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B7FE6334-C1A2-E50D-BD3D-5F4D41BBC2E3}"/>
  <workbookPr showInkAnnotation="0" codeName="ThisWorkbook" hidePivotFieldList="1" autoCompressPictures="0"/>
  <bookViews>
    <workbookView minimized="1" xWindow="0" yWindow="0" windowWidth="35740" windowHeight="20140" tabRatio="967" activeTab="1"/>
  </bookViews>
  <sheets>
    <sheet name="TABLE OF CONTENTS" sheetId="57" r:id="rId1"/>
    <sheet name="Master List" sheetId="1" r:id="rId2"/>
    <sheet name="SGL" sheetId="2" r:id="rId3"/>
    <sheet name="IDF 1" sheetId="70" state="hidden" r:id="rId4"/>
    <sheet name="IDF 2" sheetId="71" state="hidden" r:id="rId5"/>
    <sheet name="IDF 3" sheetId="72" state="hidden" r:id="rId6"/>
    <sheet name="Standard Rooms" sheetId="73" state="hidden" r:id="rId7"/>
    <sheet name="Deluxe Rooms" sheetId="74" state="hidden" r:id="rId8"/>
    <sheet name="Luxury Suites" sheetId="75" state="hidden" r:id="rId9"/>
    <sheet name="Lobby" sheetId="76" state="hidden" r:id="rId10"/>
    <sheet name="Museum" sheetId="77" state="hidden" r:id="rId11"/>
    <sheet name="Ballroom" sheetId="78" state="hidden" r:id="rId12"/>
    <sheet name="Theater" sheetId="79" state="hidden" r:id="rId13"/>
    <sheet name="Green Rooms" sheetId="80" state="hidden" r:id="rId14"/>
    <sheet name="Conference Rooms" sheetId="81" state="hidden" r:id="rId15"/>
    <sheet name="Restaurant" sheetId="82" state="hidden" r:id="rId16"/>
    <sheet name="Hallways" sheetId="83" state="hidden" r:id="rId17"/>
    <sheet name="Restrooms" sheetId="84" state="hidden" r:id="rId18"/>
    <sheet name="Resource Management" sheetId="85" state="hidden" r:id="rId19"/>
    <sheet name="Lighting" sheetId="86" state="hidden" r:id="rId20"/>
    <sheet name="Security" sheetId="87" state="hidden" r:id="rId21"/>
    <sheet name="Window" sheetId="91" state="hidden" r:id="rId22"/>
    <sheet name="Telecom" sheetId="88" state="hidden" r:id="rId23"/>
    <sheet name="Network" sheetId="89" state="hidden" r:id="rId24"/>
    <sheet name="HVAC" sheetId="90" state="hidden" r:id="rId25"/>
    <sheet name="Labor Tracking" sheetId="24" r:id="rId26"/>
    <sheet name="iParts Tracking" sheetId="64" r:id="rId27"/>
    <sheet name="Shipping Tracking" sheetId="65" r:id="rId28"/>
    <sheet name="Travel Tracking" sheetId="67" r:id="rId29"/>
    <sheet name="Invoice 1" sheetId="28" r:id="rId30"/>
    <sheet name="Invoice 2" sheetId="68" state="hidden" r:id="rId31"/>
    <sheet name="Invoice 3" sheetId="69" state="hidden" r:id="rId32"/>
    <sheet name="Engineering and Order List" sheetId="22" r:id="rId33"/>
    <sheet name="COST INPUTS" sheetId="32" state="hidden" r:id="rId34"/>
    <sheet name="DATA LOOKUP" sheetId="63" state="hidden" r:id="rId35"/>
    <sheet name="Pivot Table" sheetId="95" state="hidden" r:id="rId36"/>
    <sheet name="Consolidated Rms" sheetId="94" state="hidden" r:id="rId37"/>
  </sheets>
  <externalReferences>
    <externalReference r:id="rId38"/>
  </externalReferences>
  <definedNames>
    <definedName name="dda" localSheetId="29">#REF!</definedName>
    <definedName name="dda" localSheetId="30">#REF!</definedName>
    <definedName name="dda" localSheetId="31">#REF!</definedName>
    <definedName name="ddd" localSheetId="29">#REF!</definedName>
    <definedName name="ddd" localSheetId="30">#REF!</definedName>
    <definedName name="ddd" localSheetId="31">#REF!</definedName>
    <definedName name="dde" localSheetId="29">#REF!</definedName>
    <definedName name="dde" localSheetId="30">#REF!</definedName>
    <definedName name="dde" localSheetId="31">#REF!</definedName>
    <definedName name="dmu" localSheetId="32">#REF!</definedName>
    <definedName name="dmu" localSheetId="29">#REF!</definedName>
    <definedName name="dmu" localSheetId="30">#REF!</definedName>
    <definedName name="dmu" localSheetId="31">#REF!</definedName>
    <definedName name="gmu" localSheetId="32">#REF!</definedName>
    <definedName name="gmu" localSheetId="29">#REF!</definedName>
    <definedName name="gmu" localSheetId="30">#REF!</definedName>
    <definedName name="gmu" localSheetId="31">#REF!</definedName>
    <definedName name="H" localSheetId="11">Ballroom!$E$6</definedName>
    <definedName name="H" localSheetId="14">'Conference Rooms'!$E$6</definedName>
    <definedName name="H" localSheetId="7">'Deluxe Rooms'!$E$6</definedName>
    <definedName name="H" localSheetId="13">'Green Rooms'!$E$6</definedName>
    <definedName name="H" localSheetId="16">Hallways!$E$6</definedName>
    <definedName name="H" localSheetId="24">HVAC!$E$6</definedName>
    <definedName name="H" localSheetId="3">'IDF 1'!$E$6</definedName>
    <definedName name="H" localSheetId="4">'IDF 2'!$E$6</definedName>
    <definedName name="H" localSheetId="5">'IDF 3'!$E$6</definedName>
    <definedName name="H" localSheetId="19">Lighting!$E$6</definedName>
    <definedName name="H" localSheetId="9">Lobby!$E$6</definedName>
    <definedName name="H" localSheetId="8">'Luxury Suites'!$E$6</definedName>
    <definedName name="H" localSheetId="10">Museum!$E$6</definedName>
    <definedName name="H" localSheetId="23">Network!$E$6</definedName>
    <definedName name="H" localSheetId="18">'Resource Management'!$E$6</definedName>
    <definedName name="H" localSheetId="15">Restaurant!$E$6</definedName>
    <definedName name="H" localSheetId="17">Restrooms!$E$6</definedName>
    <definedName name="H" localSheetId="20">Security!$E$6</definedName>
    <definedName name="H" localSheetId="6">'Standard Rooms'!$E$6</definedName>
    <definedName name="H" localSheetId="22">Telecom!$E$6</definedName>
    <definedName name="H" localSheetId="12">Theater!$E$6</definedName>
    <definedName name="H" localSheetId="21">Window!$E$6</definedName>
    <definedName name="H">SGL!$E$6</definedName>
    <definedName name="hmu" localSheetId="32">'Engineering and Order List'!#REF!</definedName>
    <definedName name="Kitchen" localSheetId="29">#REF!</definedName>
    <definedName name="Kitchen" localSheetId="30">#REF!</definedName>
    <definedName name="Kitchen" localSheetId="31">#REF!</definedName>
    <definedName name="L" localSheetId="11">Ballroom!$E$4</definedName>
    <definedName name="L" localSheetId="14">'Conference Rooms'!$E$4</definedName>
    <definedName name="L" localSheetId="7">'Deluxe Rooms'!$E$4</definedName>
    <definedName name="L" localSheetId="13">'Green Rooms'!$E$4</definedName>
    <definedName name="L" localSheetId="16">Hallways!$E$4</definedName>
    <definedName name="L" localSheetId="24">HVAC!$E$4</definedName>
    <definedName name="L" localSheetId="3">'IDF 1'!$E$4</definedName>
    <definedName name="L" localSheetId="4">'IDF 2'!$E$4</definedName>
    <definedName name="L" localSheetId="5">'IDF 3'!$E$4</definedName>
    <definedName name="L" localSheetId="19">Lighting!$E$4</definedName>
    <definedName name="L" localSheetId="9">Lobby!$E$4</definedName>
    <definedName name="L" localSheetId="8">'Luxury Suites'!$E$4</definedName>
    <definedName name="L" localSheetId="10">Museum!$E$4</definedName>
    <definedName name="L" localSheetId="23">Network!$E$4</definedName>
    <definedName name="L" localSheetId="18">'Resource Management'!$E$4</definedName>
    <definedName name="L" localSheetId="15">Restaurant!$E$4</definedName>
    <definedName name="L" localSheetId="17">Restrooms!$E$4</definedName>
    <definedName name="L" localSheetId="20">Security!$E$4</definedName>
    <definedName name="L" localSheetId="6">'Standard Rooms'!$E$4</definedName>
    <definedName name="L" localSheetId="22">Telecom!$E$4</definedName>
    <definedName name="L" localSheetId="12">Theater!$E$4</definedName>
    <definedName name="L" localSheetId="21">Window!$E$4</definedName>
    <definedName name="L">SGL!$E$4</definedName>
    <definedName name="lmu" localSheetId="32">'Engineering and Order List'!#REF!</definedName>
    <definedName name="M" localSheetId="11">Ballroom!$E$5</definedName>
    <definedName name="M" localSheetId="14">'Conference Rooms'!$E$5</definedName>
    <definedName name="M" localSheetId="7">'Deluxe Rooms'!$E$5</definedName>
    <definedName name="M" localSheetId="13">'Green Rooms'!$E$5</definedName>
    <definedName name="M" localSheetId="16">Hallways!$E$5</definedName>
    <definedName name="M" localSheetId="24">HVAC!$E$5</definedName>
    <definedName name="M" localSheetId="3">'IDF 1'!$E$5</definedName>
    <definedName name="M" localSheetId="4">'IDF 2'!$E$5</definedName>
    <definedName name="M" localSheetId="5">'IDF 3'!$E$5</definedName>
    <definedName name="M" localSheetId="19">Lighting!$E$5</definedName>
    <definedName name="M" localSheetId="9">Lobby!$E$5</definedName>
    <definedName name="M" localSheetId="8">'Luxury Suites'!$E$5</definedName>
    <definedName name="M" localSheetId="10">Museum!$E$5</definedName>
    <definedName name="M" localSheetId="23">Network!$E$5</definedName>
    <definedName name="M" localSheetId="18">'Resource Management'!$E$5</definedName>
    <definedName name="M" localSheetId="15">Restaurant!$E$5</definedName>
    <definedName name="M" localSheetId="17">Restrooms!$E$5</definedName>
    <definedName name="M" localSheetId="20">Security!$E$5</definedName>
    <definedName name="M" localSheetId="6">'Standard Rooms'!$E$5</definedName>
    <definedName name="M" localSheetId="22">Telecom!$E$5</definedName>
    <definedName name="M" localSheetId="12">Theater!$E$5</definedName>
    <definedName name="M" localSheetId="21">Window!$E$5</definedName>
    <definedName name="M">SGL!$E$5</definedName>
    <definedName name="_xlnm.Print_Area" localSheetId="11">Ballroom!$T$3:$Y$72</definedName>
    <definedName name="_xlnm.Print_Area" localSheetId="14">'Conference Rooms'!$T$3:$Y$72</definedName>
    <definedName name="_xlnm.Print_Area" localSheetId="33">'COST INPUTS'!$A$1:$E$1</definedName>
    <definedName name="_xlnm.Print_Area" localSheetId="7">'Deluxe Rooms'!$T$3:$Y$72</definedName>
    <definedName name="_xlnm.Print_Area" localSheetId="32">'Engineering and Order List'!$A$35:$E$174</definedName>
    <definedName name="_xlnm.Print_Area" localSheetId="13">'Green Rooms'!$T$3:$Y$72</definedName>
    <definedName name="_xlnm.Print_Area" localSheetId="16">Hallways!$T$3:$Y$72</definedName>
    <definedName name="_xlnm.Print_Area" localSheetId="24">HVAC!$T$3:$Y$72</definedName>
    <definedName name="_xlnm.Print_Area" localSheetId="3">'IDF 1'!$T$3:$Y$72</definedName>
    <definedName name="_xlnm.Print_Area" localSheetId="4">'IDF 2'!$T$3:$Y$72</definedName>
    <definedName name="_xlnm.Print_Area" localSheetId="5">'IDF 3'!$T$3:$Y$72</definedName>
    <definedName name="_xlnm.Print_Area" localSheetId="29">'Invoice 1'!$A$1:$E$43</definedName>
    <definedName name="_xlnm.Print_Area" localSheetId="30">'Invoice 2'!$A$1:$E$43</definedName>
    <definedName name="_xlnm.Print_Area" localSheetId="31">'Invoice 3'!$A$1:$E$43</definedName>
    <definedName name="_xlnm.Print_Area" localSheetId="19">Lighting!$T$3:$Y$72</definedName>
    <definedName name="_xlnm.Print_Area" localSheetId="9">Lobby!$T$3:$Y$72</definedName>
    <definedName name="_xlnm.Print_Area" localSheetId="8">'Luxury Suites'!$T$3:$Y$72</definedName>
    <definedName name="_xlnm.Print_Area" localSheetId="1">'Master List'!$A$3:$E$74</definedName>
    <definedName name="_xlnm.Print_Area" localSheetId="10">Museum!$T$3:$Y$72</definedName>
    <definedName name="_xlnm.Print_Area" localSheetId="23">Network!$T$3:$Y$72</definedName>
    <definedName name="_xlnm.Print_Area" localSheetId="18">'Resource Management'!$T$3:$Y$72</definedName>
    <definedName name="_xlnm.Print_Area" localSheetId="15">Restaurant!$T$3:$Y$72</definedName>
    <definedName name="_xlnm.Print_Area" localSheetId="17">Restrooms!$T$3:$Y$72</definedName>
    <definedName name="_xlnm.Print_Area" localSheetId="20">Security!$T$3:$Y$72</definedName>
    <definedName name="_xlnm.Print_Area" localSheetId="2">SGL!$T$3:$Y$72</definedName>
    <definedName name="_xlnm.Print_Area" localSheetId="6">'Standard Rooms'!$T$3:$Y$72</definedName>
    <definedName name="_xlnm.Print_Area" localSheetId="22">Telecom!$T$3:$Y$72</definedName>
    <definedName name="_xlnm.Print_Area" localSheetId="12">Theater!$T$3:$Y$72</definedName>
    <definedName name="_xlnm.Print_Area" localSheetId="21">Window!$T$3:$Y$72</definedName>
    <definedName name="quote1" localSheetId="32">#REF!</definedName>
    <definedName name="quote1" localSheetId="29">#REF!</definedName>
    <definedName name="quote1" localSheetId="30">#REF!</definedName>
    <definedName name="quote1" localSheetId="31">#REF!</definedName>
    <definedName name="quote2" localSheetId="32">#REF!</definedName>
    <definedName name="quote2" localSheetId="29">#REF!</definedName>
    <definedName name="quote2" localSheetId="30">#REF!</definedName>
    <definedName name="quote2" localSheetId="31">#REF!</definedName>
    <definedName name="quote3" localSheetId="32">#REF!</definedName>
    <definedName name="quote3" localSheetId="29">#REF!</definedName>
    <definedName name="quote3" localSheetId="30">#REF!</definedName>
    <definedName name="quote3" localSheetId="31">#REF!</definedName>
    <definedName name="quote4" localSheetId="32">#REF!</definedName>
    <definedName name="quote4" localSheetId="29">#REF!</definedName>
    <definedName name="quote4" localSheetId="30">#REF!</definedName>
    <definedName name="quote4" localSheetId="31">#REF!</definedName>
    <definedName name="tax">'COST INPUTS'!$B$3</definedName>
    <definedName name="validation_list">OFFSET('DATA LOOKUP'!$J$2,,,COUNTIF('DATA LOOKUP'!$J$2:$J$4999,"?*"))</definedName>
    <definedName name="w" localSheetId="32">#REF!</definedName>
    <definedName name="w" localSheetId="29">#REF!</definedName>
    <definedName name="w" localSheetId="30">#REF!</definedName>
    <definedName name="w" localSheetId="31">#REF!</definedName>
  </definedNames>
  <calcPr calcId="140001" concurrentCalc="0"/>
  <pivotCaches>
    <pivotCache cacheId="2" r:id="rId3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6" i="1" l="1"/>
  <c r="B6889" i="63"/>
  <c r="B6890" i="63"/>
  <c r="B6891" i="63"/>
  <c r="B6892" i="63"/>
  <c r="B6893" i="63"/>
  <c r="B6894" i="63"/>
  <c r="B6895" i="63"/>
  <c r="B6896" i="63"/>
  <c r="B6897" i="63"/>
  <c r="B6898" i="63"/>
  <c r="B6899" i="63"/>
  <c r="B6900" i="63"/>
  <c r="B6901" i="63"/>
  <c r="B6902" i="63"/>
  <c r="B6903" i="63"/>
  <c r="B6904" i="63"/>
  <c r="B6905" i="63"/>
  <c r="B6906" i="63"/>
  <c r="B6907" i="63"/>
  <c r="B6908" i="63"/>
  <c r="B6909" i="63"/>
  <c r="B6910" i="63"/>
  <c r="B6911" i="63"/>
  <c r="B6912" i="63"/>
  <c r="B6913" i="63"/>
  <c r="B6914" i="63"/>
  <c r="B6915" i="63"/>
  <c r="B6916" i="63"/>
  <c r="B6917" i="63"/>
  <c r="B6918" i="63"/>
  <c r="B6919" i="63"/>
  <c r="B6920" i="63"/>
  <c r="B6921" i="63"/>
  <c r="B6922" i="63"/>
  <c r="B6923" i="63"/>
  <c r="B6924" i="63"/>
  <c r="B6925" i="63"/>
  <c r="B6926" i="63"/>
  <c r="B6927" i="63"/>
  <c r="B6928" i="63"/>
  <c r="B6929" i="63"/>
  <c r="B6930" i="63"/>
  <c r="B6931" i="63"/>
  <c r="B6932" i="63"/>
  <c r="B6933" i="63"/>
  <c r="B6934" i="63"/>
  <c r="B6935" i="63"/>
  <c r="B6936" i="63"/>
  <c r="B6937" i="63"/>
  <c r="B6938" i="63"/>
  <c r="B6939" i="63"/>
  <c r="B6940" i="63"/>
  <c r="B6941" i="63"/>
  <c r="B6942" i="63"/>
  <c r="B6943" i="63"/>
  <c r="B6944" i="63"/>
  <c r="B6945" i="63"/>
  <c r="B6946" i="63"/>
  <c r="B6947" i="63"/>
  <c r="B6948" i="63"/>
  <c r="B6949" i="63"/>
  <c r="B6950" i="63"/>
  <c r="B6951" i="63"/>
  <c r="B6952" i="63"/>
  <c r="B6953" i="63"/>
  <c r="B6954" i="63"/>
  <c r="B6955" i="63"/>
  <c r="B6956" i="63"/>
  <c r="B6957" i="63"/>
  <c r="B6958" i="63"/>
  <c r="B6959" i="63"/>
  <c r="B6960" i="63"/>
  <c r="B6961" i="63"/>
  <c r="B6962" i="63"/>
  <c r="B6963" i="63"/>
  <c r="B6964" i="63"/>
  <c r="B6965" i="63"/>
  <c r="B6966" i="63"/>
  <c r="B6967" i="63"/>
  <c r="B6968" i="63"/>
  <c r="B6969" i="63"/>
  <c r="B6970" i="63"/>
  <c r="B6971" i="63"/>
  <c r="B6972" i="63"/>
  <c r="B6973" i="63"/>
  <c r="B6974" i="63"/>
  <c r="B6975" i="63"/>
  <c r="B6976" i="63"/>
  <c r="B6977" i="63"/>
  <c r="B6978" i="63"/>
  <c r="B6979" i="63"/>
  <c r="B6980" i="63"/>
  <c r="B6981" i="63"/>
  <c r="B6982" i="63"/>
  <c r="B6983" i="63"/>
  <c r="B6984" i="63"/>
  <c r="B6985" i="63"/>
  <c r="B6986" i="63"/>
  <c r="B6987" i="63"/>
  <c r="B6988" i="63"/>
  <c r="B6989" i="63"/>
  <c r="B6990" i="63"/>
  <c r="B6991" i="63"/>
  <c r="B6992" i="63"/>
  <c r="B6993" i="63"/>
  <c r="B6994" i="63"/>
  <c r="B6995" i="63"/>
  <c r="B6996" i="63"/>
  <c r="B6997" i="63"/>
  <c r="B6998" i="63"/>
  <c r="B6999" i="63"/>
  <c r="B7000" i="63"/>
  <c r="T13" i="91"/>
  <c r="E13" i="91"/>
  <c r="T14" i="91"/>
  <c r="E14" i="91"/>
  <c r="T15" i="91"/>
  <c r="E15" i="91"/>
  <c r="T16" i="91"/>
  <c r="E16" i="91"/>
  <c r="T17" i="91"/>
  <c r="E17" i="91"/>
  <c r="T18" i="91"/>
  <c r="E18" i="91"/>
  <c r="T19" i="91"/>
  <c r="E19" i="91"/>
  <c r="T20" i="91"/>
  <c r="E20" i="91"/>
  <c r="T21" i="91"/>
  <c r="E21" i="91"/>
  <c r="T22" i="91"/>
  <c r="E22" i="91"/>
  <c r="T23" i="91"/>
  <c r="E23" i="91"/>
  <c r="T24" i="91"/>
  <c r="E24" i="91"/>
  <c r="T25" i="91"/>
  <c r="E25" i="91"/>
  <c r="T26" i="91"/>
  <c r="E26" i="91"/>
  <c r="T27" i="91"/>
  <c r="E27" i="91"/>
  <c r="T28" i="91"/>
  <c r="E28" i="91"/>
  <c r="T29" i="91"/>
  <c r="E29" i="91"/>
  <c r="T30" i="91"/>
  <c r="E30" i="91"/>
  <c r="T31" i="91"/>
  <c r="E31" i="91"/>
  <c r="T32" i="91"/>
  <c r="E32" i="91"/>
  <c r="T33" i="91"/>
  <c r="E33" i="91"/>
  <c r="T34" i="91"/>
  <c r="E34" i="91"/>
  <c r="T35" i="91"/>
  <c r="E35" i="91"/>
  <c r="T36" i="91"/>
  <c r="E36" i="91"/>
  <c r="T37" i="91"/>
  <c r="E37" i="91"/>
  <c r="T38" i="91"/>
  <c r="E38" i="91"/>
  <c r="T39" i="91"/>
  <c r="E39" i="91"/>
  <c r="T40" i="91"/>
  <c r="E40" i="91"/>
  <c r="T41" i="91"/>
  <c r="E41" i="91"/>
  <c r="T42" i="91"/>
  <c r="E42" i="91"/>
  <c r="T43" i="91"/>
  <c r="E43" i="91"/>
  <c r="T44" i="91"/>
  <c r="E44" i="91"/>
  <c r="T45" i="91"/>
  <c r="E45" i="91"/>
  <c r="T46" i="91"/>
  <c r="E46" i="91"/>
  <c r="T47" i="91"/>
  <c r="E47" i="91"/>
  <c r="T48" i="91"/>
  <c r="E48" i="91"/>
  <c r="T49" i="91"/>
  <c r="E49" i="91"/>
  <c r="T50" i="91"/>
  <c r="E50" i="91"/>
  <c r="T51" i="91"/>
  <c r="E51" i="91"/>
  <c r="T52" i="91"/>
  <c r="E52" i="91"/>
  <c r="T53" i="91"/>
  <c r="E53" i="91"/>
  <c r="T54" i="91"/>
  <c r="E54" i="91"/>
  <c r="T55" i="91"/>
  <c r="E55" i="91"/>
  <c r="T56" i="91"/>
  <c r="E56" i="91"/>
  <c r="T57" i="91"/>
  <c r="E57" i="91"/>
  <c r="T58" i="91"/>
  <c r="E58" i="91"/>
  <c r="T59" i="91"/>
  <c r="E59" i="91"/>
  <c r="T60" i="91"/>
  <c r="E60" i="91"/>
  <c r="T61" i="91"/>
  <c r="E61" i="91"/>
  <c r="T62" i="91"/>
  <c r="E62" i="91"/>
  <c r="T63" i="91"/>
  <c r="E63" i="91"/>
  <c r="E65" i="91"/>
  <c r="E69" i="91"/>
  <c r="D13" i="91"/>
  <c r="G13" i="91"/>
  <c r="H13" i="91"/>
  <c r="D14" i="91"/>
  <c r="G14" i="91"/>
  <c r="H14" i="91"/>
  <c r="D15" i="91"/>
  <c r="G15" i="91"/>
  <c r="H15" i="91"/>
  <c r="D16" i="91"/>
  <c r="G16" i="91"/>
  <c r="H16" i="91"/>
  <c r="D17" i="91"/>
  <c r="G17" i="91"/>
  <c r="H17" i="91"/>
  <c r="D18" i="91"/>
  <c r="G18" i="91"/>
  <c r="H18" i="91"/>
  <c r="D19" i="91"/>
  <c r="G19" i="91"/>
  <c r="H19" i="91"/>
  <c r="D20" i="91"/>
  <c r="G20" i="91"/>
  <c r="H20" i="91"/>
  <c r="D21" i="91"/>
  <c r="G21" i="91"/>
  <c r="H21" i="91"/>
  <c r="D22" i="91"/>
  <c r="G22" i="91"/>
  <c r="H22" i="91"/>
  <c r="D23" i="91"/>
  <c r="G23" i="91"/>
  <c r="H23" i="91"/>
  <c r="D24" i="91"/>
  <c r="G24" i="91"/>
  <c r="H24" i="91"/>
  <c r="D25" i="91"/>
  <c r="G25" i="91"/>
  <c r="H25" i="91"/>
  <c r="D26" i="91"/>
  <c r="G26" i="91"/>
  <c r="H26" i="91"/>
  <c r="D27" i="91"/>
  <c r="G27" i="91"/>
  <c r="H27" i="91"/>
  <c r="D28" i="91"/>
  <c r="G28" i="91"/>
  <c r="H28" i="91"/>
  <c r="D29" i="91"/>
  <c r="G29" i="91"/>
  <c r="H29" i="91"/>
  <c r="D30" i="91"/>
  <c r="G30" i="91"/>
  <c r="H30" i="91"/>
  <c r="D31" i="91"/>
  <c r="G31" i="91"/>
  <c r="H31" i="91"/>
  <c r="D32" i="91"/>
  <c r="G32" i="91"/>
  <c r="H32" i="91"/>
  <c r="D33" i="91"/>
  <c r="G33" i="91"/>
  <c r="H33" i="91"/>
  <c r="D34" i="91"/>
  <c r="G34" i="91"/>
  <c r="H34" i="91"/>
  <c r="D35" i="91"/>
  <c r="G35" i="91"/>
  <c r="H35" i="91"/>
  <c r="D36" i="91"/>
  <c r="G36" i="91"/>
  <c r="H36" i="91"/>
  <c r="D37" i="91"/>
  <c r="G37" i="91"/>
  <c r="H37" i="91"/>
  <c r="D38" i="91"/>
  <c r="G38" i="91"/>
  <c r="H38" i="91"/>
  <c r="D39" i="91"/>
  <c r="G39" i="91"/>
  <c r="H39" i="91"/>
  <c r="D40" i="91"/>
  <c r="G40" i="91"/>
  <c r="H40" i="91"/>
  <c r="D41" i="91"/>
  <c r="G41" i="91"/>
  <c r="H41" i="91"/>
  <c r="D42" i="91"/>
  <c r="G42" i="91"/>
  <c r="H42" i="91"/>
  <c r="D43" i="91"/>
  <c r="G43" i="91"/>
  <c r="H43" i="91"/>
  <c r="D44" i="91"/>
  <c r="G44" i="91"/>
  <c r="H44" i="91"/>
  <c r="D45" i="91"/>
  <c r="G45" i="91"/>
  <c r="H45" i="91"/>
  <c r="D46" i="91"/>
  <c r="G46" i="91"/>
  <c r="H46" i="91"/>
  <c r="D47" i="91"/>
  <c r="G47" i="91"/>
  <c r="H47" i="91"/>
  <c r="D48" i="91"/>
  <c r="G48" i="91"/>
  <c r="H48" i="91"/>
  <c r="D49" i="91"/>
  <c r="G49" i="91"/>
  <c r="H49" i="91"/>
  <c r="D50" i="91"/>
  <c r="G50" i="91"/>
  <c r="H50" i="91"/>
  <c r="D51" i="91"/>
  <c r="G51" i="91"/>
  <c r="H51" i="91"/>
  <c r="D52" i="91"/>
  <c r="G52" i="91"/>
  <c r="H52" i="91"/>
  <c r="D53" i="91"/>
  <c r="G53" i="91"/>
  <c r="H53" i="91"/>
  <c r="D54" i="91"/>
  <c r="G54" i="91"/>
  <c r="H54" i="91"/>
  <c r="D55" i="91"/>
  <c r="G55" i="91"/>
  <c r="H55" i="91"/>
  <c r="D56" i="91"/>
  <c r="G56" i="91"/>
  <c r="H56" i="91"/>
  <c r="D57" i="91"/>
  <c r="G57" i="91"/>
  <c r="H57" i="91"/>
  <c r="D58" i="91"/>
  <c r="G58" i="91"/>
  <c r="H58" i="91"/>
  <c r="D59" i="91"/>
  <c r="G59" i="91"/>
  <c r="H59" i="91"/>
  <c r="D60" i="91"/>
  <c r="G60" i="91"/>
  <c r="H60" i="91"/>
  <c r="D61" i="91"/>
  <c r="G61" i="91"/>
  <c r="H61" i="91"/>
  <c r="D62" i="91"/>
  <c r="G62" i="91"/>
  <c r="H62" i="91"/>
  <c r="D63" i="91"/>
  <c r="G63" i="91"/>
  <c r="H63" i="91"/>
  <c r="H65" i="91"/>
  <c r="E67" i="91"/>
  <c r="J65" i="91"/>
  <c r="D72" i="91"/>
  <c r="E72" i="91"/>
  <c r="K65" i="91"/>
  <c r="D73" i="91"/>
  <c r="E73" i="91"/>
  <c r="L13" i="91"/>
  <c r="L14" i="91"/>
  <c r="L15" i="91"/>
  <c r="L16" i="91"/>
  <c r="L17" i="91"/>
  <c r="L18" i="91"/>
  <c r="L19" i="91"/>
  <c r="L20" i="91"/>
  <c r="L21" i="91"/>
  <c r="L22" i="91"/>
  <c r="L23" i="91"/>
  <c r="L24" i="91"/>
  <c r="L25" i="91"/>
  <c r="L26" i="91"/>
  <c r="L27" i="91"/>
  <c r="L28" i="91"/>
  <c r="L29" i="91"/>
  <c r="L30" i="91"/>
  <c r="L31" i="91"/>
  <c r="L32" i="91"/>
  <c r="L33" i="91"/>
  <c r="L34" i="91"/>
  <c r="L35" i="91"/>
  <c r="L36" i="91"/>
  <c r="L37" i="91"/>
  <c r="L38" i="91"/>
  <c r="L39" i="91"/>
  <c r="L40" i="91"/>
  <c r="L41" i="91"/>
  <c r="L42" i="91"/>
  <c r="L43" i="91"/>
  <c r="L44" i="91"/>
  <c r="L45" i="91"/>
  <c r="L46" i="91"/>
  <c r="L47" i="91"/>
  <c r="L48" i="91"/>
  <c r="L49" i="91"/>
  <c r="L50" i="91"/>
  <c r="L51" i="91"/>
  <c r="L52" i="91"/>
  <c r="L53" i="91"/>
  <c r="L54" i="91"/>
  <c r="L55" i="91"/>
  <c r="L56" i="91"/>
  <c r="L57" i="91"/>
  <c r="L58" i="91"/>
  <c r="L59" i="91"/>
  <c r="L60" i="91"/>
  <c r="L61" i="91"/>
  <c r="L62" i="91"/>
  <c r="L63" i="91"/>
  <c r="L65" i="91"/>
  <c r="D74" i="91"/>
  <c r="E74" i="91"/>
  <c r="M13" i="91"/>
  <c r="M14" i="91"/>
  <c r="M15" i="91"/>
  <c r="M16" i="91"/>
  <c r="M17" i="91"/>
  <c r="M18" i="91"/>
  <c r="M19" i="91"/>
  <c r="M20" i="91"/>
  <c r="M21" i="91"/>
  <c r="M22" i="91"/>
  <c r="M23" i="91"/>
  <c r="M24" i="91"/>
  <c r="M25" i="91"/>
  <c r="M26" i="91"/>
  <c r="M27" i="91"/>
  <c r="M28" i="91"/>
  <c r="M29" i="91"/>
  <c r="M30" i="91"/>
  <c r="M31" i="91"/>
  <c r="M32" i="91"/>
  <c r="M33" i="91"/>
  <c r="M34" i="91"/>
  <c r="M35" i="91"/>
  <c r="M36" i="91"/>
  <c r="M37" i="91"/>
  <c r="M38" i="91"/>
  <c r="M39" i="91"/>
  <c r="M40" i="91"/>
  <c r="M41" i="91"/>
  <c r="M42" i="91"/>
  <c r="M43" i="91"/>
  <c r="M44" i="91"/>
  <c r="M45" i="91"/>
  <c r="M46" i="91"/>
  <c r="M47" i="91"/>
  <c r="M48" i="91"/>
  <c r="M49" i="91"/>
  <c r="M50" i="91"/>
  <c r="M51" i="91"/>
  <c r="M52" i="91"/>
  <c r="M53" i="91"/>
  <c r="M54" i="91"/>
  <c r="M55" i="91"/>
  <c r="M56" i="91"/>
  <c r="M57" i="91"/>
  <c r="M58" i="91"/>
  <c r="M59" i="91"/>
  <c r="M60" i="91"/>
  <c r="M61" i="91"/>
  <c r="M62" i="91"/>
  <c r="M63" i="91"/>
  <c r="M65" i="91"/>
  <c r="D75" i="91"/>
  <c r="E75" i="91"/>
  <c r="N13" i="91"/>
  <c r="N14" i="91"/>
  <c r="N15" i="91"/>
  <c r="N16" i="91"/>
  <c r="N17" i="91"/>
  <c r="N18" i="91"/>
  <c r="N19" i="91"/>
  <c r="N20" i="91"/>
  <c r="N21" i="91"/>
  <c r="N22" i="91"/>
  <c r="N23" i="91"/>
  <c r="N24" i="91"/>
  <c r="N25" i="91"/>
  <c r="N26" i="91"/>
  <c r="N27" i="91"/>
  <c r="N28" i="91"/>
  <c r="N29" i="91"/>
  <c r="N30" i="91"/>
  <c r="N31" i="91"/>
  <c r="N32" i="91"/>
  <c r="N33" i="91"/>
  <c r="N34" i="91"/>
  <c r="N35" i="91"/>
  <c r="N36" i="91"/>
  <c r="N37" i="91"/>
  <c r="N38" i="91"/>
  <c r="N39" i="91"/>
  <c r="N40" i="91"/>
  <c r="N41" i="91"/>
  <c r="N42" i="91"/>
  <c r="N43" i="91"/>
  <c r="N44" i="91"/>
  <c r="N45" i="91"/>
  <c r="N46" i="91"/>
  <c r="N47" i="91"/>
  <c r="N48" i="91"/>
  <c r="N49" i="91"/>
  <c r="N50" i="91"/>
  <c r="N51" i="91"/>
  <c r="N52" i="91"/>
  <c r="N53" i="91"/>
  <c r="N54" i="91"/>
  <c r="N55" i="91"/>
  <c r="N56" i="91"/>
  <c r="N57" i="91"/>
  <c r="N58" i="91"/>
  <c r="N59" i="91"/>
  <c r="N60" i="91"/>
  <c r="N61" i="91"/>
  <c r="N62" i="91"/>
  <c r="N63" i="91"/>
  <c r="N65" i="91"/>
  <c r="D76" i="91"/>
  <c r="E76" i="91"/>
  <c r="O13" i="91"/>
  <c r="O14" i="91"/>
  <c r="O15" i="91"/>
  <c r="O16" i="91"/>
  <c r="O17" i="91"/>
  <c r="O18" i="91"/>
  <c r="O19" i="91"/>
  <c r="O20" i="91"/>
  <c r="O21" i="91"/>
  <c r="O22" i="91"/>
  <c r="O23" i="91"/>
  <c r="O24" i="91"/>
  <c r="O25" i="91"/>
  <c r="O26" i="91"/>
  <c r="O27" i="91"/>
  <c r="O28" i="91"/>
  <c r="O29" i="91"/>
  <c r="O30" i="91"/>
  <c r="O31" i="91"/>
  <c r="O32" i="91"/>
  <c r="O33" i="91"/>
  <c r="O34" i="91"/>
  <c r="O35" i="91"/>
  <c r="O36" i="91"/>
  <c r="O37" i="91"/>
  <c r="O38" i="91"/>
  <c r="O39" i="91"/>
  <c r="O40" i="91"/>
  <c r="O41" i="91"/>
  <c r="O42" i="91"/>
  <c r="O43" i="91"/>
  <c r="O44" i="91"/>
  <c r="O45" i="91"/>
  <c r="O46" i="91"/>
  <c r="O47" i="91"/>
  <c r="O48" i="91"/>
  <c r="O49" i="91"/>
  <c r="O50" i="91"/>
  <c r="O51" i="91"/>
  <c r="O52" i="91"/>
  <c r="O53" i="91"/>
  <c r="O54" i="91"/>
  <c r="O55" i="91"/>
  <c r="O56" i="91"/>
  <c r="O57" i="91"/>
  <c r="O58" i="91"/>
  <c r="O59" i="91"/>
  <c r="O60" i="91"/>
  <c r="O61" i="91"/>
  <c r="O62" i="91"/>
  <c r="O63" i="91"/>
  <c r="O65" i="91"/>
  <c r="D77" i="91"/>
  <c r="E77" i="91"/>
  <c r="D78" i="91"/>
  <c r="E78" i="91"/>
  <c r="D79" i="91"/>
  <c r="E79" i="91"/>
  <c r="D80" i="91"/>
  <c r="E80" i="91"/>
  <c r="D81" i="91"/>
  <c r="E81" i="91"/>
  <c r="D83" i="91"/>
  <c r="E83" i="91"/>
  <c r="E86" i="91"/>
  <c r="E88" i="91"/>
  <c r="E90" i="91"/>
  <c r="E91" i="91"/>
  <c r="E95" i="91"/>
  <c r="X72" i="91"/>
  <c r="X70" i="91"/>
  <c r="X67" i="91"/>
  <c r="X65" i="91"/>
  <c r="Y63" i="91"/>
  <c r="I63" i="91"/>
  <c r="W63" i="91"/>
  <c r="V63" i="91"/>
  <c r="P63" i="91"/>
  <c r="U63" i="91"/>
  <c r="Y62" i="91"/>
  <c r="X62" i="91"/>
  <c r="I62" i="91"/>
  <c r="W62" i="91"/>
  <c r="V62" i="91"/>
  <c r="P62" i="91"/>
  <c r="U62" i="91"/>
  <c r="Y61" i="91"/>
  <c r="X61" i="91"/>
  <c r="I61" i="91"/>
  <c r="W61" i="91"/>
  <c r="V61" i="91"/>
  <c r="P61" i="91"/>
  <c r="U61" i="91"/>
  <c r="Y60" i="91"/>
  <c r="X60" i="91"/>
  <c r="I60" i="91"/>
  <c r="W60" i="91"/>
  <c r="V60" i="91"/>
  <c r="P60" i="91"/>
  <c r="U60" i="91"/>
  <c r="Y59" i="91"/>
  <c r="X59" i="91"/>
  <c r="I59" i="91"/>
  <c r="W59" i="91"/>
  <c r="V59" i="91"/>
  <c r="P59" i="91"/>
  <c r="U59" i="91"/>
  <c r="Y58" i="91"/>
  <c r="X58" i="91"/>
  <c r="I58" i="91"/>
  <c r="W58" i="91"/>
  <c r="V58" i="91"/>
  <c r="P58" i="91"/>
  <c r="U58" i="91"/>
  <c r="Y57" i="91"/>
  <c r="X57" i="91"/>
  <c r="I57" i="91"/>
  <c r="W57" i="91"/>
  <c r="V57" i="91"/>
  <c r="P57" i="91"/>
  <c r="U57" i="91"/>
  <c r="Y56" i="91"/>
  <c r="X56" i="91"/>
  <c r="I56" i="91"/>
  <c r="W56" i="91"/>
  <c r="V56" i="91"/>
  <c r="P56" i="91"/>
  <c r="U56" i="91"/>
  <c r="Y55" i="91"/>
  <c r="X55" i="91"/>
  <c r="I55" i="91"/>
  <c r="W55" i="91"/>
  <c r="V55" i="91"/>
  <c r="P55" i="91"/>
  <c r="U55" i="91"/>
  <c r="Y54" i="91"/>
  <c r="X54" i="91"/>
  <c r="I54" i="91"/>
  <c r="W54" i="91"/>
  <c r="V54" i="91"/>
  <c r="P54" i="91"/>
  <c r="U54" i="91"/>
  <c r="Y53" i="91"/>
  <c r="X53" i="91"/>
  <c r="I53" i="91"/>
  <c r="W53" i="91"/>
  <c r="V53" i="91"/>
  <c r="P53" i="91"/>
  <c r="U53" i="91"/>
  <c r="Y52" i="91"/>
  <c r="X52" i="91"/>
  <c r="I52" i="91"/>
  <c r="W52" i="91"/>
  <c r="V52" i="91"/>
  <c r="P52" i="91"/>
  <c r="U52" i="91"/>
  <c r="Y51" i="91"/>
  <c r="X51" i="91"/>
  <c r="I51" i="91"/>
  <c r="W51" i="91"/>
  <c r="V51" i="91"/>
  <c r="P51" i="91"/>
  <c r="U51" i="91"/>
  <c r="Y50" i="91"/>
  <c r="X50" i="91"/>
  <c r="I50" i="91"/>
  <c r="W50" i="91"/>
  <c r="V50" i="91"/>
  <c r="P50" i="91"/>
  <c r="U50" i="91"/>
  <c r="Y49" i="91"/>
  <c r="X49" i="91"/>
  <c r="I49" i="91"/>
  <c r="W49" i="91"/>
  <c r="V49" i="91"/>
  <c r="P49" i="91"/>
  <c r="U49" i="91"/>
  <c r="Y48" i="91"/>
  <c r="X48" i="91"/>
  <c r="I48" i="91"/>
  <c r="W48" i="91"/>
  <c r="V48" i="91"/>
  <c r="P48" i="91"/>
  <c r="U48" i="91"/>
  <c r="Y47" i="91"/>
  <c r="X47" i="91"/>
  <c r="I47" i="91"/>
  <c r="W47" i="91"/>
  <c r="V47" i="91"/>
  <c r="P47" i="91"/>
  <c r="U47" i="91"/>
  <c r="Y46" i="91"/>
  <c r="X46" i="91"/>
  <c r="I46" i="91"/>
  <c r="W46" i="91"/>
  <c r="V46" i="91"/>
  <c r="P46" i="91"/>
  <c r="U46" i="91"/>
  <c r="Y45" i="91"/>
  <c r="X45" i="91"/>
  <c r="I45" i="91"/>
  <c r="W45" i="91"/>
  <c r="V45" i="91"/>
  <c r="P45" i="91"/>
  <c r="U45" i="91"/>
  <c r="Y44" i="91"/>
  <c r="X44" i="91"/>
  <c r="I44" i="91"/>
  <c r="W44" i="91"/>
  <c r="V44" i="91"/>
  <c r="P44" i="91"/>
  <c r="U44" i="91"/>
  <c r="Y43" i="91"/>
  <c r="X43" i="91"/>
  <c r="I43" i="91"/>
  <c r="W43" i="91"/>
  <c r="V43" i="91"/>
  <c r="P43" i="91"/>
  <c r="U43" i="91"/>
  <c r="Y42" i="91"/>
  <c r="X42" i="91"/>
  <c r="I42" i="91"/>
  <c r="W42" i="91"/>
  <c r="V42" i="91"/>
  <c r="P42" i="91"/>
  <c r="U42" i="91"/>
  <c r="Y41" i="91"/>
  <c r="X41" i="91"/>
  <c r="I41" i="91"/>
  <c r="W41" i="91"/>
  <c r="V41" i="91"/>
  <c r="P41" i="91"/>
  <c r="U41" i="91"/>
  <c r="Y40" i="91"/>
  <c r="X40" i="91"/>
  <c r="I40" i="91"/>
  <c r="W40" i="91"/>
  <c r="V40" i="91"/>
  <c r="P40" i="91"/>
  <c r="U40" i="91"/>
  <c r="Y39" i="91"/>
  <c r="X39" i="91"/>
  <c r="I39" i="91"/>
  <c r="W39" i="91"/>
  <c r="V39" i="91"/>
  <c r="P39" i="91"/>
  <c r="U39" i="91"/>
  <c r="Y38" i="91"/>
  <c r="X38" i="91"/>
  <c r="I38" i="91"/>
  <c r="W38" i="91"/>
  <c r="V38" i="91"/>
  <c r="P38" i="91"/>
  <c r="U38" i="91"/>
  <c r="Y37" i="91"/>
  <c r="X37" i="91"/>
  <c r="I37" i="91"/>
  <c r="W37" i="91"/>
  <c r="V37" i="91"/>
  <c r="P37" i="91"/>
  <c r="U37" i="91"/>
  <c r="Y36" i="91"/>
  <c r="X36" i="91"/>
  <c r="I36" i="91"/>
  <c r="W36" i="91"/>
  <c r="V36" i="91"/>
  <c r="P36" i="91"/>
  <c r="U36" i="91"/>
  <c r="Y35" i="91"/>
  <c r="X35" i="91"/>
  <c r="I35" i="91"/>
  <c r="W35" i="91"/>
  <c r="V35" i="91"/>
  <c r="P35" i="91"/>
  <c r="U35" i="91"/>
  <c r="Y34" i="91"/>
  <c r="X34" i="91"/>
  <c r="I34" i="91"/>
  <c r="W34" i="91"/>
  <c r="V34" i="91"/>
  <c r="P34" i="91"/>
  <c r="U34" i="91"/>
  <c r="Y33" i="91"/>
  <c r="X33" i="91"/>
  <c r="I33" i="91"/>
  <c r="W33" i="91"/>
  <c r="V33" i="91"/>
  <c r="P33" i="91"/>
  <c r="U33" i="91"/>
  <c r="Y32" i="91"/>
  <c r="X32" i="91"/>
  <c r="I32" i="91"/>
  <c r="W32" i="91"/>
  <c r="V32" i="91"/>
  <c r="P32" i="91"/>
  <c r="U32" i="91"/>
  <c r="Y31" i="91"/>
  <c r="X31" i="91"/>
  <c r="I31" i="91"/>
  <c r="W31" i="91"/>
  <c r="V31" i="91"/>
  <c r="P31" i="91"/>
  <c r="U31" i="91"/>
  <c r="Y30" i="91"/>
  <c r="X30" i="91"/>
  <c r="I30" i="91"/>
  <c r="W30" i="91"/>
  <c r="V30" i="91"/>
  <c r="P30" i="91"/>
  <c r="U30" i="91"/>
  <c r="Y29" i="91"/>
  <c r="X29" i="91"/>
  <c r="I29" i="91"/>
  <c r="W29" i="91"/>
  <c r="V29" i="91"/>
  <c r="P29" i="91"/>
  <c r="U29" i="91"/>
  <c r="Y28" i="91"/>
  <c r="X28" i="91"/>
  <c r="I28" i="91"/>
  <c r="W28" i="91"/>
  <c r="V28" i="91"/>
  <c r="P28" i="91"/>
  <c r="U28" i="91"/>
  <c r="Y27" i="91"/>
  <c r="X27" i="91"/>
  <c r="I27" i="91"/>
  <c r="W27" i="91"/>
  <c r="V27" i="91"/>
  <c r="P27" i="91"/>
  <c r="U27" i="91"/>
  <c r="Y26" i="91"/>
  <c r="X26" i="91"/>
  <c r="I26" i="91"/>
  <c r="W26" i="91"/>
  <c r="V26" i="91"/>
  <c r="P26" i="91"/>
  <c r="U26" i="91"/>
  <c r="Y25" i="91"/>
  <c r="X25" i="91"/>
  <c r="I25" i="91"/>
  <c r="W25" i="91"/>
  <c r="V25" i="91"/>
  <c r="P25" i="91"/>
  <c r="U25" i="91"/>
  <c r="Y24" i="91"/>
  <c r="X24" i="91"/>
  <c r="I24" i="91"/>
  <c r="W24" i="91"/>
  <c r="V24" i="91"/>
  <c r="P24" i="91"/>
  <c r="U24" i="91"/>
  <c r="Y23" i="91"/>
  <c r="X23" i="91"/>
  <c r="I23" i="91"/>
  <c r="W23" i="91"/>
  <c r="V23" i="91"/>
  <c r="P23" i="91"/>
  <c r="U23" i="91"/>
  <c r="Y22" i="91"/>
  <c r="X22" i="91"/>
  <c r="I22" i="91"/>
  <c r="W22" i="91"/>
  <c r="V22" i="91"/>
  <c r="P22" i="91"/>
  <c r="U22" i="91"/>
  <c r="Y21" i="91"/>
  <c r="X21" i="91"/>
  <c r="I21" i="91"/>
  <c r="W21" i="91"/>
  <c r="V21" i="91"/>
  <c r="P21" i="91"/>
  <c r="U21" i="91"/>
  <c r="Y20" i="91"/>
  <c r="X20" i="91"/>
  <c r="I20" i="91"/>
  <c r="W20" i="91"/>
  <c r="V20" i="91"/>
  <c r="P20" i="91"/>
  <c r="U20" i="91"/>
  <c r="Y19" i="91"/>
  <c r="X19" i="91"/>
  <c r="I19" i="91"/>
  <c r="W19" i="91"/>
  <c r="V19" i="91"/>
  <c r="P19" i="91"/>
  <c r="U19" i="91"/>
  <c r="Y18" i="91"/>
  <c r="X18" i="91"/>
  <c r="I18" i="91"/>
  <c r="W18" i="91"/>
  <c r="V18" i="91"/>
  <c r="P18" i="91"/>
  <c r="U18" i="91"/>
  <c r="Y17" i="91"/>
  <c r="X17" i="91"/>
  <c r="I17" i="91"/>
  <c r="W17" i="91"/>
  <c r="V17" i="91"/>
  <c r="P17" i="91"/>
  <c r="U17" i="91"/>
  <c r="Y16" i="91"/>
  <c r="X16" i="91"/>
  <c r="I16" i="91"/>
  <c r="W16" i="91"/>
  <c r="V16" i="91"/>
  <c r="P16" i="91"/>
  <c r="U16" i="91"/>
  <c r="Y15" i="91"/>
  <c r="X15" i="91"/>
  <c r="I15" i="91"/>
  <c r="W15" i="91"/>
  <c r="V15" i="91"/>
  <c r="P15" i="91"/>
  <c r="U15" i="91"/>
  <c r="Y14" i="91"/>
  <c r="X14" i="91"/>
  <c r="I14" i="91"/>
  <c r="W14" i="91"/>
  <c r="V14" i="91"/>
  <c r="P14" i="91"/>
  <c r="U14" i="91"/>
  <c r="Y13" i="91"/>
  <c r="X13" i="91"/>
  <c r="I13" i="91"/>
  <c r="W13" i="91"/>
  <c r="V13" i="91"/>
  <c r="P13" i="91"/>
  <c r="U13" i="91"/>
  <c r="N1" i="91"/>
  <c r="W3" i="91"/>
  <c r="T13" i="90"/>
  <c r="E13" i="90"/>
  <c r="T14" i="90"/>
  <c r="E14" i="90"/>
  <c r="T15" i="90"/>
  <c r="E15" i="90"/>
  <c r="T16" i="90"/>
  <c r="E16" i="90"/>
  <c r="T17" i="90"/>
  <c r="E17" i="90"/>
  <c r="T18" i="90"/>
  <c r="E18" i="90"/>
  <c r="T19" i="90"/>
  <c r="E19" i="90"/>
  <c r="T20" i="90"/>
  <c r="E20" i="90"/>
  <c r="T21" i="90"/>
  <c r="E21" i="90"/>
  <c r="T22" i="90"/>
  <c r="E22" i="90"/>
  <c r="T23" i="90"/>
  <c r="E23" i="90"/>
  <c r="T24" i="90"/>
  <c r="E24" i="90"/>
  <c r="T25" i="90"/>
  <c r="E25" i="90"/>
  <c r="T26" i="90"/>
  <c r="E26" i="90"/>
  <c r="T27" i="90"/>
  <c r="E27" i="90"/>
  <c r="T28" i="90"/>
  <c r="E28" i="90"/>
  <c r="T29" i="90"/>
  <c r="E29" i="90"/>
  <c r="T30" i="90"/>
  <c r="E30" i="90"/>
  <c r="T31" i="90"/>
  <c r="E31" i="90"/>
  <c r="T32" i="90"/>
  <c r="E32" i="90"/>
  <c r="T33" i="90"/>
  <c r="E33" i="90"/>
  <c r="T34" i="90"/>
  <c r="E34" i="90"/>
  <c r="T35" i="90"/>
  <c r="E35" i="90"/>
  <c r="T36" i="90"/>
  <c r="E36" i="90"/>
  <c r="T37" i="90"/>
  <c r="E37" i="90"/>
  <c r="T38" i="90"/>
  <c r="E38" i="90"/>
  <c r="T39" i="90"/>
  <c r="E39" i="90"/>
  <c r="T40" i="90"/>
  <c r="E40" i="90"/>
  <c r="T41" i="90"/>
  <c r="E41" i="90"/>
  <c r="T42" i="90"/>
  <c r="E42" i="90"/>
  <c r="T43" i="90"/>
  <c r="E43" i="90"/>
  <c r="T44" i="90"/>
  <c r="E44" i="90"/>
  <c r="T45" i="90"/>
  <c r="E45" i="90"/>
  <c r="T46" i="90"/>
  <c r="E46" i="90"/>
  <c r="T47" i="90"/>
  <c r="E47" i="90"/>
  <c r="T48" i="90"/>
  <c r="E48" i="90"/>
  <c r="T49" i="90"/>
  <c r="E49" i="90"/>
  <c r="T50" i="90"/>
  <c r="E50" i="90"/>
  <c r="T51" i="90"/>
  <c r="E51" i="90"/>
  <c r="T52" i="90"/>
  <c r="E52" i="90"/>
  <c r="T53" i="90"/>
  <c r="E53" i="90"/>
  <c r="T54" i="90"/>
  <c r="E54" i="90"/>
  <c r="T55" i="90"/>
  <c r="E55" i="90"/>
  <c r="T56" i="90"/>
  <c r="E56" i="90"/>
  <c r="T57" i="90"/>
  <c r="E57" i="90"/>
  <c r="T58" i="90"/>
  <c r="E58" i="90"/>
  <c r="T59" i="90"/>
  <c r="E59" i="90"/>
  <c r="T60" i="90"/>
  <c r="E60" i="90"/>
  <c r="T61" i="90"/>
  <c r="E61" i="90"/>
  <c r="T62" i="90"/>
  <c r="E62" i="90"/>
  <c r="T63" i="90"/>
  <c r="E63" i="90"/>
  <c r="E65" i="90"/>
  <c r="E69" i="90"/>
  <c r="D13" i="90"/>
  <c r="G13" i="90"/>
  <c r="H13" i="90"/>
  <c r="D14" i="90"/>
  <c r="G14" i="90"/>
  <c r="H14" i="90"/>
  <c r="D15" i="90"/>
  <c r="G15" i="90"/>
  <c r="H15" i="90"/>
  <c r="D16" i="90"/>
  <c r="G16" i="90"/>
  <c r="H16" i="90"/>
  <c r="D17" i="90"/>
  <c r="G17" i="90"/>
  <c r="H17" i="90"/>
  <c r="D18" i="90"/>
  <c r="G18" i="90"/>
  <c r="H18" i="90"/>
  <c r="D19" i="90"/>
  <c r="G19" i="90"/>
  <c r="H19" i="90"/>
  <c r="D20" i="90"/>
  <c r="G20" i="90"/>
  <c r="H20" i="90"/>
  <c r="D21" i="90"/>
  <c r="G21" i="90"/>
  <c r="H21" i="90"/>
  <c r="D22" i="90"/>
  <c r="G22" i="90"/>
  <c r="H22" i="90"/>
  <c r="D23" i="90"/>
  <c r="G23" i="90"/>
  <c r="H23" i="90"/>
  <c r="D24" i="90"/>
  <c r="G24" i="90"/>
  <c r="H24" i="90"/>
  <c r="D25" i="90"/>
  <c r="G25" i="90"/>
  <c r="H25" i="90"/>
  <c r="D26" i="90"/>
  <c r="G26" i="90"/>
  <c r="H26" i="90"/>
  <c r="D27" i="90"/>
  <c r="G27" i="90"/>
  <c r="H27" i="90"/>
  <c r="D28" i="90"/>
  <c r="G28" i="90"/>
  <c r="H28" i="90"/>
  <c r="D29" i="90"/>
  <c r="G29" i="90"/>
  <c r="H29" i="90"/>
  <c r="D30" i="90"/>
  <c r="G30" i="90"/>
  <c r="H30" i="90"/>
  <c r="D31" i="90"/>
  <c r="G31" i="90"/>
  <c r="H31" i="90"/>
  <c r="D32" i="90"/>
  <c r="G32" i="90"/>
  <c r="H32" i="90"/>
  <c r="D33" i="90"/>
  <c r="G33" i="90"/>
  <c r="H33" i="90"/>
  <c r="D34" i="90"/>
  <c r="G34" i="90"/>
  <c r="H34" i="90"/>
  <c r="D35" i="90"/>
  <c r="G35" i="90"/>
  <c r="H35" i="90"/>
  <c r="D36" i="90"/>
  <c r="G36" i="90"/>
  <c r="H36" i="90"/>
  <c r="D37" i="90"/>
  <c r="G37" i="90"/>
  <c r="H37" i="90"/>
  <c r="D38" i="90"/>
  <c r="G38" i="90"/>
  <c r="H38" i="90"/>
  <c r="D39" i="90"/>
  <c r="G39" i="90"/>
  <c r="H39" i="90"/>
  <c r="D40" i="90"/>
  <c r="G40" i="90"/>
  <c r="H40" i="90"/>
  <c r="D41" i="90"/>
  <c r="G41" i="90"/>
  <c r="H41" i="90"/>
  <c r="D42" i="90"/>
  <c r="G42" i="90"/>
  <c r="H42" i="90"/>
  <c r="D43" i="90"/>
  <c r="G43" i="90"/>
  <c r="H43" i="90"/>
  <c r="D44" i="90"/>
  <c r="G44" i="90"/>
  <c r="H44" i="90"/>
  <c r="D45" i="90"/>
  <c r="G45" i="90"/>
  <c r="H45" i="90"/>
  <c r="D46" i="90"/>
  <c r="G46" i="90"/>
  <c r="H46" i="90"/>
  <c r="D47" i="90"/>
  <c r="G47" i="90"/>
  <c r="H47" i="90"/>
  <c r="D48" i="90"/>
  <c r="G48" i="90"/>
  <c r="H48" i="90"/>
  <c r="D49" i="90"/>
  <c r="G49" i="90"/>
  <c r="H49" i="90"/>
  <c r="D50" i="90"/>
  <c r="G50" i="90"/>
  <c r="H50" i="90"/>
  <c r="D51" i="90"/>
  <c r="G51" i="90"/>
  <c r="H51" i="90"/>
  <c r="D52" i="90"/>
  <c r="G52" i="90"/>
  <c r="H52" i="90"/>
  <c r="D53" i="90"/>
  <c r="G53" i="90"/>
  <c r="H53" i="90"/>
  <c r="D54" i="90"/>
  <c r="G54" i="90"/>
  <c r="H54" i="90"/>
  <c r="D55" i="90"/>
  <c r="G55" i="90"/>
  <c r="H55" i="90"/>
  <c r="D56" i="90"/>
  <c r="G56" i="90"/>
  <c r="H56" i="90"/>
  <c r="D57" i="90"/>
  <c r="G57" i="90"/>
  <c r="H57" i="90"/>
  <c r="D58" i="90"/>
  <c r="G58" i="90"/>
  <c r="H58" i="90"/>
  <c r="D59" i="90"/>
  <c r="G59" i="90"/>
  <c r="H59" i="90"/>
  <c r="D60" i="90"/>
  <c r="G60" i="90"/>
  <c r="H60" i="90"/>
  <c r="D61" i="90"/>
  <c r="G61" i="90"/>
  <c r="H61" i="90"/>
  <c r="D62" i="90"/>
  <c r="G62" i="90"/>
  <c r="H62" i="90"/>
  <c r="D63" i="90"/>
  <c r="G63" i="90"/>
  <c r="H63" i="90"/>
  <c r="H65" i="90"/>
  <c r="E67" i="90"/>
  <c r="J65" i="90"/>
  <c r="D72" i="90"/>
  <c r="E72" i="90"/>
  <c r="K65" i="90"/>
  <c r="D73" i="90"/>
  <c r="E73" i="90"/>
  <c r="L13" i="90"/>
  <c r="L14" i="90"/>
  <c r="L15" i="90"/>
  <c r="L16" i="90"/>
  <c r="L17" i="90"/>
  <c r="L18" i="90"/>
  <c r="L19" i="90"/>
  <c r="L20" i="90"/>
  <c r="L21" i="90"/>
  <c r="L22" i="90"/>
  <c r="L23" i="90"/>
  <c r="L24" i="90"/>
  <c r="L25" i="90"/>
  <c r="L26" i="90"/>
  <c r="L27" i="90"/>
  <c r="L28" i="90"/>
  <c r="L29" i="90"/>
  <c r="L30" i="90"/>
  <c r="L31" i="90"/>
  <c r="L32" i="90"/>
  <c r="L33" i="90"/>
  <c r="L34" i="90"/>
  <c r="L35" i="90"/>
  <c r="L36" i="90"/>
  <c r="L37" i="90"/>
  <c r="L38" i="90"/>
  <c r="L39" i="90"/>
  <c r="L40" i="90"/>
  <c r="L41" i="90"/>
  <c r="L42" i="90"/>
  <c r="L43" i="90"/>
  <c r="L44" i="90"/>
  <c r="L45" i="90"/>
  <c r="L46" i="90"/>
  <c r="L47" i="90"/>
  <c r="L48" i="90"/>
  <c r="L49" i="90"/>
  <c r="L50" i="90"/>
  <c r="L51" i="90"/>
  <c r="L52" i="90"/>
  <c r="L53" i="90"/>
  <c r="L54" i="90"/>
  <c r="L55" i="90"/>
  <c r="L56" i="90"/>
  <c r="L57" i="90"/>
  <c r="L58" i="90"/>
  <c r="L59" i="90"/>
  <c r="L60" i="90"/>
  <c r="L61" i="90"/>
  <c r="L62" i="90"/>
  <c r="L63" i="90"/>
  <c r="L65" i="90"/>
  <c r="D74" i="90"/>
  <c r="E74" i="90"/>
  <c r="M13" i="90"/>
  <c r="M14" i="90"/>
  <c r="M15" i="90"/>
  <c r="M16" i="90"/>
  <c r="M17" i="90"/>
  <c r="M18" i="90"/>
  <c r="M19" i="90"/>
  <c r="M20" i="90"/>
  <c r="M21" i="90"/>
  <c r="M22" i="90"/>
  <c r="M23" i="90"/>
  <c r="M24" i="90"/>
  <c r="M25" i="90"/>
  <c r="M26" i="90"/>
  <c r="M27" i="90"/>
  <c r="M28" i="90"/>
  <c r="M29" i="90"/>
  <c r="M30" i="90"/>
  <c r="M31" i="90"/>
  <c r="M32" i="90"/>
  <c r="M33" i="90"/>
  <c r="M34" i="90"/>
  <c r="M35" i="90"/>
  <c r="M36" i="90"/>
  <c r="M37" i="90"/>
  <c r="M38" i="90"/>
  <c r="M39" i="90"/>
  <c r="M40" i="90"/>
  <c r="M41" i="90"/>
  <c r="M42" i="90"/>
  <c r="M43" i="90"/>
  <c r="M44" i="90"/>
  <c r="M45" i="90"/>
  <c r="M46" i="90"/>
  <c r="M47" i="90"/>
  <c r="M48" i="90"/>
  <c r="M49" i="90"/>
  <c r="M50" i="90"/>
  <c r="M51" i="90"/>
  <c r="M52" i="90"/>
  <c r="M53" i="90"/>
  <c r="M54" i="90"/>
  <c r="M55" i="90"/>
  <c r="M56" i="90"/>
  <c r="M57" i="90"/>
  <c r="M58" i="90"/>
  <c r="M59" i="90"/>
  <c r="M60" i="90"/>
  <c r="M61" i="90"/>
  <c r="M62" i="90"/>
  <c r="M63" i="90"/>
  <c r="M65" i="90"/>
  <c r="D75" i="90"/>
  <c r="E75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5" i="90"/>
  <c r="D76" i="90"/>
  <c r="E76" i="90"/>
  <c r="O13" i="90"/>
  <c r="O14" i="90"/>
  <c r="O15" i="90"/>
  <c r="O16" i="90"/>
  <c r="O17" i="90"/>
  <c r="O18" i="90"/>
  <c r="O19" i="90"/>
  <c r="O20" i="90"/>
  <c r="O21" i="90"/>
  <c r="O22" i="90"/>
  <c r="O23" i="90"/>
  <c r="O24" i="90"/>
  <c r="O25" i="90"/>
  <c r="O26" i="90"/>
  <c r="O27" i="90"/>
  <c r="O28" i="90"/>
  <c r="O29" i="90"/>
  <c r="O30" i="90"/>
  <c r="O31" i="90"/>
  <c r="O32" i="90"/>
  <c r="O33" i="90"/>
  <c r="O34" i="90"/>
  <c r="O35" i="90"/>
  <c r="O36" i="90"/>
  <c r="O37" i="90"/>
  <c r="O38" i="90"/>
  <c r="O39" i="90"/>
  <c r="O40" i="90"/>
  <c r="O41" i="90"/>
  <c r="O42" i="90"/>
  <c r="O43" i="90"/>
  <c r="O44" i="90"/>
  <c r="O45" i="90"/>
  <c r="O46" i="90"/>
  <c r="O47" i="90"/>
  <c r="O48" i="90"/>
  <c r="O49" i="90"/>
  <c r="O50" i="90"/>
  <c r="O51" i="90"/>
  <c r="O52" i="90"/>
  <c r="O53" i="90"/>
  <c r="O54" i="90"/>
  <c r="O55" i="90"/>
  <c r="O56" i="90"/>
  <c r="O57" i="90"/>
  <c r="O58" i="90"/>
  <c r="O59" i="90"/>
  <c r="O60" i="90"/>
  <c r="O61" i="90"/>
  <c r="O62" i="90"/>
  <c r="O63" i="90"/>
  <c r="O65" i="90"/>
  <c r="D77" i="90"/>
  <c r="E77" i="90"/>
  <c r="D78" i="90"/>
  <c r="E78" i="90"/>
  <c r="D79" i="90"/>
  <c r="E79" i="90"/>
  <c r="D80" i="90"/>
  <c r="E80" i="90"/>
  <c r="D81" i="90"/>
  <c r="E81" i="90"/>
  <c r="D83" i="90"/>
  <c r="E83" i="90"/>
  <c r="E86" i="90"/>
  <c r="E88" i="90"/>
  <c r="E90" i="90"/>
  <c r="E91" i="90"/>
  <c r="E95" i="90"/>
  <c r="X72" i="90"/>
  <c r="X70" i="90"/>
  <c r="X67" i="90"/>
  <c r="X65" i="90"/>
  <c r="Y63" i="90"/>
  <c r="I63" i="90"/>
  <c r="W63" i="90"/>
  <c r="V63" i="90"/>
  <c r="P63" i="90"/>
  <c r="U63" i="90"/>
  <c r="Y62" i="90"/>
  <c r="X62" i="90"/>
  <c r="I62" i="90"/>
  <c r="W62" i="90"/>
  <c r="V62" i="90"/>
  <c r="P62" i="90"/>
  <c r="U62" i="90"/>
  <c r="Y61" i="90"/>
  <c r="X61" i="90"/>
  <c r="I61" i="90"/>
  <c r="W61" i="90"/>
  <c r="V61" i="90"/>
  <c r="P61" i="90"/>
  <c r="U61" i="90"/>
  <c r="Y60" i="90"/>
  <c r="X60" i="90"/>
  <c r="I60" i="90"/>
  <c r="W60" i="90"/>
  <c r="V60" i="90"/>
  <c r="P60" i="90"/>
  <c r="U60" i="90"/>
  <c r="Y59" i="90"/>
  <c r="X59" i="90"/>
  <c r="I59" i="90"/>
  <c r="W59" i="90"/>
  <c r="V59" i="90"/>
  <c r="P59" i="90"/>
  <c r="U59" i="90"/>
  <c r="Y58" i="90"/>
  <c r="X58" i="90"/>
  <c r="I58" i="90"/>
  <c r="W58" i="90"/>
  <c r="V58" i="90"/>
  <c r="P58" i="90"/>
  <c r="U58" i="90"/>
  <c r="Y57" i="90"/>
  <c r="X57" i="90"/>
  <c r="I57" i="90"/>
  <c r="W57" i="90"/>
  <c r="V57" i="90"/>
  <c r="P57" i="90"/>
  <c r="U57" i="90"/>
  <c r="Y56" i="90"/>
  <c r="X56" i="90"/>
  <c r="I56" i="90"/>
  <c r="W56" i="90"/>
  <c r="V56" i="90"/>
  <c r="P56" i="90"/>
  <c r="U56" i="90"/>
  <c r="Y55" i="90"/>
  <c r="X55" i="90"/>
  <c r="I55" i="90"/>
  <c r="W55" i="90"/>
  <c r="V55" i="90"/>
  <c r="P55" i="90"/>
  <c r="U55" i="90"/>
  <c r="Y54" i="90"/>
  <c r="X54" i="90"/>
  <c r="I54" i="90"/>
  <c r="W54" i="90"/>
  <c r="V54" i="90"/>
  <c r="P54" i="90"/>
  <c r="U54" i="90"/>
  <c r="Y53" i="90"/>
  <c r="X53" i="90"/>
  <c r="I53" i="90"/>
  <c r="W53" i="90"/>
  <c r="V53" i="90"/>
  <c r="P53" i="90"/>
  <c r="U53" i="90"/>
  <c r="Y52" i="90"/>
  <c r="X52" i="90"/>
  <c r="I52" i="90"/>
  <c r="W52" i="90"/>
  <c r="V52" i="90"/>
  <c r="P52" i="90"/>
  <c r="U52" i="90"/>
  <c r="Y51" i="90"/>
  <c r="X51" i="90"/>
  <c r="I51" i="90"/>
  <c r="W51" i="90"/>
  <c r="V51" i="90"/>
  <c r="P51" i="90"/>
  <c r="U51" i="90"/>
  <c r="Y50" i="90"/>
  <c r="X50" i="90"/>
  <c r="I50" i="90"/>
  <c r="W50" i="90"/>
  <c r="V50" i="90"/>
  <c r="P50" i="90"/>
  <c r="U50" i="90"/>
  <c r="Y49" i="90"/>
  <c r="X49" i="90"/>
  <c r="I49" i="90"/>
  <c r="W49" i="90"/>
  <c r="V49" i="90"/>
  <c r="P49" i="90"/>
  <c r="U49" i="90"/>
  <c r="Y48" i="90"/>
  <c r="X48" i="90"/>
  <c r="I48" i="90"/>
  <c r="W48" i="90"/>
  <c r="V48" i="90"/>
  <c r="P48" i="90"/>
  <c r="U48" i="90"/>
  <c r="Y47" i="90"/>
  <c r="X47" i="90"/>
  <c r="I47" i="90"/>
  <c r="W47" i="90"/>
  <c r="V47" i="90"/>
  <c r="P47" i="90"/>
  <c r="U47" i="90"/>
  <c r="Y46" i="90"/>
  <c r="X46" i="90"/>
  <c r="I46" i="90"/>
  <c r="W46" i="90"/>
  <c r="V46" i="90"/>
  <c r="P46" i="90"/>
  <c r="U46" i="90"/>
  <c r="Y45" i="90"/>
  <c r="X45" i="90"/>
  <c r="I45" i="90"/>
  <c r="W45" i="90"/>
  <c r="V45" i="90"/>
  <c r="P45" i="90"/>
  <c r="U45" i="90"/>
  <c r="Y44" i="90"/>
  <c r="X44" i="90"/>
  <c r="I44" i="90"/>
  <c r="W44" i="90"/>
  <c r="V44" i="90"/>
  <c r="P44" i="90"/>
  <c r="U44" i="90"/>
  <c r="Y43" i="90"/>
  <c r="X43" i="90"/>
  <c r="I43" i="90"/>
  <c r="W43" i="90"/>
  <c r="V43" i="90"/>
  <c r="P43" i="90"/>
  <c r="U43" i="90"/>
  <c r="Y42" i="90"/>
  <c r="X42" i="90"/>
  <c r="I42" i="90"/>
  <c r="W42" i="90"/>
  <c r="V42" i="90"/>
  <c r="P42" i="90"/>
  <c r="U42" i="90"/>
  <c r="Y41" i="90"/>
  <c r="X41" i="90"/>
  <c r="I41" i="90"/>
  <c r="W41" i="90"/>
  <c r="V41" i="90"/>
  <c r="P41" i="90"/>
  <c r="U41" i="90"/>
  <c r="Y40" i="90"/>
  <c r="X40" i="90"/>
  <c r="I40" i="90"/>
  <c r="W40" i="90"/>
  <c r="V40" i="90"/>
  <c r="P40" i="90"/>
  <c r="U40" i="90"/>
  <c r="Y39" i="90"/>
  <c r="X39" i="90"/>
  <c r="I39" i="90"/>
  <c r="W39" i="90"/>
  <c r="V39" i="90"/>
  <c r="P39" i="90"/>
  <c r="U39" i="90"/>
  <c r="Y38" i="90"/>
  <c r="X38" i="90"/>
  <c r="I38" i="90"/>
  <c r="W38" i="90"/>
  <c r="V38" i="90"/>
  <c r="P38" i="90"/>
  <c r="U38" i="90"/>
  <c r="Y37" i="90"/>
  <c r="X37" i="90"/>
  <c r="I37" i="90"/>
  <c r="W37" i="90"/>
  <c r="V37" i="90"/>
  <c r="P37" i="90"/>
  <c r="U37" i="90"/>
  <c r="Y36" i="90"/>
  <c r="X36" i="90"/>
  <c r="I36" i="90"/>
  <c r="W36" i="90"/>
  <c r="V36" i="90"/>
  <c r="P36" i="90"/>
  <c r="U36" i="90"/>
  <c r="Y35" i="90"/>
  <c r="X35" i="90"/>
  <c r="I35" i="90"/>
  <c r="W35" i="90"/>
  <c r="V35" i="90"/>
  <c r="P35" i="90"/>
  <c r="U35" i="90"/>
  <c r="Y34" i="90"/>
  <c r="X34" i="90"/>
  <c r="I34" i="90"/>
  <c r="W34" i="90"/>
  <c r="V34" i="90"/>
  <c r="P34" i="90"/>
  <c r="U34" i="90"/>
  <c r="Y33" i="90"/>
  <c r="X33" i="90"/>
  <c r="I33" i="90"/>
  <c r="W33" i="90"/>
  <c r="V33" i="90"/>
  <c r="P33" i="90"/>
  <c r="U33" i="90"/>
  <c r="Y32" i="90"/>
  <c r="X32" i="90"/>
  <c r="I32" i="90"/>
  <c r="W32" i="90"/>
  <c r="V32" i="90"/>
  <c r="P32" i="90"/>
  <c r="U32" i="90"/>
  <c r="Y31" i="90"/>
  <c r="X31" i="90"/>
  <c r="I31" i="90"/>
  <c r="W31" i="90"/>
  <c r="V31" i="90"/>
  <c r="P31" i="90"/>
  <c r="U31" i="90"/>
  <c r="Y30" i="90"/>
  <c r="X30" i="90"/>
  <c r="I30" i="90"/>
  <c r="W30" i="90"/>
  <c r="V30" i="90"/>
  <c r="P30" i="90"/>
  <c r="U30" i="90"/>
  <c r="Y29" i="90"/>
  <c r="X29" i="90"/>
  <c r="I29" i="90"/>
  <c r="W29" i="90"/>
  <c r="V29" i="90"/>
  <c r="P29" i="90"/>
  <c r="U29" i="90"/>
  <c r="Y28" i="90"/>
  <c r="X28" i="90"/>
  <c r="I28" i="90"/>
  <c r="W28" i="90"/>
  <c r="V28" i="90"/>
  <c r="P28" i="90"/>
  <c r="U28" i="90"/>
  <c r="Y27" i="90"/>
  <c r="X27" i="90"/>
  <c r="I27" i="90"/>
  <c r="W27" i="90"/>
  <c r="V27" i="90"/>
  <c r="P27" i="90"/>
  <c r="U27" i="90"/>
  <c r="Y26" i="90"/>
  <c r="X26" i="90"/>
  <c r="I26" i="90"/>
  <c r="W26" i="90"/>
  <c r="V26" i="90"/>
  <c r="P26" i="90"/>
  <c r="U26" i="90"/>
  <c r="Y25" i="90"/>
  <c r="X25" i="90"/>
  <c r="I25" i="90"/>
  <c r="W25" i="90"/>
  <c r="V25" i="90"/>
  <c r="P25" i="90"/>
  <c r="U25" i="90"/>
  <c r="Y24" i="90"/>
  <c r="X24" i="90"/>
  <c r="I24" i="90"/>
  <c r="W24" i="90"/>
  <c r="V24" i="90"/>
  <c r="P24" i="90"/>
  <c r="U24" i="90"/>
  <c r="Y23" i="90"/>
  <c r="X23" i="90"/>
  <c r="I23" i="90"/>
  <c r="W23" i="90"/>
  <c r="V23" i="90"/>
  <c r="P23" i="90"/>
  <c r="U23" i="90"/>
  <c r="Y22" i="90"/>
  <c r="X22" i="90"/>
  <c r="I22" i="90"/>
  <c r="W22" i="90"/>
  <c r="V22" i="90"/>
  <c r="P22" i="90"/>
  <c r="U22" i="90"/>
  <c r="Y21" i="90"/>
  <c r="X21" i="90"/>
  <c r="I21" i="90"/>
  <c r="W21" i="90"/>
  <c r="V21" i="90"/>
  <c r="P21" i="90"/>
  <c r="U21" i="90"/>
  <c r="Y20" i="90"/>
  <c r="X20" i="90"/>
  <c r="I20" i="90"/>
  <c r="W20" i="90"/>
  <c r="V20" i="90"/>
  <c r="P20" i="90"/>
  <c r="U20" i="90"/>
  <c r="Y19" i="90"/>
  <c r="X19" i="90"/>
  <c r="I19" i="90"/>
  <c r="W19" i="90"/>
  <c r="V19" i="90"/>
  <c r="P19" i="90"/>
  <c r="U19" i="90"/>
  <c r="Y18" i="90"/>
  <c r="X18" i="90"/>
  <c r="I18" i="90"/>
  <c r="W18" i="90"/>
  <c r="V18" i="90"/>
  <c r="P18" i="90"/>
  <c r="U18" i="90"/>
  <c r="Y17" i="90"/>
  <c r="X17" i="90"/>
  <c r="I17" i="90"/>
  <c r="W17" i="90"/>
  <c r="V17" i="90"/>
  <c r="P17" i="90"/>
  <c r="U17" i="90"/>
  <c r="Y16" i="90"/>
  <c r="X16" i="90"/>
  <c r="I16" i="90"/>
  <c r="W16" i="90"/>
  <c r="V16" i="90"/>
  <c r="P16" i="90"/>
  <c r="U16" i="90"/>
  <c r="Y15" i="90"/>
  <c r="X15" i="90"/>
  <c r="I15" i="90"/>
  <c r="W15" i="90"/>
  <c r="V15" i="90"/>
  <c r="P15" i="90"/>
  <c r="U15" i="90"/>
  <c r="Y14" i="90"/>
  <c r="X14" i="90"/>
  <c r="I14" i="90"/>
  <c r="W14" i="90"/>
  <c r="V14" i="90"/>
  <c r="P14" i="90"/>
  <c r="U14" i="90"/>
  <c r="Y13" i="90"/>
  <c r="X13" i="90"/>
  <c r="I13" i="90"/>
  <c r="W13" i="90"/>
  <c r="V13" i="90"/>
  <c r="P13" i="90"/>
  <c r="U13" i="90"/>
  <c r="N1" i="90"/>
  <c r="W3" i="90"/>
  <c r="T13" i="89"/>
  <c r="E13" i="89"/>
  <c r="T14" i="89"/>
  <c r="E14" i="89"/>
  <c r="T15" i="89"/>
  <c r="E15" i="89"/>
  <c r="T16" i="89"/>
  <c r="E16" i="89"/>
  <c r="T17" i="89"/>
  <c r="E17" i="89"/>
  <c r="T18" i="89"/>
  <c r="E18" i="89"/>
  <c r="T19" i="89"/>
  <c r="E19" i="89"/>
  <c r="T20" i="89"/>
  <c r="E20" i="89"/>
  <c r="T21" i="89"/>
  <c r="E21" i="89"/>
  <c r="T22" i="89"/>
  <c r="E22" i="89"/>
  <c r="T23" i="89"/>
  <c r="E23" i="89"/>
  <c r="T24" i="89"/>
  <c r="E24" i="89"/>
  <c r="T25" i="89"/>
  <c r="E25" i="89"/>
  <c r="T26" i="89"/>
  <c r="E26" i="89"/>
  <c r="T27" i="89"/>
  <c r="E27" i="89"/>
  <c r="T28" i="89"/>
  <c r="E28" i="89"/>
  <c r="T29" i="89"/>
  <c r="E29" i="89"/>
  <c r="T30" i="89"/>
  <c r="E30" i="89"/>
  <c r="T31" i="89"/>
  <c r="E31" i="89"/>
  <c r="T32" i="89"/>
  <c r="E32" i="89"/>
  <c r="T33" i="89"/>
  <c r="E33" i="89"/>
  <c r="T34" i="89"/>
  <c r="E34" i="89"/>
  <c r="T35" i="89"/>
  <c r="E35" i="89"/>
  <c r="T36" i="89"/>
  <c r="E36" i="89"/>
  <c r="T37" i="89"/>
  <c r="E37" i="89"/>
  <c r="T38" i="89"/>
  <c r="E38" i="89"/>
  <c r="T39" i="89"/>
  <c r="E39" i="89"/>
  <c r="T40" i="89"/>
  <c r="E40" i="89"/>
  <c r="T41" i="89"/>
  <c r="E41" i="89"/>
  <c r="T42" i="89"/>
  <c r="E42" i="89"/>
  <c r="T43" i="89"/>
  <c r="E43" i="89"/>
  <c r="T44" i="89"/>
  <c r="E44" i="89"/>
  <c r="T45" i="89"/>
  <c r="E45" i="89"/>
  <c r="T46" i="89"/>
  <c r="E46" i="89"/>
  <c r="T47" i="89"/>
  <c r="E47" i="89"/>
  <c r="T48" i="89"/>
  <c r="E48" i="89"/>
  <c r="T49" i="89"/>
  <c r="E49" i="89"/>
  <c r="T50" i="89"/>
  <c r="E50" i="89"/>
  <c r="T51" i="89"/>
  <c r="E51" i="89"/>
  <c r="T52" i="89"/>
  <c r="E52" i="89"/>
  <c r="T53" i="89"/>
  <c r="E53" i="89"/>
  <c r="T54" i="89"/>
  <c r="E54" i="89"/>
  <c r="T55" i="89"/>
  <c r="E55" i="89"/>
  <c r="T56" i="89"/>
  <c r="E56" i="89"/>
  <c r="T57" i="89"/>
  <c r="E57" i="89"/>
  <c r="T58" i="89"/>
  <c r="E58" i="89"/>
  <c r="T59" i="89"/>
  <c r="E59" i="89"/>
  <c r="T60" i="89"/>
  <c r="E60" i="89"/>
  <c r="T61" i="89"/>
  <c r="E61" i="89"/>
  <c r="T62" i="89"/>
  <c r="E62" i="89"/>
  <c r="T63" i="89"/>
  <c r="E63" i="89"/>
  <c r="E65" i="89"/>
  <c r="E69" i="89"/>
  <c r="D13" i="89"/>
  <c r="G13" i="89"/>
  <c r="H13" i="89"/>
  <c r="D14" i="89"/>
  <c r="G14" i="89"/>
  <c r="H14" i="89"/>
  <c r="D15" i="89"/>
  <c r="G15" i="89"/>
  <c r="H15" i="89"/>
  <c r="D16" i="89"/>
  <c r="G16" i="89"/>
  <c r="H16" i="89"/>
  <c r="D17" i="89"/>
  <c r="G17" i="89"/>
  <c r="H17" i="89"/>
  <c r="D18" i="89"/>
  <c r="G18" i="89"/>
  <c r="H18" i="89"/>
  <c r="D19" i="89"/>
  <c r="G19" i="89"/>
  <c r="H19" i="89"/>
  <c r="D20" i="89"/>
  <c r="G20" i="89"/>
  <c r="H20" i="89"/>
  <c r="D21" i="89"/>
  <c r="G21" i="89"/>
  <c r="H21" i="89"/>
  <c r="D22" i="89"/>
  <c r="G22" i="89"/>
  <c r="H22" i="89"/>
  <c r="D23" i="89"/>
  <c r="G23" i="89"/>
  <c r="H23" i="89"/>
  <c r="D24" i="89"/>
  <c r="G24" i="89"/>
  <c r="H24" i="89"/>
  <c r="D25" i="89"/>
  <c r="G25" i="89"/>
  <c r="H25" i="89"/>
  <c r="D26" i="89"/>
  <c r="G26" i="89"/>
  <c r="H26" i="89"/>
  <c r="D27" i="89"/>
  <c r="G27" i="89"/>
  <c r="H27" i="89"/>
  <c r="D28" i="89"/>
  <c r="G28" i="89"/>
  <c r="H28" i="89"/>
  <c r="D29" i="89"/>
  <c r="G29" i="89"/>
  <c r="H29" i="89"/>
  <c r="D30" i="89"/>
  <c r="G30" i="89"/>
  <c r="H30" i="89"/>
  <c r="D31" i="89"/>
  <c r="G31" i="89"/>
  <c r="H31" i="89"/>
  <c r="D32" i="89"/>
  <c r="G32" i="89"/>
  <c r="H32" i="89"/>
  <c r="D33" i="89"/>
  <c r="G33" i="89"/>
  <c r="H33" i="89"/>
  <c r="D34" i="89"/>
  <c r="G34" i="89"/>
  <c r="H34" i="89"/>
  <c r="D35" i="89"/>
  <c r="G35" i="89"/>
  <c r="H35" i="89"/>
  <c r="D36" i="89"/>
  <c r="G36" i="89"/>
  <c r="H36" i="89"/>
  <c r="D37" i="89"/>
  <c r="G37" i="89"/>
  <c r="H37" i="89"/>
  <c r="D38" i="89"/>
  <c r="G38" i="89"/>
  <c r="H38" i="89"/>
  <c r="D39" i="89"/>
  <c r="G39" i="89"/>
  <c r="H39" i="89"/>
  <c r="D40" i="89"/>
  <c r="G40" i="89"/>
  <c r="H40" i="89"/>
  <c r="D41" i="89"/>
  <c r="G41" i="89"/>
  <c r="H41" i="89"/>
  <c r="D42" i="89"/>
  <c r="G42" i="89"/>
  <c r="H42" i="89"/>
  <c r="D43" i="89"/>
  <c r="G43" i="89"/>
  <c r="H43" i="89"/>
  <c r="D44" i="89"/>
  <c r="G44" i="89"/>
  <c r="H44" i="89"/>
  <c r="D45" i="89"/>
  <c r="G45" i="89"/>
  <c r="H45" i="89"/>
  <c r="D46" i="89"/>
  <c r="G46" i="89"/>
  <c r="H46" i="89"/>
  <c r="D47" i="89"/>
  <c r="G47" i="89"/>
  <c r="H47" i="89"/>
  <c r="D48" i="89"/>
  <c r="G48" i="89"/>
  <c r="H48" i="89"/>
  <c r="D49" i="89"/>
  <c r="G49" i="89"/>
  <c r="H49" i="89"/>
  <c r="D50" i="89"/>
  <c r="G50" i="89"/>
  <c r="H50" i="89"/>
  <c r="D51" i="89"/>
  <c r="G51" i="89"/>
  <c r="H51" i="89"/>
  <c r="D52" i="89"/>
  <c r="G52" i="89"/>
  <c r="H52" i="89"/>
  <c r="D53" i="89"/>
  <c r="G53" i="89"/>
  <c r="H53" i="89"/>
  <c r="D54" i="89"/>
  <c r="G54" i="89"/>
  <c r="H54" i="89"/>
  <c r="D55" i="89"/>
  <c r="G55" i="89"/>
  <c r="H55" i="89"/>
  <c r="D56" i="89"/>
  <c r="G56" i="89"/>
  <c r="H56" i="89"/>
  <c r="D57" i="89"/>
  <c r="G57" i="89"/>
  <c r="H57" i="89"/>
  <c r="D58" i="89"/>
  <c r="G58" i="89"/>
  <c r="H58" i="89"/>
  <c r="D59" i="89"/>
  <c r="G59" i="89"/>
  <c r="H59" i="89"/>
  <c r="D60" i="89"/>
  <c r="G60" i="89"/>
  <c r="H60" i="89"/>
  <c r="D61" i="89"/>
  <c r="G61" i="89"/>
  <c r="H61" i="89"/>
  <c r="D62" i="89"/>
  <c r="G62" i="89"/>
  <c r="H62" i="89"/>
  <c r="D63" i="89"/>
  <c r="G63" i="89"/>
  <c r="H63" i="89"/>
  <c r="H65" i="89"/>
  <c r="E67" i="89"/>
  <c r="J65" i="89"/>
  <c r="D72" i="89"/>
  <c r="E72" i="89"/>
  <c r="K65" i="89"/>
  <c r="D73" i="89"/>
  <c r="E73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5" i="89"/>
  <c r="D74" i="89"/>
  <c r="E74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5" i="89"/>
  <c r="D75" i="89"/>
  <c r="E75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5" i="89"/>
  <c r="D76" i="89"/>
  <c r="E76" i="89"/>
  <c r="O13" i="89"/>
  <c r="O14" i="89"/>
  <c r="O15" i="89"/>
  <c r="O16" i="89"/>
  <c r="O17" i="89"/>
  <c r="O18" i="89"/>
  <c r="O19" i="89"/>
  <c r="O20" i="89"/>
  <c r="O21" i="89"/>
  <c r="O22" i="89"/>
  <c r="O23" i="89"/>
  <c r="O24" i="89"/>
  <c r="O25" i="89"/>
  <c r="O26" i="89"/>
  <c r="O27" i="89"/>
  <c r="O28" i="89"/>
  <c r="O29" i="89"/>
  <c r="O30" i="89"/>
  <c r="O31" i="89"/>
  <c r="O32" i="89"/>
  <c r="O33" i="89"/>
  <c r="O34" i="89"/>
  <c r="O35" i="89"/>
  <c r="O36" i="89"/>
  <c r="O37" i="89"/>
  <c r="O38" i="89"/>
  <c r="O39" i="89"/>
  <c r="O40" i="89"/>
  <c r="O41" i="89"/>
  <c r="O42" i="89"/>
  <c r="O43" i="89"/>
  <c r="O44" i="89"/>
  <c r="O45" i="89"/>
  <c r="O46" i="89"/>
  <c r="O47" i="89"/>
  <c r="O48" i="89"/>
  <c r="O49" i="89"/>
  <c r="O50" i="89"/>
  <c r="O51" i="89"/>
  <c r="O52" i="89"/>
  <c r="O53" i="89"/>
  <c r="O54" i="89"/>
  <c r="O55" i="89"/>
  <c r="O56" i="89"/>
  <c r="O57" i="89"/>
  <c r="O58" i="89"/>
  <c r="O59" i="89"/>
  <c r="O60" i="89"/>
  <c r="O61" i="89"/>
  <c r="O62" i="89"/>
  <c r="O63" i="89"/>
  <c r="O65" i="89"/>
  <c r="D77" i="89"/>
  <c r="E77" i="89"/>
  <c r="D78" i="89"/>
  <c r="E78" i="89"/>
  <c r="D79" i="89"/>
  <c r="E79" i="89"/>
  <c r="D80" i="89"/>
  <c r="E80" i="89"/>
  <c r="D81" i="89"/>
  <c r="E81" i="89"/>
  <c r="D83" i="89"/>
  <c r="E83" i="89"/>
  <c r="E86" i="89"/>
  <c r="E88" i="89"/>
  <c r="E90" i="89"/>
  <c r="E91" i="89"/>
  <c r="E95" i="89"/>
  <c r="X72" i="89"/>
  <c r="X70" i="89"/>
  <c r="X67" i="89"/>
  <c r="X65" i="89"/>
  <c r="Y63" i="89"/>
  <c r="I63" i="89"/>
  <c r="W63" i="89"/>
  <c r="V63" i="89"/>
  <c r="P63" i="89"/>
  <c r="U63" i="89"/>
  <c r="Y62" i="89"/>
  <c r="X62" i="89"/>
  <c r="I62" i="89"/>
  <c r="W62" i="89"/>
  <c r="V62" i="89"/>
  <c r="P62" i="89"/>
  <c r="U62" i="89"/>
  <c r="Y61" i="89"/>
  <c r="X61" i="89"/>
  <c r="I61" i="89"/>
  <c r="W61" i="89"/>
  <c r="V61" i="89"/>
  <c r="P61" i="89"/>
  <c r="U61" i="89"/>
  <c r="Y60" i="89"/>
  <c r="X60" i="89"/>
  <c r="I60" i="89"/>
  <c r="W60" i="89"/>
  <c r="V60" i="89"/>
  <c r="P60" i="89"/>
  <c r="U60" i="89"/>
  <c r="Y59" i="89"/>
  <c r="X59" i="89"/>
  <c r="I59" i="89"/>
  <c r="W59" i="89"/>
  <c r="V59" i="89"/>
  <c r="P59" i="89"/>
  <c r="U59" i="89"/>
  <c r="Y58" i="89"/>
  <c r="X58" i="89"/>
  <c r="I58" i="89"/>
  <c r="W58" i="89"/>
  <c r="V58" i="89"/>
  <c r="P58" i="89"/>
  <c r="U58" i="89"/>
  <c r="Y57" i="89"/>
  <c r="X57" i="89"/>
  <c r="I57" i="89"/>
  <c r="W57" i="89"/>
  <c r="V57" i="89"/>
  <c r="P57" i="89"/>
  <c r="U57" i="89"/>
  <c r="Y56" i="89"/>
  <c r="X56" i="89"/>
  <c r="I56" i="89"/>
  <c r="W56" i="89"/>
  <c r="V56" i="89"/>
  <c r="P56" i="89"/>
  <c r="U56" i="89"/>
  <c r="Y55" i="89"/>
  <c r="X55" i="89"/>
  <c r="I55" i="89"/>
  <c r="W55" i="89"/>
  <c r="V55" i="89"/>
  <c r="P55" i="89"/>
  <c r="U55" i="89"/>
  <c r="Y54" i="89"/>
  <c r="X54" i="89"/>
  <c r="I54" i="89"/>
  <c r="W54" i="89"/>
  <c r="V54" i="89"/>
  <c r="P54" i="89"/>
  <c r="U54" i="89"/>
  <c r="Y53" i="89"/>
  <c r="X53" i="89"/>
  <c r="I53" i="89"/>
  <c r="W53" i="89"/>
  <c r="V53" i="89"/>
  <c r="P53" i="89"/>
  <c r="U53" i="89"/>
  <c r="Y52" i="89"/>
  <c r="X52" i="89"/>
  <c r="I52" i="89"/>
  <c r="W52" i="89"/>
  <c r="V52" i="89"/>
  <c r="P52" i="89"/>
  <c r="U52" i="89"/>
  <c r="Y51" i="89"/>
  <c r="X51" i="89"/>
  <c r="I51" i="89"/>
  <c r="W51" i="89"/>
  <c r="V51" i="89"/>
  <c r="P51" i="89"/>
  <c r="U51" i="89"/>
  <c r="Y50" i="89"/>
  <c r="X50" i="89"/>
  <c r="I50" i="89"/>
  <c r="W50" i="89"/>
  <c r="V50" i="89"/>
  <c r="P50" i="89"/>
  <c r="U50" i="89"/>
  <c r="Y49" i="89"/>
  <c r="X49" i="89"/>
  <c r="I49" i="89"/>
  <c r="W49" i="89"/>
  <c r="V49" i="89"/>
  <c r="P49" i="89"/>
  <c r="U49" i="89"/>
  <c r="Y48" i="89"/>
  <c r="X48" i="89"/>
  <c r="I48" i="89"/>
  <c r="W48" i="89"/>
  <c r="V48" i="89"/>
  <c r="P48" i="89"/>
  <c r="U48" i="89"/>
  <c r="Y47" i="89"/>
  <c r="X47" i="89"/>
  <c r="I47" i="89"/>
  <c r="W47" i="89"/>
  <c r="V47" i="89"/>
  <c r="P47" i="89"/>
  <c r="U47" i="89"/>
  <c r="Y46" i="89"/>
  <c r="X46" i="89"/>
  <c r="I46" i="89"/>
  <c r="W46" i="89"/>
  <c r="V46" i="89"/>
  <c r="P46" i="89"/>
  <c r="U46" i="89"/>
  <c r="Y45" i="89"/>
  <c r="X45" i="89"/>
  <c r="I45" i="89"/>
  <c r="W45" i="89"/>
  <c r="V45" i="89"/>
  <c r="P45" i="89"/>
  <c r="U45" i="89"/>
  <c r="Y44" i="89"/>
  <c r="X44" i="89"/>
  <c r="I44" i="89"/>
  <c r="W44" i="89"/>
  <c r="V44" i="89"/>
  <c r="P44" i="89"/>
  <c r="U44" i="89"/>
  <c r="Y43" i="89"/>
  <c r="X43" i="89"/>
  <c r="I43" i="89"/>
  <c r="W43" i="89"/>
  <c r="V43" i="89"/>
  <c r="P43" i="89"/>
  <c r="U43" i="89"/>
  <c r="Y42" i="89"/>
  <c r="X42" i="89"/>
  <c r="I42" i="89"/>
  <c r="W42" i="89"/>
  <c r="V42" i="89"/>
  <c r="P42" i="89"/>
  <c r="U42" i="89"/>
  <c r="Y41" i="89"/>
  <c r="X41" i="89"/>
  <c r="I41" i="89"/>
  <c r="W41" i="89"/>
  <c r="V41" i="89"/>
  <c r="P41" i="89"/>
  <c r="U41" i="89"/>
  <c r="Y40" i="89"/>
  <c r="X40" i="89"/>
  <c r="I40" i="89"/>
  <c r="W40" i="89"/>
  <c r="V40" i="89"/>
  <c r="P40" i="89"/>
  <c r="U40" i="89"/>
  <c r="Y39" i="89"/>
  <c r="X39" i="89"/>
  <c r="I39" i="89"/>
  <c r="W39" i="89"/>
  <c r="V39" i="89"/>
  <c r="P39" i="89"/>
  <c r="U39" i="89"/>
  <c r="Y38" i="89"/>
  <c r="X38" i="89"/>
  <c r="I38" i="89"/>
  <c r="W38" i="89"/>
  <c r="V38" i="89"/>
  <c r="P38" i="89"/>
  <c r="U38" i="89"/>
  <c r="Y37" i="89"/>
  <c r="X37" i="89"/>
  <c r="I37" i="89"/>
  <c r="W37" i="89"/>
  <c r="V37" i="89"/>
  <c r="P37" i="89"/>
  <c r="U37" i="89"/>
  <c r="Y36" i="89"/>
  <c r="X36" i="89"/>
  <c r="I36" i="89"/>
  <c r="W36" i="89"/>
  <c r="V36" i="89"/>
  <c r="P36" i="89"/>
  <c r="U36" i="89"/>
  <c r="Y35" i="89"/>
  <c r="X35" i="89"/>
  <c r="I35" i="89"/>
  <c r="W35" i="89"/>
  <c r="V35" i="89"/>
  <c r="P35" i="89"/>
  <c r="U35" i="89"/>
  <c r="Y34" i="89"/>
  <c r="X34" i="89"/>
  <c r="I34" i="89"/>
  <c r="W34" i="89"/>
  <c r="V34" i="89"/>
  <c r="P34" i="89"/>
  <c r="U34" i="89"/>
  <c r="Y33" i="89"/>
  <c r="X33" i="89"/>
  <c r="I33" i="89"/>
  <c r="W33" i="89"/>
  <c r="V33" i="89"/>
  <c r="P33" i="89"/>
  <c r="U33" i="89"/>
  <c r="Y32" i="89"/>
  <c r="X32" i="89"/>
  <c r="I32" i="89"/>
  <c r="W32" i="89"/>
  <c r="V32" i="89"/>
  <c r="P32" i="89"/>
  <c r="U32" i="89"/>
  <c r="Y31" i="89"/>
  <c r="X31" i="89"/>
  <c r="I31" i="89"/>
  <c r="W31" i="89"/>
  <c r="V31" i="89"/>
  <c r="P31" i="89"/>
  <c r="U31" i="89"/>
  <c r="Y30" i="89"/>
  <c r="X30" i="89"/>
  <c r="I30" i="89"/>
  <c r="W30" i="89"/>
  <c r="V30" i="89"/>
  <c r="P30" i="89"/>
  <c r="U30" i="89"/>
  <c r="Y29" i="89"/>
  <c r="X29" i="89"/>
  <c r="I29" i="89"/>
  <c r="W29" i="89"/>
  <c r="V29" i="89"/>
  <c r="P29" i="89"/>
  <c r="U29" i="89"/>
  <c r="Y28" i="89"/>
  <c r="X28" i="89"/>
  <c r="I28" i="89"/>
  <c r="W28" i="89"/>
  <c r="V28" i="89"/>
  <c r="P28" i="89"/>
  <c r="U28" i="89"/>
  <c r="Y27" i="89"/>
  <c r="X27" i="89"/>
  <c r="I27" i="89"/>
  <c r="W27" i="89"/>
  <c r="V27" i="89"/>
  <c r="P27" i="89"/>
  <c r="U27" i="89"/>
  <c r="Y26" i="89"/>
  <c r="X26" i="89"/>
  <c r="I26" i="89"/>
  <c r="W26" i="89"/>
  <c r="V26" i="89"/>
  <c r="P26" i="89"/>
  <c r="U26" i="89"/>
  <c r="Y25" i="89"/>
  <c r="X25" i="89"/>
  <c r="I25" i="89"/>
  <c r="W25" i="89"/>
  <c r="V25" i="89"/>
  <c r="P25" i="89"/>
  <c r="U25" i="89"/>
  <c r="Y24" i="89"/>
  <c r="X24" i="89"/>
  <c r="I24" i="89"/>
  <c r="W24" i="89"/>
  <c r="V24" i="89"/>
  <c r="P24" i="89"/>
  <c r="U24" i="89"/>
  <c r="Y23" i="89"/>
  <c r="X23" i="89"/>
  <c r="I23" i="89"/>
  <c r="W23" i="89"/>
  <c r="V23" i="89"/>
  <c r="P23" i="89"/>
  <c r="U23" i="89"/>
  <c r="Y22" i="89"/>
  <c r="X22" i="89"/>
  <c r="I22" i="89"/>
  <c r="W22" i="89"/>
  <c r="V22" i="89"/>
  <c r="P22" i="89"/>
  <c r="U22" i="89"/>
  <c r="Y21" i="89"/>
  <c r="X21" i="89"/>
  <c r="I21" i="89"/>
  <c r="W21" i="89"/>
  <c r="V21" i="89"/>
  <c r="P21" i="89"/>
  <c r="U21" i="89"/>
  <c r="Y20" i="89"/>
  <c r="X20" i="89"/>
  <c r="I20" i="89"/>
  <c r="W20" i="89"/>
  <c r="V20" i="89"/>
  <c r="P20" i="89"/>
  <c r="U20" i="89"/>
  <c r="Y19" i="89"/>
  <c r="X19" i="89"/>
  <c r="I19" i="89"/>
  <c r="W19" i="89"/>
  <c r="V19" i="89"/>
  <c r="P19" i="89"/>
  <c r="U19" i="89"/>
  <c r="Y18" i="89"/>
  <c r="X18" i="89"/>
  <c r="I18" i="89"/>
  <c r="W18" i="89"/>
  <c r="V18" i="89"/>
  <c r="P18" i="89"/>
  <c r="U18" i="89"/>
  <c r="Y17" i="89"/>
  <c r="X17" i="89"/>
  <c r="I17" i="89"/>
  <c r="W17" i="89"/>
  <c r="V17" i="89"/>
  <c r="P17" i="89"/>
  <c r="U17" i="89"/>
  <c r="Y16" i="89"/>
  <c r="X16" i="89"/>
  <c r="I16" i="89"/>
  <c r="W16" i="89"/>
  <c r="V16" i="89"/>
  <c r="P16" i="89"/>
  <c r="U16" i="89"/>
  <c r="Y15" i="89"/>
  <c r="X15" i="89"/>
  <c r="I15" i="89"/>
  <c r="W15" i="89"/>
  <c r="V15" i="89"/>
  <c r="P15" i="89"/>
  <c r="U15" i="89"/>
  <c r="Y14" i="89"/>
  <c r="X14" i="89"/>
  <c r="I14" i="89"/>
  <c r="W14" i="89"/>
  <c r="V14" i="89"/>
  <c r="P14" i="89"/>
  <c r="U14" i="89"/>
  <c r="Y13" i="89"/>
  <c r="X13" i="89"/>
  <c r="I13" i="89"/>
  <c r="W13" i="89"/>
  <c r="V13" i="89"/>
  <c r="P13" i="89"/>
  <c r="U13" i="89"/>
  <c r="N1" i="89"/>
  <c r="W3" i="89"/>
  <c r="T13" i="88"/>
  <c r="E13" i="88"/>
  <c r="T14" i="88"/>
  <c r="E14" i="88"/>
  <c r="T15" i="88"/>
  <c r="E15" i="88"/>
  <c r="T16" i="88"/>
  <c r="E16" i="88"/>
  <c r="T17" i="88"/>
  <c r="E17" i="88"/>
  <c r="T18" i="88"/>
  <c r="E18" i="88"/>
  <c r="T19" i="88"/>
  <c r="E19" i="88"/>
  <c r="T20" i="88"/>
  <c r="E20" i="88"/>
  <c r="T21" i="88"/>
  <c r="E21" i="88"/>
  <c r="T22" i="88"/>
  <c r="E22" i="88"/>
  <c r="T23" i="88"/>
  <c r="E23" i="88"/>
  <c r="T24" i="88"/>
  <c r="E24" i="88"/>
  <c r="T25" i="88"/>
  <c r="E25" i="88"/>
  <c r="T26" i="88"/>
  <c r="E26" i="88"/>
  <c r="T27" i="88"/>
  <c r="E27" i="88"/>
  <c r="T28" i="88"/>
  <c r="E28" i="88"/>
  <c r="T29" i="88"/>
  <c r="E29" i="88"/>
  <c r="T30" i="88"/>
  <c r="E30" i="88"/>
  <c r="T31" i="88"/>
  <c r="E31" i="88"/>
  <c r="T32" i="88"/>
  <c r="E32" i="88"/>
  <c r="T33" i="88"/>
  <c r="E33" i="88"/>
  <c r="T34" i="88"/>
  <c r="E34" i="88"/>
  <c r="T35" i="88"/>
  <c r="E35" i="88"/>
  <c r="T36" i="88"/>
  <c r="E36" i="88"/>
  <c r="T37" i="88"/>
  <c r="E37" i="88"/>
  <c r="T38" i="88"/>
  <c r="E38" i="88"/>
  <c r="T39" i="88"/>
  <c r="E39" i="88"/>
  <c r="T40" i="88"/>
  <c r="E40" i="88"/>
  <c r="T41" i="88"/>
  <c r="E41" i="88"/>
  <c r="T42" i="88"/>
  <c r="E42" i="88"/>
  <c r="T43" i="88"/>
  <c r="E43" i="88"/>
  <c r="T44" i="88"/>
  <c r="E44" i="88"/>
  <c r="T45" i="88"/>
  <c r="E45" i="88"/>
  <c r="T46" i="88"/>
  <c r="E46" i="88"/>
  <c r="T47" i="88"/>
  <c r="E47" i="88"/>
  <c r="T48" i="88"/>
  <c r="E48" i="88"/>
  <c r="T49" i="88"/>
  <c r="E49" i="88"/>
  <c r="T50" i="88"/>
  <c r="E50" i="88"/>
  <c r="T51" i="88"/>
  <c r="E51" i="88"/>
  <c r="T52" i="88"/>
  <c r="E52" i="88"/>
  <c r="T53" i="88"/>
  <c r="E53" i="88"/>
  <c r="T54" i="88"/>
  <c r="E54" i="88"/>
  <c r="T55" i="88"/>
  <c r="E55" i="88"/>
  <c r="T56" i="88"/>
  <c r="E56" i="88"/>
  <c r="T57" i="88"/>
  <c r="E57" i="88"/>
  <c r="T58" i="88"/>
  <c r="E58" i="88"/>
  <c r="T59" i="88"/>
  <c r="E59" i="88"/>
  <c r="T60" i="88"/>
  <c r="E60" i="88"/>
  <c r="T61" i="88"/>
  <c r="E61" i="88"/>
  <c r="T62" i="88"/>
  <c r="E62" i="88"/>
  <c r="T63" i="88"/>
  <c r="E63" i="88"/>
  <c r="E65" i="88"/>
  <c r="E69" i="88"/>
  <c r="D13" i="88"/>
  <c r="G13" i="88"/>
  <c r="H13" i="88"/>
  <c r="D14" i="88"/>
  <c r="G14" i="88"/>
  <c r="H14" i="88"/>
  <c r="D15" i="88"/>
  <c r="G15" i="88"/>
  <c r="H15" i="88"/>
  <c r="D16" i="88"/>
  <c r="G16" i="88"/>
  <c r="H16" i="88"/>
  <c r="D17" i="88"/>
  <c r="G17" i="88"/>
  <c r="H17" i="88"/>
  <c r="D18" i="88"/>
  <c r="G18" i="88"/>
  <c r="H18" i="88"/>
  <c r="D19" i="88"/>
  <c r="G19" i="88"/>
  <c r="H19" i="88"/>
  <c r="D20" i="88"/>
  <c r="G20" i="88"/>
  <c r="H20" i="88"/>
  <c r="D21" i="88"/>
  <c r="G21" i="88"/>
  <c r="H21" i="88"/>
  <c r="D22" i="88"/>
  <c r="G22" i="88"/>
  <c r="H22" i="88"/>
  <c r="D23" i="88"/>
  <c r="G23" i="88"/>
  <c r="H23" i="88"/>
  <c r="D24" i="88"/>
  <c r="G24" i="88"/>
  <c r="H24" i="88"/>
  <c r="D25" i="88"/>
  <c r="G25" i="88"/>
  <c r="H25" i="88"/>
  <c r="D26" i="88"/>
  <c r="G26" i="88"/>
  <c r="H26" i="88"/>
  <c r="D27" i="88"/>
  <c r="G27" i="88"/>
  <c r="H27" i="88"/>
  <c r="D28" i="88"/>
  <c r="G28" i="88"/>
  <c r="H28" i="88"/>
  <c r="D29" i="88"/>
  <c r="G29" i="88"/>
  <c r="H29" i="88"/>
  <c r="D30" i="88"/>
  <c r="G30" i="88"/>
  <c r="H30" i="88"/>
  <c r="D31" i="88"/>
  <c r="G31" i="88"/>
  <c r="H31" i="88"/>
  <c r="D32" i="88"/>
  <c r="G32" i="88"/>
  <c r="H32" i="88"/>
  <c r="D33" i="88"/>
  <c r="G33" i="88"/>
  <c r="H33" i="88"/>
  <c r="D34" i="88"/>
  <c r="G34" i="88"/>
  <c r="H34" i="88"/>
  <c r="D35" i="88"/>
  <c r="G35" i="88"/>
  <c r="H35" i="88"/>
  <c r="D36" i="88"/>
  <c r="G36" i="88"/>
  <c r="H36" i="88"/>
  <c r="D37" i="88"/>
  <c r="G37" i="88"/>
  <c r="H37" i="88"/>
  <c r="D38" i="88"/>
  <c r="G38" i="88"/>
  <c r="H38" i="88"/>
  <c r="D39" i="88"/>
  <c r="G39" i="88"/>
  <c r="H39" i="88"/>
  <c r="D40" i="88"/>
  <c r="G40" i="88"/>
  <c r="H40" i="88"/>
  <c r="D41" i="88"/>
  <c r="G41" i="88"/>
  <c r="H41" i="88"/>
  <c r="D42" i="88"/>
  <c r="G42" i="88"/>
  <c r="H42" i="88"/>
  <c r="D43" i="88"/>
  <c r="G43" i="88"/>
  <c r="H43" i="88"/>
  <c r="D44" i="88"/>
  <c r="G44" i="88"/>
  <c r="H44" i="88"/>
  <c r="D45" i="88"/>
  <c r="G45" i="88"/>
  <c r="H45" i="88"/>
  <c r="D46" i="88"/>
  <c r="G46" i="88"/>
  <c r="H46" i="88"/>
  <c r="D47" i="88"/>
  <c r="G47" i="88"/>
  <c r="H47" i="88"/>
  <c r="D48" i="88"/>
  <c r="G48" i="88"/>
  <c r="H48" i="88"/>
  <c r="D49" i="88"/>
  <c r="G49" i="88"/>
  <c r="H49" i="88"/>
  <c r="D50" i="88"/>
  <c r="G50" i="88"/>
  <c r="H50" i="88"/>
  <c r="D51" i="88"/>
  <c r="G51" i="88"/>
  <c r="H51" i="88"/>
  <c r="D52" i="88"/>
  <c r="G52" i="88"/>
  <c r="H52" i="88"/>
  <c r="D53" i="88"/>
  <c r="G53" i="88"/>
  <c r="H53" i="88"/>
  <c r="D54" i="88"/>
  <c r="G54" i="88"/>
  <c r="H54" i="88"/>
  <c r="D55" i="88"/>
  <c r="G55" i="88"/>
  <c r="H55" i="88"/>
  <c r="D56" i="88"/>
  <c r="G56" i="88"/>
  <c r="H56" i="88"/>
  <c r="D57" i="88"/>
  <c r="G57" i="88"/>
  <c r="H57" i="88"/>
  <c r="D58" i="88"/>
  <c r="G58" i="88"/>
  <c r="H58" i="88"/>
  <c r="D59" i="88"/>
  <c r="G59" i="88"/>
  <c r="H59" i="88"/>
  <c r="D60" i="88"/>
  <c r="G60" i="88"/>
  <c r="H60" i="88"/>
  <c r="D61" i="88"/>
  <c r="G61" i="88"/>
  <c r="H61" i="88"/>
  <c r="D62" i="88"/>
  <c r="G62" i="88"/>
  <c r="H62" i="88"/>
  <c r="D63" i="88"/>
  <c r="G63" i="88"/>
  <c r="H63" i="88"/>
  <c r="H65" i="88"/>
  <c r="E67" i="88"/>
  <c r="J65" i="88"/>
  <c r="D72" i="88"/>
  <c r="E72" i="88"/>
  <c r="K65" i="88"/>
  <c r="D73" i="88"/>
  <c r="E73" i="88"/>
  <c r="L13" i="88"/>
  <c r="L14" i="88"/>
  <c r="L15" i="88"/>
  <c r="L16" i="88"/>
  <c r="L17" i="88"/>
  <c r="L18" i="88"/>
  <c r="L19" i="88"/>
  <c r="L20" i="88"/>
  <c r="L21" i="88"/>
  <c r="L22" i="88"/>
  <c r="L23" i="88"/>
  <c r="L24" i="88"/>
  <c r="L25" i="88"/>
  <c r="L26" i="88"/>
  <c r="L27" i="88"/>
  <c r="L28" i="88"/>
  <c r="L29" i="88"/>
  <c r="L30" i="88"/>
  <c r="L31" i="88"/>
  <c r="L32" i="88"/>
  <c r="L33" i="88"/>
  <c r="L34" i="88"/>
  <c r="L35" i="88"/>
  <c r="L36" i="88"/>
  <c r="L37" i="88"/>
  <c r="L38" i="88"/>
  <c r="L39" i="88"/>
  <c r="L40" i="88"/>
  <c r="L41" i="88"/>
  <c r="L42" i="88"/>
  <c r="L43" i="88"/>
  <c r="L44" i="88"/>
  <c r="L45" i="88"/>
  <c r="L46" i="88"/>
  <c r="L47" i="88"/>
  <c r="L48" i="88"/>
  <c r="L49" i="88"/>
  <c r="L50" i="88"/>
  <c r="L51" i="88"/>
  <c r="L52" i="88"/>
  <c r="L53" i="88"/>
  <c r="L54" i="88"/>
  <c r="L55" i="88"/>
  <c r="L56" i="88"/>
  <c r="L57" i="88"/>
  <c r="L58" i="88"/>
  <c r="L59" i="88"/>
  <c r="L60" i="88"/>
  <c r="L61" i="88"/>
  <c r="L62" i="88"/>
  <c r="L63" i="88"/>
  <c r="L65" i="88"/>
  <c r="D74" i="88"/>
  <c r="E74" i="88"/>
  <c r="M13" i="88"/>
  <c r="M14" i="88"/>
  <c r="M15" i="88"/>
  <c r="M16" i="88"/>
  <c r="M17" i="88"/>
  <c r="M18" i="88"/>
  <c r="M19" i="88"/>
  <c r="M20" i="88"/>
  <c r="M21" i="88"/>
  <c r="M22" i="88"/>
  <c r="M23" i="88"/>
  <c r="M24" i="88"/>
  <c r="M25" i="88"/>
  <c r="M26" i="88"/>
  <c r="M27" i="88"/>
  <c r="M28" i="88"/>
  <c r="M29" i="88"/>
  <c r="M30" i="88"/>
  <c r="M31" i="88"/>
  <c r="M32" i="88"/>
  <c r="M33" i="88"/>
  <c r="M34" i="88"/>
  <c r="M35" i="88"/>
  <c r="M36" i="88"/>
  <c r="M37" i="88"/>
  <c r="M38" i="88"/>
  <c r="M39" i="88"/>
  <c r="M40" i="88"/>
  <c r="M41" i="88"/>
  <c r="M42" i="88"/>
  <c r="M43" i="88"/>
  <c r="M44" i="88"/>
  <c r="M45" i="88"/>
  <c r="M46" i="88"/>
  <c r="M47" i="88"/>
  <c r="M48" i="88"/>
  <c r="M49" i="88"/>
  <c r="M50" i="88"/>
  <c r="M51" i="88"/>
  <c r="M52" i="88"/>
  <c r="M53" i="88"/>
  <c r="M54" i="88"/>
  <c r="M55" i="88"/>
  <c r="M56" i="88"/>
  <c r="M57" i="88"/>
  <c r="M58" i="88"/>
  <c r="M59" i="88"/>
  <c r="M60" i="88"/>
  <c r="M61" i="88"/>
  <c r="M62" i="88"/>
  <c r="M63" i="88"/>
  <c r="M65" i="88"/>
  <c r="D75" i="88"/>
  <c r="E75" i="88"/>
  <c r="N13" i="88"/>
  <c r="N14" i="88"/>
  <c r="N15" i="88"/>
  <c r="N16" i="88"/>
  <c r="N17" i="88"/>
  <c r="N18" i="88"/>
  <c r="N19" i="88"/>
  <c r="N20" i="88"/>
  <c r="N21" i="88"/>
  <c r="N22" i="88"/>
  <c r="N23" i="88"/>
  <c r="N24" i="88"/>
  <c r="N25" i="88"/>
  <c r="N26" i="88"/>
  <c r="N27" i="88"/>
  <c r="N28" i="88"/>
  <c r="N29" i="88"/>
  <c r="N30" i="88"/>
  <c r="N31" i="88"/>
  <c r="N32" i="88"/>
  <c r="N33" i="88"/>
  <c r="N34" i="88"/>
  <c r="N35" i="88"/>
  <c r="N36" i="88"/>
  <c r="N37" i="88"/>
  <c r="N38" i="88"/>
  <c r="N39" i="88"/>
  <c r="N40" i="88"/>
  <c r="N41" i="88"/>
  <c r="N42" i="88"/>
  <c r="N43" i="88"/>
  <c r="N44" i="88"/>
  <c r="N45" i="88"/>
  <c r="N46" i="88"/>
  <c r="N47" i="88"/>
  <c r="N48" i="88"/>
  <c r="N49" i="88"/>
  <c r="N50" i="88"/>
  <c r="N51" i="88"/>
  <c r="N52" i="88"/>
  <c r="N53" i="88"/>
  <c r="N54" i="88"/>
  <c r="N55" i="88"/>
  <c r="N56" i="88"/>
  <c r="N57" i="88"/>
  <c r="N58" i="88"/>
  <c r="N59" i="88"/>
  <c r="N60" i="88"/>
  <c r="N61" i="88"/>
  <c r="N62" i="88"/>
  <c r="N63" i="88"/>
  <c r="N65" i="88"/>
  <c r="D76" i="88"/>
  <c r="E76" i="88"/>
  <c r="O13" i="88"/>
  <c r="O14" i="88"/>
  <c r="O15" i="88"/>
  <c r="O16" i="88"/>
  <c r="O17" i="88"/>
  <c r="O18" i="88"/>
  <c r="O19" i="88"/>
  <c r="O20" i="88"/>
  <c r="O21" i="88"/>
  <c r="O22" i="88"/>
  <c r="O23" i="88"/>
  <c r="O24" i="88"/>
  <c r="O25" i="88"/>
  <c r="O26" i="88"/>
  <c r="O27" i="88"/>
  <c r="O28" i="88"/>
  <c r="O29" i="88"/>
  <c r="O30" i="88"/>
  <c r="O31" i="88"/>
  <c r="O32" i="88"/>
  <c r="O33" i="88"/>
  <c r="O34" i="88"/>
  <c r="O35" i="88"/>
  <c r="O36" i="88"/>
  <c r="O37" i="88"/>
  <c r="O38" i="88"/>
  <c r="O39" i="88"/>
  <c r="O40" i="88"/>
  <c r="O41" i="88"/>
  <c r="O42" i="88"/>
  <c r="O43" i="88"/>
  <c r="O44" i="88"/>
  <c r="O45" i="88"/>
  <c r="O46" i="88"/>
  <c r="O47" i="88"/>
  <c r="O48" i="88"/>
  <c r="O49" i="88"/>
  <c r="O50" i="88"/>
  <c r="O51" i="88"/>
  <c r="O52" i="88"/>
  <c r="O53" i="88"/>
  <c r="O54" i="88"/>
  <c r="O55" i="88"/>
  <c r="O56" i="88"/>
  <c r="O57" i="88"/>
  <c r="O58" i="88"/>
  <c r="O59" i="88"/>
  <c r="O60" i="88"/>
  <c r="O61" i="88"/>
  <c r="O62" i="88"/>
  <c r="O63" i="88"/>
  <c r="O65" i="88"/>
  <c r="D77" i="88"/>
  <c r="E77" i="88"/>
  <c r="D78" i="88"/>
  <c r="E78" i="88"/>
  <c r="D79" i="88"/>
  <c r="E79" i="88"/>
  <c r="D80" i="88"/>
  <c r="E80" i="88"/>
  <c r="D81" i="88"/>
  <c r="E81" i="88"/>
  <c r="D83" i="88"/>
  <c r="E83" i="88"/>
  <c r="E86" i="88"/>
  <c r="E88" i="88"/>
  <c r="E90" i="88"/>
  <c r="E91" i="88"/>
  <c r="E95" i="88"/>
  <c r="X72" i="88"/>
  <c r="X70" i="88"/>
  <c r="X67" i="88"/>
  <c r="X65" i="88"/>
  <c r="Y63" i="88"/>
  <c r="I63" i="88"/>
  <c r="W63" i="88"/>
  <c r="V63" i="88"/>
  <c r="P63" i="88"/>
  <c r="U63" i="88"/>
  <c r="Y62" i="88"/>
  <c r="X62" i="88"/>
  <c r="I62" i="88"/>
  <c r="W62" i="88"/>
  <c r="V62" i="88"/>
  <c r="P62" i="88"/>
  <c r="U62" i="88"/>
  <c r="Y61" i="88"/>
  <c r="X61" i="88"/>
  <c r="I61" i="88"/>
  <c r="W61" i="88"/>
  <c r="V61" i="88"/>
  <c r="P61" i="88"/>
  <c r="U61" i="88"/>
  <c r="Y60" i="88"/>
  <c r="X60" i="88"/>
  <c r="I60" i="88"/>
  <c r="W60" i="88"/>
  <c r="V60" i="88"/>
  <c r="P60" i="88"/>
  <c r="U60" i="88"/>
  <c r="Y59" i="88"/>
  <c r="X59" i="88"/>
  <c r="I59" i="88"/>
  <c r="W59" i="88"/>
  <c r="V59" i="88"/>
  <c r="P59" i="88"/>
  <c r="U59" i="88"/>
  <c r="Y58" i="88"/>
  <c r="X58" i="88"/>
  <c r="I58" i="88"/>
  <c r="W58" i="88"/>
  <c r="V58" i="88"/>
  <c r="P58" i="88"/>
  <c r="U58" i="88"/>
  <c r="Y57" i="88"/>
  <c r="X57" i="88"/>
  <c r="I57" i="88"/>
  <c r="W57" i="88"/>
  <c r="V57" i="88"/>
  <c r="P57" i="88"/>
  <c r="U57" i="88"/>
  <c r="Y56" i="88"/>
  <c r="X56" i="88"/>
  <c r="I56" i="88"/>
  <c r="W56" i="88"/>
  <c r="V56" i="88"/>
  <c r="P56" i="88"/>
  <c r="U56" i="88"/>
  <c r="Y55" i="88"/>
  <c r="X55" i="88"/>
  <c r="I55" i="88"/>
  <c r="W55" i="88"/>
  <c r="V55" i="88"/>
  <c r="P55" i="88"/>
  <c r="U55" i="88"/>
  <c r="Y54" i="88"/>
  <c r="X54" i="88"/>
  <c r="I54" i="88"/>
  <c r="W54" i="88"/>
  <c r="V54" i="88"/>
  <c r="P54" i="88"/>
  <c r="U54" i="88"/>
  <c r="Y53" i="88"/>
  <c r="X53" i="88"/>
  <c r="I53" i="88"/>
  <c r="W53" i="88"/>
  <c r="V53" i="88"/>
  <c r="P53" i="88"/>
  <c r="U53" i="88"/>
  <c r="Y52" i="88"/>
  <c r="X52" i="88"/>
  <c r="I52" i="88"/>
  <c r="W52" i="88"/>
  <c r="V52" i="88"/>
  <c r="P52" i="88"/>
  <c r="U52" i="88"/>
  <c r="Y51" i="88"/>
  <c r="X51" i="88"/>
  <c r="I51" i="88"/>
  <c r="W51" i="88"/>
  <c r="V51" i="88"/>
  <c r="P51" i="88"/>
  <c r="U51" i="88"/>
  <c r="Y50" i="88"/>
  <c r="X50" i="88"/>
  <c r="I50" i="88"/>
  <c r="W50" i="88"/>
  <c r="V50" i="88"/>
  <c r="P50" i="88"/>
  <c r="U50" i="88"/>
  <c r="Y49" i="88"/>
  <c r="X49" i="88"/>
  <c r="I49" i="88"/>
  <c r="W49" i="88"/>
  <c r="V49" i="88"/>
  <c r="P49" i="88"/>
  <c r="U49" i="88"/>
  <c r="Y48" i="88"/>
  <c r="X48" i="88"/>
  <c r="I48" i="88"/>
  <c r="W48" i="88"/>
  <c r="V48" i="88"/>
  <c r="P48" i="88"/>
  <c r="U48" i="88"/>
  <c r="Y47" i="88"/>
  <c r="X47" i="88"/>
  <c r="I47" i="88"/>
  <c r="W47" i="88"/>
  <c r="V47" i="88"/>
  <c r="P47" i="88"/>
  <c r="U47" i="88"/>
  <c r="Y46" i="88"/>
  <c r="X46" i="88"/>
  <c r="I46" i="88"/>
  <c r="W46" i="88"/>
  <c r="V46" i="88"/>
  <c r="P46" i="88"/>
  <c r="U46" i="88"/>
  <c r="Y45" i="88"/>
  <c r="X45" i="88"/>
  <c r="I45" i="88"/>
  <c r="W45" i="88"/>
  <c r="V45" i="88"/>
  <c r="P45" i="88"/>
  <c r="U45" i="88"/>
  <c r="Y44" i="88"/>
  <c r="X44" i="88"/>
  <c r="I44" i="88"/>
  <c r="W44" i="88"/>
  <c r="V44" i="88"/>
  <c r="P44" i="88"/>
  <c r="U44" i="88"/>
  <c r="Y43" i="88"/>
  <c r="X43" i="88"/>
  <c r="I43" i="88"/>
  <c r="W43" i="88"/>
  <c r="V43" i="88"/>
  <c r="P43" i="88"/>
  <c r="U43" i="88"/>
  <c r="Y42" i="88"/>
  <c r="X42" i="88"/>
  <c r="I42" i="88"/>
  <c r="W42" i="88"/>
  <c r="V42" i="88"/>
  <c r="P42" i="88"/>
  <c r="U42" i="88"/>
  <c r="Y41" i="88"/>
  <c r="X41" i="88"/>
  <c r="I41" i="88"/>
  <c r="W41" i="88"/>
  <c r="V41" i="88"/>
  <c r="P41" i="88"/>
  <c r="U41" i="88"/>
  <c r="Y40" i="88"/>
  <c r="X40" i="88"/>
  <c r="I40" i="88"/>
  <c r="W40" i="88"/>
  <c r="V40" i="88"/>
  <c r="P40" i="88"/>
  <c r="U40" i="88"/>
  <c r="Y39" i="88"/>
  <c r="X39" i="88"/>
  <c r="I39" i="88"/>
  <c r="W39" i="88"/>
  <c r="V39" i="88"/>
  <c r="P39" i="88"/>
  <c r="U39" i="88"/>
  <c r="Y38" i="88"/>
  <c r="X38" i="88"/>
  <c r="I38" i="88"/>
  <c r="W38" i="88"/>
  <c r="V38" i="88"/>
  <c r="P38" i="88"/>
  <c r="U38" i="88"/>
  <c r="Y37" i="88"/>
  <c r="X37" i="88"/>
  <c r="I37" i="88"/>
  <c r="W37" i="88"/>
  <c r="V37" i="88"/>
  <c r="P37" i="88"/>
  <c r="U37" i="88"/>
  <c r="Y36" i="88"/>
  <c r="X36" i="88"/>
  <c r="I36" i="88"/>
  <c r="W36" i="88"/>
  <c r="V36" i="88"/>
  <c r="P36" i="88"/>
  <c r="U36" i="88"/>
  <c r="Y35" i="88"/>
  <c r="X35" i="88"/>
  <c r="I35" i="88"/>
  <c r="W35" i="88"/>
  <c r="V35" i="88"/>
  <c r="P35" i="88"/>
  <c r="U35" i="88"/>
  <c r="Y34" i="88"/>
  <c r="X34" i="88"/>
  <c r="I34" i="88"/>
  <c r="W34" i="88"/>
  <c r="V34" i="88"/>
  <c r="P34" i="88"/>
  <c r="U34" i="88"/>
  <c r="Y33" i="88"/>
  <c r="X33" i="88"/>
  <c r="I33" i="88"/>
  <c r="W33" i="88"/>
  <c r="V33" i="88"/>
  <c r="P33" i="88"/>
  <c r="U33" i="88"/>
  <c r="Y32" i="88"/>
  <c r="X32" i="88"/>
  <c r="I32" i="88"/>
  <c r="W32" i="88"/>
  <c r="V32" i="88"/>
  <c r="P32" i="88"/>
  <c r="U32" i="88"/>
  <c r="Y31" i="88"/>
  <c r="X31" i="88"/>
  <c r="I31" i="88"/>
  <c r="W31" i="88"/>
  <c r="V31" i="88"/>
  <c r="P31" i="88"/>
  <c r="U31" i="88"/>
  <c r="Y30" i="88"/>
  <c r="X30" i="88"/>
  <c r="I30" i="88"/>
  <c r="W30" i="88"/>
  <c r="V30" i="88"/>
  <c r="P30" i="88"/>
  <c r="U30" i="88"/>
  <c r="Y29" i="88"/>
  <c r="X29" i="88"/>
  <c r="I29" i="88"/>
  <c r="W29" i="88"/>
  <c r="V29" i="88"/>
  <c r="P29" i="88"/>
  <c r="U29" i="88"/>
  <c r="Y28" i="88"/>
  <c r="X28" i="88"/>
  <c r="I28" i="88"/>
  <c r="W28" i="88"/>
  <c r="V28" i="88"/>
  <c r="P28" i="88"/>
  <c r="U28" i="88"/>
  <c r="Y27" i="88"/>
  <c r="X27" i="88"/>
  <c r="I27" i="88"/>
  <c r="W27" i="88"/>
  <c r="V27" i="88"/>
  <c r="P27" i="88"/>
  <c r="U27" i="88"/>
  <c r="Y26" i="88"/>
  <c r="X26" i="88"/>
  <c r="I26" i="88"/>
  <c r="W26" i="88"/>
  <c r="V26" i="88"/>
  <c r="P26" i="88"/>
  <c r="U26" i="88"/>
  <c r="Y25" i="88"/>
  <c r="X25" i="88"/>
  <c r="I25" i="88"/>
  <c r="W25" i="88"/>
  <c r="V25" i="88"/>
  <c r="P25" i="88"/>
  <c r="U25" i="88"/>
  <c r="Y24" i="88"/>
  <c r="X24" i="88"/>
  <c r="I24" i="88"/>
  <c r="W24" i="88"/>
  <c r="V24" i="88"/>
  <c r="P24" i="88"/>
  <c r="U24" i="88"/>
  <c r="Y23" i="88"/>
  <c r="X23" i="88"/>
  <c r="I23" i="88"/>
  <c r="W23" i="88"/>
  <c r="V23" i="88"/>
  <c r="P23" i="88"/>
  <c r="U23" i="88"/>
  <c r="Y22" i="88"/>
  <c r="X22" i="88"/>
  <c r="I22" i="88"/>
  <c r="W22" i="88"/>
  <c r="V22" i="88"/>
  <c r="P22" i="88"/>
  <c r="U22" i="88"/>
  <c r="Y21" i="88"/>
  <c r="X21" i="88"/>
  <c r="I21" i="88"/>
  <c r="W21" i="88"/>
  <c r="V21" i="88"/>
  <c r="P21" i="88"/>
  <c r="U21" i="88"/>
  <c r="Y20" i="88"/>
  <c r="X20" i="88"/>
  <c r="I20" i="88"/>
  <c r="W20" i="88"/>
  <c r="V20" i="88"/>
  <c r="P20" i="88"/>
  <c r="U20" i="88"/>
  <c r="Y19" i="88"/>
  <c r="X19" i="88"/>
  <c r="I19" i="88"/>
  <c r="W19" i="88"/>
  <c r="V19" i="88"/>
  <c r="P19" i="88"/>
  <c r="U19" i="88"/>
  <c r="Y18" i="88"/>
  <c r="X18" i="88"/>
  <c r="I18" i="88"/>
  <c r="W18" i="88"/>
  <c r="V18" i="88"/>
  <c r="P18" i="88"/>
  <c r="U18" i="88"/>
  <c r="Y17" i="88"/>
  <c r="X17" i="88"/>
  <c r="I17" i="88"/>
  <c r="W17" i="88"/>
  <c r="V17" i="88"/>
  <c r="P17" i="88"/>
  <c r="U17" i="88"/>
  <c r="Y16" i="88"/>
  <c r="X16" i="88"/>
  <c r="I16" i="88"/>
  <c r="W16" i="88"/>
  <c r="V16" i="88"/>
  <c r="P16" i="88"/>
  <c r="U16" i="88"/>
  <c r="Y15" i="88"/>
  <c r="X15" i="88"/>
  <c r="I15" i="88"/>
  <c r="W15" i="88"/>
  <c r="V15" i="88"/>
  <c r="P15" i="88"/>
  <c r="U15" i="88"/>
  <c r="Y14" i="88"/>
  <c r="X14" i="88"/>
  <c r="I14" i="88"/>
  <c r="W14" i="88"/>
  <c r="V14" i="88"/>
  <c r="P14" i="88"/>
  <c r="U14" i="88"/>
  <c r="Y13" i="88"/>
  <c r="X13" i="88"/>
  <c r="I13" i="88"/>
  <c r="W13" i="88"/>
  <c r="V13" i="88"/>
  <c r="P13" i="88"/>
  <c r="U13" i="88"/>
  <c r="N1" i="88"/>
  <c r="W3" i="88"/>
  <c r="T13" i="87"/>
  <c r="E13" i="87"/>
  <c r="T14" i="87"/>
  <c r="E14" i="87"/>
  <c r="T15" i="87"/>
  <c r="E15" i="87"/>
  <c r="T16" i="87"/>
  <c r="E16" i="87"/>
  <c r="T17" i="87"/>
  <c r="E17" i="87"/>
  <c r="T18" i="87"/>
  <c r="E18" i="87"/>
  <c r="T19" i="87"/>
  <c r="E19" i="87"/>
  <c r="T20" i="87"/>
  <c r="E20" i="87"/>
  <c r="T21" i="87"/>
  <c r="E21" i="87"/>
  <c r="T22" i="87"/>
  <c r="E22" i="87"/>
  <c r="T23" i="87"/>
  <c r="E23" i="87"/>
  <c r="T24" i="87"/>
  <c r="E24" i="87"/>
  <c r="T25" i="87"/>
  <c r="E25" i="87"/>
  <c r="T26" i="87"/>
  <c r="E26" i="87"/>
  <c r="T27" i="87"/>
  <c r="E27" i="87"/>
  <c r="T28" i="87"/>
  <c r="E28" i="87"/>
  <c r="T29" i="87"/>
  <c r="E29" i="87"/>
  <c r="T30" i="87"/>
  <c r="E30" i="87"/>
  <c r="T31" i="87"/>
  <c r="E31" i="87"/>
  <c r="T32" i="87"/>
  <c r="E32" i="87"/>
  <c r="T33" i="87"/>
  <c r="E33" i="87"/>
  <c r="T34" i="87"/>
  <c r="E34" i="87"/>
  <c r="T35" i="87"/>
  <c r="E35" i="87"/>
  <c r="T36" i="87"/>
  <c r="E36" i="87"/>
  <c r="T37" i="87"/>
  <c r="E37" i="87"/>
  <c r="T38" i="87"/>
  <c r="E38" i="87"/>
  <c r="T39" i="87"/>
  <c r="E39" i="87"/>
  <c r="T40" i="87"/>
  <c r="E40" i="87"/>
  <c r="T41" i="87"/>
  <c r="E41" i="87"/>
  <c r="T42" i="87"/>
  <c r="E42" i="87"/>
  <c r="T43" i="87"/>
  <c r="E43" i="87"/>
  <c r="T44" i="87"/>
  <c r="E44" i="87"/>
  <c r="T45" i="87"/>
  <c r="E45" i="87"/>
  <c r="T46" i="87"/>
  <c r="E46" i="87"/>
  <c r="T47" i="87"/>
  <c r="E47" i="87"/>
  <c r="T48" i="87"/>
  <c r="E48" i="87"/>
  <c r="T49" i="87"/>
  <c r="E49" i="87"/>
  <c r="T50" i="87"/>
  <c r="E50" i="87"/>
  <c r="T51" i="87"/>
  <c r="E51" i="87"/>
  <c r="T52" i="87"/>
  <c r="E52" i="87"/>
  <c r="T53" i="87"/>
  <c r="E53" i="87"/>
  <c r="T54" i="87"/>
  <c r="E54" i="87"/>
  <c r="T55" i="87"/>
  <c r="E55" i="87"/>
  <c r="T56" i="87"/>
  <c r="E56" i="87"/>
  <c r="T57" i="87"/>
  <c r="E57" i="87"/>
  <c r="T58" i="87"/>
  <c r="E58" i="87"/>
  <c r="T59" i="87"/>
  <c r="E59" i="87"/>
  <c r="T60" i="87"/>
  <c r="E60" i="87"/>
  <c r="T61" i="87"/>
  <c r="E61" i="87"/>
  <c r="T62" i="87"/>
  <c r="E62" i="87"/>
  <c r="T63" i="87"/>
  <c r="E63" i="87"/>
  <c r="E65" i="87"/>
  <c r="E69" i="87"/>
  <c r="D13" i="87"/>
  <c r="G13" i="87"/>
  <c r="H13" i="87"/>
  <c r="D14" i="87"/>
  <c r="G14" i="87"/>
  <c r="H14" i="87"/>
  <c r="D15" i="87"/>
  <c r="G15" i="87"/>
  <c r="H15" i="87"/>
  <c r="D16" i="87"/>
  <c r="G16" i="87"/>
  <c r="H16" i="87"/>
  <c r="D17" i="87"/>
  <c r="G17" i="87"/>
  <c r="H17" i="87"/>
  <c r="D18" i="87"/>
  <c r="G18" i="87"/>
  <c r="H18" i="87"/>
  <c r="D19" i="87"/>
  <c r="G19" i="87"/>
  <c r="H19" i="87"/>
  <c r="D20" i="87"/>
  <c r="G20" i="87"/>
  <c r="H20" i="87"/>
  <c r="D21" i="87"/>
  <c r="G21" i="87"/>
  <c r="H21" i="87"/>
  <c r="D22" i="87"/>
  <c r="G22" i="87"/>
  <c r="H22" i="87"/>
  <c r="D23" i="87"/>
  <c r="G23" i="87"/>
  <c r="H23" i="87"/>
  <c r="D24" i="87"/>
  <c r="G24" i="87"/>
  <c r="H24" i="87"/>
  <c r="D25" i="87"/>
  <c r="G25" i="87"/>
  <c r="H25" i="87"/>
  <c r="D26" i="87"/>
  <c r="G26" i="87"/>
  <c r="H26" i="87"/>
  <c r="D27" i="87"/>
  <c r="G27" i="87"/>
  <c r="H27" i="87"/>
  <c r="D28" i="87"/>
  <c r="G28" i="87"/>
  <c r="H28" i="87"/>
  <c r="D29" i="87"/>
  <c r="G29" i="87"/>
  <c r="H29" i="87"/>
  <c r="D30" i="87"/>
  <c r="G30" i="87"/>
  <c r="H30" i="87"/>
  <c r="D31" i="87"/>
  <c r="G31" i="87"/>
  <c r="H31" i="87"/>
  <c r="D32" i="87"/>
  <c r="G32" i="87"/>
  <c r="H32" i="87"/>
  <c r="D33" i="87"/>
  <c r="G33" i="87"/>
  <c r="H33" i="87"/>
  <c r="D34" i="87"/>
  <c r="G34" i="87"/>
  <c r="H34" i="87"/>
  <c r="D35" i="87"/>
  <c r="G35" i="87"/>
  <c r="H35" i="87"/>
  <c r="D36" i="87"/>
  <c r="G36" i="87"/>
  <c r="H36" i="87"/>
  <c r="D37" i="87"/>
  <c r="G37" i="87"/>
  <c r="H37" i="87"/>
  <c r="D38" i="87"/>
  <c r="G38" i="87"/>
  <c r="H38" i="87"/>
  <c r="D39" i="87"/>
  <c r="G39" i="87"/>
  <c r="H39" i="87"/>
  <c r="D40" i="87"/>
  <c r="G40" i="87"/>
  <c r="H40" i="87"/>
  <c r="D41" i="87"/>
  <c r="G41" i="87"/>
  <c r="H41" i="87"/>
  <c r="D42" i="87"/>
  <c r="G42" i="87"/>
  <c r="H42" i="87"/>
  <c r="D43" i="87"/>
  <c r="G43" i="87"/>
  <c r="H43" i="87"/>
  <c r="D44" i="87"/>
  <c r="G44" i="87"/>
  <c r="H44" i="87"/>
  <c r="D45" i="87"/>
  <c r="G45" i="87"/>
  <c r="H45" i="87"/>
  <c r="D46" i="87"/>
  <c r="G46" i="87"/>
  <c r="H46" i="87"/>
  <c r="D47" i="87"/>
  <c r="G47" i="87"/>
  <c r="H47" i="87"/>
  <c r="D48" i="87"/>
  <c r="G48" i="87"/>
  <c r="H48" i="87"/>
  <c r="D49" i="87"/>
  <c r="G49" i="87"/>
  <c r="H49" i="87"/>
  <c r="D50" i="87"/>
  <c r="G50" i="87"/>
  <c r="H50" i="87"/>
  <c r="D51" i="87"/>
  <c r="G51" i="87"/>
  <c r="H51" i="87"/>
  <c r="D52" i="87"/>
  <c r="G52" i="87"/>
  <c r="H52" i="87"/>
  <c r="D53" i="87"/>
  <c r="G53" i="87"/>
  <c r="H53" i="87"/>
  <c r="D54" i="87"/>
  <c r="G54" i="87"/>
  <c r="H54" i="87"/>
  <c r="D55" i="87"/>
  <c r="G55" i="87"/>
  <c r="H55" i="87"/>
  <c r="D56" i="87"/>
  <c r="G56" i="87"/>
  <c r="H56" i="87"/>
  <c r="D57" i="87"/>
  <c r="G57" i="87"/>
  <c r="H57" i="87"/>
  <c r="D58" i="87"/>
  <c r="G58" i="87"/>
  <c r="H58" i="87"/>
  <c r="D59" i="87"/>
  <c r="G59" i="87"/>
  <c r="H59" i="87"/>
  <c r="D60" i="87"/>
  <c r="G60" i="87"/>
  <c r="H60" i="87"/>
  <c r="D61" i="87"/>
  <c r="G61" i="87"/>
  <c r="H61" i="87"/>
  <c r="D62" i="87"/>
  <c r="G62" i="87"/>
  <c r="H62" i="87"/>
  <c r="D63" i="87"/>
  <c r="G63" i="87"/>
  <c r="H63" i="87"/>
  <c r="H65" i="87"/>
  <c r="E67" i="87"/>
  <c r="J65" i="87"/>
  <c r="D72" i="87"/>
  <c r="E72" i="87"/>
  <c r="K65" i="87"/>
  <c r="D73" i="87"/>
  <c r="E73" i="87"/>
  <c r="L13" i="87"/>
  <c r="L14" i="87"/>
  <c r="L15" i="87"/>
  <c r="L16" i="87"/>
  <c r="L17" i="87"/>
  <c r="L18" i="87"/>
  <c r="L19" i="87"/>
  <c r="L20" i="87"/>
  <c r="L21" i="87"/>
  <c r="L22" i="87"/>
  <c r="L23" i="87"/>
  <c r="L24" i="87"/>
  <c r="L25" i="87"/>
  <c r="L26" i="87"/>
  <c r="L27" i="87"/>
  <c r="L28" i="87"/>
  <c r="L29" i="87"/>
  <c r="L30" i="87"/>
  <c r="L31" i="87"/>
  <c r="L32" i="87"/>
  <c r="L33" i="87"/>
  <c r="L34" i="87"/>
  <c r="L35" i="87"/>
  <c r="L36" i="87"/>
  <c r="L37" i="87"/>
  <c r="L38" i="87"/>
  <c r="L39" i="87"/>
  <c r="L40" i="87"/>
  <c r="L41" i="87"/>
  <c r="L42" i="87"/>
  <c r="L43" i="87"/>
  <c r="L44" i="87"/>
  <c r="L45" i="87"/>
  <c r="L46" i="87"/>
  <c r="L47" i="87"/>
  <c r="L48" i="87"/>
  <c r="L49" i="87"/>
  <c r="L50" i="87"/>
  <c r="L51" i="87"/>
  <c r="L52" i="87"/>
  <c r="L53" i="87"/>
  <c r="L54" i="87"/>
  <c r="L55" i="87"/>
  <c r="L56" i="87"/>
  <c r="L57" i="87"/>
  <c r="L58" i="87"/>
  <c r="L59" i="87"/>
  <c r="L60" i="87"/>
  <c r="L61" i="87"/>
  <c r="L62" i="87"/>
  <c r="L63" i="87"/>
  <c r="L65" i="87"/>
  <c r="D74" i="87"/>
  <c r="E74" i="87"/>
  <c r="M13" i="87"/>
  <c r="M14" i="87"/>
  <c r="M15" i="87"/>
  <c r="M16" i="87"/>
  <c r="M17" i="87"/>
  <c r="M18" i="87"/>
  <c r="M19" i="87"/>
  <c r="M20" i="87"/>
  <c r="M21" i="87"/>
  <c r="M22" i="87"/>
  <c r="M23" i="87"/>
  <c r="M24" i="87"/>
  <c r="M25" i="87"/>
  <c r="M26" i="87"/>
  <c r="M27" i="87"/>
  <c r="M28" i="87"/>
  <c r="M29" i="87"/>
  <c r="M30" i="87"/>
  <c r="M31" i="87"/>
  <c r="M32" i="87"/>
  <c r="M33" i="87"/>
  <c r="M34" i="87"/>
  <c r="M35" i="87"/>
  <c r="M36" i="87"/>
  <c r="M37" i="87"/>
  <c r="M38" i="87"/>
  <c r="M39" i="87"/>
  <c r="M40" i="87"/>
  <c r="M41" i="87"/>
  <c r="M42" i="87"/>
  <c r="M43" i="87"/>
  <c r="M44" i="87"/>
  <c r="M45" i="87"/>
  <c r="M46" i="87"/>
  <c r="M47" i="87"/>
  <c r="M48" i="87"/>
  <c r="M49" i="87"/>
  <c r="M50" i="87"/>
  <c r="M51" i="87"/>
  <c r="M52" i="87"/>
  <c r="M53" i="87"/>
  <c r="M54" i="87"/>
  <c r="M55" i="87"/>
  <c r="M56" i="87"/>
  <c r="M57" i="87"/>
  <c r="M58" i="87"/>
  <c r="M59" i="87"/>
  <c r="M60" i="87"/>
  <c r="M61" i="87"/>
  <c r="M62" i="87"/>
  <c r="M63" i="87"/>
  <c r="M65" i="87"/>
  <c r="D75" i="87"/>
  <c r="E75" i="87"/>
  <c r="N13" i="87"/>
  <c r="N14" i="87"/>
  <c r="N15" i="87"/>
  <c r="N16" i="87"/>
  <c r="N17" i="87"/>
  <c r="N18" i="87"/>
  <c r="N19" i="87"/>
  <c r="N20" i="87"/>
  <c r="N21" i="87"/>
  <c r="N22" i="87"/>
  <c r="N23" i="87"/>
  <c r="N24" i="87"/>
  <c r="N25" i="87"/>
  <c r="N26" i="87"/>
  <c r="N27" i="87"/>
  <c r="N28" i="87"/>
  <c r="N29" i="87"/>
  <c r="N30" i="87"/>
  <c r="N31" i="87"/>
  <c r="N32" i="87"/>
  <c r="N33" i="87"/>
  <c r="N34" i="87"/>
  <c r="N35" i="87"/>
  <c r="N36" i="87"/>
  <c r="N37" i="87"/>
  <c r="N38" i="87"/>
  <c r="N39" i="87"/>
  <c r="N40" i="87"/>
  <c r="N41" i="87"/>
  <c r="N42" i="87"/>
  <c r="N43" i="87"/>
  <c r="N44" i="87"/>
  <c r="N45" i="87"/>
  <c r="N46" i="87"/>
  <c r="N47" i="87"/>
  <c r="N48" i="87"/>
  <c r="N49" i="87"/>
  <c r="N50" i="87"/>
  <c r="N51" i="87"/>
  <c r="N52" i="87"/>
  <c r="N53" i="87"/>
  <c r="N54" i="87"/>
  <c r="N55" i="87"/>
  <c r="N56" i="87"/>
  <c r="N57" i="87"/>
  <c r="N58" i="87"/>
  <c r="N59" i="87"/>
  <c r="N60" i="87"/>
  <c r="N61" i="87"/>
  <c r="N62" i="87"/>
  <c r="N63" i="87"/>
  <c r="N65" i="87"/>
  <c r="D76" i="87"/>
  <c r="E76" i="87"/>
  <c r="O13" i="87"/>
  <c r="O14" i="87"/>
  <c r="O15" i="87"/>
  <c r="O16" i="87"/>
  <c r="O17" i="87"/>
  <c r="O18" i="87"/>
  <c r="O19" i="87"/>
  <c r="O20" i="87"/>
  <c r="O21" i="87"/>
  <c r="O22" i="87"/>
  <c r="O23" i="87"/>
  <c r="O24" i="87"/>
  <c r="O25" i="87"/>
  <c r="O26" i="87"/>
  <c r="O27" i="87"/>
  <c r="O28" i="87"/>
  <c r="O29" i="87"/>
  <c r="O30" i="87"/>
  <c r="O31" i="87"/>
  <c r="O32" i="87"/>
  <c r="O33" i="87"/>
  <c r="O34" i="87"/>
  <c r="O35" i="87"/>
  <c r="O36" i="87"/>
  <c r="O37" i="87"/>
  <c r="O38" i="87"/>
  <c r="O39" i="87"/>
  <c r="O40" i="87"/>
  <c r="O41" i="87"/>
  <c r="O42" i="87"/>
  <c r="O43" i="87"/>
  <c r="O44" i="87"/>
  <c r="O45" i="87"/>
  <c r="O46" i="87"/>
  <c r="O47" i="87"/>
  <c r="O48" i="87"/>
  <c r="O49" i="87"/>
  <c r="O50" i="87"/>
  <c r="O51" i="87"/>
  <c r="O52" i="87"/>
  <c r="O53" i="87"/>
  <c r="O54" i="87"/>
  <c r="O55" i="87"/>
  <c r="O56" i="87"/>
  <c r="O57" i="87"/>
  <c r="O58" i="87"/>
  <c r="O59" i="87"/>
  <c r="O60" i="87"/>
  <c r="O61" i="87"/>
  <c r="O62" i="87"/>
  <c r="O63" i="87"/>
  <c r="O65" i="87"/>
  <c r="D77" i="87"/>
  <c r="E77" i="87"/>
  <c r="D78" i="87"/>
  <c r="E78" i="87"/>
  <c r="D79" i="87"/>
  <c r="E79" i="87"/>
  <c r="D80" i="87"/>
  <c r="E80" i="87"/>
  <c r="D81" i="87"/>
  <c r="E81" i="87"/>
  <c r="D83" i="87"/>
  <c r="E83" i="87"/>
  <c r="E86" i="87"/>
  <c r="E88" i="87"/>
  <c r="E90" i="87"/>
  <c r="E91" i="87"/>
  <c r="E95" i="87"/>
  <c r="X72" i="87"/>
  <c r="X70" i="87"/>
  <c r="X67" i="87"/>
  <c r="X65" i="87"/>
  <c r="Y63" i="87"/>
  <c r="I63" i="87"/>
  <c r="W63" i="87"/>
  <c r="V63" i="87"/>
  <c r="P63" i="87"/>
  <c r="U63" i="87"/>
  <c r="Y62" i="87"/>
  <c r="X62" i="87"/>
  <c r="I62" i="87"/>
  <c r="W62" i="87"/>
  <c r="V62" i="87"/>
  <c r="P62" i="87"/>
  <c r="U62" i="87"/>
  <c r="Y61" i="87"/>
  <c r="X61" i="87"/>
  <c r="I61" i="87"/>
  <c r="W61" i="87"/>
  <c r="V61" i="87"/>
  <c r="P61" i="87"/>
  <c r="U61" i="87"/>
  <c r="Y60" i="87"/>
  <c r="X60" i="87"/>
  <c r="I60" i="87"/>
  <c r="W60" i="87"/>
  <c r="V60" i="87"/>
  <c r="P60" i="87"/>
  <c r="U60" i="87"/>
  <c r="Y59" i="87"/>
  <c r="X59" i="87"/>
  <c r="I59" i="87"/>
  <c r="W59" i="87"/>
  <c r="V59" i="87"/>
  <c r="P59" i="87"/>
  <c r="U59" i="87"/>
  <c r="Y58" i="87"/>
  <c r="X58" i="87"/>
  <c r="I58" i="87"/>
  <c r="W58" i="87"/>
  <c r="V58" i="87"/>
  <c r="P58" i="87"/>
  <c r="U58" i="87"/>
  <c r="Y57" i="87"/>
  <c r="X57" i="87"/>
  <c r="I57" i="87"/>
  <c r="W57" i="87"/>
  <c r="V57" i="87"/>
  <c r="P57" i="87"/>
  <c r="U57" i="87"/>
  <c r="Y56" i="87"/>
  <c r="X56" i="87"/>
  <c r="I56" i="87"/>
  <c r="W56" i="87"/>
  <c r="V56" i="87"/>
  <c r="P56" i="87"/>
  <c r="U56" i="87"/>
  <c r="Y55" i="87"/>
  <c r="X55" i="87"/>
  <c r="I55" i="87"/>
  <c r="W55" i="87"/>
  <c r="V55" i="87"/>
  <c r="P55" i="87"/>
  <c r="U55" i="87"/>
  <c r="Y54" i="87"/>
  <c r="X54" i="87"/>
  <c r="I54" i="87"/>
  <c r="W54" i="87"/>
  <c r="V54" i="87"/>
  <c r="P54" i="87"/>
  <c r="U54" i="87"/>
  <c r="Y53" i="87"/>
  <c r="X53" i="87"/>
  <c r="I53" i="87"/>
  <c r="W53" i="87"/>
  <c r="V53" i="87"/>
  <c r="P53" i="87"/>
  <c r="U53" i="87"/>
  <c r="Y52" i="87"/>
  <c r="X52" i="87"/>
  <c r="I52" i="87"/>
  <c r="W52" i="87"/>
  <c r="V52" i="87"/>
  <c r="P52" i="87"/>
  <c r="U52" i="87"/>
  <c r="Y51" i="87"/>
  <c r="X51" i="87"/>
  <c r="I51" i="87"/>
  <c r="W51" i="87"/>
  <c r="V51" i="87"/>
  <c r="P51" i="87"/>
  <c r="U51" i="87"/>
  <c r="Y50" i="87"/>
  <c r="X50" i="87"/>
  <c r="I50" i="87"/>
  <c r="W50" i="87"/>
  <c r="V50" i="87"/>
  <c r="P50" i="87"/>
  <c r="U50" i="87"/>
  <c r="Y49" i="87"/>
  <c r="X49" i="87"/>
  <c r="I49" i="87"/>
  <c r="W49" i="87"/>
  <c r="V49" i="87"/>
  <c r="P49" i="87"/>
  <c r="U49" i="87"/>
  <c r="Y48" i="87"/>
  <c r="X48" i="87"/>
  <c r="I48" i="87"/>
  <c r="W48" i="87"/>
  <c r="V48" i="87"/>
  <c r="P48" i="87"/>
  <c r="U48" i="87"/>
  <c r="Y47" i="87"/>
  <c r="X47" i="87"/>
  <c r="I47" i="87"/>
  <c r="W47" i="87"/>
  <c r="V47" i="87"/>
  <c r="P47" i="87"/>
  <c r="U47" i="87"/>
  <c r="Y46" i="87"/>
  <c r="X46" i="87"/>
  <c r="I46" i="87"/>
  <c r="W46" i="87"/>
  <c r="V46" i="87"/>
  <c r="P46" i="87"/>
  <c r="U46" i="87"/>
  <c r="Y45" i="87"/>
  <c r="X45" i="87"/>
  <c r="I45" i="87"/>
  <c r="W45" i="87"/>
  <c r="V45" i="87"/>
  <c r="P45" i="87"/>
  <c r="U45" i="87"/>
  <c r="Y44" i="87"/>
  <c r="X44" i="87"/>
  <c r="I44" i="87"/>
  <c r="W44" i="87"/>
  <c r="V44" i="87"/>
  <c r="P44" i="87"/>
  <c r="U44" i="87"/>
  <c r="Y43" i="87"/>
  <c r="X43" i="87"/>
  <c r="I43" i="87"/>
  <c r="W43" i="87"/>
  <c r="V43" i="87"/>
  <c r="P43" i="87"/>
  <c r="U43" i="87"/>
  <c r="Y42" i="87"/>
  <c r="X42" i="87"/>
  <c r="I42" i="87"/>
  <c r="W42" i="87"/>
  <c r="V42" i="87"/>
  <c r="P42" i="87"/>
  <c r="U42" i="87"/>
  <c r="Y41" i="87"/>
  <c r="X41" i="87"/>
  <c r="I41" i="87"/>
  <c r="W41" i="87"/>
  <c r="V41" i="87"/>
  <c r="P41" i="87"/>
  <c r="U41" i="87"/>
  <c r="Y40" i="87"/>
  <c r="X40" i="87"/>
  <c r="I40" i="87"/>
  <c r="W40" i="87"/>
  <c r="V40" i="87"/>
  <c r="P40" i="87"/>
  <c r="U40" i="87"/>
  <c r="Y39" i="87"/>
  <c r="X39" i="87"/>
  <c r="I39" i="87"/>
  <c r="W39" i="87"/>
  <c r="V39" i="87"/>
  <c r="P39" i="87"/>
  <c r="U39" i="87"/>
  <c r="Y38" i="87"/>
  <c r="X38" i="87"/>
  <c r="I38" i="87"/>
  <c r="W38" i="87"/>
  <c r="V38" i="87"/>
  <c r="P38" i="87"/>
  <c r="U38" i="87"/>
  <c r="Y37" i="87"/>
  <c r="X37" i="87"/>
  <c r="I37" i="87"/>
  <c r="W37" i="87"/>
  <c r="V37" i="87"/>
  <c r="P37" i="87"/>
  <c r="U37" i="87"/>
  <c r="Y36" i="87"/>
  <c r="X36" i="87"/>
  <c r="I36" i="87"/>
  <c r="W36" i="87"/>
  <c r="V36" i="87"/>
  <c r="P36" i="87"/>
  <c r="U36" i="87"/>
  <c r="Y35" i="87"/>
  <c r="X35" i="87"/>
  <c r="I35" i="87"/>
  <c r="W35" i="87"/>
  <c r="V35" i="87"/>
  <c r="P35" i="87"/>
  <c r="U35" i="87"/>
  <c r="Y34" i="87"/>
  <c r="X34" i="87"/>
  <c r="I34" i="87"/>
  <c r="W34" i="87"/>
  <c r="V34" i="87"/>
  <c r="P34" i="87"/>
  <c r="U34" i="87"/>
  <c r="Y33" i="87"/>
  <c r="X33" i="87"/>
  <c r="I33" i="87"/>
  <c r="W33" i="87"/>
  <c r="V33" i="87"/>
  <c r="P33" i="87"/>
  <c r="U33" i="87"/>
  <c r="Y32" i="87"/>
  <c r="X32" i="87"/>
  <c r="I32" i="87"/>
  <c r="W32" i="87"/>
  <c r="V32" i="87"/>
  <c r="P32" i="87"/>
  <c r="U32" i="87"/>
  <c r="Y31" i="87"/>
  <c r="X31" i="87"/>
  <c r="I31" i="87"/>
  <c r="W31" i="87"/>
  <c r="V31" i="87"/>
  <c r="P31" i="87"/>
  <c r="U31" i="87"/>
  <c r="Y30" i="87"/>
  <c r="X30" i="87"/>
  <c r="I30" i="87"/>
  <c r="W30" i="87"/>
  <c r="V30" i="87"/>
  <c r="P30" i="87"/>
  <c r="U30" i="87"/>
  <c r="Y29" i="87"/>
  <c r="X29" i="87"/>
  <c r="I29" i="87"/>
  <c r="W29" i="87"/>
  <c r="V29" i="87"/>
  <c r="P29" i="87"/>
  <c r="U29" i="87"/>
  <c r="Y28" i="87"/>
  <c r="X28" i="87"/>
  <c r="I28" i="87"/>
  <c r="W28" i="87"/>
  <c r="V28" i="87"/>
  <c r="P28" i="87"/>
  <c r="U28" i="87"/>
  <c r="Y27" i="87"/>
  <c r="X27" i="87"/>
  <c r="I27" i="87"/>
  <c r="W27" i="87"/>
  <c r="V27" i="87"/>
  <c r="P27" i="87"/>
  <c r="U27" i="87"/>
  <c r="Y26" i="87"/>
  <c r="X26" i="87"/>
  <c r="I26" i="87"/>
  <c r="W26" i="87"/>
  <c r="V26" i="87"/>
  <c r="P26" i="87"/>
  <c r="U26" i="87"/>
  <c r="Y25" i="87"/>
  <c r="X25" i="87"/>
  <c r="I25" i="87"/>
  <c r="W25" i="87"/>
  <c r="V25" i="87"/>
  <c r="P25" i="87"/>
  <c r="U25" i="87"/>
  <c r="Y24" i="87"/>
  <c r="X24" i="87"/>
  <c r="I24" i="87"/>
  <c r="W24" i="87"/>
  <c r="V24" i="87"/>
  <c r="P24" i="87"/>
  <c r="U24" i="87"/>
  <c r="Y23" i="87"/>
  <c r="X23" i="87"/>
  <c r="I23" i="87"/>
  <c r="W23" i="87"/>
  <c r="V23" i="87"/>
  <c r="P23" i="87"/>
  <c r="U23" i="87"/>
  <c r="Y22" i="87"/>
  <c r="X22" i="87"/>
  <c r="I22" i="87"/>
  <c r="W22" i="87"/>
  <c r="V22" i="87"/>
  <c r="P22" i="87"/>
  <c r="U22" i="87"/>
  <c r="Y21" i="87"/>
  <c r="X21" i="87"/>
  <c r="I21" i="87"/>
  <c r="W21" i="87"/>
  <c r="V21" i="87"/>
  <c r="P21" i="87"/>
  <c r="U21" i="87"/>
  <c r="Y20" i="87"/>
  <c r="X20" i="87"/>
  <c r="I20" i="87"/>
  <c r="W20" i="87"/>
  <c r="V20" i="87"/>
  <c r="P20" i="87"/>
  <c r="U20" i="87"/>
  <c r="Y19" i="87"/>
  <c r="X19" i="87"/>
  <c r="I19" i="87"/>
  <c r="W19" i="87"/>
  <c r="V19" i="87"/>
  <c r="P19" i="87"/>
  <c r="U19" i="87"/>
  <c r="Y18" i="87"/>
  <c r="X18" i="87"/>
  <c r="I18" i="87"/>
  <c r="W18" i="87"/>
  <c r="V18" i="87"/>
  <c r="P18" i="87"/>
  <c r="U18" i="87"/>
  <c r="Y17" i="87"/>
  <c r="X17" i="87"/>
  <c r="I17" i="87"/>
  <c r="W17" i="87"/>
  <c r="V17" i="87"/>
  <c r="P17" i="87"/>
  <c r="U17" i="87"/>
  <c r="Y16" i="87"/>
  <c r="X16" i="87"/>
  <c r="I16" i="87"/>
  <c r="W16" i="87"/>
  <c r="V16" i="87"/>
  <c r="P16" i="87"/>
  <c r="U16" i="87"/>
  <c r="Y15" i="87"/>
  <c r="X15" i="87"/>
  <c r="I15" i="87"/>
  <c r="W15" i="87"/>
  <c r="V15" i="87"/>
  <c r="P15" i="87"/>
  <c r="U15" i="87"/>
  <c r="Y14" i="87"/>
  <c r="X14" i="87"/>
  <c r="I14" i="87"/>
  <c r="W14" i="87"/>
  <c r="V14" i="87"/>
  <c r="P14" i="87"/>
  <c r="U14" i="87"/>
  <c r="Y13" i="87"/>
  <c r="X13" i="87"/>
  <c r="I13" i="87"/>
  <c r="W13" i="87"/>
  <c r="V13" i="87"/>
  <c r="P13" i="87"/>
  <c r="U13" i="87"/>
  <c r="N1" i="87"/>
  <c r="W3" i="87"/>
  <c r="T13" i="86"/>
  <c r="E13" i="86"/>
  <c r="T14" i="86"/>
  <c r="E14" i="86"/>
  <c r="T15" i="86"/>
  <c r="E15" i="86"/>
  <c r="T16" i="86"/>
  <c r="E16" i="86"/>
  <c r="T17" i="86"/>
  <c r="E17" i="86"/>
  <c r="T18" i="86"/>
  <c r="E18" i="86"/>
  <c r="T19" i="86"/>
  <c r="E19" i="86"/>
  <c r="T20" i="86"/>
  <c r="E20" i="86"/>
  <c r="T21" i="86"/>
  <c r="E21" i="86"/>
  <c r="T22" i="86"/>
  <c r="E22" i="86"/>
  <c r="T23" i="86"/>
  <c r="E23" i="86"/>
  <c r="T24" i="86"/>
  <c r="E24" i="86"/>
  <c r="T25" i="86"/>
  <c r="E25" i="86"/>
  <c r="T26" i="86"/>
  <c r="E26" i="86"/>
  <c r="T27" i="86"/>
  <c r="E27" i="86"/>
  <c r="T28" i="86"/>
  <c r="E28" i="86"/>
  <c r="T29" i="86"/>
  <c r="E29" i="86"/>
  <c r="T30" i="86"/>
  <c r="E30" i="86"/>
  <c r="T31" i="86"/>
  <c r="E31" i="86"/>
  <c r="T32" i="86"/>
  <c r="E32" i="86"/>
  <c r="T33" i="86"/>
  <c r="E33" i="86"/>
  <c r="T34" i="86"/>
  <c r="E34" i="86"/>
  <c r="T35" i="86"/>
  <c r="E35" i="86"/>
  <c r="T36" i="86"/>
  <c r="E36" i="86"/>
  <c r="T37" i="86"/>
  <c r="E37" i="86"/>
  <c r="T38" i="86"/>
  <c r="E38" i="86"/>
  <c r="T39" i="86"/>
  <c r="E39" i="86"/>
  <c r="T40" i="86"/>
  <c r="E40" i="86"/>
  <c r="T41" i="86"/>
  <c r="E41" i="86"/>
  <c r="T42" i="86"/>
  <c r="E42" i="86"/>
  <c r="T43" i="86"/>
  <c r="E43" i="86"/>
  <c r="T44" i="86"/>
  <c r="E44" i="86"/>
  <c r="T45" i="86"/>
  <c r="E45" i="86"/>
  <c r="T46" i="86"/>
  <c r="E46" i="86"/>
  <c r="T47" i="86"/>
  <c r="E47" i="86"/>
  <c r="T48" i="86"/>
  <c r="E48" i="86"/>
  <c r="T49" i="86"/>
  <c r="E49" i="86"/>
  <c r="T50" i="86"/>
  <c r="E50" i="86"/>
  <c r="T51" i="86"/>
  <c r="E51" i="86"/>
  <c r="T52" i="86"/>
  <c r="E52" i="86"/>
  <c r="T53" i="86"/>
  <c r="E53" i="86"/>
  <c r="T54" i="86"/>
  <c r="E54" i="86"/>
  <c r="T55" i="86"/>
  <c r="E55" i="86"/>
  <c r="T56" i="86"/>
  <c r="E56" i="86"/>
  <c r="T57" i="86"/>
  <c r="E57" i="86"/>
  <c r="T58" i="86"/>
  <c r="E58" i="86"/>
  <c r="T59" i="86"/>
  <c r="E59" i="86"/>
  <c r="T60" i="86"/>
  <c r="E60" i="86"/>
  <c r="T61" i="86"/>
  <c r="E61" i="86"/>
  <c r="T62" i="86"/>
  <c r="E62" i="86"/>
  <c r="T63" i="86"/>
  <c r="E63" i="86"/>
  <c r="E65" i="86"/>
  <c r="E69" i="86"/>
  <c r="D13" i="86"/>
  <c r="G13" i="86"/>
  <c r="H13" i="86"/>
  <c r="D14" i="86"/>
  <c r="G14" i="86"/>
  <c r="H14" i="86"/>
  <c r="D15" i="86"/>
  <c r="G15" i="86"/>
  <c r="H15" i="86"/>
  <c r="D16" i="86"/>
  <c r="G16" i="86"/>
  <c r="H16" i="86"/>
  <c r="D17" i="86"/>
  <c r="G17" i="86"/>
  <c r="H17" i="86"/>
  <c r="D18" i="86"/>
  <c r="G18" i="86"/>
  <c r="H18" i="86"/>
  <c r="D19" i="86"/>
  <c r="G19" i="86"/>
  <c r="H19" i="86"/>
  <c r="D20" i="86"/>
  <c r="G20" i="86"/>
  <c r="H20" i="86"/>
  <c r="D21" i="86"/>
  <c r="G21" i="86"/>
  <c r="H21" i="86"/>
  <c r="D22" i="86"/>
  <c r="G22" i="86"/>
  <c r="H22" i="86"/>
  <c r="D23" i="86"/>
  <c r="G23" i="86"/>
  <c r="H23" i="86"/>
  <c r="D24" i="86"/>
  <c r="G24" i="86"/>
  <c r="H24" i="86"/>
  <c r="D25" i="86"/>
  <c r="G25" i="86"/>
  <c r="H25" i="86"/>
  <c r="D26" i="86"/>
  <c r="G26" i="86"/>
  <c r="H26" i="86"/>
  <c r="D27" i="86"/>
  <c r="G27" i="86"/>
  <c r="H27" i="86"/>
  <c r="D28" i="86"/>
  <c r="G28" i="86"/>
  <c r="H28" i="86"/>
  <c r="D29" i="86"/>
  <c r="G29" i="86"/>
  <c r="H29" i="86"/>
  <c r="D30" i="86"/>
  <c r="G30" i="86"/>
  <c r="H30" i="86"/>
  <c r="D31" i="86"/>
  <c r="G31" i="86"/>
  <c r="H31" i="86"/>
  <c r="D32" i="86"/>
  <c r="G32" i="86"/>
  <c r="H32" i="86"/>
  <c r="D33" i="86"/>
  <c r="G33" i="86"/>
  <c r="H33" i="86"/>
  <c r="D34" i="86"/>
  <c r="G34" i="86"/>
  <c r="H34" i="86"/>
  <c r="D35" i="86"/>
  <c r="G35" i="86"/>
  <c r="H35" i="86"/>
  <c r="D36" i="86"/>
  <c r="G36" i="86"/>
  <c r="H36" i="86"/>
  <c r="D37" i="86"/>
  <c r="G37" i="86"/>
  <c r="H37" i="86"/>
  <c r="D38" i="86"/>
  <c r="G38" i="86"/>
  <c r="H38" i="86"/>
  <c r="D39" i="86"/>
  <c r="G39" i="86"/>
  <c r="H39" i="86"/>
  <c r="D40" i="86"/>
  <c r="G40" i="86"/>
  <c r="H40" i="86"/>
  <c r="D41" i="86"/>
  <c r="G41" i="86"/>
  <c r="H41" i="86"/>
  <c r="D42" i="86"/>
  <c r="G42" i="86"/>
  <c r="H42" i="86"/>
  <c r="D43" i="86"/>
  <c r="G43" i="86"/>
  <c r="H43" i="86"/>
  <c r="D44" i="86"/>
  <c r="G44" i="86"/>
  <c r="H44" i="86"/>
  <c r="D45" i="86"/>
  <c r="G45" i="86"/>
  <c r="H45" i="86"/>
  <c r="D46" i="86"/>
  <c r="G46" i="86"/>
  <c r="H46" i="86"/>
  <c r="D47" i="86"/>
  <c r="G47" i="86"/>
  <c r="H47" i="86"/>
  <c r="D48" i="86"/>
  <c r="G48" i="86"/>
  <c r="H48" i="86"/>
  <c r="D49" i="86"/>
  <c r="G49" i="86"/>
  <c r="H49" i="86"/>
  <c r="D50" i="86"/>
  <c r="G50" i="86"/>
  <c r="H50" i="86"/>
  <c r="D51" i="86"/>
  <c r="G51" i="86"/>
  <c r="H51" i="86"/>
  <c r="D52" i="86"/>
  <c r="G52" i="86"/>
  <c r="H52" i="86"/>
  <c r="D53" i="86"/>
  <c r="G53" i="86"/>
  <c r="H53" i="86"/>
  <c r="D54" i="86"/>
  <c r="G54" i="86"/>
  <c r="H54" i="86"/>
  <c r="D55" i="86"/>
  <c r="G55" i="86"/>
  <c r="H55" i="86"/>
  <c r="D56" i="86"/>
  <c r="G56" i="86"/>
  <c r="H56" i="86"/>
  <c r="D57" i="86"/>
  <c r="G57" i="86"/>
  <c r="H57" i="86"/>
  <c r="D58" i="86"/>
  <c r="G58" i="86"/>
  <c r="H58" i="86"/>
  <c r="D59" i="86"/>
  <c r="G59" i="86"/>
  <c r="H59" i="86"/>
  <c r="D60" i="86"/>
  <c r="G60" i="86"/>
  <c r="H60" i="86"/>
  <c r="D61" i="86"/>
  <c r="G61" i="86"/>
  <c r="H61" i="86"/>
  <c r="D62" i="86"/>
  <c r="G62" i="86"/>
  <c r="H62" i="86"/>
  <c r="D63" i="86"/>
  <c r="G63" i="86"/>
  <c r="H63" i="86"/>
  <c r="H65" i="86"/>
  <c r="E67" i="86"/>
  <c r="J65" i="86"/>
  <c r="D72" i="86"/>
  <c r="E72" i="86"/>
  <c r="K65" i="86"/>
  <c r="D73" i="86"/>
  <c r="E73" i="86"/>
  <c r="L13" i="86"/>
  <c r="L14" i="86"/>
  <c r="L15" i="86"/>
  <c r="L16" i="86"/>
  <c r="L17" i="86"/>
  <c r="L18" i="86"/>
  <c r="L19" i="86"/>
  <c r="L20" i="86"/>
  <c r="L21" i="86"/>
  <c r="L22" i="86"/>
  <c r="L23" i="86"/>
  <c r="L24" i="86"/>
  <c r="L25" i="86"/>
  <c r="L26" i="86"/>
  <c r="L27" i="86"/>
  <c r="L28" i="86"/>
  <c r="L29" i="86"/>
  <c r="L30" i="86"/>
  <c r="L31" i="86"/>
  <c r="L32" i="86"/>
  <c r="L33" i="86"/>
  <c r="L34" i="86"/>
  <c r="L35" i="86"/>
  <c r="L36" i="86"/>
  <c r="L37" i="86"/>
  <c r="L38" i="86"/>
  <c r="L39" i="86"/>
  <c r="L40" i="86"/>
  <c r="L41" i="86"/>
  <c r="L42" i="86"/>
  <c r="L43" i="86"/>
  <c r="L44" i="86"/>
  <c r="L45" i="86"/>
  <c r="L46" i="86"/>
  <c r="L47" i="86"/>
  <c r="L48" i="86"/>
  <c r="L49" i="86"/>
  <c r="L50" i="86"/>
  <c r="L51" i="86"/>
  <c r="L52" i="86"/>
  <c r="L53" i="86"/>
  <c r="L54" i="86"/>
  <c r="L55" i="86"/>
  <c r="L56" i="86"/>
  <c r="L57" i="86"/>
  <c r="L58" i="86"/>
  <c r="L59" i="86"/>
  <c r="L60" i="86"/>
  <c r="L61" i="86"/>
  <c r="L62" i="86"/>
  <c r="L63" i="86"/>
  <c r="L65" i="86"/>
  <c r="D74" i="86"/>
  <c r="E74" i="86"/>
  <c r="M13" i="86"/>
  <c r="M14" i="86"/>
  <c r="M15" i="86"/>
  <c r="M16" i="86"/>
  <c r="M17" i="86"/>
  <c r="M18" i="86"/>
  <c r="M19" i="86"/>
  <c r="M20" i="86"/>
  <c r="M21" i="86"/>
  <c r="M22" i="86"/>
  <c r="M23" i="86"/>
  <c r="M24" i="86"/>
  <c r="M25" i="86"/>
  <c r="M26" i="86"/>
  <c r="M27" i="86"/>
  <c r="M28" i="86"/>
  <c r="M29" i="86"/>
  <c r="M30" i="86"/>
  <c r="M31" i="86"/>
  <c r="M32" i="86"/>
  <c r="M33" i="86"/>
  <c r="M34" i="86"/>
  <c r="M35" i="86"/>
  <c r="M36" i="86"/>
  <c r="M37" i="86"/>
  <c r="M38" i="86"/>
  <c r="M39" i="86"/>
  <c r="M40" i="86"/>
  <c r="M41" i="86"/>
  <c r="M42" i="86"/>
  <c r="M43" i="86"/>
  <c r="M44" i="86"/>
  <c r="M45" i="86"/>
  <c r="M46" i="86"/>
  <c r="M47" i="86"/>
  <c r="M48" i="86"/>
  <c r="M49" i="86"/>
  <c r="M50" i="86"/>
  <c r="M51" i="86"/>
  <c r="M52" i="86"/>
  <c r="M53" i="86"/>
  <c r="M54" i="86"/>
  <c r="M55" i="86"/>
  <c r="M56" i="86"/>
  <c r="M57" i="86"/>
  <c r="M58" i="86"/>
  <c r="M59" i="86"/>
  <c r="M60" i="86"/>
  <c r="M61" i="86"/>
  <c r="M62" i="86"/>
  <c r="M63" i="86"/>
  <c r="M65" i="86"/>
  <c r="D75" i="86"/>
  <c r="E75" i="86"/>
  <c r="N13" i="86"/>
  <c r="N14" i="86"/>
  <c r="N15" i="86"/>
  <c r="N16" i="86"/>
  <c r="N17" i="86"/>
  <c r="N18" i="86"/>
  <c r="N19" i="86"/>
  <c r="N20" i="86"/>
  <c r="N21" i="86"/>
  <c r="N22" i="86"/>
  <c r="N23" i="86"/>
  <c r="N24" i="86"/>
  <c r="N25" i="86"/>
  <c r="N26" i="86"/>
  <c r="N27" i="86"/>
  <c r="N28" i="86"/>
  <c r="N29" i="86"/>
  <c r="N30" i="86"/>
  <c r="N31" i="86"/>
  <c r="N32" i="86"/>
  <c r="N33" i="86"/>
  <c r="N34" i="86"/>
  <c r="N35" i="86"/>
  <c r="N36" i="86"/>
  <c r="N37" i="86"/>
  <c r="N38" i="86"/>
  <c r="N39" i="86"/>
  <c r="N40" i="86"/>
  <c r="N41" i="86"/>
  <c r="N42" i="86"/>
  <c r="N43" i="86"/>
  <c r="N44" i="86"/>
  <c r="N45" i="86"/>
  <c r="N46" i="86"/>
  <c r="N47" i="86"/>
  <c r="N48" i="86"/>
  <c r="N49" i="86"/>
  <c r="N50" i="86"/>
  <c r="N51" i="86"/>
  <c r="N52" i="86"/>
  <c r="N53" i="86"/>
  <c r="N54" i="86"/>
  <c r="N55" i="86"/>
  <c r="N56" i="86"/>
  <c r="N57" i="86"/>
  <c r="N58" i="86"/>
  <c r="N59" i="86"/>
  <c r="N60" i="86"/>
  <c r="N61" i="86"/>
  <c r="N62" i="86"/>
  <c r="N63" i="86"/>
  <c r="N65" i="86"/>
  <c r="D76" i="86"/>
  <c r="E76" i="86"/>
  <c r="O13" i="86"/>
  <c r="O14" i="86"/>
  <c r="O15" i="86"/>
  <c r="O16" i="86"/>
  <c r="O17" i="86"/>
  <c r="O18" i="86"/>
  <c r="O19" i="86"/>
  <c r="O20" i="86"/>
  <c r="O21" i="86"/>
  <c r="O22" i="86"/>
  <c r="O23" i="86"/>
  <c r="O24" i="86"/>
  <c r="O25" i="86"/>
  <c r="O26" i="86"/>
  <c r="O27" i="86"/>
  <c r="O28" i="86"/>
  <c r="O29" i="86"/>
  <c r="O30" i="86"/>
  <c r="O31" i="86"/>
  <c r="O32" i="86"/>
  <c r="O33" i="86"/>
  <c r="O34" i="86"/>
  <c r="O35" i="86"/>
  <c r="O36" i="86"/>
  <c r="O37" i="86"/>
  <c r="O38" i="86"/>
  <c r="O39" i="86"/>
  <c r="O40" i="86"/>
  <c r="O41" i="86"/>
  <c r="O42" i="86"/>
  <c r="O43" i="86"/>
  <c r="O44" i="86"/>
  <c r="O45" i="86"/>
  <c r="O46" i="86"/>
  <c r="O47" i="86"/>
  <c r="O48" i="86"/>
  <c r="O49" i="86"/>
  <c r="O50" i="86"/>
  <c r="O51" i="86"/>
  <c r="O52" i="86"/>
  <c r="O53" i="86"/>
  <c r="O54" i="86"/>
  <c r="O55" i="86"/>
  <c r="O56" i="86"/>
  <c r="O57" i="86"/>
  <c r="O58" i="86"/>
  <c r="O59" i="86"/>
  <c r="O60" i="86"/>
  <c r="O61" i="86"/>
  <c r="O62" i="86"/>
  <c r="O63" i="86"/>
  <c r="O65" i="86"/>
  <c r="D77" i="86"/>
  <c r="E77" i="86"/>
  <c r="D78" i="86"/>
  <c r="E78" i="86"/>
  <c r="D79" i="86"/>
  <c r="E79" i="86"/>
  <c r="D80" i="86"/>
  <c r="E80" i="86"/>
  <c r="D81" i="86"/>
  <c r="E81" i="86"/>
  <c r="D83" i="86"/>
  <c r="E83" i="86"/>
  <c r="E86" i="86"/>
  <c r="E88" i="86"/>
  <c r="E90" i="86"/>
  <c r="E91" i="86"/>
  <c r="E95" i="86"/>
  <c r="X72" i="86"/>
  <c r="X70" i="86"/>
  <c r="X67" i="86"/>
  <c r="X65" i="86"/>
  <c r="Y63" i="86"/>
  <c r="I63" i="86"/>
  <c r="W63" i="86"/>
  <c r="V63" i="86"/>
  <c r="P63" i="86"/>
  <c r="U63" i="86"/>
  <c r="Y62" i="86"/>
  <c r="X62" i="86"/>
  <c r="I62" i="86"/>
  <c r="W62" i="86"/>
  <c r="V62" i="86"/>
  <c r="P62" i="86"/>
  <c r="U62" i="86"/>
  <c r="Y61" i="86"/>
  <c r="X61" i="86"/>
  <c r="I61" i="86"/>
  <c r="W61" i="86"/>
  <c r="V61" i="86"/>
  <c r="P61" i="86"/>
  <c r="U61" i="86"/>
  <c r="Y60" i="86"/>
  <c r="X60" i="86"/>
  <c r="I60" i="86"/>
  <c r="W60" i="86"/>
  <c r="V60" i="86"/>
  <c r="P60" i="86"/>
  <c r="U60" i="86"/>
  <c r="Y59" i="86"/>
  <c r="X59" i="86"/>
  <c r="I59" i="86"/>
  <c r="W59" i="86"/>
  <c r="V59" i="86"/>
  <c r="P59" i="86"/>
  <c r="U59" i="86"/>
  <c r="Y58" i="86"/>
  <c r="X58" i="86"/>
  <c r="I58" i="86"/>
  <c r="W58" i="86"/>
  <c r="V58" i="86"/>
  <c r="P58" i="86"/>
  <c r="U58" i="86"/>
  <c r="Y57" i="86"/>
  <c r="X57" i="86"/>
  <c r="I57" i="86"/>
  <c r="W57" i="86"/>
  <c r="V57" i="86"/>
  <c r="P57" i="86"/>
  <c r="U57" i="86"/>
  <c r="Y56" i="86"/>
  <c r="X56" i="86"/>
  <c r="I56" i="86"/>
  <c r="W56" i="86"/>
  <c r="V56" i="86"/>
  <c r="P56" i="86"/>
  <c r="U56" i="86"/>
  <c r="Y55" i="86"/>
  <c r="X55" i="86"/>
  <c r="I55" i="86"/>
  <c r="W55" i="86"/>
  <c r="V55" i="86"/>
  <c r="P55" i="86"/>
  <c r="U55" i="86"/>
  <c r="Y54" i="86"/>
  <c r="X54" i="86"/>
  <c r="I54" i="86"/>
  <c r="W54" i="86"/>
  <c r="V54" i="86"/>
  <c r="P54" i="86"/>
  <c r="U54" i="86"/>
  <c r="Y53" i="86"/>
  <c r="X53" i="86"/>
  <c r="I53" i="86"/>
  <c r="W53" i="86"/>
  <c r="V53" i="86"/>
  <c r="P53" i="86"/>
  <c r="U53" i="86"/>
  <c r="Y52" i="86"/>
  <c r="X52" i="86"/>
  <c r="I52" i="86"/>
  <c r="W52" i="86"/>
  <c r="V52" i="86"/>
  <c r="P52" i="86"/>
  <c r="U52" i="86"/>
  <c r="Y51" i="86"/>
  <c r="X51" i="86"/>
  <c r="I51" i="86"/>
  <c r="W51" i="86"/>
  <c r="V51" i="86"/>
  <c r="P51" i="86"/>
  <c r="U51" i="86"/>
  <c r="Y50" i="86"/>
  <c r="X50" i="86"/>
  <c r="I50" i="86"/>
  <c r="W50" i="86"/>
  <c r="V50" i="86"/>
  <c r="P50" i="86"/>
  <c r="U50" i="86"/>
  <c r="Y49" i="86"/>
  <c r="X49" i="86"/>
  <c r="I49" i="86"/>
  <c r="W49" i="86"/>
  <c r="V49" i="86"/>
  <c r="P49" i="86"/>
  <c r="U49" i="86"/>
  <c r="Y48" i="86"/>
  <c r="X48" i="86"/>
  <c r="I48" i="86"/>
  <c r="W48" i="86"/>
  <c r="V48" i="86"/>
  <c r="P48" i="86"/>
  <c r="U48" i="86"/>
  <c r="Y47" i="86"/>
  <c r="X47" i="86"/>
  <c r="I47" i="86"/>
  <c r="W47" i="86"/>
  <c r="V47" i="86"/>
  <c r="P47" i="86"/>
  <c r="U47" i="86"/>
  <c r="Y46" i="86"/>
  <c r="X46" i="86"/>
  <c r="I46" i="86"/>
  <c r="W46" i="86"/>
  <c r="V46" i="86"/>
  <c r="P46" i="86"/>
  <c r="U46" i="86"/>
  <c r="Y45" i="86"/>
  <c r="X45" i="86"/>
  <c r="I45" i="86"/>
  <c r="W45" i="86"/>
  <c r="V45" i="86"/>
  <c r="P45" i="86"/>
  <c r="U45" i="86"/>
  <c r="Y44" i="86"/>
  <c r="X44" i="86"/>
  <c r="I44" i="86"/>
  <c r="W44" i="86"/>
  <c r="V44" i="86"/>
  <c r="P44" i="86"/>
  <c r="U44" i="86"/>
  <c r="Y43" i="86"/>
  <c r="X43" i="86"/>
  <c r="I43" i="86"/>
  <c r="W43" i="86"/>
  <c r="V43" i="86"/>
  <c r="P43" i="86"/>
  <c r="U43" i="86"/>
  <c r="Y42" i="86"/>
  <c r="X42" i="86"/>
  <c r="I42" i="86"/>
  <c r="W42" i="86"/>
  <c r="V42" i="86"/>
  <c r="P42" i="86"/>
  <c r="U42" i="86"/>
  <c r="Y41" i="86"/>
  <c r="X41" i="86"/>
  <c r="I41" i="86"/>
  <c r="W41" i="86"/>
  <c r="V41" i="86"/>
  <c r="P41" i="86"/>
  <c r="U41" i="86"/>
  <c r="Y40" i="86"/>
  <c r="X40" i="86"/>
  <c r="I40" i="86"/>
  <c r="W40" i="86"/>
  <c r="V40" i="86"/>
  <c r="P40" i="86"/>
  <c r="U40" i="86"/>
  <c r="Y39" i="86"/>
  <c r="X39" i="86"/>
  <c r="I39" i="86"/>
  <c r="W39" i="86"/>
  <c r="V39" i="86"/>
  <c r="P39" i="86"/>
  <c r="U39" i="86"/>
  <c r="Y38" i="86"/>
  <c r="X38" i="86"/>
  <c r="I38" i="86"/>
  <c r="W38" i="86"/>
  <c r="V38" i="86"/>
  <c r="P38" i="86"/>
  <c r="U38" i="86"/>
  <c r="Y37" i="86"/>
  <c r="X37" i="86"/>
  <c r="I37" i="86"/>
  <c r="W37" i="86"/>
  <c r="V37" i="86"/>
  <c r="P37" i="86"/>
  <c r="U37" i="86"/>
  <c r="Y36" i="86"/>
  <c r="X36" i="86"/>
  <c r="I36" i="86"/>
  <c r="W36" i="86"/>
  <c r="V36" i="86"/>
  <c r="P36" i="86"/>
  <c r="U36" i="86"/>
  <c r="Y35" i="86"/>
  <c r="X35" i="86"/>
  <c r="I35" i="86"/>
  <c r="W35" i="86"/>
  <c r="V35" i="86"/>
  <c r="P35" i="86"/>
  <c r="U35" i="86"/>
  <c r="Y34" i="86"/>
  <c r="X34" i="86"/>
  <c r="I34" i="86"/>
  <c r="W34" i="86"/>
  <c r="V34" i="86"/>
  <c r="P34" i="86"/>
  <c r="U34" i="86"/>
  <c r="Y33" i="86"/>
  <c r="X33" i="86"/>
  <c r="I33" i="86"/>
  <c r="W33" i="86"/>
  <c r="V33" i="86"/>
  <c r="P33" i="86"/>
  <c r="U33" i="86"/>
  <c r="Y32" i="86"/>
  <c r="X32" i="86"/>
  <c r="I32" i="86"/>
  <c r="W32" i="86"/>
  <c r="V32" i="86"/>
  <c r="P32" i="86"/>
  <c r="U32" i="86"/>
  <c r="Y31" i="86"/>
  <c r="X31" i="86"/>
  <c r="I31" i="86"/>
  <c r="W31" i="86"/>
  <c r="V31" i="86"/>
  <c r="P31" i="86"/>
  <c r="U31" i="86"/>
  <c r="Y30" i="86"/>
  <c r="X30" i="86"/>
  <c r="I30" i="86"/>
  <c r="W30" i="86"/>
  <c r="V30" i="86"/>
  <c r="P30" i="86"/>
  <c r="U30" i="86"/>
  <c r="Y29" i="86"/>
  <c r="X29" i="86"/>
  <c r="I29" i="86"/>
  <c r="W29" i="86"/>
  <c r="V29" i="86"/>
  <c r="P29" i="86"/>
  <c r="U29" i="86"/>
  <c r="Y28" i="86"/>
  <c r="X28" i="86"/>
  <c r="I28" i="86"/>
  <c r="W28" i="86"/>
  <c r="V28" i="86"/>
  <c r="P28" i="86"/>
  <c r="U28" i="86"/>
  <c r="Y27" i="86"/>
  <c r="X27" i="86"/>
  <c r="I27" i="86"/>
  <c r="W27" i="86"/>
  <c r="V27" i="86"/>
  <c r="P27" i="86"/>
  <c r="U27" i="86"/>
  <c r="Y26" i="86"/>
  <c r="X26" i="86"/>
  <c r="I26" i="86"/>
  <c r="W26" i="86"/>
  <c r="V26" i="86"/>
  <c r="P26" i="86"/>
  <c r="U26" i="86"/>
  <c r="Y25" i="86"/>
  <c r="X25" i="86"/>
  <c r="I25" i="86"/>
  <c r="W25" i="86"/>
  <c r="V25" i="86"/>
  <c r="P25" i="86"/>
  <c r="U25" i="86"/>
  <c r="Y24" i="86"/>
  <c r="X24" i="86"/>
  <c r="I24" i="86"/>
  <c r="W24" i="86"/>
  <c r="V24" i="86"/>
  <c r="P24" i="86"/>
  <c r="U24" i="86"/>
  <c r="Y23" i="86"/>
  <c r="X23" i="86"/>
  <c r="I23" i="86"/>
  <c r="W23" i="86"/>
  <c r="V23" i="86"/>
  <c r="P23" i="86"/>
  <c r="U23" i="86"/>
  <c r="Y22" i="86"/>
  <c r="X22" i="86"/>
  <c r="I22" i="86"/>
  <c r="W22" i="86"/>
  <c r="V22" i="86"/>
  <c r="P22" i="86"/>
  <c r="U22" i="86"/>
  <c r="Y21" i="86"/>
  <c r="X21" i="86"/>
  <c r="I21" i="86"/>
  <c r="W21" i="86"/>
  <c r="V21" i="86"/>
  <c r="P21" i="86"/>
  <c r="U21" i="86"/>
  <c r="Y20" i="86"/>
  <c r="X20" i="86"/>
  <c r="I20" i="86"/>
  <c r="W20" i="86"/>
  <c r="V20" i="86"/>
  <c r="P20" i="86"/>
  <c r="U20" i="86"/>
  <c r="Y19" i="86"/>
  <c r="X19" i="86"/>
  <c r="I19" i="86"/>
  <c r="W19" i="86"/>
  <c r="V19" i="86"/>
  <c r="P19" i="86"/>
  <c r="U19" i="86"/>
  <c r="Y18" i="86"/>
  <c r="X18" i="86"/>
  <c r="I18" i="86"/>
  <c r="W18" i="86"/>
  <c r="V18" i="86"/>
  <c r="P18" i="86"/>
  <c r="U18" i="86"/>
  <c r="Y17" i="86"/>
  <c r="X17" i="86"/>
  <c r="I17" i="86"/>
  <c r="W17" i="86"/>
  <c r="V17" i="86"/>
  <c r="P17" i="86"/>
  <c r="U17" i="86"/>
  <c r="Y16" i="86"/>
  <c r="X16" i="86"/>
  <c r="I16" i="86"/>
  <c r="W16" i="86"/>
  <c r="V16" i="86"/>
  <c r="P16" i="86"/>
  <c r="U16" i="86"/>
  <c r="Y15" i="86"/>
  <c r="X15" i="86"/>
  <c r="I15" i="86"/>
  <c r="W15" i="86"/>
  <c r="V15" i="86"/>
  <c r="P15" i="86"/>
  <c r="U15" i="86"/>
  <c r="Y14" i="86"/>
  <c r="X14" i="86"/>
  <c r="I14" i="86"/>
  <c r="W14" i="86"/>
  <c r="V14" i="86"/>
  <c r="P14" i="86"/>
  <c r="U14" i="86"/>
  <c r="Y13" i="86"/>
  <c r="X13" i="86"/>
  <c r="I13" i="86"/>
  <c r="W13" i="86"/>
  <c r="V13" i="86"/>
  <c r="P13" i="86"/>
  <c r="U13" i="86"/>
  <c r="N1" i="86"/>
  <c r="W3" i="86"/>
  <c r="T13" i="85"/>
  <c r="E13" i="85"/>
  <c r="T14" i="85"/>
  <c r="E14" i="85"/>
  <c r="T15" i="85"/>
  <c r="E15" i="85"/>
  <c r="T16" i="85"/>
  <c r="E16" i="85"/>
  <c r="T17" i="85"/>
  <c r="E17" i="85"/>
  <c r="T18" i="85"/>
  <c r="E18" i="85"/>
  <c r="T19" i="85"/>
  <c r="E19" i="85"/>
  <c r="T20" i="85"/>
  <c r="E20" i="85"/>
  <c r="T21" i="85"/>
  <c r="E21" i="85"/>
  <c r="T22" i="85"/>
  <c r="E22" i="85"/>
  <c r="T23" i="85"/>
  <c r="E23" i="85"/>
  <c r="T24" i="85"/>
  <c r="E24" i="85"/>
  <c r="T25" i="85"/>
  <c r="E25" i="85"/>
  <c r="T26" i="85"/>
  <c r="E26" i="85"/>
  <c r="T27" i="85"/>
  <c r="E27" i="85"/>
  <c r="T28" i="85"/>
  <c r="E28" i="85"/>
  <c r="T29" i="85"/>
  <c r="E29" i="85"/>
  <c r="T30" i="85"/>
  <c r="E30" i="85"/>
  <c r="T31" i="85"/>
  <c r="E31" i="85"/>
  <c r="T32" i="85"/>
  <c r="E32" i="85"/>
  <c r="T33" i="85"/>
  <c r="E33" i="85"/>
  <c r="T34" i="85"/>
  <c r="E34" i="85"/>
  <c r="T35" i="85"/>
  <c r="E35" i="85"/>
  <c r="T36" i="85"/>
  <c r="E36" i="85"/>
  <c r="T37" i="85"/>
  <c r="E37" i="85"/>
  <c r="T38" i="85"/>
  <c r="E38" i="85"/>
  <c r="T39" i="85"/>
  <c r="E39" i="85"/>
  <c r="T40" i="85"/>
  <c r="E40" i="85"/>
  <c r="T41" i="85"/>
  <c r="E41" i="85"/>
  <c r="T42" i="85"/>
  <c r="E42" i="85"/>
  <c r="T43" i="85"/>
  <c r="E43" i="85"/>
  <c r="T44" i="85"/>
  <c r="E44" i="85"/>
  <c r="T45" i="85"/>
  <c r="E45" i="85"/>
  <c r="T46" i="85"/>
  <c r="E46" i="85"/>
  <c r="T47" i="85"/>
  <c r="E47" i="85"/>
  <c r="T48" i="85"/>
  <c r="E48" i="85"/>
  <c r="T49" i="85"/>
  <c r="E49" i="85"/>
  <c r="T50" i="85"/>
  <c r="E50" i="85"/>
  <c r="T51" i="85"/>
  <c r="E51" i="85"/>
  <c r="T52" i="85"/>
  <c r="E52" i="85"/>
  <c r="T53" i="85"/>
  <c r="E53" i="85"/>
  <c r="T54" i="85"/>
  <c r="E54" i="85"/>
  <c r="T55" i="85"/>
  <c r="E55" i="85"/>
  <c r="T56" i="85"/>
  <c r="E56" i="85"/>
  <c r="T57" i="85"/>
  <c r="E57" i="85"/>
  <c r="T58" i="85"/>
  <c r="E58" i="85"/>
  <c r="T59" i="85"/>
  <c r="E59" i="85"/>
  <c r="T60" i="85"/>
  <c r="E60" i="85"/>
  <c r="T61" i="85"/>
  <c r="E61" i="85"/>
  <c r="T62" i="85"/>
  <c r="E62" i="85"/>
  <c r="T63" i="85"/>
  <c r="E63" i="85"/>
  <c r="E65" i="85"/>
  <c r="E69" i="85"/>
  <c r="D13" i="85"/>
  <c r="G13" i="85"/>
  <c r="H13" i="85"/>
  <c r="D14" i="85"/>
  <c r="G14" i="85"/>
  <c r="H14" i="85"/>
  <c r="D15" i="85"/>
  <c r="G15" i="85"/>
  <c r="H15" i="85"/>
  <c r="D16" i="85"/>
  <c r="G16" i="85"/>
  <c r="H16" i="85"/>
  <c r="D17" i="85"/>
  <c r="G17" i="85"/>
  <c r="H17" i="85"/>
  <c r="D18" i="85"/>
  <c r="G18" i="85"/>
  <c r="H18" i="85"/>
  <c r="D19" i="85"/>
  <c r="G19" i="85"/>
  <c r="H19" i="85"/>
  <c r="D20" i="85"/>
  <c r="G20" i="85"/>
  <c r="H20" i="85"/>
  <c r="D21" i="85"/>
  <c r="G21" i="85"/>
  <c r="H21" i="85"/>
  <c r="D22" i="85"/>
  <c r="G22" i="85"/>
  <c r="H22" i="85"/>
  <c r="D23" i="85"/>
  <c r="G23" i="85"/>
  <c r="H23" i="85"/>
  <c r="D24" i="85"/>
  <c r="G24" i="85"/>
  <c r="H24" i="85"/>
  <c r="D25" i="85"/>
  <c r="G25" i="85"/>
  <c r="H25" i="85"/>
  <c r="D26" i="85"/>
  <c r="G26" i="85"/>
  <c r="H26" i="85"/>
  <c r="D27" i="85"/>
  <c r="G27" i="85"/>
  <c r="H27" i="85"/>
  <c r="D28" i="85"/>
  <c r="G28" i="85"/>
  <c r="H28" i="85"/>
  <c r="D29" i="85"/>
  <c r="G29" i="85"/>
  <c r="H29" i="85"/>
  <c r="D30" i="85"/>
  <c r="G30" i="85"/>
  <c r="H30" i="85"/>
  <c r="D31" i="85"/>
  <c r="G31" i="85"/>
  <c r="H31" i="85"/>
  <c r="D32" i="85"/>
  <c r="G32" i="85"/>
  <c r="H32" i="85"/>
  <c r="D33" i="85"/>
  <c r="G33" i="85"/>
  <c r="H33" i="85"/>
  <c r="D34" i="85"/>
  <c r="G34" i="85"/>
  <c r="H34" i="85"/>
  <c r="D35" i="85"/>
  <c r="G35" i="85"/>
  <c r="H35" i="85"/>
  <c r="D36" i="85"/>
  <c r="G36" i="85"/>
  <c r="H36" i="85"/>
  <c r="D37" i="85"/>
  <c r="G37" i="85"/>
  <c r="H37" i="85"/>
  <c r="D38" i="85"/>
  <c r="G38" i="85"/>
  <c r="H38" i="85"/>
  <c r="D39" i="85"/>
  <c r="G39" i="85"/>
  <c r="H39" i="85"/>
  <c r="D40" i="85"/>
  <c r="G40" i="85"/>
  <c r="H40" i="85"/>
  <c r="D41" i="85"/>
  <c r="G41" i="85"/>
  <c r="H41" i="85"/>
  <c r="D42" i="85"/>
  <c r="G42" i="85"/>
  <c r="H42" i="85"/>
  <c r="D43" i="85"/>
  <c r="G43" i="85"/>
  <c r="H43" i="85"/>
  <c r="D44" i="85"/>
  <c r="G44" i="85"/>
  <c r="H44" i="85"/>
  <c r="D45" i="85"/>
  <c r="G45" i="85"/>
  <c r="H45" i="85"/>
  <c r="D46" i="85"/>
  <c r="G46" i="85"/>
  <c r="H46" i="85"/>
  <c r="D47" i="85"/>
  <c r="G47" i="85"/>
  <c r="H47" i="85"/>
  <c r="D48" i="85"/>
  <c r="G48" i="85"/>
  <c r="H48" i="85"/>
  <c r="D49" i="85"/>
  <c r="G49" i="85"/>
  <c r="H49" i="85"/>
  <c r="D50" i="85"/>
  <c r="G50" i="85"/>
  <c r="H50" i="85"/>
  <c r="D51" i="85"/>
  <c r="G51" i="85"/>
  <c r="H51" i="85"/>
  <c r="D52" i="85"/>
  <c r="G52" i="85"/>
  <c r="H52" i="85"/>
  <c r="D53" i="85"/>
  <c r="G53" i="85"/>
  <c r="H53" i="85"/>
  <c r="D54" i="85"/>
  <c r="G54" i="85"/>
  <c r="H54" i="85"/>
  <c r="D55" i="85"/>
  <c r="G55" i="85"/>
  <c r="H55" i="85"/>
  <c r="D56" i="85"/>
  <c r="G56" i="85"/>
  <c r="H56" i="85"/>
  <c r="D57" i="85"/>
  <c r="G57" i="85"/>
  <c r="H57" i="85"/>
  <c r="D58" i="85"/>
  <c r="G58" i="85"/>
  <c r="H58" i="85"/>
  <c r="D59" i="85"/>
  <c r="G59" i="85"/>
  <c r="H59" i="85"/>
  <c r="D60" i="85"/>
  <c r="G60" i="85"/>
  <c r="H60" i="85"/>
  <c r="D61" i="85"/>
  <c r="G61" i="85"/>
  <c r="H61" i="85"/>
  <c r="D62" i="85"/>
  <c r="G62" i="85"/>
  <c r="H62" i="85"/>
  <c r="D63" i="85"/>
  <c r="G63" i="85"/>
  <c r="H63" i="85"/>
  <c r="H65" i="85"/>
  <c r="E67" i="85"/>
  <c r="J65" i="85"/>
  <c r="D72" i="85"/>
  <c r="E72" i="85"/>
  <c r="K65" i="85"/>
  <c r="D73" i="85"/>
  <c r="E73" i="85"/>
  <c r="L13" i="85"/>
  <c r="L14" i="85"/>
  <c r="L15" i="85"/>
  <c r="L16" i="85"/>
  <c r="L17" i="85"/>
  <c r="L18" i="85"/>
  <c r="L19" i="85"/>
  <c r="L20" i="85"/>
  <c r="L21" i="85"/>
  <c r="L22" i="85"/>
  <c r="L23" i="85"/>
  <c r="L24" i="85"/>
  <c r="L25" i="85"/>
  <c r="L26" i="85"/>
  <c r="L27" i="85"/>
  <c r="L28" i="85"/>
  <c r="L29" i="85"/>
  <c r="L30" i="85"/>
  <c r="L31" i="85"/>
  <c r="L32" i="85"/>
  <c r="L33" i="85"/>
  <c r="L34" i="85"/>
  <c r="L35" i="85"/>
  <c r="L36" i="85"/>
  <c r="L37" i="85"/>
  <c r="L38" i="85"/>
  <c r="L39" i="85"/>
  <c r="L40" i="85"/>
  <c r="L41" i="85"/>
  <c r="L42" i="85"/>
  <c r="L43" i="85"/>
  <c r="L44" i="85"/>
  <c r="L45" i="85"/>
  <c r="L46" i="85"/>
  <c r="L47" i="85"/>
  <c r="L48" i="85"/>
  <c r="L49" i="85"/>
  <c r="L50" i="85"/>
  <c r="L51" i="85"/>
  <c r="L52" i="85"/>
  <c r="L53" i="85"/>
  <c r="L54" i="85"/>
  <c r="L55" i="85"/>
  <c r="L56" i="85"/>
  <c r="L57" i="85"/>
  <c r="L58" i="85"/>
  <c r="L59" i="85"/>
  <c r="L60" i="85"/>
  <c r="L61" i="85"/>
  <c r="L62" i="85"/>
  <c r="L63" i="85"/>
  <c r="L65" i="85"/>
  <c r="D74" i="85"/>
  <c r="E74" i="85"/>
  <c r="M13" i="85"/>
  <c r="M14" i="85"/>
  <c r="M15" i="85"/>
  <c r="M16" i="85"/>
  <c r="M17" i="85"/>
  <c r="M18" i="85"/>
  <c r="M19" i="85"/>
  <c r="M20" i="85"/>
  <c r="M21" i="85"/>
  <c r="M22" i="85"/>
  <c r="M23" i="85"/>
  <c r="M24" i="85"/>
  <c r="M25" i="85"/>
  <c r="M26" i="85"/>
  <c r="M27" i="85"/>
  <c r="M28" i="85"/>
  <c r="M29" i="85"/>
  <c r="M30" i="85"/>
  <c r="M31" i="85"/>
  <c r="M32" i="85"/>
  <c r="M33" i="85"/>
  <c r="M34" i="85"/>
  <c r="M35" i="85"/>
  <c r="M36" i="85"/>
  <c r="M37" i="85"/>
  <c r="M38" i="85"/>
  <c r="M39" i="85"/>
  <c r="M40" i="85"/>
  <c r="M41" i="85"/>
  <c r="M42" i="85"/>
  <c r="M43" i="85"/>
  <c r="M44" i="85"/>
  <c r="M45" i="85"/>
  <c r="M46" i="85"/>
  <c r="M47" i="85"/>
  <c r="M48" i="85"/>
  <c r="M49" i="85"/>
  <c r="M50" i="85"/>
  <c r="M51" i="85"/>
  <c r="M52" i="85"/>
  <c r="M53" i="85"/>
  <c r="M54" i="85"/>
  <c r="M55" i="85"/>
  <c r="M56" i="85"/>
  <c r="M57" i="85"/>
  <c r="M58" i="85"/>
  <c r="M59" i="85"/>
  <c r="M60" i="85"/>
  <c r="M61" i="85"/>
  <c r="M62" i="85"/>
  <c r="M63" i="85"/>
  <c r="M65" i="85"/>
  <c r="D75" i="85"/>
  <c r="E75" i="85"/>
  <c r="N13" i="85"/>
  <c r="N14" i="85"/>
  <c r="N15" i="85"/>
  <c r="N16" i="85"/>
  <c r="N17" i="85"/>
  <c r="N18" i="85"/>
  <c r="N19" i="85"/>
  <c r="N20" i="85"/>
  <c r="N21" i="85"/>
  <c r="N22" i="85"/>
  <c r="N23" i="85"/>
  <c r="N24" i="85"/>
  <c r="N25" i="85"/>
  <c r="N26" i="85"/>
  <c r="N27" i="85"/>
  <c r="N28" i="85"/>
  <c r="N29" i="85"/>
  <c r="N30" i="85"/>
  <c r="N31" i="85"/>
  <c r="N32" i="85"/>
  <c r="N33" i="85"/>
  <c r="N34" i="85"/>
  <c r="N35" i="85"/>
  <c r="N36" i="85"/>
  <c r="N37" i="85"/>
  <c r="N38" i="85"/>
  <c r="N39" i="85"/>
  <c r="N40" i="85"/>
  <c r="N41" i="85"/>
  <c r="N42" i="85"/>
  <c r="N43" i="85"/>
  <c r="N44" i="85"/>
  <c r="N45" i="85"/>
  <c r="N46" i="85"/>
  <c r="N47" i="85"/>
  <c r="N48" i="85"/>
  <c r="N49" i="85"/>
  <c r="N50" i="85"/>
  <c r="N51" i="85"/>
  <c r="N52" i="85"/>
  <c r="N53" i="85"/>
  <c r="N54" i="85"/>
  <c r="N55" i="85"/>
  <c r="N56" i="85"/>
  <c r="N57" i="85"/>
  <c r="N58" i="85"/>
  <c r="N59" i="85"/>
  <c r="N60" i="85"/>
  <c r="N61" i="85"/>
  <c r="N62" i="85"/>
  <c r="N63" i="85"/>
  <c r="N65" i="85"/>
  <c r="D76" i="85"/>
  <c r="E76" i="85"/>
  <c r="O13" i="85"/>
  <c r="O14" i="85"/>
  <c r="O15" i="85"/>
  <c r="O16" i="85"/>
  <c r="O17" i="85"/>
  <c r="O18" i="85"/>
  <c r="O19" i="85"/>
  <c r="O20" i="85"/>
  <c r="O21" i="85"/>
  <c r="O22" i="85"/>
  <c r="O23" i="85"/>
  <c r="O24" i="85"/>
  <c r="O25" i="85"/>
  <c r="O26" i="85"/>
  <c r="O27" i="85"/>
  <c r="O28" i="85"/>
  <c r="O29" i="85"/>
  <c r="O30" i="85"/>
  <c r="O31" i="85"/>
  <c r="O32" i="85"/>
  <c r="O33" i="85"/>
  <c r="O34" i="85"/>
  <c r="O35" i="85"/>
  <c r="O36" i="85"/>
  <c r="O37" i="85"/>
  <c r="O38" i="85"/>
  <c r="O39" i="85"/>
  <c r="O40" i="85"/>
  <c r="O41" i="85"/>
  <c r="O42" i="85"/>
  <c r="O43" i="85"/>
  <c r="O44" i="85"/>
  <c r="O45" i="85"/>
  <c r="O46" i="85"/>
  <c r="O47" i="85"/>
  <c r="O48" i="85"/>
  <c r="O49" i="85"/>
  <c r="O50" i="85"/>
  <c r="O51" i="85"/>
  <c r="O52" i="85"/>
  <c r="O53" i="85"/>
  <c r="O54" i="85"/>
  <c r="O55" i="85"/>
  <c r="O56" i="85"/>
  <c r="O57" i="85"/>
  <c r="O58" i="85"/>
  <c r="O59" i="85"/>
  <c r="O60" i="85"/>
  <c r="O61" i="85"/>
  <c r="O62" i="85"/>
  <c r="O63" i="85"/>
  <c r="O65" i="85"/>
  <c r="D77" i="85"/>
  <c r="E77" i="85"/>
  <c r="D78" i="85"/>
  <c r="E78" i="85"/>
  <c r="D79" i="85"/>
  <c r="E79" i="85"/>
  <c r="D80" i="85"/>
  <c r="E80" i="85"/>
  <c r="D81" i="85"/>
  <c r="E81" i="85"/>
  <c r="D83" i="85"/>
  <c r="E83" i="85"/>
  <c r="E86" i="85"/>
  <c r="E88" i="85"/>
  <c r="E90" i="85"/>
  <c r="E91" i="85"/>
  <c r="E95" i="85"/>
  <c r="X72" i="85"/>
  <c r="X70" i="85"/>
  <c r="X67" i="85"/>
  <c r="X65" i="85"/>
  <c r="Y63" i="85"/>
  <c r="I63" i="85"/>
  <c r="W63" i="85"/>
  <c r="V63" i="85"/>
  <c r="P63" i="85"/>
  <c r="U63" i="85"/>
  <c r="Y62" i="85"/>
  <c r="X62" i="85"/>
  <c r="I62" i="85"/>
  <c r="W62" i="85"/>
  <c r="V62" i="85"/>
  <c r="P62" i="85"/>
  <c r="U62" i="85"/>
  <c r="Y61" i="85"/>
  <c r="X61" i="85"/>
  <c r="I61" i="85"/>
  <c r="W61" i="85"/>
  <c r="V61" i="85"/>
  <c r="P61" i="85"/>
  <c r="U61" i="85"/>
  <c r="Y60" i="85"/>
  <c r="X60" i="85"/>
  <c r="I60" i="85"/>
  <c r="W60" i="85"/>
  <c r="V60" i="85"/>
  <c r="P60" i="85"/>
  <c r="U60" i="85"/>
  <c r="Y59" i="85"/>
  <c r="X59" i="85"/>
  <c r="I59" i="85"/>
  <c r="W59" i="85"/>
  <c r="V59" i="85"/>
  <c r="P59" i="85"/>
  <c r="U59" i="85"/>
  <c r="Y58" i="85"/>
  <c r="X58" i="85"/>
  <c r="I58" i="85"/>
  <c r="W58" i="85"/>
  <c r="V58" i="85"/>
  <c r="P58" i="85"/>
  <c r="U58" i="85"/>
  <c r="Y57" i="85"/>
  <c r="X57" i="85"/>
  <c r="I57" i="85"/>
  <c r="W57" i="85"/>
  <c r="V57" i="85"/>
  <c r="P57" i="85"/>
  <c r="U57" i="85"/>
  <c r="Y56" i="85"/>
  <c r="X56" i="85"/>
  <c r="I56" i="85"/>
  <c r="W56" i="85"/>
  <c r="V56" i="85"/>
  <c r="P56" i="85"/>
  <c r="U56" i="85"/>
  <c r="Y55" i="85"/>
  <c r="X55" i="85"/>
  <c r="I55" i="85"/>
  <c r="W55" i="85"/>
  <c r="V55" i="85"/>
  <c r="P55" i="85"/>
  <c r="U55" i="85"/>
  <c r="Y54" i="85"/>
  <c r="X54" i="85"/>
  <c r="I54" i="85"/>
  <c r="W54" i="85"/>
  <c r="V54" i="85"/>
  <c r="P54" i="85"/>
  <c r="U54" i="85"/>
  <c r="Y53" i="85"/>
  <c r="X53" i="85"/>
  <c r="I53" i="85"/>
  <c r="W53" i="85"/>
  <c r="V53" i="85"/>
  <c r="P53" i="85"/>
  <c r="U53" i="85"/>
  <c r="Y52" i="85"/>
  <c r="X52" i="85"/>
  <c r="I52" i="85"/>
  <c r="W52" i="85"/>
  <c r="V52" i="85"/>
  <c r="P52" i="85"/>
  <c r="U52" i="85"/>
  <c r="Y51" i="85"/>
  <c r="X51" i="85"/>
  <c r="I51" i="85"/>
  <c r="W51" i="85"/>
  <c r="V51" i="85"/>
  <c r="P51" i="85"/>
  <c r="U51" i="85"/>
  <c r="Y50" i="85"/>
  <c r="X50" i="85"/>
  <c r="I50" i="85"/>
  <c r="W50" i="85"/>
  <c r="V50" i="85"/>
  <c r="P50" i="85"/>
  <c r="U50" i="85"/>
  <c r="Y49" i="85"/>
  <c r="X49" i="85"/>
  <c r="I49" i="85"/>
  <c r="W49" i="85"/>
  <c r="V49" i="85"/>
  <c r="P49" i="85"/>
  <c r="U49" i="85"/>
  <c r="Y48" i="85"/>
  <c r="X48" i="85"/>
  <c r="I48" i="85"/>
  <c r="W48" i="85"/>
  <c r="V48" i="85"/>
  <c r="P48" i="85"/>
  <c r="U48" i="85"/>
  <c r="Y47" i="85"/>
  <c r="X47" i="85"/>
  <c r="I47" i="85"/>
  <c r="W47" i="85"/>
  <c r="V47" i="85"/>
  <c r="P47" i="85"/>
  <c r="U47" i="85"/>
  <c r="Y46" i="85"/>
  <c r="X46" i="85"/>
  <c r="I46" i="85"/>
  <c r="W46" i="85"/>
  <c r="V46" i="85"/>
  <c r="P46" i="85"/>
  <c r="U46" i="85"/>
  <c r="Y45" i="85"/>
  <c r="X45" i="85"/>
  <c r="I45" i="85"/>
  <c r="W45" i="85"/>
  <c r="V45" i="85"/>
  <c r="P45" i="85"/>
  <c r="U45" i="85"/>
  <c r="Y44" i="85"/>
  <c r="X44" i="85"/>
  <c r="I44" i="85"/>
  <c r="W44" i="85"/>
  <c r="V44" i="85"/>
  <c r="P44" i="85"/>
  <c r="U44" i="85"/>
  <c r="Y43" i="85"/>
  <c r="X43" i="85"/>
  <c r="I43" i="85"/>
  <c r="W43" i="85"/>
  <c r="V43" i="85"/>
  <c r="P43" i="85"/>
  <c r="U43" i="85"/>
  <c r="Y42" i="85"/>
  <c r="X42" i="85"/>
  <c r="I42" i="85"/>
  <c r="W42" i="85"/>
  <c r="V42" i="85"/>
  <c r="P42" i="85"/>
  <c r="U42" i="85"/>
  <c r="Y41" i="85"/>
  <c r="X41" i="85"/>
  <c r="I41" i="85"/>
  <c r="W41" i="85"/>
  <c r="V41" i="85"/>
  <c r="P41" i="85"/>
  <c r="U41" i="85"/>
  <c r="Y40" i="85"/>
  <c r="X40" i="85"/>
  <c r="I40" i="85"/>
  <c r="W40" i="85"/>
  <c r="V40" i="85"/>
  <c r="P40" i="85"/>
  <c r="U40" i="85"/>
  <c r="Y39" i="85"/>
  <c r="X39" i="85"/>
  <c r="I39" i="85"/>
  <c r="W39" i="85"/>
  <c r="V39" i="85"/>
  <c r="P39" i="85"/>
  <c r="U39" i="85"/>
  <c r="Y38" i="85"/>
  <c r="X38" i="85"/>
  <c r="I38" i="85"/>
  <c r="W38" i="85"/>
  <c r="V38" i="85"/>
  <c r="P38" i="85"/>
  <c r="U38" i="85"/>
  <c r="Y37" i="85"/>
  <c r="X37" i="85"/>
  <c r="I37" i="85"/>
  <c r="W37" i="85"/>
  <c r="V37" i="85"/>
  <c r="P37" i="85"/>
  <c r="U37" i="85"/>
  <c r="Y36" i="85"/>
  <c r="X36" i="85"/>
  <c r="I36" i="85"/>
  <c r="W36" i="85"/>
  <c r="V36" i="85"/>
  <c r="P36" i="85"/>
  <c r="U36" i="85"/>
  <c r="Y35" i="85"/>
  <c r="X35" i="85"/>
  <c r="I35" i="85"/>
  <c r="W35" i="85"/>
  <c r="V35" i="85"/>
  <c r="P35" i="85"/>
  <c r="U35" i="85"/>
  <c r="Y34" i="85"/>
  <c r="X34" i="85"/>
  <c r="I34" i="85"/>
  <c r="W34" i="85"/>
  <c r="V34" i="85"/>
  <c r="P34" i="85"/>
  <c r="U34" i="85"/>
  <c r="Y33" i="85"/>
  <c r="X33" i="85"/>
  <c r="I33" i="85"/>
  <c r="W33" i="85"/>
  <c r="V33" i="85"/>
  <c r="P33" i="85"/>
  <c r="U33" i="85"/>
  <c r="Y32" i="85"/>
  <c r="X32" i="85"/>
  <c r="I32" i="85"/>
  <c r="W32" i="85"/>
  <c r="V32" i="85"/>
  <c r="P32" i="85"/>
  <c r="U32" i="85"/>
  <c r="Y31" i="85"/>
  <c r="X31" i="85"/>
  <c r="I31" i="85"/>
  <c r="W31" i="85"/>
  <c r="V31" i="85"/>
  <c r="P31" i="85"/>
  <c r="U31" i="85"/>
  <c r="Y30" i="85"/>
  <c r="X30" i="85"/>
  <c r="I30" i="85"/>
  <c r="W30" i="85"/>
  <c r="V30" i="85"/>
  <c r="P30" i="85"/>
  <c r="U30" i="85"/>
  <c r="Y29" i="85"/>
  <c r="X29" i="85"/>
  <c r="I29" i="85"/>
  <c r="W29" i="85"/>
  <c r="V29" i="85"/>
  <c r="P29" i="85"/>
  <c r="U29" i="85"/>
  <c r="Y28" i="85"/>
  <c r="X28" i="85"/>
  <c r="I28" i="85"/>
  <c r="W28" i="85"/>
  <c r="V28" i="85"/>
  <c r="P28" i="85"/>
  <c r="U28" i="85"/>
  <c r="Y27" i="85"/>
  <c r="X27" i="85"/>
  <c r="I27" i="85"/>
  <c r="W27" i="85"/>
  <c r="V27" i="85"/>
  <c r="P27" i="85"/>
  <c r="U27" i="85"/>
  <c r="Y26" i="85"/>
  <c r="X26" i="85"/>
  <c r="I26" i="85"/>
  <c r="W26" i="85"/>
  <c r="V26" i="85"/>
  <c r="P26" i="85"/>
  <c r="U26" i="85"/>
  <c r="Y25" i="85"/>
  <c r="X25" i="85"/>
  <c r="I25" i="85"/>
  <c r="W25" i="85"/>
  <c r="V25" i="85"/>
  <c r="P25" i="85"/>
  <c r="U25" i="85"/>
  <c r="Y24" i="85"/>
  <c r="X24" i="85"/>
  <c r="I24" i="85"/>
  <c r="W24" i="85"/>
  <c r="V24" i="85"/>
  <c r="P24" i="85"/>
  <c r="U24" i="85"/>
  <c r="Y23" i="85"/>
  <c r="X23" i="85"/>
  <c r="I23" i="85"/>
  <c r="W23" i="85"/>
  <c r="V23" i="85"/>
  <c r="P23" i="85"/>
  <c r="U23" i="85"/>
  <c r="Y22" i="85"/>
  <c r="X22" i="85"/>
  <c r="I22" i="85"/>
  <c r="W22" i="85"/>
  <c r="V22" i="85"/>
  <c r="P22" i="85"/>
  <c r="U22" i="85"/>
  <c r="Y21" i="85"/>
  <c r="X21" i="85"/>
  <c r="I21" i="85"/>
  <c r="W21" i="85"/>
  <c r="V21" i="85"/>
  <c r="P21" i="85"/>
  <c r="U21" i="85"/>
  <c r="Y20" i="85"/>
  <c r="X20" i="85"/>
  <c r="I20" i="85"/>
  <c r="W20" i="85"/>
  <c r="V20" i="85"/>
  <c r="P20" i="85"/>
  <c r="U20" i="85"/>
  <c r="Y19" i="85"/>
  <c r="X19" i="85"/>
  <c r="I19" i="85"/>
  <c r="W19" i="85"/>
  <c r="V19" i="85"/>
  <c r="P19" i="85"/>
  <c r="U19" i="85"/>
  <c r="Y18" i="85"/>
  <c r="X18" i="85"/>
  <c r="I18" i="85"/>
  <c r="W18" i="85"/>
  <c r="V18" i="85"/>
  <c r="P18" i="85"/>
  <c r="U18" i="85"/>
  <c r="Y17" i="85"/>
  <c r="X17" i="85"/>
  <c r="I17" i="85"/>
  <c r="W17" i="85"/>
  <c r="V17" i="85"/>
  <c r="P17" i="85"/>
  <c r="U17" i="85"/>
  <c r="Y16" i="85"/>
  <c r="X16" i="85"/>
  <c r="I16" i="85"/>
  <c r="W16" i="85"/>
  <c r="V16" i="85"/>
  <c r="P16" i="85"/>
  <c r="U16" i="85"/>
  <c r="Y15" i="85"/>
  <c r="X15" i="85"/>
  <c r="I15" i="85"/>
  <c r="W15" i="85"/>
  <c r="V15" i="85"/>
  <c r="P15" i="85"/>
  <c r="U15" i="85"/>
  <c r="Y14" i="85"/>
  <c r="X14" i="85"/>
  <c r="I14" i="85"/>
  <c r="W14" i="85"/>
  <c r="V14" i="85"/>
  <c r="P14" i="85"/>
  <c r="U14" i="85"/>
  <c r="Y13" i="85"/>
  <c r="X13" i="85"/>
  <c r="I13" i="85"/>
  <c r="W13" i="85"/>
  <c r="V13" i="85"/>
  <c r="P13" i="85"/>
  <c r="U13" i="85"/>
  <c r="N1" i="85"/>
  <c r="W3" i="85"/>
  <c r="T13" i="84"/>
  <c r="E13" i="84"/>
  <c r="T14" i="84"/>
  <c r="E14" i="84"/>
  <c r="T15" i="84"/>
  <c r="E15" i="84"/>
  <c r="T16" i="84"/>
  <c r="E16" i="84"/>
  <c r="T17" i="84"/>
  <c r="E17" i="84"/>
  <c r="T18" i="84"/>
  <c r="E18" i="84"/>
  <c r="T19" i="84"/>
  <c r="E19" i="84"/>
  <c r="T20" i="84"/>
  <c r="E20" i="84"/>
  <c r="T21" i="84"/>
  <c r="E21" i="84"/>
  <c r="T22" i="84"/>
  <c r="E22" i="84"/>
  <c r="T23" i="84"/>
  <c r="E23" i="84"/>
  <c r="T24" i="84"/>
  <c r="E24" i="84"/>
  <c r="T25" i="84"/>
  <c r="E25" i="84"/>
  <c r="T26" i="84"/>
  <c r="E26" i="84"/>
  <c r="T27" i="84"/>
  <c r="E27" i="84"/>
  <c r="T28" i="84"/>
  <c r="E28" i="84"/>
  <c r="T29" i="84"/>
  <c r="E29" i="84"/>
  <c r="T30" i="84"/>
  <c r="E30" i="84"/>
  <c r="T31" i="84"/>
  <c r="E31" i="84"/>
  <c r="T32" i="84"/>
  <c r="E32" i="84"/>
  <c r="T33" i="84"/>
  <c r="E33" i="84"/>
  <c r="T34" i="84"/>
  <c r="E34" i="84"/>
  <c r="T35" i="84"/>
  <c r="E35" i="84"/>
  <c r="T36" i="84"/>
  <c r="E36" i="84"/>
  <c r="T37" i="84"/>
  <c r="E37" i="84"/>
  <c r="T38" i="84"/>
  <c r="E38" i="84"/>
  <c r="T39" i="84"/>
  <c r="E39" i="84"/>
  <c r="T40" i="84"/>
  <c r="E40" i="84"/>
  <c r="T41" i="84"/>
  <c r="E41" i="84"/>
  <c r="T42" i="84"/>
  <c r="E42" i="84"/>
  <c r="T43" i="84"/>
  <c r="E43" i="84"/>
  <c r="T44" i="84"/>
  <c r="E44" i="84"/>
  <c r="T45" i="84"/>
  <c r="E45" i="84"/>
  <c r="T46" i="84"/>
  <c r="E46" i="84"/>
  <c r="T47" i="84"/>
  <c r="E47" i="84"/>
  <c r="T48" i="84"/>
  <c r="E48" i="84"/>
  <c r="T49" i="84"/>
  <c r="E49" i="84"/>
  <c r="T50" i="84"/>
  <c r="E50" i="84"/>
  <c r="T51" i="84"/>
  <c r="E51" i="84"/>
  <c r="T52" i="84"/>
  <c r="E52" i="84"/>
  <c r="T53" i="84"/>
  <c r="E53" i="84"/>
  <c r="T54" i="84"/>
  <c r="E54" i="84"/>
  <c r="T55" i="84"/>
  <c r="E55" i="84"/>
  <c r="T56" i="84"/>
  <c r="E56" i="84"/>
  <c r="T57" i="84"/>
  <c r="E57" i="84"/>
  <c r="T58" i="84"/>
  <c r="E58" i="84"/>
  <c r="T59" i="84"/>
  <c r="E59" i="84"/>
  <c r="T60" i="84"/>
  <c r="E60" i="84"/>
  <c r="T61" i="84"/>
  <c r="E61" i="84"/>
  <c r="T62" i="84"/>
  <c r="E62" i="84"/>
  <c r="T63" i="84"/>
  <c r="E63" i="84"/>
  <c r="E65" i="84"/>
  <c r="E69" i="84"/>
  <c r="D13" i="84"/>
  <c r="G13" i="84"/>
  <c r="H13" i="84"/>
  <c r="D14" i="84"/>
  <c r="G14" i="84"/>
  <c r="H14" i="84"/>
  <c r="D15" i="84"/>
  <c r="G15" i="84"/>
  <c r="H15" i="84"/>
  <c r="D16" i="84"/>
  <c r="G16" i="84"/>
  <c r="H16" i="84"/>
  <c r="D17" i="84"/>
  <c r="G17" i="84"/>
  <c r="H17" i="84"/>
  <c r="D18" i="84"/>
  <c r="G18" i="84"/>
  <c r="H18" i="84"/>
  <c r="D19" i="84"/>
  <c r="G19" i="84"/>
  <c r="H19" i="84"/>
  <c r="D20" i="84"/>
  <c r="G20" i="84"/>
  <c r="H20" i="84"/>
  <c r="D21" i="84"/>
  <c r="G21" i="84"/>
  <c r="H21" i="84"/>
  <c r="D22" i="84"/>
  <c r="G22" i="84"/>
  <c r="H22" i="84"/>
  <c r="D23" i="84"/>
  <c r="G23" i="84"/>
  <c r="H23" i="84"/>
  <c r="D24" i="84"/>
  <c r="G24" i="84"/>
  <c r="H24" i="84"/>
  <c r="D25" i="84"/>
  <c r="G25" i="84"/>
  <c r="H25" i="84"/>
  <c r="D26" i="84"/>
  <c r="G26" i="84"/>
  <c r="H26" i="84"/>
  <c r="D27" i="84"/>
  <c r="G27" i="84"/>
  <c r="H27" i="84"/>
  <c r="D28" i="84"/>
  <c r="G28" i="84"/>
  <c r="H28" i="84"/>
  <c r="D29" i="84"/>
  <c r="G29" i="84"/>
  <c r="H29" i="84"/>
  <c r="D30" i="84"/>
  <c r="G30" i="84"/>
  <c r="H30" i="84"/>
  <c r="D31" i="84"/>
  <c r="G31" i="84"/>
  <c r="H31" i="84"/>
  <c r="D32" i="84"/>
  <c r="G32" i="84"/>
  <c r="H32" i="84"/>
  <c r="D33" i="84"/>
  <c r="G33" i="84"/>
  <c r="H33" i="84"/>
  <c r="D34" i="84"/>
  <c r="G34" i="84"/>
  <c r="H34" i="84"/>
  <c r="D35" i="84"/>
  <c r="G35" i="84"/>
  <c r="H35" i="84"/>
  <c r="D36" i="84"/>
  <c r="G36" i="84"/>
  <c r="H36" i="84"/>
  <c r="D37" i="84"/>
  <c r="G37" i="84"/>
  <c r="H37" i="84"/>
  <c r="D38" i="84"/>
  <c r="G38" i="84"/>
  <c r="H38" i="84"/>
  <c r="D39" i="84"/>
  <c r="G39" i="84"/>
  <c r="H39" i="84"/>
  <c r="D40" i="84"/>
  <c r="G40" i="84"/>
  <c r="H40" i="84"/>
  <c r="D41" i="84"/>
  <c r="G41" i="84"/>
  <c r="H41" i="84"/>
  <c r="D42" i="84"/>
  <c r="G42" i="84"/>
  <c r="H42" i="84"/>
  <c r="D43" i="84"/>
  <c r="G43" i="84"/>
  <c r="H43" i="84"/>
  <c r="D44" i="84"/>
  <c r="G44" i="84"/>
  <c r="H44" i="84"/>
  <c r="D45" i="84"/>
  <c r="G45" i="84"/>
  <c r="H45" i="84"/>
  <c r="D46" i="84"/>
  <c r="G46" i="84"/>
  <c r="H46" i="84"/>
  <c r="D47" i="84"/>
  <c r="G47" i="84"/>
  <c r="H47" i="84"/>
  <c r="D48" i="84"/>
  <c r="G48" i="84"/>
  <c r="H48" i="84"/>
  <c r="D49" i="84"/>
  <c r="G49" i="84"/>
  <c r="H49" i="84"/>
  <c r="D50" i="84"/>
  <c r="G50" i="84"/>
  <c r="H50" i="84"/>
  <c r="D51" i="84"/>
  <c r="G51" i="84"/>
  <c r="H51" i="84"/>
  <c r="D52" i="84"/>
  <c r="G52" i="84"/>
  <c r="H52" i="84"/>
  <c r="D53" i="84"/>
  <c r="G53" i="84"/>
  <c r="H53" i="84"/>
  <c r="D54" i="84"/>
  <c r="G54" i="84"/>
  <c r="H54" i="84"/>
  <c r="D55" i="84"/>
  <c r="G55" i="84"/>
  <c r="H55" i="84"/>
  <c r="D56" i="84"/>
  <c r="G56" i="84"/>
  <c r="H56" i="84"/>
  <c r="D57" i="84"/>
  <c r="G57" i="84"/>
  <c r="H57" i="84"/>
  <c r="D58" i="84"/>
  <c r="G58" i="84"/>
  <c r="H58" i="84"/>
  <c r="D59" i="84"/>
  <c r="G59" i="84"/>
  <c r="H59" i="84"/>
  <c r="D60" i="84"/>
  <c r="G60" i="84"/>
  <c r="H60" i="84"/>
  <c r="D61" i="84"/>
  <c r="G61" i="84"/>
  <c r="H61" i="84"/>
  <c r="D62" i="84"/>
  <c r="G62" i="84"/>
  <c r="H62" i="84"/>
  <c r="D63" i="84"/>
  <c r="G63" i="84"/>
  <c r="H63" i="84"/>
  <c r="H65" i="84"/>
  <c r="E67" i="84"/>
  <c r="J65" i="84"/>
  <c r="D72" i="84"/>
  <c r="E72" i="84"/>
  <c r="K65" i="84"/>
  <c r="D73" i="84"/>
  <c r="E73" i="84"/>
  <c r="L13" i="84"/>
  <c r="L14" i="84"/>
  <c r="L15" i="84"/>
  <c r="L16" i="84"/>
  <c r="L17" i="84"/>
  <c r="L18" i="84"/>
  <c r="L19" i="84"/>
  <c r="L20" i="84"/>
  <c r="L21" i="84"/>
  <c r="L22" i="84"/>
  <c r="L23" i="84"/>
  <c r="L24" i="84"/>
  <c r="L25" i="84"/>
  <c r="L26" i="84"/>
  <c r="L27" i="84"/>
  <c r="L28" i="84"/>
  <c r="L29" i="84"/>
  <c r="L30" i="84"/>
  <c r="L31" i="84"/>
  <c r="L32" i="84"/>
  <c r="L33" i="84"/>
  <c r="L34" i="84"/>
  <c r="L35" i="84"/>
  <c r="L36" i="84"/>
  <c r="L37" i="84"/>
  <c r="L38" i="84"/>
  <c r="L39" i="84"/>
  <c r="L40" i="84"/>
  <c r="L41" i="84"/>
  <c r="L42" i="84"/>
  <c r="L43" i="84"/>
  <c r="L44" i="84"/>
  <c r="L45" i="84"/>
  <c r="L46" i="84"/>
  <c r="L47" i="84"/>
  <c r="L48" i="84"/>
  <c r="L49" i="84"/>
  <c r="L50" i="84"/>
  <c r="L51" i="84"/>
  <c r="L52" i="84"/>
  <c r="L53" i="84"/>
  <c r="L54" i="84"/>
  <c r="L55" i="84"/>
  <c r="L56" i="84"/>
  <c r="L57" i="84"/>
  <c r="L58" i="84"/>
  <c r="L59" i="84"/>
  <c r="L60" i="84"/>
  <c r="L61" i="84"/>
  <c r="L62" i="84"/>
  <c r="L63" i="84"/>
  <c r="L65" i="84"/>
  <c r="D74" i="84"/>
  <c r="E74" i="84"/>
  <c r="M13" i="84"/>
  <c r="M14" i="84"/>
  <c r="M15" i="84"/>
  <c r="M16" i="84"/>
  <c r="M17" i="84"/>
  <c r="M18" i="84"/>
  <c r="M19" i="84"/>
  <c r="M20" i="84"/>
  <c r="M21" i="84"/>
  <c r="M22" i="84"/>
  <c r="M23" i="84"/>
  <c r="M24" i="84"/>
  <c r="M25" i="84"/>
  <c r="M26" i="84"/>
  <c r="M27" i="84"/>
  <c r="M28" i="84"/>
  <c r="M29" i="84"/>
  <c r="M30" i="84"/>
  <c r="M31" i="84"/>
  <c r="M32" i="84"/>
  <c r="M33" i="84"/>
  <c r="M34" i="84"/>
  <c r="M35" i="84"/>
  <c r="M36" i="84"/>
  <c r="M37" i="84"/>
  <c r="M38" i="84"/>
  <c r="M39" i="84"/>
  <c r="M40" i="84"/>
  <c r="M41" i="84"/>
  <c r="M42" i="84"/>
  <c r="M43" i="84"/>
  <c r="M44" i="84"/>
  <c r="M45" i="84"/>
  <c r="M46" i="84"/>
  <c r="M47" i="84"/>
  <c r="M48" i="84"/>
  <c r="M49" i="84"/>
  <c r="M50" i="84"/>
  <c r="M51" i="84"/>
  <c r="M52" i="84"/>
  <c r="M53" i="84"/>
  <c r="M54" i="84"/>
  <c r="M55" i="84"/>
  <c r="M56" i="84"/>
  <c r="M57" i="84"/>
  <c r="M58" i="84"/>
  <c r="M59" i="84"/>
  <c r="M60" i="84"/>
  <c r="M61" i="84"/>
  <c r="M62" i="84"/>
  <c r="M63" i="84"/>
  <c r="M65" i="84"/>
  <c r="D75" i="84"/>
  <c r="E75" i="84"/>
  <c r="N13" i="84"/>
  <c r="N14" i="84"/>
  <c r="N15" i="84"/>
  <c r="N16" i="84"/>
  <c r="N17" i="84"/>
  <c r="N18" i="84"/>
  <c r="N19" i="84"/>
  <c r="N20" i="84"/>
  <c r="N21" i="84"/>
  <c r="N22" i="84"/>
  <c r="N23" i="84"/>
  <c r="N24" i="84"/>
  <c r="N25" i="84"/>
  <c r="N26" i="84"/>
  <c r="N27" i="84"/>
  <c r="N28" i="84"/>
  <c r="N29" i="84"/>
  <c r="N30" i="84"/>
  <c r="N31" i="84"/>
  <c r="N32" i="84"/>
  <c r="N33" i="84"/>
  <c r="N34" i="84"/>
  <c r="N35" i="84"/>
  <c r="N36" i="84"/>
  <c r="N37" i="84"/>
  <c r="N38" i="84"/>
  <c r="N39" i="84"/>
  <c r="N40" i="84"/>
  <c r="N41" i="84"/>
  <c r="N42" i="84"/>
  <c r="N43" i="84"/>
  <c r="N44" i="84"/>
  <c r="N45" i="84"/>
  <c r="N46" i="84"/>
  <c r="N47" i="84"/>
  <c r="N48" i="84"/>
  <c r="N49" i="84"/>
  <c r="N50" i="84"/>
  <c r="N51" i="84"/>
  <c r="N52" i="84"/>
  <c r="N53" i="84"/>
  <c r="N54" i="84"/>
  <c r="N55" i="84"/>
  <c r="N56" i="84"/>
  <c r="N57" i="84"/>
  <c r="N58" i="84"/>
  <c r="N59" i="84"/>
  <c r="N60" i="84"/>
  <c r="N61" i="84"/>
  <c r="N62" i="84"/>
  <c r="N63" i="84"/>
  <c r="N65" i="84"/>
  <c r="D76" i="84"/>
  <c r="E76" i="84"/>
  <c r="O13" i="84"/>
  <c r="O14" i="84"/>
  <c r="O15" i="84"/>
  <c r="O16" i="84"/>
  <c r="O17" i="84"/>
  <c r="O18" i="84"/>
  <c r="O19" i="84"/>
  <c r="O20" i="84"/>
  <c r="O21" i="84"/>
  <c r="O22" i="84"/>
  <c r="O23" i="84"/>
  <c r="O24" i="84"/>
  <c r="O25" i="84"/>
  <c r="O26" i="84"/>
  <c r="O27" i="84"/>
  <c r="O28" i="84"/>
  <c r="O29" i="84"/>
  <c r="O30" i="84"/>
  <c r="O31" i="84"/>
  <c r="O32" i="84"/>
  <c r="O33" i="84"/>
  <c r="O34" i="84"/>
  <c r="O35" i="84"/>
  <c r="O36" i="84"/>
  <c r="O37" i="84"/>
  <c r="O38" i="84"/>
  <c r="O39" i="84"/>
  <c r="O40" i="84"/>
  <c r="O41" i="84"/>
  <c r="O42" i="84"/>
  <c r="O43" i="84"/>
  <c r="O44" i="84"/>
  <c r="O45" i="84"/>
  <c r="O46" i="84"/>
  <c r="O47" i="84"/>
  <c r="O48" i="84"/>
  <c r="O49" i="84"/>
  <c r="O50" i="84"/>
  <c r="O51" i="84"/>
  <c r="O52" i="84"/>
  <c r="O53" i="84"/>
  <c r="O54" i="84"/>
  <c r="O55" i="84"/>
  <c r="O56" i="84"/>
  <c r="O57" i="84"/>
  <c r="O58" i="84"/>
  <c r="O59" i="84"/>
  <c r="O60" i="84"/>
  <c r="O61" i="84"/>
  <c r="O62" i="84"/>
  <c r="O63" i="84"/>
  <c r="O65" i="84"/>
  <c r="D77" i="84"/>
  <c r="E77" i="84"/>
  <c r="D78" i="84"/>
  <c r="E78" i="84"/>
  <c r="D79" i="84"/>
  <c r="E79" i="84"/>
  <c r="D80" i="84"/>
  <c r="E80" i="84"/>
  <c r="D81" i="84"/>
  <c r="E81" i="84"/>
  <c r="D83" i="84"/>
  <c r="E83" i="84"/>
  <c r="E86" i="84"/>
  <c r="E88" i="84"/>
  <c r="E90" i="84"/>
  <c r="E91" i="84"/>
  <c r="E95" i="84"/>
  <c r="X72" i="84"/>
  <c r="X70" i="84"/>
  <c r="X67" i="84"/>
  <c r="X65" i="84"/>
  <c r="Y63" i="84"/>
  <c r="I63" i="84"/>
  <c r="W63" i="84"/>
  <c r="V63" i="84"/>
  <c r="P63" i="84"/>
  <c r="U63" i="84"/>
  <c r="Y62" i="84"/>
  <c r="X62" i="84"/>
  <c r="I62" i="84"/>
  <c r="W62" i="84"/>
  <c r="V62" i="84"/>
  <c r="P62" i="84"/>
  <c r="U62" i="84"/>
  <c r="Y61" i="84"/>
  <c r="X61" i="84"/>
  <c r="I61" i="84"/>
  <c r="W61" i="84"/>
  <c r="V61" i="84"/>
  <c r="P61" i="84"/>
  <c r="U61" i="84"/>
  <c r="Y60" i="84"/>
  <c r="X60" i="84"/>
  <c r="I60" i="84"/>
  <c r="W60" i="84"/>
  <c r="V60" i="84"/>
  <c r="P60" i="84"/>
  <c r="U60" i="84"/>
  <c r="Y59" i="84"/>
  <c r="X59" i="84"/>
  <c r="I59" i="84"/>
  <c r="W59" i="84"/>
  <c r="V59" i="84"/>
  <c r="P59" i="84"/>
  <c r="U59" i="84"/>
  <c r="Y58" i="84"/>
  <c r="X58" i="84"/>
  <c r="I58" i="84"/>
  <c r="W58" i="84"/>
  <c r="V58" i="84"/>
  <c r="P58" i="84"/>
  <c r="U58" i="84"/>
  <c r="Y57" i="84"/>
  <c r="X57" i="84"/>
  <c r="I57" i="84"/>
  <c r="W57" i="84"/>
  <c r="V57" i="84"/>
  <c r="P57" i="84"/>
  <c r="U57" i="84"/>
  <c r="Y56" i="84"/>
  <c r="X56" i="84"/>
  <c r="I56" i="84"/>
  <c r="W56" i="84"/>
  <c r="V56" i="84"/>
  <c r="P56" i="84"/>
  <c r="U56" i="84"/>
  <c r="Y55" i="84"/>
  <c r="X55" i="84"/>
  <c r="I55" i="84"/>
  <c r="W55" i="84"/>
  <c r="V55" i="84"/>
  <c r="P55" i="84"/>
  <c r="U55" i="84"/>
  <c r="Y54" i="84"/>
  <c r="X54" i="84"/>
  <c r="I54" i="84"/>
  <c r="W54" i="84"/>
  <c r="V54" i="84"/>
  <c r="P54" i="84"/>
  <c r="U54" i="84"/>
  <c r="Y53" i="84"/>
  <c r="X53" i="84"/>
  <c r="I53" i="84"/>
  <c r="W53" i="84"/>
  <c r="V53" i="84"/>
  <c r="P53" i="84"/>
  <c r="U53" i="84"/>
  <c r="Y52" i="84"/>
  <c r="X52" i="84"/>
  <c r="I52" i="84"/>
  <c r="W52" i="84"/>
  <c r="V52" i="84"/>
  <c r="P52" i="84"/>
  <c r="U52" i="84"/>
  <c r="Y51" i="84"/>
  <c r="X51" i="84"/>
  <c r="I51" i="84"/>
  <c r="W51" i="84"/>
  <c r="V51" i="84"/>
  <c r="P51" i="84"/>
  <c r="U51" i="84"/>
  <c r="Y50" i="84"/>
  <c r="X50" i="84"/>
  <c r="I50" i="84"/>
  <c r="W50" i="84"/>
  <c r="V50" i="84"/>
  <c r="P50" i="84"/>
  <c r="U50" i="84"/>
  <c r="Y49" i="84"/>
  <c r="X49" i="84"/>
  <c r="I49" i="84"/>
  <c r="W49" i="84"/>
  <c r="V49" i="84"/>
  <c r="P49" i="84"/>
  <c r="U49" i="84"/>
  <c r="Y48" i="84"/>
  <c r="X48" i="84"/>
  <c r="I48" i="84"/>
  <c r="W48" i="84"/>
  <c r="V48" i="84"/>
  <c r="P48" i="84"/>
  <c r="U48" i="84"/>
  <c r="Y47" i="84"/>
  <c r="X47" i="84"/>
  <c r="I47" i="84"/>
  <c r="W47" i="84"/>
  <c r="V47" i="84"/>
  <c r="P47" i="84"/>
  <c r="U47" i="84"/>
  <c r="Y46" i="84"/>
  <c r="X46" i="84"/>
  <c r="I46" i="84"/>
  <c r="W46" i="84"/>
  <c r="V46" i="84"/>
  <c r="P46" i="84"/>
  <c r="U46" i="84"/>
  <c r="Y45" i="84"/>
  <c r="X45" i="84"/>
  <c r="I45" i="84"/>
  <c r="W45" i="84"/>
  <c r="V45" i="84"/>
  <c r="P45" i="84"/>
  <c r="U45" i="84"/>
  <c r="Y44" i="84"/>
  <c r="X44" i="84"/>
  <c r="I44" i="84"/>
  <c r="W44" i="84"/>
  <c r="V44" i="84"/>
  <c r="P44" i="84"/>
  <c r="U44" i="84"/>
  <c r="Y43" i="84"/>
  <c r="X43" i="84"/>
  <c r="I43" i="84"/>
  <c r="W43" i="84"/>
  <c r="V43" i="84"/>
  <c r="P43" i="84"/>
  <c r="U43" i="84"/>
  <c r="Y42" i="84"/>
  <c r="X42" i="84"/>
  <c r="I42" i="84"/>
  <c r="W42" i="84"/>
  <c r="V42" i="84"/>
  <c r="P42" i="84"/>
  <c r="U42" i="84"/>
  <c r="Y41" i="84"/>
  <c r="X41" i="84"/>
  <c r="I41" i="84"/>
  <c r="W41" i="84"/>
  <c r="V41" i="84"/>
  <c r="P41" i="84"/>
  <c r="U41" i="84"/>
  <c r="Y40" i="84"/>
  <c r="X40" i="84"/>
  <c r="I40" i="84"/>
  <c r="W40" i="84"/>
  <c r="V40" i="84"/>
  <c r="P40" i="84"/>
  <c r="U40" i="84"/>
  <c r="Y39" i="84"/>
  <c r="X39" i="84"/>
  <c r="I39" i="84"/>
  <c r="W39" i="84"/>
  <c r="V39" i="84"/>
  <c r="P39" i="84"/>
  <c r="U39" i="84"/>
  <c r="Y38" i="84"/>
  <c r="X38" i="84"/>
  <c r="I38" i="84"/>
  <c r="W38" i="84"/>
  <c r="V38" i="84"/>
  <c r="P38" i="84"/>
  <c r="U38" i="84"/>
  <c r="Y37" i="84"/>
  <c r="X37" i="84"/>
  <c r="I37" i="84"/>
  <c r="W37" i="84"/>
  <c r="V37" i="84"/>
  <c r="P37" i="84"/>
  <c r="U37" i="84"/>
  <c r="Y36" i="84"/>
  <c r="X36" i="84"/>
  <c r="I36" i="84"/>
  <c r="W36" i="84"/>
  <c r="V36" i="84"/>
  <c r="P36" i="84"/>
  <c r="U36" i="84"/>
  <c r="Y35" i="84"/>
  <c r="X35" i="84"/>
  <c r="I35" i="84"/>
  <c r="W35" i="84"/>
  <c r="V35" i="84"/>
  <c r="P35" i="84"/>
  <c r="U35" i="84"/>
  <c r="Y34" i="84"/>
  <c r="X34" i="84"/>
  <c r="I34" i="84"/>
  <c r="W34" i="84"/>
  <c r="V34" i="84"/>
  <c r="P34" i="84"/>
  <c r="U34" i="84"/>
  <c r="Y33" i="84"/>
  <c r="X33" i="84"/>
  <c r="I33" i="84"/>
  <c r="W33" i="84"/>
  <c r="V33" i="84"/>
  <c r="P33" i="84"/>
  <c r="U33" i="84"/>
  <c r="Y32" i="84"/>
  <c r="X32" i="84"/>
  <c r="I32" i="84"/>
  <c r="W32" i="84"/>
  <c r="V32" i="84"/>
  <c r="P32" i="84"/>
  <c r="U32" i="84"/>
  <c r="Y31" i="84"/>
  <c r="X31" i="84"/>
  <c r="I31" i="84"/>
  <c r="W31" i="84"/>
  <c r="V31" i="84"/>
  <c r="P31" i="84"/>
  <c r="U31" i="84"/>
  <c r="Y30" i="84"/>
  <c r="X30" i="84"/>
  <c r="I30" i="84"/>
  <c r="W30" i="84"/>
  <c r="V30" i="84"/>
  <c r="P30" i="84"/>
  <c r="U30" i="84"/>
  <c r="Y29" i="84"/>
  <c r="X29" i="84"/>
  <c r="I29" i="84"/>
  <c r="W29" i="84"/>
  <c r="V29" i="84"/>
  <c r="P29" i="84"/>
  <c r="U29" i="84"/>
  <c r="Y28" i="84"/>
  <c r="X28" i="84"/>
  <c r="I28" i="84"/>
  <c r="W28" i="84"/>
  <c r="V28" i="84"/>
  <c r="P28" i="84"/>
  <c r="U28" i="84"/>
  <c r="Y27" i="84"/>
  <c r="X27" i="84"/>
  <c r="I27" i="84"/>
  <c r="W27" i="84"/>
  <c r="V27" i="84"/>
  <c r="P27" i="84"/>
  <c r="U27" i="84"/>
  <c r="Y26" i="84"/>
  <c r="X26" i="84"/>
  <c r="I26" i="84"/>
  <c r="W26" i="84"/>
  <c r="V26" i="84"/>
  <c r="P26" i="84"/>
  <c r="U26" i="84"/>
  <c r="Y25" i="84"/>
  <c r="X25" i="84"/>
  <c r="I25" i="84"/>
  <c r="W25" i="84"/>
  <c r="V25" i="84"/>
  <c r="P25" i="84"/>
  <c r="U25" i="84"/>
  <c r="Y24" i="84"/>
  <c r="X24" i="84"/>
  <c r="I24" i="84"/>
  <c r="W24" i="84"/>
  <c r="V24" i="84"/>
  <c r="P24" i="84"/>
  <c r="U24" i="84"/>
  <c r="Y23" i="84"/>
  <c r="X23" i="84"/>
  <c r="I23" i="84"/>
  <c r="W23" i="84"/>
  <c r="V23" i="84"/>
  <c r="P23" i="84"/>
  <c r="U23" i="84"/>
  <c r="Y22" i="84"/>
  <c r="X22" i="84"/>
  <c r="I22" i="84"/>
  <c r="W22" i="84"/>
  <c r="V22" i="84"/>
  <c r="P22" i="84"/>
  <c r="U22" i="84"/>
  <c r="Y21" i="84"/>
  <c r="X21" i="84"/>
  <c r="I21" i="84"/>
  <c r="W21" i="84"/>
  <c r="V21" i="84"/>
  <c r="P21" i="84"/>
  <c r="U21" i="84"/>
  <c r="Y20" i="84"/>
  <c r="X20" i="84"/>
  <c r="I20" i="84"/>
  <c r="W20" i="84"/>
  <c r="V20" i="84"/>
  <c r="P20" i="84"/>
  <c r="U20" i="84"/>
  <c r="Y19" i="84"/>
  <c r="X19" i="84"/>
  <c r="I19" i="84"/>
  <c r="W19" i="84"/>
  <c r="V19" i="84"/>
  <c r="P19" i="84"/>
  <c r="U19" i="84"/>
  <c r="Y18" i="84"/>
  <c r="X18" i="84"/>
  <c r="I18" i="84"/>
  <c r="W18" i="84"/>
  <c r="V18" i="84"/>
  <c r="P18" i="84"/>
  <c r="U18" i="84"/>
  <c r="Y17" i="84"/>
  <c r="X17" i="84"/>
  <c r="I17" i="84"/>
  <c r="W17" i="84"/>
  <c r="V17" i="84"/>
  <c r="P17" i="84"/>
  <c r="U17" i="84"/>
  <c r="Y16" i="84"/>
  <c r="X16" i="84"/>
  <c r="I16" i="84"/>
  <c r="W16" i="84"/>
  <c r="V16" i="84"/>
  <c r="P16" i="84"/>
  <c r="U16" i="84"/>
  <c r="Y15" i="84"/>
  <c r="X15" i="84"/>
  <c r="I15" i="84"/>
  <c r="W15" i="84"/>
  <c r="V15" i="84"/>
  <c r="P15" i="84"/>
  <c r="U15" i="84"/>
  <c r="Y14" i="84"/>
  <c r="X14" i="84"/>
  <c r="I14" i="84"/>
  <c r="W14" i="84"/>
  <c r="V14" i="84"/>
  <c r="P14" i="84"/>
  <c r="U14" i="84"/>
  <c r="Y13" i="84"/>
  <c r="X13" i="84"/>
  <c r="I13" i="84"/>
  <c r="W13" i="84"/>
  <c r="V13" i="84"/>
  <c r="P13" i="84"/>
  <c r="U13" i="84"/>
  <c r="N1" i="84"/>
  <c r="W3" i="84"/>
  <c r="T13" i="83"/>
  <c r="E13" i="83"/>
  <c r="T14" i="83"/>
  <c r="E14" i="83"/>
  <c r="T15" i="83"/>
  <c r="E15" i="83"/>
  <c r="T16" i="83"/>
  <c r="E16" i="83"/>
  <c r="T17" i="83"/>
  <c r="E17" i="83"/>
  <c r="T18" i="83"/>
  <c r="E18" i="83"/>
  <c r="T19" i="83"/>
  <c r="E19" i="83"/>
  <c r="T20" i="83"/>
  <c r="E20" i="83"/>
  <c r="T21" i="83"/>
  <c r="E21" i="83"/>
  <c r="T22" i="83"/>
  <c r="E22" i="83"/>
  <c r="T23" i="83"/>
  <c r="E23" i="83"/>
  <c r="T24" i="83"/>
  <c r="E24" i="83"/>
  <c r="T25" i="83"/>
  <c r="E25" i="83"/>
  <c r="T26" i="83"/>
  <c r="E26" i="83"/>
  <c r="T27" i="83"/>
  <c r="E27" i="83"/>
  <c r="T28" i="83"/>
  <c r="E28" i="83"/>
  <c r="T29" i="83"/>
  <c r="E29" i="83"/>
  <c r="T30" i="83"/>
  <c r="E30" i="83"/>
  <c r="T31" i="83"/>
  <c r="E31" i="83"/>
  <c r="T32" i="83"/>
  <c r="E32" i="83"/>
  <c r="T33" i="83"/>
  <c r="E33" i="83"/>
  <c r="T34" i="83"/>
  <c r="E34" i="83"/>
  <c r="T35" i="83"/>
  <c r="E35" i="83"/>
  <c r="T36" i="83"/>
  <c r="E36" i="83"/>
  <c r="T37" i="83"/>
  <c r="E37" i="83"/>
  <c r="T38" i="83"/>
  <c r="E38" i="83"/>
  <c r="T39" i="83"/>
  <c r="E39" i="83"/>
  <c r="T40" i="83"/>
  <c r="E40" i="83"/>
  <c r="T41" i="83"/>
  <c r="E41" i="83"/>
  <c r="T42" i="83"/>
  <c r="E42" i="83"/>
  <c r="T43" i="83"/>
  <c r="E43" i="83"/>
  <c r="T44" i="83"/>
  <c r="E44" i="83"/>
  <c r="T45" i="83"/>
  <c r="E45" i="83"/>
  <c r="T46" i="83"/>
  <c r="E46" i="83"/>
  <c r="T47" i="83"/>
  <c r="E47" i="83"/>
  <c r="T48" i="83"/>
  <c r="E48" i="83"/>
  <c r="T49" i="83"/>
  <c r="E49" i="83"/>
  <c r="T50" i="83"/>
  <c r="E50" i="83"/>
  <c r="T51" i="83"/>
  <c r="E51" i="83"/>
  <c r="T52" i="83"/>
  <c r="E52" i="83"/>
  <c r="T53" i="83"/>
  <c r="E53" i="83"/>
  <c r="T54" i="83"/>
  <c r="E54" i="83"/>
  <c r="T55" i="83"/>
  <c r="E55" i="83"/>
  <c r="T56" i="83"/>
  <c r="E56" i="83"/>
  <c r="T57" i="83"/>
  <c r="E57" i="83"/>
  <c r="T58" i="83"/>
  <c r="E58" i="83"/>
  <c r="T59" i="83"/>
  <c r="E59" i="83"/>
  <c r="T60" i="83"/>
  <c r="E60" i="83"/>
  <c r="T61" i="83"/>
  <c r="E61" i="83"/>
  <c r="T62" i="83"/>
  <c r="E62" i="83"/>
  <c r="T63" i="83"/>
  <c r="E63" i="83"/>
  <c r="E65" i="83"/>
  <c r="E69" i="83"/>
  <c r="D13" i="83"/>
  <c r="G13" i="83"/>
  <c r="H13" i="83"/>
  <c r="D14" i="83"/>
  <c r="G14" i="83"/>
  <c r="H14" i="83"/>
  <c r="D15" i="83"/>
  <c r="G15" i="83"/>
  <c r="H15" i="83"/>
  <c r="D16" i="83"/>
  <c r="G16" i="83"/>
  <c r="H16" i="83"/>
  <c r="D17" i="83"/>
  <c r="G17" i="83"/>
  <c r="H17" i="83"/>
  <c r="D18" i="83"/>
  <c r="G18" i="83"/>
  <c r="H18" i="83"/>
  <c r="D19" i="83"/>
  <c r="G19" i="83"/>
  <c r="H19" i="83"/>
  <c r="D20" i="83"/>
  <c r="G20" i="83"/>
  <c r="H20" i="83"/>
  <c r="D21" i="83"/>
  <c r="G21" i="83"/>
  <c r="H21" i="83"/>
  <c r="D22" i="83"/>
  <c r="G22" i="83"/>
  <c r="H22" i="83"/>
  <c r="D23" i="83"/>
  <c r="G23" i="83"/>
  <c r="H23" i="83"/>
  <c r="D24" i="83"/>
  <c r="G24" i="83"/>
  <c r="H24" i="83"/>
  <c r="D25" i="83"/>
  <c r="G25" i="83"/>
  <c r="H25" i="83"/>
  <c r="D26" i="83"/>
  <c r="G26" i="83"/>
  <c r="H26" i="83"/>
  <c r="D27" i="83"/>
  <c r="G27" i="83"/>
  <c r="H27" i="83"/>
  <c r="D28" i="83"/>
  <c r="G28" i="83"/>
  <c r="H28" i="83"/>
  <c r="D29" i="83"/>
  <c r="G29" i="83"/>
  <c r="H29" i="83"/>
  <c r="D30" i="83"/>
  <c r="G30" i="83"/>
  <c r="H30" i="83"/>
  <c r="D31" i="83"/>
  <c r="G31" i="83"/>
  <c r="H31" i="83"/>
  <c r="D32" i="83"/>
  <c r="G32" i="83"/>
  <c r="H32" i="83"/>
  <c r="D33" i="83"/>
  <c r="G33" i="83"/>
  <c r="H33" i="83"/>
  <c r="D34" i="83"/>
  <c r="G34" i="83"/>
  <c r="H34" i="83"/>
  <c r="D35" i="83"/>
  <c r="G35" i="83"/>
  <c r="H35" i="83"/>
  <c r="D36" i="83"/>
  <c r="G36" i="83"/>
  <c r="H36" i="83"/>
  <c r="D37" i="83"/>
  <c r="G37" i="83"/>
  <c r="H37" i="83"/>
  <c r="D38" i="83"/>
  <c r="G38" i="83"/>
  <c r="H38" i="83"/>
  <c r="D39" i="83"/>
  <c r="G39" i="83"/>
  <c r="H39" i="83"/>
  <c r="D40" i="83"/>
  <c r="G40" i="83"/>
  <c r="H40" i="83"/>
  <c r="D41" i="83"/>
  <c r="G41" i="83"/>
  <c r="H41" i="83"/>
  <c r="D42" i="83"/>
  <c r="G42" i="83"/>
  <c r="H42" i="83"/>
  <c r="D43" i="83"/>
  <c r="G43" i="83"/>
  <c r="H43" i="83"/>
  <c r="D44" i="83"/>
  <c r="G44" i="83"/>
  <c r="H44" i="83"/>
  <c r="D45" i="83"/>
  <c r="G45" i="83"/>
  <c r="H45" i="83"/>
  <c r="D46" i="83"/>
  <c r="G46" i="83"/>
  <c r="H46" i="83"/>
  <c r="D47" i="83"/>
  <c r="G47" i="83"/>
  <c r="H47" i="83"/>
  <c r="D48" i="83"/>
  <c r="G48" i="83"/>
  <c r="H48" i="83"/>
  <c r="D49" i="83"/>
  <c r="G49" i="83"/>
  <c r="H49" i="83"/>
  <c r="D50" i="83"/>
  <c r="G50" i="83"/>
  <c r="H50" i="83"/>
  <c r="D51" i="83"/>
  <c r="G51" i="83"/>
  <c r="H51" i="83"/>
  <c r="D52" i="83"/>
  <c r="G52" i="83"/>
  <c r="H52" i="83"/>
  <c r="D53" i="83"/>
  <c r="G53" i="83"/>
  <c r="H53" i="83"/>
  <c r="D54" i="83"/>
  <c r="G54" i="83"/>
  <c r="H54" i="83"/>
  <c r="D55" i="83"/>
  <c r="G55" i="83"/>
  <c r="H55" i="83"/>
  <c r="D56" i="83"/>
  <c r="G56" i="83"/>
  <c r="H56" i="83"/>
  <c r="D57" i="83"/>
  <c r="G57" i="83"/>
  <c r="H57" i="83"/>
  <c r="D58" i="83"/>
  <c r="G58" i="83"/>
  <c r="H58" i="83"/>
  <c r="D59" i="83"/>
  <c r="G59" i="83"/>
  <c r="H59" i="83"/>
  <c r="D60" i="83"/>
  <c r="G60" i="83"/>
  <c r="H60" i="83"/>
  <c r="D61" i="83"/>
  <c r="G61" i="83"/>
  <c r="H61" i="83"/>
  <c r="D62" i="83"/>
  <c r="G62" i="83"/>
  <c r="H62" i="83"/>
  <c r="D63" i="83"/>
  <c r="G63" i="83"/>
  <c r="H63" i="83"/>
  <c r="H65" i="83"/>
  <c r="E67" i="83"/>
  <c r="J65" i="83"/>
  <c r="D72" i="83"/>
  <c r="E72" i="83"/>
  <c r="K65" i="83"/>
  <c r="D73" i="83"/>
  <c r="E73" i="83"/>
  <c r="L13" i="83"/>
  <c r="L14" i="83"/>
  <c r="L15" i="83"/>
  <c r="L16" i="83"/>
  <c r="L17" i="83"/>
  <c r="L18" i="83"/>
  <c r="L19" i="83"/>
  <c r="L20" i="83"/>
  <c r="L21" i="83"/>
  <c r="L22" i="83"/>
  <c r="L23" i="83"/>
  <c r="L24" i="83"/>
  <c r="L25" i="83"/>
  <c r="L26" i="83"/>
  <c r="L27" i="83"/>
  <c r="L28" i="83"/>
  <c r="L29" i="83"/>
  <c r="L30" i="83"/>
  <c r="L31" i="83"/>
  <c r="L32" i="83"/>
  <c r="L33" i="83"/>
  <c r="L34" i="83"/>
  <c r="L35" i="83"/>
  <c r="L36" i="83"/>
  <c r="L37" i="83"/>
  <c r="L38" i="83"/>
  <c r="L39" i="83"/>
  <c r="L40" i="83"/>
  <c r="L41" i="83"/>
  <c r="L42" i="83"/>
  <c r="L43" i="83"/>
  <c r="L44" i="83"/>
  <c r="L45" i="83"/>
  <c r="L46" i="83"/>
  <c r="L47" i="83"/>
  <c r="L48" i="83"/>
  <c r="L49" i="83"/>
  <c r="L50" i="83"/>
  <c r="L51" i="83"/>
  <c r="L52" i="83"/>
  <c r="L53" i="83"/>
  <c r="L54" i="83"/>
  <c r="L55" i="83"/>
  <c r="L56" i="83"/>
  <c r="L57" i="83"/>
  <c r="L58" i="83"/>
  <c r="L59" i="83"/>
  <c r="L60" i="83"/>
  <c r="L61" i="83"/>
  <c r="L62" i="83"/>
  <c r="L63" i="83"/>
  <c r="L65" i="83"/>
  <c r="D74" i="83"/>
  <c r="E74" i="83"/>
  <c r="M13" i="83"/>
  <c r="M14" i="83"/>
  <c r="M15" i="83"/>
  <c r="M16" i="83"/>
  <c r="M17" i="83"/>
  <c r="M18" i="83"/>
  <c r="M19" i="83"/>
  <c r="M20" i="83"/>
  <c r="M21" i="83"/>
  <c r="M22" i="83"/>
  <c r="M23" i="83"/>
  <c r="M24" i="83"/>
  <c r="M25" i="83"/>
  <c r="M26" i="83"/>
  <c r="M27" i="83"/>
  <c r="M28" i="83"/>
  <c r="M29" i="83"/>
  <c r="M30" i="83"/>
  <c r="M31" i="83"/>
  <c r="M32" i="83"/>
  <c r="M33" i="83"/>
  <c r="M34" i="83"/>
  <c r="M35" i="83"/>
  <c r="M36" i="83"/>
  <c r="M37" i="83"/>
  <c r="M38" i="83"/>
  <c r="M39" i="83"/>
  <c r="M40" i="83"/>
  <c r="M41" i="83"/>
  <c r="M42" i="83"/>
  <c r="M43" i="83"/>
  <c r="M44" i="83"/>
  <c r="M45" i="83"/>
  <c r="M46" i="83"/>
  <c r="M47" i="83"/>
  <c r="M48" i="83"/>
  <c r="M49" i="83"/>
  <c r="M50" i="83"/>
  <c r="M51" i="83"/>
  <c r="M52" i="83"/>
  <c r="M53" i="83"/>
  <c r="M54" i="83"/>
  <c r="M55" i="83"/>
  <c r="M56" i="83"/>
  <c r="M57" i="83"/>
  <c r="M58" i="83"/>
  <c r="M59" i="83"/>
  <c r="M60" i="83"/>
  <c r="M61" i="83"/>
  <c r="M62" i="83"/>
  <c r="M63" i="83"/>
  <c r="M65" i="83"/>
  <c r="D75" i="83"/>
  <c r="E75" i="83"/>
  <c r="N13" i="83"/>
  <c r="N14" i="83"/>
  <c r="N15" i="83"/>
  <c r="N16" i="83"/>
  <c r="N17" i="83"/>
  <c r="N18" i="83"/>
  <c r="N19" i="83"/>
  <c r="N20" i="83"/>
  <c r="N21" i="83"/>
  <c r="N22" i="83"/>
  <c r="N23" i="83"/>
  <c r="N24" i="83"/>
  <c r="N25" i="83"/>
  <c r="N26" i="83"/>
  <c r="N27" i="83"/>
  <c r="N28" i="83"/>
  <c r="N29" i="83"/>
  <c r="N30" i="83"/>
  <c r="N31" i="83"/>
  <c r="N32" i="83"/>
  <c r="N33" i="83"/>
  <c r="N34" i="83"/>
  <c r="N35" i="83"/>
  <c r="N36" i="83"/>
  <c r="N37" i="83"/>
  <c r="N38" i="83"/>
  <c r="N39" i="83"/>
  <c r="N40" i="83"/>
  <c r="N41" i="83"/>
  <c r="N42" i="83"/>
  <c r="N43" i="83"/>
  <c r="N44" i="83"/>
  <c r="N45" i="83"/>
  <c r="N46" i="83"/>
  <c r="N47" i="83"/>
  <c r="N48" i="83"/>
  <c r="N49" i="83"/>
  <c r="N50" i="83"/>
  <c r="N51" i="83"/>
  <c r="N52" i="83"/>
  <c r="N53" i="83"/>
  <c r="N54" i="83"/>
  <c r="N55" i="83"/>
  <c r="N56" i="83"/>
  <c r="N57" i="83"/>
  <c r="N58" i="83"/>
  <c r="N59" i="83"/>
  <c r="N60" i="83"/>
  <c r="N61" i="83"/>
  <c r="N62" i="83"/>
  <c r="N63" i="83"/>
  <c r="N65" i="83"/>
  <c r="D76" i="83"/>
  <c r="E76" i="83"/>
  <c r="O13" i="83"/>
  <c r="O14" i="83"/>
  <c r="O15" i="83"/>
  <c r="O16" i="83"/>
  <c r="O17" i="83"/>
  <c r="O18" i="83"/>
  <c r="O19" i="83"/>
  <c r="O20" i="83"/>
  <c r="O21" i="83"/>
  <c r="O22" i="83"/>
  <c r="O23" i="83"/>
  <c r="O24" i="83"/>
  <c r="O25" i="83"/>
  <c r="O26" i="83"/>
  <c r="O27" i="83"/>
  <c r="O28" i="83"/>
  <c r="O29" i="83"/>
  <c r="O30" i="83"/>
  <c r="O31" i="83"/>
  <c r="O32" i="83"/>
  <c r="O33" i="83"/>
  <c r="O34" i="83"/>
  <c r="O35" i="83"/>
  <c r="O36" i="83"/>
  <c r="O37" i="83"/>
  <c r="O38" i="83"/>
  <c r="O39" i="83"/>
  <c r="O40" i="83"/>
  <c r="O41" i="83"/>
  <c r="O42" i="83"/>
  <c r="O43" i="83"/>
  <c r="O44" i="83"/>
  <c r="O45" i="83"/>
  <c r="O46" i="83"/>
  <c r="O47" i="83"/>
  <c r="O48" i="83"/>
  <c r="O49" i="83"/>
  <c r="O50" i="83"/>
  <c r="O51" i="83"/>
  <c r="O52" i="83"/>
  <c r="O53" i="83"/>
  <c r="O54" i="83"/>
  <c r="O55" i="83"/>
  <c r="O56" i="83"/>
  <c r="O57" i="83"/>
  <c r="O58" i="83"/>
  <c r="O59" i="83"/>
  <c r="O60" i="83"/>
  <c r="O61" i="83"/>
  <c r="O62" i="83"/>
  <c r="O63" i="83"/>
  <c r="O65" i="83"/>
  <c r="D77" i="83"/>
  <c r="E77" i="83"/>
  <c r="D78" i="83"/>
  <c r="E78" i="83"/>
  <c r="D79" i="83"/>
  <c r="E79" i="83"/>
  <c r="D80" i="83"/>
  <c r="E80" i="83"/>
  <c r="D81" i="83"/>
  <c r="E81" i="83"/>
  <c r="D83" i="83"/>
  <c r="E83" i="83"/>
  <c r="E86" i="83"/>
  <c r="E88" i="83"/>
  <c r="E90" i="83"/>
  <c r="E91" i="83"/>
  <c r="E95" i="83"/>
  <c r="X72" i="83"/>
  <c r="X70" i="83"/>
  <c r="X67" i="83"/>
  <c r="X65" i="83"/>
  <c r="Y63" i="83"/>
  <c r="I63" i="83"/>
  <c r="W63" i="83"/>
  <c r="V63" i="83"/>
  <c r="P63" i="83"/>
  <c r="U63" i="83"/>
  <c r="Y62" i="83"/>
  <c r="X62" i="83"/>
  <c r="I62" i="83"/>
  <c r="W62" i="83"/>
  <c r="V62" i="83"/>
  <c r="P62" i="83"/>
  <c r="U62" i="83"/>
  <c r="Y61" i="83"/>
  <c r="X61" i="83"/>
  <c r="I61" i="83"/>
  <c r="W61" i="83"/>
  <c r="V61" i="83"/>
  <c r="P61" i="83"/>
  <c r="U61" i="83"/>
  <c r="Y60" i="83"/>
  <c r="X60" i="83"/>
  <c r="I60" i="83"/>
  <c r="W60" i="83"/>
  <c r="V60" i="83"/>
  <c r="P60" i="83"/>
  <c r="U60" i="83"/>
  <c r="Y59" i="83"/>
  <c r="X59" i="83"/>
  <c r="I59" i="83"/>
  <c r="W59" i="83"/>
  <c r="V59" i="83"/>
  <c r="P59" i="83"/>
  <c r="U59" i="83"/>
  <c r="Y58" i="83"/>
  <c r="X58" i="83"/>
  <c r="I58" i="83"/>
  <c r="W58" i="83"/>
  <c r="V58" i="83"/>
  <c r="P58" i="83"/>
  <c r="U58" i="83"/>
  <c r="Y57" i="83"/>
  <c r="X57" i="83"/>
  <c r="I57" i="83"/>
  <c r="W57" i="83"/>
  <c r="V57" i="83"/>
  <c r="P57" i="83"/>
  <c r="U57" i="83"/>
  <c r="Y56" i="83"/>
  <c r="X56" i="83"/>
  <c r="I56" i="83"/>
  <c r="W56" i="83"/>
  <c r="V56" i="83"/>
  <c r="P56" i="83"/>
  <c r="U56" i="83"/>
  <c r="Y55" i="83"/>
  <c r="X55" i="83"/>
  <c r="I55" i="83"/>
  <c r="W55" i="83"/>
  <c r="V55" i="83"/>
  <c r="P55" i="83"/>
  <c r="U55" i="83"/>
  <c r="Y54" i="83"/>
  <c r="X54" i="83"/>
  <c r="I54" i="83"/>
  <c r="W54" i="83"/>
  <c r="V54" i="83"/>
  <c r="P54" i="83"/>
  <c r="U54" i="83"/>
  <c r="Y53" i="83"/>
  <c r="X53" i="83"/>
  <c r="I53" i="83"/>
  <c r="W53" i="83"/>
  <c r="V53" i="83"/>
  <c r="P53" i="83"/>
  <c r="U53" i="83"/>
  <c r="Y52" i="83"/>
  <c r="X52" i="83"/>
  <c r="I52" i="83"/>
  <c r="W52" i="83"/>
  <c r="V52" i="83"/>
  <c r="P52" i="83"/>
  <c r="U52" i="83"/>
  <c r="Y51" i="83"/>
  <c r="X51" i="83"/>
  <c r="I51" i="83"/>
  <c r="W51" i="83"/>
  <c r="V51" i="83"/>
  <c r="P51" i="83"/>
  <c r="U51" i="83"/>
  <c r="Y50" i="83"/>
  <c r="X50" i="83"/>
  <c r="I50" i="83"/>
  <c r="W50" i="83"/>
  <c r="V50" i="83"/>
  <c r="P50" i="83"/>
  <c r="U50" i="83"/>
  <c r="Y49" i="83"/>
  <c r="X49" i="83"/>
  <c r="I49" i="83"/>
  <c r="W49" i="83"/>
  <c r="V49" i="83"/>
  <c r="P49" i="83"/>
  <c r="U49" i="83"/>
  <c r="Y48" i="83"/>
  <c r="X48" i="83"/>
  <c r="I48" i="83"/>
  <c r="W48" i="83"/>
  <c r="V48" i="83"/>
  <c r="P48" i="83"/>
  <c r="U48" i="83"/>
  <c r="Y47" i="83"/>
  <c r="X47" i="83"/>
  <c r="I47" i="83"/>
  <c r="W47" i="83"/>
  <c r="V47" i="83"/>
  <c r="P47" i="83"/>
  <c r="U47" i="83"/>
  <c r="Y46" i="83"/>
  <c r="X46" i="83"/>
  <c r="I46" i="83"/>
  <c r="W46" i="83"/>
  <c r="V46" i="83"/>
  <c r="P46" i="83"/>
  <c r="U46" i="83"/>
  <c r="Y45" i="83"/>
  <c r="X45" i="83"/>
  <c r="I45" i="83"/>
  <c r="W45" i="83"/>
  <c r="V45" i="83"/>
  <c r="P45" i="83"/>
  <c r="U45" i="83"/>
  <c r="Y44" i="83"/>
  <c r="X44" i="83"/>
  <c r="I44" i="83"/>
  <c r="W44" i="83"/>
  <c r="V44" i="83"/>
  <c r="P44" i="83"/>
  <c r="U44" i="83"/>
  <c r="Y43" i="83"/>
  <c r="X43" i="83"/>
  <c r="I43" i="83"/>
  <c r="W43" i="83"/>
  <c r="V43" i="83"/>
  <c r="P43" i="83"/>
  <c r="U43" i="83"/>
  <c r="Y42" i="83"/>
  <c r="X42" i="83"/>
  <c r="I42" i="83"/>
  <c r="W42" i="83"/>
  <c r="V42" i="83"/>
  <c r="P42" i="83"/>
  <c r="U42" i="83"/>
  <c r="Y41" i="83"/>
  <c r="X41" i="83"/>
  <c r="I41" i="83"/>
  <c r="W41" i="83"/>
  <c r="V41" i="83"/>
  <c r="P41" i="83"/>
  <c r="U41" i="83"/>
  <c r="Y40" i="83"/>
  <c r="X40" i="83"/>
  <c r="I40" i="83"/>
  <c r="W40" i="83"/>
  <c r="V40" i="83"/>
  <c r="P40" i="83"/>
  <c r="U40" i="83"/>
  <c r="Y39" i="83"/>
  <c r="X39" i="83"/>
  <c r="I39" i="83"/>
  <c r="W39" i="83"/>
  <c r="V39" i="83"/>
  <c r="P39" i="83"/>
  <c r="U39" i="83"/>
  <c r="Y38" i="83"/>
  <c r="X38" i="83"/>
  <c r="I38" i="83"/>
  <c r="W38" i="83"/>
  <c r="V38" i="83"/>
  <c r="P38" i="83"/>
  <c r="U38" i="83"/>
  <c r="Y37" i="83"/>
  <c r="X37" i="83"/>
  <c r="I37" i="83"/>
  <c r="W37" i="83"/>
  <c r="V37" i="83"/>
  <c r="P37" i="83"/>
  <c r="U37" i="83"/>
  <c r="Y36" i="83"/>
  <c r="X36" i="83"/>
  <c r="I36" i="83"/>
  <c r="W36" i="83"/>
  <c r="V36" i="83"/>
  <c r="P36" i="83"/>
  <c r="U36" i="83"/>
  <c r="Y35" i="83"/>
  <c r="X35" i="83"/>
  <c r="I35" i="83"/>
  <c r="W35" i="83"/>
  <c r="V35" i="83"/>
  <c r="P35" i="83"/>
  <c r="U35" i="83"/>
  <c r="Y34" i="83"/>
  <c r="X34" i="83"/>
  <c r="I34" i="83"/>
  <c r="W34" i="83"/>
  <c r="V34" i="83"/>
  <c r="P34" i="83"/>
  <c r="U34" i="83"/>
  <c r="Y33" i="83"/>
  <c r="X33" i="83"/>
  <c r="I33" i="83"/>
  <c r="W33" i="83"/>
  <c r="V33" i="83"/>
  <c r="P33" i="83"/>
  <c r="U33" i="83"/>
  <c r="Y32" i="83"/>
  <c r="X32" i="83"/>
  <c r="I32" i="83"/>
  <c r="W32" i="83"/>
  <c r="V32" i="83"/>
  <c r="P32" i="83"/>
  <c r="U32" i="83"/>
  <c r="Y31" i="83"/>
  <c r="X31" i="83"/>
  <c r="I31" i="83"/>
  <c r="W31" i="83"/>
  <c r="V31" i="83"/>
  <c r="P31" i="83"/>
  <c r="U31" i="83"/>
  <c r="Y30" i="83"/>
  <c r="X30" i="83"/>
  <c r="I30" i="83"/>
  <c r="W30" i="83"/>
  <c r="V30" i="83"/>
  <c r="P30" i="83"/>
  <c r="U30" i="83"/>
  <c r="Y29" i="83"/>
  <c r="X29" i="83"/>
  <c r="I29" i="83"/>
  <c r="W29" i="83"/>
  <c r="V29" i="83"/>
  <c r="P29" i="83"/>
  <c r="U29" i="83"/>
  <c r="Y28" i="83"/>
  <c r="X28" i="83"/>
  <c r="I28" i="83"/>
  <c r="W28" i="83"/>
  <c r="V28" i="83"/>
  <c r="P28" i="83"/>
  <c r="U28" i="83"/>
  <c r="Y27" i="83"/>
  <c r="X27" i="83"/>
  <c r="I27" i="83"/>
  <c r="W27" i="83"/>
  <c r="V27" i="83"/>
  <c r="P27" i="83"/>
  <c r="U27" i="83"/>
  <c r="Y26" i="83"/>
  <c r="X26" i="83"/>
  <c r="I26" i="83"/>
  <c r="W26" i="83"/>
  <c r="V26" i="83"/>
  <c r="P26" i="83"/>
  <c r="U26" i="83"/>
  <c r="Y25" i="83"/>
  <c r="X25" i="83"/>
  <c r="I25" i="83"/>
  <c r="W25" i="83"/>
  <c r="V25" i="83"/>
  <c r="P25" i="83"/>
  <c r="U25" i="83"/>
  <c r="Y24" i="83"/>
  <c r="X24" i="83"/>
  <c r="I24" i="83"/>
  <c r="W24" i="83"/>
  <c r="V24" i="83"/>
  <c r="P24" i="83"/>
  <c r="U24" i="83"/>
  <c r="Y23" i="83"/>
  <c r="X23" i="83"/>
  <c r="I23" i="83"/>
  <c r="W23" i="83"/>
  <c r="V23" i="83"/>
  <c r="P23" i="83"/>
  <c r="U23" i="83"/>
  <c r="Y22" i="83"/>
  <c r="X22" i="83"/>
  <c r="I22" i="83"/>
  <c r="W22" i="83"/>
  <c r="V22" i="83"/>
  <c r="P22" i="83"/>
  <c r="U22" i="83"/>
  <c r="Y21" i="83"/>
  <c r="X21" i="83"/>
  <c r="I21" i="83"/>
  <c r="W21" i="83"/>
  <c r="V21" i="83"/>
  <c r="P21" i="83"/>
  <c r="U21" i="83"/>
  <c r="Y20" i="83"/>
  <c r="X20" i="83"/>
  <c r="I20" i="83"/>
  <c r="W20" i="83"/>
  <c r="V20" i="83"/>
  <c r="P20" i="83"/>
  <c r="U20" i="83"/>
  <c r="Y19" i="83"/>
  <c r="X19" i="83"/>
  <c r="I19" i="83"/>
  <c r="W19" i="83"/>
  <c r="V19" i="83"/>
  <c r="P19" i="83"/>
  <c r="U19" i="83"/>
  <c r="Y18" i="83"/>
  <c r="X18" i="83"/>
  <c r="I18" i="83"/>
  <c r="W18" i="83"/>
  <c r="V18" i="83"/>
  <c r="P18" i="83"/>
  <c r="U18" i="83"/>
  <c r="Y17" i="83"/>
  <c r="X17" i="83"/>
  <c r="I17" i="83"/>
  <c r="W17" i="83"/>
  <c r="V17" i="83"/>
  <c r="P17" i="83"/>
  <c r="U17" i="83"/>
  <c r="Y16" i="83"/>
  <c r="X16" i="83"/>
  <c r="I16" i="83"/>
  <c r="W16" i="83"/>
  <c r="V16" i="83"/>
  <c r="P16" i="83"/>
  <c r="U16" i="83"/>
  <c r="Y15" i="83"/>
  <c r="X15" i="83"/>
  <c r="I15" i="83"/>
  <c r="W15" i="83"/>
  <c r="V15" i="83"/>
  <c r="P15" i="83"/>
  <c r="U15" i="83"/>
  <c r="Y14" i="83"/>
  <c r="X14" i="83"/>
  <c r="I14" i="83"/>
  <c r="W14" i="83"/>
  <c r="V14" i="83"/>
  <c r="P14" i="83"/>
  <c r="U14" i="83"/>
  <c r="Y13" i="83"/>
  <c r="X13" i="83"/>
  <c r="I13" i="83"/>
  <c r="W13" i="83"/>
  <c r="V13" i="83"/>
  <c r="P13" i="83"/>
  <c r="U13" i="83"/>
  <c r="N1" i="83"/>
  <c r="W3" i="83"/>
  <c r="T13" i="82"/>
  <c r="E13" i="82"/>
  <c r="T14" i="82"/>
  <c r="E14" i="82"/>
  <c r="T15" i="82"/>
  <c r="E15" i="82"/>
  <c r="T16" i="82"/>
  <c r="E16" i="82"/>
  <c r="T17" i="82"/>
  <c r="E17" i="82"/>
  <c r="T18" i="82"/>
  <c r="E18" i="82"/>
  <c r="T19" i="82"/>
  <c r="E19" i="82"/>
  <c r="T20" i="82"/>
  <c r="E20" i="82"/>
  <c r="T21" i="82"/>
  <c r="E21" i="82"/>
  <c r="T22" i="82"/>
  <c r="E22" i="82"/>
  <c r="T23" i="82"/>
  <c r="E23" i="82"/>
  <c r="T24" i="82"/>
  <c r="E24" i="82"/>
  <c r="T25" i="82"/>
  <c r="E25" i="82"/>
  <c r="T26" i="82"/>
  <c r="E26" i="82"/>
  <c r="T27" i="82"/>
  <c r="E27" i="82"/>
  <c r="T28" i="82"/>
  <c r="E28" i="82"/>
  <c r="T29" i="82"/>
  <c r="E29" i="82"/>
  <c r="T30" i="82"/>
  <c r="E30" i="82"/>
  <c r="T31" i="82"/>
  <c r="E31" i="82"/>
  <c r="T32" i="82"/>
  <c r="E32" i="82"/>
  <c r="T33" i="82"/>
  <c r="E33" i="82"/>
  <c r="T34" i="82"/>
  <c r="E34" i="82"/>
  <c r="T35" i="82"/>
  <c r="E35" i="82"/>
  <c r="T36" i="82"/>
  <c r="E36" i="82"/>
  <c r="T37" i="82"/>
  <c r="E37" i="82"/>
  <c r="T38" i="82"/>
  <c r="E38" i="82"/>
  <c r="T39" i="82"/>
  <c r="E39" i="82"/>
  <c r="T40" i="82"/>
  <c r="E40" i="82"/>
  <c r="T41" i="82"/>
  <c r="E41" i="82"/>
  <c r="T42" i="82"/>
  <c r="E42" i="82"/>
  <c r="T43" i="82"/>
  <c r="E43" i="82"/>
  <c r="T44" i="82"/>
  <c r="E44" i="82"/>
  <c r="T45" i="82"/>
  <c r="E45" i="82"/>
  <c r="T46" i="82"/>
  <c r="E46" i="82"/>
  <c r="T47" i="82"/>
  <c r="E47" i="82"/>
  <c r="T48" i="82"/>
  <c r="E48" i="82"/>
  <c r="T49" i="82"/>
  <c r="E49" i="82"/>
  <c r="T50" i="82"/>
  <c r="E50" i="82"/>
  <c r="T51" i="82"/>
  <c r="E51" i="82"/>
  <c r="T52" i="82"/>
  <c r="E52" i="82"/>
  <c r="T53" i="82"/>
  <c r="E53" i="82"/>
  <c r="T54" i="82"/>
  <c r="E54" i="82"/>
  <c r="T55" i="82"/>
  <c r="E55" i="82"/>
  <c r="T56" i="82"/>
  <c r="E56" i="82"/>
  <c r="T57" i="82"/>
  <c r="E57" i="82"/>
  <c r="T58" i="82"/>
  <c r="E58" i="82"/>
  <c r="T59" i="82"/>
  <c r="E59" i="82"/>
  <c r="T60" i="82"/>
  <c r="E60" i="82"/>
  <c r="T61" i="82"/>
  <c r="E61" i="82"/>
  <c r="T62" i="82"/>
  <c r="E62" i="82"/>
  <c r="T63" i="82"/>
  <c r="E63" i="82"/>
  <c r="E65" i="82"/>
  <c r="E69" i="82"/>
  <c r="D13" i="82"/>
  <c r="G13" i="82"/>
  <c r="H13" i="82"/>
  <c r="D14" i="82"/>
  <c r="G14" i="82"/>
  <c r="H14" i="82"/>
  <c r="D15" i="82"/>
  <c r="G15" i="82"/>
  <c r="H15" i="82"/>
  <c r="D16" i="82"/>
  <c r="G16" i="82"/>
  <c r="H16" i="82"/>
  <c r="D17" i="82"/>
  <c r="G17" i="82"/>
  <c r="H17" i="82"/>
  <c r="D18" i="82"/>
  <c r="G18" i="82"/>
  <c r="H18" i="82"/>
  <c r="D19" i="82"/>
  <c r="G19" i="82"/>
  <c r="H19" i="82"/>
  <c r="D20" i="82"/>
  <c r="G20" i="82"/>
  <c r="H20" i="82"/>
  <c r="D21" i="82"/>
  <c r="G21" i="82"/>
  <c r="H21" i="82"/>
  <c r="D22" i="82"/>
  <c r="G22" i="82"/>
  <c r="H22" i="82"/>
  <c r="D23" i="82"/>
  <c r="G23" i="82"/>
  <c r="H23" i="82"/>
  <c r="D24" i="82"/>
  <c r="G24" i="82"/>
  <c r="H24" i="82"/>
  <c r="D25" i="82"/>
  <c r="G25" i="82"/>
  <c r="H25" i="82"/>
  <c r="D26" i="82"/>
  <c r="G26" i="82"/>
  <c r="H26" i="82"/>
  <c r="D27" i="82"/>
  <c r="G27" i="82"/>
  <c r="H27" i="82"/>
  <c r="D28" i="82"/>
  <c r="G28" i="82"/>
  <c r="H28" i="82"/>
  <c r="D29" i="82"/>
  <c r="G29" i="82"/>
  <c r="H29" i="82"/>
  <c r="D30" i="82"/>
  <c r="G30" i="82"/>
  <c r="H30" i="82"/>
  <c r="D31" i="82"/>
  <c r="G31" i="82"/>
  <c r="H31" i="82"/>
  <c r="D32" i="82"/>
  <c r="G32" i="82"/>
  <c r="H32" i="82"/>
  <c r="D33" i="82"/>
  <c r="G33" i="82"/>
  <c r="H33" i="82"/>
  <c r="D34" i="82"/>
  <c r="G34" i="82"/>
  <c r="H34" i="82"/>
  <c r="D35" i="82"/>
  <c r="G35" i="82"/>
  <c r="H35" i="82"/>
  <c r="D36" i="82"/>
  <c r="G36" i="82"/>
  <c r="H36" i="82"/>
  <c r="D37" i="82"/>
  <c r="G37" i="82"/>
  <c r="H37" i="82"/>
  <c r="D38" i="82"/>
  <c r="G38" i="82"/>
  <c r="H38" i="82"/>
  <c r="D39" i="82"/>
  <c r="G39" i="82"/>
  <c r="H39" i="82"/>
  <c r="D40" i="82"/>
  <c r="G40" i="82"/>
  <c r="H40" i="82"/>
  <c r="D41" i="82"/>
  <c r="G41" i="82"/>
  <c r="H41" i="82"/>
  <c r="D42" i="82"/>
  <c r="G42" i="82"/>
  <c r="H42" i="82"/>
  <c r="D43" i="82"/>
  <c r="G43" i="82"/>
  <c r="H43" i="82"/>
  <c r="D44" i="82"/>
  <c r="G44" i="82"/>
  <c r="H44" i="82"/>
  <c r="D45" i="82"/>
  <c r="G45" i="82"/>
  <c r="H45" i="82"/>
  <c r="D46" i="82"/>
  <c r="G46" i="82"/>
  <c r="H46" i="82"/>
  <c r="D47" i="82"/>
  <c r="G47" i="82"/>
  <c r="H47" i="82"/>
  <c r="D48" i="82"/>
  <c r="G48" i="82"/>
  <c r="H48" i="82"/>
  <c r="D49" i="82"/>
  <c r="G49" i="82"/>
  <c r="H49" i="82"/>
  <c r="D50" i="82"/>
  <c r="G50" i="82"/>
  <c r="H50" i="82"/>
  <c r="D51" i="82"/>
  <c r="G51" i="82"/>
  <c r="H51" i="82"/>
  <c r="D52" i="82"/>
  <c r="G52" i="82"/>
  <c r="H52" i="82"/>
  <c r="D53" i="82"/>
  <c r="G53" i="82"/>
  <c r="H53" i="82"/>
  <c r="D54" i="82"/>
  <c r="G54" i="82"/>
  <c r="H54" i="82"/>
  <c r="D55" i="82"/>
  <c r="G55" i="82"/>
  <c r="H55" i="82"/>
  <c r="D56" i="82"/>
  <c r="G56" i="82"/>
  <c r="H56" i="82"/>
  <c r="D57" i="82"/>
  <c r="G57" i="82"/>
  <c r="H57" i="82"/>
  <c r="D58" i="82"/>
  <c r="G58" i="82"/>
  <c r="H58" i="82"/>
  <c r="D59" i="82"/>
  <c r="G59" i="82"/>
  <c r="H59" i="82"/>
  <c r="D60" i="82"/>
  <c r="G60" i="82"/>
  <c r="H60" i="82"/>
  <c r="D61" i="82"/>
  <c r="G61" i="82"/>
  <c r="H61" i="82"/>
  <c r="D62" i="82"/>
  <c r="G62" i="82"/>
  <c r="H62" i="82"/>
  <c r="D63" i="82"/>
  <c r="G63" i="82"/>
  <c r="H63" i="82"/>
  <c r="H65" i="82"/>
  <c r="E67" i="82"/>
  <c r="J65" i="82"/>
  <c r="D72" i="82"/>
  <c r="E72" i="82"/>
  <c r="K65" i="82"/>
  <c r="D73" i="82"/>
  <c r="E73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5" i="82"/>
  <c r="D74" i="82"/>
  <c r="E74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5" i="82"/>
  <c r="D75" i="82"/>
  <c r="E75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5" i="82"/>
  <c r="D76" i="82"/>
  <c r="E76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5" i="82"/>
  <c r="D77" i="82"/>
  <c r="E77" i="82"/>
  <c r="D78" i="82"/>
  <c r="E78" i="82"/>
  <c r="D79" i="82"/>
  <c r="E79" i="82"/>
  <c r="D80" i="82"/>
  <c r="E80" i="82"/>
  <c r="D81" i="82"/>
  <c r="E81" i="82"/>
  <c r="D83" i="82"/>
  <c r="E83" i="82"/>
  <c r="E86" i="82"/>
  <c r="E88" i="82"/>
  <c r="E90" i="82"/>
  <c r="E91" i="82"/>
  <c r="E95" i="82"/>
  <c r="X72" i="82"/>
  <c r="X70" i="82"/>
  <c r="X67" i="82"/>
  <c r="X65" i="82"/>
  <c r="Y63" i="82"/>
  <c r="I63" i="82"/>
  <c r="W63" i="82"/>
  <c r="V63" i="82"/>
  <c r="P63" i="82"/>
  <c r="U63" i="82"/>
  <c r="Y62" i="82"/>
  <c r="X62" i="82"/>
  <c r="I62" i="82"/>
  <c r="W62" i="82"/>
  <c r="V62" i="82"/>
  <c r="P62" i="82"/>
  <c r="U62" i="82"/>
  <c r="Y61" i="82"/>
  <c r="X61" i="82"/>
  <c r="I61" i="82"/>
  <c r="W61" i="82"/>
  <c r="V61" i="82"/>
  <c r="P61" i="82"/>
  <c r="U61" i="82"/>
  <c r="Y60" i="82"/>
  <c r="X60" i="82"/>
  <c r="I60" i="82"/>
  <c r="W60" i="82"/>
  <c r="V60" i="82"/>
  <c r="P60" i="82"/>
  <c r="U60" i="82"/>
  <c r="Y59" i="82"/>
  <c r="X59" i="82"/>
  <c r="I59" i="82"/>
  <c r="W59" i="82"/>
  <c r="V59" i="82"/>
  <c r="P59" i="82"/>
  <c r="U59" i="82"/>
  <c r="Y58" i="82"/>
  <c r="X58" i="82"/>
  <c r="I58" i="82"/>
  <c r="W58" i="82"/>
  <c r="V58" i="82"/>
  <c r="P58" i="82"/>
  <c r="U58" i="82"/>
  <c r="Y57" i="82"/>
  <c r="X57" i="82"/>
  <c r="I57" i="82"/>
  <c r="W57" i="82"/>
  <c r="V57" i="82"/>
  <c r="P57" i="82"/>
  <c r="U57" i="82"/>
  <c r="Y56" i="82"/>
  <c r="X56" i="82"/>
  <c r="I56" i="82"/>
  <c r="W56" i="82"/>
  <c r="V56" i="82"/>
  <c r="P56" i="82"/>
  <c r="U56" i="82"/>
  <c r="Y55" i="82"/>
  <c r="X55" i="82"/>
  <c r="I55" i="82"/>
  <c r="W55" i="82"/>
  <c r="V55" i="82"/>
  <c r="P55" i="82"/>
  <c r="U55" i="82"/>
  <c r="Y54" i="82"/>
  <c r="X54" i="82"/>
  <c r="I54" i="82"/>
  <c r="W54" i="82"/>
  <c r="V54" i="82"/>
  <c r="P54" i="82"/>
  <c r="U54" i="82"/>
  <c r="Y53" i="82"/>
  <c r="X53" i="82"/>
  <c r="I53" i="82"/>
  <c r="W53" i="82"/>
  <c r="V53" i="82"/>
  <c r="P53" i="82"/>
  <c r="U53" i="82"/>
  <c r="Y52" i="82"/>
  <c r="X52" i="82"/>
  <c r="I52" i="82"/>
  <c r="W52" i="82"/>
  <c r="V52" i="82"/>
  <c r="P52" i="82"/>
  <c r="U52" i="82"/>
  <c r="Y51" i="82"/>
  <c r="X51" i="82"/>
  <c r="I51" i="82"/>
  <c r="W51" i="82"/>
  <c r="V51" i="82"/>
  <c r="P51" i="82"/>
  <c r="U51" i="82"/>
  <c r="Y50" i="82"/>
  <c r="X50" i="82"/>
  <c r="I50" i="82"/>
  <c r="W50" i="82"/>
  <c r="V50" i="82"/>
  <c r="P50" i="82"/>
  <c r="U50" i="82"/>
  <c r="Y49" i="82"/>
  <c r="X49" i="82"/>
  <c r="I49" i="82"/>
  <c r="W49" i="82"/>
  <c r="V49" i="82"/>
  <c r="P49" i="82"/>
  <c r="U49" i="82"/>
  <c r="Y48" i="82"/>
  <c r="X48" i="82"/>
  <c r="I48" i="82"/>
  <c r="W48" i="82"/>
  <c r="V48" i="82"/>
  <c r="P48" i="82"/>
  <c r="U48" i="82"/>
  <c r="Y47" i="82"/>
  <c r="X47" i="82"/>
  <c r="I47" i="82"/>
  <c r="W47" i="82"/>
  <c r="V47" i="82"/>
  <c r="P47" i="82"/>
  <c r="U47" i="82"/>
  <c r="Y46" i="82"/>
  <c r="X46" i="82"/>
  <c r="I46" i="82"/>
  <c r="W46" i="82"/>
  <c r="V46" i="82"/>
  <c r="P46" i="82"/>
  <c r="U46" i="82"/>
  <c r="Y45" i="82"/>
  <c r="X45" i="82"/>
  <c r="I45" i="82"/>
  <c r="W45" i="82"/>
  <c r="V45" i="82"/>
  <c r="P45" i="82"/>
  <c r="U45" i="82"/>
  <c r="Y44" i="82"/>
  <c r="X44" i="82"/>
  <c r="I44" i="82"/>
  <c r="W44" i="82"/>
  <c r="V44" i="82"/>
  <c r="P44" i="82"/>
  <c r="U44" i="82"/>
  <c r="Y43" i="82"/>
  <c r="X43" i="82"/>
  <c r="I43" i="82"/>
  <c r="W43" i="82"/>
  <c r="V43" i="82"/>
  <c r="P43" i="82"/>
  <c r="U43" i="82"/>
  <c r="Y42" i="82"/>
  <c r="X42" i="82"/>
  <c r="I42" i="82"/>
  <c r="W42" i="82"/>
  <c r="V42" i="82"/>
  <c r="P42" i="82"/>
  <c r="U42" i="82"/>
  <c r="Y41" i="82"/>
  <c r="X41" i="82"/>
  <c r="I41" i="82"/>
  <c r="W41" i="82"/>
  <c r="V41" i="82"/>
  <c r="P41" i="82"/>
  <c r="U41" i="82"/>
  <c r="Y40" i="82"/>
  <c r="X40" i="82"/>
  <c r="I40" i="82"/>
  <c r="W40" i="82"/>
  <c r="V40" i="82"/>
  <c r="P40" i="82"/>
  <c r="U40" i="82"/>
  <c r="Y39" i="82"/>
  <c r="X39" i="82"/>
  <c r="I39" i="82"/>
  <c r="W39" i="82"/>
  <c r="V39" i="82"/>
  <c r="P39" i="82"/>
  <c r="U39" i="82"/>
  <c r="Y38" i="82"/>
  <c r="X38" i="82"/>
  <c r="I38" i="82"/>
  <c r="W38" i="82"/>
  <c r="V38" i="82"/>
  <c r="P38" i="82"/>
  <c r="U38" i="82"/>
  <c r="Y37" i="82"/>
  <c r="X37" i="82"/>
  <c r="I37" i="82"/>
  <c r="W37" i="82"/>
  <c r="V37" i="82"/>
  <c r="P37" i="82"/>
  <c r="U37" i="82"/>
  <c r="Y36" i="82"/>
  <c r="X36" i="82"/>
  <c r="I36" i="82"/>
  <c r="W36" i="82"/>
  <c r="V36" i="82"/>
  <c r="P36" i="82"/>
  <c r="U36" i="82"/>
  <c r="Y35" i="82"/>
  <c r="X35" i="82"/>
  <c r="I35" i="82"/>
  <c r="W35" i="82"/>
  <c r="V35" i="82"/>
  <c r="P35" i="82"/>
  <c r="U35" i="82"/>
  <c r="Y34" i="82"/>
  <c r="X34" i="82"/>
  <c r="I34" i="82"/>
  <c r="W34" i="82"/>
  <c r="V34" i="82"/>
  <c r="P34" i="82"/>
  <c r="U34" i="82"/>
  <c r="Y33" i="82"/>
  <c r="X33" i="82"/>
  <c r="I33" i="82"/>
  <c r="W33" i="82"/>
  <c r="V33" i="82"/>
  <c r="P33" i="82"/>
  <c r="U33" i="82"/>
  <c r="Y32" i="82"/>
  <c r="X32" i="82"/>
  <c r="I32" i="82"/>
  <c r="W32" i="82"/>
  <c r="V32" i="82"/>
  <c r="P32" i="82"/>
  <c r="U32" i="82"/>
  <c r="Y31" i="82"/>
  <c r="X31" i="82"/>
  <c r="I31" i="82"/>
  <c r="W31" i="82"/>
  <c r="V31" i="82"/>
  <c r="P31" i="82"/>
  <c r="U31" i="82"/>
  <c r="Y30" i="82"/>
  <c r="X30" i="82"/>
  <c r="I30" i="82"/>
  <c r="W30" i="82"/>
  <c r="V30" i="82"/>
  <c r="P30" i="82"/>
  <c r="U30" i="82"/>
  <c r="Y29" i="82"/>
  <c r="X29" i="82"/>
  <c r="I29" i="82"/>
  <c r="W29" i="82"/>
  <c r="V29" i="82"/>
  <c r="P29" i="82"/>
  <c r="U29" i="82"/>
  <c r="Y28" i="82"/>
  <c r="X28" i="82"/>
  <c r="I28" i="82"/>
  <c r="W28" i="82"/>
  <c r="V28" i="82"/>
  <c r="P28" i="82"/>
  <c r="U28" i="82"/>
  <c r="Y27" i="82"/>
  <c r="X27" i="82"/>
  <c r="I27" i="82"/>
  <c r="W27" i="82"/>
  <c r="V27" i="82"/>
  <c r="P27" i="82"/>
  <c r="U27" i="82"/>
  <c r="Y26" i="82"/>
  <c r="X26" i="82"/>
  <c r="I26" i="82"/>
  <c r="W26" i="82"/>
  <c r="V26" i="82"/>
  <c r="P26" i="82"/>
  <c r="U26" i="82"/>
  <c r="Y25" i="82"/>
  <c r="X25" i="82"/>
  <c r="I25" i="82"/>
  <c r="W25" i="82"/>
  <c r="V25" i="82"/>
  <c r="P25" i="82"/>
  <c r="U25" i="82"/>
  <c r="Y24" i="82"/>
  <c r="X24" i="82"/>
  <c r="I24" i="82"/>
  <c r="W24" i="82"/>
  <c r="V24" i="82"/>
  <c r="P24" i="82"/>
  <c r="U24" i="82"/>
  <c r="Y23" i="82"/>
  <c r="X23" i="82"/>
  <c r="I23" i="82"/>
  <c r="W23" i="82"/>
  <c r="V23" i="82"/>
  <c r="P23" i="82"/>
  <c r="U23" i="82"/>
  <c r="Y22" i="82"/>
  <c r="X22" i="82"/>
  <c r="I22" i="82"/>
  <c r="W22" i="82"/>
  <c r="V22" i="82"/>
  <c r="P22" i="82"/>
  <c r="U22" i="82"/>
  <c r="Y21" i="82"/>
  <c r="X21" i="82"/>
  <c r="I21" i="82"/>
  <c r="W21" i="82"/>
  <c r="V21" i="82"/>
  <c r="P21" i="82"/>
  <c r="U21" i="82"/>
  <c r="Y20" i="82"/>
  <c r="X20" i="82"/>
  <c r="I20" i="82"/>
  <c r="W20" i="82"/>
  <c r="V20" i="82"/>
  <c r="P20" i="82"/>
  <c r="U20" i="82"/>
  <c r="Y19" i="82"/>
  <c r="X19" i="82"/>
  <c r="I19" i="82"/>
  <c r="W19" i="82"/>
  <c r="V19" i="82"/>
  <c r="P19" i="82"/>
  <c r="U19" i="82"/>
  <c r="Y18" i="82"/>
  <c r="X18" i="82"/>
  <c r="I18" i="82"/>
  <c r="W18" i="82"/>
  <c r="V18" i="82"/>
  <c r="P18" i="82"/>
  <c r="U18" i="82"/>
  <c r="Y17" i="82"/>
  <c r="X17" i="82"/>
  <c r="I17" i="82"/>
  <c r="W17" i="82"/>
  <c r="V17" i="82"/>
  <c r="P17" i="82"/>
  <c r="U17" i="82"/>
  <c r="Y16" i="82"/>
  <c r="X16" i="82"/>
  <c r="I16" i="82"/>
  <c r="W16" i="82"/>
  <c r="V16" i="82"/>
  <c r="P16" i="82"/>
  <c r="U16" i="82"/>
  <c r="Y15" i="82"/>
  <c r="X15" i="82"/>
  <c r="I15" i="82"/>
  <c r="W15" i="82"/>
  <c r="V15" i="82"/>
  <c r="P15" i="82"/>
  <c r="U15" i="82"/>
  <c r="Y14" i="82"/>
  <c r="X14" i="82"/>
  <c r="I14" i="82"/>
  <c r="W14" i="82"/>
  <c r="V14" i="82"/>
  <c r="P14" i="82"/>
  <c r="U14" i="82"/>
  <c r="Y13" i="82"/>
  <c r="X13" i="82"/>
  <c r="I13" i="82"/>
  <c r="W13" i="82"/>
  <c r="V13" i="82"/>
  <c r="P13" i="82"/>
  <c r="U13" i="82"/>
  <c r="N1" i="82"/>
  <c r="W3" i="82"/>
  <c r="T13" i="81"/>
  <c r="E13" i="81"/>
  <c r="T14" i="81"/>
  <c r="E14" i="81"/>
  <c r="T15" i="81"/>
  <c r="E15" i="81"/>
  <c r="T16" i="81"/>
  <c r="E16" i="81"/>
  <c r="T17" i="81"/>
  <c r="E17" i="81"/>
  <c r="T18" i="81"/>
  <c r="E18" i="81"/>
  <c r="T19" i="81"/>
  <c r="E19" i="81"/>
  <c r="T20" i="81"/>
  <c r="E20" i="81"/>
  <c r="T21" i="81"/>
  <c r="E21" i="81"/>
  <c r="T22" i="81"/>
  <c r="E22" i="81"/>
  <c r="T23" i="81"/>
  <c r="E23" i="81"/>
  <c r="T24" i="81"/>
  <c r="E24" i="81"/>
  <c r="T25" i="81"/>
  <c r="E25" i="81"/>
  <c r="T26" i="81"/>
  <c r="E26" i="81"/>
  <c r="T27" i="81"/>
  <c r="E27" i="81"/>
  <c r="T28" i="81"/>
  <c r="E28" i="81"/>
  <c r="T29" i="81"/>
  <c r="E29" i="81"/>
  <c r="T30" i="81"/>
  <c r="E30" i="81"/>
  <c r="T31" i="81"/>
  <c r="E31" i="81"/>
  <c r="T32" i="81"/>
  <c r="E32" i="81"/>
  <c r="T33" i="81"/>
  <c r="E33" i="81"/>
  <c r="T34" i="81"/>
  <c r="E34" i="81"/>
  <c r="T35" i="81"/>
  <c r="E35" i="81"/>
  <c r="T36" i="81"/>
  <c r="E36" i="81"/>
  <c r="T37" i="81"/>
  <c r="E37" i="81"/>
  <c r="T38" i="81"/>
  <c r="E38" i="81"/>
  <c r="T39" i="81"/>
  <c r="E39" i="81"/>
  <c r="T40" i="81"/>
  <c r="E40" i="81"/>
  <c r="T41" i="81"/>
  <c r="E41" i="81"/>
  <c r="T42" i="81"/>
  <c r="E42" i="81"/>
  <c r="T43" i="81"/>
  <c r="E43" i="81"/>
  <c r="T44" i="81"/>
  <c r="E44" i="81"/>
  <c r="T45" i="81"/>
  <c r="E45" i="81"/>
  <c r="T46" i="81"/>
  <c r="E46" i="81"/>
  <c r="T47" i="81"/>
  <c r="E47" i="81"/>
  <c r="T48" i="81"/>
  <c r="E48" i="81"/>
  <c r="T49" i="81"/>
  <c r="E49" i="81"/>
  <c r="T50" i="81"/>
  <c r="E50" i="81"/>
  <c r="T51" i="81"/>
  <c r="E51" i="81"/>
  <c r="T52" i="81"/>
  <c r="E52" i="81"/>
  <c r="T53" i="81"/>
  <c r="E53" i="81"/>
  <c r="T54" i="81"/>
  <c r="E54" i="81"/>
  <c r="T55" i="81"/>
  <c r="E55" i="81"/>
  <c r="T56" i="81"/>
  <c r="E56" i="81"/>
  <c r="T57" i="81"/>
  <c r="E57" i="81"/>
  <c r="T58" i="81"/>
  <c r="E58" i="81"/>
  <c r="T59" i="81"/>
  <c r="E59" i="81"/>
  <c r="T60" i="81"/>
  <c r="E60" i="81"/>
  <c r="T61" i="81"/>
  <c r="E61" i="81"/>
  <c r="T62" i="81"/>
  <c r="E62" i="81"/>
  <c r="T63" i="81"/>
  <c r="E63" i="81"/>
  <c r="E65" i="81"/>
  <c r="E69" i="81"/>
  <c r="D13" i="81"/>
  <c r="G13" i="81"/>
  <c r="H13" i="81"/>
  <c r="D14" i="81"/>
  <c r="G14" i="81"/>
  <c r="H14" i="81"/>
  <c r="D15" i="81"/>
  <c r="G15" i="81"/>
  <c r="H15" i="81"/>
  <c r="D16" i="81"/>
  <c r="G16" i="81"/>
  <c r="H16" i="81"/>
  <c r="D17" i="81"/>
  <c r="G17" i="81"/>
  <c r="H17" i="81"/>
  <c r="D18" i="81"/>
  <c r="G18" i="81"/>
  <c r="H18" i="81"/>
  <c r="D19" i="81"/>
  <c r="G19" i="81"/>
  <c r="H19" i="81"/>
  <c r="D20" i="81"/>
  <c r="G20" i="81"/>
  <c r="H20" i="81"/>
  <c r="D21" i="81"/>
  <c r="G21" i="81"/>
  <c r="H21" i="81"/>
  <c r="D22" i="81"/>
  <c r="G22" i="81"/>
  <c r="H22" i="81"/>
  <c r="D23" i="81"/>
  <c r="G23" i="81"/>
  <c r="H23" i="81"/>
  <c r="D24" i="81"/>
  <c r="G24" i="81"/>
  <c r="H24" i="81"/>
  <c r="D25" i="81"/>
  <c r="G25" i="81"/>
  <c r="H25" i="81"/>
  <c r="D26" i="81"/>
  <c r="G26" i="81"/>
  <c r="H26" i="81"/>
  <c r="D27" i="81"/>
  <c r="G27" i="81"/>
  <c r="H27" i="81"/>
  <c r="D28" i="81"/>
  <c r="G28" i="81"/>
  <c r="H28" i="81"/>
  <c r="D29" i="81"/>
  <c r="G29" i="81"/>
  <c r="H29" i="81"/>
  <c r="D30" i="81"/>
  <c r="G30" i="81"/>
  <c r="H30" i="81"/>
  <c r="D31" i="81"/>
  <c r="G31" i="81"/>
  <c r="H31" i="81"/>
  <c r="D32" i="81"/>
  <c r="G32" i="81"/>
  <c r="H32" i="81"/>
  <c r="D33" i="81"/>
  <c r="G33" i="81"/>
  <c r="H33" i="81"/>
  <c r="D34" i="81"/>
  <c r="G34" i="81"/>
  <c r="H34" i="81"/>
  <c r="D35" i="81"/>
  <c r="G35" i="81"/>
  <c r="H35" i="81"/>
  <c r="D36" i="81"/>
  <c r="G36" i="81"/>
  <c r="H36" i="81"/>
  <c r="D37" i="81"/>
  <c r="G37" i="81"/>
  <c r="H37" i="81"/>
  <c r="D38" i="81"/>
  <c r="G38" i="81"/>
  <c r="H38" i="81"/>
  <c r="D39" i="81"/>
  <c r="G39" i="81"/>
  <c r="H39" i="81"/>
  <c r="D40" i="81"/>
  <c r="G40" i="81"/>
  <c r="H40" i="81"/>
  <c r="D41" i="81"/>
  <c r="G41" i="81"/>
  <c r="H41" i="81"/>
  <c r="D42" i="81"/>
  <c r="G42" i="81"/>
  <c r="H42" i="81"/>
  <c r="D43" i="81"/>
  <c r="G43" i="81"/>
  <c r="H43" i="81"/>
  <c r="D44" i="81"/>
  <c r="G44" i="81"/>
  <c r="H44" i="81"/>
  <c r="D45" i="81"/>
  <c r="G45" i="81"/>
  <c r="H45" i="81"/>
  <c r="D46" i="81"/>
  <c r="G46" i="81"/>
  <c r="H46" i="81"/>
  <c r="D47" i="81"/>
  <c r="G47" i="81"/>
  <c r="H47" i="81"/>
  <c r="D48" i="81"/>
  <c r="G48" i="81"/>
  <c r="H48" i="81"/>
  <c r="D49" i="81"/>
  <c r="G49" i="81"/>
  <c r="H49" i="81"/>
  <c r="D50" i="81"/>
  <c r="G50" i="81"/>
  <c r="H50" i="81"/>
  <c r="D51" i="81"/>
  <c r="G51" i="81"/>
  <c r="H51" i="81"/>
  <c r="D52" i="81"/>
  <c r="G52" i="81"/>
  <c r="H52" i="81"/>
  <c r="D53" i="81"/>
  <c r="G53" i="81"/>
  <c r="H53" i="81"/>
  <c r="D54" i="81"/>
  <c r="G54" i="81"/>
  <c r="H54" i="81"/>
  <c r="D55" i="81"/>
  <c r="G55" i="81"/>
  <c r="H55" i="81"/>
  <c r="D56" i="81"/>
  <c r="G56" i="81"/>
  <c r="H56" i="81"/>
  <c r="D57" i="81"/>
  <c r="G57" i="81"/>
  <c r="H57" i="81"/>
  <c r="D58" i="81"/>
  <c r="G58" i="81"/>
  <c r="H58" i="81"/>
  <c r="D59" i="81"/>
  <c r="G59" i="81"/>
  <c r="H59" i="81"/>
  <c r="D60" i="81"/>
  <c r="G60" i="81"/>
  <c r="H60" i="81"/>
  <c r="D61" i="81"/>
  <c r="G61" i="81"/>
  <c r="H61" i="81"/>
  <c r="D62" i="81"/>
  <c r="G62" i="81"/>
  <c r="H62" i="81"/>
  <c r="D63" i="81"/>
  <c r="G63" i="81"/>
  <c r="H63" i="81"/>
  <c r="H65" i="81"/>
  <c r="E67" i="81"/>
  <c r="J65" i="81"/>
  <c r="D72" i="81"/>
  <c r="E72" i="81"/>
  <c r="K65" i="81"/>
  <c r="D73" i="81"/>
  <c r="E73" i="81"/>
  <c r="L13" i="81"/>
  <c r="L14" i="81"/>
  <c r="L15" i="81"/>
  <c r="L16" i="81"/>
  <c r="L17" i="81"/>
  <c r="L18" i="81"/>
  <c r="L19" i="81"/>
  <c r="L20" i="81"/>
  <c r="L21" i="81"/>
  <c r="L22" i="81"/>
  <c r="L23" i="81"/>
  <c r="L24" i="81"/>
  <c r="L25" i="81"/>
  <c r="L26" i="81"/>
  <c r="L27" i="81"/>
  <c r="L28" i="81"/>
  <c r="L29" i="81"/>
  <c r="L30" i="81"/>
  <c r="L31" i="81"/>
  <c r="L32" i="81"/>
  <c r="L33" i="81"/>
  <c r="L34" i="81"/>
  <c r="L35" i="81"/>
  <c r="L36" i="81"/>
  <c r="L37" i="81"/>
  <c r="L38" i="81"/>
  <c r="L39" i="81"/>
  <c r="L40" i="81"/>
  <c r="L41" i="81"/>
  <c r="L42" i="81"/>
  <c r="L43" i="81"/>
  <c r="L44" i="81"/>
  <c r="L45" i="81"/>
  <c r="L46" i="81"/>
  <c r="L47" i="81"/>
  <c r="L48" i="81"/>
  <c r="L49" i="81"/>
  <c r="L50" i="81"/>
  <c r="L51" i="81"/>
  <c r="L52" i="81"/>
  <c r="L53" i="81"/>
  <c r="L54" i="81"/>
  <c r="L55" i="81"/>
  <c r="L56" i="81"/>
  <c r="L57" i="81"/>
  <c r="L58" i="81"/>
  <c r="L59" i="81"/>
  <c r="L60" i="81"/>
  <c r="L61" i="81"/>
  <c r="L62" i="81"/>
  <c r="L63" i="81"/>
  <c r="L65" i="81"/>
  <c r="D74" i="81"/>
  <c r="E74" i="81"/>
  <c r="M13" i="81"/>
  <c r="M14" i="81"/>
  <c r="M15" i="81"/>
  <c r="M16" i="81"/>
  <c r="M17" i="81"/>
  <c r="M18" i="81"/>
  <c r="M19" i="81"/>
  <c r="M20" i="81"/>
  <c r="M21" i="81"/>
  <c r="M22" i="81"/>
  <c r="M23" i="81"/>
  <c r="M24" i="81"/>
  <c r="M25" i="81"/>
  <c r="M26" i="81"/>
  <c r="M27" i="81"/>
  <c r="M28" i="81"/>
  <c r="M29" i="81"/>
  <c r="M30" i="81"/>
  <c r="M31" i="81"/>
  <c r="M32" i="81"/>
  <c r="M33" i="81"/>
  <c r="M34" i="81"/>
  <c r="M35" i="81"/>
  <c r="M36" i="81"/>
  <c r="M37" i="81"/>
  <c r="M38" i="81"/>
  <c r="M39" i="81"/>
  <c r="M40" i="81"/>
  <c r="M41" i="81"/>
  <c r="M42" i="81"/>
  <c r="M43" i="81"/>
  <c r="M44" i="81"/>
  <c r="M45" i="81"/>
  <c r="M46" i="81"/>
  <c r="M47" i="81"/>
  <c r="M48" i="81"/>
  <c r="M49" i="81"/>
  <c r="M50" i="81"/>
  <c r="M51" i="81"/>
  <c r="M52" i="81"/>
  <c r="M53" i="81"/>
  <c r="M54" i="81"/>
  <c r="M55" i="81"/>
  <c r="M56" i="81"/>
  <c r="M57" i="81"/>
  <c r="M58" i="81"/>
  <c r="M59" i="81"/>
  <c r="M60" i="81"/>
  <c r="M61" i="81"/>
  <c r="M62" i="81"/>
  <c r="M63" i="81"/>
  <c r="M65" i="81"/>
  <c r="D75" i="81"/>
  <c r="E75" i="81"/>
  <c r="N13" i="81"/>
  <c r="N14" i="81"/>
  <c r="N15" i="81"/>
  <c r="N16" i="81"/>
  <c r="N17" i="81"/>
  <c r="N18" i="81"/>
  <c r="N19" i="81"/>
  <c r="N20" i="81"/>
  <c r="N21" i="81"/>
  <c r="N22" i="81"/>
  <c r="N23" i="81"/>
  <c r="N24" i="81"/>
  <c r="N25" i="81"/>
  <c r="N26" i="81"/>
  <c r="N27" i="81"/>
  <c r="N28" i="81"/>
  <c r="N29" i="81"/>
  <c r="N30" i="81"/>
  <c r="N31" i="81"/>
  <c r="N32" i="81"/>
  <c r="N33" i="81"/>
  <c r="N34" i="81"/>
  <c r="N35" i="81"/>
  <c r="N36" i="81"/>
  <c r="N37" i="81"/>
  <c r="N38" i="81"/>
  <c r="N39" i="81"/>
  <c r="N40" i="81"/>
  <c r="N41" i="81"/>
  <c r="N42" i="81"/>
  <c r="N43" i="81"/>
  <c r="N44" i="81"/>
  <c r="N45" i="81"/>
  <c r="N46" i="81"/>
  <c r="N47" i="81"/>
  <c r="N48" i="81"/>
  <c r="N49" i="81"/>
  <c r="N50" i="81"/>
  <c r="N51" i="81"/>
  <c r="N52" i="81"/>
  <c r="N53" i="81"/>
  <c r="N54" i="81"/>
  <c r="N55" i="81"/>
  <c r="N56" i="81"/>
  <c r="N57" i="81"/>
  <c r="N58" i="81"/>
  <c r="N59" i="81"/>
  <c r="N60" i="81"/>
  <c r="N61" i="81"/>
  <c r="N62" i="81"/>
  <c r="N63" i="81"/>
  <c r="N65" i="81"/>
  <c r="D76" i="81"/>
  <c r="E76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5" i="81"/>
  <c r="D77" i="81"/>
  <c r="E77" i="81"/>
  <c r="D78" i="81"/>
  <c r="E78" i="81"/>
  <c r="D79" i="81"/>
  <c r="E79" i="81"/>
  <c r="D80" i="81"/>
  <c r="E80" i="81"/>
  <c r="D81" i="81"/>
  <c r="E81" i="81"/>
  <c r="D83" i="81"/>
  <c r="E83" i="81"/>
  <c r="E86" i="81"/>
  <c r="E88" i="81"/>
  <c r="E90" i="81"/>
  <c r="E91" i="81"/>
  <c r="E95" i="81"/>
  <c r="X72" i="81"/>
  <c r="X70" i="81"/>
  <c r="X67" i="81"/>
  <c r="X65" i="81"/>
  <c r="Y63" i="81"/>
  <c r="I63" i="81"/>
  <c r="W63" i="81"/>
  <c r="V63" i="81"/>
  <c r="P63" i="81"/>
  <c r="U63" i="81"/>
  <c r="Y62" i="81"/>
  <c r="X62" i="81"/>
  <c r="I62" i="81"/>
  <c r="W62" i="81"/>
  <c r="V62" i="81"/>
  <c r="P62" i="81"/>
  <c r="U62" i="81"/>
  <c r="Y61" i="81"/>
  <c r="X61" i="81"/>
  <c r="I61" i="81"/>
  <c r="W61" i="81"/>
  <c r="V61" i="81"/>
  <c r="P61" i="81"/>
  <c r="U61" i="81"/>
  <c r="Y60" i="81"/>
  <c r="X60" i="81"/>
  <c r="I60" i="81"/>
  <c r="W60" i="81"/>
  <c r="V60" i="81"/>
  <c r="P60" i="81"/>
  <c r="U60" i="81"/>
  <c r="Y59" i="81"/>
  <c r="X59" i="81"/>
  <c r="I59" i="81"/>
  <c r="W59" i="81"/>
  <c r="V59" i="81"/>
  <c r="P59" i="81"/>
  <c r="U59" i="81"/>
  <c r="Y58" i="81"/>
  <c r="X58" i="81"/>
  <c r="I58" i="81"/>
  <c r="W58" i="81"/>
  <c r="V58" i="81"/>
  <c r="P58" i="81"/>
  <c r="U58" i="81"/>
  <c r="Y57" i="81"/>
  <c r="X57" i="81"/>
  <c r="I57" i="81"/>
  <c r="W57" i="81"/>
  <c r="V57" i="81"/>
  <c r="P57" i="81"/>
  <c r="U57" i="81"/>
  <c r="Y56" i="81"/>
  <c r="X56" i="81"/>
  <c r="I56" i="81"/>
  <c r="W56" i="81"/>
  <c r="V56" i="81"/>
  <c r="P56" i="81"/>
  <c r="U56" i="81"/>
  <c r="Y55" i="81"/>
  <c r="X55" i="81"/>
  <c r="I55" i="81"/>
  <c r="W55" i="81"/>
  <c r="V55" i="81"/>
  <c r="P55" i="81"/>
  <c r="U55" i="81"/>
  <c r="Y54" i="81"/>
  <c r="X54" i="81"/>
  <c r="I54" i="81"/>
  <c r="W54" i="81"/>
  <c r="V54" i="81"/>
  <c r="P54" i="81"/>
  <c r="U54" i="81"/>
  <c r="Y53" i="81"/>
  <c r="X53" i="81"/>
  <c r="I53" i="81"/>
  <c r="W53" i="81"/>
  <c r="V53" i="81"/>
  <c r="P53" i="81"/>
  <c r="U53" i="81"/>
  <c r="Y52" i="81"/>
  <c r="X52" i="81"/>
  <c r="I52" i="81"/>
  <c r="W52" i="81"/>
  <c r="V52" i="81"/>
  <c r="P52" i="81"/>
  <c r="U52" i="81"/>
  <c r="Y51" i="81"/>
  <c r="X51" i="81"/>
  <c r="I51" i="81"/>
  <c r="W51" i="81"/>
  <c r="V51" i="81"/>
  <c r="P51" i="81"/>
  <c r="U51" i="81"/>
  <c r="Y50" i="81"/>
  <c r="X50" i="81"/>
  <c r="I50" i="81"/>
  <c r="W50" i="81"/>
  <c r="V50" i="81"/>
  <c r="P50" i="81"/>
  <c r="U50" i="81"/>
  <c r="Y49" i="81"/>
  <c r="X49" i="81"/>
  <c r="I49" i="81"/>
  <c r="W49" i="81"/>
  <c r="V49" i="81"/>
  <c r="P49" i="81"/>
  <c r="U49" i="81"/>
  <c r="Y48" i="81"/>
  <c r="X48" i="81"/>
  <c r="I48" i="81"/>
  <c r="W48" i="81"/>
  <c r="V48" i="81"/>
  <c r="P48" i="81"/>
  <c r="U48" i="81"/>
  <c r="Y47" i="81"/>
  <c r="X47" i="81"/>
  <c r="I47" i="81"/>
  <c r="W47" i="81"/>
  <c r="V47" i="81"/>
  <c r="P47" i="81"/>
  <c r="U47" i="81"/>
  <c r="Y46" i="81"/>
  <c r="X46" i="81"/>
  <c r="I46" i="81"/>
  <c r="W46" i="81"/>
  <c r="V46" i="81"/>
  <c r="P46" i="81"/>
  <c r="U46" i="81"/>
  <c r="Y45" i="81"/>
  <c r="X45" i="81"/>
  <c r="I45" i="81"/>
  <c r="W45" i="81"/>
  <c r="V45" i="81"/>
  <c r="P45" i="81"/>
  <c r="U45" i="81"/>
  <c r="Y44" i="81"/>
  <c r="X44" i="81"/>
  <c r="I44" i="81"/>
  <c r="W44" i="81"/>
  <c r="V44" i="81"/>
  <c r="P44" i="81"/>
  <c r="U44" i="81"/>
  <c r="Y43" i="81"/>
  <c r="X43" i="81"/>
  <c r="I43" i="81"/>
  <c r="W43" i="81"/>
  <c r="V43" i="81"/>
  <c r="P43" i="81"/>
  <c r="U43" i="81"/>
  <c r="Y42" i="81"/>
  <c r="X42" i="81"/>
  <c r="I42" i="81"/>
  <c r="W42" i="81"/>
  <c r="V42" i="81"/>
  <c r="P42" i="81"/>
  <c r="U42" i="81"/>
  <c r="Y41" i="81"/>
  <c r="X41" i="81"/>
  <c r="I41" i="81"/>
  <c r="W41" i="81"/>
  <c r="V41" i="81"/>
  <c r="P41" i="81"/>
  <c r="U41" i="81"/>
  <c r="Y40" i="81"/>
  <c r="X40" i="81"/>
  <c r="I40" i="81"/>
  <c r="W40" i="81"/>
  <c r="V40" i="81"/>
  <c r="P40" i="81"/>
  <c r="U40" i="81"/>
  <c r="Y39" i="81"/>
  <c r="X39" i="81"/>
  <c r="I39" i="81"/>
  <c r="W39" i="81"/>
  <c r="V39" i="81"/>
  <c r="P39" i="81"/>
  <c r="U39" i="81"/>
  <c r="Y38" i="81"/>
  <c r="X38" i="81"/>
  <c r="I38" i="81"/>
  <c r="W38" i="81"/>
  <c r="V38" i="81"/>
  <c r="P38" i="81"/>
  <c r="U38" i="81"/>
  <c r="Y37" i="81"/>
  <c r="X37" i="81"/>
  <c r="I37" i="81"/>
  <c r="W37" i="81"/>
  <c r="V37" i="81"/>
  <c r="P37" i="81"/>
  <c r="U37" i="81"/>
  <c r="Y36" i="81"/>
  <c r="X36" i="81"/>
  <c r="I36" i="81"/>
  <c r="W36" i="81"/>
  <c r="V36" i="81"/>
  <c r="P36" i="81"/>
  <c r="U36" i="81"/>
  <c r="Y35" i="81"/>
  <c r="X35" i="81"/>
  <c r="I35" i="81"/>
  <c r="W35" i="81"/>
  <c r="V35" i="81"/>
  <c r="P35" i="81"/>
  <c r="U35" i="81"/>
  <c r="Y34" i="81"/>
  <c r="X34" i="81"/>
  <c r="I34" i="81"/>
  <c r="W34" i="81"/>
  <c r="V34" i="81"/>
  <c r="P34" i="81"/>
  <c r="U34" i="81"/>
  <c r="Y33" i="81"/>
  <c r="X33" i="81"/>
  <c r="I33" i="81"/>
  <c r="W33" i="81"/>
  <c r="V33" i="81"/>
  <c r="P33" i="81"/>
  <c r="U33" i="81"/>
  <c r="Y32" i="81"/>
  <c r="X32" i="81"/>
  <c r="I32" i="81"/>
  <c r="W32" i="81"/>
  <c r="V32" i="81"/>
  <c r="P32" i="81"/>
  <c r="U32" i="81"/>
  <c r="Y31" i="81"/>
  <c r="X31" i="81"/>
  <c r="I31" i="81"/>
  <c r="W31" i="81"/>
  <c r="V31" i="81"/>
  <c r="P31" i="81"/>
  <c r="U31" i="81"/>
  <c r="Y30" i="81"/>
  <c r="X30" i="81"/>
  <c r="I30" i="81"/>
  <c r="W30" i="81"/>
  <c r="V30" i="81"/>
  <c r="P30" i="81"/>
  <c r="U30" i="81"/>
  <c r="Y29" i="81"/>
  <c r="X29" i="81"/>
  <c r="I29" i="81"/>
  <c r="W29" i="81"/>
  <c r="V29" i="81"/>
  <c r="P29" i="81"/>
  <c r="U29" i="81"/>
  <c r="Y28" i="81"/>
  <c r="X28" i="81"/>
  <c r="I28" i="81"/>
  <c r="W28" i="81"/>
  <c r="V28" i="81"/>
  <c r="P28" i="81"/>
  <c r="U28" i="81"/>
  <c r="Y27" i="81"/>
  <c r="X27" i="81"/>
  <c r="I27" i="81"/>
  <c r="W27" i="81"/>
  <c r="V27" i="81"/>
  <c r="P27" i="81"/>
  <c r="U27" i="81"/>
  <c r="Y26" i="81"/>
  <c r="X26" i="81"/>
  <c r="I26" i="81"/>
  <c r="W26" i="81"/>
  <c r="V26" i="81"/>
  <c r="P26" i="81"/>
  <c r="U26" i="81"/>
  <c r="Y25" i="81"/>
  <c r="X25" i="81"/>
  <c r="I25" i="81"/>
  <c r="W25" i="81"/>
  <c r="V25" i="81"/>
  <c r="P25" i="81"/>
  <c r="U25" i="81"/>
  <c r="Y24" i="81"/>
  <c r="X24" i="81"/>
  <c r="I24" i="81"/>
  <c r="W24" i="81"/>
  <c r="V24" i="81"/>
  <c r="P24" i="81"/>
  <c r="U24" i="81"/>
  <c r="Y23" i="81"/>
  <c r="X23" i="81"/>
  <c r="I23" i="81"/>
  <c r="W23" i="81"/>
  <c r="V23" i="81"/>
  <c r="P23" i="81"/>
  <c r="U23" i="81"/>
  <c r="Y22" i="81"/>
  <c r="X22" i="81"/>
  <c r="I22" i="81"/>
  <c r="W22" i="81"/>
  <c r="V22" i="81"/>
  <c r="P22" i="81"/>
  <c r="U22" i="81"/>
  <c r="Y21" i="81"/>
  <c r="X21" i="81"/>
  <c r="I21" i="81"/>
  <c r="W21" i="81"/>
  <c r="V21" i="81"/>
  <c r="P21" i="81"/>
  <c r="U21" i="81"/>
  <c r="Y20" i="81"/>
  <c r="X20" i="81"/>
  <c r="I20" i="81"/>
  <c r="W20" i="81"/>
  <c r="V20" i="81"/>
  <c r="P20" i="81"/>
  <c r="U20" i="81"/>
  <c r="Y19" i="81"/>
  <c r="X19" i="81"/>
  <c r="I19" i="81"/>
  <c r="W19" i="81"/>
  <c r="V19" i="81"/>
  <c r="P19" i="81"/>
  <c r="U19" i="81"/>
  <c r="Y18" i="81"/>
  <c r="X18" i="81"/>
  <c r="I18" i="81"/>
  <c r="W18" i="81"/>
  <c r="V18" i="81"/>
  <c r="P18" i="81"/>
  <c r="U18" i="81"/>
  <c r="Y17" i="81"/>
  <c r="X17" i="81"/>
  <c r="I17" i="81"/>
  <c r="W17" i="81"/>
  <c r="V17" i="81"/>
  <c r="P17" i="81"/>
  <c r="U17" i="81"/>
  <c r="Y16" i="81"/>
  <c r="X16" i="81"/>
  <c r="I16" i="81"/>
  <c r="W16" i="81"/>
  <c r="V16" i="81"/>
  <c r="P16" i="81"/>
  <c r="U16" i="81"/>
  <c r="Y15" i="81"/>
  <c r="X15" i="81"/>
  <c r="I15" i="81"/>
  <c r="W15" i="81"/>
  <c r="V15" i="81"/>
  <c r="P15" i="81"/>
  <c r="U15" i="81"/>
  <c r="Y14" i="81"/>
  <c r="X14" i="81"/>
  <c r="I14" i="81"/>
  <c r="W14" i="81"/>
  <c r="V14" i="81"/>
  <c r="P14" i="81"/>
  <c r="U14" i="81"/>
  <c r="Y13" i="81"/>
  <c r="X13" i="81"/>
  <c r="I13" i="81"/>
  <c r="W13" i="81"/>
  <c r="V13" i="81"/>
  <c r="P13" i="81"/>
  <c r="U13" i="81"/>
  <c r="N1" i="81"/>
  <c r="W3" i="81"/>
  <c r="T13" i="80"/>
  <c r="E13" i="80"/>
  <c r="T14" i="80"/>
  <c r="E14" i="80"/>
  <c r="T15" i="80"/>
  <c r="E15" i="80"/>
  <c r="T16" i="80"/>
  <c r="E16" i="80"/>
  <c r="T17" i="80"/>
  <c r="E17" i="80"/>
  <c r="T18" i="80"/>
  <c r="E18" i="80"/>
  <c r="T19" i="80"/>
  <c r="E19" i="80"/>
  <c r="T20" i="80"/>
  <c r="E20" i="80"/>
  <c r="T21" i="80"/>
  <c r="E21" i="80"/>
  <c r="T22" i="80"/>
  <c r="E22" i="80"/>
  <c r="T23" i="80"/>
  <c r="E23" i="80"/>
  <c r="T24" i="80"/>
  <c r="E24" i="80"/>
  <c r="T25" i="80"/>
  <c r="E25" i="80"/>
  <c r="T26" i="80"/>
  <c r="E26" i="80"/>
  <c r="T27" i="80"/>
  <c r="E27" i="80"/>
  <c r="T28" i="80"/>
  <c r="E28" i="80"/>
  <c r="T29" i="80"/>
  <c r="E29" i="80"/>
  <c r="T30" i="80"/>
  <c r="E30" i="80"/>
  <c r="T31" i="80"/>
  <c r="E31" i="80"/>
  <c r="T32" i="80"/>
  <c r="E32" i="80"/>
  <c r="T33" i="80"/>
  <c r="E33" i="80"/>
  <c r="T34" i="80"/>
  <c r="E34" i="80"/>
  <c r="T35" i="80"/>
  <c r="E35" i="80"/>
  <c r="T36" i="80"/>
  <c r="E36" i="80"/>
  <c r="T37" i="80"/>
  <c r="E37" i="80"/>
  <c r="T38" i="80"/>
  <c r="E38" i="80"/>
  <c r="T39" i="80"/>
  <c r="E39" i="80"/>
  <c r="T40" i="80"/>
  <c r="E40" i="80"/>
  <c r="T41" i="80"/>
  <c r="E41" i="80"/>
  <c r="T42" i="80"/>
  <c r="E42" i="80"/>
  <c r="T43" i="80"/>
  <c r="E43" i="80"/>
  <c r="T44" i="80"/>
  <c r="E44" i="80"/>
  <c r="T45" i="80"/>
  <c r="E45" i="80"/>
  <c r="T46" i="80"/>
  <c r="E46" i="80"/>
  <c r="T47" i="80"/>
  <c r="E47" i="80"/>
  <c r="T48" i="80"/>
  <c r="E48" i="80"/>
  <c r="T49" i="80"/>
  <c r="E49" i="80"/>
  <c r="T50" i="80"/>
  <c r="E50" i="80"/>
  <c r="T51" i="80"/>
  <c r="E51" i="80"/>
  <c r="T52" i="80"/>
  <c r="E52" i="80"/>
  <c r="T53" i="80"/>
  <c r="E53" i="80"/>
  <c r="T54" i="80"/>
  <c r="E54" i="80"/>
  <c r="T55" i="80"/>
  <c r="E55" i="80"/>
  <c r="T56" i="80"/>
  <c r="E56" i="80"/>
  <c r="T57" i="80"/>
  <c r="E57" i="80"/>
  <c r="T58" i="80"/>
  <c r="E58" i="80"/>
  <c r="T59" i="80"/>
  <c r="E59" i="80"/>
  <c r="T60" i="80"/>
  <c r="E60" i="80"/>
  <c r="T61" i="80"/>
  <c r="E61" i="80"/>
  <c r="T62" i="80"/>
  <c r="E62" i="80"/>
  <c r="T63" i="80"/>
  <c r="E63" i="80"/>
  <c r="E65" i="80"/>
  <c r="E69" i="80"/>
  <c r="D13" i="80"/>
  <c r="G13" i="80"/>
  <c r="H13" i="80"/>
  <c r="D14" i="80"/>
  <c r="G14" i="80"/>
  <c r="H14" i="80"/>
  <c r="D15" i="80"/>
  <c r="G15" i="80"/>
  <c r="H15" i="80"/>
  <c r="D16" i="80"/>
  <c r="G16" i="80"/>
  <c r="H16" i="80"/>
  <c r="D17" i="80"/>
  <c r="G17" i="80"/>
  <c r="H17" i="80"/>
  <c r="D18" i="80"/>
  <c r="G18" i="80"/>
  <c r="H18" i="80"/>
  <c r="D19" i="80"/>
  <c r="G19" i="80"/>
  <c r="H19" i="80"/>
  <c r="D20" i="80"/>
  <c r="G20" i="80"/>
  <c r="H20" i="80"/>
  <c r="D21" i="80"/>
  <c r="G21" i="80"/>
  <c r="H21" i="80"/>
  <c r="D22" i="80"/>
  <c r="G22" i="80"/>
  <c r="H22" i="80"/>
  <c r="D23" i="80"/>
  <c r="G23" i="80"/>
  <c r="H23" i="80"/>
  <c r="D24" i="80"/>
  <c r="G24" i="80"/>
  <c r="H24" i="80"/>
  <c r="D25" i="80"/>
  <c r="G25" i="80"/>
  <c r="H25" i="80"/>
  <c r="D26" i="80"/>
  <c r="G26" i="80"/>
  <c r="H26" i="80"/>
  <c r="D27" i="80"/>
  <c r="G27" i="80"/>
  <c r="H27" i="80"/>
  <c r="D28" i="80"/>
  <c r="G28" i="80"/>
  <c r="H28" i="80"/>
  <c r="D29" i="80"/>
  <c r="G29" i="80"/>
  <c r="H29" i="80"/>
  <c r="D30" i="80"/>
  <c r="G30" i="80"/>
  <c r="H30" i="80"/>
  <c r="D31" i="80"/>
  <c r="G31" i="80"/>
  <c r="H31" i="80"/>
  <c r="D32" i="80"/>
  <c r="G32" i="80"/>
  <c r="H32" i="80"/>
  <c r="D33" i="80"/>
  <c r="G33" i="80"/>
  <c r="H33" i="80"/>
  <c r="D34" i="80"/>
  <c r="G34" i="80"/>
  <c r="H34" i="80"/>
  <c r="D35" i="80"/>
  <c r="G35" i="80"/>
  <c r="H35" i="80"/>
  <c r="D36" i="80"/>
  <c r="G36" i="80"/>
  <c r="H36" i="80"/>
  <c r="D37" i="80"/>
  <c r="G37" i="80"/>
  <c r="H37" i="80"/>
  <c r="D38" i="80"/>
  <c r="G38" i="80"/>
  <c r="H38" i="80"/>
  <c r="D39" i="80"/>
  <c r="G39" i="80"/>
  <c r="H39" i="80"/>
  <c r="D40" i="80"/>
  <c r="G40" i="80"/>
  <c r="H40" i="80"/>
  <c r="D41" i="80"/>
  <c r="G41" i="80"/>
  <c r="H41" i="80"/>
  <c r="D42" i="80"/>
  <c r="G42" i="80"/>
  <c r="H42" i="80"/>
  <c r="D43" i="80"/>
  <c r="G43" i="80"/>
  <c r="H43" i="80"/>
  <c r="D44" i="80"/>
  <c r="G44" i="80"/>
  <c r="H44" i="80"/>
  <c r="D45" i="80"/>
  <c r="G45" i="80"/>
  <c r="H45" i="80"/>
  <c r="D46" i="80"/>
  <c r="G46" i="80"/>
  <c r="H46" i="80"/>
  <c r="D47" i="80"/>
  <c r="G47" i="80"/>
  <c r="H47" i="80"/>
  <c r="D48" i="80"/>
  <c r="G48" i="80"/>
  <c r="H48" i="80"/>
  <c r="D49" i="80"/>
  <c r="G49" i="80"/>
  <c r="H49" i="80"/>
  <c r="D50" i="80"/>
  <c r="G50" i="80"/>
  <c r="H50" i="80"/>
  <c r="D51" i="80"/>
  <c r="G51" i="80"/>
  <c r="H51" i="80"/>
  <c r="D52" i="80"/>
  <c r="G52" i="80"/>
  <c r="H52" i="80"/>
  <c r="D53" i="80"/>
  <c r="G53" i="80"/>
  <c r="H53" i="80"/>
  <c r="D54" i="80"/>
  <c r="G54" i="80"/>
  <c r="H54" i="80"/>
  <c r="D55" i="80"/>
  <c r="G55" i="80"/>
  <c r="H55" i="80"/>
  <c r="D56" i="80"/>
  <c r="G56" i="80"/>
  <c r="H56" i="80"/>
  <c r="D57" i="80"/>
  <c r="G57" i="80"/>
  <c r="H57" i="80"/>
  <c r="D58" i="80"/>
  <c r="G58" i="80"/>
  <c r="H58" i="80"/>
  <c r="D59" i="80"/>
  <c r="G59" i="80"/>
  <c r="H59" i="80"/>
  <c r="D60" i="80"/>
  <c r="G60" i="80"/>
  <c r="H60" i="80"/>
  <c r="D61" i="80"/>
  <c r="G61" i="80"/>
  <c r="H61" i="80"/>
  <c r="D62" i="80"/>
  <c r="G62" i="80"/>
  <c r="H62" i="80"/>
  <c r="D63" i="80"/>
  <c r="G63" i="80"/>
  <c r="H63" i="80"/>
  <c r="H65" i="80"/>
  <c r="E67" i="80"/>
  <c r="J65" i="80"/>
  <c r="D72" i="80"/>
  <c r="E72" i="80"/>
  <c r="K65" i="80"/>
  <c r="D73" i="80"/>
  <c r="E73" i="80"/>
  <c r="L13" i="80"/>
  <c r="L14" i="80"/>
  <c r="L15" i="80"/>
  <c r="L16" i="80"/>
  <c r="L17" i="80"/>
  <c r="L18" i="80"/>
  <c r="L19" i="80"/>
  <c r="L20" i="80"/>
  <c r="L21" i="80"/>
  <c r="L22" i="80"/>
  <c r="L23" i="80"/>
  <c r="L24" i="80"/>
  <c r="L25" i="80"/>
  <c r="L26" i="80"/>
  <c r="L27" i="80"/>
  <c r="L28" i="80"/>
  <c r="L29" i="80"/>
  <c r="L30" i="80"/>
  <c r="L31" i="80"/>
  <c r="L32" i="80"/>
  <c r="L33" i="80"/>
  <c r="L34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L49" i="80"/>
  <c r="L50" i="80"/>
  <c r="L51" i="80"/>
  <c r="L52" i="80"/>
  <c r="L53" i="80"/>
  <c r="L54" i="80"/>
  <c r="L55" i="80"/>
  <c r="L56" i="80"/>
  <c r="L57" i="80"/>
  <c r="L58" i="80"/>
  <c r="L59" i="80"/>
  <c r="L60" i="80"/>
  <c r="L61" i="80"/>
  <c r="L62" i="80"/>
  <c r="L63" i="80"/>
  <c r="L65" i="80"/>
  <c r="D74" i="80"/>
  <c r="E74" i="80"/>
  <c r="M13" i="80"/>
  <c r="M14" i="80"/>
  <c r="M15" i="80"/>
  <c r="M16" i="80"/>
  <c r="M17" i="80"/>
  <c r="M18" i="80"/>
  <c r="M19" i="80"/>
  <c r="M20" i="80"/>
  <c r="M21" i="80"/>
  <c r="M22" i="80"/>
  <c r="M23" i="80"/>
  <c r="M24" i="80"/>
  <c r="M25" i="80"/>
  <c r="M26" i="80"/>
  <c r="M27" i="80"/>
  <c r="M28" i="80"/>
  <c r="M29" i="80"/>
  <c r="M30" i="80"/>
  <c r="M31" i="80"/>
  <c r="M32" i="80"/>
  <c r="M33" i="80"/>
  <c r="M34" i="80"/>
  <c r="M35" i="80"/>
  <c r="M36" i="80"/>
  <c r="M37" i="80"/>
  <c r="M38" i="80"/>
  <c r="M39" i="80"/>
  <c r="M40" i="80"/>
  <c r="M41" i="80"/>
  <c r="M42" i="80"/>
  <c r="M43" i="80"/>
  <c r="M44" i="80"/>
  <c r="M45" i="80"/>
  <c r="M46" i="80"/>
  <c r="M47" i="80"/>
  <c r="M48" i="80"/>
  <c r="M49" i="80"/>
  <c r="M50" i="80"/>
  <c r="M51" i="80"/>
  <c r="M52" i="80"/>
  <c r="M53" i="80"/>
  <c r="M54" i="80"/>
  <c r="M55" i="80"/>
  <c r="M56" i="80"/>
  <c r="M57" i="80"/>
  <c r="M58" i="80"/>
  <c r="M59" i="80"/>
  <c r="M60" i="80"/>
  <c r="M61" i="80"/>
  <c r="M62" i="80"/>
  <c r="M63" i="80"/>
  <c r="M65" i="80"/>
  <c r="D75" i="80"/>
  <c r="E75" i="80"/>
  <c r="N13" i="80"/>
  <c r="N14" i="80"/>
  <c r="N15" i="80"/>
  <c r="N16" i="80"/>
  <c r="N17" i="80"/>
  <c r="N18" i="80"/>
  <c r="N19" i="80"/>
  <c r="N20" i="80"/>
  <c r="N21" i="80"/>
  <c r="N22" i="80"/>
  <c r="N23" i="80"/>
  <c r="N24" i="80"/>
  <c r="N25" i="80"/>
  <c r="N26" i="80"/>
  <c r="N27" i="80"/>
  <c r="N28" i="80"/>
  <c r="N29" i="80"/>
  <c r="N30" i="80"/>
  <c r="N31" i="80"/>
  <c r="N32" i="80"/>
  <c r="N33" i="80"/>
  <c r="N34" i="80"/>
  <c r="N35" i="80"/>
  <c r="N36" i="80"/>
  <c r="N37" i="80"/>
  <c r="N38" i="80"/>
  <c r="N39" i="80"/>
  <c r="N40" i="80"/>
  <c r="N41" i="80"/>
  <c r="N42" i="80"/>
  <c r="N43" i="80"/>
  <c r="N44" i="80"/>
  <c r="N45" i="80"/>
  <c r="N46" i="80"/>
  <c r="N47" i="80"/>
  <c r="N48" i="80"/>
  <c r="N49" i="80"/>
  <c r="N50" i="80"/>
  <c r="N51" i="80"/>
  <c r="N52" i="80"/>
  <c r="N53" i="80"/>
  <c r="N54" i="80"/>
  <c r="N55" i="80"/>
  <c r="N56" i="80"/>
  <c r="N57" i="80"/>
  <c r="N58" i="80"/>
  <c r="N59" i="80"/>
  <c r="N60" i="80"/>
  <c r="N61" i="80"/>
  <c r="N62" i="80"/>
  <c r="N63" i="80"/>
  <c r="N65" i="80"/>
  <c r="D76" i="80"/>
  <c r="E76" i="80"/>
  <c r="O13" i="80"/>
  <c r="O14" i="80"/>
  <c r="O15" i="80"/>
  <c r="O16" i="80"/>
  <c r="O17" i="80"/>
  <c r="O18" i="80"/>
  <c r="O19" i="80"/>
  <c r="O20" i="80"/>
  <c r="O21" i="80"/>
  <c r="O22" i="80"/>
  <c r="O23" i="80"/>
  <c r="O24" i="80"/>
  <c r="O25" i="80"/>
  <c r="O26" i="80"/>
  <c r="O27" i="80"/>
  <c r="O28" i="80"/>
  <c r="O29" i="80"/>
  <c r="O30" i="80"/>
  <c r="O31" i="80"/>
  <c r="O32" i="80"/>
  <c r="O33" i="80"/>
  <c r="O34" i="80"/>
  <c r="O35" i="80"/>
  <c r="O36" i="80"/>
  <c r="O37" i="80"/>
  <c r="O38" i="80"/>
  <c r="O39" i="80"/>
  <c r="O40" i="80"/>
  <c r="O41" i="80"/>
  <c r="O42" i="80"/>
  <c r="O43" i="80"/>
  <c r="O44" i="80"/>
  <c r="O45" i="80"/>
  <c r="O46" i="80"/>
  <c r="O47" i="80"/>
  <c r="O48" i="80"/>
  <c r="O49" i="80"/>
  <c r="O50" i="80"/>
  <c r="O51" i="80"/>
  <c r="O52" i="80"/>
  <c r="O53" i="80"/>
  <c r="O54" i="80"/>
  <c r="O55" i="80"/>
  <c r="O56" i="80"/>
  <c r="O57" i="80"/>
  <c r="O58" i="80"/>
  <c r="O59" i="80"/>
  <c r="O60" i="80"/>
  <c r="O61" i="80"/>
  <c r="O62" i="80"/>
  <c r="O63" i="80"/>
  <c r="O65" i="80"/>
  <c r="D77" i="80"/>
  <c r="E77" i="80"/>
  <c r="D78" i="80"/>
  <c r="E78" i="80"/>
  <c r="D79" i="80"/>
  <c r="E79" i="80"/>
  <c r="D80" i="80"/>
  <c r="E80" i="80"/>
  <c r="D81" i="80"/>
  <c r="E81" i="80"/>
  <c r="D83" i="80"/>
  <c r="E83" i="80"/>
  <c r="E86" i="80"/>
  <c r="E88" i="80"/>
  <c r="E90" i="80"/>
  <c r="E91" i="80"/>
  <c r="E95" i="80"/>
  <c r="X72" i="80"/>
  <c r="X70" i="80"/>
  <c r="X67" i="80"/>
  <c r="X65" i="80"/>
  <c r="Y63" i="80"/>
  <c r="I63" i="80"/>
  <c r="W63" i="80"/>
  <c r="V63" i="80"/>
  <c r="P63" i="80"/>
  <c r="U63" i="80"/>
  <c r="Y62" i="80"/>
  <c r="X62" i="80"/>
  <c r="I62" i="80"/>
  <c r="W62" i="80"/>
  <c r="V62" i="80"/>
  <c r="P62" i="80"/>
  <c r="U62" i="80"/>
  <c r="Y61" i="80"/>
  <c r="X61" i="80"/>
  <c r="I61" i="80"/>
  <c r="W61" i="80"/>
  <c r="V61" i="80"/>
  <c r="P61" i="80"/>
  <c r="U61" i="80"/>
  <c r="Y60" i="80"/>
  <c r="X60" i="80"/>
  <c r="I60" i="80"/>
  <c r="W60" i="80"/>
  <c r="V60" i="80"/>
  <c r="P60" i="80"/>
  <c r="U60" i="80"/>
  <c r="Y59" i="80"/>
  <c r="X59" i="80"/>
  <c r="I59" i="80"/>
  <c r="W59" i="80"/>
  <c r="V59" i="80"/>
  <c r="P59" i="80"/>
  <c r="U59" i="80"/>
  <c r="Y58" i="80"/>
  <c r="X58" i="80"/>
  <c r="I58" i="80"/>
  <c r="W58" i="80"/>
  <c r="V58" i="80"/>
  <c r="P58" i="80"/>
  <c r="U58" i="80"/>
  <c r="Y57" i="80"/>
  <c r="X57" i="80"/>
  <c r="I57" i="80"/>
  <c r="W57" i="80"/>
  <c r="V57" i="80"/>
  <c r="P57" i="80"/>
  <c r="U57" i="80"/>
  <c r="Y56" i="80"/>
  <c r="X56" i="80"/>
  <c r="I56" i="80"/>
  <c r="W56" i="80"/>
  <c r="V56" i="80"/>
  <c r="P56" i="80"/>
  <c r="U56" i="80"/>
  <c r="Y55" i="80"/>
  <c r="X55" i="80"/>
  <c r="I55" i="80"/>
  <c r="W55" i="80"/>
  <c r="V55" i="80"/>
  <c r="P55" i="80"/>
  <c r="U55" i="80"/>
  <c r="Y54" i="80"/>
  <c r="X54" i="80"/>
  <c r="I54" i="80"/>
  <c r="W54" i="80"/>
  <c r="V54" i="80"/>
  <c r="P54" i="80"/>
  <c r="U54" i="80"/>
  <c r="Y53" i="80"/>
  <c r="X53" i="80"/>
  <c r="I53" i="80"/>
  <c r="W53" i="80"/>
  <c r="V53" i="80"/>
  <c r="P53" i="80"/>
  <c r="U53" i="80"/>
  <c r="Y52" i="80"/>
  <c r="X52" i="80"/>
  <c r="I52" i="80"/>
  <c r="W52" i="80"/>
  <c r="V52" i="80"/>
  <c r="P52" i="80"/>
  <c r="U52" i="80"/>
  <c r="Y51" i="80"/>
  <c r="X51" i="80"/>
  <c r="I51" i="80"/>
  <c r="W51" i="80"/>
  <c r="V51" i="80"/>
  <c r="P51" i="80"/>
  <c r="U51" i="80"/>
  <c r="Y50" i="80"/>
  <c r="X50" i="80"/>
  <c r="I50" i="80"/>
  <c r="W50" i="80"/>
  <c r="V50" i="80"/>
  <c r="P50" i="80"/>
  <c r="U50" i="80"/>
  <c r="Y49" i="80"/>
  <c r="X49" i="80"/>
  <c r="I49" i="80"/>
  <c r="W49" i="80"/>
  <c r="V49" i="80"/>
  <c r="P49" i="80"/>
  <c r="U49" i="80"/>
  <c r="Y48" i="80"/>
  <c r="X48" i="80"/>
  <c r="I48" i="80"/>
  <c r="W48" i="80"/>
  <c r="V48" i="80"/>
  <c r="P48" i="80"/>
  <c r="U48" i="80"/>
  <c r="Y47" i="80"/>
  <c r="X47" i="80"/>
  <c r="I47" i="80"/>
  <c r="W47" i="80"/>
  <c r="V47" i="80"/>
  <c r="P47" i="80"/>
  <c r="U47" i="80"/>
  <c r="Y46" i="80"/>
  <c r="X46" i="80"/>
  <c r="I46" i="80"/>
  <c r="W46" i="80"/>
  <c r="V46" i="80"/>
  <c r="P46" i="80"/>
  <c r="U46" i="80"/>
  <c r="Y45" i="80"/>
  <c r="X45" i="80"/>
  <c r="I45" i="80"/>
  <c r="W45" i="80"/>
  <c r="V45" i="80"/>
  <c r="P45" i="80"/>
  <c r="U45" i="80"/>
  <c r="Y44" i="80"/>
  <c r="X44" i="80"/>
  <c r="I44" i="80"/>
  <c r="W44" i="80"/>
  <c r="V44" i="80"/>
  <c r="P44" i="80"/>
  <c r="U44" i="80"/>
  <c r="Y43" i="80"/>
  <c r="X43" i="80"/>
  <c r="I43" i="80"/>
  <c r="W43" i="80"/>
  <c r="V43" i="80"/>
  <c r="P43" i="80"/>
  <c r="U43" i="80"/>
  <c r="Y42" i="80"/>
  <c r="X42" i="80"/>
  <c r="I42" i="80"/>
  <c r="W42" i="80"/>
  <c r="V42" i="80"/>
  <c r="P42" i="80"/>
  <c r="U42" i="80"/>
  <c r="Y41" i="80"/>
  <c r="X41" i="80"/>
  <c r="I41" i="80"/>
  <c r="W41" i="80"/>
  <c r="V41" i="80"/>
  <c r="P41" i="80"/>
  <c r="U41" i="80"/>
  <c r="Y40" i="80"/>
  <c r="X40" i="80"/>
  <c r="I40" i="80"/>
  <c r="W40" i="80"/>
  <c r="V40" i="80"/>
  <c r="P40" i="80"/>
  <c r="U40" i="80"/>
  <c r="Y39" i="80"/>
  <c r="X39" i="80"/>
  <c r="I39" i="80"/>
  <c r="W39" i="80"/>
  <c r="V39" i="80"/>
  <c r="P39" i="80"/>
  <c r="U39" i="80"/>
  <c r="Y38" i="80"/>
  <c r="X38" i="80"/>
  <c r="I38" i="80"/>
  <c r="W38" i="80"/>
  <c r="V38" i="80"/>
  <c r="P38" i="80"/>
  <c r="U38" i="80"/>
  <c r="Y37" i="80"/>
  <c r="X37" i="80"/>
  <c r="I37" i="80"/>
  <c r="W37" i="80"/>
  <c r="V37" i="80"/>
  <c r="P37" i="80"/>
  <c r="U37" i="80"/>
  <c r="Y36" i="80"/>
  <c r="X36" i="80"/>
  <c r="I36" i="80"/>
  <c r="W36" i="80"/>
  <c r="V36" i="80"/>
  <c r="P36" i="80"/>
  <c r="U36" i="80"/>
  <c r="Y35" i="80"/>
  <c r="X35" i="80"/>
  <c r="I35" i="80"/>
  <c r="W35" i="80"/>
  <c r="V35" i="80"/>
  <c r="P35" i="80"/>
  <c r="U35" i="80"/>
  <c r="Y34" i="80"/>
  <c r="X34" i="80"/>
  <c r="I34" i="80"/>
  <c r="W34" i="80"/>
  <c r="V34" i="80"/>
  <c r="P34" i="80"/>
  <c r="U34" i="80"/>
  <c r="Y33" i="80"/>
  <c r="X33" i="80"/>
  <c r="I33" i="80"/>
  <c r="W33" i="80"/>
  <c r="V33" i="80"/>
  <c r="P33" i="80"/>
  <c r="U33" i="80"/>
  <c r="Y32" i="80"/>
  <c r="X32" i="80"/>
  <c r="I32" i="80"/>
  <c r="W32" i="80"/>
  <c r="V32" i="80"/>
  <c r="P32" i="80"/>
  <c r="U32" i="80"/>
  <c r="Y31" i="80"/>
  <c r="X31" i="80"/>
  <c r="I31" i="80"/>
  <c r="W31" i="80"/>
  <c r="V31" i="80"/>
  <c r="P31" i="80"/>
  <c r="U31" i="80"/>
  <c r="Y30" i="80"/>
  <c r="X30" i="80"/>
  <c r="I30" i="80"/>
  <c r="W30" i="80"/>
  <c r="V30" i="80"/>
  <c r="P30" i="80"/>
  <c r="U30" i="80"/>
  <c r="Y29" i="80"/>
  <c r="X29" i="80"/>
  <c r="I29" i="80"/>
  <c r="W29" i="80"/>
  <c r="V29" i="80"/>
  <c r="P29" i="80"/>
  <c r="U29" i="80"/>
  <c r="Y28" i="80"/>
  <c r="X28" i="80"/>
  <c r="I28" i="80"/>
  <c r="W28" i="80"/>
  <c r="V28" i="80"/>
  <c r="P28" i="80"/>
  <c r="U28" i="80"/>
  <c r="Y27" i="80"/>
  <c r="X27" i="80"/>
  <c r="I27" i="80"/>
  <c r="W27" i="80"/>
  <c r="V27" i="80"/>
  <c r="P27" i="80"/>
  <c r="U27" i="80"/>
  <c r="Y26" i="80"/>
  <c r="X26" i="80"/>
  <c r="I26" i="80"/>
  <c r="W26" i="80"/>
  <c r="V26" i="80"/>
  <c r="P26" i="80"/>
  <c r="U26" i="80"/>
  <c r="Y25" i="80"/>
  <c r="X25" i="80"/>
  <c r="I25" i="80"/>
  <c r="W25" i="80"/>
  <c r="V25" i="80"/>
  <c r="P25" i="80"/>
  <c r="U25" i="80"/>
  <c r="Y24" i="80"/>
  <c r="X24" i="80"/>
  <c r="I24" i="80"/>
  <c r="W24" i="80"/>
  <c r="V24" i="80"/>
  <c r="P24" i="80"/>
  <c r="U24" i="80"/>
  <c r="Y23" i="80"/>
  <c r="X23" i="80"/>
  <c r="I23" i="80"/>
  <c r="W23" i="80"/>
  <c r="V23" i="80"/>
  <c r="P23" i="80"/>
  <c r="U23" i="80"/>
  <c r="Y22" i="80"/>
  <c r="X22" i="80"/>
  <c r="I22" i="80"/>
  <c r="W22" i="80"/>
  <c r="V22" i="80"/>
  <c r="P22" i="80"/>
  <c r="U22" i="80"/>
  <c r="Y21" i="80"/>
  <c r="X21" i="80"/>
  <c r="I21" i="80"/>
  <c r="W21" i="80"/>
  <c r="V21" i="80"/>
  <c r="P21" i="80"/>
  <c r="U21" i="80"/>
  <c r="Y20" i="80"/>
  <c r="X20" i="80"/>
  <c r="I20" i="80"/>
  <c r="W20" i="80"/>
  <c r="V20" i="80"/>
  <c r="P20" i="80"/>
  <c r="U20" i="80"/>
  <c r="Y19" i="80"/>
  <c r="X19" i="80"/>
  <c r="I19" i="80"/>
  <c r="W19" i="80"/>
  <c r="V19" i="80"/>
  <c r="P19" i="80"/>
  <c r="U19" i="80"/>
  <c r="Y18" i="80"/>
  <c r="X18" i="80"/>
  <c r="I18" i="80"/>
  <c r="W18" i="80"/>
  <c r="V18" i="80"/>
  <c r="P18" i="80"/>
  <c r="U18" i="80"/>
  <c r="Y17" i="80"/>
  <c r="X17" i="80"/>
  <c r="I17" i="80"/>
  <c r="W17" i="80"/>
  <c r="V17" i="80"/>
  <c r="P17" i="80"/>
  <c r="U17" i="80"/>
  <c r="Y16" i="80"/>
  <c r="X16" i="80"/>
  <c r="I16" i="80"/>
  <c r="W16" i="80"/>
  <c r="V16" i="80"/>
  <c r="P16" i="80"/>
  <c r="U16" i="80"/>
  <c r="Y15" i="80"/>
  <c r="X15" i="80"/>
  <c r="I15" i="80"/>
  <c r="W15" i="80"/>
  <c r="V15" i="80"/>
  <c r="P15" i="80"/>
  <c r="U15" i="80"/>
  <c r="Y14" i="80"/>
  <c r="X14" i="80"/>
  <c r="I14" i="80"/>
  <c r="W14" i="80"/>
  <c r="V14" i="80"/>
  <c r="P14" i="80"/>
  <c r="U14" i="80"/>
  <c r="Y13" i="80"/>
  <c r="X13" i="80"/>
  <c r="I13" i="80"/>
  <c r="W13" i="80"/>
  <c r="V13" i="80"/>
  <c r="P13" i="80"/>
  <c r="U13" i="80"/>
  <c r="N1" i="80"/>
  <c r="W3" i="80"/>
  <c r="T13" i="79"/>
  <c r="E13" i="79"/>
  <c r="T14" i="79"/>
  <c r="E14" i="79"/>
  <c r="T15" i="79"/>
  <c r="E15" i="79"/>
  <c r="T16" i="79"/>
  <c r="E16" i="79"/>
  <c r="T17" i="79"/>
  <c r="E17" i="79"/>
  <c r="T18" i="79"/>
  <c r="E18" i="79"/>
  <c r="T19" i="79"/>
  <c r="E19" i="79"/>
  <c r="T20" i="79"/>
  <c r="E20" i="79"/>
  <c r="T21" i="79"/>
  <c r="E21" i="79"/>
  <c r="T22" i="79"/>
  <c r="E22" i="79"/>
  <c r="T23" i="79"/>
  <c r="E23" i="79"/>
  <c r="T24" i="79"/>
  <c r="E24" i="79"/>
  <c r="T25" i="79"/>
  <c r="E25" i="79"/>
  <c r="T26" i="79"/>
  <c r="E26" i="79"/>
  <c r="T27" i="79"/>
  <c r="E27" i="79"/>
  <c r="T28" i="79"/>
  <c r="E28" i="79"/>
  <c r="T29" i="79"/>
  <c r="E29" i="79"/>
  <c r="T30" i="79"/>
  <c r="E30" i="79"/>
  <c r="T31" i="79"/>
  <c r="E31" i="79"/>
  <c r="T32" i="79"/>
  <c r="E32" i="79"/>
  <c r="T33" i="79"/>
  <c r="E33" i="79"/>
  <c r="T34" i="79"/>
  <c r="E34" i="79"/>
  <c r="T35" i="79"/>
  <c r="E35" i="79"/>
  <c r="T36" i="79"/>
  <c r="E36" i="79"/>
  <c r="T37" i="79"/>
  <c r="E37" i="79"/>
  <c r="T38" i="79"/>
  <c r="E38" i="79"/>
  <c r="T39" i="79"/>
  <c r="E39" i="79"/>
  <c r="T40" i="79"/>
  <c r="E40" i="79"/>
  <c r="T41" i="79"/>
  <c r="E41" i="79"/>
  <c r="T42" i="79"/>
  <c r="E42" i="79"/>
  <c r="T43" i="79"/>
  <c r="E43" i="79"/>
  <c r="T44" i="79"/>
  <c r="E44" i="79"/>
  <c r="T45" i="79"/>
  <c r="E45" i="79"/>
  <c r="T46" i="79"/>
  <c r="E46" i="79"/>
  <c r="T47" i="79"/>
  <c r="E47" i="79"/>
  <c r="T48" i="79"/>
  <c r="E48" i="79"/>
  <c r="T49" i="79"/>
  <c r="E49" i="79"/>
  <c r="T50" i="79"/>
  <c r="E50" i="79"/>
  <c r="T51" i="79"/>
  <c r="E51" i="79"/>
  <c r="T52" i="79"/>
  <c r="E52" i="79"/>
  <c r="T53" i="79"/>
  <c r="E53" i="79"/>
  <c r="T54" i="79"/>
  <c r="E54" i="79"/>
  <c r="T55" i="79"/>
  <c r="E55" i="79"/>
  <c r="T56" i="79"/>
  <c r="E56" i="79"/>
  <c r="T57" i="79"/>
  <c r="E57" i="79"/>
  <c r="T58" i="79"/>
  <c r="E58" i="79"/>
  <c r="T59" i="79"/>
  <c r="E59" i="79"/>
  <c r="T60" i="79"/>
  <c r="E60" i="79"/>
  <c r="T61" i="79"/>
  <c r="E61" i="79"/>
  <c r="T62" i="79"/>
  <c r="E62" i="79"/>
  <c r="T63" i="79"/>
  <c r="E63" i="79"/>
  <c r="E65" i="79"/>
  <c r="E69" i="79"/>
  <c r="D13" i="79"/>
  <c r="G13" i="79"/>
  <c r="H13" i="79"/>
  <c r="D14" i="79"/>
  <c r="G14" i="79"/>
  <c r="H14" i="79"/>
  <c r="D15" i="79"/>
  <c r="G15" i="79"/>
  <c r="H15" i="79"/>
  <c r="D16" i="79"/>
  <c r="G16" i="79"/>
  <c r="H16" i="79"/>
  <c r="D17" i="79"/>
  <c r="G17" i="79"/>
  <c r="H17" i="79"/>
  <c r="D18" i="79"/>
  <c r="G18" i="79"/>
  <c r="H18" i="79"/>
  <c r="D19" i="79"/>
  <c r="G19" i="79"/>
  <c r="H19" i="79"/>
  <c r="D20" i="79"/>
  <c r="G20" i="79"/>
  <c r="H20" i="79"/>
  <c r="D21" i="79"/>
  <c r="G21" i="79"/>
  <c r="H21" i="79"/>
  <c r="D22" i="79"/>
  <c r="G22" i="79"/>
  <c r="H22" i="79"/>
  <c r="D23" i="79"/>
  <c r="G23" i="79"/>
  <c r="H23" i="79"/>
  <c r="D24" i="79"/>
  <c r="G24" i="79"/>
  <c r="H24" i="79"/>
  <c r="D25" i="79"/>
  <c r="G25" i="79"/>
  <c r="H25" i="79"/>
  <c r="D26" i="79"/>
  <c r="G26" i="79"/>
  <c r="H26" i="79"/>
  <c r="D27" i="79"/>
  <c r="G27" i="79"/>
  <c r="H27" i="79"/>
  <c r="D28" i="79"/>
  <c r="G28" i="79"/>
  <c r="H28" i="79"/>
  <c r="D29" i="79"/>
  <c r="G29" i="79"/>
  <c r="H29" i="79"/>
  <c r="D30" i="79"/>
  <c r="G30" i="79"/>
  <c r="H30" i="79"/>
  <c r="D31" i="79"/>
  <c r="G31" i="79"/>
  <c r="H31" i="79"/>
  <c r="D32" i="79"/>
  <c r="G32" i="79"/>
  <c r="H32" i="79"/>
  <c r="D33" i="79"/>
  <c r="G33" i="79"/>
  <c r="H33" i="79"/>
  <c r="D34" i="79"/>
  <c r="G34" i="79"/>
  <c r="H34" i="79"/>
  <c r="D35" i="79"/>
  <c r="G35" i="79"/>
  <c r="H35" i="79"/>
  <c r="D36" i="79"/>
  <c r="G36" i="79"/>
  <c r="H36" i="79"/>
  <c r="D37" i="79"/>
  <c r="G37" i="79"/>
  <c r="H37" i="79"/>
  <c r="D38" i="79"/>
  <c r="G38" i="79"/>
  <c r="H38" i="79"/>
  <c r="D39" i="79"/>
  <c r="G39" i="79"/>
  <c r="H39" i="79"/>
  <c r="D40" i="79"/>
  <c r="G40" i="79"/>
  <c r="H40" i="79"/>
  <c r="D41" i="79"/>
  <c r="G41" i="79"/>
  <c r="H41" i="79"/>
  <c r="D42" i="79"/>
  <c r="G42" i="79"/>
  <c r="H42" i="79"/>
  <c r="D43" i="79"/>
  <c r="G43" i="79"/>
  <c r="H43" i="79"/>
  <c r="D44" i="79"/>
  <c r="G44" i="79"/>
  <c r="H44" i="79"/>
  <c r="D45" i="79"/>
  <c r="G45" i="79"/>
  <c r="H45" i="79"/>
  <c r="D46" i="79"/>
  <c r="G46" i="79"/>
  <c r="H46" i="79"/>
  <c r="D47" i="79"/>
  <c r="G47" i="79"/>
  <c r="H47" i="79"/>
  <c r="D48" i="79"/>
  <c r="G48" i="79"/>
  <c r="H48" i="79"/>
  <c r="D49" i="79"/>
  <c r="G49" i="79"/>
  <c r="H49" i="79"/>
  <c r="D50" i="79"/>
  <c r="G50" i="79"/>
  <c r="H50" i="79"/>
  <c r="D51" i="79"/>
  <c r="G51" i="79"/>
  <c r="H51" i="79"/>
  <c r="D52" i="79"/>
  <c r="G52" i="79"/>
  <c r="H52" i="79"/>
  <c r="D53" i="79"/>
  <c r="G53" i="79"/>
  <c r="H53" i="79"/>
  <c r="D54" i="79"/>
  <c r="G54" i="79"/>
  <c r="H54" i="79"/>
  <c r="D55" i="79"/>
  <c r="G55" i="79"/>
  <c r="H55" i="79"/>
  <c r="D56" i="79"/>
  <c r="G56" i="79"/>
  <c r="H56" i="79"/>
  <c r="D57" i="79"/>
  <c r="G57" i="79"/>
  <c r="H57" i="79"/>
  <c r="D58" i="79"/>
  <c r="G58" i="79"/>
  <c r="H58" i="79"/>
  <c r="D59" i="79"/>
  <c r="G59" i="79"/>
  <c r="H59" i="79"/>
  <c r="D60" i="79"/>
  <c r="G60" i="79"/>
  <c r="H60" i="79"/>
  <c r="D61" i="79"/>
  <c r="G61" i="79"/>
  <c r="H61" i="79"/>
  <c r="D62" i="79"/>
  <c r="G62" i="79"/>
  <c r="H62" i="79"/>
  <c r="D63" i="79"/>
  <c r="G63" i="79"/>
  <c r="H63" i="79"/>
  <c r="H65" i="79"/>
  <c r="E67" i="79"/>
  <c r="J65" i="79"/>
  <c r="D72" i="79"/>
  <c r="E72" i="79"/>
  <c r="K65" i="79"/>
  <c r="D73" i="79"/>
  <c r="E73" i="79"/>
  <c r="L13" i="79"/>
  <c r="L14" i="79"/>
  <c r="L15" i="79"/>
  <c r="L16" i="79"/>
  <c r="L17" i="79"/>
  <c r="L18" i="79"/>
  <c r="L19" i="79"/>
  <c r="L20" i="79"/>
  <c r="L21" i="79"/>
  <c r="L22" i="79"/>
  <c r="L23" i="79"/>
  <c r="L24" i="79"/>
  <c r="L25" i="79"/>
  <c r="L26" i="79"/>
  <c r="L27" i="79"/>
  <c r="L28" i="79"/>
  <c r="L29" i="79"/>
  <c r="L30" i="79"/>
  <c r="L31" i="79"/>
  <c r="L32" i="79"/>
  <c r="L33" i="79"/>
  <c r="L34" i="79"/>
  <c r="L35" i="79"/>
  <c r="L36" i="79"/>
  <c r="L37" i="79"/>
  <c r="L38" i="79"/>
  <c r="L39" i="79"/>
  <c r="L40" i="79"/>
  <c r="L41" i="79"/>
  <c r="L42" i="79"/>
  <c r="L43" i="79"/>
  <c r="L44" i="79"/>
  <c r="L45" i="79"/>
  <c r="L46" i="79"/>
  <c r="L47" i="79"/>
  <c r="L48" i="79"/>
  <c r="L49" i="79"/>
  <c r="L50" i="79"/>
  <c r="L51" i="79"/>
  <c r="L52" i="79"/>
  <c r="L53" i="79"/>
  <c r="L54" i="79"/>
  <c r="L55" i="79"/>
  <c r="L56" i="79"/>
  <c r="L57" i="79"/>
  <c r="L58" i="79"/>
  <c r="L59" i="79"/>
  <c r="L60" i="79"/>
  <c r="L61" i="79"/>
  <c r="L62" i="79"/>
  <c r="L63" i="79"/>
  <c r="L65" i="79"/>
  <c r="D74" i="79"/>
  <c r="E74" i="79"/>
  <c r="M13" i="79"/>
  <c r="M14" i="79"/>
  <c r="M15" i="79"/>
  <c r="M16" i="79"/>
  <c r="M17" i="79"/>
  <c r="M18" i="79"/>
  <c r="M19" i="79"/>
  <c r="M20" i="79"/>
  <c r="M21" i="79"/>
  <c r="M22" i="79"/>
  <c r="M23" i="79"/>
  <c r="M24" i="79"/>
  <c r="M25" i="79"/>
  <c r="M26" i="79"/>
  <c r="M27" i="79"/>
  <c r="M28" i="79"/>
  <c r="M29" i="79"/>
  <c r="M30" i="79"/>
  <c r="M31" i="79"/>
  <c r="M32" i="79"/>
  <c r="M33" i="79"/>
  <c r="M34" i="79"/>
  <c r="M35" i="79"/>
  <c r="M36" i="79"/>
  <c r="M37" i="79"/>
  <c r="M38" i="79"/>
  <c r="M39" i="79"/>
  <c r="M40" i="79"/>
  <c r="M41" i="79"/>
  <c r="M42" i="79"/>
  <c r="M43" i="79"/>
  <c r="M44" i="79"/>
  <c r="M45" i="79"/>
  <c r="M46" i="79"/>
  <c r="M47" i="79"/>
  <c r="M48" i="79"/>
  <c r="M49" i="79"/>
  <c r="M50" i="79"/>
  <c r="M51" i="79"/>
  <c r="M52" i="79"/>
  <c r="M53" i="79"/>
  <c r="M54" i="79"/>
  <c r="M55" i="79"/>
  <c r="M56" i="79"/>
  <c r="M57" i="79"/>
  <c r="M58" i="79"/>
  <c r="M59" i="79"/>
  <c r="M60" i="79"/>
  <c r="M61" i="79"/>
  <c r="M62" i="79"/>
  <c r="M63" i="79"/>
  <c r="M65" i="79"/>
  <c r="D75" i="79"/>
  <c r="E75" i="79"/>
  <c r="N13" i="79"/>
  <c r="N14" i="79"/>
  <c r="N15" i="79"/>
  <c r="N16" i="79"/>
  <c r="N17" i="79"/>
  <c r="N18" i="79"/>
  <c r="N19" i="79"/>
  <c r="N20" i="79"/>
  <c r="N21" i="79"/>
  <c r="N22" i="79"/>
  <c r="N23" i="79"/>
  <c r="N24" i="79"/>
  <c r="N25" i="79"/>
  <c r="N26" i="79"/>
  <c r="N27" i="79"/>
  <c r="N28" i="79"/>
  <c r="N29" i="79"/>
  <c r="N30" i="79"/>
  <c r="N31" i="79"/>
  <c r="N32" i="79"/>
  <c r="N33" i="79"/>
  <c r="N34" i="79"/>
  <c r="N35" i="79"/>
  <c r="N36" i="79"/>
  <c r="N37" i="79"/>
  <c r="N38" i="79"/>
  <c r="N39" i="79"/>
  <c r="N40" i="79"/>
  <c r="N41" i="79"/>
  <c r="N42" i="79"/>
  <c r="N43" i="79"/>
  <c r="N44" i="79"/>
  <c r="N45" i="79"/>
  <c r="N46" i="79"/>
  <c r="N47" i="79"/>
  <c r="N48" i="79"/>
  <c r="N49" i="79"/>
  <c r="N50" i="79"/>
  <c r="N51" i="79"/>
  <c r="N52" i="79"/>
  <c r="N53" i="79"/>
  <c r="N54" i="79"/>
  <c r="N55" i="79"/>
  <c r="N56" i="79"/>
  <c r="N57" i="79"/>
  <c r="N58" i="79"/>
  <c r="N59" i="79"/>
  <c r="N60" i="79"/>
  <c r="N61" i="79"/>
  <c r="N62" i="79"/>
  <c r="N63" i="79"/>
  <c r="N65" i="79"/>
  <c r="D76" i="79"/>
  <c r="E76" i="79"/>
  <c r="O13" i="79"/>
  <c r="O14" i="79"/>
  <c r="O15" i="79"/>
  <c r="O16" i="79"/>
  <c r="O17" i="79"/>
  <c r="O18" i="79"/>
  <c r="O19" i="79"/>
  <c r="O20" i="79"/>
  <c r="O21" i="79"/>
  <c r="O22" i="79"/>
  <c r="O23" i="79"/>
  <c r="O24" i="79"/>
  <c r="O25" i="79"/>
  <c r="O26" i="79"/>
  <c r="O27" i="79"/>
  <c r="O28" i="79"/>
  <c r="O29" i="79"/>
  <c r="O30" i="79"/>
  <c r="O31" i="79"/>
  <c r="O32" i="79"/>
  <c r="O33" i="79"/>
  <c r="O34" i="79"/>
  <c r="O35" i="79"/>
  <c r="O36" i="79"/>
  <c r="O37" i="79"/>
  <c r="O38" i="79"/>
  <c r="O39" i="79"/>
  <c r="O40" i="79"/>
  <c r="O41" i="79"/>
  <c r="O42" i="79"/>
  <c r="O43" i="79"/>
  <c r="O44" i="79"/>
  <c r="O45" i="79"/>
  <c r="O46" i="79"/>
  <c r="O47" i="79"/>
  <c r="O48" i="79"/>
  <c r="O49" i="79"/>
  <c r="O50" i="79"/>
  <c r="O51" i="79"/>
  <c r="O52" i="79"/>
  <c r="O53" i="79"/>
  <c r="O54" i="79"/>
  <c r="O55" i="79"/>
  <c r="O56" i="79"/>
  <c r="O57" i="79"/>
  <c r="O58" i="79"/>
  <c r="O59" i="79"/>
  <c r="O60" i="79"/>
  <c r="O61" i="79"/>
  <c r="O62" i="79"/>
  <c r="O63" i="79"/>
  <c r="O65" i="79"/>
  <c r="D77" i="79"/>
  <c r="E77" i="79"/>
  <c r="D78" i="79"/>
  <c r="E78" i="79"/>
  <c r="D79" i="79"/>
  <c r="E79" i="79"/>
  <c r="D80" i="79"/>
  <c r="E80" i="79"/>
  <c r="D81" i="79"/>
  <c r="E81" i="79"/>
  <c r="D83" i="79"/>
  <c r="E83" i="79"/>
  <c r="E86" i="79"/>
  <c r="E88" i="79"/>
  <c r="E90" i="79"/>
  <c r="E91" i="79"/>
  <c r="E95" i="79"/>
  <c r="X72" i="79"/>
  <c r="X70" i="79"/>
  <c r="X67" i="79"/>
  <c r="X65" i="79"/>
  <c r="Y63" i="79"/>
  <c r="I63" i="79"/>
  <c r="W63" i="79"/>
  <c r="V63" i="79"/>
  <c r="P63" i="79"/>
  <c r="U63" i="79"/>
  <c r="Y62" i="79"/>
  <c r="X62" i="79"/>
  <c r="I62" i="79"/>
  <c r="W62" i="79"/>
  <c r="V62" i="79"/>
  <c r="P62" i="79"/>
  <c r="U62" i="79"/>
  <c r="Y61" i="79"/>
  <c r="X61" i="79"/>
  <c r="I61" i="79"/>
  <c r="W61" i="79"/>
  <c r="V61" i="79"/>
  <c r="P61" i="79"/>
  <c r="U61" i="79"/>
  <c r="Y60" i="79"/>
  <c r="X60" i="79"/>
  <c r="I60" i="79"/>
  <c r="W60" i="79"/>
  <c r="V60" i="79"/>
  <c r="P60" i="79"/>
  <c r="U60" i="79"/>
  <c r="Y59" i="79"/>
  <c r="X59" i="79"/>
  <c r="I59" i="79"/>
  <c r="W59" i="79"/>
  <c r="V59" i="79"/>
  <c r="P59" i="79"/>
  <c r="U59" i="79"/>
  <c r="Y58" i="79"/>
  <c r="X58" i="79"/>
  <c r="I58" i="79"/>
  <c r="W58" i="79"/>
  <c r="V58" i="79"/>
  <c r="P58" i="79"/>
  <c r="U58" i="79"/>
  <c r="Y57" i="79"/>
  <c r="X57" i="79"/>
  <c r="I57" i="79"/>
  <c r="W57" i="79"/>
  <c r="V57" i="79"/>
  <c r="P57" i="79"/>
  <c r="U57" i="79"/>
  <c r="Y56" i="79"/>
  <c r="X56" i="79"/>
  <c r="I56" i="79"/>
  <c r="W56" i="79"/>
  <c r="V56" i="79"/>
  <c r="P56" i="79"/>
  <c r="U56" i="79"/>
  <c r="Y55" i="79"/>
  <c r="X55" i="79"/>
  <c r="I55" i="79"/>
  <c r="W55" i="79"/>
  <c r="V55" i="79"/>
  <c r="P55" i="79"/>
  <c r="U55" i="79"/>
  <c r="Y54" i="79"/>
  <c r="X54" i="79"/>
  <c r="I54" i="79"/>
  <c r="W54" i="79"/>
  <c r="V54" i="79"/>
  <c r="P54" i="79"/>
  <c r="U54" i="79"/>
  <c r="Y53" i="79"/>
  <c r="X53" i="79"/>
  <c r="I53" i="79"/>
  <c r="W53" i="79"/>
  <c r="V53" i="79"/>
  <c r="P53" i="79"/>
  <c r="U53" i="79"/>
  <c r="Y52" i="79"/>
  <c r="X52" i="79"/>
  <c r="I52" i="79"/>
  <c r="W52" i="79"/>
  <c r="V52" i="79"/>
  <c r="P52" i="79"/>
  <c r="U52" i="79"/>
  <c r="Y51" i="79"/>
  <c r="X51" i="79"/>
  <c r="I51" i="79"/>
  <c r="W51" i="79"/>
  <c r="V51" i="79"/>
  <c r="P51" i="79"/>
  <c r="U51" i="79"/>
  <c r="Y50" i="79"/>
  <c r="X50" i="79"/>
  <c r="I50" i="79"/>
  <c r="W50" i="79"/>
  <c r="V50" i="79"/>
  <c r="P50" i="79"/>
  <c r="U50" i="79"/>
  <c r="Y49" i="79"/>
  <c r="X49" i="79"/>
  <c r="I49" i="79"/>
  <c r="W49" i="79"/>
  <c r="V49" i="79"/>
  <c r="P49" i="79"/>
  <c r="U49" i="79"/>
  <c r="Y48" i="79"/>
  <c r="X48" i="79"/>
  <c r="I48" i="79"/>
  <c r="W48" i="79"/>
  <c r="V48" i="79"/>
  <c r="P48" i="79"/>
  <c r="U48" i="79"/>
  <c r="Y47" i="79"/>
  <c r="X47" i="79"/>
  <c r="I47" i="79"/>
  <c r="W47" i="79"/>
  <c r="V47" i="79"/>
  <c r="P47" i="79"/>
  <c r="U47" i="79"/>
  <c r="Y46" i="79"/>
  <c r="X46" i="79"/>
  <c r="I46" i="79"/>
  <c r="W46" i="79"/>
  <c r="V46" i="79"/>
  <c r="P46" i="79"/>
  <c r="U46" i="79"/>
  <c r="Y45" i="79"/>
  <c r="X45" i="79"/>
  <c r="I45" i="79"/>
  <c r="W45" i="79"/>
  <c r="V45" i="79"/>
  <c r="P45" i="79"/>
  <c r="U45" i="79"/>
  <c r="Y44" i="79"/>
  <c r="X44" i="79"/>
  <c r="I44" i="79"/>
  <c r="W44" i="79"/>
  <c r="V44" i="79"/>
  <c r="P44" i="79"/>
  <c r="U44" i="79"/>
  <c r="Y43" i="79"/>
  <c r="X43" i="79"/>
  <c r="I43" i="79"/>
  <c r="W43" i="79"/>
  <c r="V43" i="79"/>
  <c r="P43" i="79"/>
  <c r="U43" i="79"/>
  <c r="Y42" i="79"/>
  <c r="X42" i="79"/>
  <c r="I42" i="79"/>
  <c r="W42" i="79"/>
  <c r="V42" i="79"/>
  <c r="P42" i="79"/>
  <c r="U42" i="79"/>
  <c r="Y41" i="79"/>
  <c r="X41" i="79"/>
  <c r="I41" i="79"/>
  <c r="W41" i="79"/>
  <c r="V41" i="79"/>
  <c r="P41" i="79"/>
  <c r="U41" i="79"/>
  <c r="Y40" i="79"/>
  <c r="X40" i="79"/>
  <c r="I40" i="79"/>
  <c r="W40" i="79"/>
  <c r="V40" i="79"/>
  <c r="P40" i="79"/>
  <c r="U40" i="79"/>
  <c r="Y39" i="79"/>
  <c r="X39" i="79"/>
  <c r="I39" i="79"/>
  <c r="W39" i="79"/>
  <c r="V39" i="79"/>
  <c r="P39" i="79"/>
  <c r="U39" i="79"/>
  <c r="Y38" i="79"/>
  <c r="X38" i="79"/>
  <c r="I38" i="79"/>
  <c r="W38" i="79"/>
  <c r="V38" i="79"/>
  <c r="P38" i="79"/>
  <c r="U38" i="79"/>
  <c r="Y37" i="79"/>
  <c r="X37" i="79"/>
  <c r="I37" i="79"/>
  <c r="W37" i="79"/>
  <c r="V37" i="79"/>
  <c r="P37" i="79"/>
  <c r="U37" i="79"/>
  <c r="Y36" i="79"/>
  <c r="X36" i="79"/>
  <c r="I36" i="79"/>
  <c r="W36" i="79"/>
  <c r="V36" i="79"/>
  <c r="P36" i="79"/>
  <c r="U36" i="79"/>
  <c r="Y35" i="79"/>
  <c r="X35" i="79"/>
  <c r="I35" i="79"/>
  <c r="W35" i="79"/>
  <c r="V35" i="79"/>
  <c r="P35" i="79"/>
  <c r="U35" i="79"/>
  <c r="Y34" i="79"/>
  <c r="X34" i="79"/>
  <c r="I34" i="79"/>
  <c r="W34" i="79"/>
  <c r="V34" i="79"/>
  <c r="P34" i="79"/>
  <c r="U34" i="79"/>
  <c r="Y33" i="79"/>
  <c r="X33" i="79"/>
  <c r="I33" i="79"/>
  <c r="W33" i="79"/>
  <c r="V33" i="79"/>
  <c r="P33" i="79"/>
  <c r="U33" i="79"/>
  <c r="Y32" i="79"/>
  <c r="X32" i="79"/>
  <c r="I32" i="79"/>
  <c r="W32" i="79"/>
  <c r="V32" i="79"/>
  <c r="P32" i="79"/>
  <c r="U32" i="79"/>
  <c r="Y31" i="79"/>
  <c r="X31" i="79"/>
  <c r="I31" i="79"/>
  <c r="W31" i="79"/>
  <c r="V31" i="79"/>
  <c r="P31" i="79"/>
  <c r="U31" i="79"/>
  <c r="Y30" i="79"/>
  <c r="X30" i="79"/>
  <c r="I30" i="79"/>
  <c r="W30" i="79"/>
  <c r="V30" i="79"/>
  <c r="P30" i="79"/>
  <c r="U30" i="79"/>
  <c r="Y29" i="79"/>
  <c r="X29" i="79"/>
  <c r="I29" i="79"/>
  <c r="W29" i="79"/>
  <c r="V29" i="79"/>
  <c r="P29" i="79"/>
  <c r="U29" i="79"/>
  <c r="Y28" i="79"/>
  <c r="X28" i="79"/>
  <c r="I28" i="79"/>
  <c r="W28" i="79"/>
  <c r="V28" i="79"/>
  <c r="P28" i="79"/>
  <c r="U28" i="79"/>
  <c r="Y27" i="79"/>
  <c r="X27" i="79"/>
  <c r="I27" i="79"/>
  <c r="W27" i="79"/>
  <c r="V27" i="79"/>
  <c r="P27" i="79"/>
  <c r="U27" i="79"/>
  <c r="Y26" i="79"/>
  <c r="X26" i="79"/>
  <c r="I26" i="79"/>
  <c r="W26" i="79"/>
  <c r="V26" i="79"/>
  <c r="P26" i="79"/>
  <c r="U26" i="79"/>
  <c r="Y25" i="79"/>
  <c r="X25" i="79"/>
  <c r="I25" i="79"/>
  <c r="W25" i="79"/>
  <c r="V25" i="79"/>
  <c r="P25" i="79"/>
  <c r="U25" i="79"/>
  <c r="Y24" i="79"/>
  <c r="X24" i="79"/>
  <c r="I24" i="79"/>
  <c r="W24" i="79"/>
  <c r="V24" i="79"/>
  <c r="P24" i="79"/>
  <c r="U24" i="79"/>
  <c r="Y23" i="79"/>
  <c r="X23" i="79"/>
  <c r="I23" i="79"/>
  <c r="W23" i="79"/>
  <c r="V23" i="79"/>
  <c r="P23" i="79"/>
  <c r="U23" i="79"/>
  <c r="Y22" i="79"/>
  <c r="X22" i="79"/>
  <c r="I22" i="79"/>
  <c r="W22" i="79"/>
  <c r="V22" i="79"/>
  <c r="P22" i="79"/>
  <c r="U22" i="79"/>
  <c r="Y21" i="79"/>
  <c r="X21" i="79"/>
  <c r="I21" i="79"/>
  <c r="W21" i="79"/>
  <c r="V21" i="79"/>
  <c r="P21" i="79"/>
  <c r="U21" i="79"/>
  <c r="Y20" i="79"/>
  <c r="X20" i="79"/>
  <c r="I20" i="79"/>
  <c r="W20" i="79"/>
  <c r="V20" i="79"/>
  <c r="P20" i="79"/>
  <c r="U20" i="79"/>
  <c r="Y19" i="79"/>
  <c r="X19" i="79"/>
  <c r="I19" i="79"/>
  <c r="W19" i="79"/>
  <c r="V19" i="79"/>
  <c r="P19" i="79"/>
  <c r="U19" i="79"/>
  <c r="Y18" i="79"/>
  <c r="X18" i="79"/>
  <c r="I18" i="79"/>
  <c r="W18" i="79"/>
  <c r="V18" i="79"/>
  <c r="P18" i="79"/>
  <c r="U18" i="79"/>
  <c r="Y17" i="79"/>
  <c r="X17" i="79"/>
  <c r="I17" i="79"/>
  <c r="W17" i="79"/>
  <c r="V17" i="79"/>
  <c r="P17" i="79"/>
  <c r="U17" i="79"/>
  <c r="Y16" i="79"/>
  <c r="X16" i="79"/>
  <c r="I16" i="79"/>
  <c r="W16" i="79"/>
  <c r="V16" i="79"/>
  <c r="P16" i="79"/>
  <c r="U16" i="79"/>
  <c r="Y15" i="79"/>
  <c r="X15" i="79"/>
  <c r="I15" i="79"/>
  <c r="W15" i="79"/>
  <c r="V15" i="79"/>
  <c r="P15" i="79"/>
  <c r="U15" i="79"/>
  <c r="Y14" i="79"/>
  <c r="X14" i="79"/>
  <c r="I14" i="79"/>
  <c r="W14" i="79"/>
  <c r="V14" i="79"/>
  <c r="P14" i="79"/>
  <c r="U14" i="79"/>
  <c r="Y13" i="79"/>
  <c r="X13" i="79"/>
  <c r="I13" i="79"/>
  <c r="W13" i="79"/>
  <c r="V13" i="79"/>
  <c r="P13" i="79"/>
  <c r="U13" i="79"/>
  <c r="N1" i="79"/>
  <c r="W3" i="79"/>
  <c r="T13" i="78"/>
  <c r="E13" i="78"/>
  <c r="T14" i="78"/>
  <c r="E14" i="78"/>
  <c r="T15" i="78"/>
  <c r="E15" i="78"/>
  <c r="T16" i="78"/>
  <c r="E16" i="78"/>
  <c r="T17" i="78"/>
  <c r="E17" i="78"/>
  <c r="T18" i="78"/>
  <c r="E18" i="78"/>
  <c r="T19" i="78"/>
  <c r="E19" i="78"/>
  <c r="T20" i="78"/>
  <c r="E20" i="78"/>
  <c r="T21" i="78"/>
  <c r="E21" i="78"/>
  <c r="T22" i="78"/>
  <c r="E22" i="78"/>
  <c r="T23" i="78"/>
  <c r="E23" i="78"/>
  <c r="T24" i="78"/>
  <c r="E24" i="78"/>
  <c r="T25" i="78"/>
  <c r="E25" i="78"/>
  <c r="T26" i="78"/>
  <c r="E26" i="78"/>
  <c r="T27" i="78"/>
  <c r="E27" i="78"/>
  <c r="T28" i="78"/>
  <c r="E28" i="78"/>
  <c r="T29" i="78"/>
  <c r="E29" i="78"/>
  <c r="T30" i="78"/>
  <c r="E30" i="78"/>
  <c r="T31" i="78"/>
  <c r="E31" i="78"/>
  <c r="T32" i="78"/>
  <c r="E32" i="78"/>
  <c r="T33" i="78"/>
  <c r="E33" i="78"/>
  <c r="T34" i="78"/>
  <c r="E34" i="78"/>
  <c r="T35" i="78"/>
  <c r="E35" i="78"/>
  <c r="T36" i="78"/>
  <c r="E36" i="78"/>
  <c r="T37" i="78"/>
  <c r="E37" i="78"/>
  <c r="T38" i="78"/>
  <c r="E38" i="78"/>
  <c r="T39" i="78"/>
  <c r="E39" i="78"/>
  <c r="T40" i="78"/>
  <c r="E40" i="78"/>
  <c r="T41" i="78"/>
  <c r="E41" i="78"/>
  <c r="T42" i="78"/>
  <c r="E42" i="78"/>
  <c r="T43" i="78"/>
  <c r="E43" i="78"/>
  <c r="T44" i="78"/>
  <c r="E44" i="78"/>
  <c r="T45" i="78"/>
  <c r="E45" i="78"/>
  <c r="T46" i="78"/>
  <c r="E46" i="78"/>
  <c r="T47" i="78"/>
  <c r="E47" i="78"/>
  <c r="T48" i="78"/>
  <c r="E48" i="78"/>
  <c r="T49" i="78"/>
  <c r="E49" i="78"/>
  <c r="T50" i="78"/>
  <c r="E50" i="78"/>
  <c r="T51" i="78"/>
  <c r="E51" i="78"/>
  <c r="T52" i="78"/>
  <c r="E52" i="78"/>
  <c r="T53" i="78"/>
  <c r="E53" i="78"/>
  <c r="T54" i="78"/>
  <c r="E54" i="78"/>
  <c r="T55" i="78"/>
  <c r="E55" i="78"/>
  <c r="T56" i="78"/>
  <c r="E56" i="78"/>
  <c r="T57" i="78"/>
  <c r="E57" i="78"/>
  <c r="T58" i="78"/>
  <c r="E58" i="78"/>
  <c r="T59" i="78"/>
  <c r="E59" i="78"/>
  <c r="T60" i="78"/>
  <c r="E60" i="78"/>
  <c r="T61" i="78"/>
  <c r="E61" i="78"/>
  <c r="T62" i="78"/>
  <c r="E62" i="78"/>
  <c r="T63" i="78"/>
  <c r="E63" i="78"/>
  <c r="E65" i="78"/>
  <c r="E69" i="78"/>
  <c r="D13" i="78"/>
  <c r="G13" i="78"/>
  <c r="H13" i="78"/>
  <c r="D14" i="78"/>
  <c r="G14" i="78"/>
  <c r="H14" i="78"/>
  <c r="D15" i="78"/>
  <c r="G15" i="78"/>
  <c r="H15" i="78"/>
  <c r="D16" i="78"/>
  <c r="G16" i="78"/>
  <c r="H16" i="78"/>
  <c r="D17" i="78"/>
  <c r="G17" i="78"/>
  <c r="H17" i="78"/>
  <c r="D18" i="78"/>
  <c r="G18" i="78"/>
  <c r="H18" i="78"/>
  <c r="D19" i="78"/>
  <c r="G19" i="78"/>
  <c r="H19" i="78"/>
  <c r="D20" i="78"/>
  <c r="G20" i="78"/>
  <c r="H20" i="78"/>
  <c r="D21" i="78"/>
  <c r="G21" i="78"/>
  <c r="H21" i="78"/>
  <c r="D22" i="78"/>
  <c r="G22" i="78"/>
  <c r="H22" i="78"/>
  <c r="D23" i="78"/>
  <c r="G23" i="78"/>
  <c r="H23" i="78"/>
  <c r="D24" i="78"/>
  <c r="G24" i="78"/>
  <c r="H24" i="78"/>
  <c r="D25" i="78"/>
  <c r="G25" i="78"/>
  <c r="H25" i="78"/>
  <c r="D26" i="78"/>
  <c r="G26" i="78"/>
  <c r="H26" i="78"/>
  <c r="D27" i="78"/>
  <c r="G27" i="78"/>
  <c r="H27" i="78"/>
  <c r="D28" i="78"/>
  <c r="G28" i="78"/>
  <c r="H28" i="78"/>
  <c r="D29" i="78"/>
  <c r="G29" i="78"/>
  <c r="H29" i="78"/>
  <c r="D30" i="78"/>
  <c r="G30" i="78"/>
  <c r="H30" i="78"/>
  <c r="D31" i="78"/>
  <c r="G31" i="78"/>
  <c r="H31" i="78"/>
  <c r="D32" i="78"/>
  <c r="G32" i="78"/>
  <c r="H32" i="78"/>
  <c r="D33" i="78"/>
  <c r="G33" i="78"/>
  <c r="H33" i="78"/>
  <c r="D34" i="78"/>
  <c r="G34" i="78"/>
  <c r="H34" i="78"/>
  <c r="D35" i="78"/>
  <c r="G35" i="78"/>
  <c r="H35" i="78"/>
  <c r="D36" i="78"/>
  <c r="G36" i="78"/>
  <c r="H36" i="78"/>
  <c r="D37" i="78"/>
  <c r="G37" i="78"/>
  <c r="H37" i="78"/>
  <c r="D38" i="78"/>
  <c r="G38" i="78"/>
  <c r="H38" i="78"/>
  <c r="D39" i="78"/>
  <c r="G39" i="78"/>
  <c r="H39" i="78"/>
  <c r="D40" i="78"/>
  <c r="G40" i="78"/>
  <c r="H40" i="78"/>
  <c r="D41" i="78"/>
  <c r="G41" i="78"/>
  <c r="H41" i="78"/>
  <c r="D42" i="78"/>
  <c r="G42" i="78"/>
  <c r="H42" i="78"/>
  <c r="D43" i="78"/>
  <c r="G43" i="78"/>
  <c r="H43" i="78"/>
  <c r="D44" i="78"/>
  <c r="G44" i="78"/>
  <c r="H44" i="78"/>
  <c r="D45" i="78"/>
  <c r="G45" i="78"/>
  <c r="H45" i="78"/>
  <c r="D46" i="78"/>
  <c r="G46" i="78"/>
  <c r="H46" i="78"/>
  <c r="D47" i="78"/>
  <c r="G47" i="78"/>
  <c r="H47" i="78"/>
  <c r="D48" i="78"/>
  <c r="G48" i="78"/>
  <c r="H48" i="78"/>
  <c r="D49" i="78"/>
  <c r="G49" i="78"/>
  <c r="H49" i="78"/>
  <c r="D50" i="78"/>
  <c r="G50" i="78"/>
  <c r="H50" i="78"/>
  <c r="D51" i="78"/>
  <c r="G51" i="78"/>
  <c r="H51" i="78"/>
  <c r="D52" i="78"/>
  <c r="G52" i="78"/>
  <c r="H52" i="78"/>
  <c r="D53" i="78"/>
  <c r="G53" i="78"/>
  <c r="H53" i="78"/>
  <c r="D54" i="78"/>
  <c r="G54" i="78"/>
  <c r="H54" i="78"/>
  <c r="D55" i="78"/>
  <c r="G55" i="78"/>
  <c r="H55" i="78"/>
  <c r="D56" i="78"/>
  <c r="G56" i="78"/>
  <c r="H56" i="78"/>
  <c r="D57" i="78"/>
  <c r="G57" i="78"/>
  <c r="H57" i="78"/>
  <c r="D58" i="78"/>
  <c r="G58" i="78"/>
  <c r="H58" i="78"/>
  <c r="D59" i="78"/>
  <c r="G59" i="78"/>
  <c r="H59" i="78"/>
  <c r="D60" i="78"/>
  <c r="G60" i="78"/>
  <c r="H60" i="78"/>
  <c r="D61" i="78"/>
  <c r="G61" i="78"/>
  <c r="H61" i="78"/>
  <c r="D62" i="78"/>
  <c r="G62" i="78"/>
  <c r="H62" i="78"/>
  <c r="D63" i="78"/>
  <c r="G63" i="78"/>
  <c r="H63" i="78"/>
  <c r="H65" i="78"/>
  <c r="E67" i="78"/>
  <c r="J65" i="78"/>
  <c r="D72" i="78"/>
  <c r="E72" i="78"/>
  <c r="K65" i="78"/>
  <c r="D73" i="78"/>
  <c r="E73" i="78"/>
  <c r="L13" i="78"/>
  <c r="L14" i="78"/>
  <c r="L15" i="78"/>
  <c r="L16" i="78"/>
  <c r="L17" i="78"/>
  <c r="L18" i="78"/>
  <c r="L19" i="78"/>
  <c r="L20" i="78"/>
  <c r="L21" i="78"/>
  <c r="L22" i="78"/>
  <c r="L23" i="78"/>
  <c r="L24" i="78"/>
  <c r="L25" i="78"/>
  <c r="L26" i="78"/>
  <c r="L27" i="78"/>
  <c r="L28" i="78"/>
  <c r="L29" i="78"/>
  <c r="L30" i="78"/>
  <c r="L31" i="78"/>
  <c r="L32" i="78"/>
  <c r="L33" i="78"/>
  <c r="L34" i="78"/>
  <c r="L35" i="78"/>
  <c r="L36" i="78"/>
  <c r="L37" i="78"/>
  <c r="L38" i="78"/>
  <c r="L39" i="78"/>
  <c r="L40" i="78"/>
  <c r="L41" i="78"/>
  <c r="L42" i="78"/>
  <c r="L43" i="78"/>
  <c r="L44" i="78"/>
  <c r="L45" i="78"/>
  <c r="L46" i="78"/>
  <c r="L47" i="78"/>
  <c r="L48" i="78"/>
  <c r="L49" i="78"/>
  <c r="L50" i="78"/>
  <c r="L51" i="78"/>
  <c r="L52" i="78"/>
  <c r="L53" i="78"/>
  <c r="L54" i="78"/>
  <c r="L55" i="78"/>
  <c r="L56" i="78"/>
  <c r="L57" i="78"/>
  <c r="L58" i="78"/>
  <c r="L59" i="78"/>
  <c r="L60" i="78"/>
  <c r="L61" i="78"/>
  <c r="L62" i="78"/>
  <c r="L63" i="78"/>
  <c r="L65" i="78"/>
  <c r="D74" i="78"/>
  <c r="E74" i="78"/>
  <c r="M13" i="78"/>
  <c r="M14" i="78"/>
  <c r="M15" i="78"/>
  <c r="M16" i="78"/>
  <c r="M17" i="78"/>
  <c r="M18" i="78"/>
  <c r="M19" i="78"/>
  <c r="M20" i="78"/>
  <c r="M21" i="78"/>
  <c r="M22" i="78"/>
  <c r="M23" i="78"/>
  <c r="M24" i="78"/>
  <c r="M25" i="78"/>
  <c r="M26" i="78"/>
  <c r="M27" i="78"/>
  <c r="M28" i="78"/>
  <c r="M29" i="78"/>
  <c r="M30" i="78"/>
  <c r="M31" i="78"/>
  <c r="M32" i="78"/>
  <c r="M33" i="78"/>
  <c r="M34" i="78"/>
  <c r="M35" i="78"/>
  <c r="M36" i="78"/>
  <c r="M37" i="78"/>
  <c r="M38" i="78"/>
  <c r="M39" i="78"/>
  <c r="M40" i="78"/>
  <c r="M41" i="78"/>
  <c r="M42" i="78"/>
  <c r="M43" i="78"/>
  <c r="M44" i="78"/>
  <c r="M45" i="78"/>
  <c r="M46" i="78"/>
  <c r="M47" i="78"/>
  <c r="M48" i="78"/>
  <c r="M49" i="78"/>
  <c r="M50" i="78"/>
  <c r="M51" i="78"/>
  <c r="M52" i="78"/>
  <c r="M53" i="78"/>
  <c r="M54" i="78"/>
  <c r="M55" i="78"/>
  <c r="M56" i="78"/>
  <c r="M57" i="78"/>
  <c r="M58" i="78"/>
  <c r="M59" i="78"/>
  <c r="M60" i="78"/>
  <c r="M61" i="78"/>
  <c r="M62" i="78"/>
  <c r="M63" i="78"/>
  <c r="M65" i="78"/>
  <c r="D75" i="78"/>
  <c r="E75" i="78"/>
  <c r="N13" i="78"/>
  <c r="N14" i="78"/>
  <c r="N15" i="78"/>
  <c r="N16" i="78"/>
  <c r="N17" i="78"/>
  <c r="N18" i="78"/>
  <c r="N19" i="78"/>
  <c r="N20" i="78"/>
  <c r="N21" i="78"/>
  <c r="N22" i="78"/>
  <c r="N23" i="78"/>
  <c r="N24" i="78"/>
  <c r="N25" i="78"/>
  <c r="N26" i="78"/>
  <c r="N27" i="78"/>
  <c r="N28" i="78"/>
  <c r="N29" i="78"/>
  <c r="N30" i="78"/>
  <c r="N31" i="78"/>
  <c r="N32" i="78"/>
  <c r="N33" i="78"/>
  <c r="N34" i="78"/>
  <c r="N35" i="78"/>
  <c r="N36" i="78"/>
  <c r="N37" i="78"/>
  <c r="N38" i="78"/>
  <c r="N39" i="78"/>
  <c r="N40" i="78"/>
  <c r="N41" i="78"/>
  <c r="N42" i="78"/>
  <c r="N43" i="78"/>
  <c r="N44" i="78"/>
  <c r="N45" i="78"/>
  <c r="N46" i="78"/>
  <c r="N47" i="78"/>
  <c r="N48" i="78"/>
  <c r="N49" i="78"/>
  <c r="N50" i="78"/>
  <c r="N51" i="78"/>
  <c r="N52" i="78"/>
  <c r="N53" i="78"/>
  <c r="N54" i="78"/>
  <c r="N55" i="78"/>
  <c r="N56" i="78"/>
  <c r="N57" i="78"/>
  <c r="N58" i="78"/>
  <c r="N59" i="78"/>
  <c r="N60" i="78"/>
  <c r="N61" i="78"/>
  <c r="N62" i="78"/>
  <c r="N63" i="78"/>
  <c r="N65" i="78"/>
  <c r="D76" i="78"/>
  <c r="E76" i="78"/>
  <c r="O13" i="78"/>
  <c r="O14" i="78"/>
  <c r="O15" i="78"/>
  <c r="O16" i="78"/>
  <c r="O17" i="78"/>
  <c r="O18" i="78"/>
  <c r="O19" i="78"/>
  <c r="O20" i="78"/>
  <c r="O21" i="78"/>
  <c r="O22" i="78"/>
  <c r="O23" i="78"/>
  <c r="O24" i="78"/>
  <c r="O25" i="78"/>
  <c r="O26" i="78"/>
  <c r="O27" i="78"/>
  <c r="O28" i="78"/>
  <c r="O29" i="78"/>
  <c r="O30" i="78"/>
  <c r="O31" i="78"/>
  <c r="O32" i="78"/>
  <c r="O33" i="78"/>
  <c r="O34" i="78"/>
  <c r="O35" i="78"/>
  <c r="O36" i="78"/>
  <c r="O37" i="78"/>
  <c r="O38" i="78"/>
  <c r="O39" i="78"/>
  <c r="O40" i="78"/>
  <c r="O41" i="78"/>
  <c r="O42" i="78"/>
  <c r="O43" i="78"/>
  <c r="O44" i="78"/>
  <c r="O45" i="78"/>
  <c r="O46" i="78"/>
  <c r="O47" i="78"/>
  <c r="O48" i="78"/>
  <c r="O49" i="78"/>
  <c r="O50" i="78"/>
  <c r="O51" i="78"/>
  <c r="O52" i="78"/>
  <c r="O53" i="78"/>
  <c r="O54" i="78"/>
  <c r="O55" i="78"/>
  <c r="O56" i="78"/>
  <c r="O57" i="78"/>
  <c r="O58" i="78"/>
  <c r="O59" i="78"/>
  <c r="O60" i="78"/>
  <c r="O61" i="78"/>
  <c r="O62" i="78"/>
  <c r="O63" i="78"/>
  <c r="O65" i="78"/>
  <c r="D77" i="78"/>
  <c r="E77" i="78"/>
  <c r="D78" i="78"/>
  <c r="E78" i="78"/>
  <c r="D79" i="78"/>
  <c r="E79" i="78"/>
  <c r="D80" i="78"/>
  <c r="E80" i="78"/>
  <c r="D81" i="78"/>
  <c r="E81" i="78"/>
  <c r="D83" i="78"/>
  <c r="E83" i="78"/>
  <c r="E86" i="78"/>
  <c r="E88" i="78"/>
  <c r="E90" i="78"/>
  <c r="E91" i="78"/>
  <c r="E95" i="78"/>
  <c r="X72" i="78"/>
  <c r="X70" i="78"/>
  <c r="X67" i="78"/>
  <c r="X65" i="78"/>
  <c r="Y63" i="78"/>
  <c r="I63" i="78"/>
  <c r="W63" i="78"/>
  <c r="V63" i="78"/>
  <c r="P63" i="78"/>
  <c r="U63" i="78"/>
  <c r="Y62" i="78"/>
  <c r="X62" i="78"/>
  <c r="I62" i="78"/>
  <c r="W62" i="78"/>
  <c r="V62" i="78"/>
  <c r="P62" i="78"/>
  <c r="U62" i="78"/>
  <c r="Y61" i="78"/>
  <c r="X61" i="78"/>
  <c r="I61" i="78"/>
  <c r="W61" i="78"/>
  <c r="V61" i="78"/>
  <c r="P61" i="78"/>
  <c r="U61" i="78"/>
  <c r="Y60" i="78"/>
  <c r="X60" i="78"/>
  <c r="I60" i="78"/>
  <c r="W60" i="78"/>
  <c r="V60" i="78"/>
  <c r="P60" i="78"/>
  <c r="U60" i="78"/>
  <c r="Y59" i="78"/>
  <c r="X59" i="78"/>
  <c r="I59" i="78"/>
  <c r="W59" i="78"/>
  <c r="V59" i="78"/>
  <c r="P59" i="78"/>
  <c r="U59" i="78"/>
  <c r="Y58" i="78"/>
  <c r="X58" i="78"/>
  <c r="I58" i="78"/>
  <c r="W58" i="78"/>
  <c r="V58" i="78"/>
  <c r="P58" i="78"/>
  <c r="U58" i="78"/>
  <c r="Y57" i="78"/>
  <c r="X57" i="78"/>
  <c r="I57" i="78"/>
  <c r="W57" i="78"/>
  <c r="V57" i="78"/>
  <c r="P57" i="78"/>
  <c r="U57" i="78"/>
  <c r="Y56" i="78"/>
  <c r="X56" i="78"/>
  <c r="I56" i="78"/>
  <c r="W56" i="78"/>
  <c r="V56" i="78"/>
  <c r="P56" i="78"/>
  <c r="U56" i="78"/>
  <c r="Y55" i="78"/>
  <c r="X55" i="78"/>
  <c r="I55" i="78"/>
  <c r="W55" i="78"/>
  <c r="V55" i="78"/>
  <c r="P55" i="78"/>
  <c r="U55" i="78"/>
  <c r="Y54" i="78"/>
  <c r="X54" i="78"/>
  <c r="I54" i="78"/>
  <c r="W54" i="78"/>
  <c r="V54" i="78"/>
  <c r="P54" i="78"/>
  <c r="U54" i="78"/>
  <c r="Y53" i="78"/>
  <c r="X53" i="78"/>
  <c r="I53" i="78"/>
  <c r="W53" i="78"/>
  <c r="V53" i="78"/>
  <c r="P53" i="78"/>
  <c r="U53" i="78"/>
  <c r="Y52" i="78"/>
  <c r="X52" i="78"/>
  <c r="I52" i="78"/>
  <c r="W52" i="78"/>
  <c r="V52" i="78"/>
  <c r="P52" i="78"/>
  <c r="U52" i="78"/>
  <c r="Y51" i="78"/>
  <c r="X51" i="78"/>
  <c r="I51" i="78"/>
  <c r="W51" i="78"/>
  <c r="V51" i="78"/>
  <c r="P51" i="78"/>
  <c r="U51" i="78"/>
  <c r="Y50" i="78"/>
  <c r="X50" i="78"/>
  <c r="I50" i="78"/>
  <c r="W50" i="78"/>
  <c r="V50" i="78"/>
  <c r="P50" i="78"/>
  <c r="U50" i="78"/>
  <c r="Y49" i="78"/>
  <c r="X49" i="78"/>
  <c r="I49" i="78"/>
  <c r="W49" i="78"/>
  <c r="V49" i="78"/>
  <c r="P49" i="78"/>
  <c r="U49" i="78"/>
  <c r="Y48" i="78"/>
  <c r="X48" i="78"/>
  <c r="I48" i="78"/>
  <c r="W48" i="78"/>
  <c r="V48" i="78"/>
  <c r="P48" i="78"/>
  <c r="U48" i="78"/>
  <c r="Y47" i="78"/>
  <c r="X47" i="78"/>
  <c r="I47" i="78"/>
  <c r="W47" i="78"/>
  <c r="V47" i="78"/>
  <c r="P47" i="78"/>
  <c r="U47" i="78"/>
  <c r="Y46" i="78"/>
  <c r="X46" i="78"/>
  <c r="I46" i="78"/>
  <c r="W46" i="78"/>
  <c r="V46" i="78"/>
  <c r="P46" i="78"/>
  <c r="U46" i="78"/>
  <c r="Y45" i="78"/>
  <c r="X45" i="78"/>
  <c r="I45" i="78"/>
  <c r="W45" i="78"/>
  <c r="V45" i="78"/>
  <c r="P45" i="78"/>
  <c r="U45" i="78"/>
  <c r="Y44" i="78"/>
  <c r="X44" i="78"/>
  <c r="I44" i="78"/>
  <c r="W44" i="78"/>
  <c r="V44" i="78"/>
  <c r="P44" i="78"/>
  <c r="U44" i="78"/>
  <c r="Y43" i="78"/>
  <c r="X43" i="78"/>
  <c r="I43" i="78"/>
  <c r="W43" i="78"/>
  <c r="V43" i="78"/>
  <c r="P43" i="78"/>
  <c r="U43" i="78"/>
  <c r="Y42" i="78"/>
  <c r="X42" i="78"/>
  <c r="I42" i="78"/>
  <c r="W42" i="78"/>
  <c r="V42" i="78"/>
  <c r="P42" i="78"/>
  <c r="U42" i="78"/>
  <c r="Y41" i="78"/>
  <c r="X41" i="78"/>
  <c r="I41" i="78"/>
  <c r="W41" i="78"/>
  <c r="V41" i="78"/>
  <c r="P41" i="78"/>
  <c r="U41" i="78"/>
  <c r="Y40" i="78"/>
  <c r="X40" i="78"/>
  <c r="I40" i="78"/>
  <c r="W40" i="78"/>
  <c r="V40" i="78"/>
  <c r="P40" i="78"/>
  <c r="U40" i="78"/>
  <c r="Y39" i="78"/>
  <c r="X39" i="78"/>
  <c r="I39" i="78"/>
  <c r="W39" i="78"/>
  <c r="V39" i="78"/>
  <c r="P39" i="78"/>
  <c r="U39" i="78"/>
  <c r="Y38" i="78"/>
  <c r="X38" i="78"/>
  <c r="I38" i="78"/>
  <c r="W38" i="78"/>
  <c r="V38" i="78"/>
  <c r="P38" i="78"/>
  <c r="U38" i="78"/>
  <c r="Y37" i="78"/>
  <c r="X37" i="78"/>
  <c r="I37" i="78"/>
  <c r="W37" i="78"/>
  <c r="V37" i="78"/>
  <c r="P37" i="78"/>
  <c r="U37" i="78"/>
  <c r="Y36" i="78"/>
  <c r="X36" i="78"/>
  <c r="I36" i="78"/>
  <c r="W36" i="78"/>
  <c r="V36" i="78"/>
  <c r="P36" i="78"/>
  <c r="U36" i="78"/>
  <c r="Y35" i="78"/>
  <c r="X35" i="78"/>
  <c r="I35" i="78"/>
  <c r="W35" i="78"/>
  <c r="V35" i="78"/>
  <c r="P35" i="78"/>
  <c r="U35" i="78"/>
  <c r="Y34" i="78"/>
  <c r="X34" i="78"/>
  <c r="I34" i="78"/>
  <c r="W34" i="78"/>
  <c r="V34" i="78"/>
  <c r="P34" i="78"/>
  <c r="U34" i="78"/>
  <c r="Y33" i="78"/>
  <c r="X33" i="78"/>
  <c r="I33" i="78"/>
  <c r="W33" i="78"/>
  <c r="V33" i="78"/>
  <c r="P33" i="78"/>
  <c r="U33" i="78"/>
  <c r="Y32" i="78"/>
  <c r="X32" i="78"/>
  <c r="I32" i="78"/>
  <c r="W32" i="78"/>
  <c r="V32" i="78"/>
  <c r="P32" i="78"/>
  <c r="U32" i="78"/>
  <c r="Y31" i="78"/>
  <c r="X31" i="78"/>
  <c r="I31" i="78"/>
  <c r="W31" i="78"/>
  <c r="V31" i="78"/>
  <c r="P31" i="78"/>
  <c r="U31" i="78"/>
  <c r="Y30" i="78"/>
  <c r="X30" i="78"/>
  <c r="I30" i="78"/>
  <c r="W30" i="78"/>
  <c r="V30" i="78"/>
  <c r="P30" i="78"/>
  <c r="U30" i="78"/>
  <c r="Y29" i="78"/>
  <c r="X29" i="78"/>
  <c r="I29" i="78"/>
  <c r="W29" i="78"/>
  <c r="V29" i="78"/>
  <c r="P29" i="78"/>
  <c r="U29" i="78"/>
  <c r="Y28" i="78"/>
  <c r="X28" i="78"/>
  <c r="I28" i="78"/>
  <c r="W28" i="78"/>
  <c r="V28" i="78"/>
  <c r="P28" i="78"/>
  <c r="U28" i="78"/>
  <c r="Y27" i="78"/>
  <c r="X27" i="78"/>
  <c r="I27" i="78"/>
  <c r="W27" i="78"/>
  <c r="V27" i="78"/>
  <c r="P27" i="78"/>
  <c r="U27" i="78"/>
  <c r="Y26" i="78"/>
  <c r="X26" i="78"/>
  <c r="I26" i="78"/>
  <c r="W26" i="78"/>
  <c r="V26" i="78"/>
  <c r="P26" i="78"/>
  <c r="U26" i="78"/>
  <c r="Y25" i="78"/>
  <c r="X25" i="78"/>
  <c r="I25" i="78"/>
  <c r="W25" i="78"/>
  <c r="V25" i="78"/>
  <c r="P25" i="78"/>
  <c r="U25" i="78"/>
  <c r="Y24" i="78"/>
  <c r="X24" i="78"/>
  <c r="I24" i="78"/>
  <c r="W24" i="78"/>
  <c r="V24" i="78"/>
  <c r="P24" i="78"/>
  <c r="U24" i="78"/>
  <c r="Y23" i="78"/>
  <c r="X23" i="78"/>
  <c r="I23" i="78"/>
  <c r="W23" i="78"/>
  <c r="V23" i="78"/>
  <c r="P23" i="78"/>
  <c r="U23" i="78"/>
  <c r="Y22" i="78"/>
  <c r="X22" i="78"/>
  <c r="I22" i="78"/>
  <c r="W22" i="78"/>
  <c r="V22" i="78"/>
  <c r="P22" i="78"/>
  <c r="U22" i="78"/>
  <c r="Y21" i="78"/>
  <c r="X21" i="78"/>
  <c r="I21" i="78"/>
  <c r="W21" i="78"/>
  <c r="V21" i="78"/>
  <c r="P21" i="78"/>
  <c r="U21" i="78"/>
  <c r="Y20" i="78"/>
  <c r="X20" i="78"/>
  <c r="I20" i="78"/>
  <c r="W20" i="78"/>
  <c r="V20" i="78"/>
  <c r="P20" i="78"/>
  <c r="U20" i="78"/>
  <c r="Y19" i="78"/>
  <c r="X19" i="78"/>
  <c r="I19" i="78"/>
  <c r="W19" i="78"/>
  <c r="V19" i="78"/>
  <c r="P19" i="78"/>
  <c r="U19" i="78"/>
  <c r="Y18" i="78"/>
  <c r="X18" i="78"/>
  <c r="I18" i="78"/>
  <c r="W18" i="78"/>
  <c r="V18" i="78"/>
  <c r="P18" i="78"/>
  <c r="U18" i="78"/>
  <c r="Y17" i="78"/>
  <c r="X17" i="78"/>
  <c r="I17" i="78"/>
  <c r="W17" i="78"/>
  <c r="V17" i="78"/>
  <c r="P17" i="78"/>
  <c r="U17" i="78"/>
  <c r="Y16" i="78"/>
  <c r="X16" i="78"/>
  <c r="I16" i="78"/>
  <c r="W16" i="78"/>
  <c r="V16" i="78"/>
  <c r="P16" i="78"/>
  <c r="U16" i="78"/>
  <c r="Y15" i="78"/>
  <c r="X15" i="78"/>
  <c r="I15" i="78"/>
  <c r="W15" i="78"/>
  <c r="V15" i="78"/>
  <c r="P15" i="78"/>
  <c r="U15" i="78"/>
  <c r="Y14" i="78"/>
  <c r="X14" i="78"/>
  <c r="I14" i="78"/>
  <c r="W14" i="78"/>
  <c r="V14" i="78"/>
  <c r="P14" i="78"/>
  <c r="U14" i="78"/>
  <c r="Y13" i="78"/>
  <c r="X13" i="78"/>
  <c r="I13" i="78"/>
  <c r="W13" i="78"/>
  <c r="V13" i="78"/>
  <c r="P13" i="78"/>
  <c r="U13" i="78"/>
  <c r="N1" i="78"/>
  <c r="W3" i="78"/>
  <c r="T13" i="77"/>
  <c r="E13" i="77"/>
  <c r="T14" i="77"/>
  <c r="E14" i="77"/>
  <c r="T15" i="77"/>
  <c r="E15" i="77"/>
  <c r="T16" i="77"/>
  <c r="E16" i="77"/>
  <c r="T17" i="77"/>
  <c r="E17" i="77"/>
  <c r="T18" i="77"/>
  <c r="E18" i="77"/>
  <c r="T19" i="77"/>
  <c r="E19" i="77"/>
  <c r="T20" i="77"/>
  <c r="E20" i="77"/>
  <c r="T21" i="77"/>
  <c r="E21" i="77"/>
  <c r="T22" i="77"/>
  <c r="E22" i="77"/>
  <c r="T23" i="77"/>
  <c r="E23" i="77"/>
  <c r="T24" i="77"/>
  <c r="E24" i="77"/>
  <c r="T25" i="77"/>
  <c r="E25" i="77"/>
  <c r="T26" i="77"/>
  <c r="E26" i="77"/>
  <c r="T27" i="77"/>
  <c r="E27" i="77"/>
  <c r="T28" i="77"/>
  <c r="E28" i="77"/>
  <c r="T29" i="77"/>
  <c r="E29" i="77"/>
  <c r="T30" i="77"/>
  <c r="E30" i="77"/>
  <c r="T31" i="77"/>
  <c r="E31" i="77"/>
  <c r="T32" i="77"/>
  <c r="E32" i="77"/>
  <c r="T33" i="77"/>
  <c r="E33" i="77"/>
  <c r="T34" i="77"/>
  <c r="E34" i="77"/>
  <c r="T35" i="77"/>
  <c r="E35" i="77"/>
  <c r="T36" i="77"/>
  <c r="E36" i="77"/>
  <c r="T37" i="77"/>
  <c r="E37" i="77"/>
  <c r="T38" i="77"/>
  <c r="E38" i="77"/>
  <c r="T39" i="77"/>
  <c r="E39" i="77"/>
  <c r="T40" i="77"/>
  <c r="E40" i="77"/>
  <c r="T41" i="77"/>
  <c r="E41" i="77"/>
  <c r="T42" i="77"/>
  <c r="E42" i="77"/>
  <c r="T43" i="77"/>
  <c r="E43" i="77"/>
  <c r="T44" i="77"/>
  <c r="E44" i="77"/>
  <c r="T45" i="77"/>
  <c r="E45" i="77"/>
  <c r="T46" i="77"/>
  <c r="E46" i="77"/>
  <c r="T47" i="77"/>
  <c r="E47" i="77"/>
  <c r="T48" i="77"/>
  <c r="E48" i="77"/>
  <c r="T49" i="77"/>
  <c r="E49" i="77"/>
  <c r="T50" i="77"/>
  <c r="E50" i="77"/>
  <c r="T51" i="77"/>
  <c r="E51" i="77"/>
  <c r="T52" i="77"/>
  <c r="E52" i="77"/>
  <c r="T53" i="77"/>
  <c r="E53" i="77"/>
  <c r="T54" i="77"/>
  <c r="E54" i="77"/>
  <c r="T55" i="77"/>
  <c r="E55" i="77"/>
  <c r="T56" i="77"/>
  <c r="E56" i="77"/>
  <c r="T57" i="77"/>
  <c r="E57" i="77"/>
  <c r="T58" i="77"/>
  <c r="E58" i="77"/>
  <c r="T59" i="77"/>
  <c r="E59" i="77"/>
  <c r="T60" i="77"/>
  <c r="E60" i="77"/>
  <c r="T61" i="77"/>
  <c r="E61" i="77"/>
  <c r="T62" i="77"/>
  <c r="E62" i="77"/>
  <c r="T63" i="77"/>
  <c r="E63" i="77"/>
  <c r="E65" i="77"/>
  <c r="E69" i="77"/>
  <c r="D13" i="77"/>
  <c r="G13" i="77"/>
  <c r="H13" i="77"/>
  <c r="D14" i="77"/>
  <c r="G14" i="77"/>
  <c r="H14" i="77"/>
  <c r="D15" i="77"/>
  <c r="G15" i="77"/>
  <c r="H15" i="77"/>
  <c r="D16" i="77"/>
  <c r="G16" i="77"/>
  <c r="H16" i="77"/>
  <c r="D17" i="77"/>
  <c r="G17" i="77"/>
  <c r="H17" i="77"/>
  <c r="D18" i="77"/>
  <c r="G18" i="77"/>
  <c r="H18" i="77"/>
  <c r="D19" i="77"/>
  <c r="G19" i="77"/>
  <c r="H19" i="77"/>
  <c r="D20" i="77"/>
  <c r="G20" i="77"/>
  <c r="H20" i="77"/>
  <c r="D21" i="77"/>
  <c r="G21" i="77"/>
  <c r="H21" i="77"/>
  <c r="D22" i="77"/>
  <c r="G22" i="77"/>
  <c r="H22" i="77"/>
  <c r="D23" i="77"/>
  <c r="G23" i="77"/>
  <c r="H23" i="77"/>
  <c r="D24" i="77"/>
  <c r="G24" i="77"/>
  <c r="H24" i="77"/>
  <c r="D25" i="77"/>
  <c r="G25" i="77"/>
  <c r="H25" i="77"/>
  <c r="D26" i="77"/>
  <c r="G26" i="77"/>
  <c r="H26" i="77"/>
  <c r="D27" i="77"/>
  <c r="G27" i="77"/>
  <c r="H27" i="77"/>
  <c r="D28" i="77"/>
  <c r="G28" i="77"/>
  <c r="H28" i="77"/>
  <c r="D29" i="77"/>
  <c r="G29" i="77"/>
  <c r="H29" i="77"/>
  <c r="D30" i="77"/>
  <c r="G30" i="77"/>
  <c r="H30" i="77"/>
  <c r="D31" i="77"/>
  <c r="G31" i="77"/>
  <c r="H31" i="77"/>
  <c r="D32" i="77"/>
  <c r="G32" i="77"/>
  <c r="H32" i="77"/>
  <c r="D33" i="77"/>
  <c r="G33" i="77"/>
  <c r="H33" i="77"/>
  <c r="D34" i="77"/>
  <c r="G34" i="77"/>
  <c r="H34" i="77"/>
  <c r="D35" i="77"/>
  <c r="G35" i="77"/>
  <c r="H35" i="77"/>
  <c r="D36" i="77"/>
  <c r="G36" i="77"/>
  <c r="H36" i="77"/>
  <c r="D37" i="77"/>
  <c r="G37" i="77"/>
  <c r="H37" i="77"/>
  <c r="D38" i="77"/>
  <c r="G38" i="77"/>
  <c r="H38" i="77"/>
  <c r="D39" i="77"/>
  <c r="G39" i="77"/>
  <c r="H39" i="77"/>
  <c r="D40" i="77"/>
  <c r="G40" i="77"/>
  <c r="H40" i="77"/>
  <c r="D41" i="77"/>
  <c r="G41" i="77"/>
  <c r="H41" i="77"/>
  <c r="D42" i="77"/>
  <c r="G42" i="77"/>
  <c r="H42" i="77"/>
  <c r="D43" i="77"/>
  <c r="G43" i="77"/>
  <c r="H43" i="77"/>
  <c r="D44" i="77"/>
  <c r="G44" i="77"/>
  <c r="H44" i="77"/>
  <c r="D45" i="77"/>
  <c r="G45" i="77"/>
  <c r="H45" i="77"/>
  <c r="D46" i="77"/>
  <c r="G46" i="77"/>
  <c r="H46" i="77"/>
  <c r="D47" i="77"/>
  <c r="G47" i="77"/>
  <c r="H47" i="77"/>
  <c r="D48" i="77"/>
  <c r="G48" i="77"/>
  <c r="H48" i="77"/>
  <c r="D49" i="77"/>
  <c r="G49" i="77"/>
  <c r="H49" i="77"/>
  <c r="D50" i="77"/>
  <c r="G50" i="77"/>
  <c r="H50" i="77"/>
  <c r="D51" i="77"/>
  <c r="G51" i="77"/>
  <c r="H51" i="77"/>
  <c r="D52" i="77"/>
  <c r="G52" i="77"/>
  <c r="H52" i="77"/>
  <c r="D53" i="77"/>
  <c r="G53" i="77"/>
  <c r="H53" i="77"/>
  <c r="D54" i="77"/>
  <c r="G54" i="77"/>
  <c r="H54" i="77"/>
  <c r="D55" i="77"/>
  <c r="G55" i="77"/>
  <c r="H55" i="77"/>
  <c r="D56" i="77"/>
  <c r="G56" i="77"/>
  <c r="H56" i="77"/>
  <c r="D57" i="77"/>
  <c r="G57" i="77"/>
  <c r="H57" i="77"/>
  <c r="D58" i="77"/>
  <c r="G58" i="77"/>
  <c r="H58" i="77"/>
  <c r="D59" i="77"/>
  <c r="G59" i="77"/>
  <c r="H59" i="77"/>
  <c r="D60" i="77"/>
  <c r="G60" i="77"/>
  <c r="H60" i="77"/>
  <c r="D61" i="77"/>
  <c r="G61" i="77"/>
  <c r="H61" i="77"/>
  <c r="D62" i="77"/>
  <c r="G62" i="77"/>
  <c r="H62" i="77"/>
  <c r="D63" i="77"/>
  <c r="G63" i="77"/>
  <c r="H63" i="77"/>
  <c r="H65" i="77"/>
  <c r="E67" i="77"/>
  <c r="J65" i="77"/>
  <c r="D72" i="77"/>
  <c r="E72" i="77"/>
  <c r="K65" i="77"/>
  <c r="D73" i="77"/>
  <c r="E73" i="77"/>
  <c r="L13" i="77"/>
  <c r="L14" i="77"/>
  <c r="L15" i="77"/>
  <c r="L16" i="77"/>
  <c r="L17" i="77"/>
  <c r="L18" i="77"/>
  <c r="L19" i="77"/>
  <c r="L20" i="77"/>
  <c r="L21" i="77"/>
  <c r="L22" i="77"/>
  <c r="L23" i="77"/>
  <c r="L24" i="77"/>
  <c r="L25" i="77"/>
  <c r="L26" i="77"/>
  <c r="L27" i="77"/>
  <c r="L28" i="77"/>
  <c r="L29" i="77"/>
  <c r="L30" i="77"/>
  <c r="L31" i="77"/>
  <c r="L32" i="77"/>
  <c r="L33" i="77"/>
  <c r="L34" i="77"/>
  <c r="L35" i="77"/>
  <c r="L36" i="77"/>
  <c r="L37" i="77"/>
  <c r="L38" i="77"/>
  <c r="L39" i="77"/>
  <c r="L40" i="77"/>
  <c r="L41" i="77"/>
  <c r="L42" i="77"/>
  <c r="L43" i="77"/>
  <c r="L44" i="77"/>
  <c r="L45" i="77"/>
  <c r="L46" i="77"/>
  <c r="L47" i="77"/>
  <c r="L48" i="77"/>
  <c r="L49" i="77"/>
  <c r="L50" i="77"/>
  <c r="L51" i="77"/>
  <c r="L52" i="77"/>
  <c r="L53" i="77"/>
  <c r="L54" i="77"/>
  <c r="L55" i="77"/>
  <c r="L56" i="77"/>
  <c r="L57" i="77"/>
  <c r="L58" i="77"/>
  <c r="L59" i="77"/>
  <c r="L60" i="77"/>
  <c r="L61" i="77"/>
  <c r="L62" i="77"/>
  <c r="L63" i="77"/>
  <c r="L65" i="77"/>
  <c r="D74" i="77"/>
  <c r="E74" i="77"/>
  <c r="M13" i="77"/>
  <c r="M14" i="77"/>
  <c r="M15" i="77"/>
  <c r="M16" i="77"/>
  <c r="M17" i="77"/>
  <c r="M18" i="77"/>
  <c r="M19" i="77"/>
  <c r="M20" i="77"/>
  <c r="M21" i="77"/>
  <c r="M22" i="77"/>
  <c r="M23" i="77"/>
  <c r="M24" i="77"/>
  <c r="M25" i="77"/>
  <c r="M26" i="77"/>
  <c r="M27" i="77"/>
  <c r="M28" i="77"/>
  <c r="M29" i="77"/>
  <c r="M30" i="77"/>
  <c r="M31" i="77"/>
  <c r="M32" i="77"/>
  <c r="M33" i="77"/>
  <c r="M34" i="77"/>
  <c r="M35" i="77"/>
  <c r="M36" i="77"/>
  <c r="M37" i="77"/>
  <c r="M38" i="77"/>
  <c r="M39" i="77"/>
  <c r="M40" i="77"/>
  <c r="M41" i="77"/>
  <c r="M42" i="77"/>
  <c r="M43" i="77"/>
  <c r="M44" i="77"/>
  <c r="M45" i="77"/>
  <c r="M46" i="77"/>
  <c r="M47" i="77"/>
  <c r="M48" i="77"/>
  <c r="M49" i="77"/>
  <c r="M50" i="77"/>
  <c r="M51" i="77"/>
  <c r="M52" i="77"/>
  <c r="M53" i="77"/>
  <c r="M54" i="77"/>
  <c r="M55" i="77"/>
  <c r="M56" i="77"/>
  <c r="M57" i="77"/>
  <c r="M58" i="77"/>
  <c r="M59" i="77"/>
  <c r="M60" i="77"/>
  <c r="M61" i="77"/>
  <c r="M62" i="77"/>
  <c r="M63" i="77"/>
  <c r="M65" i="77"/>
  <c r="D75" i="77"/>
  <c r="E75" i="77"/>
  <c r="N13" i="77"/>
  <c r="N14" i="77"/>
  <c r="N15" i="77"/>
  <c r="N16" i="77"/>
  <c r="N17" i="77"/>
  <c r="N18" i="77"/>
  <c r="N19" i="77"/>
  <c r="N20" i="77"/>
  <c r="N21" i="77"/>
  <c r="N22" i="77"/>
  <c r="N23" i="77"/>
  <c r="N24" i="77"/>
  <c r="N25" i="77"/>
  <c r="N26" i="77"/>
  <c r="N27" i="77"/>
  <c r="N28" i="77"/>
  <c r="N29" i="77"/>
  <c r="N30" i="77"/>
  <c r="N31" i="77"/>
  <c r="N32" i="77"/>
  <c r="N33" i="77"/>
  <c r="N34" i="77"/>
  <c r="N35" i="77"/>
  <c r="N36" i="77"/>
  <c r="N37" i="77"/>
  <c r="N38" i="77"/>
  <c r="N39" i="77"/>
  <c r="N40" i="77"/>
  <c r="N41" i="77"/>
  <c r="N42" i="77"/>
  <c r="N43" i="77"/>
  <c r="N44" i="77"/>
  <c r="N45" i="77"/>
  <c r="N46" i="77"/>
  <c r="N47" i="77"/>
  <c r="N48" i="77"/>
  <c r="N49" i="77"/>
  <c r="N50" i="77"/>
  <c r="N51" i="77"/>
  <c r="N52" i="77"/>
  <c r="N53" i="77"/>
  <c r="N54" i="77"/>
  <c r="N55" i="77"/>
  <c r="N56" i="77"/>
  <c r="N57" i="77"/>
  <c r="N58" i="77"/>
  <c r="N59" i="77"/>
  <c r="N60" i="77"/>
  <c r="N61" i="77"/>
  <c r="N62" i="77"/>
  <c r="N63" i="77"/>
  <c r="N65" i="77"/>
  <c r="D76" i="77"/>
  <c r="E76" i="77"/>
  <c r="O13" i="77"/>
  <c r="O14" i="77"/>
  <c r="O15" i="77"/>
  <c r="O16" i="77"/>
  <c r="O17" i="77"/>
  <c r="O18" i="77"/>
  <c r="O19" i="77"/>
  <c r="O20" i="77"/>
  <c r="O21" i="77"/>
  <c r="O22" i="77"/>
  <c r="O23" i="77"/>
  <c r="O24" i="77"/>
  <c r="O25" i="77"/>
  <c r="O26" i="77"/>
  <c r="O27" i="77"/>
  <c r="O28" i="77"/>
  <c r="O29" i="77"/>
  <c r="O30" i="77"/>
  <c r="O31" i="77"/>
  <c r="O32" i="77"/>
  <c r="O33" i="77"/>
  <c r="O34" i="77"/>
  <c r="O35" i="77"/>
  <c r="O36" i="77"/>
  <c r="O37" i="77"/>
  <c r="O38" i="77"/>
  <c r="O39" i="77"/>
  <c r="O40" i="77"/>
  <c r="O41" i="77"/>
  <c r="O42" i="77"/>
  <c r="O43" i="77"/>
  <c r="O44" i="77"/>
  <c r="O45" i="77"/>
  <c r="O46" i="77"/>
  <c r="O47" i="77"/>
  <c r="O48" i="77"/>
  <c r="O49" i="77"/>
  <c r="O50" i="77"/>
  <c r="O51" i="77"/>
  <c r="O52" i="77"/>
  <c r="O53" i="77"/>
  <c r="O54" i="77"/>
  <c r="O55" i="77"/>
  <c r="O56" i="77"/>
  <c r="O57" i="77"/>
  <c r="O58" i="77"/>
  <c r="O59" i="77"/>
  <c r="O60" i="77"/>
  <c r="O61" i="77"/>
  <c r="O62" i="77"/>
  <c r="O63" i="77"/>
  <c r="O65" i="77"/>
  <c r="D77" i="77"/>
  <c r="E77" i="77"/>
  <c r="D78" i="77"/>
  <c r="E78" i="77"/>
  <c r="D79" i="77"/>
  <c r="E79" i="77"/>
  <c r="D80" i="77"/>
  <c r="E80" i="77"/>
  <c r="D81" i="77"/>
  <c r="E81" i="77"/>
  <c r="D83" i="77"/>
  <c r="E83" i="77"/>
  <c r="E86" i="77"/>
  <c r="E88" i="77"/>
  <c r="E90" i="77"/>
  <c r="E91" i="77"/>
  <c r="E95" i="77"/>
  <c r="X72" i="77"/>
  <c r="X70" i="77"/>
  <c r="X67" i="77"/>
  <c r="X65" i="77"/>
  <c r="Y63" i="77"/>
  <c r="I63" i="77"/>
  <c r="W63" i="77"/>
  <c r="V63" i="77"/>
  <c r="P63" i="77"/>
  <c r="U63" i="77"/>
  <c r="Y62" i="77"/>
  <c r="X62" i="77"/>
  <c r="I62" i="77"/>
  <c r="W62" i="77"/>
  <c r="V62" i="77"/>
  <c r="P62" i="77"/>
  <c r="U62" i="77"/>
  <c r="Y61" i="77"/>
  <c r="X61" i="77"/>
  <c r="I61" i="77"/>
  <c r="W61" i="77"/>
  <c r="V61" i="77"/>
  <c r="P61" i="77"/>
  <c r="U61" i="77"/>
  <c r="Y60" i="77"/>
  <c r="X60" i="77"/>
  <c r="I60" i="77"/>
  <c r="W60" i="77"/>
  <c r="V60" i="77"/>
  <c r="P60" i="77"/>
  <c r="U60" i="77"/>
  <c r="Y59" i="77"/>
  <c r="X59" i="77"/>
  <c r="I59" i="77"/>
  <c r="W59" i="77"/>
  <c r="V59" i="77"/>
  <c r="P59" i="77"/>
  <c r="U59" i="77"/>
  <c r="Y58" i="77"/>
  <c r="X58" i="77"/>
  <c r="I58" i="77"/>
  <c r="W58" i="77"/>
  <c r="V58" i="77"/>
  <c r="P58" i="77"/>
  <c r="U58" i="77"/>
  <c r="Y57" i="77"/>
  <c r="X57" i="77"/>
  <c r="I57" i="77"/>
  <c r="W57" i="77"/>
  <c r="V57" i="77"/>
  <c r="P57" i="77"/>
  <c r="U57" i="77"/>
  <c r="Y56" i="77"/>
  <c r="X56" i="77"/>
  <c r="I56" i="77"/>
  <c r="W56" i="77"/>
  <c r="V56" i="77"/>
  <c r="P56" i="77"/>
  <c r="U56" i="77"/>
  <c r="Y55" i="77"/>
  <c r="X55" i="77"/>
  <c r="I55" i="77"/>
  <c r="W55" i="77"/>
  <c r="V55" i="77"/>
  <c r="P55" i="77"/>
  <c r="U55" i="77"/>
  <c r="Y54" i="77"/>
  <c r="X54" i="77"/>
  <c r="I54" i="77"/>
  <c r="W54" i="77"/>
  <c r="V54" i="77"/>
  <c r="P54" i="77"/>
  <c r="U54" i="77"/>
  <c r="Y53" i="77"/>
  <c r="X53" i="77"/>
  <c r="I53" i="77"/>
  <c r="W53" i="77"/>
  <c r="V53" i="77"/>
  <c r="P53" i="77"/>
  <c r="U53" i="77"/>
  <c r="Y52" i="77"/>
  <c r="X52" i="77"/>
  <c r="I52" i="77"/>
  <c r="W52" i="77"/>
  <c r="V52" i="77"/>
  <c r="P52" i="77"/>
  <c r="U52" i="77"/>
  <c r="Y51" i="77"/>
  <c r="X51" i="77"/>
  <c r="I51" i="77"/>
  <c r="W51" i="77"/>
  <c r="V51" i="77"/>
  <c r="P51" i="77"/>
  <c r="U51" i="77"/>
  <c r="Y50" i="77"/>
  <c r="X50" i="77"/>
  <c r="I50" i="77"/>
  <c r="W50" i="77"/>
  <c r="V50" i="77"/>
  <c r="P50" i="77"/>
  <c r="U50" i="77"/>
  <c r="Y49" i="77"/>
  <c r="X49" i="77"/>
  <c r="I49" i="77"/>
  <c r="W49" i="77"/>
  <c r="V49" i="77"/>
  <c r="P49" i="77"/>
  <c r="U49" i="77"/>
  <c r="Y48" i="77"/>
  <c r="X48" i="77"/>
  <c r="I48" i="77"/>
  <c r="W48" i="77"/>
  <c r="V48" i="77"/>
  <c r="P48" i="77"/>
  <c r="U48" i="77"/>
  <c r="Y47" i="77"/>
  <c r="X47" i="77"/>
  <c r="I47" i="77"/>
  <c r="W47" i="77"/>
  <c r="V47" i="77"/>
  <c r="P47" i="77"/>
  <c r="U47" i="77"/>
  <c r="Y46" i="77"/>
  <c r="X46" i="77"/>
  <c r="I46" i="77"/>
  <c r="W46" i="77"/>
  <c r="V46" i="77"/>
  <c r="P46" i="77"/>
  <c r="U46" i="77"/>
  <c r="Y45" i="77"/>
  <c r="X45" i="77"/>
  <c r="I45" i="77"/>
  <c r="W45" i="77"/>
  <c r="V45" i="77"/>
  <c r="P45" i="77"/>
  <c r="U45" i="77"/>
  <c r="Y44" i="77"/>
  <c r="X44" i="77"/>
  <c r="I44" i="77"/>
  <c r="W44" i="77"/>
  <c r="V44" i="77"/>
  <c r="P44" i="77"/>
  <c r="U44" i="77"/>
  <c r="Y43" i="77"/>
  <c r="X43" i="77"/>
  <c r="I43" i="77"/>
  <c r="W43" i="77"/>
  <c r="V43" i="77"/>
  <c r="P43" i="77"/>
  <c r="U43" i="77"/>
  <c r="Y42" i="77"/>
  <c r="X42" i="77"/>
  <c r="I42" i="77"/>
  <c r="W42" i="77"/>
  <c r="V42" i="77"/>
  <c r="P42" i="77"/>
  <c r="U42" i="77"/>
  <c r="Y41" i="77"/>
  <c r="X41" i="77"/>
  <c r="I41" i="77"/>
  <c r="W41" i="77"/>
  <c r="V41" i="77"/>
  <c r="P41" i="77"/>
  <c r="U41" i="77"/>
  <c r="Y40" i="77"/>
  <c r="X40" i="77"/>
  <c r="I40" i="77"/>
  <c r="W40" i="77"/>
  <c r="V40" i="77"/>
  <c r="P40" i="77"/>
  <c r="U40" i="77"/>
  <c r="Y39" i="77"/>
  <c r="X39" i="77"/>
  <c r="I39" i="77"/>
  <c r="W39" i="77"/>
  <c r="V39" i="77"/>
  <c r="P39" i="77"/>
  <c r="U39" i="77"/>
  <c r="Y38" i="77"/>
  <c r="X38" i="77"/>
  <c r="I38" i="77"/>
  <c r="W38" i="77"/>
  <c r="V38" i="77"/>
  <c r="P38" i="77"/>
  <c r="U38" i="77"/>
  <c r="Y37" i="77"/>
  <c r="X37" i="77"/>
  <c r="I37" i="77"/>
  <c r="W37" i="77"/>
  <c r="V37" i="77"/>
  <c r="P37" i="77"/>
  <c r="U37" i="77"/>
  <c r="Y36" i="77"/>
  <c r="X36" i="77"/>
  <c r="I36" i="77"/>
  <c r="W36" i="77"/>
  <c r="V36" i="77"/>
  <c r="P36" i="77"/>
  <c r="U36" i="77"/>
  <c r="Y35" i="77"/>
  <c r="X35" i="77"/>
  <c r="I35" i="77"/>
  <c r="W35" i="77"/>
  <c r="V35" i="77"/>
  <c r="P35" i="77"/>
  <c r="U35" i="77"/>
  <c r="Y34" i="77"/>
  <c r="X34" i="77"/>
  <c r="I34" i="77"/>
  <c r="W34" i="77"/>
  <c r="V34" i="77"/>
  <c r="P34" i="77"/>
  <c r="U34" i="77"/>
  <c r="Y33" i="77"/>
  <c r="X33" i="77"/>
  <c r="I33" i="77"/>
  <c r="W33" i="77"/>
  <c r="V33" i="77"/>
  <c r="P33" i="77"/>
  <c r="U33" i="77"/>
  <c r="Y32" i="77"/>
  <c r="X32" i="77"/>
  <c r="I32" i="77"/>
  <c r="W32" i="77"/>
  <c r="V32" i="77"/>
  <c r="P32" i="77"/>
  <c r="U32" i="77"/>
  <c r="Y31" i="77"/>
  <c r="X31" i="77"/>
  <c r="I31" i="77"/>
  <c r="W31" i="77"/>
  <c r="V31" i="77"/>
  <c r="P31" i="77"/>
  <c r="U31" i="77"/>
  <c r="Y30" i="77"/>
  <c r="X30" i="77"/>
  <c r="I30" i="77"/>
  <c r="W30" i="77"/>
  <c r="V30" i="77"/>
  <c r="P30" i="77"/>
  <c r="U30" i="77"/>
  <c r="Y29" i="77"/>
  <c r="X29" i="77"/>
  <c r="I29" i="77"/>
  <c r="W29" i="77"/>
  <c r="V29" i="77"/>
  <c r="P29" i="77"/>
  <c r="U29" i="77"/>
  <c r="Y28" i="77"/>
  <c r="X28" i="77"/>
  <c r="I28" i="77"/>
  <c r="W28" i="77"/>
  <c r="V28" i="77"/>
  <c r="P28" i="77"/>
  <c r="U28" i="77"/>
  <c r="Y27" i="77"/>
  <c r="X27" i="77"/>
  <c r="I27" i="77"/>
  <c r="W27" i="77"/>
  <c r="V27" i="77"/>
  <c r="P27" i="77"/>
  <c r="U27" i="77"/>
  <c r="Y26" i="77"/>
  <c r="X26" i="77"/>
  <c r="I26" i="77"/>
  <c r="W26" i="77"/>
  <c r="V26" i="77"/>
  <c r="P26" i="77"/>
  <c r="U26" i="77"/>
  <c r="Y25" i="77"/>
  <c r="X25" i="77"/>
  <c r="I25" i="77"/>
  <c r="W25" i="77"/>
  <c r="V25" i="77"/>
  <c r="P25" i="77"/>
  <c r="U25" i="77"/>
  <c r="Y24" i="77"/>
  <c r="X24" i="77"/>
  <c r="I24" i="77"/>
  <c r="W24" i="77"/>
  <c r="V24" i="77"/>
  <c r="P24" i="77"/>
  <c r="U24" i="77"/>
  <c r="Y23" i="77"/>
  <c r="X23" i="77"/>
  <c r="I23" i="77"/>
  <c r="W23" i="77"/>
  <c r="V23" i="77"/>
  <c r="P23" i="77"/>
  <c r="U23" i="77"/>
  <c r="Y22" i="77"/>
  <c r="X22" i="77"/>
  <c r="I22" i="77"/>
  <c r="W22" i="77"/>
  <c r="V22" i="77"/>
  <c r="P22" i="77"/>
  <c r="U22" i="77"/>
  <c r="Y21" i="77"/>
  <c r="X21" i="77"/>
  <c r="I21" i="77"/>
  <c r="W21" i="77"/>
  <c r="V21" i="77"/>
  <c r="P21" i="77"/>
  <c r="U21" i="77"/>
  <c r="Y20" i="77"/>
  <c r="X20" i="77"/>
  <c r="I20" i="77"/>
  <c r="W20" i="77"/>
  <c r="V20" i="77"/>
  <c r="P20" i="77"/>
  <c r="U20" i="77"/>
  <c r="Y19" i="77"/>
  <c r="X19" i="77"/>
  <c r="I19" i="77"/>
  <c r="W19" i="77"/>
  <c r="V19" i="77"/>
  <c r="P19" i="77"/>
  <c r="U19" i="77"/>
  <c r="Y18" i="77"/>
  <c r="X18" i="77"/>
  <c r="I18" i="77"/>
  <c r="W18" i="77"/>
  <c r="V18" i="77"/>
  <c r="P18" i="77"/>
  <c r="U18" i="77"/>
  <c r="Y17" i="77"/>
  <c r="X17" i="77"/>
  <c r="I17" i="77"/>
  <c r="W17" i="77"/>
  <c r="V17" i="77"/>
  <c r="P17" i="77"/>
  <c r="U17" i="77"/>
  <c r="Y16" i="77"/>
  <c r="X16" i="77"/>
  <c r="I16" i="77"/>
  <c r="W16" i="77"/>
  <c r="V16" i="77"/>
  <c r="P16" i="77"/>
  <c r="U16" i="77"/>
  <c r="Y15" i="77"/>
  <c r="X15" i="77"/>
  <c r="I15" i="77"/>
  <c r="W15" i="77"/>
  <c r="V15" i="77"/>
  <c r="P15" i="77"/>
  <c r="U15" i="77"/>
  <c r="Y14" i="77"/>
  <c r="X14" i="77"/>
  <c r="I14" i="77"/>
  <c r="W14" i="77"/>
  <c r="V14" i="77"/>
  <c r="P14" i="77"/>
  <c r="U14" i="77"/>
  <c r="Y13" i="77"/>
  <c r="X13" i="77"/>
  <c r="I13" i="77"/>
  <c r="W13" i="77"/>
  <c r="V13" i="77"/>
  <c r="P13" i="77"/>
  <c r="U13" i="77"/>
  <c r="N1" i="77"/>
  <c r="W3" i="77"/>
  <c r="T13" i="76"/>
  <c r="E13" i="76"/>
  <c r="T14" i="76"/>
  <c r="E14" i="76"/>
  <c r="T15" i="76"/>
  <c r="E15" i="76"/>
  <c r="T16" i="76"/>
  <c r="E16" i="76"/>
  <c r="T17" i="76"/>
  <c r="E17" i="76"/>
  <c r="T18" i="76"/>
  <c r="E18" i="76"/>
  <c r="T19" i="76"/>
  <c r="E19" i="76"/>
  <c r="T20" i="76"/>
  <c r="E20" i="76"/>
  <c r="T21" i="76"/>
  <c r="E21" i="76"/>
  <c r="T22" i="76"/>
  <c r="E22" i="76"/>
  <c r="T23" i="76"/>
  <c r="E23" i="76"/>
  <c r="T24" i="76"/>
  <c r="E24" i="76"/>
  <c r="T25" i="76"/>
  <c r="E25" i="76"/>
  <c r="T26" i="76"/>
  <c r="E26" i="76"/>
  <c r="T27" i="76"/>
  <c r="E27" i="76"/>
  <c r="T28" i="76"/>
  <c r="E28" i="76"/>
  <c r="T29" i="76"/>
  <c r="E29" i="76"/>
  <c r="T30" i="76"/>
  <c r="E30" i="76"/>
  <c r="T31" i="76"/>
  <c r="E31" i="76"/>
  <c r="T32" i="76"/>
  <c r="E32" i="76"/>
  <c r="T33" i="76"/>
  <c r="E33" i="76"/>
  <c r="T34" i="76"/>
  <c r="E34" i="76"/>
  <c r="T35" i="76"/>
  <c r="E35" i="76"/>
  <c r="T36" i="76"/>
  <c r="E36" i="76"/>
  <c r="T37" i="76"/>
  <c r="E37" i="76"/>
  <c r="T38" i="76"/>
  <c r="E38" i="76"/>
  <c r="T39" i="76"/>
  <c r="E39" i="76"/>
  <c r="T40" i="76"/>
  <c r="E40" i="76"/>
  <c r="T41" i="76"/>
  <c r="E41" i="76"/>
  <c r="T42" i="76"/>
  <c r="E42" i="76"/>
  <c r="T43" i="76"/>
  <c r="E43" i="76"/>
  <c r="T44" i="76"/>
  <c r="E44" i="76"/>
  <c r="T45" i="76"/>
  <c r="E45" i="76"/>
  <c r="T46" i="76"/>
  <c r="E46" i="76"/>
  <c r="T47" i="76"/>
  <c r="E47" i="76"/>
  <c r="T48" i="76"/>
  <c r="E48" i="76"/>
  <c r="T49" i="76"/>
  <c r="E49" i="76"/>
  <c r="T50" i="76"/>
  <c r="E50" i="76"/>
  <c r="T51" i="76"/>
  <c r="E51" i="76"/>
  <c r="T52" i="76"/>
  <c r="E52" i="76"/>
  <c r="T53" i="76"/>
  <c r="E53" i="76"/>
  <c r="T54" i="76"/>
  <c r="E54" i="76"/>
  <c r="T55" i="76"/>
  <c r="E55" i="76"/>
  <c r="T56" i="76"/>
  <c r="E56" i="76"/>
  <c r="T57" i="76"/>
  <c r="E57" i="76"/>
  <c r="T58" i="76"/>
  <c r="E58" i="76"/>
  <c r="T59" i="76"/>
  <c r="E59" i="76"/>
  <c r="T60" i="76"/>
  <c r="E60" i="76"/>
  <c r="T61" i="76"/>
  <c r="E61" i="76"/>
  <c r="T62" i="76"/>
  <c r="E62" i="76"/>
  <c r="T63" i="76"/>
  <c r="E63" i="76"/>
  <c r="E65" i="76"/>
  <c r="E69" i="76"/>
  <c r="D13" i="76"/>
  <c r="G13" i="76"/>
  <c r="H13" i="76"/>
  <c r="D14" i="76"/>
  <c r="G14" i="76"/>
  <c r="H14" i="76"/>
  <c r="D15" i="76"/>
  <c r="G15" i="76"/>
  <c r="H15" i="76"/>
  <c r="D16" i="76"/>
  <c r="G16" i="76"/>
  <c r="H16" i="76"/>
  <c r="D17" i="76"/>
  <c r="G17" i="76"/>
  <c r="H17" i="76"/>
  <c r="D18" i="76"/>
  <c r="G18" i="76"/>
  <c r="H18" i="76"/>
  <c r="D19" i="76"/>
  <c r="G19" i="76"/>
  <c r="H19" i="76"/>
  <c r="D20" i="76"/>
  <c r="G20" i="76"/>
  <c r="H20" i="76"/>
  <c r="D21" i="76"/>
  <c r="G21" i="76"/>
  <c r="H21" i="76"/>
  <c r="D22" i="76"/>
  <c r="G22" i="76"/>
  <c r="H22" i="76"/>
  <c r="D23" i="76"/>
  <c r="G23" i="76"/>
  <c r="H23" i="76"/>
  <c r="D24" i="76"/>
  <c r="G24" i="76"/>
  <c r="H24" i="76"/>
  <c r="D25" i="76"/>
  <c r="G25" i="76"/>
  <c r="H25" i="76"/>
  <c r="D26" i="76"/>
  <c r="G26" i="76"/>
  <c r="H26" i="76"/>
  <c r="D27" i="76"/>
  <c r="G27" i="76"/>
  <c r="H27" i="76"/>
  <c r="D28" i="76"/>
  <c r="G28" i="76"/>
  <c r="H28" i="76"/>
  <c r="D29" i="76"/>
  <c r="G29" i="76"/>
  <c r="H29" i="76"/>
  <c r="D30" i="76"/>
  <c r="G30" i="76"/>
  <c r="H30" i="76"/>
  <c r="D31" i="76"/>
  <c r="G31" i="76"/>
  <c r="H31" i="76"/>
  <c r="D32" i="76"/>
  <c r="G32" i="76"/>
  <c r="H32" i="76"/>
  <c r="D33" i="76"/>
  <c r="G33" i="76"/>
  <c r="H33" i="76"/>
  <c r="D34" i="76"/>
  <c r="G34" i="76"/>
  <c r="H34" i="76"/>
  <c r="D35" i="76"/>
  <c r="G35" i="76"/>
  <c r="H35" i="76"/>
  <c r="D36" i="76"/>
  <c r="G36" i="76"/>
  <c r="H36" i="76"/>
  <c r="D37" i="76"/>
  <c r="G37" i="76"/>
  <c r="H37" i="76"/>
  <c r="D38" i="76"/>
  <c r="G38" i="76"/>
  <c r="H38" i="76"/>
  <c r="D39" i="76"/>
  <c r="G39" i="76"/>
  <c r="H39" i="76"/>
  <c r="D40" i="76"/>
  <c r="G40" i="76"/>
  <c r="H40" i="76"/>
  <c r="D41" i="76"/>
  <c r="G41" i="76"/>
  <c r="H41" i="76"/>
  <c r="D42" i="76"/>
  <c r="G42" i="76"/>
  <c r="H42" i="76"/>
  <c r="D43" i="76"/>
  <c r="G43" i="76"/>
  <c r="H43" i="76"/>
  <c r="D44" i="76"/>
  <c r="G44" i="76"/>
  <c r="H44" i="76"/>
  <c r="D45" i="76"/>
  <c r="G45" i="76"/>
  <c r="H45" i="76"/>
  <c r="D46" i="76"/>
  <c r="G46" i="76"/>
  <c r="H46" i="76"/>
  <c r="D47" i="76"/>
  <c r="G47" i="76"/>
  <c r="H47" i="76"/>
  <c r="D48" i="76"/>
  <c r="G48" i="76"/>
  <c r="H48" i="76"/>
  <c r="D49" i="76"/>
  <c r="G49" i="76"/>
  <c r="H49" i="76"/>
  <c r="D50" i="76"/>
  <c r="G50" i="76"/>
  <c r="H50" i="76"/>
  <c r="D51" i="76"/>
  <c r="G51" i="76"/>
  <c r="H51" i="76"/>
  <c r="D52" i="76"/>
  <c r="G52" i="76"/>
  <c r="H52" i="76"/>
  <c r="D53" i="76"/>
  <c r="G53" i="76"/>
  <c r="H53" i="76"/>
  <c r="D54" i="76"/>
  <c r="G54" i="76"/>
  <c r="H54" i="76"/>
  <c r="D55" i="76"/>
  <c r="G55" i="76"/>
  <c r="H55" i="76"/>
  <c r="D56" i="76"/>
  <c r="G56" i="76"/>
  <c r="H56" i="76"/>
  <c r="D57" i="76"/>
  <c r="G57" i="76"/>
  <c r="H57" i="76"/>
  <c r="D58" i="76"/>
  <c r="G58" i="76"/>
  <c r="H58" i="76"/>
  <c r="D59" i="76"/>
  <c r="G59" i="76"/>
  <c r="H59" i="76"/>
  <c r="D60" i="76"/>
  <c r="G60" i="76"/>
  <c r="H60" i="76"/>
  <c r="D61" i="76"/>
  <c r="G61" i="76"/>
  <c r="H61" i="76"/>
  <c r="D62" i="76"/>
  <c r="G62" i="76"/>
  <c r="H62" i="76"/>
  <c r="D63" i="76"/>
  <c r="G63" i="76"/>
  <c r="H63" i="76"/>
  <c r="H65" i="76"/>
  <c r="E67" i="76"/>
  <c r="J65" i="76"/>
  <c r="D72" i="76"/>
  <c r="E72" i="76"/>
  <c r="K65" i="76"/>
  <c r="D73" i="76"/>
  <c r="E73" i="76"/>
  <c r="L13" i="76"/>
  <c r="L14" i="76"/>
  <c r="L15" i="76"/>
  <c r="L16" i="76"/>
  <c r="L17" i="76"/>
  <c r="L18" i="76"/>
  <c r="L19" i="76"/>
  <c r="L20" i="76"/>
  <c r="L21" i="76"/>
  <c r="L22" i="76"/>
  <c r="L23" i="76"/>
  <c r="L24" i="76"/>
  <c r="L25" i="76"/>
  <c r="L26" i="76"/>
  <c r="L27" i="76"/>
  <c r="L28" i="76"/>
  <c r="L29" i="76"/>
  <c r="L30" i="76"/>
  <c r="L31" i="76"/>
  <c r="L32" i="76"/>
  <c r="L33" i="76"/>
  <c r="L34" i="76"/>
  <c r="L35" i="76"/>
  <c r="L36" i="76"/>
  <c r="L37" i="76"/>
  <c r="L38" i="76"/>
  <c r="L39" i="76"/>
  <c r="L40" i="76"/>
  <c r="L41" i="76"/>
  <c r="L42" i="76"/>
  <c r="L43" i="76"/>
  <c r="L44" i="76"/>
  <c r="L45" i="76"/>
  <c r="L46" i="76"/>
  <c r="L47" i="76"/>
  <c r="L48" i="76"/>
  <c r="L49" i="76"/>
  <c r="L50" i="76"/>
  <c r="L51" i="76"/>
  <c r="L52" i="76"/>
  <c r="L53" i="76"/>
  <c r="L54" i="76"/>
  <c r="L55" i="76"/>
  <c r="L56" i="76"/>
  <c r="L57" i="76"/>
  <c r="L58" i="76"/>
  <c r="L59" i="76"/>
  <c r="L60" i="76"/>
  <c r="L61" i="76"/>
  <c r="L62" i="76"/>
  <c r="L63" i="76"/>
  <c r="L65" i="76"/>
  <c r="D74" i="76"/>
  <c r="E74" i="76"/>
  <c r="M13" i="76"/>
  <c r="M14" i="76"/>
  <c r="M15" i="76"/>
  <c r="M16" i="76"/>
  <c r="M17" i="76"/>
  <c r="M18" i="76"/>
  <c r="M19" i="76"/>
  <c r="M20" i="76"/>
  <c r="M21" i="76"/>
  <c r="M22" i="76"/>
  <c r="M23" i="76"/>
  <c r="M24" i="76"/>
  <c r="M25" i="76"/>
  <c r="M26" i="76"/>
  <c r="M27" i="76"/>
  <c r="M28" i="76"/>
  <c r="M29" i="76"/>
  <c r="M30" i="76"/>
  <c r="M31" i="76"/>
  <c r="M32" i="76"/>
  <c r="M33" i="76"/>
  <c r="M34" i="76"/>
  <c r="M35" i="76"/>
  <c r="M36" i="76"/>
  <c r="M37" i="76"/>
  <c r="M38" i="76"/>
  <c r="M39" i="76"/>
  <c r="M40" i="76"/>
  <c r="M41" i="76"/>
  <c r="M42" i="76"/>
  <c r="M43" i="76"/>
  <c r="M44" i="76"/>
  <c r="M45" i="76"/>
  <c r="M46" i="76"/>
  <c r="M47" i="76"/>
  <c r="M48" i="76"/>
  <c r="M49" i="76"/>
  <c r="M50" i="76"/>
  <c r="M51" i="76"/>
  <c r="M52" i="76"/>
  <c r="M53" i="76"/>
  <c r="M54" i="76"/>
  <c r="M55" i="76"/>
  <c r="M56" i="76"/>
  <c r="M57" i="76"/>
  <c r="M58" i="76"/>
  <c r="M59" i="76"/>
  <c r="M60" i="76"/>
  <c r="M61" i="76"/>
  <c r="M62" i="76"/>
  <c r="M63" i="76"/>
  <c r="M65" i="76"/>
  <c r="D75" i="76"/>
  <c r="E75" i="76"/>
  <c r="N13" i="76"/>
  <c r="N14" i="76"/>
  <c r="N15" i="76"/>
  <c r="N16" i="76"/>
  <c r="N17" i="76"/>
  <c r="N18" i="76"/>
  <c r="N19" i="76"/>
  <c r="N20" i="76"/>
  <c r="N21" i="76"/>
  <c r="N22" i="76"/>
  <c r="N23" i="76"/>
  <c r="N24" i="76"/>
  <c r="N25" i="76"/>
  <c r="N26" i="76"/>
  <c r="N27" i="76"/>
  <c r="N28" i="76"/>
  <c r="N29" i="76"/>
  <c r="N30" i="76"/>
  <c r="N31" i="76"/>
  <c r="N32" i="76"/>
  <c r="N33" i="76"/>
  <c r="N34" i="76"/>
  <c r="N35" i="76"/>
  <c r="N36" i="76"/>
  <c r="N37" i="76"/>
  <c r="N38" i="76"/>
  <c r="N39" i="76"/>
  <c r="N40" i="76"/>
  <c r="N41" i="76"/>
  <c r="N42" i="76"/>
  <c r="N43" i="76"/>
  <c r="N44" i="76"/>
  <c r="N45" i="76"/>
  <c r="N46" i="76"/>
  <c r="N47" i="76"/>
  <c r="N48" i="76"/>
  <c r="N49" i="76"/>
  <c r="N50" i="76"/>
  <c r="N51" i="76"/>
  <c r="N52" i="76"/>
  <c r="N53" i="76"/>
  <c r="N54" i="76"/>
  <c r="N55" i="76"/>
  <c r="N56" i="76"/>
  <c r="N57" i="76"/>
  <c r="N58" i="76"/>
  <c r="N59" i="76"/>
  <c r="N60" i="76"/>
  <c r="N61" i="76"/>
  <c r="N62" i="76"/>
  <c r="N63" i="76"/>
  <c r="N65" i="76"/>
  <c r="D76" i="76"/>
  <c r="E76" i="76"/>
  <c r="O13" i="76"/>
  <c r="O14" i="76"/>
  <c r="O15" i="76"/>
  <c r="O16" i="76"/>
  <c r="O17" i="76"/>
  <c r="O18" i="76"/>
  <c r="O19" i="76"/>
  <c r="O20" i="76"/>
  <c r="O21" i="76"/>
  <c r="O22" i="76"/>
  <c r="O23" i="76"/>
  <c r="O24" i="76"/>
  <c r="O25" i="76"/>
  <c r="O26" i="76"/>
  <c r="O27" i="76"/>
  <c r="O28" i="76"/>
  <c r="O29" i="76"/>
  <c r="O30" i="76"/>
  <c r="O31" i="76"/>
  <c r="O32" i="76"/>
  <c r="O33" i="76"/>
  <c r="O34" i="76"/>
  <c r="O35" i="76"/>
  <c r="O36" i="76"/>
  <c r="O37" i="76"/>
  <c r="O38" i="76"/>
  <c r="O39" i="76"/>
  <c r="O40" i="76"/>
  <c r="O41" i="76"/>
  <c r="O42" i="76"/>
  <c r="O43" i="76"/>
  <c r="O44" i="76"/>
  <c r="O45" i="76"/>
  <c r="O46" i="76"/>
  <c r="O47" i="76"/>
  <c r="O48" i="76"/>
  <c r="O49" i="76"/>
  <c r="O50" i="76"/>
  <c r="O51" i="76"/>
  <c r="O52" i="76"/>
  <c r="O53" i="76"/>
  <c r="O54" i="76"/>
  <c r="O55" i="76"/>
  <c r="O56" i="76"/>
  <c r="O57" i="76"/>
  <c r="O58" i="76"/>
  <c r="O59" i="76"/>
  <c r="O60" i="76"/>
  <c r="O61" i="76"/>
  <c r="O62" i="76"/>
  <c r="O63" i="76"/>
  <c r="O65" i="76"/>
  <c r="D77" i="76"/>
  <c r="E77" i="76"/>
  <c r="D78" i="76"/>
  <c r="E78" i="76"/>
  <c r="D79" i="76"/>
  <c r="E79" i="76"/>
  <c r="D80" i="76"/>
  <c r="E80" i="76"/>
  <c r="D81" i="76"/>
  <c r="E81" i="76"/>
  <c r="D83" i="76"/>
  <c r="E83" i="76"/>
  <c r="E86" i="76"/>
  <c r="E88" i="76"/>
  <c r="E90" i="76"/>
  <c r="E91" i="76"/>
  <c r="E95" i="76"/>
  <c r="X72" i="76"/>
  <c r="X70" i="76"/>
  <c r="X67" i="76"/>
  <c r="X65" i="76"/>
  <c r="Y63" i="76"/>
  <c r="I63" i="76"/>
  <c r="W63" i="76"/>
  <c r="V63" i="76"/>
  <c r="P63" i="76"/>
  <c r="U63" i="76"/>
  <c r="Y62" i="76"/>
  <c r="X62" i="76"/>
  <c r="I62" i="76"/>
  <c r="W62" i="76"/>
  <c r="V62" i="76"/>
  <c r="P62" i="76"/>
  <c r="U62" i="76"/>
  <c r="Y61" i="76"/>
  <c r="X61" i="76"/>
  <c r="I61" i="76"/>
  <c r="W61" i="76"/>
  <c r="V61" i="76"/>
  <c r="P61" i="76"/>
  <c r="U61" i="76"/>
  <c r="Y60" i="76"/>
  <c r="X60" i="76"/>
  <c r="I60" i="76"/>
  <c r="W60" i="76"/>
  <c r="V60" i="76"/>
  <c r="P60" i="76"/>
  <c r="U60" i="76"/>
  <c r="Y59" i="76"/>
  <c r="X59" i="76"/>
  <c r="I59" i="76"/>
  <c r="W59" i="76"/>
  <c r="V59" i="76"/>
  <c r="P59" i="76"/>
  <c r="U59" i="76"/>
  <c r="Y58" i="76"/>
  <c r="X58" i="76"/>
  <c r="I58" i="76"/>
  <c r="W58" i="76"/>
  <c r="V58" i="76"/>
  <c r="P58" i="76"/>
  <c r="U58" i="76"/>
  <c r="Y57" i="76"/>
  <c r="X57" i="76"/>
  <c r="I57" i="76"/>
  <c r="W57" i="76"/>
  <c r="V57" i="76"/>
  <c r="P57" i="76"/>
  <c r="U57" i="76"/>
  <c r="Y56" i="76"/>
  <c r="X56" i="76"/>
  <c r="I56" i="76"/>
  <c r="W56" i="76"/>
  <c r="V56" i="76"/>
  <c r="P56" i="76"/>
  <c r="U56" i="76"/>
  <c r="Y55" i="76"/>
  <c r="X55" i="76"/>
  <c r="I55" i="76"/>
  <c r="W55" i="76"/>
  <c r="V55" i="76"/>
  <c r="P55" i="76"/>
  <c r="U55" i="76"/>
  <c r="Y54" i="76"/>
  <c r="X54" i="76"/>
  <c r="I54" i="76"/>
  <c r="W54" i="76"/>
  <c r="V54" i="76"/>
  <c r="P54" i="76"/>
  <c r="U54" i="76"/>
  <c r="Y53" i="76"/>
  <c r="X53" i="76"/>
  <c r="I53" i="76"/>
  <c r="W53" i="76"/>
  <c r="V53" i="76"/>
  <c r="P53" i="76"/>
  <c r="U53" i="76"/>
  <c r="Y52" i="76"/>
  <c r="X52" i="76"/>
  <c r="I52" i="76"/>
  <c r="W52" i="76"/>
  <c r="V52" i="76"/>
  <c r="P52" i="76"/>
  <c r="U52" i="76"/>
  <c r="Y51" i="76"/>
  <c r="X51" i="76"/>
  <c r="I51" i="76"/>
  <c r="W51" i="76"/>
  <c r="V51" i="76"/>
  <c r="P51" i="76"/>
  <c r="U51" i="76"/>
  <c r="Y50" i="76"/>
  <c r="X50" i="76"/>
  <c r="I50" i="76"/>
  <c r="W50" i="76"/>
  <c r="V50" i="76"/>
  <c r="P50" i="76"/>
  <c r="U50" i="76"/>
  <c r="Y49" i="76"/>
  <c r="X49" i="76"/>
  <c r="I49" i="76"/>
  <c r="W49" i="76"/>
  <c r="V49" i="76"/>
  <c r="P49" i="76"/>
  <c r="U49" i="76"/>
  <c r="Y48" i="76"/>
  <c r="X48" i="76"/>
  <c r="I48" i="76"/>
  <c r="W48" i="76"/>
  <c r="V48" i="76"/>
  <c r="P48" i="76"/>
  <c r="U48" i="76"/>
  <c r="Y47" i="76"/>
  <c r="X47" i="76"/>
  <c r="I47" i="76"/>
  <c r="W47" i="76"/>
  <c r="V47" i="76"/>
  <c r="P47" i="76"/>
  <c r="U47" i="76"/>
  <c r="Y46" i="76"/>
  <c r="X46" i="76"/>
  <c r="I46" i="76"/>
  <c r="W46" i="76"/>
  <c r="V46" i="76"/>
  <c r="P46" i="76"/>
  <c r="U46" i="76"/>
  <c r="Y45" i="76"/>
  <c r="X45" i="76"/>
  <c r="I45" i="76"/>
  <c r="W45" i="76"/>
  <c r="V45" i="76"/>
  <c r="P45" i="76"/>
  <c r="U45" i="76"/>
  <c r="Y44" i="76"/>
  <c r="X44" i="76"/>
  <c r="I44" i="76"/>
  <c r="W44" i="76"/>
  <c r="V44" i="76"/>
  <c r="P44" i="76"/>
  <c r="U44" i="76"/>
  <c r="Y43" i="76"/>
  <c r="X43" i="76"/>
  <c r="I43" i="76"/>
  <c r="W43" i="76"/>
  <c r="V43" i="76"/>
  <c r="P43" i="76"/>
  <c r="U43" i="76"/>
  <c r="Y42" i="76"/>
  <c r="X42" i="76"/>
  <c r="I42" i="76"/>
  <c r="W42" i="76"/>
  <c r="V42" i="76"/>
  <c r="P42" i="76"/>
  <c r="U42" i="76"/>
  <c r="Y41" i="76"/>
  <c r="X41" i="76"/>
  <c r="I41" i="76"/>
  <c r="W41" i="76"/>
  <c r="V41" i="76"/>
  <c r="P41" i="76"/>
  <c r="U41" i="76"/>
  <c r="Y40" i="76"/>
  <c r="X40" i="76"/>
  <c r="I40" i="76"/>
  <c r="W40" i="76"/>
  <c r="V40" i="76"/>
  <c r="P40" i="76"/>
  <c r="U40" i="76"/>
  <c r="Y39" i="76"/>
  <c r="X39" i="76"/>
  <c r="I39" i="76"/>
  <c r="W39" i="76"/>
  <c r="V39" i="76"/>
  <c r="P39" i="76"/>
  <c r="U39" i="76"/>
  <c r="Y38" i="76"/>
  <c r="X38" i="76"/>
  <c r="I38" i="76"/>
  <c r="W38" i="76"/>
  <c r="V38" i="76"/>
  <c r="P38" i="76"/>
  <c r="U38" i="76"/>
  <c r="Y37" i="76"/>
  <c r="X37" i="76"/>
  <c r="I37" i="76"/>
  <c r="W37" i="76"/>
  <c r="V37" i="76"/>
  <c r="P37" i="76"/>
  <c r="U37" i="76"/>
  <c r="Y36" i="76"/>
  <c r="X36" i="76"/>
  <c r="I36" i="76"/>
  <c r="W36" i="76"/>
  <c r="V36" i="76"/>
  <c r="P36" i="76"/>
  <c r="U36" i="76"/>
  <c r="Y35" i="76"/>
  <c r="X35" i="76"/>
  <c r="I35" i="76"/>
  <c r="W35" i="76"/>
  <c r="V35" i="76"/>
  <c r="P35" i="76"/>
  <c r="U35" i="76"/>
  <c r="Y34" i="76"/>
  <c r="X34" i="76"/>
  <c r="I34" i="76"/>
  <c r="W34" i="76"/>
  <c r="V34" i="76"/>
  <c r="P34" i="76"/>
  <c r="U34" i="76"/>
  <c r="Y33" i="76"/>
  <c r="X33" i="76"/>
  <c r="I33" i="76"/>
  <c r="W33" i="76"/>
  <c r="V33" i="76"/>
  <c r="P33" i="76"/>
  <c r="U33" i="76"/>
  <c r="Y32" i="76"/>
  <c r="X32" i="76"/>
  <c r="I32" i="76"/>
  <c r="W32" i="76"/>
  <c r="V32" i="76"/>
  <c r="P32" i="76"/>
  <c r="U32" i="76"/>
  <c r="Y31" i="76"/>
  <c r="X31" i="76"/>
  <c r="I31" i="76"/>
  <c r="W31" i="76"/>
  <c r="V31" i="76"/>
  <c r="P31" i="76"/>
  <c r="U31" i="76"/>
  <c r="Y30" i="76"/>
  <c r="X30" i="76"/>
  <c r="I30" i="76"/>
  <c r="W30" i="76"/>
  <c r="V30" i="76"/>
  <c r="P30" i="76"/>
  <c r="U30" i="76"/>
  <c r="Y29" i="76"/>
  <c r="X29" i="76"/>
  <c r="I29" i="76"/>
  <c r="W29" i="76"/>
  <c r="V29" i="76"/>
  <c r="P29" i="76"/>
  <c r="U29" i="76"/>
  <c r="Y28" i="76"/>
  <c r="X28" i="76"/>
  <c r="I28" i="76"/>
  <c r="W28" i="76"/>
  <c r="V28" i="76"/>
  <c r="P28" i="76"/>
  <c r="U28" i="76"/>
  <c r="Y27" i="76"/>
  <c r="X27" i="76"/>
  <c r="I27" i="76"/>
  <c r="W27" i="76"/>
  <c r="V27" i="76"/>
  <c r="P27" i="76"/>
  <c r="U27" i="76"/>
  <c r="Y26" i="76"/>
  <c r="X26" i="76"/>
  <c r="I26" i="76"/>
  <c r="W26" i="76"/>
  <c r="V26" i="76"/>
  <c r="P26" i="76"/>
  <c r="U26" i="76"/>
  <c r="Y25" i="76"/>
  <c r="X25" i="76"/>
  <c r="I25" i="76"/>
  <c r="W25" i="76"/>
  <c r="V25" i="76"/>
  <c r="P25" i="76"/>
  <c r="U25" i="76"/>
  <c r="Y24" i="76"/>
  <c r="X24" i="76"/>
  <c r="I24" i="76"/>
  <c r="W24" i="76"/>
  <c r="V24" i="76"/>
  <c r="P24" i="76"/>
  <c r="U24" i="76"/>
  <c r="Y23" i="76"/>
  <c r="X23" i="76"/>
  <c r="I23" i="76"/>
  <c r="W23" i="76"/>
  <c r="V23" i="76"/>
  <c r="P23" i="76"/>
  <c r="U23" i="76"/>
  <c r="Y22" i="76"/>
  <c r="X22" i="76"/>
  <c r="I22" i="76"/>
  <c r="W22" i="76"/>
  <c r="V22" i="76"/>
  <c r="P22" i="76"/>
  <c r="U22" i="76"/>
  <c r="Y21" i="76"/>
  <c r="X21" i="76"/>
  <c r="I21" i="76"/>
  <c r="W21" i="76"/>
  <c r="V21" i="76"/>
  <c r="P21" i="76"/>
  <c r="U21" i="76"/>
  <c r="Y20" i="76"/>
  <c r="X20" i="76"/>
  <c r="I20" i="76"/>
  <c r="W20" i="76"/>
  <c r="V20" i="76"/>
  <c r="P20" i="76"/>
  <c r="U20" i="76"/>
  <c r="Y19" i="76"/>
  <c r="X19" i="76"/>
  <c r="I19" i="76"/>
  <c r="W19" i="76"/>
  <c r="V19" i="76"/>
  <c r="P19" i="76"/>
  <c r="U19" i="76"/>
  <c r="Y18" i="76"/>
  <c r="X18" i="76"/>
  <c r="I18" i="76"/>
  <c r="W18" i="76"/>
  <c r="V18" i="76"/>
  <c r="P18" i="76"/>
  <c r="U18" i="76"/>
  <c r="Y17" i="76"/>
  <c r="X17" i="76"/>
  <c r="I17" i="76"/>
  <c r="W17" i="76"/>
  <c r="V17" i="76"/>
  <c r="P17" i="76"/>
  <c r="U17" i="76"/>
  <c r="Y16" i="76"/>
  <c r="X16" i="76"/>
  <c r="I16" i="76"/>
  <c r="W16" i="76"/>
  <c r="V16" i="76"/>
  <c r="P16" i="76"/>
  <c r="U16" i="76"/>
  <c r="Y15" i="76"/>
  <c r="X15" i="76"/>
  <c r="I15" i="76"/>
  <c r="W15" i="76"/>
  <c r="V15" i="76"/>
  <c r="P15" i="76"/>
  <c r="U15" i="76"/>
  <c r="Y14" i="76"/>
  <c r="X14" i="76"/>
  <c r="I14" i="76"/>
  <c r="W14" i="76"/>
  <c r="V14" i="76"/>
  <c r="P14" i="76"/>
  <c r="U14" i="76"/>
  <c r="Y13" i="76"/>
  <c r="X13" i="76"/>
  <c r="I13" i="76"/>
  <c r="W13" i="76"/>
  <c r="V13" i="76"/>
  <c r="P13" i="76"/>
  <c r="U13" i="76"/>
  <c r="N1" i="76"/>
  <c r="W3" i="76"/>
  <c r="T13" i="75"/>
  <c r="E13" i="75"/>
  <c r="T14" i="75"/>
  <c r="E14" i="75"/>
  <c r="T15" i="75"/>
  <c r="E15" i="75"/>
  <c r="T16" i="75"/>
  <c r="E16" i="75"/>
  <c r="T17" i="75"/>
  <c r="E17" i="75"/>
  <c r="T18" i="75"/>
  <c r="E18" i="75"/>
  <c r="T19" i="75"/>
  <c r="E19" i="75"/>
  <c r="T20" i="75"/>
  <c r="E20" i="75"/>
  <c r="T21" i="75"/>
  <c r="E21" i="75"/>
  <c r="T22" i="75"/>
  <c r="E22" i="75"/>
  <c r="T23" i="75"/>
  <c r="E23" i="75"/>
  <c r="T24" i="75"/>
  <c r="E24" i="75"/>
  <c r="T25" i="75"/>
  <c r="E25" i="75"/>
  <c r="T26" i="75"/>
  <c r="E26" i="75"/>
  <c r="T27" i="75"/>
  <c r="E27" i="75"/>
  <c r="T28" i="75"/>
  <c r="E28" i="75"/>
  <c r="T29" i="75"/>
  <c r="E29" i="75"/>
  <c r="T30" i="75"/>
  <c r="E30" i="75"/>
  <c r="T31" i="75"/>
  <c r="E31" i="75"/>
  <c r="T32" i="75"/>
  <c r="E32" i="75"/>
  <c r="T33" i="75"/>
  <c r="E33" i="75"/>
  <c r="T34" i="75"/>
  <c r="E34" i="75"/>
  <c r="T35" i="75"/>
  <c r="E35" i="75"/>
  <c r="T36" i="75"/>
  <c r="E36" i="75"/>
  <c r="T37" i="75"/>
  <c r="E37" i="75"/>
  <c r="T38" i="75"/>
  <c r="E38" i="75"/>
  <c r="T39" i="75"/>
  <c r="E39" i="75"/>
  <c r="T40" i="75"/>
  <c r="E40" i="75"/>
  <c r="T41" i="75"/>
  <c r="E41" i="75"/>
  <c r="T42" i="75"/>
  <c r="E42" i="75"/>
  <c r="T43" i="75"/>
  <c r="E43" i="75"/>
  <c r="T44" i="75"/>
  <c r="E44" i="75"/>
  <c r="T45" i="75"/>
  <c r="E45" i="75"/>
  <c r="T46" i="75"/>
  <c r="E46" i="75"/>
  <c r="T47" i="75"/>
  <c r="E47" i="75"/>
  <c r="T48" i="75"/>
  <c r="E48" i="75"/>
  <c r="T49" i="75"/>
  <c r="E49" i="75"/>
  <c r="T50" i="75"/>
  <c r="E50" i="75"/>
  <c r="T51" i="75"/>
  <c r="E51" i="75"/>
  <c r="T52" i="75"/>
  <c r="E52" i="75"/>
  <c r="T53" i="75"/>
  <c r="E53" i="75"/>
  <c r="T54" i="75"/>
  <c r="E54" i="75"/>
  <c r="T55" i="75"/>
  <c r="E55" i="75"/>
  <c r="T56" i="75"/>
  <c r="E56" i="75"/>
  <c r="T57" i="75"/>
  <c r="E57" i="75"/>
  <c r="T58" i="75"/>
  <c r="E58" i="75"/>
  <c r="T59" i="75"/>
  <c r="E59" i="75"/>
  <c r="T60" i="75"/>
  <c r="E60" i="75"/>
  <c r="T61" i="75"/>
  <c r="E61" i="75"/>
  <c r="T62" i="75"/>
  <c r="E62" i="75"/>
  <c r="T63" i="75"/>
  <c r="E63" i="75"/>
  <c r="E65" i="75"/>
  <c r="E69" i="75"/>
  <c r="D13" i="75"/>
  <c r="G13" i="75"/>
  <c r="H13" i="75"/>
  <c r="D14" i="75"/>
  <c r="G14" i="75"/>
  <c r="H14" i="75"/>
  <c r="D15" i="75"/>
  <c r="G15" i="75"/>
  <c r="H15" i="75"/>
  <c r="D16" i="75"/>
  <c r="G16" i="75"/>
  <c r="H16" i="75"/>
  <c r="D17" i="75"/>
  <c r="G17" i="75"/>
  <c r="H17" i="75"/>
  <c r="D18" i="75"/>
  <c r="G18" i="75"/>
  <c r="H18" i="75"/>
  <c r="D19" i="75"/>
  <c r="G19" i="75"/>
  <c r="H19" i="75"/>
  <c r="D20" i="75"/>
  <c r="G20" i="75"/>
  <c r="H20" i="75"/>
  <c r="D21" i="75"/>
  <c r="G21" i="75"/>
  <c r="H21" i="75"/>
  <c r="D22" i="75"/>
  <c r="G22" i="75"/>
  <c r="H22" i="75"/>
  <c r="D23" i="75"/>
  <c r="G23" i="75"/>
  <c r="H23" i="75"/>
  <c r="D24" i="75"/>
  <c r="G24" i="75"/>
  <c r="H24" i="75"/>
  <c r="D25" i="75"/>
  <c r="G25" i="75"/>
  <c r="H25" i="75"/>
  <c r="D26" i="75"/>
  <c r="G26" i="75"/>
  <c r="H26" i="75"/>
  <c r="D27" i="75"/>
  <c r="G27" i="75"/>
  <c r="H27" i="75"/>
  <c r="D28" i="75"/>
  <c r="G28" i="75"/>
  <c r="H28" i="75"/>
  <c r="D29" i="75"/>
  <c r="G29" i="75"/>
  <c r="H29" i="75"/>
  <c r="D30" i="75"/>
  <c r="G30" i="75"/>
  <c r="H30" i="75"/>
  <c r="D31" i="75"/>
  <c r="G31" i="75"/>
  <c r="H31" i="75"/>
  <c r="D32" i="75"/>
  <c r="G32" i="75"/>
  <c r="H32" i="75"/>
  <c r="D33" i="75"/>
  <c r="G33" i="75"/>
  <c r="H33" i="75"/>
  <c r="D34" i="75"/>
  <c r="G34" i="75"/>
  <c r="H34" i="75"/>
  <c r="D35" i="75"/>
  <c r="G35" i="75"/>
  <c r="H35" i="75"/>
  <c r="D36" i="75"/>
  <c r="G36" i="75"/>
  <c r="H36" i="75"/>
  <c r="D37" i="75"/>
  <c r="G37" i="75"/>
  <c r="H37" i="75"/>
  <c r="D38" i="75"/>
  <c r="G38" i="75"/>
  <c r="H38" i="75"/>
  <c r="D39" i="75"/>
  <c r="G39" i="75"/>
  <c r="H39" i="75"/>
  <c r="D40" i="75"/>
  <c r="G40" i="75"/>
  <c r="H40" i="75"/>
  <c r="D41" i="75"/>
  <c r="G41" i="75"/>
  <c r="H41" i="75"/>
  <c r="D42" i="75"/>
  <c r="G42" i="75"/>
  <c r="H42" i="75"/>
  <c r="D43" i="75"/>
  <c r="G43" i="75"/>
  <c r="H43" i="75"/>
  <c r="D44" i="75"/>
  <c r="G44" i="75"/>
  <c r="H44" i="75"/>
  <c r="D45" i="75"/>
  <c r="G45" i="75"/>
  <c r="H45" i="75"/>
  <c r="D46" i="75"/>
  <c r="G46" i="75"/>
  <c r="H46" i="75"/>
  <c r="D47" i="75"/>
  <c r="G47" i="75"/>
  <c r="H47" i="75"/>
  <c r="D48" i="75"/>
  <c r="G48" i="75"/>
  <c r="H48" i="75"/>
  <c r="D49" i="75"/>
  <c r="G49" i="75"/>
  <c r="H49" i="75"/>
  <c r="D50" i="75"/>
  <c r="G50" i="75"/>
  <c r="H50" i="75"/>
  <c r="D51" i="75"/>
  <c r="G51" i="75"/>
  <c r="H51" i="75"/>
  <c r="D52" i="75"/>
  <c r="G52" i="75"/>
  <c r="H52" i="75"/>
  <c r="D53" i="75"/>
  <c r="G53" i="75"/>
  <c r="H53" i="75"/>
  <c r="D54" i="75"/>
  <c r="G54" i="75"/>
  <c r="H54" i="75"/>
  <c r="D55" i="75"/>
  <c r="G55" i="75"/>
  <c r="H55" i="75"/>
  <c r="D56" i="75"/>
  <c r="G56" i="75"/>
  <c r="H56" i="75"/>
  <c r="D57" i="75"/>
  <c r="G57" i="75"/>
  <c r="H57" i="75"/>
  <c r="D58" i="75"/>
  <c r="G58" i="75"/>
  <c r="H58" i="75"/>
  <c r="D59" i="75"/>
  <c r="G59" i="75"/>
  <c r="H59" i="75"/>
  <c r="D60" i="75"/>
  <c r="G60" i="75"/>
  <c r="H60" i="75"/>
  <c r="D61" i="75"/>
  <c r="G61" i="75"/>
  <c r="H61" i="75"/>
  <c r="D62" i="75"/>
  <c r="G62" i="75"/>
  <c r="H62" i="75"/>
  <c r="D63" i="75"/>
  <c r="G63" i="75"/>
  <c r="H63" i="75"/>
  <c r="H65" i="75"/>
  <c r="E67" i="75"/>
  <c r="J65" i="75"/>
  <c r="D72" i="75"/>
  <c r="E72" i="75"/>
  <c r="K65" i="75"/>
  <c r="D73" i="75"/>
  <c r="E73" i="75"/>
  <c r="L13" i="75"/>
  <c r="L14" i="75"/>
  <c r="L15" i="75"/>
  <c r="L16" i="75"/>
  <c r="L17" i="75"/>
  <c r="L18" i="75"/>
  <c r="L19" i="75"/>
  <c r="L20" i="75"/>
  <c r="L21" i="75"/>
  <c r="L22" i="75"/>
  <c r="L23" i="75"/>
  <c r="L24" i="75"/>
  <c r="L25" i="75"/>
  <c r="L26" i="75"/>
  <c r="L27" i="75"/>
  <c r="L28" i="75"/>
  <c r="L29" i="75"/>
  <c r="L30" i="75"/>
  <c r="L31" i="75"/>
  <c r="L32" i="75"/>
  <c r="L33" i="75"/>
  <c r="L34" i="75"/>
  <c r="L35" i="75"/>
  <c r="L36" i="75"/>
  <c r="L37" i="75"/>
  <c r="L38" i="75"/>
  <c r="L39" i="75"/>
  <c r="L40" i="75"/>
  <c r="L41" i="75"/>
  <c r="L42" i="75"/>
  <c r="L43" i="75"/>
  <c r="L44" i="75"/>
  <c r="L45" i="75"/>
  <c r="L46" i="75"/>
  <c r="L47" i="75"/>
  <c r="L48" i="75"/>
  <c r="L49" i="75"/>
  <c r="L50" i="75"/>
  <c r="L51" i="75"/>
  <c r="L52" i="75"/>
  <c r="L53" i="75"/>
  <c r="L54" i="75"/>
  <c r="L55" i="75"/>
  <c r="L56" i="75"/>
  <c r="L57" i="75"/>
  <c r="L58" i="75"/>
  <c r="L59" i="75"/>
  <c r="L60" i="75"/>
  <c r="L61" i="75"/>
  <c r="L62" i="75"/>
  <c r="L63" i="75"/>
  <c r="L65" i="75"/>
  <c r="D74" i="75"/>
  <c r="E74" i="75"/>
  <c r="M13" i="75"/>
  <c r="M14" i="75"/>
  <c r="M15" i="75"/>
  <c r="M16" i="75"/>
  <c r="M17" i="75"/>
  <c r="M18" i="75"/>
  <c r="M19" i="75"/>
  <c r="M20" i="75"/>
  <c r="M21" i="75"/>
  <c r="M22" i="75"/>
  <c r="M23" i="75"/>
  <c r="M24" i="75"/>
  <c r="M25" i="75"/>
  <c r="M26" i="75"/>
  <c r="M27" i="75"/>
  <c r="M28" i="75"/>
  <c r="M29" i="75"/>
  <c r="M30" i="75"/>
  <c r="M31" i="75"/>
  <c r="M32" i="75"/>
  <c r="M33" i="75"/>
  <c r="M34" i="75"/>
  <c r="M35" i="75"/>
  <c r="M36" i="75"/>
  <c r="M37" i="75"/>
  <c r="M38" i="75"/>
  <c r="M39" i="75"/>
  <c r="M40" i="75"/>
  <c r="M41" i="75"/>
  <c r="M42" i="75"/>
  <c r="M43" i="75"/>
  <c r="M44" i="75"/>
  <c r="M45" i="75"/>
  <c r="M46" i="75"/>
  <c r="M47" i="75"/>
  <c r="M48" i="75"/>
  <c r="M49" i="75"/>
  <c r="M50" i="75"/>
  <c r="M51" i="75"/>
  <c r="M52" i="75"/>
  <c r="M53" i="75"/>
  <c r="M54" i="75"/>
  <c r="M55" i="75"/>
  <c r="M56" i="75"/>
  <c r="M57" i="75"/>
  <c r="M58" i="75"/>
  <c r="M59" i="75"/>
  <c r="M60" i="75"/>
  <c r="M61" i="75"/>
  <c r="M62" i="75"/>
  <c r="M63" i="75"/>
  <c r="M65" i="75"/>
  <c r="D75" i="75"/>
  <c r="E75" i="75"/>
  <c r="N13" i="75"/>
  <c r="N14" i="75"/>
  <c r="N15" i="75"/>
  <c r="N16" i="75"/>
  <c r="N17" i="75"/>
  <c r="N18" i="75"/>
  <c r="N19" i="75"/>
  <c r="N20" i="75"/>
  <c r="N21" i="75"/>
  <c r="N22" i="75"/>
  <c r="N23" i="75"/>
  <c r="N24" i="75"/>
  <c r="N25" i="75"/>
  <c r="N26" i="75"/>
  <c r="N27" i="75"/>
  <c r="N28" i="75"/>
  <c r="N29" i="75"/>
  <c r="N30" i="75"/>
  <c r="N31" i="75"/>
  <c r="N32" i="75"/>
  <c r="N33" i="75"/>
  <c r="N34" i="75"/>
  <c r="N35" i="75"/>
  <c r="N36" i="75"/>
  <c r="N37" i="75"/>
  <c r="N38" i="75"/>
  <c r="N39" i="75"/>
  <c r="N40" i="75"/>
  <c r="N41" i="75"/>
  <c r="N42" i="75"/>
  <c r="N43" i="75"/>
  <c r="N44" i="75"/>
  <c r="N45" i="75"/>
  <c r="N46" i="75"/>
  <c r="N47" i="75"/>
  <c r="N48" i="75"/>
  <c r="N49" i="75"/>
  <c r="N50" i="75"/>
  <c r="N51" i="75"/>
  <c r="N52" i="75"/>
  <c r="N53" i="75"/>
  <c r="N54" i="75"/>
  <c r="N55" i="75"/>
  <c r="N56" i="75"/>
  <c r="N57" i="75"/>
  <c r="N58" i="75"/>
  <c r="N59" i="75"/>
  <c r="N60" i="75"/>
  <c r="N61" i="75"/>
  <c r="N62" i="75"/>
  <c r="N63" i="75"/>
  <c r="N65" i="75"/>
  <c r="D76" i="75"/>
  <c r="E76" i="75"/>
  <c r="O13" i="75"/>
  <c r="O14" i="75"/>
  <c r="O15" i="75"/>
  <c r="O16" i="75"/>
  <c r="O17" i="75"/>
  <c r="O18" i="75"/>
  <c r="O19" i="75"/>
  <c r="O20" i="75"/>
  <c r="O21" i="75"/>
  <c r="O22" i="75"/>
  <c r="O23" i="75"/>
  <c r="O24" i="75"/>
  <c r="O25" i="75"/>
  <c r="O26" i="75"/>
  <c r="O27" i="75"/>
  <c r="O28" i="75"/>
  <c r="O29" i="75"/>
  <c r="O30" i="75"/>
  <c r="O31" i="75"/>
  <c r="O32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O56" i="75"/>
  <c r="O57" i="75"/>
  <c r="O58" i="75"/>
  <c r="O59" i="75"/>
  <c r="O60" i="75"/>
  <c r="O61" i="75"/>
  <c r="O62" i="75"/>
  <c r="O63" i="75"/>
  <c r="O65" i="75"/>
  <c r="D77" i="75"/>
  <c r="E77" i="75"/>
  <c r="D78" i="75"/>
  <c r="E78" i="75"/>
  <c r="D79" i="75"/>
  <c r="E79" i="75"/>
  <c r="D80" i="75"/>
  <c r="E80" i="75"/>
  <c r="D81" i="75"/>
  <c r="E81" i="75"/>
  <c r="D83" i="75"/>
  <c r="E83" i="75"/>
  <c r="E86" i="75"/>
  <c r="E88" i="75"/>
  <c r="E90" i="75"/>
  <c r="E91" i="75"/>
  <c r="E95" i="75"/>
  <c r="X72" i="75"/>
  <c r="X70" i="75"/>
  <c r="X67" i="75"/>
  <c r="X65" i="75"/>
  <c r="Y63" i="75"/>
  <c r="I63" i="75"/>
  <c r="W63" i="75"/>
  <c r="V63" i="75"/>
  <c r="P63" i="75"/>
  <c r="U63" i="75"/>
  <c r="Y62" i="75"/>
  <c r="X62" i="75"/>
  <c r="I62" i="75"/>
  <c r="W62" i="75"/>
  <c r="V62" i="75"/>
  <c r="P62" i="75"/>
  <c r="U62" i="75"/>
  <c r="Y61" i="75"/>
  <c r="X61" i="75"/>
  <c r="I61" i="75"/>
  <c r="W61" i="75"/>
  <c r="V61" i="75"/>
  <c r="P61" i="75"/>
  <c r="U61" i="75"/>
  <c r="Y60" i="75"/>
  <c r="X60" i="75"/>
  <c r="I60" i="75"/>
  <c r="W60" i="75"/>
  <c r="V60" i="75"/>
  <c r="P60" i="75"/>
  <c r="U60" i="75"/>
  <c r="Y59" i="75"/>
  <c r="X59" i="75"/>
  <c r="I59" i="75"/>
  <c r="W59" i="75"/>
  <c r="V59" i="75"/>
  <c r="P59" i="75"/>
  <c r="U59" i="75"/>
  <c r="Y58" i="75"/>
  <c r="X58" i="75"/>
  <c r="I58" i="75"/>
  <c r="W58" i="75"/>
  <c r="V58" i="75"/>
  <c r="P58" i="75"/>
  <c r="U58" i="75"/>
  <c r="Y57" i="75"/>
  <c r="X57" i="75"/>
  <c r="I57" i="75"/>
  <c r="W57" i="75"/>
  <c r="V57" i="75"/>
  <c r="P57" i="75"/>
  <c r="U57" i="75"/>
  <c r="Y56" i="75"/>
  <c r="X56" i="75"/>
  <c r="I56" i="75"/>
  <c r="W56" i="75"/>
  <c r="V56" i="75"/>
  <c r="P56" i="75"/>
  <c r="U56" i="75"/>
  <c r="Y55" i="75"/>
  <c r="X55" i="75"/>
  <c r="I55" i="75"/>
  <c r="W55" i="75"/>
  <c r="V55" i="75"/>
  <c r="P55" i="75"/>
  <c r="U55" i="75"/>
  <c r="Y54" i="75"/>
  <c r="X54" i="75"/>
  <c r="I54" i="75"/>
  <c r="W54" i="75"/>
  <c r="V54" i="75"/>
  <c r="P54" i="75"/>
  <c r="U54" i="75"/>
  <c r="Y53" i="75"/>
  <c r="X53" i="75"/>
  <c r="I53" i="75"/>
  <c r="W53" i="75"/>
  <c r="V53" i="75"/>
  <c r="P53" i="75"/>
  <c r="U53" i="75"/>
  <c r="Y52" i="75"/>
  <c r="X52" i="75"/>
  <c r="I52" i="75"/>
  <c r="W52" i="75"/>
  <c r="V52" i="75"/>
  <c r="P52" i="75"/>
  <c r="U52" i="75"/>
  <c r="Y51" i="75"/>
  <c r="X51" i="75"/>
  <c r="I51" i="75"/>
  <c r="W51" i="75"/>
  <c r="V51" i="75"/>
  <c r="P51" i="75"/>
  <c r="U51" i="75"/>
  <c r="Y50" i="75"/>
  <c r="X50" i="75"/>
  <c r="I50" i="75"/>
  <c r="W50" i="75"/>
  <c r="V50" i="75"/>
  <c r="P50" i="75"/>
  <c r="U50" i="75"/>
  <c r="Y49" i="75"/>
  <c r="X49" i="75"/>
  <c r="I49" i="75"/>
  <c r="W49" i="75"/>
  <c r="V49" i="75"/>
  <c r="P49" i="75"/>
  <c r="U49" i="75"/>
  <c r="Y48" i="75"/>
  <c r="X48" i="75"/>
  <c r="I48" i="75"/>
  <c r="W48" i="75"/>
  <c r="V48" i="75"/>
  <c r="P48" i="75"/>
  <c r="U48" i="75"/>
  <c r="Y47" i="75"/>
  <c r="X47" i="75"/>
  <c r="I47" i="75"/>
  <c r="W47" i="75"/>
  <c r="V47" i="75"/>
  <c r="P47" i="75"/>
  <c r="U47" i="75"/>
  <c r="Y46" i="75"/>
  <c r="X46" i="75"/>
  <c r="I46" i="75"/>
  <c r="W46" i="75"/>
  <c r="V46" i="75"/>
  <c r="P46" i="75"/>
  <c r="U46" i="75"/>
  <c r="Y45" i="75"/>
  <c r="X45" i="75"/>
  <c r="I45" i="75"/>
  <c r="W45" i="75"/>
  <c r="V45" i="75"/>
  <c r="P45" i="75"/>
  <c r="U45" i="75"/>
  <c r="Y44" i="75"/>
  <c r="X44" i="75"/>
  <c r="I44" i="75"/>
  <c r="W44" i="75"/>
  <c r="V44" i="75"/>
  <c r="P44" i="75"/>
  <c r="U44" i="75"/>
  <c r="Y43" i="75"/>
  <c r="X43" i="75"/>
  <c r="I43" i="75"/>
  <c r="W43" i="75"/>
  <c r="V43" i="75"/>
  <c r="P43" i="75"/>
  <c r="U43" i="75"/>
  <c r="Y42" i="75"/>
  <c r="X42" i="75"/>
  <c r="I42" i="75"/>
  <c r="W42" i="75"/>
  <c r="V42" i="75"/>
  <c r="P42" i="75"/>
  <c r="U42" i="75"/>
  <c r="Y41" i="75"/>
  <c r="X41" i="75"/>
  <c r="I41" i="75"/>
  <c r="W41" i="75"/>
  <c r="V41" i="75"/>
  <c r="P41" i="75"/>
  <c r="U41" i="75"/>
  <c r="Y40" i="75"/>
  <c r="X40" i="75"/>
  <c r="I40" i="75"/>
  <c r="W40" i="75"/>
  <c r="V40" i="75"/>
  <c r="P40" i="75"/>
  <c r="U40" i="75"/>
  <c r="Y39" i="75"/>
  <c r="X39" i="75"/>
  <c r="I39" i="75"/>
  <c r="W39" i="75"/>
  <c r="V39" i="75"/>
  <c r="P39" i="75"/>
  <c r="U39" i="75"/>
  <c r="Y38" i="75"/>
  <c r="X38" i="75"/>
  <c r="I38" i="75"/>
  <c r="W38" i="75"/>
  <c r="V38" i="75"/>
  <c r="P38" i="75"/>
  <c r="U38" i="75"/>
  <c r="Y37" i="75"/>
  <c r="X37" i="75"/>
  <c r="I37" i="75"/>
  <c r="W37" i="75"/>
  <c r="V37" i="75"/>
  <c r="P37" i="75"/>
  <c r="U37" i="75"/>
  <c r="Y36" i="75"/>
  <c r="X36" i="75"/>
  <c r="I36" i="75"/>
  <c r="W36" i="75"/>
  <c r="V36" i="75"/>
  <c r="P36" i="75"/>
  <c r="U36" i="75"/>
  <c r="Y35" i="75"/>
  <c r="X35" i="75"/>
  <c r="I35" i="75"/>
  <c r="W35" i="75"/>
  <c r="V35" i="75"/>
  <c r="P35" i="75"/>
  <c r="U35" i="75"/>
  <c r="Y34" i="75"/>
  <c r="X34" i="75"/>
  <c r="I34" i="75"/>
  <c r="W34" i="75"/>
  <c r="V34" i="75"/>
  <c r="P34" i="75"/>
  <c r="U34" i="75"/>
  <c r="Y33" i="75"/>
  <c r="X33" i="75"/>
  <c r="I33" i="75"/>
  <c r="W33" i="75"/>
  <c r="V33" i="75"/>
  <c r="P33" i="75"/>
  <c r="U33" i="75"/>
  <c r="Y32" i="75"/>
  <c r="X32" i="75"/>
  <c r="I32" i="75"/>
  <c r="W32" i="75"/>
  <c r="V32" i="75"/>
  <c r="P32" i="75"/>
  <c r="U32" i="75"/>
  <c r="Y31" i="75"/>
  <c r="X31" i="75"/>
  <c r="I31" i="75"/>
  <c r="W31" i="75"/>
  <c r="V31" i="75"/>
  <c r="P31" i="75"/>
  <c r="U31" i="75"/>
  <c r="Y30" i="75"/>
  <c r="X30" i="75"/>
  <c r="I30" i="75"/>
  <c r="W30" i="75"/>
  <c r="V30" i="75"/>
  <c r="P30" i="75"/>
  <c r="U30" i="75"/>
  <c r="Y29" i="75"/>
  <c r="X29" i="75"/>
  <c r="I29" i="75"/>
  <c r="W29" i="75"/>
  <c r="V29" i="75"/>
  <c r="P29" i="75"/>
  <c r="U29" i="75"/>
  <c r="Y28" i="75"/>
  <c r="X28" i="75"/>
  <c r="I28" i="75"/>
  <c r="W28" i="75"/>
  <c r="V28" i="75"/>
  <c r="P28" i="75"/>
  <c r="U28" i="75"/>
  <c r="Y27" i="75"/>
  <c r="X27" i="75"/>
  <c r="I27" i="75"/>
  <c r="W27" i="75"/>
  <c r="V27" i="75"/>
  <c r="P27" i="75"/>
  <c r="U27" i="75"/>
  <c r="Y26" i="75"/>
  <c r="X26" i="75"/>
  <c r="I26" i="75"/>
  <c r="W26" i="75"/>
  <c r="V26" i="75"/>
  <c r="P26" i="75"/>
  <c r="U26" i="75"/>
  <c r="Y25" i="75"/>
  <c r="X25" i="75"/>
  <c r="I25" i="75"/>
  <c r="W25" i="75"/>
  <c r="V25" i="75"/>
  <c r="P25" i="75"/>
  <c r="U25" i="75"/>
  <c r="Y24" i="75"/>
  <c r="X24" i="75"/>
  <c r="I24" i="75"/>
  <c r="W24" i="75"/>
  <c r="V24" i="75"/>
  <c r="P24" i="75"/>
  <c r="U24" i="75"/>
  <c r="Y23" i="75"/>
  <c r="X23" i="75"/>
  <c r="I23" i="75"/>
  <c r="W23" i="75"/>
  <c r="V23" i="75"/>
  <c r="P23" i="75"/>
  <c r="U23" i="75"/>
  <c r="Y22" i="75"/>
  <c r="X22" i="75"/>
  <c r="I22" i="75"/>
  <c r="W22" i="75"/>
  <c r="V22" i="75"/>
  <c r="P22" i="75"/>
  <c r="U22" i="75"/>
  <c r="Y21" i="75"/>
  <c r="X21" i="75"/>
  <c r="I21" i="75"/>
  <c r="W21" i="75"/>
  <c r="V21" i="75"/>
  <c r="P21" i="75"/>
  <c r="U21" i="75"/>
  <c r="Y20" i="75"/>
  <c r="X20" i="75"/>
  <c r="I20" i="75"/>
  <c r="W20" i="75"/>
  <c r="V20" i="75"/>
  <c r="P20" i="75"/>
  <c r="U20" i="75"/>
  <c r="Y19" i="75"/>
  <c r="X19" i="75"/>
  <c r="I19" i="75"/>
  <c r="W19" i="75"/>
  <c r="V19" i="75"/>
  <c r="P19" i="75"/>
  <c r="U19" i="75"/>
  <c r="Y18" i="75"/>
  <c r="X18" i="75"/>
  <c r="I18" i="75"/>
  <c r="W18" i="75"/>
  <c r="V18" i="75"/>
  <c r="P18" i="75"/>
  <c r="U18" i="75"/>
  <c r="Y17" i="75"/>
  <c r="X17" i="75"/>
  <c r="I17" i="75"/>
  <c r="W17" i="75"/>
  <c r="V17" i="75"/>
  <c r="P17" i="75"/>
  <c r="U17" i="75"/>
  <c r="Y16" i="75"/>
  <c r="X16" i="75"/>
  <c r="I16" i="75"/>
  <c r="W16" i="75"/>
  <c r="V16" i="75"/>
  <c r="P16" i="75"/>
  <c r="U16" i="75"/>
  <c r="Y15" i="75"/>
  <c r="X15" i="75"/>
  <c r="I15" i="75"/>
  <c r="W15" i="75"/>
  <c r="V15" i="75"/>
  <c r="P15" i="75"/>
  <c r="U15" i="75"/>
  <c r="Y14" i="75"/>
  <c r="X14" i="75"/>
  <c r="I14" i="75"/>
  <c r="W14" i="75"/>
  <c r="V14" i="75"/>
  <c r="P14" i="75"/>
  <c r="U14" i="75"/>
  <c r="Y13" i="75"/>
  <c r="X13" i="75"/>
  <c r="I13" i="75"/>
  <c r="W13" i="75"/>
  <c r="V13" i="75"/>
  <c r="P13" i="75"/>
  <c r="U13" i="75"/>
  <c r="N1" i="75"/>
  <c r="W3" i="75"/>
  <c r="T13" i="74"/>
  <c r="E13" i="74"/>
  <c r="T14" i="74"/>
  <c r="E14" i="74"/>
  <c r="T15" i="74"/>
  <c r="E15" i="74"/>
  <c r="T16" i="74"/>
  <c r="E16" i="74"/>
  <c r="T17" i="74"/>
  <c r="E17" i="74"/>
  <c r="T18" i="74"/>
  <c r="E18" i="74"/>
  <c r="T19" i="74"/>
  <c r="E19" i="74"/>
  <c r="T20" i="74"/>
  <c r="E20" i="74"/>
  <c r="T21" i="74"/>
  <c r="E21" i="74"/>
  <c r="T22" i="74"/>
  <c r="E22" i="74"/>
  <c r="T23" i="74"/>
  <c r="E23" i="74"/>
  <c r="T24" i="74"/>
  <c r="E24" i="74"/>
  <c r="T25" i="74"/>
  <c r="E25" i="74"/>
  <c r="T26" i="74"/>
  <c r="E26" i="74"/>
  <c r="T27" i="74"/>
  <c r="E27" i="74"/>
  <c r="T28" i="74"/>
  <c r="E28" i="74"/>
  <c r="T29" i="74"/>
  <c r="E29" i="74"/>
  <c r="T30" i="74"/>
  <c r="E30" i="74"/>
  <c r="T31" i="74"/>
  <c r="E31" i="74"/>
  <c r="T32" i="74"/>
  <c r="E32" i="74"/>
  <c r="T33" i="74"/>
  <c r="E33" i="74"/>
  <c r="T34" i="74"/>
  <c r="E34" i="74"/>
  <c r="T35" i="74"/>
  <c r="E35" i="74"/>
  <c r="T36" i="74"/>
  <c r="E36" i="74"/>
  <c r="T37" i="74"/>
  <c r="E37" i="74"/>
  <c r="T38" i="74"/>
  <c r="E38" i="74"/>
  <c r="T39" i="74"/>
  <c r="E39" i="74"/>
  <c r="T40" i="74"/>
  <c r="E40" i="74"/>
  <c r="T41" i="74"/>
  <c r="E41" i="74"/>
  <c r="T42" i="74"/>
  <c r="E42" i="74"/>
  <c r="T43" i="74"/>
  <c r="E43" i="74"/>
  <c r="T44" i="74"/>
  <c r="E44" i="74"/>
  <c r="T45" i="74"/>
  <c r="E45" i="74"/>
  <c r="T46" i="74"/>
  <c r="E46" i="74"/>
  <c r="T47" i="74"/>
  <c r="E47" i="74"/>
  <c r="T48" i="74"/>
  <c r="E48" i="74"/>
  <c r="T49" i="74"/>
  <c r="E49" i="74"/>
  <c r="T50" i="74"/>
  <c r="E50" i="74"/>
  <c r="T51" i="74"/>
  <c r="E51" i="74"/>
  <c r="T52" i="74"/>
  <c r="E52" i="74"/>
  <c r="T53" i="74"/>
  <c r="E53" i="74"/>
  <c r="T54" i="74"/>
  <c r="E54" i="74"/>
  <c r="T55" i="74"/>
  <c r="E55" i="74"/>
  <c r="T56" i="74"/>
  <c r="E56" i="74"/>
  <c r="T57" i="74"/>
  <c r="E57" i="74"/>
  <c r="T58" i="74"/>
  <c r="E58" i="74"/>
  <c r="T59" i="74"/>
  <c r="E59" i="74"/>
  <c r="T60" i="74"/>
  <c r="E60" i="74"/>
  <c r="T61" i="74"/>
  <c r="E61" i="74"/>
  <c r="T62" i="74"/>
  <c r="E62" i="74"/>
  <c r="T63" i="74"/>
  <c r="E63" i="74"/>
  <c r="E65" i="74"/>
  <c r="E69" i="74"/>
  <c r="D13" i="74"/>
  <c r="G13" i="74"/>
  <c r="H13" i="74"/>
  <c r="D14" i="74"/>
  <c r="G14" i="74"/>
  <c r="H14" i="74"/>
  <c r="D15" i="74"/>
  <c r="G15" i="74"/>
  <c r="H15" i="74"/>
  <c r="D16" i="74"/>
  <c r="G16" i="74"/>
  <c r="H16" i="74"/>
  <c r="D17" i="74"/>
  <c r="G17" i="74"/>
  <c r="H17" i="74"/>
  <c r="D18" i="74"/>
  <c r="G18" i="74"/>
  <c r="H18" i="74"/>
  <c r="D19" i="74"/>
  <c r="G19" i="74"/>
  <c r="H19" i="74"/>
  <c r="D20" i="74"/>
  <c r="G20" i="74"/>
  <c r="H20" i="74"/>
  <c r="D21" i="74"/>
  <c r="G21" i="74"/>
  <c r="H21" i="74"/>
  <c r="D22" i="74"/>
  <c r="G22" i="74"/>
  <c r="H22" i="74"/>
  <c r="D23" i="74"/>
  <c r="G23" i="74"/>
  <c r="H23" i="74"/>
  <c r="D24" i="74"/>
  <c r="G24" i="74"/>
  <c r="H24" i="74"/>
  <c r="D25" i="74"/>
  <c r="G25" i="74"/>
  <c r="H25" i="74"/>
  <c r="D26" i="74"/>
  <c r="G26" i="74"/>
  <c r="H26" i="74"/>
  <c r="D27" i="74"/>
  <c r="G27" i="74"/>
  <c r="H27" i="74"/>
  <c r="D28" i="74"/>
  <c r="G28" i="74"/>
  <c r="H28" i="74"/>
  <c r="D29" i="74"/>
  <c r="G29" i="74"/>
  <c r="H29" i="74"/>
  <c r="D30" i="74"/>
  <c r="G30" i="74"/>
  <c r="H30" i="74"/>
  <c r="D31" i="74"/>
  <c r="G31" i="74"/>
  <c r="H31" i="74"/>
  <c r="D32" i="74"/>
  <c r="G32" i="74"/>
  <c r="H32" i="74"/>
  <c r="D33" i="74"/>
  <c r="G33" i="74"/>
  <c r="H33" i="74"/>
  <c r="D34" i="74"/>
  <c r="G34" i="74"/>
  <c r="H34" i="74"/>
  <c r="D35" i="74"/>
  <c r="G35" i="74"/>
  <c r="H35" i="74"/>
  <c r="D36" i="74"/>
  <c r="G36" i="74"/>
  <c r="H36" i="74"/>
  <c r="D37" i="74"/>
  <c r="G37" i="74"/>
  <c r="H37" i="74"/>
  <c r="D38" i="74"/>
  <c r="G38" i="74"/>
  <c r="H38" i="74"/>
  <c r="D39" i="74"/>
  <c r="G39" i="74"/>
  <c r="H39" i="74"/>
  <c r="D40" i="74"/>
  <c r="G40" i="74"/>
  <c r="H40" i="74"/>
  <c r="D41" i="74"/>
  <c r="G41" i="74"/>
  <c r="H41" i="74"/>
  <c r="D42" i="74"/>
  <c r="G42" i="74"/>
  <c r="H42" i="74"/>
  <c r="D43" i="74"/>
  <c r="G43" i="74"/>
  <c r="H43" i="74"/>
  <c r="D44" i="74"/>
  <c r="G44" i="74"/>
  <c r="H44" i="74"/>
  <c r="D45" i="74"/>
  <c r="G45" i="74"/>
  <c r="H45" i="74"/>
  <c r="D46" i="74"/>
  <c r="G46" i="74"/>
  <c r="H46" i="74"/>
  <c r="D47" i="74"/>
  <c r="G47" i="74"/>
  <c r="H47" i="74"/>
  <c r="D48" i="74"/>
  <c r="G48" i="74"/>
  <c r="H48" i="74"/>
  <c r="D49" i="74"/>
  <c r="G49" i="74"/>
  <c r="H49" i="74"/>
  <c r="D50" i="74"/>
  <c r="G50" i="74"/>
  <c r="H50" i="74"/>
  <c r="D51" i="74"/>
  <c r="G51" i="74"/>
  <c r="H51" i="74"/>
  <c r="D52" i="74"/>
  <c r="G52" i="74"/>
  <c r="H52" i="74"/>
  <c r="D53" i="74"/>
  <c r="G53" i="74"/>
  <c r="H53" i="74"/>
  <c r="D54" i="74"/>
  <c r="G54" i="74"/>
  <c r="H54" i="74"/>
  <c r="D55" i="74"/>
  <c r="G55" i="74"/>
  <c r="H55" i="74"/>
  <c r="D56" i="74"/>
  <c r="G56" i="74"/>
  <c r="H56" i="74"/>
  <c r="D57" i="74"/>
  <c r="G57" i="74"/>
  <c r="H57" i="74"/>
  <c r="D58" i="74"/>
  <c r="G58" i="74"/>
  <c r="H58" i="74"/>
  <c r="D59" i="74"/>
  <c r="G59" i="74"/>
  <c r="H59" i="74"/>
  <c r="D60" i="74"/>
  <c r="G60" i="74"/>
  <c r="H60" i="74"/>
  <c r="D61" i="74"/>
  <c r="G61" i="74"/>
  <c r="H61" i="74"/>
  <c r="D62" i="74"/>
  <c r="G62" i="74"/>
  <c r="H62" i="74"/>
  <c r="D63" i="74"/>
  <c r="G63" i="74"/>
  <c r="H63" i="74"/>
  <c r="H65" i="74"/>
  <c r="E67" i="74"/>
  <c r="J65" i="74"/>
  <c r="D72" i="74"/>
  <c r="E72" i="74"/>
  <c r="K65" i="74"/>
  <c r="D73" i="74"/>
  <c r="E73" i="74"/>
  <c r="L13" i="74"/>
  <c r="L14" i="74"/>
  <c r="L15" i="74"/>
  <c r="L16" i="74"/>
  <c r="L17" i="74"/>
  <c r="L18" i="74"/>
  <c r="L19" i="74"/>
  <c r="L20" i="74"/>
  <c r="L21" i="74"/>
  <c r="L22" i="74"/>
  <c r="L23" i="74"/>
  <c r="L24" i="74"/>
  <c r="L25" i="74"/>
  <c r="L26" i="74"/>
  <c r="L27" i="74"/>
  <c r="L28" i="74"/>
  <c r="L29" i="74"/>
  <c r="L30" i="74"/>
  <c r="L31" i="74"/>
  <c r="L32" i="74"/>
  <c r="L33" i="74"/>
  <c r="L34" i="74"/>
  <c r="L35" i="74"/>
  <c r="L36" i="74"/>
  <c r="L37" i="74"/>
  <c r="L38" i="74"/>
  <c r="L39" i="74"/>
  <c r="L40" i="74"/>
  <c r="L41" i="74"/>
  <c r="L42" i="74"/>
  <c r="L43" i="74"/>
  <c r="L44" i="74"/>
  <c r="L45" i="74"/>
  <c r="L46" i="74"/>
  <c r="L47" i="74"/>
  <c r="L48" i="74"/>
  <c r="L49" i="74"/>
  <c r="L50" i="74"/>
  <c r="L51" i="74"/>
  <c r="L52" i="74"/>
  <c r="L53" i="74"/>
  <c r="L54" i="74"/>
  <c r="L55" i="74"/>
  <c r="L56" i="74"/>
  <c r="L57" i="74"/>
  <c r="L58" i="74"/>
  <c r="L59" i="74"/>
  <c r="L60" i="74"/>
  <c r="L61" i="74"/>
  <c r="L62" i="74"/>
  <c r="L63" i="74"/>
  <c r="L65" i="74"/>
  <c r="D74" i="74"/>
  <c r="E74" i="74"/>
  <c r="M13" i="74"/>
  <c r="M14" i="74"/>
  <c r="M15" i="74"/>
  <c r="M16" i="74"/>
  <c r="M17" i="74"/>
  <c r="M18" i="74"/>
  <c r="M19" i="74"/>
  <c r="M20" i="74"/>
  <c r="M21" i="74"/>
  <c r="M22" i="74"/>
  <c r="M23" i="74"/>
  <c r="M24" i="74"/>
  <c r="M25" i="74"/>
  <c r="M26" i="74"/>
  <c r="M27" i="74"/>
  <c r="M28" i="74"/>
  <c r="M29" i="74"/>
  <c r="M30" i="74"/>
  <c r="M31" i="74"/>
  <c r="M32" i="74"/>
  <c r="M33" i="74"/>
  <c r="M34" i="74"/>
  <c r="M35" i="74"/>
  <c r="M36" i="74"/>
  <c r="M37" i="74"/>
  <c r="M38" i="74"/>
  <c r="M39" i="74"/>
  <c r="M40" i="74"/>
  <c r="M41" i="74"/>
  <c r="M42" i="74"/>
  <c r="M43" i="74"/>
  <c r="M44" i="74"/>
  <c r="M45" i="74"/>
  <c r="M46" i="74"/>
  <c r="M47" i="74"/>
  <c r="M48" i="74"/>
  <c r="M49" i="74"/>
  <c r="M50" i="74"/>
  <c r="M51" i="74"/>
  <c r="M52" i="74"/>
  <c r="M53" i="74"/>
  <c r="M54" i="74"/>
  <c r="M55" i="74"/>
  <c r="M56" i="74"/>
  <c r="M57" i="74"/>
  <c r="M58" i="74"/>
  <c r="M59" i="74"/>
  <c r="M60" i="74"/>
  <c r="M61" i="74"/>
  <c r="M62" i="74"/>
  <c r="M63" i="74"/>
  <c r="M65" i="74"/>
  <c r="D75" i="74"/>
  <c r="E75" i="74"/>
  <c r="N13" i="74"/>
  <c r="N14" i="74"/>
  <c r="N15" i="74"/>
  <c r="N16" i="74"/>
  <c r="N17" i="74"/>
  <c r="N18" i="74"/>
  <c r="N19" i="74"/>
  <c r="N20" i="74"/>
  <c r="N21" i="74"/>
  <c r="N22" i="74"/>
  <c r="N23" i="74"/>
  <c r="N24" i="74"/>
  <c r="N25" i="74"/>
  <c r="N26" i="74"/>
  <c r="N27" i="74"/>
  <c r="N28" i="74"/>
  <c r="N29" i="74"/>
  <c r="N30" i="74"/>
  <c r="N31" i="74"/>
  <c r="N32" i="74"/>
  <c r="N33" i="74"/>
  <c r="N34" i="74"/>
  <c r="N35" i="74"/>
  <c r="N36" i="74"/>
  <c r="N37" i="74"/>
  <c r="N38" i="74"/>
  <c r="N39" i="74"/>
  <c r="N40" i="74"/>
  <c r="N41" i="74"/>
  <c r="N42" i="74"/>
  <c r="N43" i="74"/>
  <c r="N44" i="74"/>
  <c r="N45" i="74"/>
  <c r="N46" i="74"/>
  <c r="N47" i="74"/>
  <c r="N48" i="74"/>
  <c r="N49" i="74"/>
  <c r="N50" i="74"/>
  <c r="N51" i="74"/>
  <c r="N52" i="74"/>
  <c r="N53" i="74"/>
  <c r="N54" i="74"/>
  <c r="N55" i="74"/>
  <c r="N56" i="74"/>
  <c r="N57" i="74"/>
  <c r="N58" i="74"/>
  <c r="N59" i="74"/>
  <c r="N60" i="74"/>
  <c r="N61" i="74"/>
  <c r="N62" i="74"/>
  <c r="N63" i="74"/>
  <c r="N65" i="74"/>
  <c r="D76" i="74"/>
  <c r="E76" i="74"/>
  <c r="O13" i="74"/>
  <c r="O14" i="74"/>
  <c r="O15" i="74"/>
  <c r="O16" i="74"/>
  <c r="O17" i="74"/>
  <c r="O18" i="74"/>
  <c r="O19" i="74"/>
  <c r="O20" i="74"/>
  <c r="O21" i="74"/>
  <c r="O22" i="74"/>
  <c r="O23" i="74"/>
  <c r="O24" i="74"/>
  <c r="O25" i="74"/>
  <c r="O26" i="74"/>
  <c r="O27" i="74"/>
  <c r="O28" i="74"/>
  <c r="O29" i="74"/>
  <c r="O30" i="74"/>
  <c r="O31" i="74"/>
  <c r="O32" i="74"/>
  <c r="O33" i="74"/>
  <c r="O34" i="74"/>
  <c r="O35" i="74"/>
  <c r="O36" i="74"/>
  <c r="O37" i="74"/>
  <c r="O38" i="74"/>
  <c r="O39" i="74"/>
  <c r="O40" i="74"/>
  <c r="O41" i="74"/>
  <c r="O42" i="74"/>
  <c r="O43" i="74"/>
  <c r="O44" i="74"/>
  <c r="O45" i="74"/>
  <c r="O46" i="74"/>
  <c r="O47" i="74"/>
  <c r="O48" i="74"/>
  <c r="O49" i="74"/>
  <c r="O50" i="74"/>
  <c r="O51" i="74"/>
  <c r="O52" i="74"/>
  <c r="O53" i="74"/>
  <c r="O54" i="74"/>
  <c r="O55" i="74"/>
  <c r="O56" i="74"/>
  <c r="O57" i="74"/>
  <c r="O58" i="74"/>
  <c r="O59" i="74"/>
  <c r="O60" i="74"/>
  <c r="O61" i="74"/>
  <c r="O62" i="74"/>
  <c r="O63" i="74"/>
  <c r="O65" i="74"/>
  <c r="D77" i="74"/>
  <c r="E77" i="74"/>
  <c r="D78" i="74"/>
  <c r="E78" i="74"/>
  <c r="D79" i="74"/>
  <c r="E79" i="74"/>
  <c r="D80" i="74"/>
  <c r="E80" i="74"/>
  <c r="D81" i="74"/>
  <c r="E81" i="74"/>
  <c r="D83" i="74"/>
  <c r="E83" i="74"/>
  <c r="E86" i="74"/>
  <c r="E88" i="74"/>
  <c r="E90" i="74"/>
  <c r="E91" i="74"/>
  <c r="E95" i="74"/>
  <c r="X72" i="74"/>
  <c r="X70" i="74"/>
  <c r="X67" i="74"/>
  <c r="X65" i="74"/>
  <c r="Y63" i="74"/>
  <c r="I63" i="74"/>
  <c r="W63" i="74"/>
  <c r="V63" i="74"/>
  <c r="P63" i="74"/>
  <c r="U63" i="74"/>
  <c r="Y62" i="74"/>
  <c r="X62" i="74"/>
  <c r="I62" i="74"/>
  <c r="W62" i="74"/>
  <c r="V62" i="74"/>
  <c r="P62" i="74"/>
  <c r="U62" i="74"/>
  <c r="Y61" i="74"/>
  <c r="X61" i="74"/>
  <c r="I61" i="74"/>
  <c r="W61" i="74"/>
  <c r="V61" i="74"/>
  <c r="P61" i="74"/>
  <c r="U61" i="74"/>
  <c r="Y60" i="74"/>
  <c r="X60" i="74"/>
  <c r="I60" i="74"/>
  <c r="W60" i="74"/>
  <c r="V60" i="74"/>
  <c r="P60" i="74"/>
  <c r="U60" i="74"/>
  <c r="Y59" i="74"/>
  <c r="X59" i="74"/>
  <c r="I59" i="74"/>
  <c r="W59" i="74"/>
  <c r="V59" i="74"/>
  <c r="P59" i="74"/>
  <c r="U59" i="74"/>
  <c r="Y58" i="74"/>
  <c r="X58" i="74"/>
  <c r="I58" i="74"/>
  <c r="W58" i="74"/>
  <c r="V58" i="74"/>
  <c r="P58" i="74"/>
  <c r="U58" i="74"/>
  <c r="Y57" i="74"/>
  <c r="X57" i="74"/>
  <c r="I57" i="74"/>
  <c r="W57" i="74"/>
  <c r="V57" i="74"/>
  <c r="P57" i="74"/>
  <c r="U57" i="74"/>
  <c r="Y56" i="74"/>
  <c r="X56" i="74"/>
  <c r="I56" i="74"/>
  <c r="W56" i="74"/>
  <c r="V56" i="74"/>
  <c r="P56" i="74"/>
  <c r="U56" i="74"/>
  <c r="Y55" i="74"/>
  <c r="X55" i="74"/>
  <c r="I55" i="74"/>
  <c r="W55" i="74"/>
  <c r="V55" i="74"/>
  <c r="P55" i="74"/>
  <c r="U55" i="74"/>
  <c r="Y54" i="74"/>
  <c r="X54" i="74"/>
  <c r="I54" i="74"/>
  <c r="W54" i="74"/>
  <c r="V54" i="74"/>
  <c r="P54" i="74"/>
  <c r="U54" i="74"/>
  <c r="Y53" i="74"/>
  <c r="X53" i="74"/>
  <c r="I53" i="74"/>
  <c r="W53" i="74"/>
  <c r="V53" i="74"/>
  <c r="P53" i="74"/>
  <c r="U53" i="74"/>
  <c r="Y52" i="74"/>
  <c r="X52" i="74"/>
  <c r="I52" i="74"/>
  <c r="W52" i="74"/>
  <c r="V52" i="74"/>
  <c r="P52" i="74"/>
  <c r="U52" i="74"/>
  <c r="Y51" i="74"/>
  <c r="X51" i="74"/>
  <c r="I51" i="74"/>
  <c r="W51" i="74"/>
  <c r="V51" i="74"/>
  <c r="P51" i="74"/>
  <c r="U51" i="74"/>
  <c r="Y50" i="74"/>
  <c r="X50" i="74"/>
  <c r="I50" i="74"/>
  <c r="W50" i="74"/>
  <c r="V50" i="74"/>
  <c r="P50" i="74"/>
  <c r="U50" i="74"/>
  <c r="Y49" i="74"/>
  <c r="X49" i="74"/>
  <c r="I49" i="74"/>
  <c r="W49" i="74"/>
  <c r="V49" i="74"/>
  <c r="P49" i="74"/>
  <c r="U49" i="74"/>
  <c r="Y48" i="74"/>
  <c r="X48" i="74"/>
  <c r="I48" i="74"/>
  <c r="W48" i="74"/>
  <c r="V48" i="74"/>
  <c r="P48" i="74"/>
  <c r="U48" i="74"/>
  <c r="Y47" i="74"/>
  <c r="X47" i="74"/>
  <c r="I47" i="74"/>
  <c r="W47" i="74"/>
  <c r="V47" i="74"/>
  <c r="P47" i="74"/>
  <c r="U47" i="74"/>
  <c r="Y46" i="74"/>
  <c r="X46" i="74"/>
  <c r="I46" i="74"/>
  <c r="W46" i="74"/>
  <c r="V46" i="74"/>
  <c r="P46" i="74"/>
  <c r="U46" i="74"/>
  <c r="Y45" i="74"/>
  <c r="X45" i="74"/>
  <c r="I45" i="74"/>
  <c r="W45" i="74"/>
  <c r="V45" i="74"/>
  <c r="P45" i="74"/>
  <c r="U45" i="74"/>
  <c r="Y44" i="74"/>
  <c r="X44" i="74"/>
  <c r="I44" i="74"/>
  <c r="W44" i="74"/>
  <c r="V44" i="74"/>
  <c r="P44" i="74"/>
  <c r="U44" i="74"/>
  <c r="Y43" i="74"/>
  <c r="X43" i="74"/>
  <c r="I43" i="74"/>
  <c r="W43" i="74"/>
  <c r="V43" i="74"/>
  <c r="P43" i="74"/>
  <c r="U43" i="74"/>
  <c r="Y42" i="74"/>
  <c r="X42" i="74"/>
  <c r="I42" i="74"/>
  <c r="W42" i="74"/>
  <c r="V42" i="74"/>
  <c r="P42" i="74"/>
  <c r="U42" i="74"/>
  <c r="Y41" i="74"/>
  <c r="X41" i="74"/>
  <c r="I41" i="74"/>
  <c r="W41" i="74"/>
  <c r="V41" i="74"/>
  <c r="P41" i="74"/>
  <c r="U41" i="74"/>
  <c r="Y40" i="74"/>
  <c r="X40" i="74"/>
  <c r="I40" i="74"/>
  <c r="W40" i="74"/>
  <c r="V40" i="74"/>
  <c r="P40" i="74"/>
  <c r="U40" i="74"/>
  <c r="Y39" i="74"/>
  <c r="X39" i="74"/>
  <c r="I39" i="74"/>
  <c r="W39" i="74"/>
  <c r="V39" i="74"/>
  <c r="P39" i="74"/>
  <c r="U39" i="74"/>
  <c r="Y38" i="74"/>
  <c r="X38" i="74"/>
  <c r="I38" i="74"/>
  <c r="W38" i="74"/>
  <c r="V38" i="74"/>
  <c r="P38" i="74"/>
  <c r="U38" i="74"/>
  <c r="Y37" i="74"/>
  <c r="X37" i="74"/>
  <c r="I37" i="74"/>
  <c r="W37" i="74"/>
  <c r="V37" i="74"/>
  <c r="P37" i="74"/>
  <c r="U37" i="74"/>
  <c r="Y36" i="74"/>
  <c r="X36" i="74"/>
  <c r="I36" i="74"/>
  <c r="W36" i="74"/>
  <c r="V36" i="74"/>
  <c r="P36" i="74"/>
  <c r="U36" i="74"/>
  <c r="Y35" i="74"/>
  <c r="X35" i="74"/>
  <c r="I35" i="74"/>
  <c r="W35" i="74"/>
  <c r="V35" i="74"/>
  <c r="P35" i="74"/>
  <c r="U35" i="74"/>
  <c r="Y34" i="74"/>
  <c r="X34" i="74"/>
  <c r="I34" i="74"/>
  <c r="W34" i="74"/>
  <c r="V34" i="74"/>
  <c r="P34" i="74"/>
  <c r="U34" i="74"/>
  <c r="Y33" i="74"/>
  <c r="X33" i="74"/>
  <c r="I33" i="74"/>
  <c r="W33" i="74"/>
  <c r="V33" i="74"/>
  <c r="P33" i="74"/>
  <c r="U33" i="74"/>
  <c r="Y32" i="74"/>
  <c r="X32" i="74"/>
  <c r="I32" i="74"/>
  <c r="W32" i="74"/>
  <c r="V32" i="74"/>
  <c r="P32" i="74"/>
  <c r="U32" i="74"/>
  <c r="Y31" i="74"/>
  <c r="X31" i="74"/>
  <c r="I31" i="74"/>
  <c r="W31" i="74"/>
  <c r="V31" i="74"/>
  <c r="P31" i="74"/>
  <c r="U31" i="74"/>
  <c r="Y30" i="74"/>
  <c r="X30" i="74"/>
  <c r="I30" i="74"/>
  <c r="W30" i="74"/>
  <c r="V30" i="74"/>
  <c r="P30" i="74"/>
  <c r="U30" i="74"/>
  <c r="Y29" i="74"/>
  <c r="X29" i="74"/>
  <c r="I29" i="74"/>
  <c r="W29" i="74"/>
  <c r="V29" i="74"/>
  <c r="P29" i="74"/>
  <c r="U29" i="74"/>
  <c r="Y28" i="74"/>
  <c r="X28" i="74"/>
  <c r="I28" i="74"/>
  <c r="W28" i="74"/>
  <c r="V28" i="74"/>
  <c r="P28" i="74"/>
  <c r="U28" i="74"/>
  <c r="Y27" i="74"/>
  <c r="X27" i="74"/>
  <c r="I27" i="74"/>
  <c r="W27" i="74"/>
  <c r="V27" i="74"/>
  <c r="P27" i="74"/>
  <c r="U27" i="74"/>
  <c r="Y26" i="74"/>
  <c r="X26" i="74"/>
  <c r="I26" i="74"/>
  <c r="W26" i="74"/>
  <c r="V26" i="74"/>
  <c r="P26" i="74"/>
  <c r="U26" i="74"/>
  <c r="Y25" i="74"/>
  <c r="X25" i="74"/>
  <c r="I25" i="74"/>
  <c r="W25" i="74"/>
  <c r="V25" i="74"/>
  <c r="P25" i="74"/>
  <c r="U25" i="74"/>
  <c r="Y24" i="74"/>
  <c r="X24" i="74"/>
  <c r="I24" i="74"/>
  <c r="W24" i="74"/>
  <c r="V24" i="74"/>
  <c r="P24" i="74"/>
  <c r="U24" i="74"/>
  <c r="Y23" i="74"/>
  <c r="X23" i="74"/>
  <c r="I23" i="74"/>
  <c r="W23" i="74"/>
  <c r="V23" i="74"/>
  <c r="P23" i="74"/>
  <c r="U23" i="74"/>
  <c r="Y22" i="74"/>
  <c r="X22" i="74"/>
  <c r="I22" i="74"/>
  <c r="W22" i="74"/>
  <c r="V22" i="74"/>
  <c r="P22" i="74"/>
  <c r="U22" i="74"/>
  <c r="Y21" i="74"/>
  <c r="X21" i="74"/>
  <c r="I21" i="74"/>
  <c r="W21" i="74"/>
  <c r="V21" i="74"/>
  <c r="P21" i="74"/>
  <c r="U21" i="74"/>
  <c r="Y20" i="74"/>
  <c r="X20" i="74"/>
  <c r="I20" i="74"/>
  <c r="W20" i="74"/>
  <c r="V20" i="74"/>
  <c r="P20" i="74"/>
  <c r="U20" i="74"/>
  <c r="Y19" i="74"/>
  <c r="X19" i="74"/>
  <c r="I19" i="74"/>
  <c r="W19" i="74"/>
  <c r="V19" i="74"/>
  <c r="P19" i="74"/>
  <c r="U19" i="74"/>
  <c r="Y18" i="74"/>
  <c r="X18" i="74"/>
  <c r="I18" i="74"/>
  <c r="W18" i="74"/>
  <c r="V18" i="74"/>
  <c r="P18" i="74"/>
  <c r="U18" i="74"/>
  <c r="Y17" i="74"/>
  <c r="X17" i="74"/>
  <c r="I17" i="74"/>
  <c r="W17" i="74"/>
  <c r="V17" i="74"/>
  <c r="P17" i="74"/>
  <c r="U17" i="74"/>
  <c r="Y16" i="74"/>
  <c r="X16" i="74"/>
  <c r="I16" i="74"/>
  <c r="W16" i="74"/>
  <c r="V16" i="74"/>
  <c r="P16" i="74"/>
  <c r="U16" i="74"/>
  <c r="Y15" i="74"/>
  <c r="X15" i="74"/>
  <c r="I15" i="74"/>
  <c r="W15" i="74"/>
  <c r="V15" i="74"/>
  <c r="P15" i="74"/>
  <c r="U15" i="74"/>
  <c r="Y14" i="74"/>
  <c r="X14" i="74"/>
  <c r="I14" i="74"/>
  <c r="W14" i="74"/>
  <c r="V14" i="74"/>
  <c r="P14" i="74"/>
  <c r="U14" i="74"/>
  <c r="Y13" i="74"/>
  <c r="X13" i="74"/>
  <c r="I13" i="74"/>
  <c r="W13" i="74"/>
  <c r="V13" i="74"/>
  <c r="P13" i="74"/>
  <c r="U13" i="74"/>
  <c r="N1" i="74"/>
  <c r="W3" i="74"/>
  <c r="T13" i="73"/>
  <c r="E13" i="73"/>
  <c r="T14" i="73"/>
  <c r="E14" i="73"/>
  <c r="T15" i="73"/>
  <c r="E15" i="73"/>
  <c r="T16" i="73"/>
  <c r="E16" i="73"/>
  <c r="T17" i="73"/>
  <c r="E17" i="73"/>
  <c r="T18" i="73"/>
  <c r="E18" i="73"/>
  <c r="T19" i="73"/>
  <c r="E19" i="73"/>
  <c r="T20" i="73"/>
  <c r="E20" i="73"/>
  <c r="T21" i="73"/>
  <c r="E21" i="73"/>
  <c r="T22" i="73"/>
  <c r="E22" i="73"/>
  <c r="T23" i="73"/>
  <c r="E23" i="73"/>
  <c r="T24" i="73"/>
  <c r="E24" i="73"/>
  <c r="T25" i="73"/>
  <c r="E25" i="73"/>
  <c r="T26" i="73"/>
  <c r="E26" i="73"/>
  <c r="T27" i="73"/>
  <c r="E27" i="73"/>
  <c r="T28" i="73"/>
  <c r="E28" i="73"/>
  <c r="T29" i="73"/>
  <c r="E29" i="73"/>
  <c r="T30" i="73"/>
  <c r="E30" i="73"/>
  <c r="T31" i="73"/>
  <c r="E31" i="73"/>
  <c r="T32" i="73"/>
  <c r="E32" i="73"/>
  <c r="T33" i="73"/>
  <c r="E33" i="73"/>
  <c r="T34" i="73"/>
  <c r="E34" i="73"/>
  <c r="T35" i="73"/>
  <c r="E35" i="73"/>
  <c r="T36" i="73"/>
  <c r="E36" i="73"/>
  <c r="T37" i="73"/>
  <c r="E37" i="73"/>
  <c r="T38" i="73"/>
  <c r="E38" i="73"/>
  <c r="T39" i="73"/>
  <c r="E39" i="73"/>
  <c r="T40" i="73"/>
  <c r="E40" i="73"/>
  <c r="T41" i="73"/>
  <c r="E41" i="73"/>
  <c r="T42" i="73"/>
  <c r="E42" i="73"/>
  <c r="T43" i="73"/>
  <c r="E43" i="73"/>
  <c r="T44" i="73"/>
  <c r="E44" i="73"/>
  <c r="T45" i="73"/>
  <c r="E45" i="73"/>
  <c r="T46" i="73"/>
  <c r="E46" i="73"/>
  <c r="T47" i="73"/>
  <c r="E47" i="73"/>
  <c r="T48" i="73"/>
  <c r="E48" i="73"/>
  <c r="T49" i="73"/>
  <c r="E49" i="73"/>
  <c r="T50" i="73"/>
  <c r="E50" i="73"/>
  <c r="T51" i="73"/>
  <c r="E51" i="73"/>
  <c r="T52" i="73"/>
  <c r="E52" i="73"/>
  <c r="T53" i="73"/>
  <c r="E53" i="73"/>
  <c r="T54" i="73"/>
  <c r="E54" i="73"/>
  <c r="T55" i="73"/>
  <c r="E55" i="73"/>
  <c r="T56" i="73"/>
  <c r="E56" i="73"/>
  <c r="T57" i="73"/>
  <c r="E57" i="73"/>
  <c r="T58" i="73"/>
  <c r="E58" i="73"/>
  <c r="T59" i="73"/>
  <c r="E59" i="73"/>
  <c r="T60" i="73"/>
  <c r="E60" i="73"/>
  <c r="T61" i="73"/>
  <c r="E61" i="73"/>
  <c r="T62" i="73"/>
  <c r="E62" i="73"/>
  <c r="T63" i="73"/>
  <c r="E63" i="73"/>
  <c r="E65" i="73"/>
  <c r="E69" i="73"/>
  <c r="D13" i="73"/>
  <c r="G13" i="73"/>
  <c r="H13" i="73"/>
  <c r="D14" i="73"/>
  <c r="G14" i="73"/>
  <c r="H14" i="73"/>
  <c r="D15" i="73"/>
  <c r="G15" i="73"/>
  <c r="H15" i="73"/>
  <c r="D16" i="73"/>
  <c r="G16" i="73"/>
  <c r="H16" i="73"/>
  <c r="D17" i="73"/>
  <c r="G17" i="73"/>
  <c r="H17" i="73"/>
  <c r="D18" i="73"/>
  <c r="G18" i="73"/>
  <c r="H18" i="73"/>
  <c r="D19" i="73"/>
  <c r="G19" i="73"/>
  <c r="H19" i="73"/>
  <c r="D20" i="73"/>
  <c r="G20" i="73"/>
  <c r="H20" i="73"/>
  <c r="D21" i="73"/>
  <c r="G21" i="73"/>
  <c r="H21" i="73"/>
  <c r="D22" i="73"/>
  <c r="G22" i="73"/>
  <c r="H22" i="73"/>
  <c r="D23" i="73"/>
  <c r="G23" i="73"/>
  <c r="H23" i="73"/>
  <c r="D24" i="73"/>
  <c r="G24" i="73"/>
  <c r="H24" i="73"/>
  <c r="D25" i="73"/>
  <c r="G25" i="73"/>
  <c r="H25" i="73"/>
  <c r="D26" i="73"/>
  <c r="G26" i="73"/>
  <c r="H26" i="73"/>
  <c r="D27" i="73"/>
  <c r="G27" i="73"/>
  <c r="H27" i="73"/>
  <c r="D28" i="73"/>
  <c r="G28" i="73"/>
  <c r="H28" i="73"/>
  <c r="D29" i="73"/>
  <c r="G29" i="73"/>
  <c r="H29" i="73"/>
  <c r="D30" i="73"/>
  <c r="G30" i="73"/>
  <c r="H30" i="73"/>
  <c r="D31" i="73"/>
  <c r="G31" i="73"/>
  <c r="H31" i="73"/>
  <c r="D32" i="73"/>
  <c r="G32" i="73"/>
  <c r="H32" i="73"/>
  <c r="D33" i="73"/>
  <c r="G33" i="73"/>
  <c r="H33" i="73"/>
  <c r="D34" i="73"/>
  <c r="G34" i="73"/>
  <c r="H34" i="73"/>
  <c r="D35" i="73"/>
  <c r="G35" i="73"/>
  <c r="H35" i="73"/>
  <c r="D36" i="73"/>
  <c r="G36" i="73"/>
  <c r="H36" i="73"/>
  <c r="D37" i="73"/>
  <c r="G37" i="73"/>
  <c r="H37" i="73"/>
  <c r="D38" i="73"/>
  <c r="G38" i="73"/>
  <c r="H38" i="73"/>
  <c r="D39" i="73"/>
  <c r="G39" i="73"/>
  <c r="H39" i="73"/>
  <c r="D40" i="73"/>
  <c r="G40" i="73"/>
  <c r="H40" i="73"/>
  <c r="D41" i="73"/>
  <c r="G41" i="73"/>
  <c r="H41" i="73"/>
  <c r="D42" i="73"/>
  <c r="G42" i="73"/>
  <c r="H42" i="73"/>
  <c r="D43" i="73"/>
  <c r="G43" i="73"/>
  <c r="H43" i="73"/>
  <c r="D44" i="73"/>
  <c r="G44" i="73"/>
  <c r="H44" i="73"/>
  <c r="D45" i="73"/>
  <c r="G45" i="73"/>
  <c r="H45" i="73"/>
  <c r="D46" i="73"/>
  <c r="G46" i="73"/>
  <c r="H46" i="73"/>
  <c r="D47" i="73"/>
  <c r="G47" i="73"/>
  <c r="H47" i="73"/>
  <c r="D48" i="73"/>
  <c r="G48" i="73"/>
  <c r="H48" i="73"/>
  <c r="D49" i="73"/>
  <c r="G49" i="73"/>
  <c r="H49" i="73"/>
  <c r="D50" i="73"/>
  <c r="G50" i="73"/>
  <c r="H50" i="73"/>
  <c r="D51" i="73"/>
  <c r="G51" i="73"/>
  <c r="H51" i="73"/>
  <c r="D52" i="73"/>
  <c r="G52" i="73"/>
  <c r="H52" i="73"/>
  <c r="D53" i="73"/>
  <c r="G53" i="73"/>
  <c r="H53" i="73"/>
  <c r="D54" i="73"/>
  <c r="G54" i="73"/>
  <c r="H54" i="73"/>
  <c r="D55" i="73"/>
  <c r="G55" i="73"/>
  <c r="H55" i="73"/>
  <c r="D56" i="73"/>
  <c r="G56" i="73"/>
  <c r="H56" i="73"/>
  <c r="D57" i="73"/>
  <c r="G57" i="73"/>
  <c r="H57" i="73"/>
  <c r="D58" i="73"/>
  <c r="G58" i="73"/>
  <c r="H58" i="73"/>
  <c r="D59" i="73"/>
  <c r="G59" i="73"/>
  <c r="H59" i="73"/>
  <c r="D60" i="73"/>
  <c r="G60" i="73"/>
  <c r="H60" i="73"/>
  <c r="D61" i="73"/>
  <c r="G61" i="73"/>
  <c r="H61" i="73"/>
  <c r="D62" i="73"/>
  <c r="G62" i="73"/>
  <c r="H62" i="73"/>
  <c r="D63" i="73"/>
  <c r="G63" i="73"/>
  <c r="H63" i="73"/>
  <c r="H65" i="73"/>
  <c r="E67" i="73"/>
  <c r="J65" i="73"/>
  <c r="D72" i="73"/>
  <c r="E72" i="73"/>
  <c r="K65" i="73"/>
  <c r="D73" i="73"/>
  <c r="E73" i="73"/>
  <c r="L13" i="73"/>
  <c r="L14" i="73"/>
  <c r="L15" i="73"/>
  <c r="L16" i="73"/>
  <c r="L17" i="73"/>
  <c r="L18" i="73"/>
  <c r="L19" i="73"/>
  <c r="L20" i="73"/>
  <c r="L21" i="73"/>
  <c r="L22" i="73"/>
  <c r="L23" i="73"/>
  <c r="L24" i="73"/>
  <c r="L25" i="73"/>
  <c r="L26" i="73"/>
  <c r="L27" i="73"/>
  <c r="L28" i="73"/>
  <c r="L29" i="73"/>
  <c r="L30" i="73"/>
  <c r="L31" i="73"/>
  <c r="L32" i="73"/>
  <c r="L33" i="73"/>
  <c r="L34" i="73"/>
  <c r="L35" i="73"/>
  <c r="L36" i="73"/>
  <c r="L37" i="73"/>
  <c r="L38" i="73"/>
  <c r="L39" i="73"/>
  <c r="L40" i="73"/>
  <c r="L41" i="73"/>
  <c r="L42" i="73"/>
  <c r="L43" i="73"/>
  <c r="L44" i="73"/>
  <c r="L45" i="73"/>
  <c r="L46" i="73"/>
  <c r="L47" i="73"/>
  <c r="L48" i="73"/>
  <c r="L49" i="73"/>
  <c r="L50" i="73"/>
  <c r="L51" i="73"/>
  <c r="L52" i="73"/>
  <c r="L53" i="73"/>
  <c r="L54" i="73"/>
  <c r="L55" i="73"/>
  <c r="L56" i="73"/>
  <c r="L57" i="73"/>
  <c r="L58" i="73"/>
  <c r="L59" i="73"/>
  <c r="L60" i="73"/>
  <c r="L61" i="73"/>
  <c r="L62" i="73"/>
  <c r="L63" i="73"/>
  <c r="L65" i="73"/>
  <c r="D74" i="73"/>
  <c r="E74" i="73"/>
  <c r="M13" i="73"/>
  <c r="M14" i="73"/>
  <c r="M15" i="73"/>
  <c r="M16" i="73"/>
  <c r="M17" i="73"/>
  <c r="M18" i="73"/>
  <c r="M19" i="73"/>
  <c r="M20" i="73"/>
  <c r="M21" i="73"/>
  <c r="M22" i="73"/>
  <c r="M23" i="73"/>
  <c r="M24" i="73"/>
  <c r="M25" i="73"/>
  <c r="M26" i="73"/>
  <c r="M27" i="73"/>
  <c r="M28" i="73"/>
  <c r="M29" i="73"/>
  <c r="M30" i="73"/>
  <c r="M31" i="73"/>
  <c r="M32" i="73"/>
  <c r="M33" i="73"/>
  <c r="M34" i="73"/>
  <c r="M35" i="73"/>
  <c r="M36" i="73"/>
  <c r="M37" i="73"/>
  <c r="M38" i="73"/>
  <c r="M39" i="73"/>
  <c r="M40" i="73"/>
  <c r="M41" i="73"/>
  <c r="M42" i="73"/>
  <c r="M43" i="73"/>
  <c r="M44" i="73"/>
  <c r="M45" i="73"/>
  <c r="M46" i="73"/>
  <c r="M47" i="73"/>
  <c r="M48" i="73"/>
  <c r="M49" i="73"/>
  <c r="M50" i="73"/>
  <c r="M51" i="73"/>
  <c r="M52" i="73"/>
  <c r="M53" i="73"/>
  <c r="M54" i="73"/>
  <c r="M55" i="73"/>
  <c r="M56" i="73"/>
  <c r="M57" i="73"/>
  <c r="M58" i="73"/>
  <c r="M59" i="73"/>
  <c r="M60" i="73"/>
  <c r="M61" i="73"/>
  <c r="M62" i="73"/>
  <c r="M63" i="73"/>
  <c r="M65" i="73"/>
  <c r="D75" i="73"/>
  <c r="E75" i="73"/>
  <c r="N13" i="73"/>
  <c r="N14" i="73"/>
  <c r="N15" i="73"/>
  <c r="N16" i="73"/>
  <c r="N17" i="73"/>
  <c r="N18" i="73"/>
  <c r="N19" i="73"/>
  <c r="N20" i="73"/>
  <c r="N21" i="73"/>
  <c r="N22" i="73"/>
  <c r="N23" i="73"/>
  <c r="N24" i="73"/>
  <c r="N25" i="73"/>
  <c r="N26" i="73"/>
  <c r="N27" i="73"/>
  <c r="N28" i="73"/>
  <c r="N29" i="73"/>
  <c r="N30" i="73"/>
  <c r="N31" i="73"/>
  <c r="N32" i="73"/>
  <c r="N33" i="73"/>
  <c r="N34" i="73"/>
  <c r="N35" i="73"/>
  <c r="N36" i="73"/>
  <c r="N37" i="73"/>
  <c r="N38" i="73"/>
  <c r="N39" i="73"/>
  <c r="N40" i="73"/>
  <c r="N41" i="73"/>
  <c r="N42" i="73"/>
  <c r="N43" i="73"/>
  <c r="N44" i="73"/>
  <c r="N45" i="73"/>
  <c r="N46" i="73"/>
  <c r="N47" i="73"/>
  <c r="N48" i="73"/>
  <c r="N49" i="73"/>
  <c r="N50" i="73"/>
  <c r="N51" i="73"/>
  <c r="N52" i="73"/>
  <c r="N53" i="73"/>
  <c r="N54" i="73"/>
  <c r="N55" i="73"/>
  <c r="N56" i="73"/>
  <c r="N57" i="73"/>
  <c r="N58" i="73"/>
  <c r="N59" i="73"/>
  <c r="N60" i="73"/>
  <c r="N61" i="73"/>
  <c r="N62" i="73"/>
  <c r="N63" i="73"/>
  <c r="N65" i="73"/>
  <c r="D76" i="73"/>
  <c r="E76" i="73"/>
  <c r="O13" i="73"/>
  <c r="O14" i="73"/>
  <c r="O15" i="73"/>
  <c r="O16" i="73"/>
  <c r="O17" i="73"/>
  <c r="O18" i="73"/>
  <c r="O19" i="73"/>
  <c r="O20" i="73"/>
  <c r="O21" i="73"/>
  <c r="O22" i="73"/>
  <c r="O23" i="73"/>
  <c r="O24" i="73"/>
  <c r="O25" i="73"/>
  <c r="O26" i="73"/>
  <c r="O27" i="73"/>
  <c r="O28" i="73"/>
  <c r="O29" i="73"/>
  <c r="O30" i="73"/>
  <c r="O31" i="73"/>
  <c r="O32" i="73"/>
  <c r="O33" i="73"/>
  <c r="O34" i="73"/>
  <c r="O35" i="73"/>
  <c r="O36" i="73"/>
  <c r="O37" i="73"/>
  <c r="O38" i="73"/>
  <c r="O39" i="73"/>
  <c r="O40" i="73"/>
  <c r="O41" i="73"/>
  <c r="O42" i="73"/>
  <c r="O43" i="73"/>
  <c r="O44" i="73"/>
  <c r="O45" i="73"/>
  <c r="O46" i="73"/>
  <c r="O47" i="73"/>
  <c r="O48" i="73"/>
  <c r="O49" i="73"/>
  <c r="O50" i="73"/>
  <c r="O51" i="73"/>
  <c r="O52" i="73"/>
  <c r="O53" i="73"/>
  <c r="O54" i="73"/>
  <c r="O55" i="73"/>
  <c r="O56" i="73"/>
  <c r="O57" i="73"/>
  <c r="O58" i="73"/>
  <c r="O59" i="73"/>
  <c r="O60" i="73"/>
  <c r="O61" i="73"/>
  <c r="O62" i="73"/>
  <c r="O63" i="73"/>
  <c r="O65" i="73"/>
  <c r="D77" i="73"/>
  <c r="E77" i="73"/>
  <c r="D78" i="73"/>
  <c r="E78" i="73"/>
  <c r="D79" i="73"/>
  <c r="E79" i="73"/>
  <c r="D80" i="73"/>
  <c r="E80" i="73"/>
  <c r="D81" i="73"/>
  <c r="E81" i="73"/>
  <c r="D83" i="73"/>
  <c r="E83" i="73"/>
  <c r="E86" i="73"/>
  <c r="E88" i="73"/>
  <c r="E90" i="73"/>
  <c r="E91" i="73"/>
  <c r="E95" i="73"/>
  <c r="X72" i="73"/>
  <c r="X70" i="73"/>
  <c r="X67" i="73"/>
  <c r="X65" i="73"/>
  <c r="Y63" i="73"/>
  <c r="I63" i="73"/>
  <c r="W63" i="73"/>
  <c r="V63" i="73"/>
  <c r="P63" i="73"/>
  <c r="U63" i="73"/>
  <c r="Y62" i="73"/>
  <c r="X62" i="73"/>
  <c r="I62" i="73"/>
  <c r="W62" i="73"/>
  <c r="V62" i="73"/>
  <c r="P62" i="73"/>
  <c r="U62" i="73"/>
  <c r="Y61" i="73"/>
  <c r="X61" i="73"/>
  <c r="I61" i="73"/>
  <c r="W61" i="73"/>
  <c r="V61" i="73"/>
  <c r="P61" i="73"/>
  <c r="U61" i="73"/>
  <c r="Y60" i="73"/>
  <c r="X60" i="73"/>
  <c r="I60" i="73"/>
  <c r="W60" i="73"/>
  <c r="V60" i="73"/>
  <c r="P60" i="73"/>
  <c r="U60" i="73"/>
  <c r="Y59" i="73"/>
  <c r="X59" i="73"/>
  <c r="I59" i="73"/>
  <c r="W59" i="73"/>
  <c r="V59" i="73"/>
  <c r="P59" i="73"/>
  <c r="U59" i="73"/>
  <c r="Y58" i="73"/>
  <c r="X58" i="73"/>
  <c r="I58" i="73"/>
  <c r="W58" i="73"/>
  <c r="V58" i="73"/>
  <c r="P58" i="73"/>
  <c r="U58" i="73"/>
  <c r="Y57" i="73"/>
  <c r="X57" i="73"/>
  <c r="I57" i="73"/>
  <c r="W57" i="73"/>
  <c r="V57" i="73"/>
  <c r="P57" i="73"/>
  <c r="U57" i="73"/>
  <c r="Y56" i="73"/>
  <c r="X56" i="73"/>
  <c r="I56" i="73"/>
  <c r="W56" i="73"/>
  <c r="V56" i="73"/>
  <c r="P56" i="73"/>
  <c r="U56" i="73"/>
  <c r="Y55" i="73"/>
  <c r="X55" i="73"/>
  <c r="I55" i="73"/>
  <c r="W55" i="73"/>
  <c r="V55" i="73"/>
  <c r="P55" i="73"/>
  <c r="U55" i="73"/>
  <c r="Y54" i="73"/>
  <c r="X54" i="73"/>
  <c r="I54" i="73"/>
  <c r="W54" i="73"/>
  <c r="V54" i="73"/>
  <c r="P54" i="73"/>
  <c r="U54" i="73"/>
  <c r="Y53" i="73"/>
  <c r="X53" i="73"/>
  <c r="I53" i="73"/>
  <c r="W53" i="73"/>
  <c r="V53" i="73"/>
  <c r="P53" i="73"/>
  <c r="U53" i="73"/>
  <c r="Y52" i="73"/>
  <c r="X52" i="73"/>
  <c r="I52" i="73"/>
  <c r="W52" i="73"/>
  <c r="V52" i="73"/>
  <c r="P52" i="73"/>
  <c r="U52" i="73"/>
  <c r="Y51" i="73"/>
  <c r="X51" i="73"/>
  <c r="I51" i="73"/>
  <c r="W51" i="73"/>
  <c r="V51" i="73"/>
  <c r="P51" i="73"/>
  <c r="U51" i="73"/>
  <c r="Y50" i="73"/>
  <c r="X50" i="73"/>
  <c r="I50" i="73"/>
  <c r="W50" i="73"/>
  <c r="V50" i="73"/>
  <c r="P50" i="73"/>
  <c r="U50" i="73"/>
  <c r="Y49" i="73"/>
  <c r="X49" i="73"/>
  <c r="I49" i="73"/>
  <c r="W49" i="73"/>
  <c r="V49" i="73"/>
  <c r="P49" i="73"/>
  <c r="U49" i="73"/>
  <c r="Y48" i="73"/>
  <c r="X48" i="73"/>
  <c r="I48" i="73"/>
  <c r="W48" i="73"/>
  <c r="V48" i="73"/>
  <c r="P48" i="73"/>
  <c r="U48" i="73"/>
  <c r="Y47" i="73"/>
  <c r="X47" i="73"/>
  <c r="I47" i="73"/>
  <c r="W47" i="73"/>
  <c r="V47" i="73"/>
  <c r="P47" i="73"/>
  <c r="U47" i="73"/>
  <c r="Y46" i="73"/>
  <c r="X46" i="73"/>
  <c r="I46" i="73"/>
  <c r="W46" i="73"/>
  <c r="V46" i="73"/>
  <c r="P46" i="73"/>
  <c r="U46" i="73"/>
  <c r="Y45" i="73"/>
  <c r="X45" i="73"/>
  <c r="I45" i="73"/>
  <c r="W45" i="73"/>
  <c r="V45" i="73"/>
  <c r="P45" i="73"/>
  <c r="U45" i="73"/>
  <c r="Y44" i="73"/>
  <c r="X44" i="73"/>
  <c r="I44" i="73"/>
  <c r="W44" i="73"/>
  <c r="V44" i="73"/>
  <c r="P44" i="73"/>
  <c r="U44" i="73"/>
  <c r="Y43" i="73"/>
  <c r="X43" i="73"/>
  <c r="I43" i="73"/>
  <c r="W43" i="73"/>
  <c r="V43" i="73"/>
  <c r="P43" i="73"/>
  <c r="U43" i="73"/>
  <c r="Y42" i="73"/>
  <c r="X42" i="73"/>
  <c r="I42" i="73"/>
  <c r="W42" i="73"/>
  <c r="V42" i="73"/>
  <c r="P42" i="73"/>
  <c r="U42" i="73"/>
  <c r="Y41" i="73"/>
  <c r="X41" i="73"/>
  <c r="I41" i="73"/>
  <c r="W41" i="73"/>
  <c r="V41" i="73"/>
  <c r="P41" i="73"/>
  <c r="U41" i="73"/>
  <c r="Y40" i="73"/>
  <c r="X40" i="73"/>
  <c r="I40" i="73"/>
  <c r="W40" i="73"/>
  <c r="V40" i="73"/>
  <c r="P40" i="73"/>
  <c r="U40" i="73"/>
  <c r="Y39" i="73"/>
  <c r="X39" i="73"/>
  <c r="I39" i="73"/>
  <c r="W39" i="73"/>
  <c r="V39" i="73"/>
  <c r="P39" i="73"/>
  <c r="U39" i="73"/>
  <c r="Y38" i="73"/>
  <c r="X38" i="73"/>
  <c r="I38" i="73"/>
  <c r="W38" i="73"/>
  <c r="V38" i="73"/>
  <c r="P38" i="73"/>
  <c r="U38" i="73"/>
  <c r="Y37" i="73"/>
  <c r="X37" i="73"/>
  <c r="I37" i="73"/>
  <c r="W37" i="73"/>
  <c r="V37" i="73"/>
  <c r="P37" i="73"/>
  <c r="U37" i="73"/>
  <c r="Y36" i="73"/>
  <c r="X36" i="73"/>
  <c r="I36" i="73"/>
  <c r="W36" i="73"/>
  <c r="V36" i="73"/>
  <c r="P36" i="73"/>
  <c r="U36" i="73"/>
  <c r="Y35" i="73"/>
  <c r="X35" i="73"/>
  <c r="I35" i="73"/>
  <c r="W35" i="73"/>
  <c r="V35" i="73"/>
  <c r="P35" i="73"/>
  <c r="U35" i="73"/>
  <c r="Y34" i="73"/>
  <c r="X34" i="73"/>
  <c r="I34" i="73"/>
  <c r="W34" i="73"/>
  <c r="V34" i="73"/>
  <c r="P34" i="73"/>
  <c r="U34" i="73"/>
  <c r="Y33" i="73"/>
  <c r="X33" i="73"/>
  <c r="I33" i="73"/>
  <c r="W33" i="73"/>
  <c r="V33" i="73"/>
  <c r="P33" i="73"/>
  <c r="U33" i="73"/>
  <c r="Y32" i="73"/>
  <c r="X32" i="73"/>
  <c r="I32" i="73"/>
  <c r="W32" i="73"/>
  <c r="V32" i="73"/>
  <c r="P32" i="73"/>
  <c r="U32" i="73"/>
  <c r="Y31" i="73"/>
  <c r="X31" i="73"/>
  <c r="I31" i="73"/>
  <c r="W31" i="73"/>
  <c r="V31" i="73"/>
  <c r="P31" i="73"/>
  <c r="U31" i="73"/>
  <c r="Y30" i="73"/>
  <c r="X30" i="73"/>
  <c r="I30" i="73"/>
  <c r="W30" i="73"/>
  <c r="V30" i="73"/>
  <c r="P30" i="73"/>
  <c r="U30" i="73"/>
  <c r="Y29" i="73"/>
  <c r="X29" i="73"/>
  <c r="I29" i="73"/>
  <c r="W29" i="73"/>
  <c r="V29" i="73"/>
  <c r="P29" i="73"/>
  <c r="U29" i="73"/>
  <c r="Y28" i="73"/>
  <c r="X28" i="73"/>
  <c r="I28" i="73"/>
  <c r="W28" i="73"/>
  <c r="V28" i="73"/>
  <c r="P28" i="73"/>
  <c r="U28" i="73"/>
  <c r="Y27" i="73"/>
  <c r="X27" i="73"/>
  <c r="I27" i="73"/>
  <c r="W27" i="73"/>
  <c r="V27" i="73"/>
  <c r="P27" i="73"/>
  <c r="U27" i="73"/>
  <c r="Y26" i="73"/>
  <c r="X26" i="73"/>
  <c r="I26" i="73"/>
  <c r="W26" i="73"/>
  <c r="V26" i="73"/>
  <c r="P26" i="73"/>
  <c r="U26" i="73"/>
  <c r="Y25" i="73"/>
  <c r="X25" i="73"/>
  <c r="I25" i="73"/>
  <c r="W25" i="73"/>
  <c r="V25" i="73"/>
  <c r="P25" i="73"/>
  <c r="U25" i="73"/>
  <c r="Y24" i="73"/>
  <c r="X24" i="73"/>
  <c r="I24" i="73"/>
  <c r="W24" i="73"/>
  <c r="V24" i="73"/>
  <c r="P24" i="73"/>
  <c r="U24" i="73"/>
  <c r="Y23" i="73"/>
  <c r="X23" i="73"/>
  <c r="I23" i="73"/>
  <c r="W23" i="73"/>
  <c r="V23" i="73"/>
  <c r="P23" i="73"/>
  <c r="U23" i="73"/>
  <c r="Y22" i="73"/>
  <c r="X22" i="73"/>
  <c r="I22" i="73"/>
  <c r="W22" i="73"/>
  <c r="V22" i="73"/>
  <c r="P22" i="73"/>
  <c r="U22" i="73"/>
  <c r="Y21" i="73"/>
  <c r="X21" i="73"/>
  <c r="I21" i="73"/>
  <c r="W21" i="73"/>
  <c r="V21" i="73"/>
  <c r="P21" i="73"/>
  <c r="U21" i="73"/>
  <c r="Y20" i="73"/>
  <c r="X20" i="73"/>
  <c r="I20" i="73"/>
  <c r="W20" i="73"/>
  <c r="V20" i="73"/>
  <c r="P20" i="73"/>
  <c r="U20" i="73"/>
  <c r="Y19" i="73"/>
  <c r="X19" i="73"/>
  <c r="I19" i="73"/>
  <c r="W19" i="73"/>
  <c r="V19" i="73"/>
  <c r="P19" i="73"/>
  <c r="U19" i="73"/>
  <c r="Y18" i="73"/>
  <c r="X18" i="73"/>
  <c r="I18" i="73"/>
  <c r="W18" i="73"/>
  <c r="V18" i="73"/>
  <c r="P18" i="73"/>
  <c r="U18" i="73"/>
  <c r="Y17" i="73"/>
  <c r="X17" i="73"/>
  <c r="I17" i="73"/>
  <c r="W17" i="73"/>
  <c r="V17" i="73"/>
  <c r="P17" i="73"/>
  <c r="U17" i="73"/>
  <c r="Y16" i="73"/>
  <c r="X16" i="73"/>
  <c r="I16" i="73"/>
  <c r="W16" i="73"/>
  <c r="V16" i="73"/>
  <c r="P16" i="73"/>
  <c r="U16" i="73"/>
  <c r="Y15" i="73"/>
  <c r="X15" i="73"/>
  <c r="I15" i="73"/>
  <c r="W15" i="73"/>
  <c r="V15" i="73"/>
  <c r="P15" i="73"/>
  <c r="U15" i="73"/>
  <c r="Y14" i="73"/>
  <c r="X14" i="73"/>
  <c r="I14" i="73"/>
  <c r="W14" i="73"/>
  <c r="V14" i="73"/>
  <c r="P14" i="73"/>
  <c r="U14" i="73"/>
  <c r="Y13" i="73"/>
  <c r="X13" i="73"/>
  <c r="I13" i="73"/>
  <c r="W13" i="73"/>
  <c r="V13" i="73"/>
  <c r="P13" i="73"/>
  <c r="U13" i="73"/>
  <c r="N1" i="73"/>
  <c r="W3" i="73"/>
  <c r="T13" i="72"/>
  <c r="E13" i="72"/>
  <c r="T14" i="72"/>
  <c r="E14" i="72"/>
  <c r="T15" i="72"/>
  <c r="E15" i="72"/>
  <c r="T16" i="72"/>
  <c r="E16" i="72"/>
  <c r="T17" i="72"/>
  <c r="E17" i="72"/>
  <c r="T18" i="72"/>
  <c r="E18" i="72"/>
  <c r="T19" i="72"/>
  <c r="E19" i="72"/>
  <c r="T20" i="72"/>
  <c r="E20" i="72"/>
  <c r="T21" i="72"/>
  <c r="E21" i="72"/>
  <c r="T22" i="72"/>
  <c r="E22" i="72"/>
  <c r="T23" i="72"/>
  <c r="E23" i="72"/>
  <c r="T24" i="72"/>
  <c r="E24" i="72"/>
  <c r="T25" i="72"/>
  <c r="E25" i="72"/>
  <c r="T26" i="72"/>
  <c r="E26" i="72"/>
  <c r="T27" i="72"/>
  <c r="E27" i="72"/>
  <c r="T28" i="72"/>
  <c r="E28" i="72"/>
  <c r="T29" i="72"/>
  <c r="E29" i="72"/>
  <c r="T30" i="72"/>
  <c r="E30" i="72"/>
  <c r="T31" i="72"/>
  <c r="E31" i="72"/>
  <c r="T32" i="72"/>
  <c r="E32" i="72"/>
  <c r="T33" i="72"/>
  <c r="E33" i="72"/>
  <c r="T34" i="72"/>
  <c r="E34" i="72"/>
  <c r="T35" i="72"/>
  <c r="E35" i="72"/>
  <c r="T36" i="72"/>
  <c r="E36" i="72"/>
  <c r="T37" i="72"/>
  <c r="E37" i="72"/>
  <c r="T38" i="72"/>
  <c r="E38" i="72"/>
  <c r="T39" i="72"/>
  <c r="E39" i="72"/>
  <c r="T40" i="72"/>
  <c r="E40" i="72"/>
  <c r="T41" i="72"/>
  <c r="E41" i="72"/>
  <c r="T42" i="72"/>
  <c r="E42" i="72"/>
  <c r="T43" i="72"/>
  <c r="E43" i="72"/>
  <c r="T44" i="72"/>
  <c r="E44" i="72"/>
  <c r="T45" i="72"/>
  <c r="E45" i="72"/>
  <c r="T46" i="72"/>
  <c r="E46" i="72"/>
  <c r="T47" i="72"/>
  <c r="E47" i="72"/>
  <c r="T48" i="72"/>
  <c r="E48" i="72"/>
  <c r="T49" i="72"/>
  <c r="E49" i="72"/>
  <c r="T50" i="72"/>
  <c r="E50" i="72"/>
  <c r="T51" i="72"/>
  <c r="E51" i="72"/>
  <c r="T52" i="72"/>
  <c r="E52" i="72"/>
  <c r="T53" i="72"/>
  <c r="E53" i="72"/>
  <c r="T54" i="72"/>
  <c r="E54" i="72"/>
  <c r="T55" i="72"/>
  <c r="E55" i="72"/>
  <c r="T56" i="72"/>
  <c r="E56" i="72"/>
  <c r="T57" i="72"/>
  <c r="E57" i="72"/>
  <c r="T58" i="72"/>
  <c r="E58" i="72"/>
  <c r="T59" i="72"/>
  <c r="E59" i="72"/>
  <c r="T60" i="72"/>
  <c r="E60" i="72"/>
  <c r="T61" i="72"/>
  <c r="E61" i="72"/>
  <c r="T62" i="72"/>
  <c r="E62" i="72"/>
  <c r="T63" i="72"/>
  <c r="E63" i="72"/>
  <c r="E65" i="72"/>
  <c r="E69" i="72"/>
  <c r="D13" i="72"/>
  <c r="G13" i="72"/>
  <c r="H13" i="72"/>
  <c r="D14" i="72"/>
  <c r="G14" i="72"/>
  <c r="H14" i="72"/>
  <c r="D15" i="72"/>
  <c r="G15" i="72"/>
  <c r="H15" i="72"/>
  <c r="D16" i="72"/>
  <c r="G16" i="72"/>
  <c r="H16" i="72"/>
  <c r="D17" i="72"/>
  <c r="G17" i="72"/>
  <c r="H17" i="72"/>
  <c r="D18" i="72"/>
  <c r="G18" i="72"/>
  <c r="H18" i="72"/>
  <c r="D19" i="72"/>
  <c r="G19" i="72"/>
  <c r="H19" i="72"/>
  <c r="D20" i="72"/>
  <c r="G20" i="72"/>
  <c r="H20" i="72"/>
  <c r="D21" i="72"/>
  <c r="G21" i="72"/>
  <c r="H21" i="72"/>
  <c r="D22" i="72"/>
  <c r="G22" i="72"/>
  <c r="H22" i="72"/>
  <c r="D23" i="72"/>
  <c r="G23" i="72"/>
  <c r="H23" i="72"/>
  <c r="D24" i="72"/>
  <c r="G24" i="72"/>
  <c r="H24" i="72"/>
  <c r="D25" i="72"/>
  <c r="G25" i="72"/>
  <c r="H25" i="72"/>
  <c r="D26" i="72"/>
  <c r="G26" i="72"/>
  <c r="H26" i="72"/>
  <c r="D27" i="72"/>
  <c r="G27" i="72"/>
  <c r="H27" i="72"/>
  <c r="D28" i="72"/>
  <c r="G28" i="72"/>
  <c r="H28" i="72"/>
  <c r="D29" i="72"/>
  <c r="G29" i="72"/>
  <c r="H29" i="72"/>
  <c r="D30" i="72"/>
  <c r="G30" i="72"/>
  <c r="H30" i="72"/>
  <c r="D31" i="72"/>
  <c r="G31" i="72"/>
  <c r="H31" i="72"/>
  <c r="D32" i="72"/>
  <c r="G32" i="72"/>
  <c r="H32" i="72"/>
  <c r="D33" i="72"/>
  <c r="G33" i="72"/>
  <c r="H33" i="72"/>
  <c r="D34" i="72"/>
  <c r="G34" i="72"/>
  <c r="H34" i="72"/>
  <c r="D35" i="72"/>
  <c r="G35" i="72"/>
  <c r="H35" i="72"/>
  <c r="D36" i="72"/>
  <c r="G36" i="72"/>
  <c r="H36" i="72"/>
  <c r="D37" i="72"/>
  <c r="G37" i="72"/>
  <c r="H37" i="72"/>
  <c r="D38" i="72"/>
  <c r="G38" i="72"/>
  <c r="H38" i="72"/>
  <c r="D39" i="72"/>
  <c r="G39" i="72"/>
  <c r="H39" i="72"/>
  <c r="D40" i="72"/>
  <c r="G40" i="72"/>
  <c r="H40" i="72"/>
  <c r="D41" i="72"/>
  <c r="G41" i="72"/>
  <c r="H41" i="72"/>
  <c r="D42" i="72"/>
  <c r="G42" i="72"/>
  <c r="H42" i="72"/>
  <c r="D43" i="72"/>
  <c r="G43" i="72"/>
  <c r="H43" i="72"/>
  <c r="D44" i="72"/>
  <c r="G44" i="72"/>
  <c r="H44" i="72"/>
  <c r="D45" i="72"/>
  <c r="G45" i="72"/>
  <c r="H45" i="72"/>
  <c r="D46" i="72"/>
  <c r="G46" i="72"/>
  <c r="H46" i="72"/>
  <c r="D47" i="72"/>
  <c r="G47" i="72"/>
  <c r="H47" i="72"/>
  <c r="D48" i="72"/>
  <c r="G48" i="72"/>
  <c r="H48" i="72"/>
  <c r="D49" i="72"/>
  <c r="G49" i="72"/>
  <c r="H49" i="72"/>
  <c r="D50" i="72"/>
  <c r="G50" i="72"/>
  <c r="H50" i="72"/>
  <c r="D51" i="72"/>
  <c r="G51" i="72"/>
  <c r="H51" i="72"/>
  <c r="D52" i="72"/>
  <c r="G52" i="72"/>
  <c r="H52" i="72"/>
  <c r="D53" i="72"/>
  <c r="G53" i="72"/>
  <c r="H53" i="72"/>
  <c r="D54" i="72"/>
  <c r="G54" i="72"/>
  <c r="H54" i="72"/>
  <c r="D55" i="72"/>
  <c r="G55" i="72"/>
  <c r="H55" i="72"/>
  <c r="D56" i="72"/>
  <c r="G56" i="72"/>
  <c r="H56" i="72"/>
  <c r="D57" i="72"/>
  <c r="G57" i="72"/>
  <c r="H57" i="72"/>
  <c r="D58" i="72"/>
  <c r="G58" i="72"/>
  <c r="H58" i="72"/>
  <c r="D59" i="72"/>
  <c r="G59" i="72"/>
  <c r="H59" i="72"/>
  <c r="D60" i="72"/>
  <c r="G60" i="72"/>
  <c r="H60" i="72"/>
  <c r="D61" i="72"/>
  <c r="G61" i="72"/>
  <c r="H61" i="72"/>
  <c r="D62" i="72"/>
  <c r="G62" i="72"/>
  <c r="H62" i="72"/>
  <c r="D63" i="72"/>
  <c r="G63" i="72"/>
  <c r="H63" i="72"/>
  <c r="H65" i="72"/>
  <c r="E67" i="72"/>
  <c r="J65" i="72"/>
  <c r="D72" i="72"/>
  <c r="E72" i="72"/>
  <c r="K65" i="72"/>
  <c r="D73" i="72"/>
  <c r="E73" i="72"/>
  <c r="L13" i="72"/>
  <c r="L14" i="72"/>
  <c r="L15" i="72"/>
  <c r="L16" i="72"/>
  <c r="L17" i="72"/>
  <c r="L18" i="72"/>
  <c r="L19" i="72"/>
  <c r="L20" i="72"/>
  <c r="L21" i="72"/>
  <c r="L22" i="72"/>
  <c r="L23" i="72"/>
  <c r="L24" i="72"/>
  <c r="L25" i="72"/>
  <c r="L26" i="72"/>
  <c r="L27" i="72"/>
  <c r="L28" i="72"/>
  <c r="L29" i="72"/>
  <c r="L30" i="72"/>
  <c r="L31" i="72"/>
  <c r="L32" i="72"/>
  <c r="L33" i="72"/>
  <c r="L34" i="72"/>
  <c r="L35" i="72"/>
  <c r="L36" i="72"/>
  <c r="L37" i="72"/>
  <c r="L38" i="72"/>
  <c r="L39" i="72"/>
  <c r="L40" i="72"/>
  <c r="L41" i="72"/>
  <c r="L42" i="72"/>
  <c r="L43" i="72"/>
  <c r="L44" i="72"/>
  <c r="L45" i="72"/>
  <c r="L46" i="72"/>
  <c r="L47" i="72"/>
  <c r="L48" i="72"/>
  <c r="L49" i="72"/>
  <c r="L50" i="72"/>
  <c r="L51" i="72"/>
  <c r="L52" i="72"/>
  <c r="L53" i="72"/>
  <c r="L54" i="72"/>
  <c r="L55" i="72"/>
  <c r="L56" i="72"/>
  <c r="L57" i="72"/>
  <c r="L58" i="72"/>
  <c r="L59" i="72"/>
  <c r="L60" i="72"/>
  <c r="L61" i="72"/>
  <c r="L62" i="72"/>
  <c r="L63" i="72"/>
  <c r="L65" i="72"/>
  <c r="D74" i="72"/>
  <c r="E74" i="72"/>
  <c r="M13" i="72"/>
  <c r="M14" i="72"/>
  <c r="M15" i="72"/>
  <c r="M16" i="72"/>
  <c r="M17" i="72"/>
  <c r="M18" i="72"/>
  <c r="M19" i="72"/>
  <c r="M20" i="72"/>
  <c r="M21" i="72"/>
  <c r="M22" i="72"/>
  <c r="M23" i="72"/>
  <c r="M24" i="72"/>
  <c r="M25" i="72"/>
  <c r="M26" i="72"/>
  <c r="M27" i="72"/>
  <c r="M28" i="72"/>
  <c r="M29" i="72"/>
  <c r="M30" i="72"/>
  <c r="M31" i="72"/>
  <c r="M32" i="72"/>
  <c r="M33" i="72"/>
  <c r="M34" i="72"/>
  <c r="M35" i="72"/>
  <c r="M36" i="72"/>
  <c r="M37" i="72"/>
  <c r="M38" i="72"/>
  <c r="M39" i="72"/>
  <c r="M40" i="72"/>
  <c r="M41" i="72"/>
  <c r="M42" i="72"/>
  <c r="M43" i="72"/>
  <c r="M44" i="72"/>
  <c r="M45" i="72"/>
  <c r="M46" i="72"/>
  <c r="M47" i="72"/>
  <c r="M48" i="72"/>
  <c r="M49" i="72"/>
  <c r="M50" i="72"/>
  <c r="M51" i="72"/>
  <c r="M52" i="72"/>
  <c r="M53" i="72"/>
  <c r="M54" i="72"/>
  <c r="M55" i="72"/>
  <c r="M56" i="72"/>
  <c r="M57" i="72"/>
  <c r="M58" i="72"/>
  <c r="M59" i="72"/>
  <c r="M60" i="72"/>
  <c r="M61" i="72"/>
  <c r="M62" i="72"/>
  <c r="M63" i="72"/>
  <c r="M65" i="72"/>
  <c r="D75" i="72"/>
  <c r="E75" i="72"/>
  <c r="N13" i="72"/>
  <c r="N14" i="72"/>
  <c r="N15" i="72"/>
  <c r="N16" i="72"/>
  <c r="N17" i="72"/>
  <c r="N18" i="72"/>
  <c r="N19" i="72"/>
  <c r="N20" i="72"/>
  <c r="N21" i="72"/>
  <c r="N22" i="72"/>
  <c r="N23" i="72"/>
  <c r="N24" i="72"/>
  <c r="N25" i="72"/>
  <c r="N26" i="72"/>
  <c r="N27" i="72"/>
  <c r="N28" i="72"/>
  <c r="N29" i="72"/>
  <c r="N30" i="72"/>
  <c r="N31" i="72"/>
  <c r="N32" i="72"/>
  <c r="N33" i="72"/>
  <c r="N34" i="72"/>
  <c r="N35" i="72"/>
  <c r="N36" i="72"/>
  <c r="N37" i="72"/>
  <c r="N38" i="72"/>
  <c r="N39" i="72"/>
  <c r="N40" i="72"/>
  <c r="N41" i="72"/>
  <c r="N42" i="72"/>
  <c r="N43" i="72"/>
  <c r="N44" i="72"/>
  <c r="N45" i="72"/>
  <c r="N46" i="72"/>
  <c r="N47" i="72"/>
  <c r="N48" i="72"/>
  <c r="N49" i="72"/>
  <c r="N50" i="72"/>
  <c r="N51" i="72"/>
  <c r="N52" i="72"/>
  <c r="N53" i="72"/>
  <c r="N54" i="72"/>
  <c r="N55" i="72"/>
  <c r="N56" i="72"/>
  <c r="N57" i="72"/>
  <c r="N58" i="72"/>
  <c r="N59" i="72"/>
  <c r="N60" i="72"/>
  <c r="N61" i="72"/>
  <c r="N62" i="72"/>
  <c r="N63" i="72"/>
  <c r="N65" i="72"/>
  <c r="D76" i="72"/>
  <c r="E76" i="72"/>
  <c r="O13" i="72"/>
  <c r="O14" i="72"/>
  <c r="O15" i="72"/>
  <c r="O16" i="72"/>
  <c r="O17" i="72"/>
  <c r="O18" i="72"/>
  <c r="O19" i="72"/>
  <c r="O20" i="72"/>
  <c r="O21" i="72"/>
  <c r="O22" i="72"/>
  <c r="O23" i="72"/>
  <c r="O24" i="72"/>
  <c r="O25" i="72"/>
  <c r="O26" i="72"/>
  <c r="O27" i="72"/>
  <c r="O28" i="72"/>
  <c r="O29" i="72"/>
  <c r="O30" i="72"/>
  <c r="O31" i="72"/>
  <c r="O32" i="72"/>
  <c r="O33" i="72"/>
  <c r="O34" i="72"/>
  <c r="O35" i="72"/>
  <c r="O36" i="72"/>
  <c r="O37" i="72"/>
  <c r="O38" i="72"/>
  <c r="O39" i="72"/>
  <c r="O40" i="72"/>
  <c r="O41" i="72"/>
  <c r="O42" i="72"/>
  <c r="O43" i="72"/>
  <c r="O44" i="72"/>
  <c r="O45" i="72"/>
  <c r="O46" i="72"/>
  <c r="O47" i="72"/>
  <c r="O48" i="72"/>
  <c r="O49" i="72"/>
  <c r="O50" i="72"/>
  <c r="O51" i="72"/>
  <c r="O52" i="72"/>
  <c r="O53" i="72"/>
  <c r="O54" i="72"/>
  <c r="O55" i="72"/>
  <c r="O56" i="72"/>
  <c r="O57" i="72"/>
  <c r="O58" i="72"/>
  <c r="O59" i="72"/>
  <c r="O60" i="72"/>
  <c r="O61" i="72"/>
  <c r="O62" i="72"/>
  <c r="O63" i="72"/>
  <c r="O65" i="72"/>
  <c r="D77" i="72"/>
  <c r="E77" i="72"/>
  <c r="D78" i="72"/>
  <c r="E78" i="72"/>
  <c r="D79" i="72"/>
  <c r="E79" i="72"/>
  <c r="D80" i="72"/>
  <c r="E80" i="72"/>
  <c r="D81" i="72"/>
  <c r="E81" i="72"/>
  <c r="D83" i="72"/>
  <c r="E83" i="72"/>
  <c r="E86" i="72"/>
  <c r="E88" i="72"/>
  <c r="E90" i="72"/>
  <c r="E91" i="72"/>
  <c r="E95" i="72"/>
  <c r="X72" i="72"/>
  <c r="X70" i="72"/>
  <c r="X67" i="72"/>
  <c r="X65" i="72"/>
  <c r="Y63" i="72"/>
  <c r="I63" i="72"/>
  <c r="W63" i="72"/>
  <c r="V63" i="72"/>
  <c r="P63" i="72"/>
  <c r="U63" i="72"/>
  <c r="Y62" i="72"/>
  <c r="X62" i="72"/>
  <c r="I62" i="72"/>
  <c r="W62" i="72"/>
  <c r="V62" i="72"/>
  <c r="P62" i="72"/>
  <c r="U62" i="72"/>
  <c r="Y61" i="72"/>
  <c r="X61" i="72"/>
  <c r="I61" i="72"/>
  <c r="W61" i="72"/>
  <c r="V61" i="72"/>
  <c r="P61" i="72"/>
  <c r="U61" i="72"/>
  <c r="Y60" i="72"/>
  <c r="X60" i="72"/>
  <c r="I60" i="72"/>
  <c r="W60" i="72"/>
  <c r="V60" i="72"/>
  <c r="P60" i="72"/>
  <c r="U60" i="72"/>
  <c r="Y59" i="72"/>
  <c r="X59" i="72"/>
  <c r="I59" i="72"/>
  <c r="W59" i="72"/>
  <c r="V59" i="72"/>
  <c r="P59" i="72"/>
  <c r="U59" i="72"/>
  <c r="Y58" i="72"/>
  <c r="X58" i="72"/>
  <c r="I58" i="72"/>
  <c r="W58" i="72"/>
  <c r="V58" i="72"/>
  <c r="P58" i="72"/>
  <c r="U58" i="72"/>
  <c r="Y57" i="72"/>
  <c r="X57" i="72"/>
  <c r="I57" i="72"/>
  <c r="W57" i="72"/>
  <c r="V57" i="72"/>
  <c r="P57" i="72"/>
  <c r="U57" i="72"/>
  <c r="Y56" i="72"/>
  <c r="X56" i="72"/>
  <c r="I56" i="72"/>
  <c r="W56" i="72"/>
  <c r="V56" i="72"/>
  <c r="P56" i="72"/>
  <c r="U56" i="72"/>
  <c r="Y55" i="72"/>
  <c r="X55" i="72"/>
  <c r="I55" i="72"/>
  <c r="W55" i="72"/>
  <c r="V55" i="72"/>
  <c r="P55" i="72"/>
  <c r="U55" i="72"/>
  <c r="Y54" i="72"/>
  <c r="X54" i="72"/>
  <c r="I54" i="72"/>
  <c r="W54" i="72"/>
  <c r="V54" i="72"/>
  <c r="P54" i="72"/>
  <c r="U54" i="72"/>
  <c r="Y53" i="72"/>
  <c r="X53" i="72"/>
  <c r="I53" i="72"/>
  <c r="W53" i="72"/>
  <c r="V53" i="72"/>
  <c r="P53" i="72"/>
  <c r="U53" i="72"/>
  <c r="Y52" i="72"/>
  <c r="X52" i="72"/>
  <c r="I52" i="72"/>
  <c r="W52" i="72"/>
  <c r="V52" i="72"/>
  <c r="P52" i="72"/>
  <c r="U52" i="72"/>
  <c r="Y51" i="72"/>
  <c r="X51" i="72"/>
  <c r="I51" i="72"/>
  <c r="W51" i="72"/>
  <c r="V51" i="72"/>
  <c r="P51" i="72"/>
  <c r="U51" i="72"/>
  <c r="Y50" i="72"/>
  <c r="X50" i="72"/>
  <c r="I50" i="72"/>
  <c r="W50" i="72"/>
  <c r="V50" i="72"/>
  <c r="P50" i="72"/>
  <c r="U50" i="72"/>
  <c r="Y49" i="72"/>
  <c r="X49" i="72"/>
  <c r="I49" i="72"/>
  <c r="W49" i="72"/>
  <c r="V49" i="72"/>
  <c r="P49" i="72"/>
  <c r="U49" i="72"/>
  <c r="Y48" i="72"/>
  <c r="X48" i="72"/>
  <c r="I48" i="72"/>
  <c r="W48" i="72"/>
  <c r="V48" i="72"/>
  <c r="P48" i="72"/>
  <c r="U48" i="72"/>
  <c r="Y47" i="72"/>
  <c r="X47" i="72"/>
  <c r="I47" i="72"/>
  <c r="W47" i="72"/>
  <c r="V47" i="72"/>
  <c r="P47" i="72"/>
  <c r="U47" i="72"/>
  <c r="Y46" i="72"/>
  <c r="X46" i="72"/>
  <c r="I46" i="72"/>
  <c r="W46" i="72"/>
  <c r="V46" i="72"/>
  <c r="P46" i="72"/>
  <c r="U46" i="72"/>
  <c r="Y45" i="72"/>
  <c r="X45" i="72"/>
  <c r="I45" i="72"/>
  <c r="W45" i="72"/>
  <c r="V45" i="72"/>
  <c r="P45" i="72"/>
  <c r="U45" i="72"/>
  <c r="Y44" i="72"/>
  <c r="X44" i="72"/>
  <c r="I44" i="72"/>
  <c r="W44" i="72"/>
  <c r="V44" i="72"/>
  <c r="P44" i="72"/>
  <c r="U44" i="72"/>
  <c r="Y43" i="72"/>
  <c r="X43" i="72"/>
  <c r="I43" i="72"/>
  <c r="W43" i="72"/>
  <c r="V43" i="72"/>
  <c r="P43" i="72"/>
  <c r="U43" i="72"/>
  <c r="Y42" i="72"/>
  <c r="X42" i="72"/>
  <c r="I42" i="72"/>
  <c r="W42" i="72"/>
  <c r="V42" i="72"/>
  <c r="P42" i="72"/>
  <c r="U42" i="72"/>
  <c r="Y41" i="72"/>
  <c r="X41" i="72"/>
  <c r="I41" i="72"/>
  <c r="W41" i="72"/>
  <c r="V41" i="72"/>
  <c r="P41" i="72"/>
  <c r="U41" i="72"/>
  <c r="Y40" i="72"/>
  <c r="X40" i="72"/>
  <c r="I40" i="72"/>
  <c r="W40" i="72"/>
  <c r="V40" i="72"/>
  <c r="P40" i="72"/>
  <c r="U40" i="72"/>
  <c r="Y39" i="72"/>
  <c r="X39" i="72"/>
  <c r="I39" i="72"/>
  <c r="W39" i="72"/>
  <c r="V39" i="72"/>
  <c r="P39" i="72"/>
  <c r="U39" i="72"/>
  <c r="Y38" i="72"/>
  <c r="X38" i="72"/>
  <c r="I38" i="72"/>
  <c r="W38" i="72"/>
  <c r="V38" i="72"/>
  <c r="P38" i="72"/>
  <c r="U38" i="72"/>
  <c r="Y37" i="72"/>
  <c r="X37" i="72"/>
  <c r="I37" i="72"/>
  <c r="W37" i="72"/>
  <c r="V37" i="72"/>
  <c r="P37" i="72"/>
  <c r="U37" i="72"/>
  <c r="Y36" i="72"/>
  <c r="X36" i="72"/>
  <c r="I36" i="72"/>
  <c r="W36" i="72"/>
  <c r="V36" i="72"/>
  <c r="P36" i="72"/>
  <c r="U36" i="72"/>
  <c r="Y35" i="72"/>
  <c r="X35" i="72"/>
  <c r="I35" i="72"/>
  <c r="W35" i="72"/>
  <c r="V35" i="72"/>
  <c r="P35" i="72"/>
  <c r="U35" i="72"/>
  <c r="Y34" i="72"/>
  <c r="X34" i="72"/>
  <c r="I34" i="72"/>
  <c r="W34" i="72"/>
  <c r="V34" i="72"/>
  <c r="P34" i="72"/>
  <c r="U34" i="72"/>
  <c r="Y33" i="72"/>
  <c r="X33" i="72"/>
  <c r="I33" i="72"/>
  <c r="W33" i="72"/>
  <c r="V33" i="72"/>
  <c r="P33" i="72"/>
  <c r="U33" i="72"/>
  <c r="Y32" i="72"/>
  <c r="X32" i="72"/>
  <c r="I32" i="72"/>
  <c r="W32" i="72"/>
  <c r="V32" i="72"/>
  <c r="P32" i="72"/>
  <c r="U32" i="72"/>
  <c r="Y31" i="72"/>
  <c r="X31" i="72"/>
  <c r="I31" i="72"/>
  <c r="W31" i="72"/>
  <c r="V31" i="72"/>
  <c r="P31" i="72"/>
  <c r="U31" i="72"/>
  <c r="Y30" i="72"/>
  <c r="X30" i="72"/>
  <c r="I30" i="72"/>
  <c r="W30" i="72"/>
  <c r="V30" i="72"/>
  <c r="P30" i="72"/>
  <c r="U30" i="72"/>
  <c r="Y29" i="72"/>
  <c r="X29" i="72"/>
  <c r="I29" i="72"/>
  <c r="W29" i="72"/>
  <c r="V29" i="72"/>
  <c r="P29" i="72"/>
  <c r="U29" i="72"/>
  <c r="Y28" i="72"/>
  <c r="X28" i="72"/>
  <c r="I28" i="72"/>
  <c r="W28" i="72"/>
  <c r="V28" i="72"/>
  <c r="P28" i="72"/>
  <c r="U28" i="72"/>
  <c r="Y27" i="72"/>
  <c r="X27" i="72"/>
  <c r="I27" i="72"/>
  <c r="W27" i="72"/>
  <c r="V27" i="72"/>
  <c r="P27" i="72"/>
  <c r="U27" i="72"/>
  <c r="Y26" i="72"/>
  <c r="X26" i="72"/>
  <c r="I26" i="72"/>
  <c r="W26" i="72"/>
  <c r="V26" i="72"/>
  <c r="P26" i="72"/>
  <c r="U26" i="72"/>
  <c r="Y25" i="72"/>
  <c r="X25" i="72"/>
  <c r="I25" i="72"/>
  <c r="W25" i="72"/>
  <c r="V25" i="72"/>
  <c r="P25" i="72"/>
  <c r="U25" i="72"/>
  <c r="Y24" i="72"/>
  <c r="X24" i="72"/>
  <c r="I24" i="72"/>
  <c r="W24" i="72"/>
  <c r="V24" i="72"/>
  <c r="P24" i="72"/>
  <c r="U24" i="72"/>
  <c r="Y23" i="72"/>
  <c r="X23" i="72"/>
  <c r="I23" i="72"/>
  <c r="W23" i="72"/>
  <c r="V23" i="72"/>
  <c r="P23" i="72"/>
  <c r="U23" i="72"/>
  <c r="Y22" i="72"/>
  <c r="X22" i="72"/>
  <c r="I22" i="72"/>
  <c r="W22" i="72"/>
  <c r="V22" i="72"/>
  <c r="P22" i="72"/>
  <c r="U22" i="72"/>
  <c r="Y21" i="72"/>
  <c r="X21" i="72"/>
  <c r="I21" i="72"/>
  <c r="W21" i="72"/>
  <c r="V21" i="72"/>
  <c r="P21" i="72"/>
  <c r="U21" i="72"/>
  <c r="Y20" i="72"/>
  <c r="X20" i="72"/>
  <c r="I20" i="72"/>
  <c r="W20" i="72"/>
  <c r="V20" i="72"/>
  <c r="P20" i="72"/>
  <c r="U20" i="72"/>
  <c r="Y19" i="72"/>
  <c r="X19" i="72"/>
  <c r="I19" i="72"/>
  <c r="W19" i="72"/>
  <c r="V19" i="72"/>
  <c r="P19" i="72"/>
  <c r="U19" i="72"/>
  <c r="Y18" i="72"/>
  <c r="X18" i="72"/>
  <c r="I18" i="72"/>
  <c r="W18" i="72"/>
  <c r="V18" i="72"/>
  <c r="P18" i="72"/>
  <c r="U18" i="72"/>
  <c r="Y17" i="72"/>
  <c r="X17" i="72"/>
  <c r="I17" i="72"/>
  <c r="W17" i="72"/>
  <c r="V17" i="72"/>
  <c r="P17" i="72"/>
  <c r="U17" i="72"/>
  <c r="Y16" i="72"/>
  <c r="X16" i="72"/>
  <c r="I16" i="72"/>
  <c r="W16" i="72"/>
  <c r="V16" i="72"/>
  <c r="P16" i="72"/>
  <c r="U16" i="72"/>
  <c r="Y15" i="72"/>
  <c r="X15" i="72"/>
  <c r="I15" i="72"/>
  <c r="W15" i="72"/>
  <c r="V15" i="72"/>
  <c r="P15" i="72"/>
  <c r="U15" i="72"/>
  <c r="Y14" i="72"/>
  <c r="X14" i="72"/>
  <c r="I14" i="72"/>
  <c r="W14" i="72"/>
  <c r="V14" i="72"/>
  <c r="P14" i="72"/>
  <c r="U14" i="72"/>
  <c r="Y13" i="72"/>
  <c r="X13" i="72"/>
  <c r="I13" i="72"/>
  <c r="W13" i="72"/>
  <c r="V13" i="72"/>
  <c r="P13" i="72"/>
  <c r="U13" i="72"/>
  <c r="N1" i="72"/>
  <c r="W3" i="72"/>
  <c r="T13" i="71"/>
  <c r="E13" i="71"/>
  <c r="T14" i="71"/>
  <c r="E14" i="71"/>
  <c r="T15" i="71"/>
  <c r="E15" i="71"/>
  <c r="T16" i="71"/>
  <c r="E16" i="71"/>
  <c r="T17" i="71"/>
  <c r="E17" i="71"/>
  <c r="T18" i="71"/>
  <c r="E18" i="71"/>
  <c r="T19" i="71"/>
  <c r="E19" i="71"/>
  <c r="T20" i="71"/>
  <c r="E20" i="71"/>
  <c r="T21" i="71"/>
  <c r="E21" i="71"/>
  <c r="T22" i="71"/>
  <c r="E22" i="71"/>
  <c r="T23" i="71"/>
  <c r="E23" i="71"/>
  <c r="T24" i="71"/>
  <c r="E24" i="71"/>
  <c r="T25" i="71"/>
  <c r="E25" i="71"/>
  <c r="T26" i="71"/>
  <c r="E26" i="71"/>
  <c r="T27" i="71"/>
  <c r="E27" i="71"/>
  <c r="T28" i="71"/>
  <c r="E28" i="71"/>
  <c r="T29" i="71"/>
  <c r="E29" i="71"/>
  <c r="T30" i="71"/>
  <c r="E30" i="71"/>
  <c r="T31" i="71"/>
  <c r="E31" i="71"/>
  <c r="T32" i="71"/>
  <c r="E32" i="71"/>
  <c r="T33" i="71"/>
  <c r="E33" i="71"/>
  <c r="T34" i="71"/>
  <c r="E34" i="71"/>
  <c r="T35" i="71"/>
  <c r="E35" i="71"/>
  <c r="T36" i="71"/>
  <c r="E36" i="71"/>
  <c r="T37" i="71"/>
  <c r="E37" i="71"/>
  <c r="T38" i="71"/>
  <c r="E38" i="71"/>
  <c r="T39" i="71"/>
  <c r="E39" i="71"/>
  <c r="T40" i="71"/>
  <c r="E40" i="71"/>
  <c r="T41" i="71"/>
  <c r="E41" i="71"/>
  <c r="T42" i="71"/>
  <c r="E42" i="71"/>
  <c r="T43" i="71"/>
  <c r="E43" i="71"/>
  <c r="T44" i="71"/>
  <c r="E44" i="71"/>
  <c r="T45" i="71"/>
  <c r="E45" i="71"/>
  <c r="T46" i="71"/>
  <c r="E46" i="71"/>
  <c r="T47" i="71"/>
  <c r="E47" i="71"/>
  <c r="T48" i="71"/>
  <c r="E48" i="71"/>
  <c r="T49" i="71"/>
  <c r="E49" i="71"/>
  <c r="T50" i="71"/>
  <c r="E50" i="71"/>
  <c r="T51" i="71"/>
  <c r="E51" i="71"/>
  <c r="T52" i="71"/>
  <c r="E52" i="71"/>
  <c r="T53" i="71"/>
  <c r="E53" i="71"/>
  <c r="T54" i="71"/>
  <c r="E54" i="71"/>
  <c r="T55" i="71"/>
  <c r="E55" i="71"/>
  <c r="T56" i="71"/>
  <c r="E56" i="71"/>
  <c r="T57" i="71"/>
  <c r="E57" i="71"/>
  <c r="T58" i="71"/>
  <c r="E58" i="71"/>
  <c r="T59" i="71"/>
  <c r="E59" i="71"/>
  <c r="T60" i="71"/>
  <c r="E60" i="71"/>
  <c r="T61" i="71"/>
  <c r="E61" i="71"/>
  <c r="T62" i="71"/>
  <c r="E62" i="71"/>
  <c r="T63" i="71"/>
  <c r="E63" i="71"/>
  <c r="E65" i="71"/>
  <c r="E69" i="71"/>
  <c r="D13" i="71"/>
  <c r="G13" i="71"/>
  <c r="H13" i="71"/>
  <c r="D14" i="71"/>
  <c r="G14" i="71"/>
  <c r="H14" i="71"/>
  <c r="D15" i="71"/>
  <c r="G15" i="71"/>
  <c r="H15" i="71"/>
  <c r="D16" i="71"/>
  <c r="G16" i="71"/>
  <c r="H16" i="71"/>
  <c r="D17" i="71"/>
  <c r="G17" i="71"/>
  <c r="H17" i="71"/>
  <c r="D18" i="71"/>
  <c r="G18" i="71"/>
  <c r="H18" i="71"/>
  <c r="D19" i="71"/>
  <c r="G19" i="71"/>
  <c r="H19" i="71"/>
  <c r="D20" i="71"/>
  <c r="G20" i="71"/>
  <c r="H20" i="71"/>
  <c r="D21" i="71"/>
  <c r="G21" i="71"/>
  <c r="H21" i="71"/>
  <c r="D22" i="71"/>
  <c r="G22" i="71"/>
  <c r="H22" i="71"/>
  <c r="D23" i="71"/>
  <c r="G23" i="71"/>
  <c r="H23" i="71"/>
  <c r="D24" i="71"/>
  <c r="G24" i="71"/>
  <c r="H24" i="71"/>
  <c r="D25" i="71"/>
  <c r="G25" i="71"/>
  <c r="H25" i="71"/>
  <c r="D26" i="71"/>
  <c r="G26" i="71"/>
  <c r="H26" i="71"/>
  <c r="D27" i="71"/>
  <c r="G27" i="71"/>
  <c r="H27" i="71"/>
  <c r="D28" i="71"/>
  <c r="G28" i="71"/>
  <c r="H28" i="71"/>
  <c r="D29" i="71"/>
  <c r="G29" i="71"/>
  <c r="H29" i="71"/>
  <c r="D30" i="71"/>
  <c r="G30" i="71"/>
  <c r="H30" i="71"/>
  <c r="D31" i="71"/>
  <c r="G31" i="71"/>
  <c r="H31" i="71"/>
  <c r="D32" i="71"/>
  <c r="G32" i="71"/>
  <c r="H32" i="71"/>
  <c r="D33" i="71"/>
  <c r="G33" i="71"/>
  <c r="H33" i="71"/>
  <c r="D34" i="71"/>
  <c r="G34" i="71"/>
  <c r="H34" i="71"/>
  <c r="D35" i="71"/>
  <c r="G35" i="71"/>
  <c r="H35" i="71"/>
  <c r="D36" i="71"/>
  <c r="G36" i="71"/>
  <c r="H36" i="71"/>
  <c r="D37" i="71"/>
  <c r="G37" i="71"/>
  <c r="H37" i="71"/>
  <c r="D38" i="71"/>
  <c r="G38" i="71"/>
  <c r="H38" i="71"/>
  <c r="D39" i="71"/>
  <c r="G39" i="71"/>
  <c r="H39" i="71"/>
  <c r="D40" i="71"/>
  <c r="G40" i="71"/>
  <c r="H40" i="71"/>
  <c r="D41" i="71"/>
  <c r="G41" i="71"/>
  <c r="H41" i="71"/>
  <c r="D42" i="71"/>
  <c r="G42" i="71"/>
  <c r="H42" i="71"/>
  <c r="D43" i="71"/>
  <c r="G43" i="71"/>
  <c r="H43" i="71"/>
  <c r="D44" i="71"/>
  <c r="G44" i="71"/>
  <c r="H44" i="71"/>
  <c r="D45" i="71"/>
  <c r="G45" i="71"/>
  <c r="H45" i="71"/>
  <c r="D46" i="71"/>
  <c r="G46" i="71"/>
  <c r="H46" i="71"/>
  <c r="D47" i="71"/>
  <c r="G47" i="71"/>
  <c r="H47" i="71"/>
  <c r="D48" i="71"/>
  <c r="G48" i="71"/>
  <c r="H48" i="71"/>
  <c r="D49" i="71"/>
  <c r="G49" i="71"/>
  <c r="H49" i="71"/>
  <c r="D50" i="71"/>
  <c r="G50" i="71"/>
  <c r="H50" i="71"/>
  <c r="D51" i="71"/>
  <c r="G51" i="71"/>
  <c r="H51" i="71"/>
  <c r="D52" i="71"/>
  <c r="G52" i="71"/>
  <c r="H52" i="71"/>
  <c r="D53" i="71"/>
  <c r="G53" i="71"/>
  <c r="H53" i="71"/>
  <c r="D54" i="71"/>
  <c r="G54" i="71"/>
  <c r="H54" i="71"/>
  <c r="D55" i="71"/>
  <c r="G55" i="71"/>
  <c r="H55" i="71"/>
  <c r="D56" i="71"/>
  <c r="G56" i="71"/>
  <c r="H56" i="71"/>
  <c r="D57" i="71"/>
  <c r="G57" i="71"/>
  <c r="H57" i="71"/>
  <c r="D58" i="71"/>
  <c r="G58" i="71"/>
  <c r="H58" i="71"/>
  <c r="D59" i="71"/>
  <c r="G59" i="71"/>
  <c r="H59" i="71"/>
  <c r="D60" i="71"/>
  <c r="G60" i="71"/>
  <c r="H60" i="71"/>
  <c r="D61" i="71"/>
  <c r="G61" i="71"/>
  <c r="H61" i="71"/>
  <c r="D62" i="71"/>
  <c r="G62" i="71"/>
  <c r="H62" i="71"/>
  <c r="D63" i="71"/>
  <c r="G63" i="71"/>
  <c r="H63" i="71"/>
  <c r="H65" i="71"/>
  <c r="E67" i="71"/>
  <c r="J65" i="71"/>
  <c r="D72" i="71"/>
  <c r="E72" i="71"/>
  <c r="K65" i="71"/>
  <c r="D73" i="71"/>
  <c r="E73" i="71"/>
  <c r="L13" i="71"/>
  <c r="L14" i="71"/>
  <c r="L15" i="71"/>
  <c r="L16" i="71"/>
  <c r="L17" i="71"/>
  <c r="L18" i="71"/>
  <c r="L19" i="71"/>
  <c r="L20" i="71"/>
  <c r="L21" i="71"/>
  <c r="L22" i="71"/>
  <c r="L23" i="71"/>
  <c r="L24" i="71"/>
  <c r="L25" i="71"/>
  <c r="L26" i="71"/>
  <c r="L27" i="71"/>
  <c r="L28" i="71"/>
  <c r="L29" i="71"/>
  <c r="L30" i="71"/>
  <c r="L31" i="71"/>
  <c r="L32" i="71"/>
  <c r="L33" i="71"/>
  <c r="L34" i="71"/>
  <c r="L35" i="71"/>
  <c r="L36" i="71"/>
  <c r="L37" i="71"/>
  <c r="L38" i="71"/>
  <c r="L39" i="71"/>
  <c r="L40" i="71"/>
  <c r="L41" i="71"/>
  <c r="L42" i="71"/>
  <c r="L43" i="71"/>
  <c r="L44" i="71"/>
  <c r="L45" i="71"/>
  <c r="L46" i="71"/>
  <c r="L47" i="71"/>
  <c r="L48" i="71"/>
  <c r="L49" i="71"/>
  <c r="L50" i="71"/>
  <c r="L51" i="71"/>
  <c r="L52" i="71"/>
  <c r="L53" i="71"/>
  <c r="L54" i="71"/>
  <c r="L55" i="71"/>
  <c r="L56" i="71"/>
  <c r="L57" i="71"/>
  <c r="L58" i="71"/>
  <c r="L59" i="71"/>
  <c r="L60" i="71"/>
  <c r="L61" i="71"/>
  <c r="L62" i="71"/>
  <c r="L63" i="71"/>
  <c r="L65" i="71"/>
  <c r="D74" i="71"/>
  <c r="E74" i="71"/>
  <c r="M13" i="71"/>
  <c r="M14" i="71"/>
  <c r="M15" i="71"/>
  <c r="M16" i="71"/>
  <c r="M17" i="71"/>
  <c r="M18" i="71"/>
  <c r="M19" i="71"/>
  <c r="M20" i="71"/>
  <c r="M21" i="71"/>
  <c r="M22" i="71"/>
  <c r="M23" i="71"/>
  <c r="M24" i="71"/>
  <c r="M25" i="71"/>
  <c r="M26" i="71"/>
  <c r="M27" i="71"/>
  <c r="M28" i="71"/>
  <c r="M29" i="71"/>
  <c r="M30" i="71"/>
  <c r="M31" i="71"/>
  <c r="M32" i="71"/>
  <c r="M33" i="71"/>
  <c r="M34" i="71"/>
  <c r="M35" i="71"/>
  <c r="M36" i="71"/>
  <c r="M37" i="71"/>
  <c r="M38" i="71"/>
  <c r="M39" i="71"/>
  <c r="M40" i="71"/>
  <c r="M41" i="71"/>
  <c r="M42" i="71"/>
  <c r="M43" i="71"/>
  <c r="M44" i="71"/>
  <c r="M45" i="71"/>
  <c r="M46" i="71"/>
  <c r="M47" i="71"/>
  <c r="M48" i="71"/>
  <c r="M49" i="71"/>
  <c r="M50" i="71"/>
  <c r="M51" i="71"/>
  <c r="M52" i="71"/>
  <c r="M53" i="71"/>
  <c r="M54" i="71"/>
  <c r="M55" i="71"/>
  <c r="M56" i="71"/>
  <c r="M57" i="71"/>
  <c r="M58" i="71"/>
  <c r="M59" i="71"/>
  <c r="M60" i="71"/>
  <c r="M61" i="71"/>
  <c r="M62" i="71"/>
  <c r="M63" i="71"/>
  <c r="M65" i="71"/>
  <c r="D75" i="71"/>
  <c r="E75" i="71"/>
  <c r="N13" i="71"/>
  <c r="N14" i="71"/>
  <c r="N15" i="71"/>
  <c r="N16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35" i="71"/>
  <c r="N36" i="71"/>
  <c r="N37" i="71"/>
  <c r="N38" i="71"/>
  <c r="N39" i="71"/>
  <c r="N40" i="71"/>
  <c r="N41" i="71"/>
  <c r="N42" i="71"/>
  <c r="N43" i="71"/>
  <c r="N44" i="71"/>
  <c r="N45" i="71"/>
  <c r="N46" i="71"/>
  <c r="N47" i="71"/>
  <c r="N48" i="71"/>
  <c r="N49" i="71"/>
  <c r="N50" i="71"/>
  <c r="N51" i="71"/>
  <c r="N52" i="71"/>
  <c r="N53" i="71"/>
  <c r="N54" i="71"/>
  <c r="N55" i="71"/>
  <c r="N56" i="71"/>
  <c r="N57" i="71"/>
  <c r="N58" i="71"/>
  <c r="N59" i="71"/>
  <c r="N60" i="71"/>
  <c r="N61" i="71"/>
  <c r="N62" i="71"/>
  <c r="N63" i="71"/>
  <c r="N65" i="71"/>
  <c r="D76" i="71"/>
  <c r="E76" i="71"/>
  <c r="O13" i="71"/>
  <c r="O14" i="71"/>
  <c r="O15" i="71"/>
  <c r="O16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35" i="71"/>
  <c r="O36" i="71"/>
  <c r="O37" i="71"/>
  <c r="O38" i="71"/>
  <c r="O39" i="71"/>
  <c r="O40" i="71"/>
  <c r="O41" i="71"/>
  <c r="O42" i="71"/>
  <c r="O43" i="71"/>
  <c r="O44" i="71"/>
  <c r="O45" i="71"/>
  <c r="O46" i="71"/>
  <c r="O47" i="71"/>
  <c r="O48" i="71"/>
  <c r="O49" i="71"/>
  <c r="O50" i="71"/>
  <c r="O51" i="71"/>
  <c r="O52" i="71"/>
  <c r="O53" i="71"/>
  <c r="O54" i="71"/>
  <c r="O55" i="71"/>
  <c r="O56" i="71"/>
  <c r="O57" i="71"/>
  <c r="O58" i="71"/>
  <c r="O59" i="71"/>
  <c r="O60" i="71"/>
  <c r="O61" i="71"/>
  <c r="O62" i="71"/>
  <c r="O63" i="71"/>
  <c r="O65" i="71"/>
  <c r="D77" i="71"/>
  <c r="E77" i="71"/>
  <c r="D78" i="71"/>
  <c r="E78" i="71"/>
  <c r="D79" i="71"/>
  <c r="E79" i="71"/>
  <c r="D80" i="71"/>
  <c r="E80" i="71"/>
  <c r="D81" i="71"/>
  <c r="E81" i="71"/>
  <c r="D83" i="71"/>
  <c r="E83" i="71"/>
  <c r="E86" i="71"/>
  <c r="E88" i="71"/>
  <c r="E90" i="71"/>
  <c r="E91" i="71"/>
  <c r="E95" i="71"/>
  <c r="X72" i="71"/>
  <c r="X70" i="71"/>
  <c r="X67" i="71"/>
  <c r="X65" i="71"/>
  <c r="Y63" i="71"/>
  <c r="I63" i="71"/>
  <c r="W63" i="71"/>
  <c r="V63" i="71"/>
  <c r="P63" i="71"/>
  <c r="U63" i="71"/>
  <c r="Y62" i="71"/>
  <c r="X62" i="71"/>
  <c r="I62" i="71"/>
  <c r="W62" i="71"/>
  <c r="V62" i="71"/>
  <c r="P62" i="71"/>
  <c r="U62" i="71"/>
  <c r="Y61" i="71"/>
  <c r="X61" i="71"/>
  <c r="I61" i="71"/>
  <c r="W61" i="71"/>
  <c r="V61" i="71"/>
  <c r="P61" i="71"/>
  <c r="U61" i="71"/>
  <c r="Y60" i="71"/>
  <c r="X60" i="71"/>
  <c r="I60" i="71"/>
  <c r="W60" i="71"/>
  <c r="V60" i="71"/>
  <c r="P60" i="71"/>
  <c r="U60" i="71"/>
  <c r="Y59" i="71"/>
  <c r="X59" i="71"/>
  <c r="I59" i="71"/>
  <c r="W59" i="71"/>
  <c r="V59" i="71"/>
  <c r="P59" i="71"/>
  <c r="U59" i="71"/>
  <c r="Y58" i="71"/>
  <c r="X58" i="71"/>
  <c r="I58" i="71"/>
  <c r="W58" i="71"/>
  <c r="V58" i="71"/>
  <c r="P58" i="71"/>
  <c r="U58" i="71"/>
  <c r="Y57" i="71"/>
  <c r="X57" i="71"/>
  <c r="I57" i="71"/>
  <c r="W57" i="71"/>
  <c r="V57" i="71"/>
  <c r="P57" i="71"/>
  <c r="U57" i="71"/>
  <c r="Y56" i="71"/>
  <c r="X56" i="71"/>
  <c r="I56" i="71"/>
  <c r="W56" i="71"/>
  <c r="V56" i="71"/>
  <c r="P56" i="71"/>
  <c r="U56" i="71"/>
  <c r="Y55" i="71"/>
  <c r="X55" i="71"/>
  <c r="I55" i="71"/>
  <c r="W55" i="71"/>
  <c r="V55" i="71"/>
  <c r="P55" i="71"/>
  <c r="U55" i="71"/>
  <c r="Y54" i="71"/>
  <c r="X54" i="71"/>
  <c r="I54" i="71"/>
  <c r="W54" i="71"/>
  <c r="V54" i="71"/>
  <c r="P54" i="71"/>
  <c r="U54" i="71"/>
  <c r="Y53" i="71"/>
  <c r="X53" i="71"/>
  <c r="I53" i="71"/>
  <c r="W53" i="71"/>
  <c r="V53" i="71"/>
  <c r="P53" i="71"/>
  <c r="U53" i="71"/>
  <c r="Y52" i="71"/>
  <c r="X52" i="71"/>
  <c r="I52" i="71"/>
  <c r="W52" i="71"/>
  <c r="V52" i="71"/>
  <c r="P52" i="71"/>
  <c r="U52" i="71"/>
  <c r="Y51" i="71"/>
  <c r="X51" i="71"/>
  <c r="I51" i="71"/>
  <c r="W51" i="71"/>
  <c r="V51" i="71"/>
  <c r="P51" i="71"/>
  <c r="U51" i="71"/>
  <c r="Y50" i="71"/>
  <c r="X50" i="71"/>
  <c r="I50" i="71"/>
  <c r="W50" i="71"/>
  <c r="V50" i="71"/>
  <c r="P50" i="71"/>
  <c r="U50" i="71"/>
  <c r="Y49" i="71"/>
  <c r="X49" i="71"/>
  <c r="I49" i="71"/>
  <c r="W49" i="71"/>
  <c r="V49" i="71"/>
  <c r="P49" i="71"/>
  <c r="U49" i="71"/>
  <c r="Y48" i="71"/>
  <c r="X48" i="71"/>
  <c r="I48" i="71"/>
  <c r="W48" i="71"/>
  <c r="V48" i="71"/>
  <c r="P48" i="71"/>
  <c r="U48" i="71"/>
  <c r="Y47" i="71"/>
  <c r="X47" i="71"/>
  <c r="I47" i="71"/>
  <c r="W47" i="71"/>
  <c r="V47" i="71"/>
  <c r="P47" i="71"/>
  <c r="U47" i="71"/>
  <c r="Y46" i="71"/>
  <c r="X46" i="71"/>
  <c r="I46" i="71"/>
  <c r="W46" i="71"/>
  <c r="V46" i="71"/>
  <c r="P46" i="71"/>
  <c r="U46" i="71"/>
  <c r="Y45" i="71"/>
  <c r="X45" i="71"/>
  <c r="I45" i="71"/>
  <c r="W45" i="71"/>
  <c r="V45" i="71"/>
  <c r="P45" i="71"/>
  <c r="U45" i="71"/>
  <c r="Y44" i="71"/>
  <c r="X44" i="71"/>
  <c r="I44" i="71"/>
  <c r="W44" i="71"/>
  <c r="V44" i="71"/>
  <c r="P44" i="71"/>
  <c r="U44" i="71"/>
  <c r="Y43" i="71"/>
  <c r="X43" i="71"/>
  <c r="I43" i="71"/>
  <c r="W43" i="71"/>
  <c r="V43" i="71"/>
  <c r="P43" i="71"/>
  <c r="U43" i="71"/>
  <c r="Y42" i="71"/>
  <c r="X42" i="71"/>
  <c r="I42" i="71"/>
  <c r="W42" i="71"/>
  <c r="V42" i="71"/>
  <c r="P42" i="71"/>
  <c r="U42" i="71"/>
  <c r="Y41" i="71"/>
  <c r="X41" i="71"/>
  <c r="I41" i="71"/>
  <c r="W41" i="71"/>
  <c r="V41" i="71"/>
  <c r="P41" i="71"/>
  <c r="U41" i="71"/>
  <c r="Y40" i="71"/>
  <c r="X40" i="71"/>
  <c r="I40" i="71"/>
  <c r="W40" i="71"/>
  <c r="V40" i="71"/>
  <c r="P40" i="71"/>
  <c r="U40" i="71"/>
  <c r="Y39" i="71"/>
  <c r="X39" i="71"/>
  <c r="I39" i="71"/>
  <c r="W39" i="71"/>
  <c r="V39" i="71"/>
  <c r="P39" i="71"/>
  <c r="U39" i="71"/>
  <c r="Y38" i="71"/>
  <c r="X38" i="71"/>
  <c r="I38" i="71"/>
  <c r="W38" i="71"/>
  <c r="V38" i="71"/>
  <c r="P38" i="71"/>
  <c r="U38" i="71"/>
  <c r="Y37" i="71"/>
  <c r="X37" i="71"/>
  <c r="I37" i="71"/>
  <c r="W37" i="71"/>
  <c r="V37" i="71"/>
  <c r="P37" i="71"/>
  <c r="U37" i="71"/>
  <c r="Y36" i="71"/>
  <c r="X36" i="71"/>
  <c r="I36" i="71"/>
  <c r="W36" i="71"/>
  <c r="V36" i="71"/>
  <c r="P36" i="71"/>
  <c r="U36" i="71"/>
  <c r="Y35" i="71"/>
  <c r="X35" i="71"/>
  <c r="I35" i="71"/>
  <c r="W35" i="71"/>
  <c r="V35" i="71"/>
  <c r="P35" i="71"/>
  <c r="U35" i="71"/>
  <c r="Y34" i="71"/>
  <c r="X34" i="71"/>
  <c r="I34" i="71"/>
  <c r="W34" i="71"/>
  <c r="V34" i="71"/>
  <c r="P34" i="71"/>
  <c r="U34" i="71"/>
  <c r="Y33" i="71"/>
  <c r="X33" i="71"/>
  <c r="I33" i="71"/>
  <c r="W33" i="71"/>
  <c r="V33" i="71"/>
  <c r="P33" i="71"/>
  <c r="U33" i="71"/>
  <c r="Y32" i="71"/>
  <c r="X32" i="71"/>
  <c r="I32" i="71"/>
  <c r="W32" i="71"/>
  <c r="V32" i="71"/>
  <c r="P32" i="71"/>
  <c r="U32" i="71"/>
  <c r="Y31" i="71"/>
  <c r="X31" i="71"/>
  <c r="I31" i="71"/>
  <c r="W31" i="71"/>
  <c r="V31" i="71"/>
  <c r="P31" i="71"/>
  <c r="U31" i="71"/>
  <c r="Y30" i="71"/>
  <c r="X30" i="71"/>
  <c r="I30" i="71"/>
  <c r="W30" i="71"/>
  <c r="V30" i="71"/>
  <c r="P30" i="71"/>
  <c r="U30" i="71"/>
  <c r="Y29" i="71"/>
  <c r="X29" i="71"/>
  <c r="I29" i="71"/>
  <c r="W29" i="71"/>
  <c r="V29" i="71"/>
  <c r="P29" i="71"/>
  <c r="U29" i="71"/>
  <c r="Y28" i="71"/>
  <c r="X28" i="71"/>
  <c r="I28" i="71"/>
  <c r="W28" i="71"/>
  <c r="V28" i="71"/>
  <c r="P28" i="71"/>
  <c r="U28" i="71"/>
  <c r="Y27" i="71"/>
  <c r="X27" i="71"/>
  <c r="I27" i="71"/>
  <c r="W27" i="71"/>
  <c r="V27" i="71"/>
  <c r="P27" i="71"/>
  <c r="U27" i="71"/>
  <c r="Y26" i="71"/>
  <c r="X26" i="71"/>
  <c r="I26" i="71"/>
  <c r="W26" i="71"/>
  <c r="V26" i="71"/>
  <c r="P26" i="71"/>
  <c r="U26" i="71"/>
  <c r="Y25" i="71"/>
  <c r="X25" i="71"/>
  <c r="I25" i="71"/>
  <c r="W25" i="71"/>
  <c r="V25" i="71"/>
  <c r="P25" i="71"/>
  <c r="U25" i="71"/>
  <c r="Y24" i="71"/>
  <c r="X24" i="71"/>
  <c r="I24" i="71"/>
  <c r="W24" i="71"/>
  <c r="V24" i="71"/>
  <c r="P24" i="71"/>
  <c r="U24" i="71"/>
  <c r="Y23" i="71"/>
  <c r="X23" i="71"/>
  <c r="I23" i="71"/>
  <c r="W23" i="71"/>
  <c r="V23" i="71"/>
  <c r="P23" i="71"/>
  <c r="U23" i="71"/>
  <c r="Y22" i="71"/>
  <c r="X22" i="71"/>
  <c r="I22" i="71"/>
  <c r="W22" i="71"/>
  <c r="V22" i="71"/>
  <c r="P22" i="71"/>
  <c r="U22" i="71"/>
  <c r="Y21" i="71"/>
  <c r="X21" i="71"/>
  <c r="I21" i="71"/>
  <c r="W21" i="71"/>
  <c r="V21" i="71"/>
  <c r="P21" i="71"/>
  <c r="U21" i="71"/>
  <c r="Y20" i="71"/>
  <c r="X20" i="71"/>
  <c r="I20" i="71"/>
  <c r="W20" i="71"/>
  <c r="V20" i="71"/>
  <c r="P20" i="71"/>
  <c r="U20" i="71"/>
  <c r="Y19" i="71"/>
  <c r="X19" i="71"/>
  <c r="I19" i="71"/>
  <c r="W19" i="71"/>
  <c r="V19" i="71"/>
  <c r="P19" i="71"/>
  <c r="U19" i="71"/>
  <c r="Y18" i="71"/>
  <c r="X18" i="71"/>
  <c r="I18" i="71"/>
  <c r="W18" i="71"/>
  <c r="V18" i="71"/>
  <c r="P18" i="71"/>
  <c r="U18" i="71"/>
  <c r="Y17" i="71"/>
  <c r="X17" i="71"/>
  <c r="I17" i="71"/>
  <c r="W17" i="71"/>
  <c r="V17" i="71"/>
  <c r="P17" i="71"/>
  <c r="U17" i="71"/>
  <c r="Y16" i="71"/>
  <c r="X16" i="71"/>
  <c r="I16" i="71"/>
  <c r="W16" i="71"/>
  <c r="V16" i="71"/>
  <c r="P16" i="71"/>
  <c r="U16" i="71"/>
  <c r="Y15" i="71"/>
  <c r="X15" i="71"/>
  <c r="I15" i="71"/>
  <c r="W15" i="71"/>
  <c r="V15" i="71"/>
  <c r="P15" i="71"/>
  <c r="U15" i="71"/>
  <c r="Y14" i="71"/>
  <c r="X14" i="71"/>
  <c r="I14" i="71"/>
  <c r="W14" i="71"/>
  <c r="V14" i="71"/>
  <c r="P14" i="71"/>
  <c r="U14" i="71"/>
  <c r="Y13" i="71"/>
  <c r="X13" i="71"/>
  <c r="I13" i="71"/>
  <c r="W13" i="71"/>
  <c r="V13" i="71"/>
  <c r="P13" i="71"/>
  <c r="U13" i="71"/>
  <c r="N1" i="71"/>
  <c r="W3" i="71"/>
  <c r="T13" i="70"/>
  <c r="E13" i="70"/>
  <c r="T14" i="70"/>
  <c r="E14" i="70"/>
  <c r="T15" i="70"/>
  <c r="E15" i="70"/>
  <c r="T16" i="70"/>
  <c r="E16" i="70"/>
  <c r="T17" i="70"/>
  <c r="E17" i="70"/>
  <c r="T18" i="70"/>
  <c r="E18" i="70"/>
  <c r="T19" i="70"/>
  <c r="E19" i="70"/>
  <c r="T20" i="70"/>
  <c r="E20" i="70"/>
  <c r="T21" i="70"/>
  <c r="E21" i="70"/>
  <c r="T22" i="70"/>
  <c r="E22" i="70"/>
  <c r="T23" i="70"/>
  <c r="E23" i="70"/>
  <c r="T24" i="70"/>
  <c r="E24" i="70"/>
  <c r="T25" i="70"/>
  <c r="E25" i="70"/>
  <c r="T26" i="70"/>
  <c r="E26" i="70"/>
  <c r="T27" i="70"/>
  <c r="E27" i="70"/>
  <c r="T28" i="70"/>
  <c r="E28" i="70"/>
  <c r="T29" i="70"/>
  <c r="E29" i="70"/>
  <c r="T30" i="70"/>
  <c r="E30" i="70"/>
  <c r="T31" i="70"/>
  <c r="E31" i="70"/>
  <c r="T32" i="70"/>
  <c r="E32" i="70"/>
  <c r="T33" i="70"/>
  <c r="E33" i="70"/>
  <c r="T34" i="70"/>
  <c r="E34" i="70"/>
  <c r="T35" i="70"/>
  <c r="E35" i="70"/>
  <c r="T36" i="70"/>
  <c r="E36" i="70"/>
  <c r="T37" i="70"/>
  <c r="E37" i="70"/>
  <c r="T38" i="70"/>
  <c r="E38" i="70"/>
  <c r="T39" i="70"/>
  <c r="E39" i="70"/>
  <c r="T40" i="70"/>
  <c r="E40" i="70"/>
  <c r="T41" i="70"/>
  <c r="E41" i="70"/>
  <c r="T42" i="70"/>
  <c r="E42" i="70"/>
  <c r="T43" i="70"/>
  <c r="E43" i="70"/>
  <c r="T44" i="70"/>
  <c r="E44" i="70"/>
  <c r="T45" i="70"/>
  <c r="E45" i="70"/>
  <c r="T46" i="70"/>
  <c r="E46" i="70"/>
  <c r="T47" i="70"/>
  <c r="E47" i="70"/>
  <c r="T48" i="70"/>
  <c r="E48" i="70"/>
  <c r="T49" i="70"/>
  <c r="E49" i="70"/>
  <c r="T50" i="70"/>
  <c r="E50" i="70"/>
  <c r="T51" i="70"/>
  <c r="E51" i="70"/>
  <c r="T52" i="70"/>
  <c r="E52" i="70"/>
  <c r="T53" i="70"/>
  <c r="E53" i="70"/>
  <c r="T54" i="70"/>
  <c r="E54" i="70"/>
  <c r="T55" i="70"/>
  <c r="E55" i="70"/>
  <c r="T56" i="70"/>
  <c r="E56" i="70"/>
  <c r="T57" i="70"/>
  <c r="E57" i="70"/>
  <c r="T58" i="70"/>
  <c r="E58" i="70"/>
  <c r="T59" i="70"/>
  <c r="E59" i="70"/>
  <c r="T60" i="70"/>
  <c r="E60" i="70"/>
  <c r="T61" i="70"/>
  <c r="E61" i="70"/>
  <c r="T62" i="70"/>
  <c r="E62" i="70"/>
  <c r="T63" i="70"/>
  <c r="E63" i="70"/>
  <c r="E65" i="70"/>
  <c r="E69" i="70"/>
  <c r="D13" i="70"/>
  <c r="G13" i="70"/>
  <c r="H13" i="70"/>
  <c r="D14" i="70"/>
  <c r="G14" i="70"/>
  <c r="H14" i="70"/>
  <c r="D15" i="70"/>
  <c r="G15" i="70"/>
  <c r="H15" i="70"/>
  <c r="D16" i="70"/>
  <c r="G16" i="70"/>
  <c r="H16" i="70"/>
  <c r="D17" i="70"/>
  <c r="G17" i="70"/>
  <c r="H17" i="70"/>
  <c r="D18" i="70"/>
  <c r="G18" i="70"/>
  <c r="H18" i="70"/>
  <c r="D19" i="70"/>
  <c r="G19" i="70"/>
  <c r="H19" i="70"/>
  <c r="D20" i="70"/>
  <c r="G20" i="70"/>
  <c r="H20" i="70"/>
  <c r="D21" i="70"/>
  <c r="G21" i="70"/>
  <c r="H21" i="70"/>
  <c r="D22" i="70"/>
  <c r="G22" i="70"/>
  <c r="H22" i="70"/>
  <c r="D23" i="70"/>
  <c r="G23" i="70"/>
  <c r="H23" i="70"/>
  <c r="D24" i="70"/>
  <c r="G24" i="70"/>
  <c r="H24" i="70"/>
  <c r="D25" i="70"/>
  <c r="G25" i="70"/>
  <c r="H25" i="70"/>
  <c r="D26" i="70"/>
  <c r="G26" i="70"/>
  <c r="H26" i="70"/>
  <c r="D27" i="70"/>
  <c r="G27" i="70"/>
  <c r="H27" i="70"/>
  <c r="D28" i="70"/>
  <c r="G28" i="70"/>
  <c r="H28" i="70"/>
  <c r="D29" i="70"/>
  <c r="G29" i="70"/>
  <c r="H29" i="70"/>
  <c r="D30" i="70"/>
  <c r="G30" i="70"/>
  <c r="H30" i="70"/>
  <c r="D31" i="70"/>
  <c r="G31" i="70"/>
  <c r="H31" i="70"/>
  <c r="D32" i="70"/>
  <c r="G32" i="70"/>
  <c r="H32" i="70"/>
  <c r="D33" i="70"/>
  <c r="G33" i="70"/>
  <c r="H33" i="70"/>
  <c r="D34" i="70"/>
  <c r="G34" i="70"/>
  <c r="H34" i="70"/>
  <c r="D35" i="70"/>
  <c r="G35" i="70"/>
  <c r="H35" i="70"/>
  <c r="D36" i="70"/>
  <c r="G36" i="70"/>
  <c r="H36" i="70"/>
  <c r="D37" i="70"/>
  <c r="G37" i="70"/>
  <c r="H37" i="70"/>
  <c r="D38" i="70"/>
  <c r="G38" i="70"/>
  <c r="H38" i="70"/>
  <c r="D39" i="70"/>
  <c r="G39" i="70"/>
  <c r="H39" i="70"/>
  <c r="D40" i="70"/>
  <c r="G40" i="70"/>
  <c r="H40" i="70"/>
  <c r="D41" i="70"/>
  <c r="G41" i="70"/>
  <c r="H41" i="70"/>
  <c r="D42" i="70"/>
  <c r="G42" i="70"/>
  <c r="H42" i="70"/>
  <c r="D43" i="70"/>
  <c r="G43" i="70"/>
  <c r="H43" i="70"/>
  <c r="D44" i="70"/>
  <c r="G44" i="70"/>
  <c r="H44" i="70"/>
  <c r="D45" i="70"/>
  <c r="G45" i="70"/>
  <c r="H45" i="70"/>
  <c r="D46" i="70"/>
  <c r="G46" i="70"/>
  <c r="H46" i="70"/>
  <c r="D47" i="70"/>
  <c r="G47" i="70"/>
  <c r="H47" i="70"/>
  <c r="D48" i="70"/>
  <c r="G48" i="70"/>
  <c r="H48" i="70"/>
  <c r="D49" i="70"/>
  <c r="G49" i="70"/>
  <c r="H49" i="70"/>
  <c r="D50" i="70"/>
  <c r="G50" i="70"/>
  <c r="H50" i="70"/>
  <c r="D51" i="70"/>
  <c r="G51" i="70"/>
  <c r="H51" i="70"/>
  <c r="D52" i="70"/>
  <c r="G52" i="70"/>
  <c r="H52" i="70"/>
  <c r="D53" i="70"/>
  <c r="G53" i="70"/>
  <c r="H53" i="70"/>
  <c r="D54" i="70"/>
  <c r="G54" i="70"/>
  <c r="H54" i="70"/>
  <c r="D55" i="70"/>
  <c r="G55" i="70"/>
  <c r="H55" i="70"/>
  <c r="D56" i="70"/>
  <c r="G56" i="70"/>
  <c r="H56" i="70"/>
  <c r="D57" i="70"/>
  <c r="G57" i="70"/>
  <c r="H57" i="70"/>
  <c r="D58" i="70"/>
  <c r="G58" i="70"/>
  <c r="H58" i="70"/>
  <c r="D59" i="70"/>
  <c r="G59" i="70"/>
  <c r="H59" i="70"/>
  <c r="D60" i="70"/>
  <c r="G60" i="70"/>
  <c r="H60" i="70"/>
  <c r="D61" i="70"/>
  <c r="G61" i="70"/>
  <c r="H61" i="70"/>
  <c r="D62" i="70"/>
  <c r="G62" i="70"/>
  <c r="H62" i="70"/>
  <c r="D63" i="70"/>
  <c r="G63" i="70"/>
  <c r="H63" i="70"/>
  <c r="H65" i="70"/>
  <c r="E67" i="70"/>
  <c r="J65" i="70"/>
  <c r="D72" i="70"/>
  <c r="E72" i="70"/>
  <c r="K65" i="70"/>
  <c r="D73" i="70"/>
  <c r="E73" i="70"/>
  <c r="L13" i="70"/>
  <c r="L14" i="70"/>
  <c r="L15" i="70"/>
  <c r="L16" i="70"/>
  <c r="L17" i="70"/>
  <c r="L18" i="70"/>
  <c r="L19" i="70"/>
  <c r="L20" i="70"/>
  <c r="L21" i="70"/>
  <c r="L22" i="70"/>
  <c r="L23" i="70"/>
  <c r="L24" i="70"/>
  <c r="L25" i="70"/>
  <c r="L26" i="70"/>
  <c r="L27" i="70"/>
  <c r="L28" i="70"/>
  <c r="L29" i="70"/>
  <c r="L30" i="70"/>
  <c r="L31" i="70"/>
  <c r="L32" i="70"/>
  <c r="L33" i="70"/>
  <c r="L34" i="70"/>
  <c r="L35" i="70"/>
  <c r="L36" i="70"/>
  <c r="L37" i="70"/>
  <c r="L38" i="70"/>
  <c r="L39" i="70"/>
  <c r="L40" i="70"/>
  <c r="L41" i="70"/>
  <c r="L42" i="70"/>
  <c r="L43" i="70"/>
  <c r="L44" i="70"/>
  <c r="L45" i="70"/>
  <c r="L46" i="70"/>
  <c r="L47" i="70"/>
  <c r="L48" i="70"/>
  <c r="L49" i="70"/>
  <c r="L50" i="70"/>
  <c r="L51" i="70"/>
  <c r="L52" i="70"/>
  <c r="L53" i="70"/>
  <c r="L54" i="70"/>
  <c r="L55" i="70"/>
  <c r="L56" i="70"/>
  <c r="L57" i="70"/>
  <c r="L58" i="70"/>
  <c r="L59" i="70"/>
  <c r="L60" i="70"/>
  <c r="L61" i="70"/>
  <c r="L62" i="70"/>
  <c r="L63" i="70"/>
  <c r="L65" i="70"/>
  <c r="D74" i="70"/>
  <c r="E74" i="70"/>
  <c r="M13" i="70"/>
  <c r="M14" i="70"/>
  <c r="M15" i="70"/>
  <c r="M16" i="70"/>
  <c r="M17" i="70"/>
  <c r="M18" i="70"/>
  <c r="M19" i="70"/>
  <c r="M20" i="70"/>
  <c r="M21" i="70"/>
  <c r="M22" i="70"/>
  <c r="M23" i="70"/>
  <c r="M24" i="70"/>
  <c r="M25" i="70"/>
  <c r="M26" i="70"/>
  <c r="M27" i="70"/>
  <c r="M28" i="70"/>
  <c r="M29" i="70"/>
  <c r="M30" i="70"/>
  <c r="M31" i="70"/>
  <c r="M32" i="70"/>
  <c r="M33" i="70"/>
  <c r="M34" i="70"/>
  <c r="M35" i="70"/>
  <c r="M36" i="70"/>
  <c r="M37" i="70"/>
  <c r="M38" i="70"/>
  <c r="M39" i="70"/>
  <c r="M40" i="70"/>
  <c r="M41" i="70"/>
  <c r="M42" i="70"/>
  <c r="M43" i="70"/>
  <c r="M44" i="70"/>
  <c r="M45" i="70"/>
  <c r="M46" i="70"/>
  <c r="M47" i="70"/>
  <c r="M48" i="70"/>
  <c r="M49" i="70"/>
  <c r="M50" i="70"/>
  <c r="M51" i="70"/>
  <c r="M52" i="70"/>
  <c r="M53" i="70"/>
  <c r="M54" i="70"/>
  <c r="M55" i="70"/>
  <c r="M56" i="70"/>
  <c r="M57" i="70"/>
  <c r="M58" i="70"/>
  <c r="M59" i="70"/>
  <c r="M60" i="70"/>
  <c r="M61" i="70"/>
  <c r="M62" i="70"/>
  <c r="M63" i="70"/>
  <c r="M65" i="70"/>
  <c r="D75" i="70"/>
  <c r="E75" i="70"/>
  <c r="N13" i="70"/>
  <c r="N14" i="70"/>
  <c r="N15" i="70"/>
  <c r="N16" i="70"/>
  <c r="N17" i="70"/>
  <c r="N18" i="70"/>
  <c r="N19" i="70"/>
  <c r="N20" i="70"/>
  <c r="N21" i="70"/>
  <c r="N22" i="70"/>
  <c r="N23" i="70"/>
  <c r="N24" i="70"/>
  <c r="N25" i="70"/>
  <c r="N26" i="70"/>
  <c r="N27" i="70"/>
  <c r="N28" i="70"/>
  <c r="N29" i="70"/>
  <c r="N30" i="70"/>
  <c r="N31" i="70"/>
  <c r="N32" i="70"/>
  <c r="N33" i="70"/>
  <c r="N34" i="70"/>
  <c r="N35" i="70"/>
  <c r="N36" i="70"/>
  <c r="N37" i="70"/>
  <c r="N38" i="70"/>
  <c r="N39" i="70"/>
  <c r="N40" i="70"/>
  <c r="N41" i="70"/>
  <c r="N42" i="70"/>
  <c r="N43" i="70"/>
  <c r="N44" i="70"/>
  <c r="N45" i="70"/>
  <c r="N46" i="70"/>
  <c r="N47" i="70"/>
  <c r="N48" i="70"/>
  <c r="N49" i="70"/>
  <c r="N50" i="70"/>
  <c r="N51" i="70"/>
  <c r="N52" i="70"/>
  <c r="N53" i="70"/>
  <c r="N54" i="70"/>
  <c r="N55" i="70"/>
  <c r="N56" i="70"/>
  <c r="N57" i="70"/>
  <c r="N58" i="70"/>
  <c r="N59" i="70"/>
  <c r="N60" i="70"/>
  <c r="N61" i="70"/>
  <c r="N62" i="70"/>
  <c r="N63" i="70"/>
  <c r="N65" i="70"/>
  <c r="D76" i="70"/>
  <c r="E76" i="70"/>
  <c r="O13" i="70"/>
  <c r="O14" i="70"/>
  <c r="O15" i="70"/>
  <c r="O16" i="70"/>
  <c r="O17" i="70"/>
  <c r="O18" i="70"/>
  <c r="O19" i="70"/>
  <c r="O20" i="70"/>
  <c r="O21" i="70"/>
  <c r="O22" i="70"/>
  <c r="O23" i="70"/>
  <c r="O24" i="70"/>
  <c r="O25" i="70"/>
  <c r="O26" i="70"/>
  <c r="O27" i="70"/>
  <c r="O28" i="70"/>
  <c r="O29" i="70"/>
  <c r="O30" i="70"/>
  <c r="O31" i="70"/>
  <c r="O32" i="70"/>
  <c r="O33" i="70"/>
  <c r="O34" i="70"/>
  <c r="O35" i="70"/>
  <c r="O36" i="70"/>
  <c r="O37" i="70"/>
  <c r="O38" i="70"/>
  <c r="O39" i="70"/>
  <c r="O40" i="70"/>
  <c r="O41" i="70"/>
  <c r="O42" i="70"/>
  <c r="O43" i="70"/>
  <c r="O44" i="70"/>
  <c r="O45" i="70"/>
  <c r="O46" i="70"/>
  <c r="O47" i="70"/>
  <c r="O48" i="70"/>
  <c r="O49" i="70"/>
  <c r="O50" i="70"/>
  <c r="O51" i="70"/>
  <c r="O52" i="70"/>
  <c r="O53" i="70"/>
  <c r="O54" i="70"/>
  <c r="O55" i="70"/>
  <c r="O56" i="70"/>
  <c r="O57" i="70"/>
  <c r="O58" i="70"/>
  <c r="O59" i="70"/>
  <c r="O60" i="70"/>
  <c r="O61" i="70"/>
  <c r="O62" i="70"/>
  <c r="O63" i="70"/>
  <c r="O65" i="70"/>
  <c r="D77" i="70"/>
  <c r="E77" i="70"/>
  <c r="D78" i="70"/>
  <c r="E78" i="70"/>
  <c r="D79" i="70"/>
  <c r="E79" i="70"/>
  <c r="D80" i="70"/>
  <c r="E80" i="70"/>
  <c r="D81" i="70"/>
  <c r="E81" i="70"/>
  <c r="D83" i="70"/>
  <c r="E83" i="70"/>
  <c r="E86" i="70"/>
  <c r="E88" i="70"/>
  <c r="E90" i="70"/>
  <c r="E91" i="70"/>
  <c r="E95" i="70"/>
  <c r="X72" i="70"/>
  <c r="X70" i="70"/>
  <c r="X67" i="70"/>
  <c r="X65" i="70"/>
  <c r="Y63" i="70"/>
  <c r="I63" i="70"/>
  <c r="W63" i="70"/>
  <c r="V63" i="70"/>
  <c r="P63" i="70"/>
  <c r="U63" i="70"/>
  <c r="Y62" i="70"/>
  <c r="X62" i="70"/>
  <c r="I62" i="70"/>
  <c r="W62" i="70"/>
  <c r="V62" i="70"/>
  <c r="P62" i="70"/>
  <c r="U62" i="70"/>
  <c r="Y61" i="70"/>
  <c r="X61" i="70"/>
  <c r="I61" i="70"/>
  <c r="W61" i="70"/>
  <c r="V61" i="70"/>
  <c r="P61" i="70"/>
  <c r="U61" i="70"/>
  <c r="Y60" i="70"/>
  <c r="X60" i="70"/>
  <c r="I60" i="70"/>
  <c r="W60" i="70"/>
  <c r="V60" i="70"/>
  <c r="P60" i="70"/>
  <c r="U60" i="70"/>
  <c r="Y59" i="70"/>
  <c r="X59" i="70"/>
  <c r="I59" i="70"/>
  <c r="W59" i="70"/>
  <c r="V59" i="70"/>
  <c r="P59" i="70"/>
  <c r="U59" i="70"/>
  <c r="Y58" i="70"/>
  <c r="X58" i="70"/>
  <c r="I58" i="70"/>
  <c r="W58" i="70"/>
  <c r="V58" i="70"/>
  <c r="P58" i="70"/>
  <c r="U58" i="70"/>
  <c r="Y57" i="70"/>
  <c r="X57" i="70"/>
  <c r="I57" i="70"/>
  <c r="W57" i="70"/>
  <c r="V57" i="70"/>
  <c r="P57" i="70"/>
  <c r="U57" i="70"/>
  <c r="Y56" i="70"/>
  <c r="X56" i="70"/>
  <c r="I56" i="70"/>
  <c r="W56" i="70"/>
  <c r="V56" i="70"/>
  <c r="P56" i="70"/>
  <c r="U56" i="70"/>
  <c r="Y55" i="70"/>
  <c r="X55" i="70"/>
  <c r="I55" i="70"/>
  <c r="W55" i="70"/>
  <c r="V55" i="70"/>
  <c r="P55" i="70"/>
  <c r="U55" i="70"/>
  <c r="Y54" i="70"/>
  <c r="X54" i="70"/>
  <c r="I54" i="70"/>
  <c r="W54" i="70"/>
  <c r="V54" i="70"/>
  <c r="P54" i="70"/>
  <c r="U54" i="70"/>
  <c r="Y53" i="70"/>
  <c r="X53" i="70"/>
  <c r="I53" i="70"/>
  <c r="W53" i="70"/>
  <c r="V53" i="70"/>
  <c r="P53" i="70"/>
  <c r="U53" i="70"/>
  <c r="Y52" i="70"/>
  <c r="X52" i="70"/>
  <c r="I52" i="70"/>
  <c r="W52" i="70"/>
  <c r="V52" i="70"/>
  <c r="P52" i="70"/>
  <c r="U52" i="70"/>
  <c r="Y51" i="70"/>
  <c r="X51" i="70"/>
  <c r="I51" i="70"/>
  <c r="W51" i="70"/>
  <c r="V51" i="70"/>
  <c r="P51" i="70"/>
  <c r="U51" i="70"/>
  <c r="Y50" i="70"/>
  <c r="X50" i="70"/>
  <c r="I50" i="70"/>
  <c r="W50" i="70"/>
  <c r="V50" i="70"/>
  <c r="P50" i="70"/>
  <c r="U50" i="70"/>
  <c r="Y49" i="70"/>
  <c r="X49" i="70"/>
  <c r="I49" i="70"/>
  <c r="W49" i="70"/>
  <c r="V49" i="70"/>
  <c r="P49" i="70"/>
  <c r="U49" i="70"/>
  <c r="Y48" i="70"/>
  <c r="X48" i="70"/>
  <c r="I48" i="70"/>
  <c r="W48" i="70"/>
  <c r="V48" i="70"/>
  <c r="P48" i="70"/>
  <c r="U48" i="70"/>
  <c r="Y47" i="70"/>
  <c r="X47" i="70"/>
  <c r="I47" i="70"/>
  <c r="W47" i="70"/>
  <c r="V47" i="70"/>
  <c r="P47" i="70"/>
  <c r="U47" i="70"/>
  <c r="Y46" i="70"/>
  <c r="X46" i="70"/>
  <c r="I46" i="70"/>
  <c r="W46" i="70"/>
  <c r="V46" i="70"/>
  <c r="P46" i="70"/>
  <c r="U46" i="70"/>
  <c r="Y45" i="70"/>
  <c r="X45" i="70"/>
  <c r="I45" i="70"/>
  <c r="W45" i="70"/>
  <c r="V45" i="70"/>
  <c r="P45" i="70"/>
  <c r="U45" i="70"/>
  <c r="Y44" i="70"/>
  <c r="X44" i="70"/>
  <c r="I44" i="70"/>
  <c r="W44" i="70"/>
  <c r="V44" i="70"/>
  <c r="P44" i="70"/>
  <c r="U44" i="70"/>
  <c r="Y43" i="70"/>
  <c r="X43" i="70"/>
  <c r="I43" i="70"/>
  <c r="W43" i="70"/>
  <c r="V43" i="70"/>
  <c r="P43" i="70"/>
  <c r="U43" i="70"/>
  <c r="Y42" i="70"/>
  <c r="X42" i="70"/>
  <c r="I42" i="70"/>
  <c r="W42" i="70"/>
  <c r="V42" i="70"/>
  <c r="P42" i="70"/>
  <c r="U42" i="70"/>
  <c r="Y41" i="70"/>
  <c r="X41" i="70"/>
  <c r="I41" i="70"/>
  <c r="W41" i="70"/>
  <c r="V41" i="70"/>
  <c r="P41" i="70"/>
  <c r="U41" i="70"/>
  <c r="Y40" i="70"/>
  <c r="X40" i="70"/>
  <c r="I40" i="70"/>
  <c r="W40" i="70"/>
  <c r="V40" i="70"/>
  <c r="P40" i="70"/>
  <c r="U40" i="70"/>
  <c r="Y39" i="70"/>
  <c r="X39" i="70"/>
  <c r="I39" i="70"/>
  <c r="W39" i="70"/>
  <c r="V39" i="70"/>
  <c r="P39" i="70"/>
  <c r="U39" i="70"/>
  <c r="Y38" i="70"/>
  <c r="X38" i="70"/>
  <c r="I38" i="70"/>
  <c r="W38" i="70"/>
  <c r="V38" i="70"/>
  <c r="P38" i="70"/>
  <c r="U38" i="70"/>
  <c r="Y37" i="70"/>
  <c r="X37" i="70"/>
  <c r="I37" i="70"/>
  <c r="W37" i="70"/>
  <c r="V37" i="70"/>
  <c r="P37" i="70"/>
  <c r="U37" i="70"/>
  <c r="Y36" i="70"/>
  <c r="X36" i="70"/>
  <c r="I36" i="70"/>
  <c r="W36" i="70"/>
  <c r="V36" i="70"/>
  <c r="P36" i="70"/>
  <c r="U36" i="70"/>
  <c r="Y35" i="70"/>
  <c r="X35" i="70"/>
  <c r="I35" i="70"/>
  <c r="W35" i="70"/>
  <c r="V35" i="70"/>
  <c r="P35" i="70"/>
  <c r="U35" i="70"/>
  <c r="Y34" i="70"/>
  <c r="X34" i="70"/>
  <c r="I34" i="70"/>
  <c r="W34" i="70"/>
  <c r="V34" i="70"/>
  <c r="P34" i="70"/>
  <c r="U34" i="70"/>
  <c r="Y33" i="70"/>
  <c r="X33" i="70"/>
  <c r="I33" i="70"/>
  <c r="W33" i="70"/>
  <c r="V33" i="70"/>
  <c r="P33" i="70"/>
  <c r="U33" i="70"/>
  <c r="Y32" i="70"/>
  <c r="X32" i="70"/>
  <c r="I32" i="70"/>
  <c r="W32" i="70"/>
  <c r="V32" i="70"/>
  <c r="P32" i="70"/>
  <c r="U32" i="70"/>
  <c r="Y31" i="70"/>
  <c r="X31" i="70"/>
  <c r="I31" i="70"/>
  <c r="W31" i="70"/>
  <c r="V31" i="70"/>
  <c r="P31" i="70"/>
  <c r="U31" i="70"/>
  <c r="Y30" i="70"/>
  <c r="X30" i="70"/>
  <c r="I30" i="70"/>
  <c r="W30" i="70"/>
  <c r="V30" i="70"/>
  <c r="P30" i="70"/>
  <c r="U30" i="70"/>
  <c r="Y29" i="70"/>
  <c r="X29" i="70"/>
  <c r="I29" i="70"/>
  <c r="W29" i="70"/>
  <c r="V29" i="70"/>
  <c r="P29" i="70"/>
  <c r="U29" i="70"/>
  <c r="Y28" i="70"/>
  <c r="X28" i="70"/>
  <c r="I28" i="70"/>
  <c r="W28" i="70"/>
  <c r="V28" i="70"/>
  <c r="P28" i="70"/>
  <c r="U28" i="70"/>
  <c r="Y27" i="70"/>
  <c r="X27" i="70"/>
  <c r="I27" i="70"/>
  <c r="W27" i="70"/>
  <c r="V27" i="70"/>
  <c r="P27" i="70"/>
  <c r="U27" i="70"/>
  <c r="Y26" i="70"/>
  <c r="X26" i="70"/>
  <c r="I26" i="70"/>
  <c r="W26" i="70"/>
  <c r="V26" i="70"/>
  <c r="P26" i="70"/>
  <c r="U26" i="70"/>
  <c r="Y25" i="70"/>
  <c r="X25" i="70"/>
  <c r="I25" i="70"/>
  <c r="W25" i="70"/>
  <c r="V25" i="70"/>
  <c r="P25" i="70"/>
  <c r="U25" i="70"/>
  <c r="Y24" i="70"/>
  <c r="X24" i="70"/>
  <c r="I24" i="70"/>
  <c r="W24" i="70"/>
  <c r="V24" i="70"/>
  <c r="P24" i="70"/>
  <c r="U24" i="70"/>
  <c r="Y23" i="70"/>
  <c r="X23" i="70"/>
  <c r="I23" i="70"/>
  <c r="W23" i="70"/>
  <c r="V23" i="70"/>
  <c r="P23" i="70"/>
  <c r="U23" i="70"/>
  <c r="Y22" i="70"/>
  <c r="X22" i="70"/>
  <c r="I22" i="70"/>
  <c r="W22" i="70"/>
  <c r="V22" i="70"/>
  <c r="P22" i="70"/>
  <c r="U22" i="70"/>
  <c r="Y21" i="70"/>
  <c r="X21" i="70"/>
  <c r="I21" i="70"/>
  <c r="W21" i="70"/>
  <c r="V21" i="70"/>
  <c r="P21" i="70"/>
  <c r="U21" i="70"/>
  <c r="Y20" i="70"/>
  <c r="X20" i="70"/>
  <c r="I20" i="70"/>
  <c r="W20" i="70"/>
  <c r="V20" i="70"/>
  <c r="P20" i="70"/>
  <c r="U20" i="70"/>
  <c r="Y19" i="70"/>
  <c r="X19" i="70"/>
  <c r="I19" i="70"/>
  <c r="W19" i="70"/>
  <c r="V19" i="70"/>
  <c r="P19" i="70"/>
  <c r="U19" i="70"/>
  <c r="Y18" i="70"/>
  <c r="X18" i="70"/>
  <c r="I18" i="70"/>
  <c r="W18" i="70"/>
  <c r="V18" i="70"/>
  <c r="P18" i="70"/>
  <c r="U18" i="70"/>
  <c r="Y17" i="70"/>
  <c r="X17" i="70"/>
  <c r="I17" i="70"/>
  <c r="W17" i="70"/>
  <c r="V17" i="70"/>
  <c r="P17" i="70"/>
  <c r="U17" i="70"/>
  <c r="Y16" i="70"/>
  <c r="X16" i="70"/>
  <c r="I16" i="70"/>
  <c r="W16" i="70"/>
  <c r="V16" i="70"/>
  <c r="P16" i="70"/>
  <c r="U16" i="70"/>
  <c r="Y15" i="70"/>
  <c r="X15" i="70"/>
  <c r="I15" i="70"/>
  <c r="W15" i="70"/>
  <c r="V15" i="70"/>
  <c r="P15" i="70"/>
  <c r="U15" i="70"/>
  <c r="Y14" i="70"/>
  <c r="X14" i="70"/>
  <c r="I14" i="70"/>
  <c r="W14" i="70"/>
  <c r="V14" i="70"/>
  <c r="P14" i="70"/>
  <c r="U14" i="70"/>
  <c r="Y13" i="70"/>
  <c r="X13" i="70"/>
  <c r="I13" i="70"/>
  <c r="W13" i="70"/>
  <c r="V13" i="70"/>
  <c r="P13" i="70"/>
  <c r="U13" i="70"/>
  <c r="N1" i="70"/>
  <c r="W3" i="70"/>
  <c r="D14" i="2"/>
  <c r="G14" i="2"/>
  <c r="H14" i="2"/>
  <c r="Y14" i="2"/>
  <c r="D15" i="2"/>
  <c r="G15" i="2"/>
  <c r="H15" i="2"/>
  <c r="Y15" i="2"/>
  <c r="D16" i="2"/>
  <c r="G16" i="2"/>
  <c r="H16" i="2"/>
  <c r="Y16" i="2"/>
  <c r="D17" i="2"/>
  <c r="G17" i="2"/>
  <c r="H17" i="2"/>
  <c r="Y17" i="2"/>
  <c r="D18" i="2"/>
  <c r="G18" i="2"/>
  <c r="H18" i="2"/>
  <c r="Y18" i="2"/>
  <c r="D19" i="2"/>
  <c r="G19" i="2"/>
  <c r="H19" i="2"/>
  <c r="Y19" i="2"/>
  <c r="D20" i="2"/>
  <c r="G20" i="2"/>
  <c r="H20" i="2"/>
  <c r="Y20" i="2"/>
  <c r="D21" i="2"/>
  <c r="G21" i="2"/>
  <c r="H21" i="2"/>
  <c r="Y21" i="2"/>
  <c r="D22" i="2"/>
  <c r="G22" i="2"/>
  <c r="H22" i="2"/>
  <c r="Y22" i="2"/>
  <c r="D23" i="2"/>
  <c r="G23" i="2"/>
  <c r="H23" i="2"/>
  <c r="Y23" i="2"/>
  <c r="D24" i="2"/>
  <c r="G24" i="2"/>
  <c r="H24" i="2"/>
  <c r="Y24" i="2"/>
  <c r="D25" i="2"/>
  <c r="G25" i="2"/>
  <c r="H25" i="2"/>
  <c r="Y25" i="2"/>
  <c r="D26" i="2"/>
  <c r="G26" i="2"/>
  <c r="H26" i="2"/>
  <c r="Y26" i="2"/>
  <c r="D27" i="2"/>
  <c r="G27" i="2"/>
  <c r="H27" i="2"/>
  <c r="Y27" i="2"/>
  <c r="D28" i="2"/>
  <c r="G28" i="2"/>
  <c r="H28" i="2"/>
  <c r="Y28" i="2"/>
  <c r="D29" i="2"/>
  <c r="G29" i="2"/>
  <c r="H29" i="2"/>
  <c r="Y29" i="2"/>
  <c r="D30" i="2"/>
  <c r="G30" i="2"/>
  <c r="H30" i="2"/>
  <c r="Y30" i="2"/>
  <c r="D31" i="2"/>
  <c r="G31" i="2"/>
  <c r="H31" i="2"/>
  <c r="Y31" i="2"/>
  <c r="D32" i="2"/>
  <c r="G32" i="2"/>
  <c r="H32" i="2"/>
  <c r="Y32" i="2"/>
  <c r="D33" i="2"/>
  <c r="G33" i="2"/>
  <c r="H33" i="2"/>
  <c r="Y33" i="2"/>
  <c r="D34" i="2"/>
  <c r="G34" i="2"/>
  <c r="H34" i="2"/>
  <c r="Y34" i="2"/>
  <c r="D35" i="2"/>
  <c r="G35" i="2"/>
  <c r="H35" i="2"/>
  <c r="Y35" i="2"/>
  <c r="D36" i="2"/>
  <c r="G36" i="2"/>
  <c r="H36" i="2"/>
  <c r="Y36" i="2"/>
  <c r="D37" i="2"/>
  <c r="G37" i="2"/>
  <c r="H37" i="2"/>
  <c r="Y37" i="2"/>
  <c r="D38" i="2"/>
  <c r="G38" i="2"/>
  <c r="H38" i="2"/>
  <c r="Y38" i="2"/>
  <c r="D39" i="2"/>
  <c r="G39" i="2"/>
  <c r="H39" i="2"/>
  <c r="Y39" i="2"/>
  <c r="D40" i="2"/>
  <c r="G40" i="2"/>
  <c r="H40" i="2"/>
  <c r="Y40" i="2"/>
  <c r="D41" i="2"/>
  <c r="G41" i="2"/>
  <c r="H41" i="2"/>
  <c r="Y41" i="2"/>
  <c r="D42" i="2"/>
  <c r="G42" i="2"/>
  <c r="H42" i="2"/>
  <c r="Y42" i="2"/>
  <c r="D43" i="2"/>
  <c r="G43" i="2"/>
  <c r="H43" i="2"/>
  <c r="Y43" i="2"/>
  <c r="D44" i="2"/>
  <c r="G44" i="2"/>
  <c r="H44" i="2"/>
  <c r="Y44" i="2"/>
  <c r="D45" i="2"/>
  <c r="G45" i="2"/>
  <c r="H45" i="2"/>
  <c r="Y45" i="2"/>
  <c r="D46" i="2"/>
  <c r="G46" i="2"/>
  <c r="H46" i="2"/>
  <c r="Y46" i="2"/>
  <c r="D47" i="2"/>
  <c r="G47" i="2"/>
  <c r="H47" i="2"/>
  <c r="Y47" i="2"/>
  <c r="D48" i="2"/>
  <c r="G48" i="2"/>
  <c r="H48" i="2"/>
  <c r="Y48" i="2"/>
  <c r="D49" i="2"/>
  <c r="G49" i="2"/>
  <c r="H49" i="2"/>
  <c r="Y49" i="2"/>
  <c r="D50" i="2"/>
  <c r="G50" i="2"/>
  <c r="H50" i="2"/>
  <c r="Y50" i="2"/>
  <c r="D51" i="2"/>
  <c r="G51" i="2"/>
  <c r="H51" i="2"/>
  <c r="Y51" i="2"/>
  <c r="D52" i="2"/>
  <c r="G52" i="2"/>
  <c r="H52" i="2"/>
  <c r="Y52" i="2"/>
  <c r="D53" i="2"/>
  <c r="G53" i="2"/>
  <c r="H53" i="2"/>
  <c r="Y53" i="2"/>
  <c r="D54" i="2"/>
  <c r="G54" i="2"/>
  <c r="H54" i="2"/>
  <c r="Y54" i="2"/>
  <c r="D55" i="2"/>
  <c r="G55" i="2"/>
  <c r="H55" i="2"/>
  <c r="Y55" i="2"/>
  <c r="D56" i="2"/>
  <c r="G56" i="2"/>
  <c r="H56" i="2"/>
  <c r="Y56" i="2"/>
  <c r="D57" i="2"/>
  <c r="G57" i="2"/>
  <c r="H57" i="2"/>
  <c r="Y57" i="2"/>
  <c r="D58" i="2"/>
  <c r="G58" i="2"/>
  <c r="H58" i="2"/>
  <c r="Y58" i="2"/>
  <c r="D59" i="2"/>
  <c r="G59" i="2"/>
  <c r="H59" i="2"/>
  <c r="Y59" i="2"/>
  <c r="D60" i="2"/>
  <c r="G60" i="2"/>
  <c r="H60" i="2"/>
  <c r="Y60" i="2"/>
  <c r="D61" i="2"/>
  <c r="G61" i="2"/>
  <c r="H61" i="2"/>
  <c r="Y61" i="2"/>
  <c r="D62" i="2"/>
  <c r="G62" i="2"/>
  <c r="H62" i="2"/>
  <c r="Y62" i="2"/>
  <c r="D63" i="2"/>
  <c r="G63" i="2"/>
  <c r="H63" i="2"/>
  <c r="Y6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D13" i="2"/>
  <c r="G13" i="2"/>
  <c r="X13" i="2"/>
  <c r="H13" i="2"/>
  <c r="Y13" i="2"/>
  <c r="B6888" i="63"/>
  <c r="B6887" i="63"/>
  <c r="B6886" i="63"/>
  <c r="B6885" i="63"/>
  <c r="B6884" i="63"/>
  <c r="B6883" i="63"/>
  <c r="B6882" i="63"/>
  <c r="B6881" i="63"/>
  <c r="B6880" i="63"/>
  <c r="B6879" i="63"/>
  <c r="B6878" i="63"/>
  <c r="B6877" i="63"/>
  <c r="B6876" i="63"/>
  <c r="B6875" i="63"/>
  <c r="B6874" i="63"/>
  <c r="B6873" i="63"/>
  <c r="B6872" i="63"/>
  <c r="B6871" i="63"/>
  <c r="B6870" i="63"/>
  <c r="B6869" i="63"/>
  <c r="B6868" i="63"/>
  <c r="B6867" i="63"/>
  <c r="B6866" i="63"/>
  <c r="B6865" i="63"/>
  <c r="B6864" i="63"/>
  <c r="B6863" i="63"/>
  <c r="B6862" i="63"/>
  <c r="B6861" i="63"/>
  <c r="B6860" i="63"/>
  <c r="B6859" i="63"/>
  <c r="B6858" i="63"/>
  <c r="B6857" i="63"/>
  <c r="B6856" i="63"/>
  <c r="B6855" i="63"/>
  <c r="B6854" i="63"/>
  <c r="B6853" i="63"/>
  <c r="B6852" i="63"/>
  <c r="B6851" i="63"/>
  <c r="B6850" i="63"/>
  <c r="B6849" i="63"/>
  <c r="B6848" i="63"/>
  <c r="B6847" i="63"/>
  <c r="B6846" i="63"/>
  <c r="B6845" i="63"/>
  <c r="B6844" i="63"/>
  <c r="B6843" i="63"/>
  <c r="B6842" i="63"/>
  <c r="B6841" i="63"/>
  <c r="B6840" i="63"/>
  <c r="B6839" i="63"/>
  <c r="B6838" i="63"/>
  <c r="B6837" i="63"/>
  <c r="B6836" i="63"/>
  <c r="B6835" i="63"/>
  <c r="B6834" i="63"/>
  <c r="B6833" i="63"/>
  <c r="B6832" i="63"/>
  <c r="B6831" i="63"/>
  <c r="B6830" i="63"/>
  <c r="B6829" i="63"/>
  <c r="B6828" i="63"/>
  <c r="B6827" i="63"/>
  <c r="B6826" i="63"/>
  <c r="B6825" i="63"/>
  <c r="B6824" i="63"/>
  <c r="B6823" i="63"/>
  <c r="B6822" i="63"/>
  <c r="B6821" i="63"/>
  <c r="B6820" i="63"/>
  <c r="B6819" i="63"/>
  <c r="B6818" i="63"/>
  <c r="B6817" i="63"/>
  <c r="B6816" i="63"/>
  <c r="B6815" i="63"/>
  <c r="B6814" i="63"/>
  <c r="B6813" i="63"/>
  <c r="B6812" i="63"/>
  <c r="B6811" i="63"/>
  <c r="B6810" i="63"/>
  <c r="B6809" i="63"/>
  <c r="B6808" i="63"/>
  <c r="B6807" i="63"/>
  <c r="B6806" i="63"/>
  <c r="B6805" i="63"/>
  <c r="B6804" i="63"/>
  <c r="B6803" i="63"/>
  <c r="B6802" i="63"/>
  <c r="B6801" i="63"/>
  <c r="B6800" i="63"/>
  <c r="B6799" i="63"/>
  <c r="B6798" i="63"/>
  <c r="B6797" i="63"/>
  <c r="B6796" i="63"/>
  <c r="B6795" i="63"/>
  <c r="B6794" i="63"/>
  <c r="B6793" i="63"/>
  <c r="B6792" i="63"/>
  <c r="B6791" i="63"/>
  <c r="B6790" i="63"/>
  <c r="B6789" i="63"/>
  <c r="B6788" i="63"/>
  <c r="B6787" i="63"/>
  <c r="B6786" i="63"/>
  <c r="B6785" i="63"/>
  <c r="B6784" i="63"/>
  <c r="B6783" i="63"/>
  <c r="B6782" i="63"/>
  <c r="B6781" i="63"/>
  <c r="B6780" i="63"/>
  <c r="B6779" i="63"/>
  <c r="B6778" i="63"/>
  <c r="B6777" i="63"/>
  <c r="B6776" i="63"/>
  <c r="B6775" i="63"/>
  <c r="B6774" i="63"/>
  <c r="B6773" i="63"/>
  <c r="B6772" i="63"/>
  <c r="B6771" i="63"/>
  <c r="B6770" i="63"/>
  <c r="B6769" i="63"/>
  <c r="B6768" i="63"/>
  <c r="B6767" i="63"/>
  <c r="B6766" i="63"/>
  <c r="B6765" i="63"/>
  <c r="B6764" i="63"/>
  <c r="B6763" i="63"/>
  <c r="B6762" i="63"/>
  <c r="B6761" i="63"/>
  <c r="B6760" i="63"/>
  <c r="B6759" i="63"/>
  <c r="B6758" i="63"/>
  <c r="B6757" i="63"/>
  <c r="B6756" i="63"/>
  <c r="B6755" i="63"/>
  <c r="B6754" i="63"/>
  <c r="B6753" i="63"/>
  <c r="B6752" i="63"/>
  <c r="B6751" i="63"/>
  <c r="B6750" i="63"/>
  <c r="B6749" i="63"/>
  <c r="B6748" i="63"/>
  <c r="B6747" i="63"/>
  <c r="B6746" i="63"/>
  <c r="B6745" i="63"/>
  <c r="B6744" i="63"/>
  <c r="B6743" i="63"/>
  <c r="B6742" i="63"/>
  <c r="B6741" i="63"/>
  <c r="B6740" i="63"/>
  <c r="B6739" i="63"/>
  <c r="B6738" i="63"/>
  <c r="B6737" i="63"/>
  <c r="B6736" i="63"/>
  <c r="B6735" i="63"/>
  <c r="B6734" i="63"/>
  <c r="B6733" i="63"/>
  <c r="B6732" i="63"/>
  <c r="B6731" i="63"/>
  <c r="B6730" i="63"/>
  <c r="B6729" i="63"/>
  <c r="B6728" i="63"/>
  <c r="B6727" i="63"/>
  <c r="B6726" i="63"/>
  <c r="B6725" i="63"/>
  <c r="B6724" i="63"/>
  <c r="B6723" i="63"/>
  <c r="B6722" i="63"/>
  <c r="B6721" i="63"/>
  <c r="B6720" i="63"/>
  <c r="B6719" i="63"/>
  <c r="B6718" i="63"/>
  <c r="B6717" i="63"/>
  <c r="B6716" i="63"/>
  <c r="B6715" i="63"/>
  <c r="B6714" i="63"/>
  <c r="B6713" i="63"/>
  <c r="B6712" i="63"/>
  <c r="B6711" i="63"/>
  <c r="B6710" i="63"/>
  <c r="B6709" i="63"/>
  <c r="B6708" i="63"/>
  <c r="B6707" i="63"/>
  <c r="B6706" i="63"/>
  <c r="B6705" i="63"/>
  <c r="B6704" i="63"/>
  <c r="B6703" i="63"/>
  <c r="B6702" i="63"/>
  <c r="B6701" i="63"/>
  <c r="B6700" i="63"/>
  <c r="B6699" i="63"/>
  <c r="B6698" i="63"/>
  <c r="B6697" i="63"/>
  <c r="B6696" i="63"/>
  <c r="B6695" i="63"/>
  <c r="B6694" i="63"/>
  <c r="B6693" i="63"/>
  <c r="B6692" i="63"/>
  <c r="B6691" i="63"/>
  <c r="B6690" i="63"/>
  <c r="B6689" i="63"/>
  <c r="B6688" i="63"/>
  <c r="B6687" i="63"/>
  <c r="B6686" i="63"/>
  <c r="B6685" i="63"/>
  <c r="B6684" i="63"/>
  <c r="B6683" i="63"/>
  <c r="B6682" i="63"/>
  <c r="B6681" i="63"/>
  <c r="B6680" i="63"/>
  <c r="B6679" i="63"/>
  <c r="B6678" i="63"/>
  <c r="B6677" i="63"/>
  <c r="B6676" i="63"/>
  <c r="B6675" i="63"/>
  <c r="B6674" i="63"/>
  <c r="B6673" i="63"/>
  <c r="B6672" i="63"/>
  <c r="B6671" i="63"/>
  <c r="B6670" i="63"/>
  <c r="B6669" i="63"/>
  <c r="B6668" i="63"/>
  <c r="B6667" i="63"/>
  <c r="B6666" i="63"/>
  <c r="B6665" i="63"/>
  <c r="B6664" i="63"/>
  <c r="B6663" i="63"/>
  <c r="B6662" i="63"/>
  <c r="B6661" i="63"/>
  <c r="B6660" i="63"/>
  <c r="B6659" i="63"/>
  <c r="B6658" i="63"/>
  <c r="B6657" i="63"/>
  <c r="B6656" i="63"/>
  <c r="B6655" i="63"/>
  <c r="B6654" i="63"/>
  <c r="B6653" i="63"/>
  <c r="B6652" i="63"/>
  <c r="B6651" i="63"/>
  <c r="B6650" i="63"/>
  <c r="B6649" i="63"/>
  <c r="B6648" i="63"/>
  <c r="B6647" i="63"/>
  <c r="B6646" i="63"/>
  <c r="B6645" i="63"/>
  <c r="B6644" i="63"/>
  <c r="B6643" i="63"/>
  <c r="B6642" i="63"/>
  <c r="B6641" i="63"/>
  <c r="B6640" i="63"/>
  <c r="B6639" i="63"/>
  <c r="B6638" i="63"/>
  <c r="B6637" i="63"/>
  <c r="B6636" i="63"/>
  <c r="B6635" i="63"/>
  <c r="B6634" i="63"/>
  <c r="B6633" i="63"/>
  <c r="B6632" i="63"/>
  <c r="B6631" i="63"/>
  <c r="B6630" i="63"/>
  <c r="B6629" i="63"/>
  <c r="B6628" i="63"/>
  <c r="B6627" i="63"/>
  <c r="B6626" i="63"/>
  <c r="B6625" i="63"/>
  <c r="B6624" i="63"/>
  <c r="B6623" i="63"/>
  <c r="B6622" i="63"/>
  <c r="B6621" i="63"/>
  <c r="B6620" i="63"/>
  <c r="B6619" i="63"/>
  <c r="B6618" i="63"/>
  <c r="B6617" i="63"/>
  <c r="B6616" i="63"/>
  <c r="B6615" i="63"/>
  <c r="B6614" i="63"/>
  <c r="B6613" i="63"/>
  <c r="B6612" i="63"/>
  <c r="B6611" i="63"/>
  <c r="B6610" i="63"/>
  <c r="B6609" i="63"/>
  <c r="B6608" i="63"/>
  <c r="B6607" i="63"/>
  <c r="B6606" i="63"/>
  <c r="B6605" i="63"/>
  <c r="B6604" i="63"/>
  <c r="B6603" i="63"/>
  <c r="B6602" i="63"/>
  <c r="B6601" i="63"/>
  <c r="B6600" i="63"/>
  <c r="B6599" i="63"/>
  <c r="B6598" i="63"/>
  <c r="B6597" i="63"/>
  <c r="B6596" i="63"/>
  <c r="B6595" i="63"/>
  <c r="B6594" i="63"/>
  <c r="B6593" i="63"/>
  <c r="B6592" i="63"/>
  <c r="B6591" i="63"/>
  <c r="B6590" i="63"/>
  <c r="B6589" i="63"/>
  <c r="B6588" i="63"/>
  <c r="B6587" i="63"/>
  <c r="B6586" i="63"/>
  <c r="B6585" i="63"/>
  <c r="B6584" i="63"/>
  <c r="B6583" i="63"/>
  <c r="B6582" i="63"/>
  <c r="B6581" i="63"/>
  <c r="B6580" i="63"/>
  <c r="B6579" i="63"/>
  <c r="B6578" i="63"/>
  <c r="B6577" i="63"/>
  <c r="B6576" i="63"/>
  <c r="B6575" i="63"/>
  <c r="B6574" i="63"/>
  <c r="B6573" i="63"/>
  <c r="B6572" i="63"/>
  <c r="B6571" i="63"/>
  <c r="B6570" i="63"/>
  <c r="B6569" i="63"/>
  <c r="B6568" i="63"/>
  <c r="B6567" i="63"/>
  <c r="B6566" i="63"/>
  <c r="B6565" i="63"/>
  <c r="B6564" i="63"/>
  <c r="B6563" i="63"/>
  <c r="B6562" i="63"/>
  <c r="B6561" i="63"/>
  <c r="B6560" i="63"/>
  <c r="B6559" i="63"/>
  <c r="B6558" i="63"/>
  <c r="B6557" i="63"/>
  <c r="B6556" i="63"/>
  <c r="B6555" i="63"/>
  <c r="B6554" i="63"/>
  <c r="B6553" i="63"/>
  <c r="B6552" i="63"/>
  <c r="B6551" i="63"/>
  <c r="B6550" i="63"/>
  <c r="B6549" i="63"/>
  <c r="B6548" i="63"/>
  <c r="B6547" i="63"/>
  <c r="B6546" i="63"/>
  <c r="B6545" i="63"/>
  <c r="B6544" i="63"/>
  <c r="B6543" i="63"/>
  <c r="B6542" i="63"/>
  <c r="B6541" i="63"/>
  <c r="B6540" i="63"/>
  <c r="B6539" i="63"/>
  <c r="B6538" i="63"/>
  <c r="B6537" i="63"/>
  <c r="B6536" i="63"/>
  <c r="B6535" i="63"/>
  <c r="B6534" i="63"/>
  <c r="B6533" i="63"/>
  <c r="B6532" i="63"/>
  <c r="B6531" i="63"/>
  <c r="B6530" i="63"/>
  <c r="B6529" i="63"/>
  <c r="B6528" i="63"/>
  <c r="B6527" i="63"/>
  <c r="B6526" i="63"/>
  <c r="B6525" i="63"/>
  <c r="B6524" i="63"/>
  <c r="B6523" i="63"/>
  <c r="B6522" i="63"/>
  <c r="B6521" i="63"/>
  <c r="B6520" i="63"/>
  <c r="B6519" i="63"/>
  <c r="B6518" i="63"/>
  <c r="B6517" i="63"/>
  <c r="B6516" i="63"/>
  <c r="B6515" i="63"/>
  <c r="B6514" i="63"/>
  <c r="B6513" i="63"/>
  <c r="B6512" i="63"/>
  <c r="B6511" i="63"/>
  <c r="B6510" i="63"/>
  <c r="B6509" i="63"/>
  <c r="B6508" i="63"/>
  <c r="B6507" i="63"/>
  <c r="B6506" i="63"/>
  <c r="B6505" i="63"/>
  <c r="B6504" i="63"/>
  <c r="B6503" i="63"/>
  <c r="B6502" i="63"/>
  <c r="B6501" i="63"/>
  <c r="B6500" i="63"/>
  <c r="B6499" i="63"/>
  <c r="B6498" i="63"/>
  <c r="B6497" i="63"/>
  <c r="B6496" i="63"/>
  <c r="B6495" i="63"/>
  <c r="B6494" i="63"/>
  <c r="B6493" i="63"/>
  <c r="B6492" i="63"/>
  <c r="B6491" i="63"/>
  <c r="B6490" i="63"/>
  <c r="B6489" i="63"/>
  <c r="B6488" i="63"/>
  <c r="B6487" i="63"/>
  <c r="B6486" i="63"/>
  <c r="B6485" i="63"/>
  <c r="B6484" i="63"/>
  <c r="B6483" i="63"/>
  <c r="B6482" i="63"/>
  <c r="B6481" i="63"/>
  <c r="B6480" i="63"/>
  <c r="B6479" i="63"/>
  <c r="B6478" i="63"/>
  <c r="B6477" i="63"/>
  <c r="B6476" i="63"/>
  <c r="B6475" i="63"/>
  <c r="B6474" i="63"/>
  <c r="B6473" i="63"/>
  <c r="B6472" i="63"/>
  <c r="B6471" i="63"/>
  <c r="B6470" i="63"/>
  <c r="B6469" i="63"/>
  <c r="B6468" i="63"/>
  <c r="B6467" i="63"/>
  <c r="B6466" i="63"/>
  <c r="B6465" i="63"/>
  <c r="B6464" i="63"/>
  <c r="B6463" i="63"/>
  <c r="B6462" i="63"/>
  <c r="B6461" i="63"/>
  <c r="B6460" i="63"/>
  <c r="B6459" i="63"/>
  <c r="B6458" i="63"/>
  <c r="B6457" i="63"/>
  <c r="B6456" i="63"/>
  <c r="B6455" i="63"/>
  <c r="B6454" i="63"/>
  <c r="B6453" i="63"/>
  <c r="B6452" i="63"/>
  <c r="B6451" i="63"/>
  <c r="B6450" i="63"/>
  <c r="B6449" i="63"/>
  <c r="B6448" i="63"/>
  <c r="B6447" i="63"/>
  <c r="B6446" i="63"/>
  <c r="B6445" i="63"/>
  <c r="B6444" i="63"/>
  <c r="B6443" i="63"/>
  <c r="B6442" i="63"/>
  <c r="B6441" i="63"/>
  <c r="B6440" i="63"/>
  <c r="B6439" i="63"/>
  <c r="B6438" i="63"/>
  <c r="B6437" i="63"/>
  <c r="B6436" i="63"/>
  <c r="B6435" i="63"/>
  <c r="B6434" i="63"/>
  <c r="B6433" i="63"/>
  <c r="B6432" i="63"/>
  <c r="B6431" i="63"/>
  <c r="B6430" i="63"/>
  <c r="B6429" i="63"/>
  <c r="B6428" i="63"/>
  <c r="B6427" i="63"/>
  <c r="B6426" i="63"/>
  <c r="B6425" i="63"/>
  <c r="B6424" i="63"/>
  <c r="B6423" i="63"/>
  <c r="B6422" i="63"/>
  <c r="B6421" i="63"/>
  <c r="B6420" i="63"/>
  <c r="B6419" i="63"/>
  <c r="B6418" i="63"/>
  <c r="B6417" i="63"/>
  <c r="B6416" i="63"/>
  <c r="B6415" i="63"/>
  <c r="B6414" i="63"/>
  <c r="B6413" i="63"/>
  <c r="B6412" i="63"/>
  <c r="B6411" i="63"/>
  <c r="B6410" i="63"/>
  <c r="B6409" i="63"/>
  <c r="B6408" i="63"/>
  <c r="B6407" i="63"/>
  <c r="B6406" i="63"/>
  <c r="B6405" i="63"/>
  <c r="B6404" i="63"/>
  <c r="B6403" i="63"/>
  <c r="B6402" i="63"/>
  <c r="B6401" i="63"/>
  <c r="B6400" i="63"/>
  <c r="B6399" i="63"/>
  <c r="B6398" i="63"/>
  <c r="B6397" i="63"/>
  <c r="B6396" i="63"/>
  <c r="B6395" i="63"/>
  <c r="B6394" i="63"/>
  <c r="B6393" i="63"/>
  <c r="B6392" i="63"/>
  <c r="B6391" i="63"/>
  <c r="B6390" i="63"/>
  <c r="B6389" i="63"/>
  <c r="B6388" i="63"/>
  <c r="B6387" i="63"/>
  <c r="B6386" i="63"/>
  <c r="B6385" i="63"/>
  <c r="B6384" i="63"/>
  <c r="B6383" i="63"/>
  <c r="B6382" i="63"/>
  <c r="B6381" i="63"/>
  <c r="B6380" i="63"/>
  <c r="B6379" i="63"/>
  <c r="B6378" i="63"/>
  <c r="B6377" i="63"/>
  <c r="B6376" i="63"/>
  <c r="B6375" i="63"/>
  <c r="B6374" i="63"/>
  <c r="B6373" i="63"/>
  <c r="B6372" i="63"/>
  <c r="B6371" i="63"/>
  <c r="B6370" i="63"/>
  <c r="B6369" i="63"/>
  <c r="B6368" i="63"/>
  <c r="B6367" i="63"/>
  <c r="B6366" i="63"/>
  <c r="B6365" i="63"/>
  <c r="B6364" i="63"/>
  <c r="B6363" i="63"/>
  <c r="B6362" i="63"/>
  <c r="B6361" i="63"/>
  <c r="B6360" i="63"/>
  <c r="B6359" i="63"/>
  <c r="B6358" i="63"/>
  <c r="B6357" i="63"/>
  <c r="B6356" i="63"/>
  <c r="B6355" i="63"/>
  <c r="B6354" i="63"/>
  <c r="B6353" i="63"/>
  <c r="B6352" i="63"/>
  <c r="B6351" i="63"/>
  <c r="B6350" i="63"/>
  <c r="B6349" i="63"/>
  <c r="B6348" i="63"/>
  <c r="B6347" i="63"/>
  <c r="B6346" i="63"/>
  <c r="B6345" i="63"/>
  <c r="B6344" i="63"/>
  <c r="B6343" i="63"/>
  <c r="B6342" i="63"/>
  <c r="B6341" i="63"/>
  <c r="B6340" i="63"/>
  <c r="B6339" i="63"/>
  <c r="B6338" i="63"/>
  <c r="B6337" i="63"/>
  <c r="B6336" i="63"/>
  <c r="B6335" i="63"/>
  <c r="B6334" i="63"/>
  <c r="B6333" i="63"/>
  <c r="B6332" i="63"/>
  <c r="B6331" i="63"/>
  <c r="B6330" i="63"/>
  <c r="B6329" i="63"/>
  <c r="B6328" i="63"/>
  <c r="B6327" i="63"/>
  <c r="B6326" i="63"/>
  <c r="B6325" i="63"/>
  <c r="B6324" i="63"/>
  <c r="B6323" i="63"/>
  <c r="B6322" i="63"/>
  <c r="B6321" i="63"/>
  <c r="B6320" i="63"/>
  <c r="B6319" i="63"/>
  <c r="B6318" i="63"/>
  <c r="B6317" i="63"/>
  <c r="B6316" i="63"/>
  <c r="B6315" i="63"/>
  <c r="B6314" i="63"/>
  <c r="B6313" i="63"/>
  <c r="B6312" i="63"/>
  <c r="B6311" i="63"/>
  <c r="B6310" i="63"/>
  <c r="B6309" i="63"/>
  <c r="B6308" i="63"/>
  <c r="B6307" i="63"/>
  <c r="B6306" i="63"/>
  <c r="B6305" i="63"/>
  <c r="B6304" i="63"/>
  <c r="B6303" i="63"/>
  <c r="B6302" i="63"/>
  <c r="B6301" i="63"/>
  <c r="B6300" i="63"/>
  <c r="B6299" i="63"/>
  <c r="B6298" i="63"/>
  <c r="B6297" i="63"/>
  <c r="B6296" i="63"/>
  <c r="B6295" i="63"/>
  <c r="B6294" i="63"/>
  <c r="B6293" i="63"/>
  <c r="B6292" i="63"/>
  <c r="B6291" i="63"/>
  <c r="B6290" i="63"/>
  <c r="B6289" i="63"/>
  <c r="B6288" i="63"/>
  <c r="B6287" i="63"/>
  <c r="B6286" i="63"/>
  <c r="B6285" i="63"/>
  <c r="B6284" i="63"/>
  <c r="B6283" i="63"/>
  <c r="B6282" i="63"/>
  <c r="B6281" i="63"/>
  <c r="B6280" i="63"/>
  <c r="B6279" i="63"/>
  <c r="B6278" i="63"/>
  <c r="B6277" i="63"/>
  <c r="B6276" i="63"/>
  <c r="B6275" i="63"/>
  <c r="B6274" i="63"/>
  <c r="B6273" i="63"/>
  <c r="B6272" i="63"/>
  <c r="B6271" i="63"/>
  <c r="B6270" i="63"/>
  <c r="B6269" i="63"/>
  <c r="B6268" i="63"/>
  <c r="B6267" i="63"/>
  <c r="B6266" i="63"/>
  <c r="B6265" i="63"/>
  <c r="B6264" i="63"/>
  <c r="B6263" i="63"/>
  <c r="B6262" i="63"/>
  <c r="B6261" i="63"/>
  <c r="B6260" i="63"/>
  <c r="B6259" i="63"/>
  <c r="B6258" i="63"/>
  <c r="B6257" i="63"/>
  <c r="B6256" i="63"/>
  <c r="B6255" i="63"/>
  <c r="B6254" i="63"/>
  <c r="B6253" i="63"/>
  <c r="B6252" i="63"/>
  <c r="B6251" i="63"/>
  <c r="B6250" i="63"/>
  <c r="B6249" i="63"/>
  <c r="B6248" i="63"/>
  <c r="B6247" i="63"/>
  <c r="B6246" i="63"/>
  <c r="B6245" i="63"/>
  <c r="B6244" i="63"/>
  <c r="B6243" i="63"/>
  <c r="B6242" i="63"/>
  <c r="B6241" i="63"/>
  <c r="B6240" i="63"/>
  <c r="B6239" i="63"/>
  <c r="B6238" i="63"/>
  <c r="B6237" i="63"/>
  <c r="B6236" i="63"/>
  <c r="B6235" i="63"/>
  <c r="B6234" i="63"/>
  <c r="B6233" i="63"/>
  <c r="B6232" i="63"/>
  <c r="B6231" i="63"/>
  <c r="B6230" i="63"/>
  <c r="B6229" i="63"/>
  <c r="B6228" i="63"/>
  <c r="B6227" i="63"/>
  <c r="B6226" i="63"/>
  <c r="B6225" i="63"/>
  <c r="B6224" i="63"/>
  <c r="B6223" i="63"/>
  <c r="B6222" i="63"/>
  <c r="B6221" i="63"/>
  <c r="B6220" i="63"/>
  <c r="B6219" i="63"/>
  <c r="B6218" i="63"/>
  <c r="B6217" i="63"/>
  <c r="B6216" i="63"/>
  <c r="B6215" i="63"/>
  <c r="B6214" i="63"/>
  <c r="B6213" i="63"/>
  <c r="B6212" i="63"/>
  <c r="B6211" i="63"/>
  <c r="B6210" i="63"/>
  <c r="B6209" i="63"/>
  <c r="B6208" i="63"/>
  <c r="B6207" i="63"/>
  <c r="B6206" i="63"/>
  <c r="B6205" i="63"/>
  <c r="B6204" i="63"/>
  <c r="B6203" i="63"/>
  <c r="B6202" i="63"/>
  <c r="B6201" i="63"/>
  <c r="B6200" i="63"/>
  <c r="B6199" i="63"/>
  <c r="B6198" i="63"/>
  <c r="B6197" i="63"/>
  <c r="B6196" i="63"/>
  <c r="B6195" i="63"/>
  <c r="B6194" i="63"/>
  <c r="B6193" i="63"/>
  <c r="B6192" i="63"/>
  <c r="B6191" i="63"/>
  <c r="B6190" i="63"/>
  <c r="B6189" i="63"/>
  <c r="B6188" i="63"/>
  <c r="B6187" i="63"/>
  <c r="B6186" i="63"/>
  <c r="B6185" i="63"/>
  <c r="B6184" i="63"/>
  <c r="B6183" i="63"/>
  <c r="B6182" i="63"/>
  <c r="B6181" i="63"/>
  <c r="B6180" i="63"/>
  <c r="B6179" i="63"/>
  <c r="B6178" i="63"/>
  <c r="B6177" i="63"/>
  <c r="B6176" i="63"/>
  <c r="B6175" i="63"/>
  <c r="B6174" i="63"/>
  <c r="B6173" i="63"/>
  <c r="B6172" i="63"/>
  <c r="B6171" i="63"/>
  <c r="B6170" i="63"/>
  <c r="B6169" i="63"/>
  <c r="B6168" i="63"/>
  <c r="B6167" i="63"/>
  <c r="B6166" i="63"/>
  <c r="B6165" i="63"/>
  <c r="B6164" i="63"/>
  <c r="B6163" i="63"/>
  <c r="B6162" i="63"/>
  <c r="B6161" i="63"/>
  <c r="B6160" i="63"/>
  <c r="B6159" i="63"/>
  <c r="B6158" i="63"/>
  <c r="B6157" i="63"/>
  <c r="B6156" i="63"/>
  <c r="B6155" i="63"/>
  <c r="B6154" i="63"/>
  <c r="B6153" i="63"/>
  <c r="B6152" i="63"/>
  <c r="B6151" i="63"/>
  <c r="B6150" i="63"/>
  <c r="B6149" i="63"/>
  <c r="B6148" i="63"/>
  <c r="B6147" i="63"/>
  <c r="B6146" i="63"/>
  <c r="B6145" i="63"/>
  <c r="B6144" i="63"/>
  <c r="B6143" i="63"/>
  <c r="B6142" i="63"/>
  <c r="B6141" i="63"/>
  <c r="B6140" i="63"/>
  <c r="B6139" i="63"/>
  <c r="B6138" i="63"/>
  <c r="B6137" i="63"/>
  <c r="B6136" i="63"/>
  <c r="B6135" i="63"/>
  <c r="B6134" i="63"/>
  <c r="B6133" i="63"/>
  <c r="B6132" i="63"/>
  <c r="B6131" i="63"/>
  <c r="B6130" i="63"/>
  <c r="B6129" i="63"/>
  <c r="B6128" i="63"/>
  <c r="B6127" i="63"/>
  <c r="B6126" i="63"/>
  <c r="B6125" i="63"/>
  <c r="B6124" i="63"/>
  <c r="B6123" i="63"/>
  <c r="B6122" i="63"/>
  <c r="B6121" i="63"/>
  <c r="B6120" i="63"/>
  <c r="B6119" i="63"/>
  <c r="B6118" i="63"/>
  <c r="B6117" i="63"/>
  <c r="B6116" i="63"/>
  <c r="B6115" i="63"/>
  <c r="B6114" i="63"/>
  <c r="B6113" i="63"/>
  <c r="B6112" i="63"/>
  <c r="B6111" i="63"/>
  <c r="B6110" i="63"/>
  <c r="B6109" i="63"/>
  <c r="B6108" i="63"/>
  <c r="B6107" i="63"/>
  <c r="B6106" i="63"/>
  <c r="B6105" i="63"/>
  <c r="B6104" i="63"/>
  <c r="B6103" i="63"/>
  <c r="B6102" i="63"/>
  <c r="B6101" i="63"/>
  <c r="B6100" i="63"/>
  <c r="B6099" i="63"/>
  <c r="B6098" i="63"/>
  <c r="B6097" i="63"/>
  <c r="B6096" i="63"/>
  <c r="B6095" i="63"/>
  <c r="B6094" i="63"/>
  <c r="B6093" i="63"/>
  <c r="B6092" i="63"/>
  <c r="B6091" i="63"/>
  <c r="B6090" i="63"/>
  <c r="B6089" i="63"/>
  <c r="B6088" i="63"/>
  <c r="B6087" i="63"/>
  <c r="B6086" i="63"/>
  <c r="B6085" i="63"/>
  <c r="B6084" i="63"/>
  <c r="B6083" i="63"/>
  <c r="B6082" i="63"/>
  <c r="B6081" i="63"/>
  <c r="B6080" i="63"/>
  <c r="B6079" i="63"/>
  <c r="B6078" i="63"/>
  <c r="B6077" i="63"/>
  <c r="B6076" i="63"/>
  <c r="B6075" i="63"/>
  <c r="B6074" i="63"/>
  <c r="B6073" i="63"/>
  <c r="B6072" i="63"/>
  <c r="B6071" i="63"/>
  <c r="B6070" i="63"/>
  <c r="B6069" i="63"/>
  <c r="B6068" i="63"/>
  <c r="B6067" i="63"/>
  <c r="B6066" i="63"/>
  <c r="B6065" i="63"/>
  <c r="B6064" i="63"/>
  <c r="B6063" i="63"/>
  <c r="B6062" i="63"/>
  <c r="B6061" i="63"/>
  <c r="B6060" i="63"/>
  <c r="B6059" i="63"/>
  <c r="B6058" i="63"/>
  <c r="B6057" i="63"/>
  <c r="B6056" i="63"/>
  <c r="B6055" i="63"/>
  <c r="B6054" i="63"/>
  <c r="B6053" i="63"/>
  <c r="B6052" i="63"/>
  <c r="B6051" i="63"/>
  <c r="B6050" i="63"/>
  <c r="B6049" i="63"/>
  <c r="B6048" i="63"/>
  <c r="B6047" i="63"/>
  <c r="B6046" i="63"/>
  <c r="B6045" i="63"/>
  <c r="B6044" i="63"/>
  <c r="B6043" i="63"/>
  <c r="B6042" i="63"/>
  <c r="B6041" i="63"/>
  <c r="B6040" i="63"/>
  <c r="B6039" i="63"/>
  <c r="B6038" i="63"/>
  <c r="B6037" i="63"/>
  <c r="B6036" i="63"/>
  <c r="B6035" i="63"/>
  <c r="B6034" i="63"/>
  <c r="B6033" i="63"/>
  <c r="B6032" i="63"/>
  <c r="B6031" i="63"/>
  <c r="B6030" i="63"/>
  <c r="B6029" i="63"/>
  <c r="B6028" i="63"/>
  <c r="B6027" i="63"/>
  <c r="B6026" i="63"/>
  <c r="B6025" i="63"/>
  <c r="B6024" i="63"/>
  <c r="B6023" i="63"/>
  <c r="B6022" i="63"/>
  <c r="B6021" i="63"/>
  <c r="B6020" i="63"/>
  <c r="B6019" i="63"/>
  <c r="B6018" i="63"/>
  <c r="B6017" i="63"/>
  <c r="B6016" i="63"/>
  <c r="B6015" i="63"/>
  <c r="B6014" i="63"/>
  <c r="B6013" i="63"/>
  <c r="B6012" i="63"/>
  <c r="B6011" i="63"/>
  <c r="B6010" i="63"/>
  <c r="B6009" i="63"/>
  <c r="B6008" i="63"/>
  <c r="B6007" i="63"/>
  <c r="B6006" i="63"/>
  <c r="B6005" i="63"/>
  <c r="B6004" i="63"/>
  <c r="B6003" i="63"/>
  <c r="B6002" i="63"/>
  <c r="B6001" i="63"/>
  <c r="B6000" i="63"/>
  <c r="B5999" i="63"/>
  <c r="B5998" i="63"/>
  <c r="B5997" i="63"/>
  <c r="B5996" i="63"/>
  <c r="B5995" i="63"/>
  <c r="B5994" i="63"/>
  <c r="B5993" i="63"/>
  <c r="B5992" i="63"/>
  <c r="B5991" i="63"/>
  <c r="B5990" i="63"/>
  <c r="B5989" i="63"/>
  <c r="B5988" i="63"/>
  <c r="B5987" i="63"/>
  <c r="B5986" i="63"/>
  <c r="B5985" i="63"/>
  <c r="B5984" i="63"/>
  <c r="B5983" i="63"/>
  <c r="B5982" i="63"/>
  <c r="B5981" i="63"/>
  <c r="B5980" i="63"/>
  <c r="B5979" i="63"/>
  <c r="B5978" i="63"/>
  <c r="B5977" i="63"/>
  <c r="B5976" i="63"/>
  <c r="B5975" i="63"/>
  <c r="B5974" i="63"/>
  <c r="B5973" i="63"/>
  <c r="B5972" i="63"/>
  <c r="B5971" i="63"/>
  <c r="B5970" i="63"/>
  <c r="B5969" i="63"/>
  <c r="B5968" i="63"/>
  <c r="B5967" i="63"/>
  <c r="B5966" i="63"/>
  <c r="B5965" i="63"/>
  <c r="B5964" i="63"/>
  <c r="B5963" i="63"/>
  <c r="B5962" i="63"/>
  <c r="B5961" i="63"/>
  <c r="B5960" i="63"/>
  <c r="B5959" i="63"/>
  <c r="B5958" i="63"/>
  <c r="B5957" i="63"/>
  <c r="B5956" i="63"/>
  <c r="B5955" i="63"/>
  <c r="B5954" i="63"/>
  <c r="B5953" i="63"/>
  <c r="B5952" i="63"/>
  <c r="B5951" i="63"/>
  <c r="B5950" i="63"/>
  <c r="B5949" i="63"/>
  <c r="B5948" i="63"/>
  <c r="B5947" i="63"/>
  <c r="B5946" i="63"/>
  <c r="B5945" i="63"/>
  <c r="B5944" i="63"/>
  <c r="B5943" i="63"/>
  <c r="B5942" i="63"/>
  <c r="B5941" i="63"/>
  <c r="B5940" i="63"/>
  <c r="B5939" i="63"/>
  <c r="B5938" i="63"/>
  <c r="B5937" i="63"/>
  <c r="B5936" i="63"/>
  <c r="B5935" i="63"/>
  <c r="B5934" i="63"/>
  <c r="B5933" i="63"/>
  <c r="B5932" i="63"/>
  <c r="B5931" i="63"/>
  <c r="B5930" i="63"/>
  <c r="B5929" i="63"/>
  <c r="B5928" i="63"/>
  <c r="B5927" i="63"/>
  <c r="B5926" i="63"/>
  <c r="B5925" i="63"/>
  <c r="B5924" i="63"/>
  <c r="B5923" i="63"/>
  <c r="B5922" i="63"/>
  <c r="B5921" i="63"/>
  <c r="B5920" i="63"/>
  <c r="B5919" i="63"/>
  <c r="B5918" i="63"/>
  <c r="B5917" i="63"/>
  <c r="B5916" i="63"/>
  <c r="B5915" i="63"/>
  <c r="B5914" i="63"/>
  <c r="B5913" i="63"/>
  <c r="B5912" i="63"/>
  <c r="B5911" i="63"/>
  <c r="B5910" i="63"/>
  <c r="B5909" i="63"/>
  <c r="B5908" i="63"/>
  <c r="B5907" i="63"/>
  <c r="B5906" i="63"/>
  <c r="B5905" i="63"/>
  <c r="B5904" i="63"/>
  <c r="B5903" i="63"/>
  <c r="B5902" i="63"/>
  <c r="B5901" i="63"/>
  <c r="B5900" i="63"/>
  <c r="B5899" i="63"/>
  <c r="B5898" i="63"/>
  <c r="B5897" i="63"/>
  <c r="B5896" i="63"/>
  <c r="B5895" i="63"/>
  <c r="B5894" i="63"/>
  <c r="B5893" i="63"/>
  <c r="B5892" i="63"/>
  <c r="B5891" i="63"/>
  <c r="B5890" i="63"/>
  <c r="B5889" i="63"/>
  <c r="B5888" i="63"/>
  <c r="B5887" i="63"/>
  <c r="B5886" i="63"/>
  <c r="B5885" i="63"/>
  <c r="B5884" i="63"/>
  <c r="B5883" i="63"/>
  <c r="B5882" i="63"/>
  <c r="B5881" i="63"/>
  <c r="B5880" i="63"/>
  <c r="B5879" i="63"/>
  <c r="B5878" i="63"/>
  <c r="B5877" i="63"/>
  <c r="B5876" i="63"/>
  <c r="B5875" i="63"/>
  <c r="B5874" i="63"/>
  <c r="B5873" i="63"/>
  <c r="B5872" i="63"/>
  <c r="B5871" i="63"/>
  <c r="B5870" i="63"/>
  <c r="B5869" i="63"/>
  <c r="B5868" i="63"/>
  <c r="B5867" i="63"/>
  <c r="B5866" i="63"/>
  <c r="B5865" i="63"/>
  <c r="B5864" i="63"/>
  <c r="B5863" i="63"/>
  <c r="B5862" i="63"/>
  <c r="B5861" i="63"/>
  <c r="B5860" i="63"/>
  <c r="B5859" i="63"/>
  <c r="B5858" i="63"/>
  <c r="B5857" i="63"/>
  <c r="B5856" i="63"/>
  <c r="B5855" i="63"/>
  <c r="B5854" i="63"/>
  <c r="B5853" i="63"/>
  <c r="B5852" i="63"/>
  <c r="B5851" i="63"/>
  <c r="B5850" i="63"/>
  <c r="B5849" i="63"/>
  <c r="B5848" i="63"/>
  <c r="B5847" i="63"/>
  <c r="B5846" i="63"/>
  <c r="B5845" i="63"/>
  <c r="B5844" i="63"/>
  <c r="B5843" i="63"/>
  <c r="B5842" i="63"/>
  <c r="B5841" i="63"/>
  <c r="B5840" i="63"/>
  <c r="B5839" i="63"/>
  <c r="B5838" i="63"/>
  <c r="B5837" i="63"/>
  <c r="B5836" i="63"/>
  <c r="B5835" i="63"/>
  <c r="B5834" i="63"/>
  <c r="B5833" i="63"/>
  <c r="B5832" i="63"/>
  <c r="B5831" i="63"/>
  <c r="B5830" i="63"/>
  <c r="B5829" i="63"/>
  <c r="B5828" i="63"/>
  <c r="B5827" i="63"/>
  <c r="B5826" i="63"/>
  <c r="B5825" i="63"/>
  <c r="B5824" i="63"/>
  <c r="B5823" i="63"/>
  <c r="B5822" i="63"/>
  <c r="B5821" i="63"/>
  <c r="B5820" i="63"/>
  <c r="B5819" i="63"/>
  <c r="B5818" i="63"/>
  <c r="B5817" i="63"/>
  <c r="B5816" i="63"/>
  <c r="B5815" i="63"/>
  <c r="B5814" i="63"/>
  <c r="B5813" i="63"/>
  <c r="B5812" i="63"/>
  <c r="B5811" i="63"/>
  <c r="B5810" i="63"/>
  <c r="B5809" i="63"/>
  <c r="B5808" i="63"/>
  <c r="B5807" i="63"/>
  <c r="B5806" i="63"/>
  <c r="B5805" i="63"/>
  <c r="B5804" i="63"/>
  <c r="B5803" i="63"/>
  <c r="B5802" i="63"/>
  <c r="B5801" i="63"/>
  <c r="B5800" i="63"/>
  <c r="B5799" i="63"/>
  <c r="B5798" i="63"/>
  <c r="B5797" i="63"/>
  <c r="B5796" i="63"/>
  <c r="B5795" i="63"/>
  <c r="B5794" i="63"/>
  <c r="B5793" i="63"/>
  <c r="B5792" i="63"/>
  <c r="B5791" i="63"/>
  <c r="B5790" i="63"/>
  <c r="B5789" i="63"/>
  <c r="B5788" i="63"/>
  <c r="B5787" i="63"/>
  <c r="B5786" i="63"/>
  <c r="B5785" i="63"/>
  <c r="B5784" i="63"/>
  <c r="B5783" i="63"/>
  <c r="B5782" i="63"/>
  <c r="B5781" i="63"/>
  <c r="B5780" i="63"/>
  <c r="B5779" i="63"/>
  <c r="B5778" i="63"/>
  <c r="B5777" i="63"/>
  <c r="B5776" i="63"/>
  <c r="B5775" i="63"/>
  <c r="B5774" i="63"/>
  <c r="B5773" i="63"/>
  <c r="B5772" i="63"/>
  <c r="B5771" i="63"/>
  <c r="B5770" i="63"/>
  <c r="B5769" i="63"/>
  <c r="B5768" i="63"/>
  <c r="B5767" i="63"/>
  <c r="B5766" i="63"/>
  <c r="B5765" i="63"/>
  <c r="B5764" i="63"/>
  <c r="B5763" i="63"/>
  <c r="B5762" i="63"/>
  <c r="B5761" i="63"/>
  <c r="B5760" i="63"/>
  <c r="B5759" i="63"/>
  <c r="B5758" i="63"/>
  <c r="B5757" i="63"/>
  <c r="B5756" i="63"/>
  <c r="B5755" i="63"/>
  <c r="B5754" i="63"/>
  <c r="B5753" i="63"/>
  <c r="B5752" i="63"/>
  <c r="B5751" i="63"/>
  <c r="B5750" i="63"/>
  <c r="B5749" i="63"/>
  <c r="B5748" i="63"/>
  <c r="B5747" i="63"/>
  <c r="B5746" i="63"/>
  <c r="B5745" i="63"/>
  <c r="B5744" i="63"/>
  <c r="B5743" i="63"/>
  <c r="B5742" i="63"/>
  <c r="B5741" i="63"/>
  <c r="B5740" i="63"/>
  <c r="B5739" i="63"/>
  <c r="B5738" i="63"/>
  <c r="B5737" i="63"/>
  <c r="B5736" i="63"/>
  <c r="B5735" i="63"/>
  <c r="B5734" i="63"/>
  <c r="B5733" i="63"/>
  <c r="B5732" i="63"/>
  <c r="B5731" i="63"/>
  <c r="B5730" i="63"/>
  <c r="B5729" i="63"/>
  <c r="B5728" i="63"/>
  <c r="B5727" i="63"/>
  <c r="B5726" i="63"/>
  <c r="B5725" i="63"/>
  <c r="B5724" i="63"/>
  <c r="B5723" i="63"/>
  <c r="B5722" i="63"/>
  <c r="B5721" i="63"/>
  <c r="B5720" i="63"/>
  <c r="B5719" i="63"/>
  <c r="B5718" i="63"/>
  <c r="B5717" i="63"/>
  <c r="B5716" i="63"/>
  <c r="B5715" i="63"/>
  <c r="B5714" i="63"/>
  <c r="B5713" i="63"/>
  <c r="B5712" i="63"/>
  <c r="B5711" i="63"/>
  <c r="B5710" i="63"/>
  <c r="B5709" i="63"/>
  <c r="B5708" i="63"/>
  <c r="B5707" i="63"/>
  <c r="B5706" i="63"/>
  <c r="B5705" i="63"/>
  <c r="B5704" i="63"/>
  <c r="B5703" i="63"/>
  <c r="B5702" i="63"/>
  <c r="B5701" i="63"/>
  <c r="B5700" i="63"/>
  <c r="B5699" i="63"/>
  <c r="B5698" i="63"/>
  <c r="B5697" i="63"/>
  <c r="B5696" i="63"/>
  <c r="B5695" i="63"/>
  <c r="B5694" i="63"/>
  <c r="B5693" i="63"/>
  <c r="B5692" i="63"/>
  <c r="B5691" i="63"/>
  <c r="B5690" i="63"/>
  <c r="B5689" i="63"/>
  <c r="B5688" i="63"/>
  <c r="B5687" i="63"/>
  <c r="B5686" i="63"/>
  <c r="B5685" i="63"/>
  <c r="B5684" i="63"/>
  <c r="B5683" i="63"/>
  <c r="B5682" i="63"/>
  <c r="B5681" i="63"/>
  <c r="B5680" i="63"/>
  <c r="B5679" i="63"/>
  <c r="B5678" i="63"/>
  <c r="B5677" i="63"/>
  <c r="B5676" i="63"/>
  <c r="B5675" i="63"/>
  <c r="B5674" i="63"/>
  <c r="B5673" i="63"/>
  <c r="B5672" i="63"/>
  <c r="B5671" i="63"/>
  <c r="B5670" i="63"/>
  <c r="B5669" i="63"/>
  <c r="B5668" i="63"/>
  <c r="B5667" i="63"/>
  <c r="B5666" i="63"/>
  <c r="B5665" i="63"/>
  <c r="B5664" i="63"/>
  <c r="B5663" i="63"/>
  <c r="B5662" i="63"/>
  <c r="B5661" i="63"/>
  <c r="B5660" i="63"/>
  <c r="B5659" i="63"/>
  <c r="B5658" i="63"/>
  <c r="B5657" i="63"/>
  <c r="B5656" i="63"/>
  <c r="B5655" i="63"/>
  <c r="B5654" i="63"/>
  <c r="B5653" i="63"/>
  <c r="B5652" i="63"/>
  <c r="B5651" i="63"/>
  <c r="B5650" i="63"/>
  <c r="B5649" i="63"/>
  <c r="B5648" i="63"/>
  <c r="B5647" i="63"/>
  <c r="B5646" i="63"/>
  <c r="B5645" i="63"/>
  <c r="B5644" i="63"/>
  <c r="B5643" i="63"/>
  <c r="B5642" i="63"/>
  <c r="B5641" i="63"/>
  <c r="B5640" i="63"/>
  <c r="B5639" i="63"/>
  <c r="B5638" i="63"/>
  <c r="B5637" i="63"/>
  <c r="B5636" i="63"/>
  <c r="B5635" i="63"/>
  <c r="B5634" i="63"/>
  <c r="B5633" i="63"/>
  <c r="B5632" i="63"/>
  <c r="B5631" i="63"/>
  <c r="B5630" i="63"/>
  <c r="B5629" i="63"/>
  <c r="B5628" i="63"/>
  <c r="B5627" i="63"/>
  <c r="B5626" i="63"/>
  <c r="B5625" i="63"/>
  <c r="B5624" i="63"/>
  <c r="B5623" i="63"/>
  <c r="B5622" i="63"/>
  <c r="B5621" i="63"/>
  <c r="B5620" i="63"/>
  <c r="B5619" i="63"/>
  <c r="B5618" i="63"/>
  <c r="B5617" i="63"/>
  <c r="B5616" i="63"/>
  <c r="B5615" i="63"/>
  <c r="B5614" i="63"/>
  <c r="B5613" i="63"/>
  <c r="B5612" i="63"/>
  <c r="B5611" i="63"/>
  <c r="B5610" i="63"/>
  <c r="B5609" i="63"/>
  <c r="B5608" i="63"/>
  <c r="B5607" i="63"/>
  <c r="B5606" i="63"/>
  <c r="B5605" i="63"/>
  <c r="B5604" i="63"/>
  <c r="B5603" i="63"/>
  <c r="B5602" i="63"/>
  <c r="B5601" i="63"/>
  <c r="B5600" i="63"/>
  <c r="B5599" i="63"/>
  <c r="B5598" i="63"/>
  <c r="B5597" i="63"/>
  <c r="B5596" i="63"/>
  <c r="B5595" i="63"/>
  <c r="B5594" i="63"/>
  <c r="B5593" i="63"/>
  <c r="B5592" i="63"/>
  <c r="B5591" i="63"/>
  <c r="B5590" i="63"/>
  <c r="B5589" i="63"/>
  <c r="B5588" i="63"/>
  <c r="B5587" i="63"/>
  <c r="B5586" i="63"/>
  <c r="B5585" i="63"/>
  <c r="B5584" i="63"/>
  <c r="B5583" i="63"/>
  <c r="B5582" i="63"/>
  <c r="B5581" i="63"/>
  <c r="B5580" i="63"/>
  <c r="B5579" i="63"/>
  <c r="B5578" i="63"/>
  <c r="B5577" i="63"/>
  <c r="B5576" i="63"/>
  <c r="B5575" i="63"/>
  <c r="B5574" i="63"/>
  <c r="B5573" i="63"/>
  <c r="B5572" i="63"/>
  <c r="B5571" i="63"/>
  <c r="B5570" i="63"/>
  <c r="B5569" i="63"/>
  <c r="B5568" i="63"/>
  <c r="B5567" i="63"/>
  <c r="B5566" i="63"/>
  <c r="B5565" i="63"/>
  <c r="B5564" i="63"/>
  <c r="B5563" i="63"/>
  <c r="B5562" i="63"/>
  <c r="B5561" i="63"/>
  <c r="B5560" i="63"/>
  <c r="B5559" i="63"/>
  <c r="B5558" i="63"/>
  <c r="B5557" i="63"/>
  <c r="B5556" i="63"/>
  <c r="B5555" i="63"/>
  <c r="B5554" i="63"/>
  <c r="B5553" i="63"/>
  <c r="B5552" i="63"/>
  <c r="B5551" i="63"/>
  <c r="B5550" i="63"/>
  <c r="B5549" i="63"/>
  <c r="B5548" i="63"/>
  <c r="B5547" i="63"/>
  <c r="B5546" i="63"/>
  <c r="B5545" i="63"/>
  <c r="B5544" i="63"/>
  <c r="B5543" i="63"/>
  <c r="B5542" i="63"/>
  <c r="B5541" i="63"/>
  <c r="B5540" i="63"/>
  <c r="B5539" i="63"/>
  <c r="B5538" i="63"/>
  <c r="B5537" i="63"/>
  <c r="B5536" i="63"/>
  <c r="B5535" i="63"/>
  <c r="B5534" i="63"/>
  <c r="B5533" i="63"/>
  <c r="B5532" i="63"/>
  <c r="B5531" i="63"/>
  <c r="B5530" i="63"/>
  <c r="B5529" i="63"/>
  <c r="B5528" i="63"/>
  <c r="B5527" i="63"/>
  <c r="B5526" i="63"/>
  <c r="B5525" i="63"/>
  <c r="B5524" i="63"/>
  <c r="B5523" i="63"/>
  <c r="B5522" i="63"/>
  <c r="B5521" i="63"/>
  <c r="B5520" i="63"/>
  <c r="B5519" i="63"/>
  <c r="B5518" i="63"/>
  <c r="B5517" i="63"/>
  <c r="B5516" i="63"/>
  <c r="B5515" i="63"/>
  <c r="B5514" i="63"/>
  <c r="B5513" i="63"/>
  <c r="B5512" i="63"/>
  <c r="B5511" i="63"/>
  <c r="B5510" i="63"/>
  <c r="B5509" i="63"/>
  <c r="B5508" i="63"/>
  <c r="B5507" i="63"/>
  <c r="B5506" i="63"/>
  <c r="B5505" i="63"/>
  <c r="B5504" i="63"/>
  <c r="B5503" i="63"/>
  <c r="B5502" i="63"/>
  <c r="B5501" i="63"/>
  <c r="B5500" i="63"/>
  <c r="B5499" i="63"/>
  <c r="B5498" i="63"/>
  <c r="B5497" i="63"/>
  <c r="B5496" i="63"/>
  <c r="B5495" i="63"/>
  <c r="B5494" i="63"/>
  <c r="B5493" i="63"/>
  <c r="B5492" i="63"/>
  <c r="B5491" i="63"/>
  <c r="B5490" i="63"/>
  <c r="B5489" i="63"/>
  <c r="B5488" i="63"/>
  <c r="B5487" i="63"/>
  <c r="B5486" i="63"/>
  <c r="B5485" i="63"/>
  <c r="B5484" i="63"/>
  <c r="B5483" i="63"/>
  <c r="B5482" i="63"/>
  <c r="B5481" i="63"/>
  <c r="B5480" i="63"/>
  <c r="B5479" i="63"/>
  <c r="B5478" i="63"/>
  <c r="B5477" i="63"/>
  <c r="B5476" i="63"/>
  <c r="B5475" i="63"/>
  <c r="B5474" i="63"/>
  <c r="B5473" i="63"/>
  <c r="B5472" i="63"/>
  <c r="B5471" i="63"/>
  <c r="B5470" i="63"/>
  <c r="B5469" i="63"/>
  <c r="B5468" i="63"/>
  <c r="B5467" i="63"/>
  <c r="B5466" i="63"/>
  <c r="B5465" i="63"/>
  <c r="B5464" i="63"/>
  <c r="B5463" i="63"/>
  <c r="B5462" i="63"/>
  <c r="B5461" i="63"/>
  <c r="B5460" i="63"/>
  <c r="B5459" i="63"/>
  <c r="B5458" i="63"/>
  <c r="B5457" i="63"/>
  <c r="B5456" i="63"/>
  <c r="B5455" i="63"/>
  <c r="B5454" i="63"/>
  <c r="B5453" i="63"/>
  <c r="B5452" i="63"/>
  <c r="B5451" i="63"/>
  <c r="B5450" i="63"/>
  <c r="B5449" i="63"/>
  <c r="B5448" i="63"/>
  <c r="B5447" i="63"/>
  <c r="B5446" i="63"/>
  <c r="B5445" i="63"/>
  <c r="B5444" i="63"/>
  <c r="B5443" i="63"/>
  <c r="B5442" i="63"/>
  <c r="B5441" i="63"/>
  <c r="B5440" i="63"/>
  <c r="B5439" i="63"/>
  <c r="B5438" i="63"/>
  <c r="B5437" i="63"/>
  <c r="B5436" i="63"/>
  <c r="B5435" i="63"/>
  <c r="B5434" i="63"/>
  <c r="B5433" i="63"/>
  <c r="B5432" i="63"/>
  <c r="B5431" i="63"/>
  <c r="B5430" i="63"/>
  <c r="B5429" i="63"/>
  <c r="B5428" i="63"/>
  <c r="B5427" i="63"/>
  <c r="B5426" i="63"/>
  <c r="B5425" i="63"/>
  <c r="B5424" i="63"/>
  <c r="B5423" i="63"/>
  <c r="B5422" i="63"/>
  <c r="B5421" i="63"/>
  <c r="B5420" i="63"/>
  <c r="B5419" i="63"/>
  <c r="B5418" i="63"/>
  <c r="B5417" i="63"/>
  <c r="B5416" i="63"/>
  <c r="B5415" i="63"/>
  <c r="B5414" i="63"/>
  <c r="B5413" i="63"/>
  <c r="B5412" i="63"/>
  <c r="B5411" i="63"/>
  <c r="B5410" i="63"/>
  <c r="B5409" i="63"/>
  <c r="B5408" i="63"/>
  <c r="B5407" i="63"/>
  <c r="B5406" i="63"/>
  <c r="B5405" i="63"/>
  <c r="B5404" i="63"/>
  <c r="B5403" i="63"/>
  <c r="B5402" i="63"/>
  <c r="B5401" i="63"/>
  <c r="B5400" i="63"/>
  <c r="B5399" i="63"/>
  <c r="B5398" i="63"/>
  <c r="B5397" i="63"/>
  <c r="B5396" i="63"/>
  <c r="B5395" i="63"/>
  <c r="B5394" i="63"/>
  <c r="B5393" i="63"/>
  <c r="B5392" i="63"/>
  <c r="B5391" i="63"/>
  <c r="B5390" i="63"/>
  <c r="B5389" i="63"/>
  <c r="B5388" i="63"/>
  <c r="B5387" i="63"/>
  <c r="B5386" i="63"/>
  <c r="B5385" i="63"/>
  <c r="B5384" i="63"/>
  <c r="B5383" i="63"/>
  <c r="B5382" i="63"/>
  <c r="B5381" i="63"/>
  <c r="B5380" i="63"/>
  <c r="B5379" i="63"/>
  <c r="B5378" i="63"/>
  <c r="B5377" i="63"/>
  <c r="B5376" i="63"/>
  <c r="B5375" i="63"/>
  <c r="B5374" i="63"/>
  <c r="B5373" i="63"/>
  <c r="B5372" i="63"/>
  <c r="B5371" i="63"/>
  <c r="B5370" i="63"/>
  <c r="B5369" i="63"/>
  <c r="B5368" i="63"/>
  <c r="B5367" i="63"/>
  <c r="B5366" i="63"/>
  <c r="B5365" i="63"/>
  <c r="B5364" i="63"/>
  <c r="B5363" i="63"/>
  <c r="B5362" i="63"/>
  <c r="B5361" i="63"/>
  <c r="B5360" i="63"/>
  <c r="B5359" i="63"/>
  <c r="B5358" i="63"/>
  <c r="B5357" i="63"/>
  <c r="B5356" i="63"/>
  <c r="B5355" i="63"/>
  <c r="B5354" i="63"/>
  <c r="B5353" i="63"/>
  <c r="B5352" i="63"/>
  <c r="B5351" i="63"/>
  <c r="B5350" i="63"/>
  <c r="B5349" i="63"/>
  <c r="B5348" i="63"/>
  <c r="B5347" i="63"/>
  <c r="B5346" i="63"/>
  <c r="B5345" i="63"/>
  <c r="B5344" i="63"/>
  <c r="B5343" i="63"/>
  <c r="B5342" i="63"/>
  <c r="B5341" i="63"/>
  <c r="B5340" i="63"/>
  <c r="B5339" i="63"/>
  <c r="B5338" i="63"/>
  <c r="B5337" i="63"/>
  <c r="B5336" i="63"/>
  <c r="B5335" i="63"/>
  <c r="B5334" i="63"/>
  <c r="B5333" i="63"/>
  <c r="B5332" i="63"/>
  <c r="B5331" i="63"/>
  <c r="B5330" i="63"/>
  <c r="B5329" i="63"/>
  <c r="B5328" i="63"/>
  <c r="B5327" i="63"/>
  <c r="B5326" i="63"/>
  <c r="B5325" i="63"/>
  <c r="B5324" i="63"/>
  <c r="B5323" i="63"/>
  <c r="B5322" i="63"/>
  <c r="B5321" i="63"/>
  <c r="B5320" i="63"/>
  <c r="B5319" i="63"/>
  <c r="B5318" i="63"/>
  <c r="B5317" i="63"/>
  <c r="B5316" i="63"/>
  <c r="B5315" i="63"/>
  <c r="B5314" i="63"/>
  <c r="B5313" i="63"/>
  <c r="B5312" i="63"/>
  <c r="B5311" i="63"/>
  <c r="B5310" i="63"/>
  <c r="B5309" i="63"/>
  <c r="B5308" i="63"/>
  <c r="B5307" i="63"/>
  <c r="B5306" i="63"/>
  <c r="B5305" i="63"/>
  <c r="B5304" i="63"/>
  <c r="B5303" i="63"/>
  <c r="B5302" i="63"/>
  <c r="B5301" i="63"/>
  <c r="B5300" i="63"/>
  <c r="B5299" i="63"/>
  <c r="B5298" i="63"/>
  <c r="B5297" i="63"/>
  <c r="B5296" i="63"/>
  <c r="B5295" i="63"/>
  <c r="B5294" i="63"/>
  <c r="B5293" i="63"/>
  <c r="B5292" i="63"/>
  <c r="B5291" i="63"/>
  <c r="B5290" i="63"/>
  <c r="B5289" i="63"/>
  <c r="B5288" i="63"/>
  <c r="B5287" i="63"/>
  <c r="B5286" i="63"/>
  <c r="B5285" i="63"/>
  <c r="B5284" i="63"/>
  <c r="B5283" i="63"/>
  <c r="B5282" i="63"/>
  <c r="B5281" i="63"/>
  <c r="B5280" i="63"/>
  <c r="B5279" i="63"/>
  <c r="B5278" i="63"/>
  <c r="B5277" i="63"/>
  <c r="B5276" i="63"/>
  <c r="B5275" i="63"/>
  <c r="B5274" i="63"/>
  <c r="B5273" i="63"/>
  <c r="B5272" i="63"/>
  <c r="B5271" i="63"/>
  <c r="B5270" i="63"/>
  <c r="B5269" i="63"/>
  <c r="B5268" i="63"/>
  <c r="B5267" i="63"/>
  <c r="B5266" i="63"/>
  <c r="B5265" i="63"/>
  <c r="B5264" i="63"/>
  <c r="B5263" i="63"/>
  <c r="B5262" i="63"/>
  <c r="B5261" i="63"/>
  <c r="B5260" i="63"/>
  <c r="B5259" i="63"/>
  <c r="B5258" i="63"/>
  <c r="B5257" i="63"/>
  <c r="B5256" i="63"/>
  <c r="B5255" i="63"/>
  <c r="B5254" i="63"/>
  <c r="B5253" i="63"/>
  <c r="B5252" i="63"/>
  <c r="B5251" i="63"/>
  <c r="B5250" i="63"/>
  <c r="B5249" i="63"/>
  <c r="B5248" i="63"/>
  <c r="B5247" i="63"/>
  <c r="B5246" i="63"/>
  <c r="B5245" i="63"/>
  <c r="B5244" i="63"/>
  <c r="B5243" i="63"/>
  <c r="B5242" i="63"/>
  <c r="B5241" i="63"/>
  <c r="B5240" i="63"/>
  <c r="B5239" i="63"/>
  <c r="B5238" i="63"/>
  <c r="B5237" i="63"/>
  <c r="B5236" i="63"/>
  <c r="B5235" i="63"/>
  <c r="B5234" i="63"/>
  <c r="B5233" i="63"/>
  <c r="B5232" i="63"/>
  <c r="B5231" i="63"/>
  <c r="B5230" i="63"/>
  <c r="B5229" i="63"/>
  <c r="B5228" i="63"/>
  <c r="B5227" i="63"/>
  <c r="B5226" i="63"/>
  <c r="B5225" i="63"/>
  <c r="B5224" i="63"/>
  <c r="B5223" i="63"/>
  <c r="B5222" i="63"/>
  <c r="B5221" i="63"/>
  <c r="B5220" i="63"/>
  <c r="B5219" i="63"/>
  <c r="B5218" i="63"/>
  <c r="B5217" i="63"/>
  <c r="B5216" i="63"/>
  <c r="B5215" i="63"/>
  <c r="B5214" i="63"/>
  <c r="B5213" i="63"/>
  <c r="B5212" i="63"/>
  <c r="B5211" i="63"/>
  <c r="B5210" i="63"/>
  <c r="B5209" i="63"/>
  <c r="B5208" i="63"/>
  <c r="B5207" i="63"/>
  <c r="B5206" i="63"/>
  <c r="B5205" i="63"/>
  <c r="B5204" i="63"/>
  <c r="B5203" i="63"/>
  <c r="B5202" i="63"/>
  <c r="B5201" i="63"/>
  <c r="B5200" i="63"/>
  <c r="B5199" i="63"/>
  <c r="B5198" i="63"/>
  <c r="B5197" i="63"/>
  <c r="B5196" i="63"/>
  <c r="B5195" i="63"/>
  <c r="B5194" i="63"/>
  <c r="B5193" i="63"/>
  <c r="B5192" i="63"/>
  <c r="B5191" i="63"/>
  <c r="B5190" i="63"/>
  <c r="B5189" i="63"/>
  <c r="B5188" i="63"/>
  <c r="B5187" i="63"/>
  <c r="B5186" i="63"/>
  <c r="B5185" i="63"/>
  <c r="B5184" i="63"/>
  <c r="B5183" i="63"/>
  <c r="B5182" i="63"/>
  <c r="B5181" i="63"/>
  <c r="B5180" i="63"/>
  <c r="B5179" i="63"/>
  <c r="B5178" i="63"/>
  <c r="B5177" i="63"/>
  <c r="B5176" i="63"/>
  <c r="B5175" i="63"/>
  <c r="B5174" i="63"/>
  <c r="B5173" i="63"/>
  <c r="B5172" i="63"/>
  <c r="B5171" i="63"/>
  <c r="B5170" i="63"/>
  <c r="B5169" i="63"/>
  <c r="B5168" i="63"/>
  <c r="B5167" i="63"/>
  <c r="B5166" i="63"/>
  <c r="B5165" i="63"/>
  <c r="B5164" i="63"/>
  <c r="B5163" i="63"/>
  <c r="B5162" i="63"/>
  <c r="B5161" i="63"/>
  <c r="B5160" i="63"/>
  <c r="B5159" i="63"/>
  <c r="B5158" i="63"/>
  <c r="B5157" i="63"/>
  <c r="B5156" i="63"/>
  <c r="B5155" i="63"/>
  <c r="B5154" i="63"/>
  <c r="B5153" i="63"/>
  <c r="B5152" i="63"/>
  <c r="B5151" i="63"/>
  <c r="B5150" i="63"/>
  <c r="B5149" i="63"/>
  <c r="B5148" i="63"/>
  <c r="B5147" i="63"/>
  <c r="B5146" i="63"/>
  <c r="B5145" i="63"/>
  <c r="B5144" i="63"/>
  <c r="B5143" i="63"/>
  <c r="B5142" i="63"/>
  <c r="B5141" i="63"/>
  <c r="B5140" i="63"/>
  <c r="B5139" i="63"/>
  <c r="B5138" i="63"/>
  <c r="B5137" i="63"/>
  <c r="B5136" i="63"/>
  <c r="B5135" i="63"/>
  <c r="B5134" i="63"/>
  <c r="B5133" i="63"/>
  <c r="B5132" i="63"/>
  <c r="B5131" i="63"/>
  <c r="B5130" i="63"/>
  <c r="B5129" i="63"/>
  <c r="B5128" i="63"/>
  <c r="B5127" i="63"/>
  <c r="B5126" i="63"/>
  <c r="B5125" i="63"/>
  <c r="B5124" i="63"/>
  <c r="B5123" i="63"/>
  <c r="B5122" i="63"/>
  <c r="B5121" i="63"/>
  <c r="B5120" i="63"/>
  <c r="B5119" i="63"/>
  <c r="B5118" i="63"/>
  <c r="B5117" i="63"/>
  <c r="B5116" i="63"/>
  <c r="B5115" i="63"/>
  <c r="B5114" i="63"/>
  <c r="B5113" i="63"/>
  <c r="B5112" i="63"/>
  <c r="B5111" i="63"/>
  <c r="B5110" i="63"/>
  <c r="B5109" i="63"/>
  <c r="B5108" i="63"/>
  <c r="B5107" i="63"/>
  <c r="B5106" i="63"/>
  <c r="B5105" i="63"/>
  <c r="B5104" i="63"/>
  <c r="B5103" i="63"/>
  <c r="B5102" i="63"/>
  <c r="B5101" i="63"/>
  <c r="B5100" i="63"/>
  <c r="B5099" i="63"/>
  <c r="B5098" i="63"/>
  <c r="B5097" i="63"/>
  <c r="B5096" i="63"/>
  <c r="B5095" i="63"/>
  <c r="B5094" i="63"/>
  <c r="B5093" i="63"/>
  <c r="B5092" i="63"/>
  <c r="B5091" i="63"/>
  <c r="B5090" i="63"/>
  <c r="B5089" i="63"/>
  <c r="B5088" i="63"/>
  <c r="B5087" i="63"/>
  <c r="B5086" i="63"/>
  <c r="B5085" i="63"/>
  <c r="B5084" i="63"/>
  <c r="B5083" i="63"/>
  <c r="B5082" i="63"/>
  <c r="B5081" i="63"/>
  <c r="B5080" i="63"/>
  <c r="B5079" i="63"/>
  <c r="B5078" i="63"/>
  <c r="B5077" i="63"/>
  <c r="B5076" i="63"/>
  <c r="B5075" i="63"/>
  <c r="B5074" i="63"/>
  <c r="B5073" i="63"/>
  <c r="B5072" i="63"/>
  <c r="B5071" i="63"/>
  <c r="B5070" i="63"/>
  <c r="B5069" i="63"/>
  <c r="B5068" i="63"/>
  <c r="B5067" i="63"/>
  <c r="B5066" i="63"/>
  <c r="B5065" i="63"/>
  <c r="B5064" i="63"/>
  <c r="B5063" i="63"/>
  <c r="B5062" i="63"/>
  <c r="B5061" i="63"/>
  <c r="B5060" i="63"/>
  <c r="B5059" i="63"/>
  <c r="B5058" i="63"/>
  <c r="B5057" i="63"/>
  <c r="B5056" i="63"/>
  <c r="B5055" i="63"/>
  <c r="B5054" i="63"/>
  <c r="B5053" i="63"/>
  <c r="B5052" i="63"/>
  <c r="B5051" i="63"/>
  <c r="B5050" i="63"/>
  <c r="B5049" i="63"/>
  <c r="B5048" i="63"/>
  <c r="B5047" i="63"/>
  <c r="B5046" i="63"/>
  <c r="B5045" i="63"/>
  <c r="B5044" i="63"/>
  <c r="B5043" i="63"/>
  <c r="B5042" i="63"/>
  <c r="B5041" i="63"/>
  <c r="B5040" i="63"/>
  <c r="B5039" i="63"/>
  <c r="B5038" i="63"/>
  <c r="B5037" i="63"/>
  <c r="B5036" i="63"/>
  <c r="B5035" i="63"/>
  <c r="B5034" i="63"/>
  <c r="B5033" i="63"/>
  <c r="B5032" i="63"/>
  <c r="B5031" i="63"/>
  <c r="B5030" i="63"/>
  <c r="B5029" i="63"/>
  <c r="B5028" i="63"/>
  <c r="B5027" i="63"/>
  <c r="B5026" i="63"/>
  <c r="B5025" i="63"/>
  <c r="B5024" i="63"/>
  <c r="B5023" i="63"/>
  <c r="B5022" i="63"/>
  <c r="B5021" i="63"/>
  <c r="B5020" i="63"/>
  <c r="B5019" i="63"/>
  <c r="B5018" i="63"/>
  <c r="B5017" i="63"/>
  <c r="B5016" i="63"/>
  <c r="B5015" i="63"/>
  <c r="B5014" i="63"/>
  <c r="B5013" i="63"/>
  <c r="B5012" i="63"/>
  <c r="B5011" i="63"/>
  <c r="B5010" i="63"/>
  <c r="B5009" i="63"/>
  <c r="B5008" i="63"/>
  <c r="B5007" i="63"/>
  <c r="B5006" i="63"/>
  <c r="B5005" i="63"/>
  <c r="B5004" i="63"/>
  <c r="B5003" i="63"/>
  <c r="B5002" i="63"/>
  <c r="B5001" i="63"/>
  <c r="B5000" i="63"/>
  <c r="B4999" i="63"/>
  <c r="B4998" i="63"/>
  <c r="B4997" i="63"/>
  <c r="B4996" i="63"/>
  <c r="B4995" i="63"/>
  <c r="B4994" i="63"/>
  <c r="B4993" i="63"/>
  <c r="B4992" i="63"/>
  <c r="B4991" i="63"/>
  <c r="B4990" i="63"/>
  <c r="B4989" i="63"/>
  <c r="B4988" i="63"/>
  <c r="B4987" i="63"/>
  <c r="B4986" i="63"/>
  <c r="B4985" i="63"/>
  <c r="B4984" i="63"/>
  <c r="B4983" i="63"/>
  <c r="B4982" i="63"/>
  <c r="B4981" i="63"/>
  <c r="B4980" i="63"/>
  <c r="B4979" i="63"/>
  <c r="B4978" i="63"/>
  <c r="B4977" i="63"/>
  <c r="B4976" i="63"/>
  <c r="B4975" i="63"/>
  <c r="B4974" i="63"/>
  <c r="B4973" i="63"/>
  <c r="B4972" i="63"/>
  <c r="B4971" i="63"/>
  <c r="B4970" i="63"/>
  <c r="B4969" i="63"/>
  <c r="B4968" i="63"/>
  <c r="B4967" i="63"/>
  <c r="B4966" i="63"/>
  <c r="B4965" i="63"/>
  <c r="B4964" i="63"/>
  <c r="B4963" i="63"/>
  <c r="B4962" i="63"/>
  <c r="B4961" i="63"/>
  <c r="B4960" i="63"/>
  <c r="B4959" i="63"/>
  <c r="B4958" i="63"/>
  <c r="B4957" i="63"/>
  <c r="B4956" i="63"/>
  <c r="B4955" i="63"/>
  <c r="B4954" i="63"/>
  <c r="B4953" i="63"/>
  <c r="B4952" i="63"/>
  <c r="B4951" i="63"/>
  <c r="B4950" i="63"/>
  <c r="B4949" i="63"/>
  <c r="B4948" i="63"/>
  <c r="B4947" i="63"/>
  <c r="B4946" i="63"/>
  <c r="B4945" i="63"/>
  <c r="B4944" i="63"/>
  <c r="B4943" i="63"/>
  <c r="B4942" i="63"/>
  <c r="B4941" i="63"/>
  <c r="B4940" i="63"/>
  <c r="B4939" i="63"/>
  <c r="B4938" i="63"/>
  <c r="B4937" i="63"/>
  <c r="B4936" i="63"/>
  <c r="B4935" i="63"/>
  <c r="B4934" i="63"/>
  <c r="B4933" i="63"/>
  <c r="B4932" i="63"/>
  <c r="B4931" i="63"/>
  <c r="B4930" i="63"/>
  <c r="B4929" i="63"/>
  <c r="B4928" i="63"/>
  <c r="B4927" i="63"/>
  <c r="B4926" i="63"/>
  <c r="B4925" i="63"/>
  <c r="B4924" i="63"/>
  <c r="B4923" i="63"/>
  <c r="B4922" i="63"/>
  <c r="B4921" i="63"/>
  <c r="B4920" i="63"/>
  <c r="B4919" i="63"/>
  <c r="B4918" i="63"/>
  <c r="B4917" i="63"/>
  <c r="B4916" i="63"/>
  <c r="B4915" i="63"/>
  <c r="B4914" i="63"/>
  <c r="B4913" i="63"/>
  <c r="B4912" i="63"/>
  <c r="B4911" i="63"/>
  <c r="B4910" i="63"/>
  <c r="B4909" i="63"/>
  <c r="B4908" i="63"/>
  <c r="B4907" i="63"/>
  <c r="B4906" i="63"/>
  <c r="B4905" i="63"/>
  <c r="B4904" i="63"/>
  <c r="B4903" i="63"/>
  <c r="B4902" i="63"/>
  <c r="B4901" i="63"/>
  <c r="B4900" i="63"/>
  <c r="B4899" i="63"/>
  <c r="B4898" i="63"/>
  <c r="B4897" i="63"/>
  <c r="B4896" i="63"/>
  <c r="B4895" i="63"/>
  <c r="B4894" i="63"/>
  <c r="B4893" i="63"/>
  <c r="B4892" i="63"/>
  <c r="B4891" i="63"/>
  <c r="B4890" i="63"/>
  <c r="B4889" i="63"/>
  <c r="B4888" i="63"/>
  <c r="B4887" i="63"/>
  <c r="B4886" i="63"/>
  <c r="B4885" i="63"/>
  <c r="B4884" i="63"/>
  <c r="B4883" i="63"/>
  <c r="B4882" i="63"/>
  <c r="B4881" i="63"/>
  <c r="B4880" i="63"/>
  <c r="B4879" i="63"/>
  <c r="B4878" i="63"/>
  <c r="B4877" i="63"/>
  <c r="B4876" i="63"/>
  <c r="B4875" i="63"/>
  <c r="B4874" i="63"/>
  <c r="B4873" i="63"/>
  <c r="B4872" i="63"/>
  <c r="B4871" i="63"/>
  <c r="B4870" i="63"/>
  <c r="B4869" i="63"/>
  <c r="B4868" i="63"/>
  <c r="B4867" i="63"/>
  <c r="B4866" i="63"/>
  <c r="B4865" i="63"/>
  <c r="B4864" i="63"/>
  <c r="B4863" i="63"/>
  <c r="B4862" i="63"/>
  <c r="B4861" i="63"/>
  <c r="B4860" i="63"/>
  <c r="B4859" i="63"/>
  <c r="B4858" i="63"/>
  <c r="B4857" i="63"/>
  <c r="B4856" i="63"/>
  <c r="B4855" i="63"/>
  <c r="B4854" i="63"/>
  <c r="B4853" i="63"/>
  <c r="B4852" i="63"/>
  <c r="B4851" i="63"/>
  <c r="B4850" i="63"/>
  <c r="B4849" i="63"/>
  <c r="B4848" i="63"/>
  <c r="B4847" i="63"/>
  <c r="B4846" i="63"/>
  <c r="B4845" i="63"/>
  <c r="B4844" i="63"/>
  <c r="B4843" i="63"/>
  <c r="B4842" i="63"/>
  <c r="B4841" i="63"/>
  <c r="B4840" i="63"/>
  <c r="B4839" i="63"/>
  <c r="B4838" i="63"/>
  <c r="B4837" i="63"/>
  <c r="B4836" i="63"/>
  <c r="B4835" i="63"/>
  <c r="B4834" i="63"/>
  <c r="B4833" i="63"/>
  <c r="B4832" i="63"/>
  <c r="B4831" i="63"/>
  <c r="B4830" i="63"/>
  <c r="B4829" i="63"/>
  <c r="B4828" i="63"/>
  <c r="B4827" i="63"/>
  <c r="B4826" i="63"/>
  <c r="B4825" i="63"/>
  <c r="B4824" i="63"/>
  <c r="B4823" i="63"/>
  <c r="B4822" i="63"/>
  <c r="B4821" i="63"/>
  <c r="B4820" i="63"/>
  <c r="B4819" i="63"/>
  <c r="B4818" i="63"/>
  <c r="B4817" i="63"/>
  <c r="B4816" i="63"/>
  <c r="B4815" i="63"/>
  <c r="B4814" i="63"/>
  <c r="B4813" i="63"/>
  <c r="B4812" i="63"/>
  <c r="B4811" i="63"/>
  <c r="B4810" i="63"/>
  <c r="B4809" i="63"/>
  <c r="B4808" i="63"/>
  <c r="B4807" i="63"/>
  <c r="B4806" i="63"/>
  <c r="B4805" i="63"/>
  <c r="B4804" i="63"/>
  <c r="B4803" i="63"/>
  <c r="B4802" i="63"/>
  <c r="B4801" i="63"/>
  <c r="B4800" i="63"/>
  <c r="B4799" i="63"/>
  <c r="B4798" i="63"/>
  <c r="B4797" i="63"/>
  <c r="B4796" i="63"/>
  <c r="B4795" i="63"/>
  <c r="B4794" i="63"/>
  <c r="B4793" i="63"/>
  <c r="B4792" i="63"/>
  <c r="B4791" i="63"/>
  <c r="B4790" i="63"/>
  <c r="B4789" i="63"/>
  <c r="B4788" i="63"/>
  <c r="B4787" i="63"/>
  <c r="B4786" i="63"/>
  <c r="B4785" i="63"/>
  <c r="B4784" i="63"/>
  <c r="B4783" i="63"/>
  <c r="B4782" i="63"/>
  <c r="B4781" i="63"/>
  <c r="B4780" i="63"/>
  <c r="B4779" i="63"/>
  <c r="B4778" i="63"/>
  <c r="B4777" i="63"/>
  <c r="B4776" i="63"/>
  <c r="B4775" i="63"/>
  <c r="B4774" i="63"/>
  <c r="B4773" i="63"/>
  <c r="B4772" i="63"/>
  <c r="B4771" i="63"/>
  <c r="B4770" i="63"/>
  <c r="B4769" i="63"/>
  <c r="B4768" i="63"/>
  <c r="B4767" i="63"/>
  <c r="B4766" i="63"/>
  <c r="B4765" i="63"/>
  <c r="B4764" i="63"/>
  <c r="B4763" i="63"/>
  <c r="B4762" i="63"/>
  <c r="B4761" i="63"/>
  <c r="B4760" i="63"/>
  <c r="B4759" i="63"/>
  <c r="B4758" i="63"/>
  <c r="B4757" i="63"/>
  <c r="B4756" i="63"/>
  <c r="B4755" i="63"/>
  <c r="B4754" i="63"/>
  <c r="B4753" i="63"/>
  <c r="B4752" i="63"/>
  <c r="B4751" i="63"/>
  <c r="B4750" i="63"/>
  <c r="B4749" i="63"/>
  <c r="B4748" i="63"/>
  <c r="B4747" i="63"/>
  <c r="B4746" i="63"/>
  <c r="B4745" i="63"/>
  <c r="B4744" i="63"/>
  <c r="B4743" i="63"/>
  <c r="B4742" i="63"/>
  <c r="B4741" i="63"/>
  <c r="B4740" i="63"/>
  <c r="B4739" i="63"/>
  <c r="B4738" i="63"/>
  <c r="B4737" i="63"/>
  <c r="B4736" i="63"/>
  <c r="B4735" i="63"/>
  <c r="B4734" i="63"/>
  <c r="B4733" i="63"/>
  <c r="B4732" i="63"/>
  <c r="B4731" i="63"/>
  <c r="B4730" i="63"/>
  <c r="B4729" i="63"/>
  <c r="B4728" i="63"/>
  <c r="B4727" i="63"/>
  <c r="B4726" i="63"/>
  <c r="B4725" i="63"/>
  <c r="B4724" i="63"/>
  <c r="B4723" i="63"/>
  <c r="B4722" i="63"/>
  <c r="B4721" i="63"/>
  <c r="B4720" i="63"/>
  <c r="B4719" i="63"/>
  <c r="B4718" i="63"/>
  <c r="B4717" i="63"/>
  <c r="B4716" i="63"/>
  <c r="B4715" i="63"/>
  <c r="B4714" i="63"/>
  <c r="B4713" i="63"/>
  <c r="B4712" i="63"/>
  <c r="B4711" i="63"/>
  <c r="B4710" i="63"/>
  <c r="B4709" i="63"/>
  <c r="B4708" i="63"/>
  <c r="B4707" i="63"/>
  <c r="B4706" i="63"/>
  <c r="B4705" i="63"/>
  <c r="B4704" i="63"/>
  <c r="B4703" i="63"/>
  <c r="B4702" i="63"/>
  <c r="B4701" i="63"/>
  <c r="B4700" i="63"/>
  <c r="B4699" i="63"/>
  <c r="B4698" i="63"/>
  <c r="B4697" i="63"/>
  <c r="B4696" i="63"/>
  <c r="B4695" i="63"/>
  <c r="B4694" i="63"/>
  <c r="B4693" i="63"/>
  <c r="B4692" i="63"/>
  <c r="B4691" i="63"/>
  <c r="B4690" i="63"/>
  <c r="B4689" i="63"/>
  <c r="B4688" i="63"/>
  <c r="B4687" i="63"/>
  <c r="B4686" i="63"/>
  <c r="B4685" i="63"/>
  <c r="B4684" i="63"/>
  <c r="B4683" i="63"/>
  <c r="B4682" i="63"/>
  <c r="B4681" i="63"/>
  <c r="B4680" i="63"/>
  <c r="B4679" i="63"/>
  <c r="B4678" i="63"/>
  <c r="B4677" i="63"/>
  <c r="B4676" i="63"/>
  <c r="B4675" i="63"/>
  <c r="B4674" i="63"/>
  <c r="B4673" i="63"/>
  <c r="B4672" i="63"/>
  <c r="B4671" i="63"/>
  <c r="B4670" i="63"/>
  <c r="B4669" i="63"/>
  <c r="B4668" i="63"/>
  <c r="B4667" i="63"/>
  <c r="B4666" i="63"/>
  <c r="B4665" i="63"/>
  <c r="B4664" i="63"/>
  <c r="B4663" i="63"/>
  <c r="B4662" i="63"/>
  <c r="B4661" i="63"/>
  <c r="B4660" i="63"/>
  <c r="B4659" i="63"/>
  <c r="B4658" i="63"/>
  <c r="B4657" i="63"/>
  <c r="B4656" i="63"/>
  <c r="B4655" i="63"/>
  <c r="B4654" i="63"/>
  <c r="B4653" i="63"/>
  <c r="B4652" i="63"/>
  <c r="B4651" i="63"/>
  <c r="B4650" i="63"/>
  <c r="B4649" i="63"/>
  <c r="B4648" i="63"/>
  <c r="B4647" i="63"/>
  <c r="B4646" i="63"/>
  <c r="B4645" i="63"/>
  <c r="B4644" i="63"/>
  <c r="B4643" i="63"/>
  <c r="B4642" i="63"/>
  <c r="B4641" i="63"/>
  <c r="B4640" i="63"/>
  <c r="B4639" i="63"/>
  <c r="B4638" i="63"/>
  <c r="B4637" i="63"/>
  <c r="B4636" i="63"/>
  <c r="B4635" i="63"/>
  <c r="B4634" i="63"/>
  <c r="B4633" i="63"/>
  <c r="B4632" i="63"/>
  <c r="B4631" i="63"/>
  <c r="B4630" i="63"/>
  <c r="B4629" i="63"/>
  <c r="B4628" i="63"/>
  <c r="B4627" i="63"/>
  <c r="B4626" i="63"/>
  <c r="B4625" i="63"/>
  <c r="B4624" i="63"/>
  <c r="B4623" i="63"/>
  <c r="B4622" i="63"/>
  <c r="B4621" i="63"/>
  <c r="B4620" i="63"/>
  <c r="B4619" i="63"/>
  <c r="B4618" i="63"/>
  <c r="B4617" i="63"/>
  <c r="B4616" i="63"/>
  <c r="B4615" i="63"/>
  <c r="B4614" i="63"/>
  <c r="B4613" i="63"/>
  <c r="B4612" i="63"/>
  <c r="B4611" i="63"/>
  <c r="B4610" i="63"/>
  <c r="B4609" i="63"/>
  <c r="B4608" i="63"/>
  <c r="B4607" i="63"/>
  <c r="B4606" i="63"/>
  <c r="B4605" i="63"/>
  <c r="B4604" i="63"/>
  <c r="B4603" i="63"/>
  <c r="B4602" i="63"/>
  <c r="B4601" i="63"/>
  <c r="B4600" i="63"/>
  <c r="B4599" i="63"/>
  <c r="B4598" i="63"/>
  <c r="B4597" i="63"/>
  <c r="B4596" i="63"/>
  <c r="B4595" i="63"/>
  <c r="B4594" i="63"/>
  <c r="B4593" i="63"/>
  <c r="B4592" i="63"/>
  <c r="B4591" i="63"/>
  <c r="B4590" i="63"/>
  <c r="B4589" i="63"/>
  <c r="B4588" i="63"/>
  <c r="B4587" i="63"/>
  <c r="B4586" i="63"/>
  <c r="B4585" i="63"/>
  <c r="B4584" i="63"/>
  <c r="B4583" i="63"/>
  <c r="B4582" i="63"/>
  <c r="B4581" i="63"/>
  <c r="B4580" i="63"/>
  <c r="B4579" i="63"/>
  <c r="B4578" i="63"/>
  <c r="B4577" i="63"/>
  <c r="B4576" i="63"/>
  <c r="B4575" i="63"/>
  <c r="B4574" i="63"/>
  <c r="B4573" i="63"/>
  <c r="B4572" i="63"/>
  <c r="B4571" i="63"/>
  <c r="B4570" i="63"/>
  <c r="B4569" i="63"/>
  <c r="B4568" i="63"/>
  <c r="B4567" i="63"/>
  <c r="B4566" i="63"/>
  <c r="B4565" i="63"/>
  <c r="B4564" i="63"/>
  <c r="B4563" i="63"/>
  <c r="B4562" i="63"/>
  <c r="B4561" i="63"/>
  <c r="B4560" i="63"/>
  <c r="B4559" i="63"/>
  <c r="B4558" i="63"/>
  <c r="B4557" i="63"/>
  <c r="B4556" i="63"/>
  <c r="B4555" i="63"/>
  <c r="B4554" i="63"/>
  <c r="B4553" i="63"/>
  <c r="B4552" i="63"/>
  <c r="B4551" i="63"/>
  <c r="B4550" i="63"/>
  <c r="B4549" i="63"/>
  <c r="B4548" i="63"/>
  <c r="B4547" i="63"/>
  <c r="B4546" i="63"/>
  <c r="B4545" i="63"/>
  <c r="B4544" i="63"/>
  <c r="B4543" i="63"/>
  <c r="B4542" i="63"/>
  <c r="B4541" i="63"/>
  <c r="B4540" i="63"/>
  <c r="B4539" i="63"/>
  <c r="B4538" i="63"/>
  <c r="B4537" i="63"/>
  <c r="B4536" i="63"/>
  <c r="B4535" i="63"/>
  <c r="B4534" i="63"/>
  <c r="B4533" i="63"/>
  <c r="B4532" i="63"/>
  <c r="B4531" i="63"/>
  <c r="B4530" i="63"/>
  <c r="B4529" i="63"/>
  <c r="B4528" i="63"/>
  <c r="B4527" i="63"/>
  <c r="B4526" i="63"/>
  <c r="B4525" i="63"/>
  <c r="B4524" i="63"/>
  <c r="B4523" i="63"/>
  <c r="B4522" i="63"/>
  <c r="B4521" i="63"/>
  <c r="B4520" i="63"/>
  <c r="B4519" i="63"/>
  <c r="B4518" i="63"/>
  <c r="B4517" i="63"/>
  <c r="B4516" i="63"/>
  <c r="B4515" i="63"/>
  <c r="B4514" i="63"/>
  <c r="B4513" i="63"/>
  <c r="B4512" i="63"/>
  <c r="B4511" i="63"/>
  <c r="B4510" i="63"/>
  <c r="B4509" i="63"/>
  <c r="B4508" i="63"/>
  <c r="B4507" i="63"/>
  <c r="B4506" i="63"/>
  <c r="B4505" i="63"/>
  <c r="B4504" i="63"/>
  <c r="B4503" i="63"/>
  <c r="B4502" i="63"/>
  <c r="B4501" i="63"/>
  <c r="B4500" i="63"/>
  <c r="B4499" i="63"/>
  <c r="B4498" i="63"/>
  <c r="B4497" i="63"/>
  <c r="B4496" i="63"/>
  <c r="B4495" i="63"/>
  <c r="B4494" i="63"/>
  <c r="B4493" i="63"/>
  <c r="B4492" i="63"/>
  <c r="B4491" i="63"/>
  <c r="B4490" i="63"/>
  <c r="B4489" i="63"/>
  <c r="B4488" i="63"/>
  <c r="B4487" i="63"/>
  <c r="B4486" i="63"/>
  <c r="B4485" i="63"/>
  <c r="B4484" i="63"/>
  <c r="B4483" i="63"/>
  <c r="B4482" i="63"/>
  <c r="B4481" i="63"/>
  <c r="B4480" i="63"/>
  <c r="B4479" i="63"/>
  <c r="B4478" i="63"/>
  <c r="B4477" i="63"/>
  <c r="B4476" i="63"/>
  <c r="B4475" i="63"/>
  <c r="B4474" i="63"/>
  <c r="B4473" i="63"/>
  <c r="B4472" i="63"/>
  <c r="B4471" i="63"/>
  <c r="B4470" i="63"/>
  <c r="B4469" i="63"/>
  <c r="B4468" i="63"/>
  <c r="B4467" i="63"/>
  <c r="B4466" i="63"/>
  <c r="B4465" i="63"/>
  <c r="B4464" i="63"/>
  <c r="B4463" i="63"/>
  <c r="B4462" i="63"/>
  <c r="B4461" i="63"/>
  <c r="B4460" i="63"/>
  <c r="B4459" i="63"/>
  <c r="B4458" i="63"/>
  <c r="B4457" i="63"/>
  <c r="B4456" i="63"/>
  <c r="B4455" i="63"/>
  <c r="B4454" i="63"/>
  <c r="B4453" i="63"/>
  <c r="B4452" i="63"/>
  <c r="B4451" i="63"/>
  <c r="B4450" i="63"/>
  <c r="B4449" i="63"/>
  <c r="B4448" i="63"/>
  <c r="B4447" i="63"/>
  <c r="B4446" i="63"/>
  <c r="B4445" i="63"/>
  <c r="B4444" i="63"/>
  <c r="B4443" i="63"/>
  <c r="B4442" i="63"/>
  <c r="B4441" i="63"/>
  <c r="B4440" i="63"/>
  <c r="B4439" i="63"/>
  <c r="B4438" i="63"/>
  <c r="B4437" i="63"/>
  <c r="B4436" i="63"/>
  <c r="B4435" i="63"/>
  <c r="B4434" i="63"/>
  <c r="B4433" i="63"/>
  <c r="B4432" i="63"/>
  <c r="B4431" i="63"/>
  <c r="B4430" i="63"/>
  <c r="B4429" i="63"/>
  <c r="B4428" i="63"/>
  <c r="B4427" i="63"/>
  <c r="B4426" i="63"/>
  <c r="B4425" i="63"/>
  <c r="B4424" i="63"/>
  <c r="B4423" i="63"/>
  <c r="B4422" i="63"/>
  <c r="B4421" i="63"/>
  <c r="B4420" i="63"/>
  <c r="B4419" i="63"/>
  <c r="B4418" i="63"/>
  <c r="B4417" i="63"/>
  <c r="B4416" i="63"/>
  <c r="B4415" i="63"/>
  <c r="B4414" i="63"/>
  <c r="B4413" i="63"/>
  <c r="B4412" i="63"/>
  <c r="B4411" i="63"/>
  <c r="B4410" i="63"/>
  <c r="B4409" i="63"/>
  <c r="B4408" i="63"/>
  <c r="B4407" i="63"/>
  <c r="B4406" i="63"/>
  <c r="B4405" i="63"/>
  <c r="B4404" i="63"/>
  <c r="B4403" i="63"/>
  <c r="B4402" i="63"/>
  <c r="B4401" i="63"/>
  <c r="B4400" i="63"/>
  <c r="B4399" i="63"/>
  <c r="B4398" i="63"/>
  <c r="B4397" i="63"/>
  <c r="B4396" i="63"/>
  <c r="B4395" i="63"/>
  <c r="B4394" i="63"/>
  <c r="B4393" i="63"/>
  <c r="B4392" i="63"/>
  <c r="B4391" i="63"/>
  <c r="B4390" i="63"/>
  <c r="B4389" i="63"/>
  <c r="B4388" i="63"/>
  <c r="B4387" i="63"/>
  <c r="B4386" i="63"/>
  <c r="B4385" i="63"/>
  <c r="B4384" i="63"/>
  <c r="B4383" i="63"/>
  <c r="B4382" i="63"/>
  <c r="B4381" i="63"/>
  <c r="B4380" i="63"/>
  <c r="B4379" i="63"/>
  <c r="B4378" i="63"/>
  <c r="B4377" i="63"/>
  <c r="B4376" i="63"/>
  <c r="B4375" i="63"/>
  <c r="B4374" i="63"/>
  <c r="B4373" i="63"/>
  <c r="B4372" i="63"/>
  <c r="B4371" i="63"/>
  <c r="B4370" i="63"/>
  <c r="B4369" i="63"/>
  <c r="B4368" i="63"/>
  <c r="B4367" i="63"/>
  <c r="B4366" i="63"/>
  <c r="B4365" i="63"/>
  <c r="B4364" i="63"/>
  <c r="B4363" i="63"/>
  <c r="B4362" i="63"/>
  <c r="B4361" i="63"/>
  <c r="B4360" i="63"/>
  <c r="B4359" i="63"/>
  <c r="B4358" i="63"/>
  <c r="B4357" i="63"/>
  <c r="B4356" i="63"/>
  <c r="B4355" i="63"/>
  <c r="B4354" i="63"/>
  <c r="B4353" i="63"/>
  <c r="B4352" i="63"/>
  <c r="B4351" i="63"/>
  <c r="B4350" i="63"/>
  <c r="B4349" i="63"/>
  <c r="B4348" i="63"/>
  <c r="B4347" i="63"/>
  <c r="B4346" i="63"/>
  <c r="B4345" i="63"/>
  <c r="B4344" i="63"/>
  <c r="B4343" i="63"/>
  <c r="B4342" i="63"/>
  <c r="B4341" i="63"/>
  <c r="B4340" i="63"/>
  <c r="B4339" i="63"/>
  <c r="B4338" i="63"/>
  <c r="B4337" i="63"/>
  <c r="B4336" i="63"/>
  <c r="B4335" i="63"/>
  <c r="B4334" i="63"/>
  <c r="B4333" i="63"/>
  <c r="B4332" i="63"/>
  <c r="B4331" i="63"/>
  <c r="B4330" i="63"/>
  <c r="B4329" i="63"/>
  <c r="B4328" i="63"/>
  <c r="B4327" i="63"/>
  <c r="B4326" i="63"/>
  <c r="B4325" i="63"/>
  <c r="B4324" i="63"/>
  <c r="B4323" i="63"/>
  <c r="B4322" i="63"/>
  <c r="B4321" i="63"/>
  <c r="B4320" i="63"/>
  <c r="B4319" i="63"/>
  <c r="B4318" i="63"/>
  <c r="B4317" i="63"/>
  <c r="B4316" i="63"/>
  <c r="B4315" i="63"/>
  <c r="B4314" i="63"/>
  <c r="B4313" i="63"/>
  <c r="B4312" i="63"/>
  <c r="B4311" i="63"/>
  <c r="B4310" i="63"/>
  <c r="B4309" i="63"/>
  <c r="B4308" i="63"/>
  <c r="B4307" i="63"/>
  <c r="B4306" i="63"/>
  <c r="B4305" i="63"/>
  <c r="B4304" i="63"/>
  <c r="B4303" i="63"/>
  <c r="B4302" i="63"/>
  <c r="B4301" i="63"/>
  <c r="B4300" i="63"/>
  <c r="B4299" i="63"/>
  <c r="B4298" i="63"/>
  <c r="B4297" i="63"/>
  <c r="B4296" i="63"/>
  <c r="B4295" i="63"/>
  <c r="B4294" i="63"/>
  <c r="B4293" i="63"/>
  <c r="B4292" i="63"/>
  <c r="B4291" i="63"/>
  <c r="B4290" i="63"/>
  <c r="B4289" i="63"/>
  <c r="B4288" i="63"/>
  <c r="B4287" i="63"/>
  <c r="B4286" i="63"/>
  <c r="B4285" i="63"/>
  <c r="B4284" i="63"/>
  <c r="B4283" i="63"/>
  <c r="B4282" i="63"/>
  <c r="B4281" i="63"/>
  <c r="B4280" i="63"/>
  <c r="B4279" i="63"/>
  <c r="B4278" i="63"/>
  <c r="B4277" i="63"/>
  <c r="B4276" i="63"/>
  <c r="B4275" i="63"/>
  <c r="B4274" i="63"/>
  <c r="B4273" i="63"/>
  <c r="B4272" i="63"/>
  <c r="B4271" i="63"/>
  <c r="B4270" i="63"/>
  <c r="B4269" i="63"/>
  <c r="B4268" i="63"/>
  <c r="B4267" i="63"/>
  <c r="B4266" i="63"/>
  <c r="B4265" i="63"/>
  <c r="B4264" i="63"/>
  <c r="B4263" i="63"/>
  <c r="B4262" i="63"/>
  <c r="B4261" i="63"/>
  <c r="B4260" i="63"/>
  <c r="B4259" i="63"/>
  <c r="B4258" i="63"/>
  <c r="B4257" i="63"/>
  <c r="B4256" i="63"/>
  <c r="B4255" i="63"/>
  <c r="B4254" i="63"/>
  <c r="B4253" i="63"/>
  <c r="B4252" i="63"/>
  <c r="B4251" i="63"/>
  <c r="B4250" i="63"/>
  <c r="B4249" i="63"/>
  <c r="B4248" i="63"/>
  <c r="B4247" i="63"/>
  <c r="B4246" i="63"/>
  <c r="B4245" i="63"/>
  <c r="B4244" i="63"/>
  <c r="B4243" i="63"/>
  <c r="B4242" i="63"/>
  <c r="B4241" i="63"/>
  <c r="B4240" i="63"/>
  <c r="B4239" i="63"/>
  <c r="B4238" i="63"/>
  <c r="B4237" i="63"/>
  <c r="B4236" i="63"/>
  <c r="B4235" i="63"/>
  <c r="B4234" i="63"/>
  <c r="B4233" i="63"/>
  <c r="B4232" i="63"/>
  <c r="B4231" i="63"/>
  <c r="B4230" i="63"/>
  <c r="B4229" i="63"/>
  <c r="B4228" i="63"/>
  <c r="B4227" i="63"/>
  <c r="B4226" i="63"/>
  <c r="B4225" i="63"/>
  <c r="B4224" i="63"/>
  <c r="B4223" i="63"/>
  <c r="B4222" i="63"/>
  <c r="B4221" i="63"/>
  <c r="B4220" i="63"/>
  <c r="B4219" i="63"/>
  <c r="B4218" i="63"/>
  <c r="B4217" i="63"/>
  <c r="B4216" i="63"/>
  <c r="B4215" i="63"/>
  <c r="B4214" i="63"/>
  <c r="B4213" i="63"/>
  <c r="B4212" i="63"/>
  <c r="B4211" i="63"/>
  <c r="B4210" i="63"/>
  <c r="B4209" i="63"/>
  <c r="B4208" i="63"/>
  <c r="B4207" i="63"/>
  <c r="B4206" i="63"/>
  <c r="B4205" i="63"/>
  <c r="B4204" i="63"/>
  <c r="B4203" i="63"/>
  <c r="B4202" i="63"/>
  <c r="B4201" i="63"/>
  <c r="B4200" i="63"/>
  <c r="B4199" i="63"/>
  <c r="B4198" i="63"/>
  <c r="B4197" i="63"/>
  <c r="B4196" i="63"/>
  <c r="B4195" i="63"/>
  <c r="B4194" i="63"/>
  <c r="B4193" i="63"/>
  <c r="B4192" i="63"/>
  <c r="B4191" i="63"/>
  <c r="B4190" i="63"/>
  <c r="B4189" i="63"/>
  <c r="B4188" i="63"/>
  <c r="B4187" i="63"/>
  <c r="B4186" i="63"/>
  <c r="B4185" i="63"/>
  <c r="B4184" i="63"/>
  <c r="B4183" i="63"/>
  <c r="B4182" i="63"/>
  <c r="B4181" i="63"/>
  <c r="B4180" i="63"/>
  <c r="B4179" i="63"/>
  <c r="B4178" i="63"/>
  <c r="B4177" i="63"/>
  <c r="B4176" i="63"/>
  <c r="B4175" i="63"/>
  <c r="B4174" i="63"/>
  <c r="B4173" i="63"/>
  <c r="B4172" i="63"/>
  <c r="B4171" i="63"/>
  <c r="B4170" i="63"/>
  <c r="B4169" i="63"/>
  <c r="B4168" i="63"/>
  <c r="B4167" i="63"/>
  <c r="B4166" i="63"/>
  <c r="B4165" i="63"/>
  <c r="B4164" i="63"/>
  <c r="B4163" i="63"/>
  <c r="B4162" i="63"/>
  <c r="B4161" i="63"/>
  <c r="B4160" i="63"/>
  <c r="B4159" i="63"/>
  <c r="B4158" i="63"/>
  <c r="B4157" i="63"/>
  <c r="B4156" i="63"/>
  <c r="B4155" i="63"/>
  <c r="B4154" i="63"/>
  <c r="B4153" i="63"/>
  <c r="B4152" i="63"/>
  <c r="B4151" i="63"/>
  <c r="B4150" i="63"/>
  <c r="B4149" i="63"/>
  <c r="B4148" i="63"/>
  <c r="B4147" i="63"/>
  <c r="B4146" i="63"/>
  <c r="B4145" i="63"/>
  <c r="B4144" i="63"/>
  <c r="B4143" i="63"/>
  <c r="B4142" i="63"/>
  <c r="B4141" i="63"/>
  <c r="B4140" i="63"/>
  <c r="B4139" i="63"/>
  <c r="B4138" i="63"/>
  <c r="B4137" i="63"/>
  <c r="B4136" i="63"/>
  <c r="B4135" i="63"/>
  <c r="B4134" i="63"/>
  <c r="B4133" i="63"/>
  <c r="B4132" i="63"/>
  <c r="B4131" i="63"/>
  <c r="B4130" i="63"/>
  <c r="B4129" i="63"/>
  <c r="B4128" i="63"/>
  <c r="B4127" i="63"/>
  <c r="B4126" i="63"/>
  <c r="B4125" i="63"/>
  <c r="B4124" i="63"/>
  <c r="B4123" i="63"/>
  <c r="B4122" i="63"/>
  <c r="B4121" i="63"/>
  <c r="B4120" i="63"/>
  <c r="B4119" i="63"/>
  <c r="B4118" i="63"/>
  <c r="B4117" i="63"/>
  <c r="B4116" i="63"/>
  <c r="B4115" i="63"/>
  <c r="B4114" i="63"/>
  <c r="B4113" i="63"/>
  <c r="B4112" i="63"/>
  <c r="B4111" i="63"/>
  <c r="B4110" i="63"/>
  <c r="B4109" i="63"/>
  <c r="B4108" i="63"/>
  <c r="B4107" i="63"/>
  <c r="B4106" i="63"/>
  <c r="B4105" i="63"/>
  <c r="B4104" i="63"/>
  <c r="B4103" i="63"/>
  <c r="B4102" i="63"/>
  <c r="B4101" i="63"/>
  <c r="B4100" i="63"/>
  <c r="B4099" i="63"/>
  <c r="B4098" i="63"/>
  <c r="B4097" i="63"/>
  <c r="B4096" i="63"/>
  <c r="B4095" i="63"/>
  <c r="B4094" i="63"/>
  <c r="B4093" i="63"/>
  <c r="B4092" i="63"/>
  <c r="B4091" i="63"/>
  <c r="B4090" i="63"/>
  <c r="B4089" i="63"/>
  <c r="B4088" i="63"/>
  <c r="B4087" i="63"/>
  <c r="B4086" i="63"/>
  <c r="B4085" i="63"/>
  <c r="B4084" i="63"/>
  <c r="B4083" i="63"/>
  <c r="B4082" i="63"/>
  <c r="B4081" i="63"/>
  <c r="B4080" i="63"/>
  <c r="B4079" i="63"/>
  <c r="B4078" i="63"/>
  <c r="B4077" i="63"/>
  <c r="B4076" i="63"/>
  <c r="B4075" i="63"/>
  <c r="B4074" i="63"/>
  <c r="B4073" i="63"/>
  <c r="B4072" i="63"/>
  <c r="B4071" i="63"/>
  <c r="B4070" i="63"/>
  <c r="B4069" i="63"/>
  <c r="B4068" i="63"/>
  <c r="B4067" i="63"/>
  <c r="B4066" i="63"/>
  <c r="B4065" i="63"/>
  <c r="B4064" i="63"/>
  <c r="B4063" i="63"/>
  <c r="B4062" i="63"/>
  <c r="B4061" i="63"/>
  <c r="B4060" i="63"/>
  <c r="B4059" i="63"/>
  <c r="B4058" i="63"/>
  <c r="B4057" i="63"/>
  <c r="B4056" i="63"/>
  <c r="B4055" i="63"/>
  <c r="B4054" i="63"/>
  <c r="B4053" i="63"/>
  <c r="B4052" i="63"/>
  <c r="B4051" i="63"/>
  <c r="B4050" i="63"/>
  <c r="B4049" i="63"/>
  <c r="B4048" i="63"/>
  <c r="B4047" i="63"/>
  <c r="B4046" i="63"/>
  <c r="B4045" i="63"/>
  <c r="B4044" i="63"/>
  <c r="B4043" i="63"/>
  <c r="B4042" i="63"/>
  <c r="B4041" i="63"/>
  <c r="B4040" i="63"/>
  <c r="B4039" i="63"/>
  <c r="B4038" i="63"/>
  <c r="B4037" i="63"/>
  <c r="B4036" i="63"/>
  <c r="B4035" i="63"/>
  <c r="B4034" i="63"/>
  <c r="B4033" i="63"/>
  <c r="B4032" i="63"/>
  <c r="B4031" i="63"/>
  <c r="B4030" i="63"/>
  <c r="B4029" i="63"/>
  <c r="B4028" i="63"/>
  <c r="B4027" i="63"/>
  <c r="B4026" i="63"/>
  <c r="B4025" i="63"/>
  <c r="B4024" i="63"/>
  <c r="B4023" i="63"/>
  <c r="B4022" i="63"/>
  <c r="B4021" i="63"/>
  <c r="B4020" i="63"/>
  <c r="B4019" i="63"/>
  <c r="B4018" i="63"/>
  <c r="B4017" i="63"/>
  <c r="B4016" i="63"/>
  <c r="B4015" i="63"/>
  <c r="B4014" i="63"/>
  <c r="B4013" i="63"/>
  <c r="B4012" i="63"/>
  <c r="B4011" i="63"/>
  <c r="B4010" i="63"/>
  <c r="B4009" i="63"/>
  <c r="B4008" i="63"/>
  <c r="B4007" i="63"/>
  <c r="B4006" i="63"/>
  <c r="B4005" i="63"/>
  <c r="B4004" i="63"/>
  <c r="B4003" i="63"/>
  <c r="B4002" i="63"/>
  <c r="B4001" i="63"/>
  <c r="B4000" i="63"/>
  <c r="B3999" i="63"/>
  <c r="B3998" i="63"/>
  <c r="B3997" i="63"/>
  <c r="B3996" i="63"/>
  <c r="B3995" i="63"/>
  <c r="B3994" i="63"/>
  <c r="B3993" i="63"/>
  <c r="B3992" i="63"/>
  <c r="B3991" i="63"/>
  <c r="B3990" i="63"/>
  <c r="B3989" i="63"/>
  <c r="B3988" i="63"/>
  <c r="B3987" i="63"/>
  <c r="B3986" i="63"/>
  <c r="B3985" i="63"/>
  <c r="B3984" i="63"/>
  <c r="B3983" i="63"/>
  <c r="B3982" i="63"/>
  <c r="B3981" i="63"/>
  <c r="B3980" i="63"/>
  <c r="B3979" i="63"/>
  <c r="B3978" i="63"/>
  <c r="B3977" i="63"/>
  <c r="B3976" i="63"/>
  <c r="B3975" i="63"/>
  <c r="B3974" i="63"/>
  <c r="B3973" i="63"/>
  <c r="B3972" i="63"/>
  <c r="B3971" i="63"/>
  <c r="B3970" i="63"/>
  <c r="B3969" i="63"/>
  <c r="B3968" i="63"/>
  <c r="B3967" i="63"/>
  <c r="B3966" i="63"/>
  <c r="B3965" i="63"/>
  <c r="B3964" i="63"/>
  <c r="B3963" i="63"/>
  <c r="B3962" i="63"/>
  <c r="B3961" i="63"/>
  <c r="B3960" i="63"/>
  <c r="B3959" i="63"/>
  <c r="B3958" i="63"/>
  <c r="B3957" i="63"/>
  <c r="B3956" i="63"/>
  <c r="B3955" i="63"/>
  <c r="B3954" i="63"/>
  <c r="B3953" i="63"/>
  <c r="B3952" i="63"/>
  <c r="B3951" i="63"/>
  <c r="B3950" i="63"/>
  <c r="B3949" i="63"/>
  <c r="B3948" i="63"/>
  <c r="B3947" i="63"/>
  <c r="B3946" i="63"/>
  <c r="B3945" i="63"/>
  <c r="B3944" i="63"/>
  <c r="B3943" i="63"/>
  <c r="B3942" i="63"/>
  <c r="B3941" i="63"/>
  <c r="B3940" i="63"/>
  <c r="B3939" i="63"/>
  <c r="B3938" i="63"/>
  <c r="B3937" i="63"/>
  <c r="B3936" i="63"/>
  <c r="B3935" i="63"/>
  <c r="B3934" i="63"/>
  <c r="B3933" i="63"/>
  <c r="B3932" i="63"/>
  <c r="B3931" i="63"/>
  <c r="B3930" i="63"/>
  <c r="B3929" i="63"/>
  <c r="B3928" i="63"/>
  <c r="B3927" i="63"/>
  <c r="B3926" i="63"/>
  <c r="B3925" i="63"/>
  <c r="B3924" i="63"/>
  <c r="B3923" i="63"/>
  <c r="B3922" i="63"/>
  <c r="B3921" i="63"/>
  <c r="B3920" i="63"/>
  <c r="B3919" i="63"/>
  <c r="B3918" i="63"/>
  <c r="B3917" i="63"/>
  <c r="B3916" i="63"/>
  <c r="B3915" i="63"/>
  <c r="B3914" i="63"/>
  <c r="B3913" i="63"/>
  <c r="B3912" i="63"/>
  <c r="B3911" i="63"/>
  <c r="B3910" i="63"/>
  <c r="B3909" i="63"/>
  <c r="B3908" i="63"/>
  <c r="B3907" i="63"/>
  <c r="B3906" i="63"/>
  <c r="B3905" i="63"/>
  <c r="B3904" i="63"/>
  <c r="B3903" i="63"/>
  <c r="B3902" i="63"/>
  <c r="B3901" i="63"/>
  <c r="B3900" i="63"/>
  <c r="B3899" i="63"/>
  <c r="B3898" i="63"/>
  <c r="B3897" i="63"/>
  <c r="B3896" i="63"/>
  <c r="B3895" i="63"/>
  <c r="B3894" i="63"/>
  <c r="B3893" i="63"/>
  <c r="B3892" i="63"/>
  <c r="B3891" i="63"/>
  <c r="B3890" i="63"/>
  <c r="B3889" i="63"/>
  <c r="B3888" i="63"/>
  <c r="B3887" i="63"/>
  <c r="B3886" i="63"/>
  <c r="B3885" i="63"/>
  <c r="B3884" i="63"/>
  <c r="B3883" i="63"/>
  <c r="B3882" i="63"/>
  <c r="B3881" i="63"/>
  <c r="B3880" i="63"/>
  <c r="B3879" i="63"/>
  <c r="B3878" i="63"/>
  <c r="B3877" i="63"/>
  <c r="B3876" i="63"/>
  <c r="B3875" i="63"/>
  <c r="B3874" i="63"/>
  <c r="B3873" i="63"/>
  <c r="B3872" i="63"/>
  <c r="B3871" i="63"/>
  <c r="B3870" i="63"/>
  <c r="B3869" i="63"/>
  <c r="B3868" i="63"/>
  <c r="B3867" i="63"/>
  <c r="B3866" i="63"/>
  <c r="B3865" i="63"/>
  <c r="B3864" i="63"/>
  <c r="B3863" i="63"/>
  <c r="B3862" i="63"/>
  <c r="B3861" i="63"/>
  <c r="B3860" i="63"/>
  <c r="B3859" i="63"/>
  <c r="B3858" i="63"/>
  <c r="B3857" i="63"/>
  <c r="B3856" i="63"/>
  <c r="B3855" i="63"/>
  <c r="B3854" i="63"/>
  <c r="B3853" i="63"/>
  <c r="B3852" i="63"/>
  <c r="B3851" i="63"/>
  <c r="B3850" i="63"/>
  <c r="B3849" i="63"/>
  <c r="B3848" i="63"/>
  <c r="B3847" i="63"/>
  <c r="B3846" i="63"/>
  <c r="B3845" i="63"/>
  <c r="B3844" i="63"/>
  <c r="B3843" i="63"/>
  <c r="B3842" i="63"/>
  <c r="B3841" i="63"/>
  <c r="B3840" i="63"/>
  <c r="B3839" i="63"/>
  <c r="B3838" i="63"/>
  <c r="B3837" i="63"/>
  <c r="B3836" i="63"/>
  <c r="B3835" i="63"/>
  <c r="B3834" i="63"/>
  <c r="B3833" i="63"/>
  <c r="B3832" i="63"/>
  <c r="B3831" i="63"/>
  <c r="B3830" i="63"/>
  <c r="B3829" i="63"/>
  <c r="B3828" i="63"/>
  <c r="B3827" i="63"/>
  <c r="B3826" i="63"/>
  <c r="B3825" i="63"/>
  <c r="B3824" i="63"/>
  <c r="B3823" i="63"/>
  <c r="B3822" i="63"/>
  <c r="B3821" i="63"/>
  <c r="B3820" i="63"/>
  <c r="B3819" i="63"/>
  <c r="B3818" i="63"/>
  <c r="B3817" i="63"/>
  <c r="B3816" i="63"/>
  <c r="B3815" i="63"/>
  <c r="B3814" i="63"/>
  <c r="B3813" i="63"/>
  <c r="B3812" i="63"/>
  <c r="B3811" i="63"/>
  <c r="B3810" i="63"/>
  <c r="B3809" i="63"/>
  <c r="B3808" i="63"/>
  <c r="B3807" i="63"/>
  <c r="B3806" i="63"/>
  <c r="B3805" i="63"/>
  <c r="B3804" i="63"/>
  <c r="B3803" i="63"/>
  <c r="B3802" i="63"/>
  <c r="B3801" i="63"/>
  <c r="B3800" i="63"/>
  <c r="B3799" i="63"/>
  <c r="B3798" i="63"/>
  <c r="B3797" i="63"/>
  <c r="B3796" i="63"/>
  <c r="B3795" i="63"/>
  <c r="B3794" i="63"/>
  <c r="B3793" i="63"/>
  <c r="B3792" i="63"/>
  <c r="B3791" i="63"/>
  <c r="B3790" i="63"/>
  <c r="B3789" i="63"/>
  <c r="B3788" i="63"/>
  <c r="B3787" i="63"/>
  <c r="B3786" i="63"/>
  <c r="B3785" i="63"/>
  <c r="B3784" i="63"/>
  <c r="B3783" i="63"/>
  <c r="B3782" i="63"/>
  <c r="B3781" i="63"/>
  <c r="B3780" i="63"/>
  <c r="B3779" i="63"/>
  <c r="B3778" i="63"/>
  <c r="B3777" i="63"/>
  <c r="B3776" i="63"/>
  <c r="B3775" i="63"/>
  <c r="B3774" i="63"/>
  <c r="B3773" i="63"/>
  <c r="B3772" i="63"/>
  <c r="B3771" i="63"/>
  <c r="B3770" i="63"/>
  <c r="B3769" i="63"/>
  <c r="B3768" i="63"/>
  <c r="B3767" i="63"/>
  <c r="B3766" i="63"/>
  <c r="B3765" i="63"/>
  <c r="B3764" i="63"/>
  <c r="B3763" i="63"/>
  <c r="B3762" i="63"/>
  <c r="B3761" i="63"/>
  <c r="B3760" i="63"/>
  <c r="B3759" i="63"/>
  <c r="B3758" i="63"/>
  <c r="B3757" i="63"/>
  <c r="B3756" i="63"/>
  <c r="B3755" i="63"/>
  <c r="B3754" i="63"/>
  <c r="B3753" i="63"/>
  <c r="B3752" i="63"/>
  <c r="B3751" i="63"/>
  <c r="B3750" i="63"/>
  <c r="B3749" i="63"/>
  <c r="B3748" i="63"/>
  <c r="B3747" i="63"/>
  <c r="B3746" i="63"/>
  <c r="B3745" i="63"/>
  <c r="B3744" i="63"/>
  <c r="B3743" i="63"/>
  <c r="B3742" i="63"/>
  <c r="B3741" i="63"/>
  <c r="B3740" i="63"/>
  <c r="B3739" i="63"/>
  <c r="B3738" i="63"/>
  <c r="B3737" i="63"/>
  <c r="B3736" i="63"/>
  <c r="B3735" i="63"/>
  <c r="B3734" i="63"/>
  <c r="B3733" i="63"/>
  <c r="B3732" i="63"/>
  <c r="B3731" i="63"/>
  <c r="B3730" i="63"/>
  <c r="B3729" i="63"/>
  <c r="B3728" i="63"/>
  <c r="B3727" i="63"/>
  <c r="B3726" i="63"/>
  <c r="B3725" i="63"/>
  <c r="B3724" i="63"/>
  <c r="B3723" i="63"/>
  <c r="B3722" i="63"/>
  <c r="B3721" i="63"/>
  <c r="B3720" i="63"/>
  <c r="B3719" i="63"/>
  <c r="B3718" i="63"/>
  <c r="B3717" i="63"/>
  <c r="B3716" i="63"/>
  <c r="B3715" i="63"/>
  <c r="B3714" i="63"/>
  <c r="B3713" i="63"/>
  <c r="B3712" i="63"/>
  <c r="B3711" i="63"/>
  <c r="B3710" i="63"/>
  <c r="B3709" i="63"/>
  <c r="B3708" i="63"/>
  <c r="B3707" i="63"/>
  <c r="B3706" i="63"/>
  <c r="B3705" i="63"/>
  <c r="B3704" i="63"/>
  <c r="B3703" i="63"/>
  <c r="B3702" i="63"/>
  <c r="B3701" i="63"/>
  <c r="B3700" i="63"/>
  <c r="B3699" i="63"/>
  <c r="B3698" i="63"/>
  <c r="B3697" i="63"/>
  <c r="B3696" i="63"/>
  <c r="B3695" i="63"/>
  <c r="B3694" i="63"/>
  <c r="B3693" i="63"/>
  <c r="B3692" i="63"/>
  <c r="B3691" i="63"/>
  <c r="B3690" i="63"/>
  <c r="B3689" i="63"/>
  <c r="B3688" i="63"/>
  <c r="B3687" i="63"/>
  <c r="B3686" i="63"/>
  <c r="B3685" i="63"/>
  <c r="B3684" i="63"/>
  <c r="B3683" i="63"/>
  <c r="B3682" i="63"/>
  <c r="B3681" i="63"/>
  <c r="B3680" i="63"/>
  <c r="B3679" i="63"/>
  <c r="B3678" i="63"/>
  <c r="B3677" i="63"/>
  <c r="B3676" i="63"/>
  <c r="B3675" i="63"/>
  <c r="B3674" i="63"/>
  <c r="B3673" i="63"/>
  <c r="B3672" i="63"/>
  <c r="B3671" i="63"/>
  <c r="B3670" i="63"/>
  <c r="B3669" i="63"/>
  <c r="B3668" i="63"/>
  <c r="B3667" i="63"/>
  <c r="B3666" i="63"/>
  <c r="B3665" i="63"/>
  <c r="B3664" i="63"/>
  <c r="B3663" i="63"/>
  <c r="B3662" i="63"/>
  <c r="B3661" i="63"/>
  <c r="B3660" i="63"/>
  <c r="B3659" i="63"/>
  <c r="B3658" i="63"/>
  <c r="B3657" i="63"/>
  <c r="B3656" i="63"/>
  <c r="B3655" i="63"/>
  <c r="B3654" i="63"/>
  <c r="B3653" i="63"/>
  <c r="B3652" i="63"/>
  <c r="B3651" i="63"/>
  <c r="B3650" i="63"/>
  <c r="B3649" i="63"/>
  <c r="B3648" i="63"/>
  <c r="B3647" i="63"/>
  <c r="B3646" i="63"/>
  <c r="B3645" i="63"/>
  <c r="B3644" i="63"/>
  <c r="B3643" i="63"/>
  <c r="B3642" i="63"/>
  <c r="B3641" i="63"/>
  <c r="B3640" i="63"/>
  <c r="B3639" i="63"/>
  <c r="B3638" i="63"/>
  <c r="B3637" i="63"/>
  <c r="B3636" i="63"/>
  <c r="B3635" i="63"/>
  <c r="B3634" i="63"/>
  <c r="B3633" i="63"/>
  <c r="B3632" i="63"/>
  <c r="B3631" i="63"/>
  <c r="B3630" i="63"/>
  <c r="B3629" i="63"/>
  <c r="B3628" i="63"/>
  <c r="B3627" i="63"/>
  <c r="B3626" i="63"/>
  <c r="B3625" i="63"/>
  <c r="B3624" i="63"/>
  <c r="B3623" i="63"/>
  <c r="B3622" i="63"/>
  <c r="B3621" i="63"/>
  <c r="B3620" i="63"/>
  <c r="B3619" i="63"/>
  <c r="B3618" i="63"/>
  <c r="B3617" i="63"/>
  <c r="B3616" i="63"/>
  <c r="B3615" i="63"/>
  <c r="B3614" i="63"/>
  <c r="B3613" i="63"/>
  <c r="B3612" i="63"/>
  <c r="B3611" i="63"/>
  <c r="B3610" i="63"/>
  <c r="B3609" i="63"/>
  <c r="B3608" i="63"/>
  <c r="B3607" i="63"/>
  <c r="B3606" i="63"/>
  <c r="B3605" i="63"/>
  <c r="B3604" i="63"/>
  <c r="B3603" i="63"/>
  <c r="B3602" i="63"/>
  <c r="B3601" i="63"/>
  <c r="B3600" i="63"/>
  <c r="B3599" i="63"/>
  <c r="B3598" i="63"/>
  <c r="B3597" i="63"/>
  <c r="B3596" i="63"/>
  <c r="B3595" i="63"/>
  <c r="B3594" i="63"/>
  <c r="B3593" i="63"/>
  <c r="B3592" i="63"/>
  <c r="B3591" i="63"/>
  <c r="B3590" i="63"/>
  <c r="B3589" i="63"/>
  <c r="B3588" i="63"/>
  <c r="B3587" i="63"/>
  <c r="B3586" i="63"/>
  <c r="B3585" i="63"/>
  <c r="B3584" i="63"/>
  <c r="B3583" i="63"/>
  <c r="B3582" i="63"/>
  <c r="B3581" i="63"/>
  <c r="B3580" i="63"/>
  <c r="B3579" i="63"/>
  <c r="B3578" i="63"/>
  <c r="B3577" i="63"/>
  <c r="B3576" i="63"/>
  <c r="B3575" i="63"/>
  <c r="B3574" i="63"/>
  <c r="B3573" i="63"/>
  <c r="B3572" i="63"/>
  <c r="B3571" i="63"/>
  <c r="B3570" i="63"/>
  <c r="B3569" i="63"/>
  <c r="B3568" i="63"/>
  <c r="B3567" i="63"/>
  <c r="B3566" i="63"/>
  <c r="B3565" i="63"/>
  <c r="B3564" i="63"/>
  <c r="B3563" i="63"/>
  <c r="B3562" i="63"/>
  <c r="B3561" i="63"/>
  <c r="B3560" i="63"/>
  <c r="B3559" i="63"/>
  <c r="B3558" i="63"/>
  <c r="B3557" i="63"/>
  <c r="B3556" i="63"/>
  <c r="B3555" i="63"/>
  <c r="B3554" i="63"/>
  <c r="B3553" i="63"/>
  <c r="B3552" i="63"/>
  <c r="B3551" i="63"/>
  <c r="B3550" i="63"/>
  <c r="B3549" i="63"/>
  <c r="B3548" i="63"/>
  <c r="B3547" i="63"/>
  <c r="B3546" i="63"/>
  <c r="B3545" i="63"/>
  <c r="B3544" i="63"/>
  <c r="B3543" i="63"/>
  <c r="B3542" i="63"/>
  <c r="B3541" i="63"/>
  <c r="B3540" i="63"/>
  <c r="B3539" i="63"/>
  <c r="B3538" i="63"/>
  <c r="B3537" i="63"/>
  <c r="B3536" i="63"/>
  <c r="B3535" i="63"/>
  <c r="B3534" i="63"/>
  <c r="B3533" i="63"/>
  <c r="B3532" i="63"/>
  <c r="B3531" i="63"/>
  <c r="B3530" i="63"/>
  <c r="B3529" i="63"/>
  <c r="B3528" i="63"/>
  <c r="B3527" i="63"/>
  <c r="B3526" i="63"/>
  <c r="B3525" i="63"/>
  <c r="B3524" i="63"/>
  <c r="B3523" i="63"/>
  <c r="B3522" i="63"/>
  <c r="B3521" i="63"/>
  <c r="B3520" i="63"/>
  <c r="B3519" i="63"/>
  <c r="B3518" i="63"/>
  <c r="B3517" i="63"/>
  <c r="B3516" i="63"/>
  <c r="B3515" i="63"/>
  <c r="B3514" i="63"/>
  <c r="B3513" i="63"/>
  <c r="B3512" i="63"/>
  <c r="B3511" i="63"/>
  <c r="B3510" i="63"/>
  <c r="B3509" i="63"/>
  <c r="B3508" i="63"/>
  <c r="B3507" i="63"/>
  <c r="B3506" i="63"/>
  <c r="B3505" i="63"/>
  <c r="B3504" i="63"/>
  <c r="B3503" i="63"/>
  <c r="B3502" i="63"/>
  <c r="B3501" i="63"/>
  <c r="B3500" i="63"/>
  <c r="B3499" i="63"/>
  <c r="B3498" i="63"/>
  <c r="B3497" i="63"/>
  <c r="B3496" i="63"/>
  <c r="B3495" i="63"/>
  <c r="B3494" i="63"/>
  <c r="B3493" i="63"/>
  <c r="B3492" i="63"/>
  <c r="B3491" i="63"/>
  <c r="B3490" i="63"/>
  <c r="B3489" i="63"/>
  <c r="B3488" i="63"/>
  <c r="B3487" i="63"/>
  <c r="B3486" i="63"/>
  <c r="B3485" i="63"/>
  <c r="B3484" i="63"/>
  <c r="B3483" i="63"/>
  <c r="B3482" i="63"/>
  <c r="B3481" i="63"/>
  <c r="B3480" i="63"/>
  <c r="B3479" i="63"/>
  <c r="B3478" i="63"/>
  <c r="B3477" i="63"/>
  <c r="B3476" i="63"/>
  <c r="B3475" i="63"/>
  <c r="B3474" i="63"/>
  <c r="B3473" i="63"/>
  <c r="B3472" i="63"/>
  <c r="B3471" i="63"/>
  <c r="B3470" i="63"/>
  <c r="B3469" i="63"/>
  <c r="B3468" i="63"/>
  <c r="B3467" i="63"/>
  <c r="B3466" i="63"/>
  <c r="B3465" i="63"/>
  <c r="B3464" i="63"/>
  <c r="B3463" i="63"/>
  <c r="B3462" i="63"/>
  <c r="B3461" i="63"/>
  <c r="B3460" i="63"/>
  <c r="B3459" i="63"/>
  <c r="B3458" i="63"/>
  <c r="B3457" i="63"/>
  <c r="B3456" i="63"/>
  <c r="B3455" i="63"/>
  <c r="B3454" i="63"/>
  <c r="B3453" i="63"/>
  <c r="B3452" i="63"/>
  <c r="B3451" i="63"/>
  <c r="B3450" i="63"/>
  <c r="B3449" i="63"/>
  <c r="B3448" i="63"/>
  <c r="B3447" i="63"/>
  <c r="B3446" i="63"/>
  <c r="B3445" i="63"/>
  <c r="B3444" i="63"/>
  <c r="B3443" i="63"/>
  <c r="B3442" i="63"/>
  <c r="B3441" i="63"/>
  <c r="B3440" i="63"/>
  <c r="B3439" i="63"/>
  <c r="B3438" i="63"/>
  <c r="B3437" i="63"/>
  <c r="B3436" i="63"/>
  <c r="B3435" i="63"/>
  <c r="B3434" i="63"/>
  <c r="B3433" i="63"/>
  <c r="B3432" i="63"/>
  <c r="B3431" i="63"/>
  <c r="B3430" i="63"/>
  <c r="B3429" i="63"/>
  <c r="B3428" i="63"/>
  <c r="B3427" i="63"/>
  <c r="B3426" i="63"/>
  <c r="B3425" i="63"/>
  <c r="B3424" i="63"/>
  <c r="B3423" i="63"/>
  <c r="B3422" i="63"/>
  <c r="B3421" i="63"/>
  <c r="B3420" i="63"/>
  <c r="B3419" i="63"/>
  <c r="B3418" i="63"/>
  <c r="B3417" i="63"/>
  <c r="B3416" i="63"/>
  <c r="B3415" i="63"/>
  <c r="B3414" i="63"/>
  <c r="B3413" i="63"/>
  <c r="B3412" i="63"/>
  <c r="B3411" i="63"/>
  <c r="B3410" i="63"/>
  <c r="B3409" i="63"/>
  <c r="B3408" i="63"/>
  <c r="B3407" i="63"/>
  <c r="B3406" i="63"/>
  <c r="B3405" i="63"/>
  <c r="B3404" i="63"/>
  <c r="B3403" i="63"/>
  <c r="B3402" i="63"/>
  <c r="B3401" i="63"/>
  <c r="B3400" i="63"/>
  <c r="B3399" i="63"/>
  <c r="B3398" i="63"/>
  <c r="B3397" i="63"/>
  <c r="B3396" i="63"/>
  <c r="B3395" i="63"/>
  <c r="B3394" i="63"/>
  <c r="B3393" i="63"/>
  <c r="B3392" i="63"/>
  <c r="B3391" i="63"/>
  <c r="B3390" i="63"/>
  <c r="B3389" i="63"/>
  <c r="B3388" i="63"/>
  <c r="B3387" i="63"/>
  <c r="B3386" i="63"/>
  <c r="B3385" i="63"/>
  <c r="B3384" i="63"/>
  <c r="B3383" i="63"/>
  <c r="B3382" i="63"/>
  <c r="B3381" i="63"/>
  <c r="B3380" i="63"/>
  <c r="B3379" i="63"/>
  <c r="B3378" i="63"/>
  <c r="B3377" i="63"/>
  <c r="B3376" i="63"/>
  <c r="B3375" i="63"/>
  <c r="B3374" i="63"/>
  <c r="B3373" i="63"/>
  <c r="B3372" i="63"/>
  <c r="B3371" i="63"/>
  <c r="B3370" i="63"/>
  <c r="B3369" i="63"/>
  <c r="B3368" i="63"/>
  <c r="B3367" i="63"/>
  <c r="B3366" i="63"/>
  <c r="B3365" i="63"/>
  <c r="B3364" i="63"/>
  <c r="B3363" i="63"/>
  <c r="B3362" i="63"/>
  <c r="B3361" i="63"/>
  <c r="B3360" i="63"/>
  <c r="B3359" i="63"/>
  <c r="B3358" i="63"/>
  <c r="B3357" i="63"/>
  <c r="B3356" i="63"/>
  <c r="B3355" i="63"/>
  <c r="B3354" i="63"/>
  <c r="B3353" i="63"/>
  <c r="B3352" i="63"/>
  <c r="B3351" i="63"/>
  <c r="B3350" i="63"/>
  <c r="B3349" i="63"/>
  <c r="B3348" i="63"/>
  <c r="B3347" i="63"/>
  <c r="B3346" i="63"/>
  <c r="B3345" i="63"/>
  <c r="B3344" i="63"/>
  <c r="B3343" i="63"/>
  <c r="B3342" i="63"/>
  <c r="B3341" i="63"/>
  <c r="B3340" i="63"/>
  <c r="B3339" i="63"/>
  <c r="B3338" i="63"/>
  <c r="B3337" i="63"/>
  <c r="B3336" i="63"/>
  <c r="B3335" i="63"/>
  <c r="B3334" i="63"/>
  <c r="B3333" i="63"/>
  <c r="B3332" i="63"/>
  <c r="B3331" i="63"/>
  <c r="B3330" i="63"/>
  <c r="B3329" i="63"/>
  <c r="B3328" i="63"/>
  <c r="B3327" i="63"/>
  <c r="B3326" i="63"/>
  <c r="B3325" i="63"/>
  <c r="B3324" i="63"/>
  <c r="B3323" i="63"/>
  <c r="B3322" i="63"/>
  <c r="B3321" i="63"/>
  <c r="B3320" i="63"/>
  <c r="B3319" i="63"/>
  <c r="B3318" i="63"/>
  <c r="B3317" i="63"/>
  <c r="B3316" i="63"/>
  <c r="B3315" i="63"/>
  <c r="B3314" i="63"/>
  <c r="B3313" i="63"/>
  <c r="B3312" i="63"/>
  <c r="B3311" i="63"/>
  <c r="B3310" i="63"/>
  <c r="B3309" i="63"/>
  <c r="B3308" i="63"/>
  <c r="B3307" i="63"/>
  <c r="B3306" i="63"/>
  <c r="B3305" i="63"/>
  <c r="B3304" i="63"/>
  <c r="B3303" i="63"/>
  <c r="B3302" i="63"/>
  <c r="B3301" i="63"/>
  <c r="B3300" i="63"/>
  <c r="B3299" i="63"/>
  <c r="B3298" i="63"/>
  <c r="B3297" i="63"/>
  <c r="B3296" i="63"/>
  <c r="B3295" i="63"/>
  <c r="B3294" i="63"/>
  <c r="B3293" i="63"/>
  <c r="B3292" i="63"/>
  <c r="B3291" i="63"/>
  <c r="B3290" i="63"/>
  <c r="B3289" i="63"/>
  <c r="B3288" i="63"/>
  <c r="B3287" i="63"/>
  <c r="B3286" i="63"/>
  <c r="B3285" i="63"/>
  <c r="B3284" i="63"/>
  <c r="B3283" i="63"/>
  <c r="B3282" i="63"/>
  <c r="B3281" i="63"/>
  <c r="B3280" i="63"/>
  <c r="B3279" i="63"/>
  <c r="B3278" i="63"/>
  <c r="B3277" i="63"/>
  <c r="B3276" i="63"/>
  <c r="B3275" i="63"/>
  <c r="B3274" i="63"/>
  <c r="B3273" i="63"/>
  <c r="B3272" i="63"/>
  <c r="B3271" i="63"/>
  <c r="B3270" i="63"/>
  <c r="B3269" i="63"/>
  <c r="B3268" i="63"/>
  <c r="B3267" i="63"/>
  <c r="B3266" i="63"/>
  <c r="B3265" i="63"/>
  <c r="B3264" i="63"/>
  <c r="B3263" i="63"/>
  <c r="B3262" i="63"/>
  <c r="B3261" i="63"/>
  <c r="B3260" i="63"/>
  <c r="B3259" i="63"/>
  <c r="B3258" i="63"/>
  <c r="B3257" i="63"/>
  <c r="B3256" i="63"/>
  <c r="B3255" i="63"/>
  <c r="B3254" i="63"/>
  <c r="B3253" i="63"/>
  <c r="B3252" i="63"/>
  <c r="B3251" i="63"/>
  <c r="B3250" i="63"/>
  <c r="B3249" i="63"/>
  <c r="B3248" i="63"/>
  <c r="B3247" i="63"/>
  <c r="B3246" i="63"/>
  <c r="B3245" i="63"/>
  <c r="B3244" i="63"/>
  <c r="B3243" i="63"/>
  <c r="B3242" i="63"/>
  <c r="B3241" i="63"/>
  <c r="B3240" i="63"/>
  <c r="B3239" i="63"/>
  <c r="B3238" i="63"/>
  <c r="B3237" i="63"/>
  <c r="B3236" i="63"/>
  <c r="B3235" i="63"/>
  <c r="B3234" i="63"/>
  <c r="B3233" i="63"/>
  <c r="B3232" i="63"/>
  <c r="B3231" i="63"/>
  <c r="B3230" i="63"/>
  <c r="B3229" i="63"/>
  <c r="B3228" i="63"/>
  <c r="B3227" i="63"/>
  <c r="B3226" i="63"/>
  <c r="B3225" i="63"/>
  <c r="B3224" i="63"/>
  <c r="B3223" i="63"/>
  <c r="B3222" i="63"/>
  <c r="B3221" i="63"/>
  <c r="B3220" i="63"/>
  <c r="B3219" i="63"/>
  <c r="B3218" i="63"/>
  <c r="B3217" i="63"/>
  <c r="B3216" i="63"/>
  <c r="B3215" i="63"/>
  <c r="B3214" i="63"/>
  <c r="B3213" i="63"/>
  <c r="B3212" i="63"/>
  <c r="B3211" i="63"/>
  <c r="B3210" i="63"/>
  <c r="B3209" i="63"/>
  <c r="B3208" i="63"/>
  <c r="B3207" i="63"/>
  <c r="B3206" i="63"/>
  <c r="B3205" i="63"/>
  <c r="B3204" i="63"/>
  <c r="B3203" i="63"/>
  <c r="B3202" i="63"/>
  <c r="B3201" i="63"/>
  <c r="B3200" i="63"/>
  <c r="B3199" i="63"/>
  <c r="B3198" i="63"/>
  <c r="B3197" i="63"/>
  <c r="B3196" i="63"/>
  <c r="B3195" i="63"/>
  <c r="B3194" i="63"/>
  <c r="B3193" i="63"/>
  <c r="B3192" i="63"/>
  <c r="B3191" i="63"/>
  <c r="B3190" i="63"/>
  <c r="B3189" i="63"/>
  <c r="B3188" i="63"/>
  <c r="B3187" i="63"/>
  <c r="B3186" i="63"/>
  <c r="B3185" i="63"/>
  <c r="B3184" i="63"/>
  <c r="B3183" i="63"/>
  <c r="B3182" i="63"/>
  <c r="B3181" i="63"/>
  <c r="B3180" i="63"/>
  <c r="B3179" i="63"/>
  <c r="B3178" i="63"/>
  <c r="B3177" i="63"/>
  <c r="B3176" i="63"/>
  <c r="B3175" i="63"/>
  <c r="B3174" i="63"/>
  <c r="B3173" i="63"/>
  <c r="B3172" i="63"/>
  <c r="B3171" i="63"/>
  <c r="B3170" i="63"/>
  <c r="B3169" i="63"/>
  <c r="B3168" i="63"/>
  <c r="B3167" i="63"/>
  <c r="B3166" i="63"/>
  <c r="B3165" i="63"/>
  <c r="B3164" i="63"/>
  <c r="B3163" i="63"/>
  <c r="B3162" i="63"/>
  <c r="B3161" i="63"/>
  <c r="B3160" i="63"/>
  <c r="B3159" i="63"/>
  <c r="B3158" i="63"/>
  <c r="B3157" i="63"/>
  <c r="B3156" i="63"/>
  <c r="B3155" i="63"/>
  <c r="B3154" i="63"/>
  <c r="B3153" i="63"/>
  <c r="B3152" i="63"/>
  <c r="B3151" i="63"/>
  <c r="B3150" i="63"/>
  <c r="B3149" i="63"/>
  <c r="B3148" i="63"/>
  <c r="B3147" i="63"/>
  <c r="B3146" i="63"/>
  <c r="B3145" i="63"/>
  <c r="B3144" i="63"/>
  <c r="B3143" i="63"/>
  <c r="B3142" i="63"/>
  <c r="B3141" i="63"/>
  <c r="B3140" i="63"/>
  <c r="B3139" i="63"/>
  <c r="B3138" i="63"/>
  <c r="B3137" i="63"/>
  <c r="B3136" i="63"/>
  <c r="B3135" i="63"/>
  <c r="B3134" i="63"/>
  <c r="B3133" i="63"/>
  <c r="B3132" i="63"/>
  <c r="B3131" i="63"/>
  <c r="B3130" i="63"/>
  <c r="B3129" i="63"/>
  <c r="B3128" i="63"/>
  <c r="B3127" i="63"/>
  <c r="B3126" i="63"/>
  <c r="B3125" i="63"/>
  <c r="B3124" i="63"/>
  <c r="B3123" i="63"/>
  <c r="B3122" i="63"/>
  <c r="B3121" i="63"/>
  <c r="B3120" i="63"/>
  <c r="B3119" i="63"/>
  <c r="B3118" i="63"/>
  <c r="B3117" i="63"/>
  <c r="B3116" i="63"/>
  <c r="B3115" i="63"/>
  <c r="B3114" i="63"/>
  <c r="B3113" i="63"/>
  <c r="B3112" i="63"/>
  <c r="B3111" i="63"/>
  <c r="B3110" i="63"/>
  <c r="B3109" i="63"/>
  <c r="B3108" i="63"/>
  <c r="B3107" i="63"/>
  <c r="B3106" i="63"/>
  <c r="B3105" i="63"/>
  <c r="B3104" i="63"/>
  <c r="B3103" i="63"/>
  <c r="B3102" i="63"/>
  <c r="B3101" i="63"/>
  <c r="B3100" i="63"/>
  <c r="B3099" i="63"/>
  <c r="B3098" i="63"/>
  <c r="B3097" i="63"/>
  <c r="B3096" i="63"/>
  <c r="B3095" i="63"/>
  <c r="B3094" i="63"/>
  <c r="B3093" i="63"/>
  <c r="B3092" i="63"/>
  <c r="B3091" i="63"/>
  <c r="B3090" i="63"/>
  <c r="B3089" i="63"/>
  <c r="B3088" i="63"/>
  <c r="B3087" i="63"/>
  <c r="B3086" i="63"/>
  <c r="B3085" i="63"/>
  <c r="B3084" i="63"/>
  <c r="B3083" i="63"/>
  <c r="B3082" i="63"/>
  <c r="B3081" i="63"/>
  <c r="B3080" i="63"/>
  <c r="B3079" i="63"/>
  <c r="B3078" i="63"/>
  <c r="B3077" i="63"/>
  <c r="B3076" i="63"/>
  <c r="B3075" i="63"/>
  <c r="B3074" i="63"/>
  <c r="B3073" i="63"/>
  <c r="B3072" i="63"/>
  <c r="B3071" i="63"/>
  <c r="B3070" i="63"/>
  <c r="B3069" i="63"/>
  <c r="B3068" i="63"/>
  <c r="B3067" i="63"/>
  <c r="B3066" i="63"/>
  <c r="B3065" i="63"/>
  <c r="B3064" i="63"/>
  <c r="B3063" i="63"/>
  <c r="B3062" i="63"/>
  <c r="B3061" i="63"/>
  <c r="B3060" i="63"/>
  <c r="B3059" i="63"/>
  <c r="B3058" i="63"/>
  <c r="B3057" i="63"/>
  <c r="B3056" i="63"/>
  <c r="B3055" i="63"/>
  <c r="B3054" i="63"/>
  <c r="B3053" i="63"/>
  <c r="B3052" i="63"/>
  <c r="B3051" i="63"/>
  <c r="B3050" i="63"/>
  <c r="B3049" i="63"/>
  <c r="B3048" i="63"/>
  <c r="B3047" i="63"/>
  <c r="B3046" i="63"/>
  <c r="B3045" i="63"/>
  <c r="B3044" i="63"/>
  <c r="B3043" i="63"/>
  <c r="B3042" i="63"/>
  <c r="B3041" i="63"/>
  <c r="B3040" i="63"/>
  <c r="B3039" i="63"/>
  <c r="B3038" i="63"/>
  <c r="B3037" i="63"/>
  <c r="B3036" i="63"/>
  <c r="B3035" i="63"/>
  <c r="B3034" i="63"/>
  <c r="B3033" i="63"/>
  <c r="B3032" i="63"/>
  <c r="B3031" i="63"/>
  <c r="B3030" i="63"/>
  <c r="B3029" i="63"/>
  <c r="B3028" i="63"/>
  <c r="B3027" i="63"/>
  <c r="B3026" i="63"/>
  <c r="B3025" i="63"/>
  <c r="B3024" i="63"/>
  <c r="B3023" i="63"/>
  <c r="B3022" i="63"/>
  <c r="B3021" i="63"/>
  <c r="B3020" i="63"/>
  <c r="B3019" i="63"/>
  <c r="B3018" i="63"/>
  <c r="B3017" i="63"/>
  <c r="B3016" i="63"/>
  <c r="B3015" i="63"/>
  <c r="B3014" i="63"/>
  <c r="B3013" i="63"/>
  <c r="B3012" i="63"/>
  <c r="B3011" i="63"/>
  <c r="B3010" i="63"/>
  <c r="B3009" i="63"/>
  <c r="B3008" i="63"/>
  <c r="B3007" i="63"/>
  <c r="B3006" i="63"/>
  <c r="B3005" i="63"/>
  <c r="B3004" i="63"/>
  <c r="B3003" i="63"/>
  <c r="B3002" i="63"/>
  <c r="B3001" i="63"/>
  <c r="B3000" i="63"/>
  <c r="B2999" i="63"/>
  <c r="B2998" i="63"/>
  <c r="B2997" i="63"/>
  <c r="B2996" i="63"/>
  <c r="B2995" i="63"/>
  <c r="B2994" i="63"/>
  <c r="B2993" i="63"/>
  <c r="B2992" i="63"/>
  <c r="B2991" i="63"/>
  <c r="B2990" i="63"/>
  <c r="B2989" i="63"/>
  <c r="B2988" i="63"/>
  <c r="B2987" i="63"/>
  <c r="B2986" i="63"/>
  <c r="B2985" i="63"/>
  <c r="B2984" i="63"/>
  <c r="B2983" i="63"/>
  <c r="B2982" i="63"/>
  <c r="B2981" i="63"/>
  <c r="B2980" i="63"/>
  <c r="B2979" i="63"/>
  <c r="B2978" i="63"/>
  <c r="B2977" i="63"/>
  <c r="B2976" i="63"/>
  <c r="B2975" i="63"/>
  <c r="B2974" i="63"/>
  <c r="B2973" i="63"/>
  <c r="B2972" i="63"/>
  <c r="B2971" i="63"/>
  <c r="B2970" i="63"/>
  <c r="B2969" i="63"/>
  <c r="B2968" i="63"/>
  <c r="B2967" i="63"/>
  <c r="B2966" i="63"/>
  <c r="B2965" i="63"/>
  <c r="B2964" i="63"/>
  <c r="B2963" i="63"/>
  <c r="B2962" i="63"/>
  <c r="B2961" i="63"/>
  <c r="B2960" i="63"/>
  <c r="B2959" i="63"/>
  <c r="B2958" i="63"/>
  <c r="B2957" i="63"/>
  <c r="B2956" i="63"/>
  <c r="B2955" i="63"/>
  <c r="B2954" i="63"/>
  <c r="B2953" i="63"/>
  <c r="B2952" i="63"/>
  <c r="B2951" i="63"/>
  <c r="B2950" i="63"/>
  <c r="B2949" i="63"/>
  <c r="B2948" i="63"/>
  <c r="B2947" i="63"/>
  <c r="B2946" i="63"/>
  <c r="B2945" i="63"/>
  <c r="B2944" i="63"/>
  <c r="B2943" i="63"/>
  <c r="B2942" i="63"/>
  <c r="B2941" i="63"/>
  <c r="B2940" i="63"/>
  <c r="B2939" i="63"/>
  <c r="B2938" i="63"/>
  <c r="B2937" i="63"/>
  <c r="B2936" i="63"/>
  <c r="B2935" i="63"/>
  <c r="B2934" i="63"/>
  <c r="B2933" i="63"/>
  <c r="B2932" i="63"/>
  <c r="B2931" i="63"/>
  <c r="B2930" i="63"/>
  <c r="B2929" i="63"/>
  <c r="B2928" i="63"/>
  <c r="B2927" i="63"/>
  <c r="B2926" i="63"/>
  <c r="B2925" i="63"/>
  <c r="B2924" i="63"/>
  <c r="B2923" i="63"/>
  <c r="B2922" i="63"/>
  <c r="B2921" i="63"/>
  <c r="B2920" i="63"/>
  <c r="B2919" i="63"/>
  <c r="B2918" i="63"/>
  <c r="B2917" i="63"/>
  <c r="B2916" i="63"/>
  <c r="B2915" i="63"/>
  <c r="B2914" i="63"/>
  <c r="B2913" i="63"/>
  <c r="B2912" i="63"/>
  <c r="B2911" i="63"/>
  <c r="B2910" i="63"/>
  <c r="B2909" i="63"/>
  <c r="B2908" i="63"/>
  <c r="B2907" i="63"/>
  <c r="B2906" i="63"/>
  <c r="B2905" i="63"/>
  <c r="B2904" i="63"/>
  <c r="B2903" i="63"/>
  <c r="B2902" i="63"/>
  <c r="B2901" i="63"/>
  <c r="B2900" i="63"/>
  <c r="B2899" i="63"/>
  <c r="B2898" i="63"/>
  <c r="B2897" i="63"/>
  <c r="B2896" i="63"/>
  <c r="B2895" i="63"/>
  <c r="B2894" i="63"/>
  <c r="B2893" i="63"/>
  <c r="B2892" i="63"/>
  <c r="B2891" i="63"/>
  <c r="B2890" i="63"/>
  <c r="B2889" i="63"/>
  <c r="B2888" i="63"/>
  <c r="B2887" i="63"/>
  <c r="B2886" i="63"/>
  <c r="B2885" i="63"/>
  <c r="B2884" i="63"/>
  <c r="B2883" i="63"/>
  <c r="B2882" i="63"/>
  <c r="B2881" i="63"/>
  <c r="B2880" i="63"/>
  <c r="B2879" i="63"/>
  <c r="B2878" i="63"/>
  <c r="B2877" i="63"/>
  <c r="B2876" i="63"/>
  <c r="B2875" i="63"/>
  <c r="B2874" i="63"/>
  <c r="B2873" i="63"/>
  <c r="B2872" i="63"/>
  <c r="B2871" i="63"/>
  <c r="B2870" i="63"/>
  <c r="B2869" i="63"/>
  <c r="B2868" i="63"/>
  <c r="B2867" i="63"/>
  <c r="B2866" i="63"/>
  <c r="B2865" i="63"/>
  <c r="B2864" i="63"/>
  <c r="B2863" i="63"/>
  <c r="B2862" i="63"/>
  <c r="B2861" i="63"/>
  <c r="B2860" i="63"/>
  <c r="B2859" i="63"/>
  <c r="B2858" i="63"/>
  <c r="B2857" i="63"/>
  <c r="B2856" i="63"/>
  <c r="B2855" i="63"/>
  <c r="B2854" i="63"/>
  <c r="B2853" i="63"/>
  <c r="B2852" i="63"/>
  <c r="B2851" i="63"/>
  <c r="B2850" i="63"/>
  <c r="B2849" i="63"/>
  <c r="B2848" i="63"/>
  <c r="B2847" i="63"/>
  <c r="B2846" i="63"/>
  <c r="B2845" i="63"/>
  <c r="B2844" i="63"/>
  <c r="B2843" i="63"/>
  <c r="B2842" i="63"/>
  <c r="B2841" i="63"/>
  <c r="B2840" i="63"/>
  <c r="B2839" i="63"/>
  <c r="B2838" i="63"/>
  <c r="B2837" i="63"/>
  <c r="B2836" i="63"/>
  <c r="B2835" i="63"/>
  <c r="B2834" i="63"/>
  <c r="B2833" i="63"/>
  <c r="B2832" i="63"/>
  <c r="B2831" i="63"/>
  <c r="B2830" i="63"/>
  <c r="B2829" i="63"/>
  <c r="B2828" i="63"/>
  <c r="B2827" i="63"/>
  <c r="B2826" i="63"/>
  <c r="B2825" i="63"/>
  <c r="B2824" i="63"/>
  <c r="B2823" i="63"/>
  <c r="B2822" i="63"/>
  <c r="B2821" i="63"/>
  <c r="B2820" i="63"/>
  <c r="B2819" i="63"/>
  <c r="B2818" i="63"/>
  <c r="B2817" i="63"/>
  <c r="B2816" i="63"/>
  <c r="B2815" i="63"/>
  <c r="B2814" i="63"/>
  <c r="B2813" i="63"/>
  <c r="B2812" i="63"/>
  <c r="B2811" i="63"/>
  <c r="B2810" i="63"/>
  <c r="B2809" i="63"/>
  <c r="B2808" i="63"/>
  <c r="B2807" i="63"/>
  <c r="B2806" i="63"/>
  <c r="B2805" i="63"/>
  <c r="B2804" i="63"/>
  <c r="B2803" i="63"/>
  <c r="B2802" i="63"/>
  <c r="B2801" i="63"/>
  <c r="B2800" i="63"/>
  <c r="B2799" i="63"/>
  <c r="B2798" i="63"/>
  <c r="B2797" i="63"/>
  <c r="B2796" i="63"/>
  <c r="B2795" i="63"/>
  <c r="B2794" i="63"/>
  <c r="B2793" i="63"/>
  <c r="B2792" i="63"/>
  <c r="B2791" i="63"/>
  <c r="B2790" i="63"/>
  <c r="B2789" i="63"/>
  <c r="B2788" i="63"/>
  <c r="B2787" i="63"/>
  <c r="B2786" i="63"/>
  <c r="B2785" i="63"/>
  <c r="B2784" i="63"/>
  <c r="B2783" i="63"/>
  <c r="B2782" i="63"/>
  <c r="B2781" i="63"/>
  <c r="B2780" i="63"/>
  <c r="B2779" i="63"/>
  <c r="B2778" i="63"/>
  <c r="B2777" i="63"/>
  <c r="B2776" i="63"/>
  <c r="B2775" i="63"/>
  <c r="B2774" i="63"/>
  <c r="B2773" i="63"/>
  <c r="B2772" i="63"/>
  <c r="B2771" i="63"/>
  <c r="B2770" i="63"/>
  <c r="B2769" i="63"/>
  <c r="B2768" i="63"/>
  <c r="B2767" i="63"/>
  <c r="B2766" i="63"/>
  <c r="B2765" i="63"/>
  <c r="B2764" i="63"/>
  <c r="B2763" i="63"/>
  <c r="B2762" i="63"/>
  <c r="B2761" i="63"/>
  <c r="B2760" i="63"/>
  <c r="B2759" i="63"/>
  <c r="B2758" i="63"/>
  <c r="B2757" i="63"/>
  <c r="B2756" i="63"/>
  <c r="B2755" i="63"/>
  <c r="B2754" i="63"/>
  <c r="B2753" i="63"/>
  <c r="B2752" i="63"/>
  <c r="B2751" i="63"/>
  <c r="B2750" i="63"/>
  <c r="B2749" i="63"/>
  <c r="B2748" i="63"/>
  <c r="B2747" i="63"/>
  <c r="B2746" i="63"/>
  <c r="B2745" i="63"/>
  <c r="B2744" i="63"/>
  <c r="B2743" i="63"/>
  <c r="B2742" i="63"/>
  <c r="B2741" i="63"/>
  <c r="B2740" i="63"/>
  <c r="B2739" i="63"/>
  <c r="B2738" i="63"/>
  <c r="B2737" i="63"/>
  <c r="B2736" i="63"/>
  <c r="B2735" i="63"/>
  <c r="B2734" i="63"/>
  <c r="B2733" i="63"/>
  <c r="B2732" i="63"/>
  <c r="B2731" i="63"/>
  <c r="B2730" i="63"/>
  <c r="B2729" i="63"/>
  <c r="B2728" i="63"/>
  <c r="B2727" i="63"/>
  <c r="B2726" i="63"/>
  <c r="B2725" i="63"/>
  <c r="B2724" i="63"/>
  <c r="B2723" i="63"/>
  <c r="B2722" i="63"/>
  <c r="B2721" i="63"/>
  <c r="B2720" i="63"/>
  <c r="B2719" i="63"/>
  <c r="B2718" i="63"/>
  <c r="B2717" i="63"/>
  <c r="B2716" i="63"/>
  <c r="B2715" i="63"/>
  <c r="B2714" i="63"/>
  <c r="B2713" i="63"/>
  <c r="B2712" i="63"/>
  <c r="B2711" i="63"/>
  <c r="B2710" i="63"/>
  <c r="B2709" i="63"/>
  <c r="B2708" i="63"/>
  <c r="B2707" i="63"/>
  <c r="B2706" i="63"/>
  <c r="B2705" i="63"/>
  <c r="B2704" i="63"/>
  <c r="B2703" i="63"/>
  <c r="B2702" i="63"/>
  <c r="B2701" i="63"/>
  <c r="B2700" i="63"/>
  <c r="B2699" i="63"/>
  <c r="B2698" i="63"/>
  <c r="B2697" i="63"/>
  <c r="B2696" i="63"/>
  <c r="B2695" i="63"/>
  <c r="B2694" i="63"/>
  <c r="B2693" i="63"/>
  <c r="B2692" i="63"/>
  <c r="B2691" i="63"/>
  <c r="B2690" i="63"/>
  <c r="B2689" i="63"/>
  <c r="B2688" i="63"/>
  <c r="B2687" i="63"/>
  <c r="B2686" i="63"/>
  <c r="B2685" i="63"/>
  <c r="B2684" i="63"/>
  <c r="B2683" i="63"/>
  <c r="B2682" i="63"/>
  <c r="B2681" i="63"/>
  <c r="B2680" i="63"/>
  <c r="B2679" i="63"/>
  <c r="B2678" i="63"/>
  <c r="B2677" i="63"/>
  <c r="B2676" i="63"/>
  <c r="B2675" i="63"/>
  <c r="B2674" i="63"/>
  <c r="B2673" i="63"/>
  <c r="B2672" i="63"/>
  <c r="B2671" i="63"/>
  <c r="B2670" i="63"/>
  <c r="B2669" i="63"/>
  <c r="B2668" i="63"/>
  <c r="B2667" i="63"/>
  <c r="B2666" i="63"/>
  <c r="B2665" i="63"/>
  <c r="B2664" i="63"/>
  <c r="B2663" i="63"/>
  <c r="B2662" i="63"/>
  <c r="B2661" i="63"/>
  <c r="B2660" i="63"/>
  <c r="B2659" i="63"/>
  <c r="B2658" i="63"/>
  <c r="B2657" i="63"/>
  <c r="B2656" i="63"/>
  <c r="B2655" i="63"/>
  <c r="B2654" i="63"/>
  <c r="B2653" i="63"/>
  <c r="B2652" i="63"/>
  <c r="B2651" i="63"/>
  <c r="B2650" i="63"/>
  <c r="B2649" i="63"/>
  <c r="B2648" i="63"/>
  <c r="B2647" i="63"/>
  <c r="B2646" i="63"/>
  <c r="B2645" i="63"/>
  <c r="B2644" i="63"/>
  <c r="B2643" i="63"/>
  <c r="B2642" i="63"/>
  <c r="B2641" i="63"/>
  <c r="B2640" i="63"/>
  <c r="B2639" i="63"/>
  <c r="B2638" i="63"/>
  <c r="B2637" i="63"/>
  <c r="B2636" i="63"/>
  <c r="B2635" i="63"/>
  <c r="B2634" i="63"/>
  <c r="B2633" i="63"/>
  <c r="B2632" i="63"/>
  <c r="B2631" i="63"/>
  <c r="B2630" i="63"/>
  <c r="B2629" i="63"/>
  <c r="B2628" i="63"/>
  <c r="B2627" i="63"/>
  <c r="B2626" i="63"/>
  <c r="B2625" i="63"/>
  <c r="B2624" i="63"/>
  <c r="B2623" i="63"/>
  <c r="B2622" i="63"/>
  <c r="B2621" i="63"/>
  <c r="B2620" i="63"/>
  <c r="B2619" i="63"/>
  <c r="B2618" i="63"/>
  <c r="B2617" i="63"/>
  <c r="B2616" i="63"/>
  <c r="B2615" i="63"/>
  <c r="B2614" i="63"/>
  <c r="B2613" i="63"/>
  <c r="B2612" i="63"/>
  <c r="B2611" i="63"/>
  <c r="B2610" i="63"/>
  <c r="B2609" i="63"/>
  <c r="B2608" i="63"/>
  <c r="B2607" i="63"/>
  <c r="B2606" i="63"/>
  <c r="B2605" i="63"/>
  <c r="B2604" i="63"/>
  <c r="B2603" i="63"/>
  <c r="B2602" i="63"/>
  <c r="B2601" i="63"/>
  <c r="B2600" i="63"/>
  <c r="B2599" i="63"/>
  <c r="B2598" i="63"/>
  <c r="B2597" i="63"/>
  <c r="B2596" i="63"/>
  <c r="B2595" i="63"/>
  <c r="B2594" i="63"/>
  <c r="B2593" i="63"/>
  <c r="B2592" i="63"/>
  <c r="B2591" i="63"/>
  <c r="B2590" i="63"/>
  <c r="B2589" i="63"/>
  <c r="B2588" i="63"/>
  <c r="B2587" i="63"/>
  <c r="B2586" i="63"/>
  <c r="B2585" i="63"/>
  <c r="B2584" i="63"/>
  <c r="B2583" i="63"/>
  <c r="B2582" i="63"/>
  <c r="B2581" i="63"/>
  <c r="B2580" i="63"/>
  <c r="B2579" i="63"/>
  <c r="B2578" i="63"/>
  <c r="B2577" i="63"/>
  <c r="B2576" i="63"/>
  <c r="B2575" i="63"/>
  <c r="B2574" i="63"/>
  <c r="B2573" i="63"/>
  <c r="B2572" i="63"/>
  <c r="B2571" i="63"/>
  <c r="B2570" i="63"/>
  <c r="B2569" i="63"/>
  <c r="B2568" i="63"/>
  <c r="B2567" i="63"/>
  <c r="B2566" i="63"/>
  <c r="B2565" i="63"/>
  <c r="B2564" i="63"/>
  <c r="B2563" i="63"/>
  <c r="B2562" i="63"/>
  <c r="B2561" i="63"/>
  <c r="B2560" i="63"/>
  <c r="B2559" i="63"/>
  <c r="B2558" i="63"/>
  <c r="B2557" i="63"/>
  <c r="B2556" i="63"/>
  <c r="B2555" i="63"/>
  <c r="B2554" i="63"/>
  <c r="B2553" i="63"/>
  <c r="B2552" i="63"/>
  <c r="B2551" i="63"/>
  <c r="B2550" i="63"/>
  <c r="B2549" i="63"/>
  <c r="B2548" i="63"/>
  <c r="B2547" i="63"/>
  <c r="B2546" i="63"/>
  <c r="B2545" i="63"/>
  <c r="B2544" i="63"/>
  <c r="B2543" i="63"/>
  <c r="B2542" i="63"/>
  <c r="B2541" i="63"/>
  <c r="B2540" i="63"/>
  <c r="B2539" i="63"/>
  <c r="B2538" i="63"/>
  <c r="B2537" i="63"/>
  <c r="B2536" i="63"/>
  <c r="B2535" i="63"/>
  <c r="B2534" i="63"/>
  <c r="B2533" i="63"/>
  <c r="B2532" i="63"/>
  <c r="B2531" i="63"/>
  <c r="B2530" i="63"/>
  <c r="B2529" i="63"/>
  <c r="B2528" i="63"/>
  <c r="B2527" i="63"/>
  <c r="B2526" i="63"/>
  <c r="B2525" i="63"/>
  <c r="B2524" i="63"/>
  <c r="B2523" i="63"/>
  <c r="B2522" i="63"/>
  <c r="B2521" i="63"/>
  <c r="B2520" i="63"/>
  <c r="B2519" i="63"/>
  <c r="B2518" i="63"/>
  <c r="B2517" i="63"/>
  <c r="B2516" i="63"/>
  <c r="B2515" i="63"/>
  <c r="B2514" i="63"/>
  <c r="B2513" i="63"/>
  <c r="B2512" i="63"/>
  <c r="B2511" i="63"/>
  <c r="B2510" i="63"/>
  <c r="B2509" i="63"/>
  <c r="B2508" i="63"/>
  <c r="B2507" i="63"/>
  <c r="B2506" i="63"/>
  <c r="B2505" i="63"/>
  <c r="B2504" i="63"/>
  <c r="B2503" i="63"/>
  <c r="B2502" i="63"/>
  <c r="B2501" i="63"/>
  <c r="B2500" i="63"/>
  <c r="B2499" i="63"/>
  <c r="B2498" i="63"/>
  <c r="B2497" i="63"/>
  <c r="B2496" i="63"/>
  <c r="B2495" i="63"/>
  <c r="B2494" i="63"/>
  <c r="B2493" i="63"/>
  <c r="B2492" i="63"/>
  <c r="B2491" i="63"/>
  <c r="B2490" i="63"/>
  <c r="B2489" i="63"/>
  <c r="B2488" i="63"/>
  <c r="B2487" i="63"/>
  <c r="B2486" i="63"/>
  <c r="B2485" i="63"/>
  <c r="B2484" i="63"/>
  <c r="B2483" i="63"/>
  <c r="B2482" i="63"/>
  <c r="B2481" i="63"/>
  <c r="B2480" i="63"/>
  <c r="B2479" i="63"/>
  <c r="B2478" i="63"/>
  <c r="B2477" i="63"/>
  <c r="B2476" i="63"/>
  <c r="B2475" i="63"/>
  <c r="B2474" i="63"/>
  <c r="B2473" i="63"/>
  <c r="B2472" i="63"/>
  <c r="B2471" i="63"/>
  <c r="B2470" i="63"/>
  <c r="B2469" i="63"/>
  <c r="B2468" i="63"/>
  <c r="B2467" i="63"/>
  <c r="B2466" i="63"/>
  <c r="B2465" i="63"/>
  <c r="B2464" i="63"/>
  <c r="B2463" i="63"/>
  <c r="B2462" i="63"/>
  <c r="B2461" i="63"/>
  <c r="B2460" i="63"/>
  <c r="B2459" i="63"/>
  <c r="B2458" i="63"/>
  <c r="B2457" i="63"/>
  <c r="B2456" i="63"/>
  <c r="B2455" i="63"/>
  <c r="B2454" i="63"/>
  <c r="B2453" i="63"/>
  <c r="B2452" i="63"/>
  <c r="B2451" i="63"/>
  <c r="B2450" i="63"/>
  <c r="B2449" i="63"/>
  <c r="B2448" i="63"/>
  <c r="B2447" i="63"/>
  <c r="B2446" i="63"/>
  <c r="B2445" i="63"/>
  <c r="B2444" i="63"/>
  <c r="B2443" i="63"/>
  <c r="B2442" i="63"/>
  <c r="B2441" i="63"/>
  <c r="B2440" i="63"/>
  <c r="B2439" i="63"/>
  <c r="B2438" i="63"/>
  <c r="B2437" i="63"/>
  <c r="B2436" i="63"/>
  <c r="B2435" i="63"/>
  <c r="B2434" i="63"/>
  <c r="B2433" i="63"/>
  <c r="B2432" i="63"/>
  <c r="B2431" i="63"/>
  <c r="B2430" i="63"/>
  <c r="B2429" i="63"/>
  <c r="B2428" i="63"/>
  <c r="B2427" i="63"/>
  <c r="B2426" i="63"/>
  <c r="B2425" i="63"/>
  <c r="B2424" i="63"/>
  <c r="B2423" i="63"/>
  <c r="B2422" i="63"/>
  <c r="B2421" i="63"/>
  <c r="B2420" i="63"/>
  <c r="B2419" i="63"/>
  <c r="B2418" i="63"/>
  <c r="B2417" i="63"/>
  <c r="B2416" i="63"/>
  <c r="B2415" i="63"/>
  <c r="B2414" i="63"/>
  <c r="B2413" i="63"/>
  <c r="B2412" i="63"/>
  <c r="B2411" i="63"/>
  <c r="B2410" i="63"/>
  <c r="B2409" i="63"/>
  <c r="B2408" i="63"/>
  <c r="B2407" i="63"/>
  <c r="B2406" i="63"/>
  <c r="B2405" i="63"/>
  <c r="B2404" i="63"/>
  <c r="B2403" i="63"/>
  <c r="B2402" i="63"/>
  <c r="B2401" i="63"/>
  <c r="B2400" i="63"/>
  <c r="B2399" i="63"/>
  <c r="B2398" i="63"/>
  <c r="B2397" i="63"/>
  <c r="B2396" i="63"/>
  <c r="B2395" i="63"/>
  <c r="B2394" i="63"/>
  <c r="B2393" i="63"/>
  <c r="B2392" i="63"/>
  <c r="B2391" i="63"/>
  <c r="B2390" i="63"/>
  <c r="B2389" i="63"/>
  <c r="B2388" i="63"/>
  <c r="B2387" i="63"/>
  <c r="B2386" i="63"/>
  <c r="B2385" i="63"/>
  <c r="B2384" i="63"/>
  <c r="B2383" i="63"/>
  <c r="B2382" i="63"/>
  <c r="B2381" i="63"/>
  <c r="B2380" i="63"/>
  <c r="B2379" i="63"/>
  <c r="B2378" i="63"/>
  <c r="B2377" i="63"/>
  <c r="B2376" i="63"/>
  <c r="B2375" i="63"/>
  <c r="B2374" i="63"/>
  <c r="B2373" i="63"/>
  <c r="B2372" i="63"/>
  <c r="B2371" i="63"/>
  <c r="B2370" i="63"/>
  <c r="B2369" i="63"/>
  <c r="B2368" i="63"/>
  <c r="B2367" i="63"/>
  <c r="B2366" i="63"/>
  <c r="B2365" i="63"/>
  <c r="B2364" i="63"/>
  <c r="B2363" i="63"/>
  <c r="B2362" i="63"/>
  <c r="B2361" i="63"/>
  <c r="B2360" i="63"/>
  <c r="B2359" i="63"/>
  <c r="B2358" i="63"/>
  <c r="B2357" i="63"/>
  <c r="B2356" i="63"/>
  <c r="B2355" i="63"/>
  <c r="B2354" i="63"/>
  <c r="B2353" i="63"/>
  <c r="B2352" i="63"/>
  <c r="B2351" i="63"/>
  <c r="B2350" i="63"/>
  <c r="B2349" i="63"/>
  <c r="B2348" i="63"/>
  <c r="B2347" i="63"/>
  <c r="B2346" i="63"/>
  <c r="B2345" i="63"/>
  <c r="B2344" i="63"/>
  <c r="B2343" i="63"/>
  <c r="B2342" i="63"/>
  <c r="B2341" i="63"/>
  <c r="B2340" i="63"/>
  <c r="B2339" i="63"/>
  <c r="B2338" i="63"/>
  <c r="B2337" i="63"/>
  <c r="B2336" i="63"/>
  <c r="B2335" i="63"/>
  <c r="B2334" i="63"/>
  <c r="B2333" i="63"/>
  <c r="B2332" i="63"/>
  <c r="B2331" i="63"/>
  <c r="B2330" i="63"/>
  <c r="B2329" i="63"/>
  <c r="B2328" i="63"/>
  <c r="B2327" i="63"/>
  <c r="B2326" i="63"/>
  <c r="B2325" i="63"/>
  <c r="B2324" i="63"/>
  <c r="B2323" i="63"/>
  <c r="B2322" i="63"/>
  <c r="B2321" i="63"/>
  <c r="B2320" i="63"/>
  <c r="B2319" i="63"/>
  <c r="B2318" i="63"/>
  <c r="B2317" i="63"/>
  <c r="B2316" i="63"/>
  <c r="B2315" i="63"/>
  <c r="B2314" i="63"/>
  <c r="B2313" i="63"/>
  <c r="B2312" i="63"/>
  <c r="B2311" i="63"/>
  <c r="B2310" i="63"/>
  <c r="B2309" i="63"/>
  <c r="B2308" i="63"/>
  <c r="B2307" i="63"/>
  <c r="B2306" i="63"/>
  <c r="B2305" i="63"/>
  <c r="B2304" i="63"/>
  <c r="B2303" i="63"/>
  <c r="B2302" i="63"/>
  <c r="B2301" i="63"/>
  <c r="B2300" i="63"/>
  <c r="B2299" i="63"/>
  <c r="B2298" i="63"/>
  <c r="B2297" i="63"/>
  <c r="B2296" i="63"/>
  <c r="B2295" i="63"/>
  <c r="B2294" i="63"/>
  <c r="B2293" i="63"/>
  <c r="B2292" i="63"/>
  <c r="B2291" i="63"/>
  <c r="B2290" i="63"/>
  <c r="B2289" i="63"/>
  <c r="B2288" i="63"/>
  <c r="B2287" i="63"/>
  <c r="B2286" i="63"/>
  <c r="B2285" i="63"/>
  <c r="B2284" i="63"/>
  <c r="B2283" i="63"/>
  <c r="B2282" i="63"/>
  <c r="B2281" i="63"/>
  <c r="B2280" i="63"/>
  <c r="B2279" i="63"/>
  <c r="B2278" i="63"/>
  <c r="B2277" i="63"/>
  <c r="B2276" i="63"/>
  <c r="B2275" i="63"/>
  <c r="B2274" i="63"/>
  <c r="B2273" i="63"/>
  <c r="B2272" i="63"/>
  <c r="B2271" i="63"/>
  <c r="B2270" i="63"/>
  <c r="B2269" i="63"/>
  <c r="B2268" i="63"/>
  <c r="B2267" i="63"/>
  <c r="B2266" i="63"/>
  <c r="B2265" i="63"/>
  <c r="B2264" i="63"/>
  <c r="B2263" i="63"/>
  <c r="B2262" i="63"/>
  <c r="B2261" i="63"/>
  <c r="B2260" i="63"/>
  <c r="B2259" i="63"/>
  <c r="B2258" i="63"/>
  <c r="B2257" i="63"/>
  <c r="B2256" i="63"/>
  <c r="B2255" i="63"/>
  <c r="B2254" i="63"/>
  <c r="B2253" i="63"/>
  <c r="B2252" i="63"/>
  <c r="B2251" i="63"/>
  <c r="B2250" i="63"/>
  <c r="B2249" i="63"/>
  <c r="B2248" i="63"/>
  <c r="B2247" i="63"/>
  <c r="B2246" i="63"/>
  <c r="B2245" i="63"/>
  <c r="B2244" i="63"/>
  <c r="B2243" i="63"/>
  <c r="B2242" i="63"/>
  <c r="B2241" i="63"/>
  <c r="B2240" i="63"/>
  <c r="B2239" i="63"/>
  <c r="B2238" i="63"/>
  <c r="B2237" i="63"/>
  <c r="B2236" i="63"/>
  <c r="B2235" i="63"/>
  <c r="B2234" i="63"/>
  <c r="B2233" i="63"/>
  <c r="B2232" i="63"/>
  <c r="B2231" i="63"/>
  <c r="B2230" i="63"/>
  <c r="B2229" i="63"/>
  <c r="B2228" i="63"/>
  <c r="B2227" i="63"/>
  <c r="B2226" i="63"/>
  <c r="B2225" i="63"/>
  <c r="B2224" i="63"/>
  <c r="B2223" i="63"/>
  <c r="B2222" i="63"/>
  <c r="B2221" i="63"/>
  <c r="B2220" i="63"/>
  <c r="B2219" i="63"/>
  <c r="B2218" i="63"/>
  <c r="B2217" i="63"/>
  <c r="B2216" i="63"/>
  <c r="B2215" i="63"/>
  <c r="B2214" i="63"/>
  <c r="B2213" i="63"/>
  <c r="B2212" i="63"/>
  <c r="B2211" i="63"/>
  <c r="B2210" i="63"/>
  <c r="B2209" i="63"/>
  <c r="B2208" i="63"/>
  <c r="B2207" i="63"/>
  <c r="B2206" i="63"/>
  <c r="B2205" i="63"/>
  <c r="B2204" i="63"/>
  <c r="B2203" i="63"/>
  <c r="B2202" i="63"/>
  <c r="B2201" i="63"/>
  <c r="B2200" i="63"/>
  <c r="B2199" i="63"/>
  <c r="B2198" i="63"/>
  <c r="B2197" i="63"/>
  <c r="B2196" i="63"/>
  <c r="B2195" i="63"/>
  <c r="B2194" i="63"/>
  <c r="B2193" i="63"/>
  <c r="B2192" i="63"/>
  <c r="B2191" i="63"/>
  <c r="B2190" i="63"/>
  <c r="B2189" i="63"/>
  <c r="B2188" i="63"/>
  <c r="B2187" i="63"/>
  <c r="B2186" i="63"/>
  <c r="B2185" i="63"/>
  <c r="B2184" i="63"/>
  <c r="B2183" i="63"/>
  <c r="B2182" i="63"/>
  <c r="B2181" i="63"/>
  <c r="B2180" i="63"/>
  <c r="B2179" i="63"/>
  <c r="B2178" i="63"/>
  <c r="B2177" i="63"/>
  <c r="B2176" i="63"/>
  <c r="B2175" i="63"/>
  <c r="B2174" i="63"/>
  <c r="B2173" i="63"/>
  <c r="B2172" i="63"/>
  <c r="B2171" i="63"/>
  <c r="B2170" i="63"/>
  <c r="B2169" i="63"/>
  <c r="B2168" i="63"/>
  <c r="B2167" i="63"/>
  <c r="B2166" i="63"/>
  <c r="B2165" i="63"/>
  <c r="B2164" i="63"/>
  <c r="B2163" i="63"/>
  <c r="B2162" i="63"/>
  <c r="B2161" i="63"/>
  <c r="B2160" i="63"/>
  <c r="B2159" i="63"/>
  <c r="B2158" i="63"/>
  <c r="B2157" i="63"/>
  <c r="B2156" i="63"/>
  <c r="B2155" i="63"/>
  <c r="B2154" i="63"/>
  <c r="B2153" i="63"/>
  <c r="B2152" i="63"/>
  <c r="B2151" i="63"/>
  <c r="B2150" i="63"/>
  <c r="B2149" i="63"/>
  <c r="B2148" i="63"/>
  <c r="B2147" i="63"/>
  <c r="B2146" i="63"/>
  <c r="B2145" i="63"/>
  <c r="B2144" i="63"/>
  <c r="B2143" i="63"/>
  <c r="B2142" i="63"/>
  <c r="B2141" i="63"/>
  <c r="B2140" i="63"/>
  <c r="B2139" i="63"/>
  <c r="B2138" i="63"/>
  <c r="B2137" i="63"/>
  <c r="B2136" i="63"/>
  <c r="B2135" i="63"/>
  <c r="B2134" i="63"/>
  <c r="B2133" i="63"/>
  <c r="B2132" i="63"/>
  <c r="B2131" i="63"/>
  <c r="B2130" i="63"/>
  <c r="B2129" i="63"/>
  <c r="B2128" i="63"/>
  <c r="B2127" i="63"/>
  <c r="B2126" i="63"/>
  <c r="B2125" i="63"/>
  <c r="B2124" i="63"/>
  <c r="B2123" i="63"/>
  <c r="B2122" i="63"/>
  <c r="B2121" i="63"/>
  <c r="B2120" i="63"/>
  <c r="B2119" i="63"/>
  <c r="B2118" i="63"/>
  <c r="B2117" i="63"/>
  <c r="B2116" i="63"/>
  <c r="B2115" i="63"/>
  <c r="B2114" i="63"/>
  <c r="B2113" i="63"/>
  <c r="B2112" i="63"/>
  <c r="B2111" i="63"/>
  <c r="B2110" i="63"/>
  <c r="B2109" i="63"/>
  <c r="B2108" i="63"/>
  <c r="B2107" i="63"/>
  <c r="B2106" i="63"/>
  <c r="B2105" i="63"/>
  <c r="B2104" i="63"/>
  <c r="B2103" i="63"/>
  <c r="B2102" i="63"/>
  <c r="B2101" i="63"/>
  <c r="B2100" i="63"/>
  <c r="B2099" i="63"/>
  <c r="B2098" i="63"/>
  <c r="B2097" i="63"/>
  <c r="B2096" i="63"/>
  <c r="B2095" i="63"/>
  <c r="B2094" i="63"/>
  <c r="B2093" i="63"/>
  <c r="B2092" i="63"/>
  <c r="B2091" i="63"/>
  <c r="B2090" i="63"/>
  <c r="B2089" i="63"/>
  <c r="B2088" i="63"/>
  <c r="B2087" i="63"/>
  <c r="B2086" i="63"/>
  <c r="B2085" i="63"/>
  <c r="B2084" i="63"/>
  <c r="B2083" i="63"/>
  <c r="B2082" i="63"/>
  <c r="B2081" i="63"/>
  <c r="B2080" i="63"/>
  <c r="B2079" i="63"/>
  <c r="B2078" i="63"/>
  <c r="B2077" i="63"/>
  <c r="B2076" i="63"/>
  <c r="B2075" i="63"/>
  <c r="B2074" i="63"/>
  <c r="B2073" i="63"/>
  <c r="B2072" i="63"/>
  <c r="B2071" i="63"/>
  <c r="B2070" i="63"/>
  <c r="B2069" i="63"/>
  <c r="B2068" i="63"/>
  <c r="B2067" i="63"/>
  <c r="B2066" i="63"/>
  <c r="B2065" i="63"/>
  <c r="B2064" i="63"/>
  <c r="B2063" i="63"/>
  <c r="B2062" i="63"/>
  <c r="B2061" i="63"/>
  <c r="B2060" i="63"/>
  <c r="B2059" i="63"/>
  <c r="B2058" i="63"/>
  <c r="B2057" i="63"/>
  <c r="B2056" i="63"/>
  <c r="B2055" i="63"/>
  <c r="B2054" i="63"/>
  <c r="B2053" i="63"/>
  <c r="B2052" i="63"/>
  <c r="B2051" i="63"/>
  <c r="B2050" i="63"/>
  <c r="B2049" i="63"/>
  <c r="B2048" i="63"/>
  <c r="B2047" i="63"/>
  <c r="B2046" i="63"/>
  <c r="B2045" i="63"/>
  <c r="B2044" i="63"/>
  <c r="B2043" i="63"/>
  <c r="B2042" i="63"/>
  <c r="B2041" i="63"/>
  <c r="B2040" i="63"/>
  <c r="B2039" i="63"/>
  <c r="B2038" i="63"/>
  <c r="B2037" i="63"/>
  <c r="B2036" i="63"/>
  <c r="B2035" i="63"/>
  <c r="B2034" i="63"/>
  <c r="B2033" i="63"/>
  <c r="B2032" i="63"/>
  <c r="B2031" i="63"/>
  <c r="B2030" i="63"/>
  <c r="B2029" i="63"/>
  <c r="B2028" i="63"/>
  <c r="B2027" i="63"/>
  <c r="B2026" i="63"/>
  <c r="B2025" i="63"/>
  <c r="B2024" i="63"/>
  <c r="B2023" i="63"/>
  <c r="B2022" i="63"/>
  <c r="B2021" i="63"/>
  <c r="B2020" i="63"/>
  <c r="B2019" i="63"/>
  <c r="B2018" i="63"/>
  <c r="B2017" i="63"/>
  <c r="B2016" i="63"/>
  <c r="B2015" i="63"/>
  <c r="B2014" i="63"/>
  <c r="B2013" i="63"/>
  <c r="B2012" i="63"/>
  <c r="B2011" i="63"/>
  <c r="B2010" i="63"/>
  <c r="B2009" i="63"/>
  <c r="B2008" i="63"/>
  <c r="B2007" i="63"/>
  <c r="B2006" i="63"/>
  <c r="B2005" i="63"/>
  <c r="B2004" i="63"/>
  <c r="B2003" i="63"/>
  <c r="B2002" i="63"/>
  <c r="B2001" i="63"/>
  <c r="B2000" i="63"/>
  <c r="B1999" i="63"/>
  <c r="B1998" i="63"/>
  <c r="B1997" i="63"/>
  <c r="B1996" i="63"/>
  <c r="B1995" i="63"/>
  <c r="B1994" i="63"/>
  <c r="B1993" i="63"/>
  <c r="B1992" i="63"/>
  <c r="B1991" i="63"/>
  <c r="B1990" i="63"/>
  <c r="B1989" i="63"/>
  <c r="B1988" i="63"/>
  <c r="B1987" i="63"/>
  <c r="B1986" i="63"/>
  <c r="B1985" i="63"/>
  <c r="B1984" i="63"/>
  <c r="B1983" i="63"/>
  <c r="B1982" i="63"/>
  <c r="B1981" i="63"/>
  <c r="B1980" i="63"/>
  <c r="B1979" i="63"/>
  <c r="B1978" i="63"/>
  <c r="B1977" i="63"/>
  <c r="B1976" i="63"/>
  <c r="B1975" i="63"/>
  <c r="B1974" i="63"/>
  <c r="B1973" i="63"/>
  <c r="B1972" i="63"/>
  <c r="B1971" i="63"/>
  <c r="B1970" i="63"/>
  <c r="B1969" i="63"/>
  <c r="B1968" i="63"/>
  <c r="B1967" i="63"/>
  <c r="B1966" i="63"/>
  <c r="B1965" i="63"/>
  <c r="B1964" i="63"/>
  <c r="B1963" i="63"/>
  <c r="B1962" i="63"/>
  <c r="B1961" i="63"/>
  <c r="B1960" i="63"/>
  <c r="B1959" i="63"/>
  <c r="B1958" i="63"/>
  <c r="B1957" i="63"/>
  <c r="B1956" i="63"/>
  <c r="B1955" i="63"/>
  <c r="B1954" i="63"/>
  <c r="B1953" i="63"/>
  <c r="B1952" i="63"/>
  <c r="B1951" i="63"/>
  <c r="B1950" i="63"/>
  <c r="B1949" i="63"/>
  <c r="B1948" i="63"/>
  <c r="B1947" i="63"/>
  <c r="B1946" i="63"/>
  <c r="B1945" i="63"/>
  <c r="B1944" i="63"/>
  <c r="B1943" i="63"/>
  <c r="B1942" i="63"/>
  <c r="B1941" i="63"/>
  <c r="B1940" i="63"/>
  <c r="B1939" i="63"/>
  <c r="B1938" i="63"/>
  <c r="B1937" i="63"/>
  <c r="B1936" i="63"/>
  <c r="B1935" i="63"/>
  <c r="B1934" i="63"/>
  <c r="B1933" i="63"/>
  <c r="B1932" i="63"/>
  <c r="B1931" i="63"/>
  <c r="B1930" i="63"/>
  <c r="B1929" i="63"/>
  <c r="B1928" i="63"/>
  <c r="B1927" i="63"/>
  <c r="B1926" i="63"/>
  <c r="B1925" i="63"/>
  <c r="B1924" i="63"/>
  <c r="B1923" i="63"/>
  <c r="B1922" i="63"/>
  <c r="B1921" i="63"/>
  <c r="B1920" i="63"/>
  <c r="B1919" i="63"/>
  <c r="B1918" i="63"/>
  <c r="B1917" i="63"/>
  <c r="B1916" i="63"/>
  <c r="B1915" i="63"/>
  <c r="B1914" i="63"/>
  <c r="B1913" i="63"/>
  <c r="B1912" i="63"/>
  <c r="B1911" i="63"/>
  <c r="B1910" i="63"/>
  <c r="B1909" i="63"/>
  <c r="B1908" i="63"/>
  <c r="B1907" i="63"/>
  <c r="B1906" i="63"/>
  <c r="B1905" i="63"/>
  <c r="B1904" i="63"/>
  <c r="B1903" i="63"/>
  <c r="B1902" i="63"/>
  <c r="B1901" i="63"/>
  <c r="B1900" i="63"/>
  <c r="B1899" i="63"/>
  <c r="B1898" i="63"/>
  <c r="B1897" i="63"/>
  <c r="B1896" i="63"/>
  <c r="B1895" i="63"/>
  <c r="B1894" i="63"/>
  <c r="B1893" i="63"/>
  <c r="B1892" i="63"/>
  <c r="B1891" i="63"/>
  <c r="B1890" i="63"/>
  <c r="B1889" i="63"/>
  <c r="B1888" i="63"/>
  <c r="B1887" i="63"/>
  <c r="B1886" i="63"/>
  <c r="B1885" i="63"/>
  <c r="B1884" i="63"/>
  <c r="B1883" i="63"/>
  <c r="B1882" i="63"/>
  <c r="B1881" i="63"/>
  <c r="B1880" i="63"/>
  <c r="B1879" i="63"/>
  <c r="B1878" i="63"/>
  <c r="B1877" i="63"/>
  <c r="B1876" i="63"/>
  <c r="B1875" i="63"/>
  <c r="B1874" i="63"/>
  <c r="B1873" i="63"/>
  <c r="B1872" i="63"/>
  <c r="B1871" i="63"/>
  <c r="B1870" i="63"/>
  <c r="B1869" i="63"/>
  <c r="B1868" i="63"/>
  <c r="B1867" i="63"/>
  <c r="B1866" i="63"/>
  <c r="B1865" i="63"/>
  <c r="B1864" i="63"/>
  <c r="B1863" i="63"/>
  <c r="B1862" i="63"/>
  <c r="B1861" i="63"/>
  <c r="B1860" i="63"/>
  <c r="B1859" i="63"/>
  <c r="B1858" i="63"/>
  <c r="B1857" i="63"/>
  <c r="B1856" i="63"/>
  <c r="B1855" i="63"/>
  <c r="B1854" i="63"/>
  <c r="B1853" i="63"/>
  <c r="B1852" i="63"/>
  <c r="B1851" i="63"/>
  <c r="B1850" i="63"/>
  <c r="B1849" i="63"/>
  <c r="B1848" i="63"/>
  <c r="B1847" i="63"/>
  <c r="B1846" i="63"/>
  <c r="B1845" i="63"/>
  <c r="B1844" i="63"/>
  <c r="B1843" i="63"/>
  <c r="B1842" i="63"/>
  <c r="B1841" i="63"/>
  <c r="B1840" i="63"/>
  <c r="B1839" i="63"/>
  <c r="B1838" i="63"/>
  <c r="B1837" i="63"/>
  <c r="B1836" i="63"/>
  <c r="B1835" i="63"/>
  <c r="B1834" i="63"/>
  <c r="B1833" i="63"/>
  <c r="B1832" i="63"/>
  <c r="B1831" i="63"/>
  <c r="B1830" i="63"/>
  <c r="B1829" i="63"/>
  <c r="B1828" i="63"/>
  <c r="B1827" i="63"/>
  <c r="B1826" i="63"/>
  <c r="B1825" i="63"/>
  <c r="B1824" i="63"/>
  <c r="B1823" i="63"/>
  <c r="B1822" i="63"/>
  <c r="B1821" i="63"/>
  <c r="B1820" i="63"/>
  <c r="B1819" i="63"/>
  <c r="B1818" i="63"/>
  <c r="B1817" i="63"/>
  <c r="B1816" i="63"/>
  <c r="B1815" i="63"/>
  <c r="B1814" i="63"/>
  <c r="B1813" i="63"/>
  <c r="B1812" i="63"/>
  <c r="B1811" i="63"/>
  <c r="B1810" i="63"/>
  <c r="B1809" i="63"/>
  <c r="B1808" i="63"/>
  <c r="B1807" i="63"/>
  <c r="B1806" i="63"/>
  <c r="B1805" i="63"/>
  <c r="B1804" i="63"/>
  <c r="B1803" i="63"/>
  <c r="B1802" i="63"/>
  <c r="B1801" i="63"/>
  <c r="B1800" i="63"/>
  <c r="B1799" i="63"/>
  <c r="B1798" i="63"/>
  <c r="B1797" i="63"/>
  <c r="B1796" i="63"/>
  <c r="B1795" i="63"/>
  <c r="B1794" i="63"/>
  <c r="B1793" i="63"/>
  <c r="B1792" i="63"/>
  <c r="B1791" i="63"/>
  <c r="B1790" i="63"/>
  <c r="B1789" i="63"/>
  <c r="B1788" i="63"/>
  <c r="B1787" i="63"/>
  <c r="B1786" i="63"/>
  <c r="B1785" i="63"/>
  <c r="B1784" i="63"/>
  <c r="B1783" i="63"/>
  <c r="B1782" i="63"/>
  <c r="B1781" i="63"/>
  <c r="B1780" i="63"/>
  <c r="B1779" i="63"/>
  <c r="B1778" i="63"/>
  <c r="B1777" i="63"/>
  <c r="B1776" i="63"/>
  <c r="B1775" i="63"/>
  <c r="B1774" i="63"/>
  <c r="B1773" i="63"/>
  <c r="B1772" i="63"/>
  <c r="B1771" i="63"/>
  <c r="B1770" i="63"/>
  <c r="B1769" i="63"/>
  <c r="B1768" i="63"/>
  <c r="B1767" i="63"/>
  <c r="B1766" i="63"/>
  <c r="B1765" i="63"/>
  <c r="B1764" i="63"/>
  <c r="B1763" i="63"/>
  <c r="B1762" i="63"/>
  <c r="B1761" i="63"/>
  <c r="B1760" i="63"/>
  <c r="B1759" i="63"/>
  <c r="B1758" i="63"/>
  <c r="B1757" i="63"/>
  <c r="B1756" i="63"/>
  <c r="B1755" i="63"/>
  <c r="B1754" i="63"/>
  <c r="B1753" i="63"/>
  <c r="B1752" i="63"/>
  <c r="B1751" i="63"/>
  <c r="B1750" i="63"/>
  <c r="B1749" i="63"/>
  <c r="B1748" i="63"/>
  <c r="B1747" i="63"/>
  <c r="B1746" i="63"/>
  <c r="B1745" i="63"/>
  <c r="B1744" i="63"/>
  <c r="B1743" i="63"/>
  <c r="B1742" i="63"/>
  <c r="B1741" i="63"/>
  <c r="B1740" i="63"/>
  <c r="B1739" i="63"/>
  <c r="B1738" i="63"/>
  <c r="B1737" i="63"/>
  <c r="B1736" i="63"/>
  <c r="B1735" i="63"/>
  <c r="B1734" i="63"/>
  <c r="B1733" i="63"/>
  <c r="B1732" i="63"/>
  <c r="B1731" i="63"/>
  <c r="B1730" i="63"/>
  <c r="B1729" i="63"/>
  <c r="B1728" i="63"/>
  <c r="B1727" i="63"/>
  <c r="B1726" i="63"/>
  <c r="B1725" i="63"/>
  <c r="B1724" i="63"/>
  <c r="B1723" i="63"/>
  <c r="B1722" i="63"/>
  <c r="B1721" i="63"/>
  <c r="B1720" i="63"/>
  <c r="B1719" i="63"/>
  <c r="B1718" i="63"/>
  <c r="B1717" i="63"/>
  <c r="B1716" i="63"/>
  <c r="B1715" i="63"/>
  <c r="B1714" i="63"/>
  <c r="B1713" i="63"/>
  <c r="B1712" i="63"/>
  <c r="B1711" i="63"/>
  <c r="B1710" i="63"/>
  <c r="B1709" i="63"/>
  <c r="B1708" i="63"/>
  <c r="B1707" i="63"/>
  <c r="B1706" i="63"/>
  <c r="B1705" i="63"/>
  <c r="B1704" i="63"/>
  <c r="B1703" i="63"/>
  <c r="B1702" i="63"/>
  <c r="B1701" i="63"/>
  <c r="B1700" i="63"/>
  <c r="B1699" i="63"/>
  <c r="B1698" i="63"/>
  <c r="B1697" i="63"/>
  <c r="B1696" i="63"/>
  <c r="B1695" i="63"/>
  <c r="B1694" i="63"/>
  <c r="B1693" i="63"/>
  <c r="B1692" i="63"/>
  <c r="B1691" i="63"/>
  <c r="B1690" i="63"/>
  <c r="B1689" i="63"/>
  <c r="B1688" i="63"/>
  <c r="B1687" i="63"/>
  <c r="B1686" i="63"/>
  <c r="B1685" i="63"/>
  <c r="B1684" i="63"/>
  <c r="B1683" i="63"/>
  <c r="B1682" i="63"/>
  <c r="B1681" i="63"/>
  <c r="B1680" i="63"/>
  <c r="B1679" i="63"/>
  <c r="B1678" i="63"/>
  <c r="B1677" i="63"/>
  <c r="B1676" i="63"/>
  <c r="B1675" i="63"/>
  <c r="B1674" i="63"/>
  <c r="B1673" i="63"/>
  <c r="B1672" i="63"/>
  <c r="B1671" i="63"/>
  <c r="B1670" i="63"/>
  <c r="B1669" i="63"/>
  <c r="B1668" i="63"/>
  <c r="B1667" i="63"/>
  <c r="B1666" i="63"/>
  <c r="B1665" i="63"/>
  <c r="B1664" i="63"/>
  <c r="B1663" i="63"/>
  <c r="B1662" i="63"/>
  <c r="B1661" i="63"/>
  <c r="B1660" i="63"/>
  <c r="B1659" i="63"/>
  <c r="B1658" i="63"/>
  <c r="B1657" i="63"/>
  <c r="B1656" i="63"/>
  <c r="B1655" i="63"/>
  <c r="B1654" i="63"/>
  <c r="B1653" i="63"/>
  <c r="B1652" i="63"/>
  <c r="B1651" i="63"/>
  <c r="B1650" i="63"/>
  <c r="B1649" i="63"/>
  <c r="B1648" i="63"/>
  <c r="B1647" i="63"/>
  <c r="B1646" i="63"/>
  <c r="B1645" i="63"/>
  <c r="B1644" i="63"/>
  <c r="B1643" i="63"/>
  <c r="B1642" i="63"/>
  <c r="B1641" i="63"/>
  <c r="B1640" i="63"/>
  <c r="B1639" i="63"/>
  <c r="B1638" i="63"/>
  <c r="B1637" i="63"/>
  <c r="B1636" i="63"/>
  <c r="B1635" i="63"/>
  <c r="B1634" i="63"/>
  <c r="B1633" i="63"/>
  <c r="B1632" i="63"/>
  <c r="B1631" i="63"/>
  <c r="B1630" i="63"/>
  <c r="B1629" i="63"/>
  <c r="B1628" i="63"/>
  <c r="B1627" i="63"/>
  <c r="B1626" i="63"/>
  <c r="B1625" i="63"/>
  <c r="B1624" i="63"/>
  <c r="B1623" i="63"/>
  <c r="B1622" i="63"/>
  <c r="B1621" i="63"/>
  <c r="B1620" i="63"/>
  <c r="B1619" i="63"/>
  <c r="B1618" i="63"/>
  <c r="B1617" i="63"/>
  <c r="B1616" i="63"/>
  <c r="B1615" i="63"/>
  <c r="B1614" i="63"/>
  <c r="B1613" i="63"/>
  <c r="B1612" i="63"/>
  <c r="B1611" i="63"/>
  <c r="B1610" i="63"/>
  <c r="B1609" i="63"/>
  <c r="B1608" i="63"/>
  <c r="B1607" i="63"/>
  <c r="B1606" i="63"/>
  <c r="B1605" i="63"/>
  <c r="B1604" i="63"/>
  <c r="B1603" i="63"/>
  <c r="B1602" i="63"/>
  <c r="B1601" i="63"/>
  <c r="B1600" i="63"/>
  <c r="B1599" i="63"/>
  <c r="B1598" i="63"/>
  <c r="B1597" i="63"/>
  <c r="B1596" i="63"/>
  <c r="B1595" i="63"/>
  <c r="B1594" i="63"/>
  <c r="B1593" i="63"/>
  <c r="B1592" i="63"/>
  <c r="B1591" i="63"/>
  <c r="B1590" i="63"/>
  <c r="B1589" i="63"/>
  <c r="B1588" i="63"/>
  <c r="B1587" i="63"/>
  <c r="B1586" i="63"/>
  <c r="B1585" i="63"/>
  <c r="B1584" i="63"/>
  <c r="B1583" i="63"/>
  <c r="B1582" i="63"/>
  <c r="B1581" i="63"/>
  <c r="B1580" i="63"/>
  <c r="B1579" i="63"/>
  <c r="B1578" i="63"/>
  <c r="B1577" i="63"/>
  <c r="B1576" i="63"/>
  <c r="B1575" i="63"/>
  <c r="B1574" i="63"/>
  <c r="B1573" i="63"/>
  <c r="B1572" i="63"/>
  <c r="B1571" i="63"/>
  <c r="B1570" i="63"/>
  <c r="B1569" i="63"/>
  <c r="B1568" i="63"/>
  <c r="B1567" i="63"/>
  <c r="B1566" i="63"/>
  <c r="B1565" i="63"/>
  <c r="B1564" i="63"/>
  <c r="B1563" i="63"/>
  <c r="B1562" i="63"/>
  <c r="B1561" i="63"/>
  <c r="B1560" i="63"/>
  <c r="B1559" i="63"/>
  <c r="B1558" i="63"/>
  <c r="B1557" i="63"/>
  <c r="B1556" i="63"/>
  <c r="B1555" i="63"/>
  <c r="B1554" i="63"/>
  <c r="B1553" i="63"/>
  <c r="B1552" i="63"/>
  <c r="B1551" i="63"/>
  <c r="B1550" i="63"/>
  <c r="B1549" i="63"/>
  <c r="B1548" i="63"/>
  <c r="B1547" i="63"/>
  <c r="B1546" i="63"/>
  <c r="B1545" i="63"/>
  <c r="B1544" i="63"/>
  <c r="B1543" i="63"/>
  <c r="B1542" i="63"/>
  <c r="B1541" i="63"/>
  <c r="B1540" i="63"/>
  <c r="B1539" i="63"/>
  <c r="B1538" i="63"/>
  <c r="B1537" i="63"/>
  <c r="B1536" i="63"/>
  <c r="B1535" i="63"/>
  <c r="B1534" i="63"/>
  <c r="B1533" i="63"/>
  <c r="B1532" i="63"/>
  <c r="B1531" i="63"/>
  <c r="B1530" i="63"/>
  <c r="B1529" i="63"/>
  <c r="B1528" i="63"/>
  <c r="B1527" i="63"/>
  <c r="B1526" i="63"/>
  <c r="B1525" i="63"/>
  <c r="B1524" i="63"/>
  <c r="B1523" i="63"/>
  <c r="B1522" i="63"/>
  <c r="B1521" i="63"/>
  <c r="B1520" i="63"/>
  <c r="B1519" i="63"/>
  <c r="B1518" i="63"/>
  <c r="B1517" i="63"/>
  <c r="B1516" i="63"/>
  <c r="B1515" i="63"/>
  <c r="B1514" i="63"/>
  <c r="B1513" i="63"/>
  <c r="B1512" i="63"/>
  <c r="B1511" i="63"/>
  <c r="B1510" i="63"/>
  <c r="B1509" i="63"/>
  <c r="B1508" i="63"/>
  <c r="B1507" i="63"/>
  <c r="B1506" i="63"/>
  <c r="B1505" i="63"/>
  <c r="B1504" i="63"/>
  <c r="B1503" i="63"/>
  <c r="B1502" i="63"/>
  <c r="B1501" i="63"/>
  <c r="B1500" i="63"/>
  <c r="B1499" i="63"/>
  <c r="B1498" i="63"/>
  <c r="B1497" i="63"/>
  <c r="B1496" i="63"/>
  <c r="B1495" i="63"/>
  <c r="B1494" i="63"/>
  <c r="B1493" i="63"/>
  <c r="B1492" i="63"/>
  <c r="B1491" i="63"/>
  <c r="B1490" i="63"/>
  <c r="B1489" i="63"/>
  <c r="B1488" i="63"/>
  <c r="B1487" i="63"/>
  <c r="B1486" i="63"/>
  <c r="B1485" i="63"/>
  <c r="B1484" i="63"/>
  <c r="B1483" i="63"/>
  <c r="B1482" i="63"/>
  <c r="B1481" i="63"/>
  <c r="B1480" i="63"/>
  <c r="B1479" i="63"/>
  <c r="B1478" i="63"/>
  <c r="B1477" i="63"/>
  <c r="B1476" i="63"/>
  <c r="B1475" i="63"/>
  <c r="B1474" i="63"/>
  <c r="B1473" i="63"/>
  <c r="B1472" i="63"/>
  <c r="B1471" i="63"/>
  <c r="B1470" i="63"/>
  <c r="B1469" i="63"/>
  <c r="B1468" i="63"/>
  <c r="B1467" i="63"/>
  <c r="B1466" i="63"/>
  <c r="B1465" i="63"/>
  <c r="B1464" i="63"/>
  <c r="B1463" i="63"/>
  <c r="B1462" i="63"/>
  <c r="B1461" i="63"/>
  <c r="B1460" i="63"/>
  <c r="B1459" i="63"/>
  <c r="B1458" i="63"/>
  <c r="B1457" i="63"/>
  <c r="B1456" i="63"/>
  <c r="B1455" i="63"/>
  <c r="B1454" i="63"/>
  <c r="B1453" i="63"/>
  <c r="B1452" i="63"/>
  <c r="B1451" i="63"/>
  <c r="B1450" i="63"/>
  <c r="B1449" i="63"/>
  <c r="B1448" i="63"/>
  <c r="B1447" i="63"/>
  <c r="B1446" i="63"/>
  <c r="B1445" i="63"/>
  <c r="B1444" i="63"/>
  <c r="B1443" i="63"/>
  <c r="B1442" i="63"/>
  <c r="B1441" i="63"/>
  <c r="B1440" i="63"/>
  <c r="B1439" i="63"/>
  <c r="B1438" i="63"/>
  <c r="B1437" i="63"/>
  <c r="B1436" i="63"/>
  <c r="B1435" i="63"/>
  <c r="B1434" i="63"/>
  <c r="B1433" i="63"/>
  <c r="B1432" i="63"/>
  <c r="B1431" i="63"/>
  <c r="B1430" i="63"/>
  <c r="B1429" i="63"/>
  <c r="B1428" i="63"/>
  <c r="B1427" i="63"/>
  <c r="B1426" i="63"/>
  <c r="B1425" i="63"/>
  <c r="B1424" i="63"/>
  <c r="B1423" i="63"/>
  <c r="B1422" i="63"/>
  <c r="B1421" i="63"/>
  <c r="B1420" i="63"/>
  <c r="B1419" i="63"/>
  <c r="B1418" i="63"/>
  <c r="B1417" i="63"/>
  <c r="B1416" i="63"/>
  <c r="B1415" i="63"/>
  <c r="B1414" i="63"/>
  <c r="B1413" i="63"/>
  <c r="B1412" i="63"/>
  <c r="B1411" i="63"/>
  <c r="B1410" i="63"/>
  <c r="B1409" i="63"/>
  <c r="B1408" i="63"/>
  <c r="B1407" i="63"/>
  <c r="B1406" i="63"/>
  <c r="B1405" i="63"/>
  <c r="B1404" i="63"/>
  <c r="B1403" i="63"/>
  <c r="B1402" i="63"/>
  <c r="B1401" i="63"/>
  <c r="B1400" i="63"/>
  <c r="B1399" i="63"/>
  <c r="B1398" i="63"/>
  <c r="B1397" i="63"/>
  <c r="B1396" i="63"/>
  <c r="B1395" i="63"/>
  <c r="B1394" i="63"/>
  <c r="B1393" i="63"/>
  <c r="B1392" i="63"/>
  <c r="B1391" i="63"/>
  <c r="B1390" i="63"/>
  <c r="B1389" i="63"/>
  <c r="B1388" i="63"/>
  <c r="B1387" i="63"/>
  <c r="B1386" i="63"/>
  <c r="B1385" i="63"/>
  <c r="B1384" i="63"/>
  <c r="B1383" i="63"/>
  <c r="B1382" i="63"/>
  <c r="B1381" i="63"/>
  <c r="B1380" i="63"/>
  <c r="B1379" i="63"/>
  <c r="B1378" i="63"/>
  <c r="B1377" i="63"/>
  <c r="B1376" i="63"/>
  <c r="B1375" i="63"/>
  <c r="B1374" i="63"/>
  <c r="B1373" i="63"/>
  <c r="B1372" i="63"/>
  <c r="B1371" i="63"/>
  <c r="B1370" i="63"/>
  <c r="B1369" i="63"/>
  <c r="B1368" i="63"/>
  <c r="B1367" i="63"/>
  <c r="B1366" i="63"/>
  <c r="B1365" i="63"/>
  <c r="B1364" i="63"/>
  <c r="B1363" i="63"/>
  <c r="B1362" i="63"/>
  <c r="B1361" i="63"/>
  <c r="B1360" i="63"/>
  <c r="B1359" i="63"/>
  <c r="B1358" i="63"/>
  <c r="B1357" i="63"/>
  <c r="B1356" i="63"/>
  <c r="B1355" i="63"/>
  <c r="B1354" i="63"/>
  <c r="B1353" i="63"/>
  <c r="B1352" i="63"/>
  <c r="B1351" i="63"/>
  <c r="B1350" i="63"/>
  <c r="B1349" i="63"/>
  <c r="B1348" i="63"/>
  <c r="B1347" i="63"/>
  <c r="B1346" i="63"/>
  <c r="B1345" i="63"/>
  <c r="B1344" i="63"/>
  <c r="B1343" i="63"/>
  <c r="B1342" i="63"/>
  <c r="B1341" i="63"/>
  <c r="B1340" i="63"/>
  <c r="B1339" i="63"/>
  <c r="B1338" i="63"/>
  <c r="B1337" i="63"/>
  <c r="B1336" i="63"/>
  <c r="B1335" i="63"/>
  <c r="B1334" i="63"/>
  <c r="B1333" i="63"/>
  <c r="B1332" i="63"/>
  <c r="B1331" i="63"/>
  <c r="B1330" i="63"/>
  <c r="B1329" i="63"/>
  <c r="B1328" i="63"/>
  <c r="B1327" i="63"/>
  <c r="B1326" i="63"/>
  <c r="B1325" i="63"/>
  <c r="B1324" i="63"/>
  <c r="B1323" i="63"/>
  <c r="B1322" i="63"/>
  <c r="B1321" i="63"/>
  <c r="B1320" i="63"/>
  <c r="B1319" i="63"/>
  <c r="B1318" i="63"/>
  <c r="B1317" i="63"/>
  <c r="B1316" i="63"/>
  <c r="B1315" i="63"/>
  <c r="B1314" i="63"/>
  <c r="B1313" i="63"/>
  <c r="B1312" i="63"/>
  <c r="B1311" i="63"/>
  <c r="B1310" i="63"/>
  <c r="B1309" i="63"/>
  <c r="B1308" i="63"/>
  <c r="B1307" i="63"/>
  <c r="B1306" i="63"/>
  <c r="B1305" i="63"/>
  <c r="B1304" i="63"/>
  <c r="B1303" i="63"/>
  <c r="B1302" i="63"/>
  <c r="B1301" i="63"/>
  <c r="B1300" i="63"/>
  <c r="B1299" i="63"/>
  <c r="B1298" i="63"/>
  <c r="B1297" i="63"/>
  <c r="B1296" i="63"/>
  <c r="B1295" i="63"/>
  <c r="B1294" i="63"/>
  <c r="B1293" i="63"/>
  <c r="B1292" i="63"/>
  <c r="B1291" i="63"/>
  <c r="B1290" i="63"/>
  <c r="B1289" i="63"/>
  <c r="B1288" i="63"/>
  <c r="B1287" i="63"/>
  <c r="B1286" i="63"/>
  <c r="B1285" i="63"/>
  <c r="B1284" i="63"/>
  <c r="B1283" i="63"/>
  <c r="B1282" i="63"/>
  <c r="B1281" i="63"/>
  <c r="B1280" i="63"/>
  <c r="B1279" i="63"/>
  <c r="B1278" i="63"/>
  <c r="B1277" i="63"/>
  <c r="B1276" i="63"/>
  <c r="B1275" i="63"/>
  <c r="B1274" i="63"/>
  <c r="B1273" i="63"/>
  <c r="B1272" i="63"/>
  <c r="B1271" i="63"/>
  <c r="B1270" i="63"/>
  <c r="B1269" i="63"/>
  <c r="B1268" i="63"/>
  <c r="B1267" i="63"/>
  <c r="B1266" i="63"/>
  <c r="B1265" i="63"/>
  <c r="B1264" i="63"/>
  <c r="B1263" i="63"/>
  <c r="B1262" i="63"/>
  <c r="B1261" i="63"/>
  <c r="B1260" i="63"/>
  <c r="B1259" i="63"/>
  <c r="B1258" i="63"/>
  <c r="B1257" i="63"/>
  <c r="B1256" i="63"/>
  <c r="B1255" i="63"/>
  <c r="B1254" i="63"/>
  <c r="B1253" i="63"/>
  <c r="B1252" i="63"/>
  <c r="B1251" i="63"/>
  <c r="B1250" i="63"/>
  <c r="B1249" i="63"/>
  <c r="B1248" i="63"/>
  <c r="B1247" i="63"/>
  <c r="B1246" i="63"/>
  <c r="B1245" i="63"/>
  <c r="B1244" i="63"/>
  <c r="B1243" i="63"/>
  <c r="B1242" i="63"/>
  <c r="B1241" i="63"/>
  <c r="B1240" i="63"/>
  <c r="B1239" i="63"/>
  <c r="B1238" i="63"/>
  <c r="B1237" i="63"/>
  <c r="B1236" i="63"/>
  <c r="B1235" i="63"/>
  <c r="B1234" i="63"/>
  <c r="B1233" i="63"/>
  <c r="B1232" i="63"/>
  <c r="B1231" i="63"/>
  <c r="B1230" i="63"/>
  <c r="B1229" i="63"/>
  <c r="B1228" i="63"/>
  <c r="B1227" i="63"/>
  <c r="B1226" i="63"/>
  <c r="B1225" i="63"/>
  <c r="B1224" i="63"/>
  <c r="B1223" i="63"/>
  <c r="B1222" i="63"/>
  <c r="B1221" i="63"/>
  <c r="B1220" i="63"/>
  <c r="B1219" i="63"/>
  <c r="B1218" i="63"/>
  <c r="B1217" i="63"/>
  <c r="B1216" i="63"/>
  <c r="B1215" i="63"/>
  <c r="B1214" i="63"/>
  <c r="B1213" i="63"/>
  <c r="B1212" i="63"/>
  <c r="B1211" i="63"/>
  <c r="B1210" i="63"/>
  <c r="B1209" i="63"/>
  <c r="B1208" i="63"/>
  <c r="B1207" i="63"/>
  <c r="B1206" i="63"/>
  <c r="B1205" i="63"/>
  <c r="B1204" i="63"/>
  <c r="B1203" i="63"/>
  <c r="B1202" i="63"/>
  <c r="B1201" i="63"/>
  <c r="B1200" i="63"/>
  <c r="B1199" i="63"/>
  <c r="B1198" i="63"/>
  <c r="B1197" i="63"/>
  <c r="B1196" i="63"/>
  <c r="B1195" i="63"/>
  <c r="B1194" i="63"/>
  <c r="B1193" i="63"/>
  <c r="B1192" i="63"/>
  <c r="B1191" i="63"/>
  <c r="B1190" i="63"/>
  <c r="B1189" i="63"/>
  <c r="B1188" i="63"/>
  <c r="B1187" i="63"/>
  <c r="B1186" i="63"/>
  <c r="B1185" i="63"/>
  <c r="B1184" i="63"/>
  <c r="B1183" i="63"/>
  <c r="B1182" i="63"/>
  <c r="B1181" i="63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1142" i="63"/>
  <c r="B1141" i="63"/>
  <c r="B1140" i="63"/>
  <c r="B1139" i="63"/>
  <c r="B1138" i="63"/>
  <c r="B1137" i="63"/>
  <c r="B1136" i="63"/>
  <c r="B1135" i="63"/>
  <c r="B1134" i="63"/>
  <c r="B1133" i="63"/>
  <c r="B1132" i="63"/>
  <c r="B1131" i="63"/>
  <c r="B1130" i="63"/>
  <c r="B1129" i="63"/>
  <c r="B1128" i="63"/>
  <c r="B1127" i="63"/>
  <c r="B1126" i="63"/>
  <c r="B1125" i="63"/>
  <c r="B1124" i="63"/>
  <c r="B1123" i="63"/>
  <c r="B1122" i="63"/>
  <c r="B1121" i="63"/>
  <c r="B1120" i="63"/>
  <c r="B1119" i="63"/>
  <c r="B1118" i="63"/>
  <c r="B1117" i="63"/>
  <c r="B1116" i="63"/>
  <c r="B1115" i="63"/>
  <c r="B1114" i="63"/>
  <c r="B1113" i="63"/>
  <c r="B1112" i="63"/>
  <c r="B1111" i="63"/>
  <c r="B1110" i="63"/>
  <c r="B1109" i="63"/>
  <c r="B1108" i="63"/>
  <c r="B1107" i="63"/>
  <c r="B1106" i="63"/>
  <c r="B1105" i="63"/>
  <c r="B1104" i="63"/>
  <c r="B1103" i="63"/>
  <c r="B1102" i="63"/>
  <c r="B1101" i="63"/>
  <c r="B1100" i="63"/>
  <c r="B1099" i="63"/>
  <c r="B1098" i="63"/>
  <c r="B1097" i="63"/>
  <c r="B1096" i="63"/>
  <c r="B1095" i="63"/>
  <c r="B1094" i="63"/>
  <c r="B1093" i="63"/>
  <c r="B1092" i="63"/>
  <c r="B1091" i="63"/>
  <c r="B1090" i="63"/>
  <c r="B1089" i="63"/>
  <c r="B1088" i="63"/>
  <c r="B1087" i="63"/>
  <c r="B1086" i="63"/>
  <c r="B1085" i="63"/>
  <c r="B1084" i="63"/>
  <c r="B1083" i="63"/>
  <c r="B1082" i="63"/>
  <c r="B1081" i="63"/>
  <c r="B1080" i="63"/>
  <c r="B1079" i="63"/>
  <c r="B1078" i="63"/>
  <c r="B1077" i="63"/>
  <c r="B1076" i="63"/>
  <c r="B1075" i="63"/>
  <c r="B1074" i="63"/>
  <c r="B1073" i="63"/>
  <c r="B1072" i="63"/>
  <c r="B1071" i="63"/>
  <c r="B1070" i="63"/>
  <c r="B1069" i="63"/>
  <c r="B1068" i="63"/>
  <c r="B1067" i="63"/>
  <c r="B1066" i="63"/>
  <c r="B1065" i="63"/>
  <c r="B1064" i="63"/>
  <c r="B1063" i="63"/>
  <c r="B1062" i="63"/>
  <c r="B1061" i="63"/>
  <c r="B1060" i="63"/>
  <c r="B1059" i="63"/>
  <c r="B1058" i="63"/>
  <c r="B1057" i="63"/>
  <c r="B1056" i="63"/>
  <c r="B1055" i="63"/>
  <c r="B1054" i="63"/>
  <c r="B1053" i="63"/>
  <c r="B1052" i="63"/>
  <c r="B1051" i="63"/>
  <c r="B1050" i="63"/>
  <c r="B1049" i="63"/>
  <c r="B1048" i="63"/>
  <c r="B1047" i="63"/>
  <c r="B1046" i="63"/>
  <c r="B1045" i="63"/>
  <c r="B1044" i="63"/>
  <c r="B1043" i="63"/>
  <c r="B1042" i="63"/>
  <c r="B1041" i="63"/>
  <c r="B1040" i="63"/>
  <c r="B1039" i="63"/>
  <c r="B1038" i="63"/>
  <c r="B1037" i="63"/>
  <c r="B1036" i="63"/>
  <c r="B1035" i="63"/>
  <c r="B1034" i="63"/>
  <c r="B1033" i="63"/>
  <c r="B1032" i="63"/>
  <c r="B1031" i="63"/>
  <c r="B1030" i="63"/>
  <c r="B1029" i="63"/>
  <c r="B1028" i="63"/>
  <c r="B1027" i="63"/>
  <c r="B1026" i="63"/>
  <c r="B1025" i="63"/>
  <c r="B1024" i="63"/>
  <c r="B1023" i="63"/>
  <c r="B1022" i="63"/>
  <c r="B1021" i="63"/>
  <c r="B1020" i="63"/>
  <c r="B1019" i="63"/>
  <c r="B1018" i="63"/>
  <c r="B1017" i="63"/>
  <c r="B1016" i="63"/>
  <c r="B1015" i="63"/>
  <c r="B1014" i="63"/>
  <c r="B1013" i="63"/>
  <c r="B1012" i="63"/>
  <c r="B1011" i="63"/>
  <c r="B1010" i="63"/>
  <c r="B1009" i="63"/>
  <c r="B1008" i="63"/>
  <c r="B1007" i="63"/>
  <c r="B1006" i="63"/>
  <c r="B1005" i="63"/>
  <c r="B1004" i="63"/>
  <c r="B1003" i="63"/>
  <c r="B1002" i="63"/>
  <c r="B1001" i="63"/>
  <c r="B1000" i="63"/>
  <c r="B999" i="63"/>
  <c r="B998" i="63"/>
  <c r="B997" i="63"/>
  <c r="B996" i="63"/>
  <c r="B995" i="63"/>
  <c r="B994" i="63"/>
  <c r="B993" i="63"/>
  <c r="B992" i="63"/>
  <c r="B991" i="63"/>
  <c r="B990" i="63"/>
  <c r="B989" i="63"/>
  <c r="B988" i="63"/>
  <c r="B987" i="63"/>
  <c r="B986" i="63"/>
  <c r="B985" i="63"/>
  <c r="B984" i="63"/>
  <c r="B983" i="63"/>
  <c r="B982" i="63"/>
  <c r="B981" i="63"/>
  <c r="B980" i="63"/>
  <c r="B979" i="63"/>
  <c r="B978" i="63"/>
  <c r="B977" i="63"/>
  <c r="B976" i="63"/>
  <c r="B975" i="63"/>
  <c r="B974" i="63"/>
  <c r="B973" i="63"/>
  <c r="B972" i="63"/>
  <c r="B971" i="63"/>
  <c r="B970" i="63"/>
  <c r="B969" i="63"/>
  <c r="B968" i="63"/>
  <c r="B967" i="63"/>
  <c r="B966" i="63"/>
  <c r="B965" i="63"/>
  <c r="B964" i="63"/>
  <c r="B963" i="63"/>
  <c r="B962" i="63"/>
  <c r="B961" i="63"/>
  <c r="B960" i="63"/>
  <c r="B959" i="63"/>
  <c r="B958" i="63"/>
  <c r="B957" i="63"/>
  <c r="B956" i="63"/>
  <c r="B955" i="63"/>
  <c r="B954" i="63"/>
  <c r="B953" i="63"/>
  <c r="B952" i="63"/>
  <c r="B951" i="63"/>
  <c r="B950" i="63"/>
  <c r="B949" i="63"/>
  <c r="B948" i="63"/>
  <c r="B947" i="63"/>
  <c r="B946" i="63"/>
  <c r="B945" i="63"/>
  <c r="B944" i="63"/>
  <c r="B943" i="63"/>
  <c r="B942" i="63"/>
  <c r="B941" i="63"/>
  <c r="B940" i="63"/>
  <c r="B939" i="63"/>
  <c r="B938" i="63"/>
  <c r="B937" i="63"/>
  <c r="B936" i="63"/>
  <c r="B935" i="63"/>
  <c r="B934" i="63"/>
  <c r="B933" i="63"/>
  <c r="B932" i="63"/>
  <c r="B931" i="63"/>
  <c r="B930" i="63"/>
  <c r="B929" i="63"/>
  <c r="B928" i="63"/>
  <c r="B927" i="63"/>
  <c r="B926" i="63"/>
  <c r="B925" i="63"/>
  <c r="B924" i="63"/>
  <c r="B923" i="63"/>
  <c r="B922" i="63"/>
  <c r="B921" i="63"/>
  <c r="B920" i="63"/>
  <c r="B919" i="63"/>
  <c r="B918" i="63"/>
  <c r="B917" i="63"/>
  <c r="B916" i="63"/>
  <c r="B915" i="63"/>
  <c r="B914" i="63"/>
  <c r="B913" i="63"/>
  <c r="B912" i="63"/>
  <c r="B911" i="63"/>
  <c r="B910" i="63"/>
  <c r="B909" i="63"/>
  <c r="B908" i="63"/>
  <c r="B907" i="63"/>
  <c r="B906" i="63"/>
  <c r="B905" i="63"/>
  <c r="B904" i="63"/>
  <c r="B903" i="63"/>
  <c r="B902" i="63"/>
  <c r="B901" i="63"/>
  <c r="B900" i="63"/>
  <c r="B899" i="63"/>
  <c r="B898" i="63"/>
  <c r="B897" i="63"/>
  <c r="B896" i="63"/>
  <c r="B895" i="63"/>
  <c r="B894" i="63"/>
  <c r="B893" i="63"/>
  <c r="B892" i="63"/>
  <c r="B891" i="63"/>
  <c r="B890" i="63"/>
  <c r="B889" i="63"/>
  <c r="B888" i="63"/>
  <c r="B887" i="63"/>
  <c r="B886" i="63"/>
  <c r="B885" i="63"/>
  <c r="B884" i="63"/>
  <c r="B883" i="63"/>
  <c r="B882" i="63"/>
  <c r="B881" i="63"/>
  <c r="B880" i="63"/>
  <c r="B879" i="63"/>
  <c r="B878" i="63"/>
  <c r="B877" i="63"/>
  <c r="B876" i="63"/>
  <c r="B875" i="63"/>
  <c r="B874" i="63"/>
  <c r="B873" i="63"/>
  <c r="B872" i="63"/>
  <c r="B871" i="63"/>
  <c r="B870" i="63"/>
  <c r="B869" i="63"/>
  <c r="B868" i="63"/>
  <c r="B867" i="63"/>
  <c r="B866" i="63"/>
  <c r="B865" i="63"/>
  <c r="B864" i="63"/>
  <c r="B863" i="63"/>
  <c r="B862" i="63"/>
  <c r="B861" i="63"/>
  <c r="B860" i="63"/>
  <c r="B859" i="63"/>
  <c r="B858" i="63"/>
  <c r="B857" i="63"/>
  <c r="B856" i="63"/>
  <c r="B855" i="63"/>
  <c r="B854" i="63"/>
  <c r="B853" i="63"/>
  <c r="B852" i="63"/>
  <c r="B851" i="63"/>
  <c r="B850" i="63"/>
  <c r="B849" i="63"/>
  <c r="B848" i="63"/>
  <c r="B847" i="63"/>
  <c r="B846" i="63"/>
  <c r="B845" i="63"/>
  <c r="B844" i="63"/>
  <c r="B843" i="63"/>
  <c r="B842" i="63"/>
  <c r="B841" i="63"/>
  <c r="B840" i="63"/>
  <c r="B839" i="63"/>
  <c r="B838" i="63"/>
  <c r="B837" i="63"/>
  <c r="B836" i="63"/>
  <c r="B835" i="63"/>
  <c r="B834" i="63"/>
  <c r="B833" i="63"/>
  <c r="B832" i="63"/>
  <c r="B831" i="63"/>
  <c r="B830" i="63"/>
  <c r="B829" i="63"/>
  <c r="B828" i="63"/>
  <c r="B827" i="63"/>
  <c r="B826" i="63"/>
  <c r="B825" i="63"/>
  <c r="B824" i="63"/>
  <c r="B823" i="63"/>
  <c r="B822" i="63"/>
  <c r="B821" i="63"/>
  <c r="B820" i="63"/>
  <c r="B819" i="63"/>
  <c r="B818" i="63"/>
  <c r="B817" i="63"/>
  <c r="B816" i="63"/>
  <c r="B815" i="63"/>
  <c r="B814" i="63"/>
  <c r="B813" i="63"/>
  <c r="B812" i="63"/>
  <c r="B811" i="63"/>
  <c r="B810" i="63"/>
  <c r="B809" i="63"/>
  <c r="B808" i="63"/>
  <c r="B807" i="63"/>
  <c r="B806" i="63"/>
  <c r="B805" i="63"/>
  <c r="B804" i="63"/>
  <c r="B803" i="63"/>
  <c r="B802" i="63"/>
  <c r="B801" i="63"/>
  <c r="B800" i="63"/>
  <c r="B799" i="63"/>
  <c r="B798" i="63"/>
  <c r="B797" i="63"/>
  <c r="B796" i="63"/>
  <c r="B795" i="63"/>
  <c r="B794" i="63"/>
  <c r="B793" i="63"/>
  <c r="B792" i="63"/>
  <c r="B791" i="63"/>
  <c r="B790" i="63"/>
  <c r="B789" i="63"/>
  <c r="B788" i="63"/>
  <c r="B787" i="63"/>
  <c r="B786" i="63"/>
  <c r="B785" i="63"/>
  <c r="B784" i="63"/>
  <c r="B783" i="63"/>
  <c r="B782" i="63"/>
  <c r="B781" i="63"/>
  <c r="B780" i="63"/>
  <c r="B779" i="63"/>
  <c r="B778" i="63"/>
  <c r="B777" i="63"/>
  <c r="B776" i="63"/>
  <c r="B775" i="63"/>
  <c r="B774" i="63"/>
  <c r="B773" i="63"/>
  <c r="B772" i="63"/>
  <c r="B771" i="63"/>
  <c r="B770" i="63"/>
  <c r="B769" i="63"/>
  <c r="B768" i="63"/>
  <c r="B767" i="63"/>
  <c r="B766" i="63"/>
  <c r="B765" i="63"/>
  <c r="B764" i="63"/>
  <c r="B763" i="63"/>
  <c r="B762" i="63"/>
  <c r="B761" i="63"/>
  <c r="B760" i="63"/>
  <c r="B759" i="63"/>
  <c r="B758" i="63"/>
  <c r="B757" i="63"/>
  <c r="B756" i="63"/>
  <c r="B755" i="63"/>
  <c r="B754" i="63"/>
  <c r="B753" i="63"/>
  <c r="B752" i="63"/>
  <c r="B751" i="63"/>
  <c r="B750" i="63"/>
  <c r="B749" i="63"/>
  <c r="B748" i="63"/>
  <c r="B747" i="63"/>
  <c r="B746" i="63"/>
  <c r="B745" i="63"/>
  <c r="B744" i="63"/>
  <c r="B743" i="63"/>
  <c r="B742" i="63"/>
  <c r="B741" i="63"/>
  <c r="B740" i="63"/>
  <c r="B739" i="63"/>
  <c r="B738" i="63"/>
  <c r="B737" i="63"/>
  <c r="B736" i="63"/>
  <c r="B735" i="63"/>
  <c r="B734" i="63"/>
  <c r="B733" i="63"/>
  <c r="B732" i="63"/>
  <c r="B731" i="63"/>
  <c r="B730" i="63"/>
  <c r="B729" i="63"/>
  <c r="B728" i="63"/>
  <c r="B727" i="63"/>
  <c r="B726" i="63"/>
  <c r="B725" i="63"/>
  <c r="B724" i="63"/>
  <c r="B723" i="63"/>
  <c r="B722" i="63"/>
  <c r="B721" i="63"/>
  <c r="B720" i="63"/>
  <c r="B719" i="63"/>
  <c r="B718" i="63"/>
  <c r="B717" i="63"/>
  <c r="B716" i="63"/>
  <c r="B715" i="63"/>
  <c r="B714" i="63"/>
  <c r="B713" i="63"/>
  <c r="B712" i="63"/>
  <c r="B711" i="63"/>
  <c r="B710" i="63"/>
  <c r="B709" i="63"/>
  <c r="B708" i="63"/>
  <c r="B707" i="63"/>
  <c r="B706" i="63"/>
  <c r="B705" i="63"/>
  <c r="B704" i="63"/>
  <c r="B703" i="63"/>
  <c r="B702" i="63"/>
  <c r="B701" i="63"/>
  <c r="B700" i="63"/>
  <c r="B699" i="63"/>
  <c r="B698" i="63"/>
  <c r="B697" i="63"/>
  <c r="B696" i="63"/>
  <c r="B695" i="63"/>
  <c r="B694" i="63"/>
  <c r="B693" i="63"/>
  <c r="B692" i="63"/>
  <c r="B691" i="63"/>
  <c r="B690" i="63"/>
  <c r="B689" i="63"/>
  <c r="B688" i="63"/>
  <c r="B687" i="63"/>
  <c r="B686" i="63"/>
  <c r="B685" i="63"/>
  <c r="B684" i="63"/>
  <c r="B683" i="63"/>
  <c r="B682" i="63"/>
  <c r="B681" i="63"/>
  <c r="B680" i="63"/>
  <c r="B679" i="63"/>
  <c r="B678" i="63"/>
  <c r="B677" i="63"/>
  <c r="B676" i="63"/>
  <c r="B675" i="63"/>
  <c r="B674" i="63"/>
  <c r="B673" i="63"/>
  <c r="B672" i="63"/>
  <c r="B671" i="63"/>
  <c r="B670" i="63"/>
  <c r="B669" i="63"/>
  <c r="B668" i="63"/>
  <c r="B667" i="63"/>
  <c r="B666" i="63"/>
  <c r="B665" i="63"/>
  <c r="B664" i="63"/>
  <c r="B663" i="63"/>
  <c r="B662" i="63"/>
  <c r="B661" i="63"/>
  <c r="B660" i="63"/>
  <c r="B659" i="63"/>
  <c r="B658" i="63"/>
  <c r="B657" i="63"/>
  <c r="B656" i="63"/>
  <c r="B655" i="63"/>
  <c r="B654" i="63"/>
  <c r="B653" i="63"/>
  <c r="B652" i="63"/>
  <c r="B651" i="63"/>
  <c r="B650" i="63"/>
  <c r="B649" i="63"/>
  <c r="B648" i="63"/>
  <c r="B647" i="63"/>
  <c r="B646" i="63"/>
  <c r="B645" i="63"/>
  <c r="B644" i="63"/>
  <c r="B643" i="63"/>
  <c r="B642" i="63"/>
  <c r="B641" i="63"/>
  <c r="B640" i="63"/>
  <c r="B639" i="63"/>
  <c r="B638" i="63"/>
  <c r="B637" i="63"/>
  <c r="B636" i="63"/>
  <c r="B635" i="63"/>
  <c r="B634" i="63"/>
  <c r="B633" i="63"/>
  <c r="B632" i="63"/>
  <c r="B631" i="63"/>
  <c r="B630" i="63"/>
  <c r="B629" i="63"/>
  <c r="B628" i="63"/>
  <c r="B627" i="63"/>
  <c r="B626" i="63"/>
  <c r="B625" i="63"/>
  <c r="B624" i="63"/>
  <c r="B623" i="63"/>
  <c r="B622" i="63"/>
  <c r="B621" i="63"/>
  <c r="B620" i="63"/>
  <c r="B619" i="63"/>
  <c r="B618" i="63"/>
  <c r="B617" i="63"/>
  <c r="B616" i="63"/>
  <c r="B615" i="63"/>
  <c r="B614" i="63"/>
  <c r="B613" i="63"/>
  <c r="B612" i="63"/>
  <c r="B611" i="63"/>
  <c r="B610" i="63"/>
  <c r="B609" i="63"/>
  <c r="B608" i="63"/>
  <c r="B607" i="63"/>
  <c r="B606" i="63"/>
  <c r="B605" i="63"/>
  <c r="B604" i="63"/>
  <c r="B603" i="63"/>
  <c r="B602" i="63"/>
  <c r="B601" i="63"/>
  <c r="B600" i="63"/>
  <c r="B599" i="63"/>
  <c r="B598" i="63"/>
  <c r="B597" i="63"/>
  <c r="B596" i="63"/>
  <c r="B595" i="63"/>
  <c r="B594" i="63"/>
  <c r="B593" i="63"/>
  <c r="B592" i="63"/>
  <c r="B591" i="63"/>
  <c r="B590" i="63"/>
  <c r="B589" i="63"/>
  <c r="B588" i="63"/>
  <c r="B587" i="63"/>
  <c r="B586" i="63"/>
  <c r="B585" i="63"/>
  <c r="B584" i="63"/>
  <c r="B583" i="63"/>
  <c r="B582" i="63"/>
  <c r="B581" i="63"/>
  <c r="B580" i="63"/>
  <c r="B579" i="63"/>
  <c r="B578" i="63"/>
  <c r="B577" i="63"/>
  <c r="B576" i="63"/>
  <c r="B575" i="63"/>
  <c r="B574" i="63"/>
  <c r="B573" i="63"/>
  <c r="B572" i="63"/>
  <c r="B571" i="63"/>
  <c r="B570" i="63"/>
  <c r="B569" i="63"/>
  <c r="B568" i="63"/>
  <c r="B567" i="63"/>
  <c r="B566" i="63"/>
  <c r="B565" i="63"/>
  <c r="B564" i="63"/>
  <c r="B563" i="63"/>
  <c r="B562" i="63"/>
  <c r="B561" i="63"/>
  <c r="B560" i="63"/>
  <c r="B559" i="63"/>
  <c r="B558" i="63"/>
  <c r="B557" i="63"/>
  <c r="B556" i="63"/>
  <c r="B555" i="63"/>
  <c r="B554" i="63"/>
  <c r="B553" i="63"/>
  <c r="B552" i="63"/>
  <c r="B551" i="63"/>
  <c r="B550" i="63"/>
  <c r="B549" i="63"/>
  <c r="B548" i="63"/>
  <c r="B547" i="63"/>
  <c r="B546" i="63"/>
  <c r="B545" i="63"/>
  <c r="B544" i="63"/>
  <c r="B543" i="63"/>
  <c r="B542" i="63"/>
  <c r="B541" i="63"/>
  <c r="B540" i="63"/>
  <c r="B539" i="63"/>
  <c r="B538" i="63"/>
  <c r="B537" i="63"/>
  <c r="B536" i="63"/>
  <c r="B535" i="63"/>
  <c r="B534" i="63"/>
  <c r="B533" i="63"/>
  <c r="B532" i="63"/>
  <c r="B531" i="63"/>
  <c r="B530" i="63"/>
  <c r="B529" i="63"/>
  <c r="B528" i="63"/>
  <c r="B527" i="63"/>
  <c r="B526" i="63"/>
  <c r="B525" i="63"/>
  <c r="B524" i="63"/>
  <c r="B523" i="63"/>
  <c r="B522" i="63"/>
  <c r="B521" i="63"/>
  <c r="B520" i="63"/>
  <c r="B519" i="63"/>
  <c r="B518" i="63"/>
  <c r="B517" i="63"/>
  <c r="B516" i="63"/>
  <c r="B515" i="63"/>
  <c r="B514" i="63"/>
  <c r="B513" i="63"/>
  <c r="B512" i="63"/>
  <c r="B511" i="63"/>
  <c r="B510" i="63"/>
  <c r="B509" i="63"/>
  <c r="B508" i="63"/>
  <c r="B507" i="63"/>
  <c r="B506" i="63"/>
  <c r="B505" i="63"/>
  <c r="B504" i="63"/>
  <c r="B503" i="63"/>
  <c r="B502" i="63"/>
  <c r="B501" i="63"/>
  <c r="B500" i="63"/>
  <c r="B499" i="63"/>
  <c r="B498" i="63"/>
  <c r="B497" i="63"/>
  <c r="B496" i="63"/>
  <c r="B495" i="63"/>
  <c r="B494" i="63"/>
  <c r="B493" i="63"/>
  <c r="B492" i="63"/>
  <c r="B491" i="63"/>
  <c r="B490" i="63"/>
  <c r="B489" i="63"/>
  <c r="B488" i="63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S231" i="22"/>
  <c r="R231" i="22"/>
  <c r="Q231" i="22"/>
  <c r="P231" i="22"/>
  <c r="S230" i="22"/>
  <c r="R230" i="22"/>
  <c r="Q230" i="22"/>
  <c r="P230" i="22"/>
  <c r="S229" i="22"/>
  <c r="R229" i="22"/>
  <c r="Q229" i="22"/>
  <c r="P229" i="22"/>
  <c r="S228" i="22"/>
  <c r="R228" i="22"/>
  <c r="Q228" i="22"/>
  <c r="P228" i="22"/>
  <c r="S227" i="22"/>
  <c r="R227" i="22"/>
  <c r="Q227" i="22"/>
  <c r="P227" i="22"/>
  <c r="S226" i="22"/>
  <c r="R226" i="22"/>
  <c r="Q226" i="22"/>
  <c r="P226" i="22"/>
  <c r="S225" i="22"/>
  <c r="R225" i="22"/>
  <c r="Q225" i="22"/>
  <c r="P225" i="22"/>
  <c r="S224" i="22"/>
  <c r="R224" i="22"/>
  <c r="Q224" i="22"/>
  <c r="P224" i="22"/>
  <c r="S223" i="22"/>
  <c r="R223" i="22"/>
  <c r="Q223" i="22"/>
  <c r="P223" i="22"/>
  <c r="S222" i="22"/>
  <c r="R222" i="22"/>
  <c r="Q222" i="22"/>
  <c r="P222" i="22"/>
  <c r="S221" i="22"/>
  <c r="R221" i="22"/>
  <c r="Q221" i="22"/>
  <c r="P221" i="22"/>
  <c r="S220" i="22"/>
  <c r="R220" i="22"/>
  <c r="Q220" i="22"/>
  <c r="P220" i="22"/>
  <c r="S219" i="22"/>
  <c r="R219" i="22"/>
  <c r="Q219" i="22"/>
  <c r="P219" i="22"/>
  <c r="S218" i="22"/>
  <c r="R218" i="22"/>
  <c r="Q218" i="22"/>
  <c r="P218" i="22"/>
  <c r="S217" i="22"/>
  <c r="R217" i="22"/>
  <c r="Q217" i="22"/>
  <c r="P217" i="22"/>
  <c r="S216" i="22"/>
  <c r="R216" i="22"/>
  <c r="Q216" i="22"/>
  <c r="P216" i="22"/>
  <c r="S215" i="22"/>
  <c r="R215" i="22"/>
  <c r="Q215" i="22"/>
  <c r="P215" i="22"/>
  <c r="S214" i="22"/>
  <c r="R214" i="22"/>
  <c r="Q214" i="22"/>
  <c r="P214" i="22"/>
  <c r="S213" i="22"/>
  <c r="R213" i="22"/>
  <c r="Q213" i="22"/>
  <c r="P213" i="22"/>
  <c r="S212" i="22"/>
  <c r="R212" i="22"/>
  <c r="Q212" i="22"/>
  <c r="P212" i="22"/>
  <c r="S211" i="22"/>
  <c r="R211" i="22"/>
  <c r="Q211" i="22"/>
  <c r="P211" i="22"/>
  <c r="S210" i="22"/>
  <c r="R210" i="22"/>
  <c r="Q210" i="22"/>
  <c r="P210" i="22"/>
  <c r="S209" i="22"/>
  <c r="R209" i="22"/>
  <c r="Q209" i="22"/>
  <c r="P209" i="22"/>
  <c r="S208" i="22"/>
  <c r="R208" i="22"/>
  <c r="Q208" i="22"/>
  <c r="P208" i="22"/>
  <c r="S207" i="22"/>
  <c r="R207" i="22"/>
  <c r="Q207" i="22"/>
  <c r="P207" i="22"/>
  <c r="S206" i="22"/>
  <c r="R206" i="22"/>
  <c r="Q206" i="22"/>
  <c r="P206" i="22"/>
  <c r="S205" i="22"/>
  <c r="R205" i="22"/>
  <c r="Q205" i="22"/>
  <c r="P205" i="22"/>
  <c r="S204" i="22"/>
  <c r="R204" i="22"/>
  <c r="Q204" i="22"/>
  <c r="P204" i="22"/>
  <c r="S203" i="22"/>
  <c r="R203" i="22"/>
  <c r="Q203" i="22"/>
  <c r="P203" i="22"/>
  <c r="S202" i="22"/>
  <c r="R202" i="22"/>
  <c r="Q202" i="22"/>
  <c r="P202" i="22"/>
  <c r="S201" i="22"/>
  <c r="R201" i="22"/>
  <c r="Q201" i="22"/>
  <c r="P201" i="22"/>
  <c r="S200" i="22"/>
  <c r="R200" i="22"/>
  <c r="Q200" i="22"/>
  <c r="P200" i="22"/>
  <c r="S199" i="22"/>
  <c r="R199" i="22"/>
  <c r="Q199" i="22"/>
  <c r="P199" i="22"/>
  <c r="S198" i="22"/>
  <c r="R198" i="22"/>
  <c r="Q198" i="22"/>
  <c r="P198" i="22"/>
  <c r="S197" i="22"/>
  <c r="R197" i="22"/>
  <c r="Q197" i="22"/>
  <c r="P197" i="22"/>
  <c r="S196" i="22"/>
  <c r="R196" i="22"/>
  <c r="Q196" i="22"/>
  <c r="P196" i="22"/>
  <c r="S195" i="22"/>
  <c r="R195" i="22"/>
  <c r="Q195" i="22"/>
  <c r="P195" i="22"/>
  <c r="S194" i="22"/>
  <c r="R194" i="22"/>
  <c r="Q194" i="22"/>
  <c r="P194" i="22"/>
  <c r="S193" i="22"/>
  <c r="R193" i="22"/>
  <c r="Q193" i="22"/>
  <c r="P193" i="22"/>
  <c r="S192" i="22"/>
  <c r="R192" i="22"/>
  <c r="Q192" i="22"/>
  <c r="P192" i="22"/>
  <c r="S191" i="22"/>
  <c r="R191" i="22"/>
  <c r="Q191" i="22"/>
  <c r="P191" i="22"/>
  <c r="S190" i="22"/>
  <c r="R190" i="22"/>
  <c r="Q190" i="22"/>
  <c r="P190" i="22"/>
  <c r="S189" i="22"/>
  <c r="R189" i="22"/>
  <c r="Q189" i="22"/>
  <c r="P189" i="22"/>
  <c r="S188" i="22"/>
  <c r="R188" i="22"/>
  <c r="Q188" i="22"/>
  <c r="P188" i="22"/>
  <c r="S187" i="22"/>
  <c r="R187" i="22"/>
  <c r="Q187" i="22"/>
  <c r="P187" i="22"/>
  <c r="S186" i="22"/>
  <c r="R186" i="22"/>
  <c r="Q186" i="22"/>
  <c r="P186" i="22"/>
  <c r="S185" i="22"/>
  <c r="R185" i="22"/>
  <c r="Q185" i="22"/>
  <c r="P185" i="22"/>
  <c r="S184" i="22"/>
  <c r="R184" i="22"/>
  <c r="Q184" i="22"/>
  <c r="P184" i="22"/>
  <c r="S183" i="22"/>
  <c r="R183" i="22"/>
  <c r="Q183" i="22"/>
  <c r="P183" i="22"/>
  <c r="S182" i="22"/>
  <c r="R182" i="22"/>
  <c r="Q182" i="22"/>
  <c r="P182" i="22"/>
  <c r="S181" i="22"/>
  <c r="R181" i="22"/>
  <c r="Q181" i="22"/>
  <c r="P181" i="22"/>
  <c r="E231" i="22"/>
  <c r="D231" i="22"/>
  <c r="B231" i="22"/>
  <c r="E230" i="22"/>
  <c r="D230" i="22"/>
  <c r="B230" i="22"/>
  <c r="E229" i="22"/>
  <c r="D229" i="22"/>
  <c r="B229" i="22"/>
  <c r="E228" i="22"/>
  <c r="D228" i="22"/>
  <c r="B228" i="22"/>
  <c r="E227" i="22"/>
  <c r="D227" i="22"/>
  <c r="B227" i="22"/>
  <c r="E226" i="22"/>
  <c r="D226" i="22"/>
  <c r="B226" i="22"/>
  <c r="E225" i="22"/>
  <c r="D225" i="22"/>
  <c r="B225" i="22"/>
  <c r="E224" i="22"/>
  <c r="D224" i="22"/>
  <c r="B224" i="22"/>
  <c r="E223" i="22"/>
  <c r="D223" i="22"/>
  <c r="B223" i="22"/>
  <c r="E222" i="22"/>
  <c r="D222" i="22"/>
  <c r="B222" i="22"/>
  <c r="E221" i="22"/>
  <c r="D221" i="22"/>
  <c r="B221" i="22"/>
  <c r="E220" i="22"/>
  <c r="D220" i="22"/>
  <c r="B220" i="22"/>
  <c r="E219" i="22"/>
  <c r="D219" i="22"/>
  <c r="B219" i="22"/>
  <c r="E218" i="22"/>
  <c r="D218" i="22"/>
  <c r="B218" i="22"/>
  <c r="E217" i="22"/>
  <c r="D217" i="22"/>
  <c r="B217" i="22"/>
  <c r="E216" i="22"/>
  <c r="D216" i="22"/>
  <c r="B216" i="22"/>
  <c r="E215" i="22"/>
  <c r="D215" i="22"/>
  <c r="B215" i="22"/>
  <c r="E214" i="22"/>
  <c r="D214" i="22"/>
  <c r="B214" i="22"/>
  <c r="E213" i="22"/>
  <c r="D213" i="22"/>
  <c r="B213" i="22"/>
  <c r="E212" i="22"/>
  <c r="D212" i="22"/>
  <c r="B212" i="22"/>
  <c r="E211" i="22"/>
  <c r="D211" i="22"/>
  <c r="B211" i="22"/>
  <c r="E210" i="22"/>
  <c r="D210" i="22"/>
  <c r="B210" i="22"/>
  <c r="E209" i="22"/>
  <c r="D209" i="22"/>
  <c r="B209" i="22"/>
  <c r="E208" i="22"/>
  <c r="D208" i="22"/>
  <c r="B208" i="22"/>
  <c r="E207" i="22"/>
  <c r="D207" i="22"/>
  <c r="B207" i="22"/>
  <c r="E206" i="22"/>
  <c r="D206" i="22"/>
  <c r="B206" i="22"/>
  <c r="E205" i="22"/>
  <c r="D205" i="22"/>
  <c r="B205" i="22"/>
  <c r="E204" i="22"/>
  <c r="D204" i="22"/>
  <c r="B204" i="22"/>
  <c r="E203" i="22"/>
  <c r="D203" i="22"/>
  <c r="B203" i="22"/>
  <c r="E202" i="22"/>
  <c r="D202" i="22"/>
  <c r="B202" i="22"/>
  <c r="E201" i="22"/>
  <c r="D201" i="22"/>
  <c r="B201" i="22"/>
  <c r="E200" i="22"/>
  <c r="D200" i="22"/>
  <c r="B200" i="22"/>
  <c r="E199" i="22"/>
  <c r="D199" i="22"/>
  <c r="B199" i="22"/>
  <c r="E198" i="22"/>
  <c r="D198" i="22"/>
  <c r="B198" i="22"/>
  <c r="E197" i="22"/>
  <c r="D197" i="22"/>
  <c r="B197" i="22"/>
  <c r="E196" i="22"/>
  <c r="D196" i="22"/>
  <c r="B196" i="22"/>
  <c r="E195" i="22"/>
  <c r="D195" i="22"/>
  <c r="B195" i="22"/>
  <c r="E194" i="22"/>
  <c r="D194" i="22"/>
  <c r="B194" i="22"/>
  <c r="E193" i="22"/>
  <c r="D193" i="22"/>
  <c r="B193" i="22"/>
  <c r="E192" i="22"/>
  <c r="D192" i="22"/>
  <c r="B192" i="22"/>
  <c r="E191" i="22"/>
  <c r="D191" i="22"/>
  <c r="B191" i="22"/>
  <c r="E190" i="22"/>
  <c r="D190" i="22"/>
  <c r="B190" i="22"/>
  <c r="E189" i="22"/>
  <c r="D189" i="22"/>
  <c r="B189" i="22"/>
  <c r="E188" i="22"/>
  <c r="D188" i="22"/>
  <c r="B188" i="22"/>
  <c r="E187" i="22"/>
  <c r="D187" i="22"/>
  <c r="B187" i="22"/>
  <c r="E186" i="22"/>
  <c r="D186" i="22"/>
  <c r="B186" i="22"/>
  <c r="E185" i="22"/>
  <c r="D185" i="22"/>
  <c r="B185" i="22"/>
  <c r="E184" i="22"/>
  <c r="D184" i="22"/>
  <c r="B184" i="22"/>
  <c r="E183" i="22"/>
  <c r="D183" i="22"/>
  <c r="B183" i="22"/>
  <c r="E182" i="22"/>
  <c r="D182" i="22"/>
  <c r="B182" i="22"/>
  <c r="E181" i="22"/>
  <c r="D181" i="22"/>
  <c r="B181" i="22"/>
  <c r="P63" i="2"/>
  <c r="O63" i="2"/>
  <c r="N63" i="2"/>
  <c r="M63" i="2"/>
  <c r="L63" i="2"/>
  <c r="I63" i="2"/>
  <c r="P62" i="2"/>
  <c r="O62" i="2"/>
  <c r="N62" i="2"/>
  <c r="M62" i="2"/>
  <c r="L62" i="2"/>
  <c r="I62" i="2"/>
  <c r="P61" i="2"/>
  <c r="O61" i="2"/>
  <c r="N61" i="2"/>
  <c r="M61" i="2"/>
  <c r="L61" i="2"/>
  <c r="I61" i="2"/>
  <c r="P60" i="2"/>
  <c r="O60" i="2"/>
  <c r="N60" i="2"/>
  <c r="M60" i="2"/>
  <c r="L60" i="2"/>
  <c r="I60" i="2"/>
  <c r="P59" i="2"/>
  <c r="O59" i="2"/>
  <c r="N59" i="2"/>
  <c r="M59" i="2"/>
  <c r="L59" i="2"/>
  <c r="I59" i="2"/>
  <c r="P58" i="2"/>
  <c r="O58" i="2"/>
  <c r="N58" i="2"/>
  <c r="M58" i="2"/>
  <c r="L58" i="2"/>
  <c r="I58" i="2"/>
  <c r="P57" i="2"/>
  <c r="O57" i="2"/>
  <c r="N57" i="2"/>
  <c r="M57" i="2"/>
  <c r="L57" i="2"/>
  <c r="I57" i="2"/>
  <c r="P56" i="2"/>
  <c r="O56" i="2"/>
  <c r="N56" i="2"/>
  <c r="M56" i="2"/>
  <c r="L56" i="2"/>
  <c r="I56" i="2"/>
  <c r="P55" i="2"/>
  <c r="O55" i="2"/>
  <c r="N55" i="2"/>
  <c r="M55" i="2"/>
  <c r="L55" i="2"/>
  <c r="I55" i="2"/>
  <c r="P54" i="2"/>
  <c r="O54" i="2"/>
  <c r="N54" i="2"/>
  <c r="M54" i="2"/>
  <c r="L54" i="2"/>
  <c r="I54" i="2"/>
  <c r="P53" i="2"/>
  <c r="O53" i="2"/>
  <c r="N53" i="2"/>
  <c r="M53" i="2"/>
  <c r="L53" i="2"/>
  <c r="I53" i="2"/>
  <c r="P52" i="2"/>
  <c r="O52" i="2"/>
  <c r="N52" i="2"/>
  <c r="M52" i="2"/>
  <c r="L52" i="2"/>
  <c r="I52" i="2"/>
  <c r="P51" i="2"/>
  <c r="O51" i="2"/>
  <c r="N51" i="2"/>
  <c r="M51" i="2"/>
  <c r="L51" i="2"/>
  <c r="I51" i="2"/>
  <c r="P50" i="2"/>
  <c r="O50" i="2"/>
  <c r="N50" i="2"/>
  <c r="M50" i="2"/>
  <c r="L50" i="2"/>
  <c r="I50" i="2"/>
  <c r="P49" i="2"/>
  <c r="O49" i="2"/>
  <c r="N49" i="2"/>
  <c r="M49" i="2"/>
  <c r="L49" i="2"/>
  <c r="I49" i="2"/>
  <c r="P48" i="2"/>
  <c r="O48" i="2"/>
  <c r="N48" i="2"/>
  <c r="M48" i="2"/>
  <c r="L48" i="2"/>
  <c r="I48" i="2"/>
  <c r="P47" i="2"/>
  <c r="O47" i="2"/>
  <c r="N47" i="2"/>
  <c r="M47" i="2"/>
  <c r="L47" i="2"/>
  <c r="I47" i="2"/>
  <c r="P46" i="2"/>
  <c r="O46" i="2"/>
  <c r="N46" i="2"/>
  <c r="M46" i="2"/>
  <c r="L46" i="2"/>
  <c r="I46" i="2"/>
  <c r="P45" i="2"/>
  <c r="O45" i="2"/>
  <c r="N45" i="2"/>
  <c r="M45" i="2"/>
  <c r="L45" i="2"/>
  <c r="I45" i="2"/>
  <c r="P44" i="2"/>
  <c r="O44" i="2"/>
  <c r="N44" i="2"/>
  <c r="M44" i="2"/>
  <c r="L44" i="2"/>
  <c r="I44" i="2"/>
  <c r="P43" i="2"/>
  <c r="O43" i="2"/>
  <c r="N43" i="2"/>
  <c r="M43" i="2"/>
  <c r="L43" i="2"/>
  <c r="I43" i="2"/>
  <c r="P42" i="2"/>
  <c r="O42" i="2"/>
  <c r="N42" i="2"/>
  <c r="M42" i="2"/>
  <c r="L42" i="2"/>
  <c r="I42" i="2"/>
  <c r="P41" i="2"/>
  <c r="O41" i="2"/>
  <c r="N41" i="2"/>
  <c r="M41" i="2"/>
  <c r="L41" i="2"/>
  <c r="I41" i="2"/>
  <c r="P40" i="2"/>
  <c r="O40" i="2"/>
  <c r="N40" i="2"/>
  <c r="M40" i="2"/>
  <c r="L40" i="2"/>
  <c r="I40" i="2"/>
  <c r="P39" i="2"/>
  <c r="O39" i="2"/>
  <c r="N39" i="2"/>
  <c r="M39" i="2"/>
  <c r="L39" i="2"/>
  <c r="I39" i="2"/>
  <c r="P38" i="2"/>
  <c r="O38" i="2"/>
  <c r="N38" i="2"/>
  <c r="M38" i="2"/>
  <c r="L38" i="2"/>
  <c r="I38" i="2"/>
  <c r="P37" i="2"/>
  <c r="O37" i="2"/>
  <c r="N37" i="2"/>
  <c r="M37" i="2"/>
  <c r="L37" i="2"/>
  <c r="I37" i="2"/>
  <c r="P36" i="2"/>
  <c r="O36" i="2"/>
  <c r="N36" i="2"/>
  <c r="M36" i="2"/>
  <c r="L36" i="2"/>
  <c r="I36" i="2"/>
  <c r="P35" i="2"/>
  <c r="O35" i="2"/>
  <c r="N35" i="2"/>
  <c r="M35" i="2"/>
  <c r="L35" i="2"/>
  <c r="I35" i="2"/>
  <c r="P34" i="2"/>
  <c r="O34" i="2"/>
  <c r="N34" i="2"/>
  <c r="M34" i="2"/>
  <c r="L34" i="2"/>
  <c r="I34" i="2"/>
  <c r="P33" i="2"/>
  <c r="O33" i="2"/>
  <c r="N33" i="2"/>
  <c r="M33" i="2"/>
  <c r="L33" i="2"/>
  <c r="I33" i="2"/>
  <c r="P32" i="2"/>
  <c r="O32" i="2"/>
  <c r="N32" i="2"/>
  <c r="M32" i="2"/>
  <c r="L32" i="2"/>
  <c r="I32" i="2"/>
  <c r="P31" i="2"/>
  <c r="O31" i="2"/>
  <c r="N31" i="2"/>
  <c r="M31" i="2"/>
  <c r="L31" i="2"/>
  <c r="I31" i="2"/>
  <c r="P30" i="2"/>
  <c r="O30" i="2"/>
  <c r="N30" i="2"/>
  <c r="M30" i="2"/>
  <c r="L30" i="2"/>
  <c r="I30" i="2"/>
  <c r="P29" i="2"/>
  <c r="O29" i="2"/>
  <c r="N29" i="2"/>
  <c r="M29" i="2"/>
  <c r="L29" i="2"/>
  <c r="I29" i="2"/>
  <c r="P28" i="2"/>
  <c r="O28" i="2"/>
  <c r="N28" i="2"/>
  <c r="M28" i="2"/>
  <c r="L28" i="2"/>
  <c r="I28" i="2"/>
  <c r="P27" i="2"/>
  <c r="O27" i="2"/>
  <c r="N27" i="2"/>
  <c r="M27" i="2"/>
  <c r="L27" i="2"/>
  <c r="I27" i="2"/>
  <c r="P26" i="2"/>
  <c r="O26" i="2"/>
  <c r="N26" i="2"/>
  <c r="M26" i="2"/>
  <c r="L26" i="2"/>
  <c r="I26" i="2"/>
  <c r="P25" i="2"/>
  <c r="O25" i="2"/>
  <c r="N25" i="2"/>
  <c r="M25" i="2"/>
  <c r="L25" i="2"/>
  <c r="I25" i="2"/>
  <c r="P24" i="2"/>
  <c r="O24" i="2"/>
  <c r="N24" i="2"/>
  <c r="M24" i="2"/>
  <c r="L24" i="2"/>
  <c r="I24" i="2"/>
  <c r="P23" i="2"/>
  <c r="O23" i="2"/>
  <c r="N23" i="2"/>
  <c r="M23" i="2"/>
  <c r="L23" i="2"/>
  <c r="I23" i="2"/>
  <c r="P22" i="2"/>
  <c r="O22" i="2"/>
  <c r="N22" i="2"/>
  <c r="M22" i="2"/>
  <c r="L22" i="2"/>
  <c r="I22" i="2"/>
  <c r="P21" i="2"/>
  <c r="O21" i="2"/>
  <c r="N21" i="2"/>
  <c r="M21" i="2"/>
  <c r="L21" i="2"/>
  <c r="I21" i="2"/>
  <c r="P20" i="2"/>
  <c r="O20" i="2"/>
  <c r="N20" i="2"/>
  <c r="M20" i="2"/>
  <c r="L20" i="2"/>
  <c r="I20" i="2"/>
  <c r="P19" i="2"/>
  <c r="O19" i="2"/>
  <c r="N19" i="2"/>
  <c r="M19" i="2"/>
  <c r="L19" i="2"/>
  <c r="I19" i="2"/>
  <c r="P18" i="2"/>
  <c r="O18" i="2"/>
  <c r="N18" i="2"/>
  <c r="M18" i="2"/>
  <c r="L18" i="2"/>
  <c r="I18" i="2"/>
  <c r="P17" i="2"/>
  <c r="O17" i="2"/>
  <c r="N17" i="2"/>
  <c r="M17" i="2"/>
  <c r="L17" i="2"/>
  <c r="I17" i="2"/>
  <c r="P16" i="2"/>
  <c r="O16" i="2"/>
  <c r="N16" i="2"/>
  <c r="M16" i="2"/>
  <c r="L16" i="2"/>
  <c r="I16" i="2"/>
  <c r="P15" i="2"/>
  <c r="O15" i="2"/>
  <c r="N15" i="2"/>
  <c r="M15" i="2"/>
  <c r="L15" i="2"/>
  <c r="I15" i="2"/>
  <c r="P14" i="2"/>
  <c r="N14" i="2"/>
  <c r="L14" i="2"/>
  <c r="I14" i="2"/>
  <c r="P13" i="2"/>
  <c r="N13" i="2"/>
  <c r="L13" i="2"/>
  <c r="I13" i="2"/>
  <c r="G181" i="22"/>
  <c r="G184" i="22"/>
  <c r="G182" i="22"/>
  <c r="G183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A39" i="22"/>
  <c r="C39" i="22"/>
  <c r="E39" i="22"/>
  <c r="G39" i="22"/>
  <c r="A40" i="22"/>
  <c r="C40" i="22"/>
  <c r="E40" i="22"/>
  <c r="G40" i="22"/>
  <c r="A41" i="22"/>
  <c r="C41" i="22"/>
  <c r="E41" i="22"/>
  <c r="G41" i="22"/>
  <c r="A42" i="22"/>
  <c r="C42" i="22"/>
  <c r="E42" i="22"/>
  <c r="G42" i="22"/>
  <c r="A43" i="22"/>
  <c r="C43" i="22"/>
  <c r="E43" i="22"/>
  <c r="G43" i="22"/>
  <c r="A44" i="22"/>
  <c r="C44" i="22"/>
  <c r="E44" i="22"/>
  <c r="G44" i="22"/>
  <c r="A45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F238" i="22"/>
  <c r="G14" i="32"/>
  <c r="J17" i="32"/>
  <c r="F243" i="22"/>
  <c r="J18" i="32"/>
  <c r="F244" i="22"/>
  <c r="J19" i="32"/>
  <c r="F245" i="22"/>
  <c r="J20" i="32"/>
  <c r="F246" i="22"/>
  <c r="J21" i="32"/>
  <c r="F247" i="22"/>
  <c r="J22" i="32"/>
  <c r="F248" i="22"/>
  <c r="J23" i="32"/>
  <c r="F249" i="22"/>
  <c r="J24" i="32"/>
  <c r="F250" i="22"/>
  <c r="J25" i="32"/>
  <c r="F251" i="22"/>
  <c r="J26" i="32"/>
  <c r="F252" i="22"/>
  <c r="L33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8" i="32"/>
  <c r="F254" i="22"/>
  <c r="F257" i="22"/>
  <c r="F259" i="22"/>
  <c r="H65" i="2"/>
  <c r="E67" i="2"/>
  <c r="T13" i="2"/>
  <c r="E13" i="2"/>
  <c r="T14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5" i="2"/>
  <c r="E69" i="2"/>
  <c r="E90" i="2"/>
  <c r="F261" i="22"/>
  <c r="F262" i="22"/>
  <c r="F263" i="22"/>
  <c r="F266" i="22"/>
  <c r="E240" i="22"/>
  <c r="G240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G2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C243" i="22"/>
  <c r="L17" i="32"/>
  <c r="G243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C244" i="22"/>
  <c r="L18" i="32"/>
  <c r="G244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33" i="22"/>
  <c r="P134" i="22"/>
  <c r="P135" i="22"/>
  <c r="P13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C245" i="22"/>
  <c r="L19" i="32"/>
  <c r="G245" i="22"/>
  <c r="Q39" i="22"/>
  <c r="Q40" i="22"/>
  <c r="Q41" i="22"/>
  <c r="Q42" i="22"/>
  <c r="Q43" i="22"/>
  <c r="Q44" i="22"/>
  <c r="Q45" i="22"/>
  <c r="Q46" i="22"/>
  <c r="Q47" i="22"/>
  <c r="Q48" i="22"/>
  <c r="Q49" i="22"/>
  <c r="Q50" i="22"/>
  <c r="Q51" i="22"/>
  <c r="Q52" i="22"/>
  <c r="Q53" i="22"/>
  <c r="Q54" i="22"/>
  <c r="Q55" i="22"/>
  <c r="Q56" i="22"/>
  <c r="Q57" i="22"/>
  <c r="Q58" i="22"/>
  <c r="Q59" i="22"/>
  <c r="Q60" i="22"/>
  <c r="Q61" i="22"/>
  <c r="Q62" i="22"/>
  <c r="Q63" i="22"/>
  <c r="Q64" i="22"/>
  <c r="Q65" i="22"/>
  <c r="Q66" i="22"/>
  <c r="Q67" i="22"/>
  <c r="Q68" i="22"/>
  <c r="Q69" i="22"/>
  <c r="Q70" i="22"/>
  <c r="Q71" i="22"/>
  <c r="Q72" i="22"/>
  <c r="Q73" i="22"/>
  <c r="Q74" i="22"/>
  <c r="Q75" i="22"/>
  <c r="Q76" i="22"/>
  <c r="Q77" i="22"/>
  <c r="Q78" i="22"/>
  <c r="Q79" i="22"/>
  <c r="Q80" i="22"/>
  <c r="Q81" i="22"/>
  <c r="Q82" i="22"/>
  <c r="Q83" i="22"/>
  <c r="Q84" i="22"/>
  <c r="Q85" i="22"/>
  <c r="Q86" i="22"/>
  <c r="Q87" i="22"/>
  <c r="Q88" i="22"/>
  <c r="Q89" i="22"/>
  <c r="Q90" i="22"/>
  <c r="Q91" i="22"/>
  <c r="Q92" i="22"/>
  <c r="Q93" i="22"/>
  <c r="Q94" i="22"/>
  <c r="Q95" i="22"/>
  <c r="Q96" i="22"/>
  <c r="Q97" i="22"/>
  <c r="Q98" i="22"/>
  <c r="Q99" i="22"/>
  <c r="Q100" i="22"/>
  <c r="Q101" i="22"/>
  <c r="Q102" i="22"/>
  <c r="Q103" i="22"/>
  <c r="Q104" i="22"/>
  <c r="Q105" i="22"/>
  <c r="Q106" i="22"/>
  <c r="Q107" i="22"/>
  <c r="Q108" i="22"/>
  <c r="Q109" i="22"/>
  <c r="Q110" i="22"/>
  <c r="Q111" i="22"/>
  <c r="Q112" i="22"/>
  <c r="Q113" i="22"/>
  <c r="Q114" i="22"/>
  <c r="Q115" i="22"/>
  <c r="Q116" i="22"/>
  <c r="Q117" i="22"/>
  <c r="Q118" i="22"/>
  <c r="Q119" i="22"/>
  <c r="Q120" i="22"/>
  <c r="Q121" i="22"/>
  <c r="Q122" i="22"/>
  <c r="Q123" i="22"/>
  <c r="Q124" i="22"/>
  <c r="Q125" i="22"/>
  <c r="Q126" i="22"/>
  <c r="Q127" i="22"/>
  <c r="Q128" i="22"/>
  <c r="Q129" i="22"/>
  <c r="Q130" i="22"/>
  <c r="Q131" i="22"/>
  <c r="Q132" i="22"/>
  <c r="Q133" i="22"/>
  <c r="Q134" i="22"/>
  <c r="Q135" i="22"/>
  <c r="Q136" i="22"/>
  <c r="Q137" i="22"/>
  <c r="Q138" i="22"/>
  <c r="Q139" i="22"/>
  <c r="Q140" i="22"/>
  <c r="Q141" i="22"/>
  <c r="Q142" i="22"/>
  <c r="Q143" i="22"/>
  <c r="Q144" i="22"/>
  <c r="Q145" i="22"/>
  <c r="Q146" i="22"/>
  <c r="Q147" i="22"/>
  <c r="Q148" i="22"/>
  <c r="Q149" i="22"/>
  <c r="Q150" i="22"/>
  <c r="Q151" i="22"/>
  <c r="Q152" i="22"/>
  <c r="Q153" i="22"/>
  <c r="Q154" i="22"/>
  <c r="Q155" i="22"/>
  <c r="Q156" i="22"/>
  <c r="Q157" i="22"/>
  <c r="Q158" i="22"/>
  <c r="Q159" i="22"/>
  <c r="Q160" i="22"/>
  <c r="Q161" i="22"/>
  <c r="Q162" i="22"/>
  <c r="Q163" i="22"/>
  <c r="Q164" i="22"/>
  <c r="Q165" i="22"/>
  <c r="Q166" i="22"/>
  <c r="Q167" i="22"/>
  <c r="Q168" i="22"/>
  <c r="Q169" i="22"/>
  <c r="Q170" i="22"/>
  <c r="Q171" i="22"/>
  <c r="Q172" i="22"/>
  <c r="Q173" i="22"/>
  <c r="Q174" i="22"/>
  <c r="Q175" i="22"/>
  <c r="C246" i="22"/>
  <c r="L20" i="32"/>
  <c r="G246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109" i="22"/>
  <c r="R110" i="22"/>
  <c r="R111" i="22"/>
  <c r="R112" i="22"/>
  <c r="R113" i="22"/>
  <c r="R114" i="22"/>
  <c r="R115" i="22"/>
  <c r="R116" i="22"/>
  <c r="R117" i="22"/>
  <c r="R118" i="22"/>
  <c r="R119" i="22"/>
  <c r="R120" i="22"/>
  <c r="R12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C247" i="22"/>
  <c r="L21" i="32"/>
  <c r="G247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33" i="22"/>
  <c r="S134" i="22"/>
  <c r="S135" i="22"/>
  <c r="S13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C248" i="22"/>
  <c r="L22" i="32"/>
  <c r="G248" i="22"/>
  <c r="C249" i="22"/>
  <c r="L23" i="32"/>
  <c r="G249" i="22"/>
  <c r="C250" i="22"/>
  <c r="L24" i="32"/>
  <c r="G250" i="22"/>
  <c r="C251" i="22"/>
  <c r="L25" i="32"/>
  <c r="G251" i="22"/>
  <c r="C252" i="22"/>
  <c r="L26" i="32"/>
  <c r="G252" i="22"/>
  <c r="C254" i="2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8" i="32"/>
  <c r="G254" i="22"/>
  <c r="G257" i="22"/>
  <c r="G259" i="22"/>
  <c r="G261" i="22"/>
  <c r="E91" i="2"/>
  <c r="G262" i="22"/>
  <c r="G263" i="22"/>
  <c r="G264" i="22"/>
  <c r="G265" i="22"/>
  <c r="G266" i="22"/>
  <c r="J266" i="22"/>
  <c r="E261" i="22"/>
  <c r="E262" i="22"/>
  <c r="J265" i="22"/>
  <c r="E265" i="22"/>
  <c r="I265" i="22"/>
  <c r="J264" i="22"/>
  <c r="E264" i="22"/>
  <c r="I264" i="22"/>
  <c r="J263" i="22"/>
  <c r="E263" i="22"/>
  <c r="I263" i="22"/>
  <c r="J262" i="22"/>
  <c r="I262" i="22"/>
  <c r="J261" i="22"/>
  <c r="E243" i="22"/>
  <c r="E244" i="22"/>
  <c r="E245" i="22"/>
  <c r="E246" i="22"/>
  <c r="E247" i="22"/>
  <c r="E248" i="22"/>
  <c r="E249" i="22"/>
  <c r="E250" i="22"/>
  <c r="E251" i="22"/>
  <c r="E252" i="22"/>
  <c r="E254" i="22"/>
  <c r="E257" i="22"/>
  <c r="I257" i="22"/>
  <c r="J257" i="22"/>
  <c r="J259" i="22"/>
  <c r="I254" i="22"/>
  <c r="J254" i="22"/>
  <c r="J247" i="22"/>
  <c r="J248" i="22"/>
  <c r="J249" i="22"/>
  <c r="J250" i="22"/>
  <c r="J251" i="22"/>
  <c r="J252" i="22"/>
  <c r="J246" i="22"/>
  <c r="D249" i="22"/>
  <c r="D250" i="22"/>
  <c r="D251" i="22"/>
  <c r="D252" i="22"/>
  <c r="D254" i="22"/>
  <c r="D248" i="22"/>
  <c r="D247" i="22"/>
  <c r="D246" i="22"/>
  <c r="D245" i="22"/>
  <c r="D244" i="22"/>
  <c r="D243" i="22"/>
  <c r="J245" i="22"/>
  <c r="I244" i="22"/>
  <c r="I245" i="22"/>
  <c r="I246" i="22"/>
  <c r="I247" i="22"/>
  <c r="I248" i="22"/>
  <c r="I249" i="22"/>
  <c r="I250" i="22"/>
  <c r="I251" i="22"/>
  <c r="I252" i="22"/>
  <c r="J243" i="22"/>
  <c r="I243" i="22"/>
  <c r="J240" i="22"/>
  <c r="I240" i="22"/>
  <c r="J238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P232" i="22"/>
  <c r="Q232" i="22"/>
  <c r="S232" i="22"/>
  <c r="J258" i="22"/>
  <c r="J256" i="22"/>
  <c r="J255" i="22"/>
  <c r="J244" i="22"/>
  <c r="O232" i="22"/>
  <c r="N232" i="22"/>
  <c r="C72" i="70"/>
  <c r="C73" i="70"/>
  <c r="C74" i="70"/>
  <c r="C75" i="70"/>
  <c r="C76" i="70"/>
  <c r="C77" i="70"/>
  <c r="C78" i="70"/>
  <c r="C79" i="70"/>
  <c r="C80" i="70"/>
  <c r="C81" i="70"/>
  <c r="C83" i="70"/>
  <c r="B37" i="1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L115" i="64"/>
  <c r="F240" i="2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B33" i="32"/>
  <c r="B34" i="32"/>
  <c r="B35" i="32"/>
  <c r="B36" i="32"/>
  <c r="B37" i="32"/>
  <c r="B38" i="32"/>
  <c r="B39" i="32"/>
  <c r="B40" i="32"/>
  <c r="B41" i="32"/>
  <c r="B42" i="32"/>
  <c r="B44" i="32"/>
  <c r="R232" i="22"/>
  <c r="C232" i="22"/>
  <c r="B40" i="22"/>
  <c r="D40" i="22"/>
  <c r="B41" i="22"/>
  <c r="D41" i="22"/>
  <c r="B42" i="22"/>
  <c r="D42" i="22"/>
  <c r="B43" i="22"/>
  <c r="D43" i="22"/>
  <c r="B44" i="22"/>
  <c r="D44" i="22"/>
  <c r="B45" i="22"/>
  <c r="D45" i="22"/>
  <c r="B46" i="22"/>
  <c r="D46" i="22"/>
  <c r="B47" i="22"/>
  <c r="D47" i="22"/>
  <c r="B48" i="22"/>
  <c r="D48" i="22"/>
  <c r="B49" i="22"/>
  <c r="D49" i="22"/>
  <c r="B50" i="22"/>
  <c r="D50" i="22"/>
  <c r="B51" i="22"/>
  <c r="D51" i="22"/>
  <c r="B52" i="22"/>
  <c r="D52" i="22"/>
  <c r="B53" i="22"/>
  <c r="D53" i="22"/>
  <c r="B54" i="22"/>
  <c r="D54" i="22"/>
  <c r="B55" i="22"/>
  <c r="D55" i="22"/>
  <c r="B56" i="22"/>
  <c r="D56" i="22"/>
  <c r="B57" i="22"/>
  <c r="D57" i="22"/>
  <c r="B58" i="22"/>
  <c r="D58" i="22"/>
  <c r="B59" i="22"/>
  <c r="D59" i="22"/>
  <c r="B60" i="22"/>
  <c r="D60" i="22"/>
  <c r="B61" i="22"/>
  <c r="D61" i="22"/>
  <c r="B62" i="22"/>
  <c r="D62" i="22"/>
  <c r="B63" i="22"/>
  <c r="D63" i="22"/>
  <c r="B64" i="22"/>
  <c r="D64" i="22"/>
  <c r="B65" i="22"/>
  <c r="D65" i="22"/>
  <c r="B66" i="22"/>
  <c r="D66" i="22"/>
  <c r="B67" i="22"/>
  <c r="D67" i="22"/>
  <c r="B68" i="22"/>
  <c r="D68" i="22"/>
  <c r="B69" i="22"/>
  <c r="D69" i="22"/>
  <c r="B70" i="22"/>
  <c r="D70" i="22"/>
  <c r="B71" i="22"/>
  <c r="D71" i="22"/>
  <c r="B72" i="22"/>
  <c r="D72" i="22"/>
  <c r="B73" i="22"/>
  <c r="D73" i="22"/>
  <c r="B74" i="22"/>
  <c r="D74" i="22"/>
  <c r="B75" i="22"/>
  <c r="D75" i="22"/>
  <c r="B76" i="22"/>
  <c r="D76" i="22"/>
  <c r="B77" i="22"/>
  <c r="D77" i="22"/>
  <c r="B78" i="22"/>
  <c r="D78" i="22"/>
  <c r="B79" i="22"/>
  <c r="D79" i="22"/>
  <c r="B80" i="22"/>
  <c r="D80" i="22"/>
  <c r="B81" i="22"/>
  <c r="D81" i="22"/>
  <c r="B82" i="22"/>
  <c r="D82" i="22"/>
  <c r="B83" i="22"/>
  <c r="D83" i="22"/>
  <c r="B84" i="22"/>
  <c r="D84" i="22"/>
  <c r="B85" i="22"/>
  <c r="D85" i="22"/>
  <c r="B86" i="22"/>
  <c r="D86" i="22"/>
  <c r="B87" i="22"/>
  <c r="D87" i="22"/>
  <c r="B88" i="22"/>
  <c r="D88" i="22"/>
  <c r="B89" i="22"/>
  <c r="D89" i="22"/>
  <c r="B90" i="22"/>
  <c r="D90" i="22"/>
  <c r="B91" i="22"/>
  <c r="D91" i="22"/>
  <c r="B92" i="22"/>
  <c r="D92" i="22"/>
  <c r="B93" i="22"/>
  <c r="D93" i="22"/>
  <c r="B94" i="22"/>
  <c r="D94" i="22"/>
  <c r="B95" i="22"/>
  <c r="D95" i="22"/>
  <c r="B96" i="22"/>
  <c r="D96" i="22"/>
  <c r="B97" i="22"/>
  <c r="D97" i="22"/>
  <c r="B98" i="22"/>
  <c r="D98" i="22"/>
  <c r="B99" i="22"/>
  <c r="D99" i="22"/>
  <c r="B100" i="22"/>
  <c r="D100" i="22"/>
  <c r="B101" i="22"/>
  <c r="D101" i="22"/>
  <c r="B102" i="22"/>
  <c r="D102" i="22"/>
  <c r="B103" i="22"/>
  <c r="D103" i="22"/>
  <c r="B104" i="22"/>
  <c r="D104" i="22"/>
  <c r="B105" i="22"/>
  <c r="D105" i="22"/>
  <c r="B106" i="22"/>
  <c r="D106" i="22"/>
  <c r="B107" i="22"/>
  <c r="D107" i="22"/>
  <c r="B108" i="22"/>
  <c r="D108" i="22"/>
  <c r="B109" i="22"/>
  <c r="D109" i="22"/>
  <c r="B110" i="22"/>
  <c r="D110" i="22"/>
  <c r="B111" i="22"/>
  <c r="D111" i="22"/>
  <c r="B112" i="22"/>
  <c r="D112" i="22"/>
  <c r="B113" i="22"/>
  <c r="D113" i="22"/>
  <c r="B114" i="22"/>
  <c r="D114" i="22"/>
  <c r="B115" i="22"/>
  <c r="D115" i="22"/>
  <c r="B116" i="22"/>
  <c r="D116" i="22"/>
  <c r="B117" i="22"/>
  <c r="D117" i="22"/>
  <c r="B118" i="22"/>
  <c r="D118" i="22"/>
  <c r="B119" i="22"/>
  <c r="D119" i="22"/>
  <c r="B120" i="22"/>
  <c r="D120" i="22"/>
  <c r="B121" i="22"/>
  <c r="D121" i="22"/>
  <c r="B122" i="22"/>
  <c r="D122" i="22"/>
  <c r="B123" i="22"/>
  <c r="D123" i="22"/>
  <c r="B124" i="22"/>
  <c r="D124" i="22"/>
  <c r="B125" i="22"/>
  <c r="D125" i="22"/>
  <c r="B126" i="22"/>
  <c r="D126" i="22"/>
  <c r="B127" i="22"/>
  <c r="D127" i="22"/>
  <c r="B128" i="22"/>
  <c r="D128" i="22"/>
  <c r="B129" i="22"/>
  <c r="D129" i="22"/>
  <c r="B130" i="22"/>
  <c r="D130" i="22"/>
  <c r="B131" i="22"/>
  <c r="D131" i="22"/>
  <c r="B132" i="22"/>
  <c r="D132" i="22"/>
  <c r="B133" i="22"/>
  <c r="D133" i="22"/>
  <c r="B134" i="22"/>
  <c r="D134" i="22"/>
  <c r="B135" i="22"/>
  <c r="D135" i="22"/>
  <c r="B136" i="22"/>
  <c r="D136" i="22"/>
  <c r="B137" i="22"/>
  <c r="D137" i="22"/>
  <c r="B138" i="22"/>
  <c r="D138" i="22"/>
  <c r="B139" i="22"/>
  <c r="D139" i="22"/>
  <c r="B140" i="22"/>
  <c r="D140" i="22"/>
  <c r="B141" i="22"/>
  <c r="D141" i="22"/>
  <c r="B142" i="22"/>
  <c r="D142" i="22"/>
  <c r="B143" i="22"/>
  <c r="D143" i="22"/>
  <c r="B144" i="22"/>
  <c r="D144" i="22"/>
  <c r="B145" i="22"/>
  <c r="D145" i="22"/>
  <c r="B146" i="22"/>
  <c r="D146" i="22"/>
  <c r="B147" i="22"/>
  <c r="D147" i="22"/>
  <c r="B148" i="22"/>
  <c r="D148" i="22"/>
  <c r="B149" i="22"/>
  <c r="D149" i="22"/>
  <c r="B150" i="22"/>
  <c r="D150" i="22"/>
  <c r="B151" i="22"/>
  <c r="D151" i="22"/>
  <c r="B152" i="22"/>
  <c r="D152" i="22"/>
  <c r="B153" i="22"/>
  <c r="D153" i="22"/>
  <c r="B154" i="22"/>
  <c r="D154" i="22"/>
  <c r="B155" i="22"/>
  <c r="D155" i="22"/>
  <c r="B156" i="22"/>
  <c r="D156" i="22"/>
  <c r="B157" i="22"/>
  <c r="D157" i="22"/>
  <c r="B158" i="22"/>
  <c r="D158" i="22"/>
  <c r="B159" i="22"/>
  <c r="D159" i="22"/>
  <c r="B160" i="22"/>
  <c r="D160" i="22"/>
  <c r="B161" i="22"/>
  <c r="D161" i="22"/>
  <c r="B162" i="22"/>
  <c r="D162" i="22"/>
  <c r="B163" i="22"/>
  <c r="D163" i="22"/>
  <c r="B164" i="22"/>
  <c r="D164" i="22"/>
  <c r="B165" i="22"/>
  <c r="D165" i="22"/>
  <c r="B166" i="22"/>
  <c r="D166" i="22"/>
  <c r="B167" i="22"/>
  <c r="D167" i="22"/>
  <c r="B168" i="22"/>
  <c r="D168" i="22"/>
  <c r="B169" i="22"/>
  <c r="D169" i="22"/>
  <c r="B170" i="22"/>
  <c r="D170" i="22"/>
  <c r="B171" i="22"/>
  <c r="D171" i="22"/>
  <c r="B172" i="22"/>
  <c r="D172" i="22"/>
  <c r="B173" i="22"/>
  <c r="D173" i="22"/>
  <c r="B174" i="22"/>
  <c r="D174" i="22"/>
  <c r="B39" i="22"/>
  <c r="D39" i="22"/>
  <c r="C175" i="22"/>
  <c r="F13" i="91"/>
  <c r="C2" i="94"/>
  <c r="D2" i="94"/>
  <c r="E2" i="94"/>
  <c r="F2" i="94"/>
  <c r="F13" i="2"/>
  <c r="G2" i="94"/>
  <c r="H2" i="94"/>
  <c r="I2" i="94"/>
  <c r="J2" i="94"/>
  <c r="K2" i="94"/>
  <c r="L2" i="94"/>
  <c r="M2" i="94"/>
  <c r="N2" i="94"/>
  <c r="O2" i="94"/>
  <c r="P2" i="94"/>
  <c r="Q2" i="94"/>
  <c r="C3" i="94"/>
  <c r="D3" i="94"/>
  <c r="E3" i="94"/>
  <c r="F3" i="94"/>
  <c r="F14" i="2"/>
  <c r="G3" i="94"/>
  <c r="H3" i="94"/>
  <c r="I3" i="94"/>
  <c r="J3" i="94"/>
  <c r="K3" i="94"/>
  <c r="L3" i="94"/>
  <c r="M3" i="94"/>
  <c r="N3" i="94"/>
  <c r="O3" i="94"/>
  <c r="P3" i="94"/>
  <c r="Q3" i="94"/>
  <c r="C4" i="94"/>
  <c r="D4" i="94"/>
  <c r="E4" i="94"/>
  <c r="F4" i="94"/>
  <c r="F15" i="2"/>
  <c r="G4" i="94"/>
  <c r="H4" i="94"/>
  <c r="I4" i="94"/>
  <c r="J4" i="94"/>
  <c r="K4" i="94"/>
  <c r="L4" i="94"/>
  <c r="M4" i="94"/>
  <c r="N4" i="94"/>
  <c r="O4" i="94"/>
  <c r="P4" i="94"/>
  <c r="Q4" i="94"/>
  <c r="C5" i="94"/>
  <c r="D5" i="94"/>
  <c r="E5" i="94"/>
  <c r="F5" i="94"/>
  <c r="F16" i="2"/>
  <c r="G5" i="94"/>
  <c r="H5" i="94"/>
  <c r="I5" i="94"/>
  <c r="J5" i="94"/>
  <c r="K5" i="94"/>
  <c r="L5" i="94"/>
  <c r="M5" i="94"/>
  <c r="N5" i="94"/>
  <c r="O5" i="94"/>
  <c r="P5" i="94"/>
  <c r="Q5" i="94"/>
  <c r="C6" i="94"/>
  <c r="D6" i="94"/>
  <c r="E6" i="94"/>
  <c r="F6" i="94"/>
  <c r="F17" i="2"/>
  <c r="G6" i="94"/>
  <c r="H6" i="94"/>
  <c r="I6" i="94"/>
  <c r="J6" i="94"/>
  <c r="K6" i="94"/>
  <c r="L6" i="94"/>
  <c r="M6" i="94"/>
  <c r="N6" i="94"/>
  <c r="O6" i="94"/>
  <c r="P6" i="94"/>
  <c r="Q6" i="94"/>
  <c r="C7" i="94"/>
  <c r="D7" i="94"/>
  <c r="E7" i="94"/>
  <c r="F7" i="94"/>
  <c r="F18" i="2"/>
  <c r="G7" i="94"/>
  <c r="H7" i="94"/>
  <c r="I7" i="94"/>
  <c r="J7" i="94"/>
  <c r="K7" i="94"/>
  <c r="L7" i="94"/>
  <c r="M7" i="94"/>
  <c r="N7" i="94"/>
  <c r="O7" i="94"/>
  <c r="P7" i="94"/>
  <c r="Q7" i="94"/>
  <c r="C8" i="94"/>
  <c r="D8" i="94"/>
  <c r="E8" i="94"/>
  <c r="F8" i="94"/>
  <c r="F19" i="2"/>
  <c r="G8" i="94"/>
  <c r="H8" i="94"/>
  <c r="I8" i="94"/>
  <c r="J8" i="94"/>
  <c r="K8" i="94"/>
  <c r="L8" i="94"/>
  <c r="M8" i="94"/>
  <c r="N8" i="94"/>
  <c r="O8" i="94"/>
  <c r="P8" i="94"/>
  <c r="Q8" i="94"/>
  <c r="C9" i="94"/>
  <c r="D9" i="94"/>
  <c r="E9" i="94"/>
  <c r="F9" i="94"/>
  <c r="F20" i="2"/>
  <c r="G9" i="94"/>
  <c r="H9" i="94"/>
  <c r="I9" i="94"/>
  <c r="J9" i="94"/>
  <c r="K9" i="94"/>
  <c r="L9" i="94"/>
  <c r="M9" i="94"/>
  <c r="N9" i="94"/>
  <c r="O9" i="94"/>
  <c r="P9" i="94"/>
  <c r="Q9" i="94"/>
  <c r="C10" i="94"/>
  <c r="D10" i="94"/>
  <c r="E10" i="94"/>
  <c r="F10" i="94"/>
  <c r="F21" i="2"/>
  <c r="G10" i="94"/>
  <c r="H10" i="94"/>
  <c r="I10" i="94"/>
  <c r="J10" i="94"/>
  <c r="K10" i="94"/>
  <c r="L10" i="94"/>
  <c r="M10" i="94"/>
  <c r="N10" i="94"/>
  <c r="O10" i="94"/>
  <c r="P10" i="94"/>
  <c r="Q10" i="94"/>
  <c r="C11" i="94"/>
  <c r="D11" i="94"/>
  <c r="E11" i="94"/>
  <c r="F11" i="94"/>
  <c r="F22" i="2"/>
  <c r="G11" i="94"/>
  <c r="H11" i="94"/>
  <c r="I11" i="94"/>
  <c r="J11" i="94"/>
  <c r="K11" i="94"/>
  <c r="L11" i="94"/>
  <c r="M11" i="94"/>
  <c r="N11" i="94"/>
  <c r="O11" i="94"/>
  <c r="P11" i="94"/>
  <c r="Q11" i="94"/>
  <c r="C12" i="94"/>
  <c r="D12" i="94"/>
  <c r="E12" i="94"/>
  <c r="F12" i="94"/>
  <c r="F23" i="2"/>
  <c r="G12" i="94"/>
  <c r="H12" i="94"/>
  <c r="I12" i="94"/>
  <c r="J12" i="94"/>
  <c r="K12" i="94"/>
  <c r="L12" i="94"/>
  <c r="M12" i="94"/>
  <c r="N12" i="94"/>
  <c r="O12" i="94"/>
  <c r="P12" i="94"/>
  <c r="Q12" i="94"/>
  <c r="C13" i="94"/>
  <c r="D13" i="94"/>
  <c r="E13" i="94"/>
  <c r="F13" i="94"/>
  <c r="F24" i="2"/>
  <c r="G13" i="94"/>
  <c r="H13" i="94"/>
  <c r="I13" i="94"/>
  <c r="J13" i="94"/>
  <c r="K13" i="94"/>
  <c r="L13" i="94"/>
  <c r="M13" i="94"/>
  <c r="N13" i="94"/>
  <c r="O13" i="94"/>
  <c r="P13" i="94"/>
  <c r="Q13" i="94"/>
  <c r="C14" i="94"/>
  <c r="D14" i="94"/>
  <c r="E14" i="94"/>
  <c r="F14" i="94"/>
  <c r="F25" i="2"/>
  <c r="G14" i="94"/>
  <c r="H14" i="94"/>
  <c r="I14" i="94"/>
  <c r="J14" i="94"/>
  <c r="K14" i="94"/>
  <c r="L14" i="94"/>
  <c r="M14" i="94"/>
  <c r="N14" i="94"/>
  <c r="O14" i="94"/>
  <c r="P14" i="94"/>
  <c r="Q14" i="94"/>
  <c r="C15" i="94"/>
  <c r="D15" i="94"/>
  <c r="E15" i="94"/>
  <c r="F15" i="94"/>
  <c r="F26" i="2"/>
  <c r="G15" i="94"/>
  <c r="H15" i="94"/>
  <c r="I15" i="94"/>
  <c r="J15" i="94"/>
  <c r="K15" i="94"/>
  <c r="L15" i="94"/>
  <c r="M15" i="94"/>
  <c r="N15" i="94"/>
  <c r="O15" i="94"/>
  <c r="P15" i="94"/>
  <c r="Q15" i="94"/>
  <c r="C16" i="94"/>
  <c r="D16" i="94"/>
  <c r="E16" i="94"/>
  <c r="F16" i="94"/>
  <c r="F27" i="2"/>
  <c r="G16" i="94"/>
  <c r="H16" i="94"/>
  <c r="I16" i="94"/>
  <c r="J16" i="94"/>
  <c r="K16" i="94"/>
  <c r="L16" i="94"/>
  <c r="M16" i="94"/>
  <c r="N16" i="94"/>
  <c r="O16" i="94"/>
  <c r="P16" i="94"/>
  <c r="Q16" i="94"/>
  <c r="C17" i="94"/>
  <c r="D17" i="94"/>
  <c r="E17" i="94"/>
  <c r="F17" i="94"/>
  <c r="F28" i="2"/>
  <c r="G17" i="94"/>
  <c r="H17" i="94"/>
  <c r="I17" i="94"/>
  <c r="J17" i="94"/>
  <c r="K17" i="94"/>
  <c r="L17" i="94"/>
  <c r="M17" i="94"/>
  <c r="N17" i="94"/>
  <c r="O17" i="94"/>
  <c r="P17" i="94"/>
  <c r="Q17" i="94"/>
  <c r="C18" i="94"/>
  <c r="D18" i="94"/>
  <c r="E18" i="94"/>
  <c r="F18" i="94"/>
  <c r="F29" i="2"/>
  <c r="G18" i="94"/>
  <c r="H18" i="94"/>
  <c r="I18" i="94"/>
  <c r="J18" i="94"/>
  <c r="K18" i="94"/>
  <c r="L18" i="94"/>
  <c r="M18" i="94"/>
  <c r="N18" i="94"/>
  <c r="O18" i="94"/>
  <c r="P18" i="94"/>
  <c r="Q18" i="94"/>
  <c r="C19" i="94"/>
  <c r="D19" i="94"/>
  <c r="E19" i="94"/>
  <c r="F19" i="94"/>
  <c r="F30" i="2"/>
  <c r="G19" i="94"/>
  <c r="H19" i="94"/>
  <c r="I19" i="94"/>
  <c r="J19" i="94"/>
  <c r="K19" i="94"/>
  <c r="L19" i="94"/>
  <c r="M19" i="94"/>
  <c r="N19" i="94"/>
  <c r="O19" i="94"/>
  <c r="P19" i="94"/>
  <c r="Q19" i="94"/>
  <c r="C20" i="94"/>
  <c r="D20" i="94"/>
  <c r="E20" i="94"/>
  <c r="F20" i="94"/>
  <c r="F31" i="2"/>
  <c r="G20" i="94"/>
  <c r="H20" i="94"/>
  <c r="I20" i="94"/>
  <c r="J20" i="94"/>
  <c r="K20" i="94"/>
  <c r="L20" i="94"/>
  <c r="M20" i="94"/>
  <c r="N20" i="94"/>
  <c r="O20" i="94"/>
  <c r="P20" i="94"/>
  <c r="Q20" i="94"/>
  <c r="C21" i="94"/>
  <c r="D21" i="94"/>
  <c r="E21" i="94"/>
  <c r="F21" i="94"/>
  <c r="F32" i="2"/>
  <c r="G21" i="94"/>
  <c r="H21" i="94"/>
  <c r="I21" i="94"/>
  <c r="J21" i="94"/>
  <c r="K21" i="94"/>
  <c r="L21" i="94"/>
  <c r="M21" i="94"/>
  <c r="N21" i="94"/>
  <c r="O21" i="94"/>
  <c r="P21" i="94"/>
  <c r="Q21" i="94"/>
  <c r="C22" i="94"/>
  <c r="D22" i="94"/>
  <c r="E22" i="94"/>
  <c r="F22" i="94"/>
  <c r="F33" i="2"/>
  <c r="G22" i="94"/>
  <c r="H22" i="94"/>
  <c r="I22" i="94"/>
  <c r="J22" i="94"/>
  <c r="K22" i="94"/>
  <c r="L22" i="94"/>
  <c r="M22" i="94"/>
  <c r="N22" i="94"/>
  <c r="O22" i="94"/>
  <c r="P22" i="94"/>
  <c r="Q22" i="94"/>
  <c r="C23" i="94"/>
  <c r="D23" i="94"/>
  <c r="E23" i="94"/>
  <c r="F23" i="94"/>
  <c r="F34" i="2"/>
  <c r="G23" i="94"/>
  <c r="H23" i="94"/>
  <c r="I23" i="94"/>
  <c r="J23" i="94"/>
  <c r="K23" i="94"/>
  <c r="L23" i="94"/>
  <c r="M23" i="94"/>
  <c r="N23" i="94"/>
  <c r="O23" i="94"/>
  <c r="P23" i="94"/>
  <c r="Q23" i="94"/>
  <c r="C24" i="94"/>
  <c r="D24" i="94"/>
  <c r="E24" i="94"/>
  <c r="F24" i="94"/>
  <c r="F35" i="2"/>
  <c r="G24" i="94"/>
  <c r="H24" i="94"/>
  <c r="I24" i="94"/>
  <c r="J24" i="94"/>
  <c r="K24" i="94"/>
  <c r="L24" i="94"/>
  <c r="M24" i="94"/>
  <c r="N24" i="94"/>
  <c r="O24" i="94"/>
  <c r="P24" i="94"/>
  <c r="Q24" i="94"/>
  <c r="C25" i="94"/>
  <c r="D25" i="94"/>
  <c r="E25" i="94"/>
  <c r="F25" i="94"/>
  <c r="F36" i="2"/>
  <c r="G25" i="94"/>
  <c r="H25" i="94"/>
  <c r="I25" i="94"/>
  <c r="J25" i="94"/>
  <c r="K25" i="94"/>
  <c r="L25" i="94"/>
  <c r="M25" i="94"/>
  <c r="N25" i="94"/>
  <c r="O25" i="94"/>
  <c r="P25" i="94"/>
  <c r="Q25" i="94"/>
  <c r="C26" i="94"/>
  <c r="D26" i="94"/>
  <c r="E26" i="94"/>
  <c r="F26" i="94"/>
  <c r="F37" i="2"/>
  <c r="G26" i="94"/>
  <c r="H26" i="94"/>
  <c r="I26" i="94"/>
  <c r="J26" i="94"/>
  <c r="K26" i="94"/>
  <c r="L26" i="94"/>
  <c r="M26" i="94"/>
  <c r="N26" i="94"/>
  <c r="O26" i="94"/>
  <c r="P26" i="94"/>
  <c r="Q26" i="94"/>
  <c r="C27" i="94"/>
  <c r="D27" i="94"/>
  <c r="E27" i="94"/>
  <c r="F27" i="94"/>
  <c r="F38" i="2"/>
  <c r="G27" i="94"/>
  <c r="H27" i="94"/>
  <c r="I27" i="94"/>
  <c r="J27" i="94"/>
  <c r="K27" i="94"/>
  <c r="L27" i="94"/>
  <c r="M27" i="94"/>
  <c r="N27" i="94"/>
  <c r="O27" i="94"/>
  <c r="P27" i="94"/>
  <c r="Q27" i="94"/>
  <c r="C28" i="94"/>
  <c r="D28" i="94"/>
  <c r="E28" i="94"/>
  <c r="F28" i="94"/>
  <c r="F39" i="2"/>
  <c r="G28" i="94"/>
  <c r="H28" i="94"/>
  <c r="I28" i="94"/>
  <c r="J28" i="94"/>
  <c r="K28" i="94"/>
  <c r="L28" i="94"/>
  <c r="M28" i="94"/>
  <c r="N28" i="94"/>
  <c r="O28" i="94"/>
  <c r="P28" i="94"/>
  <c r="Q28" i="94"/>
  <c r="C29" i="94"/>
  <c r="D29" i="94"/>
  <c r="E29" i="94"/>
  <c r="F29" i="94"/>
  <c r="F40" i="2"/>
  <c r="G29" i="94"/>
  <c r="H29" i="94"/>
  <c r="I29" i="94"/>
  <c r="J29" i="94"/>
  <c r="K29" i="94"/>
  <c r="L29" i="94"/>
  <c r="M29" i="94"/>
  <c r="N29" i="94"/>
  <c r="O29" i="94"/>
  <c r="P29" i="94"/>
  <c r="Q29" i="94"/>
  <c r="C30" i="94"/>
  <c r="D30" i="94"/>
  <c r="E30" i="94"/>
  <c r="F30" i="94"/>
  <c r="F41" i="2"/>
  <c r="G30" i="94"/>
  <c r="H30" i="94"/>
  <c r="I30" i="94"/>
  <c r="J30" i="94"/>
  <c r="K30" i="94"/>
  <c r="L30" i="94"/>
  <c r="M30" i="94"/>
  <c r="N30" i="94"/>
  <c r="O30" i="94"/>
  <c r="P30" i="94"/>
  <c r="Q30" i="94"/>
  <c r="C31" i="94"/>
  <c r="D31" i="94"/>
  <c r="E31" i="94"/>
  <c r="F31" i="94"/>
  <c r="F42" i="2"/>
  <c r="G31" i="94"/>
  <c r="H31" i="94"/>
  <c r="I31" i="94"/>
  <c r="J31" i="94"/>
  <c r="K31" i="94"/>
  <c r="L31" i="94"/>
  <c r="M31" i="94"/>
  <c r="N31" i="94"/>
  <c r="O31" i="94"/>
  <c r="P31" i="94"/>
  <c r="Q31" i="94"/>
  <c r="C32" i="94"/>
  <c r="D32" i="94"/>
  <c r="E32" i="94"/>
  <c r="F32" i="94"/>
  <c r="F43" i="2"/>
  <c r="G32" i="94"/>
  <c r="H32" i="94"/>
  <c r="I32" i="94"/>
  <c r="J32" i="94"/>
  <c r="K32" i="94"/>
  <c r="L32" i="94"/>
  <c r="M32" i="94"/>
  <c r="N32" i="94"/>
  <c r="O32" i="94"/>
  <c r="P32" i="94"/>
  <c r="Q32" i="94"/>
  <c r="C33" i="94"/>
  <c r="D33" i="94"/>
  <c r="E33" i="94"/>
  <c r="F33" i="94"/>
  <c r="F44" i="2"/>
  <c r="G33" i="94"/>
  <c r="H33" i="94"/>
  <c r="I33" i="94"/>
  <c r="J33" i="94"/>
  <c r="K33" i="94"/>
  <c r="L33" i="94"/>
  <c r="M33" i="94"/>
  <c r="N33" i="94"/>
  <c r="O33" i="94"/>
  <c r="P33" i="94"/>
  <c r="Q33" i="94"/>
  <c r="C34" i="94"/>
  <c r="D34" i="94"/>
  <c r="E34" i="94"/>
  <c r="F34" i="94"/>
  <c r="F45" i="2"/>
  <c r="G34" i="94"/>
  <c r="H34" i="94"/>
  <c r="I34" i="94"/>
  <c r="J34" i="94"/>
  <c r="K34" i="94"/>
  <c r="L34" i="94"/>
  <c r="M34" i="94"/>
  <c r="N34" i="94"/>
  <c r="O34" i="94"/>
  <c r="P34" i="94"/>
  <c r="Q34" i="94"/>
  <c r="C35" i="94"/>
  <c r="D35" i="94"/>
  <c r="E35" i="94"/>
  <c r="F35" i="94"/>
  <c r="F46" i="2"/>
  <c r="G35" i="94"/>
  <c r="H35" i="94"/>
  <c r="I35" i="94"/>
  <c r="J35" i="94"/>
  <c r="K35" i="94"/>
  <c r="L35" i="94"/>
  <c r="M35" i="94"/>
  <c r="N35" i="94"/>
  <c r="O35" i="94"/>
  <c r="P35" i="94"/>
  <c r="Q35" i="94"/>
  <c r="C36" i="94"/>
  <c r="D36" i="94"/>
  <c r="E36" i="94"/>
  <c r="F36" i="94"/>
  <c r="F47" i="2"/>
  <c r="G36" i="94"/>
  <c r="H36" i="94"/>
  <c r="I36" i="94"/>
  <c r="J36" i="94"/>
  <c r="K36" i="94"/>
  <c r="L36" i="94"/>
  <c r="M36" i="94"/>
  <c r="N36" i="94"/>
  <c r="O36" i="94"/>
  <c r="P36" i="94"/>
  <c r="Q36" i="94"/>
  <c r="C37" i="94"/>
  <c r="D37" i="94"/>
  <c r="E37" i="94"/>
  <c r="F37" i="94"/>
  <c r="F48" i="2"/>
  <c r="G37" i="94"/>
  <c r="H37" i="94"/>
  <c r="I37" i="94"/>
  <c r="J37" i="94"/>
  <c r="K37" i="94"/>
  <c r="L37" i="94"/>
  <c r="M37" i="94"/>
  <c r="N37" i="94"/>
  <c r="O37" i="94"/>
  <c r="P37" i="94"/>
  <c r="Q37" i="94"/>
  <c r="C38" i="94"/>
  <c r="D38" i="94"/>
  <c r="E38" i="94"/>
  <c r="F38" i="94"/>
  <c r="F49" i="2"/>
  <c r="G38" i="94"/>
  <c r="H38" i="94"/>
  <c r="I38" i="94"/>
  <c r="J38" i="94"/>
  <c r="K38" i="94"/>
  <c r="L38" i="94"/>
  <c r="M38" i="94"/>
  <c r="N38" i="94"/>
  <c r="O38" i="94"/>
  <c r="P38" i="94"/>
  <c r="Q38" i="94"/>
  <c r="C39" i="94"/>
  <c r="D39" i="94"/>
  <c r="E39" i="94"/>
  <c r="F39" i="94"/>
  <c r="F50" i="2"/>
  <c r="G39" i="94"/>
  <c r="H39" i="94"/>
  <c r="I39" i="94"/>
  <c r="J39" i="94"/>
  <c r="K39" i="94"/>
  <c r="L39" i="94"/>
  <c r="M39" i="94"/>
  <c r="N39" i="94"/>
  <c r="O39" i="94"/>
  <c r="P39" i="94"/>
  <c r="Q39" i="94"/>
  <c r="C40" i="94"/>
  <c r="D40" i="94"/>
  <c r="E40" i="94"/>
  <c r="F40" i="94"/>
  <c r="F51" i="2"/>
  <c r="G40" i="94"/>
  <c r="H40" i="94"/>
  <c r="I40" i="94"/>
  <c r="J40" i="94"/>
  <c r="K40" i="94"/>
  <c r="L40" i="94"/>
  <c r="M40" i="94"/>
  <c r="N40" i="94"/>
  <c r="O40" i="94"/>
  <c r="P40" i="94"/>
  <c r="Q40" i="94"/>
  <c r="C41" i="94"/>
  <c r="D41" i="94"/>
  <c r="E41" i="94"/>
  <c r="F41" i="94"/>
  <c r="F52" i="2"/>
  <c r="G41" i="94"/>
  <c r="H41" i="94"/>
  <c r="I41" i="94"/>
  <c r="J41" i="94"/>
  <c r="K41" i="94"/>
  <c r="L41" i="94"/>
  <c r="M41" i="94"/>
  <c r="N41" i="94"/>
  <c r="O41" i="94"/>
  <c r="P41" i="94"/>
  <c r="Q41" i="94"/>
  <c r="C42" i="94"/>
  <c r="D42" i="94"/>
  <c r="E42" i="94"/>
  <c r="F42" i="94"/>
  <c r="F53" i="2"/>
  <c r="G42" i="94"/>
  <c r="H42" i="94"/>
  <c r="I42" i="94"/>
  <c r="J42" i="94"/>
  <c r="K42" i="94"/>
  <c r="L42" i="94"/>
  <c r="M42" i="94"/>
  <c r="N42" i="94"/>
  <c r="O42" i="94"/>
  <c r="P42" i="94"/>
  <c r="Q42" i="94"/>
  <c r="C43" i="94"/>
  <c r="D43" i="94"/>
  <c r="E43" i="94"/>
  <c r="F43" i="94"/>
  <c r="F54" i="2"/>
  <c r="G43" i="94"/>
  <c r="H43" i="94"/>
  <c r="I43" i="94"/>
  <c r="J43" i="94"/>
  <c r="K43" i="94"/>
  <c r="L43" i="94"/>
  <c r="M43" i="94"/>
  <c r="N43" i="94"/>
  <c r="O43" i="94"/>
  <c r="P43" i="94"/>
  <c r="Q43" i="94"/>
  <c r="C44" i="94"/>
  <c r="D44" i="94"/>
  <c r="E44" i="94"/>
  <c r="F44" i="94"/>
  <c r="F55" i="2"/>
  <c r="G44" i="94"/>
  <c r="H44" i="94"/>
  <c r="I44" i="94"/>
  <c r="J44" i="94"/>
  <c r="K44" i="94"/>
  <c r="L44" i="94"/>
  <c r="M44" i="94"/>
  <c r="N44" i="94"/>
  <c r="O44" i="94"/>
  <c r="P44" i="94"/>
  <c r="Q44" i="94"/>
  <c r="C45" i="94"/>
  <c r="D45" i="94"/>
  <c r="E45" i="94"/>
  <c r="F45" i="94"/>
  <c r="F56" i="2"/>
  <c r="G45" i="94"/>
  <c r="H45" i="94"/>
  <c r="I45" i="94"/>
  <c r="J45" i="94"/>
  <c r="K45" i="94"/>
  <c r="L45" i="94"/>
  <c r="M45" i="94"/>
  <c r="N45" i="94"/>
  <c r="O45" i="94"/>
  <c r="P45" i="94"/>
  <c r="Q45" i="94"/>
  <c r="C46" i="94"/>
  <c r="D46" i="94"/>
  <c r="E46" i="94"/>
  <c r="F46" i="94"/>
  <c r="F57" i="2"/>
  <c r="G46" i="94"/>
  <c r="H46" i="94"/>
  <c r="I46" i="94"/>
  <c r="J46" i="94"/>
  <c r="K46" i="94"/>
  <c r="L46" i="94"/>
  <c r="M46" i="94"/>
  <c r="N46" i="94"/>
  <c r="O46" i="94"/>
  <c r="P46" i="94"/>
  <c r="Q46" i="94"/>
  <c r="C47" i="94"/>
  <c r="D47" i="94"/>
  <c r="E47" i="94"/>
  <c r="F47" i="94"/>
  <c r="F58" i="2"/>
  <c r="G47" i="94"/>
  <c r="H47" i="94"/>
  <c r="I47" i="94"/>
  <c r="J47" i="94"/>
  <c r="K47" i="94"/>
  <c r="L47" i="94"/>
  <c r="M47" i="94"/>
  <c r="N47" i="94"/>
  <c r="O47" i="94"/>
  <c r="P47" i="94"/>
  <c r="Q47" i="94"/>
  <c r="C48" i="94"/>
  <c r="D48" i="94"/>
  <c r="E48" i="94"/>
  <c r="F48" i="94"/>
  <c r="F59" i="2"/>
  <c r="G48" i="94"/>
  <c r="H48" i="94"/>
  <c r="I48" i="94"/>
  <c r="J48" i="94"/>
  <c r="K48" i="94"/>
  <c r="L48" i="94"/>
  <c r="M48" i="94"/>
  <c r="N48" i="94"/>
  <c r="O48" i="94"/>
  <c r="P48" i="94"/>
  <c r="Q48" i="94"/>
  <c r="C49" i="94"/>
  <c r="D49" i="94"/>
  <c r="E49" i="94"/>
  <c r="F49" i="94"/>
  <c r="F60" i="2"/>
  <c r="G49" i="94"/>
  <c r="H49" i="94"/>
  <c r="I49" i="94"/>
  <c r="J49" i="94"/>
  <c r="K49" i="94"/>
  <c r="L49" i="94"/>
  <c r="M49" i="94"/>
  <c r="N49" i="94"/>
  <c r="O49" i="94"/>
  <c r="P49" i="94"/>
  <c r="Q49" i="94"/>
  <c r="C50" i="94"/>
  <c r="D50" i="94"/>
  <c r="E50" i="94"/>
  <c r="F50" i="94"/>
  <c r="F61" i="2"/>
  <c r="G50" i="94"/>
  <c r="H50" i="94"/>
  <c r="I50" i="94"/>
  <c r="J50" i="94"/>
  <c r="K50" i="94"/>
  <c r="L50" i="94"/>
  <c r="M50" i="94"/>
  <c r="N50" i="94"/>
  <c r="O50" i="94"/>
  <c r="P50" i="94"/>
  <c r="Q50" i="94"/>
  <c r="C51" i="94"/>
  <c r="D51" i="94"/>
  <c r="E51" i="94"/>
  <c r="F51" i="94"/>
  <c r="F62" i="2"/>
  <c r="G51" i="94"/>
  <c r="H51" i="94"/>
  <c r="I51" i="94"/>
  <c r="J51" i="94"/>
  <c r="K51" i="94"/>
  <c r="L51" i="94"/>
  <c r="M51" i="94"/>
  <c r="N51" i="94"/>
  <c r="O51" i="94"/>
  <c r="P51" i="94"/>
  <c r="Q51" i="94"/>
  <c r="C52" i="94"/>
  <c r="D52" i="94"/>
  <c r="E52" i="94"/>
  <c r="F52" i="94"/>
  <c r="F63" i="2"/>
  <c r="G52" i="94"/>
  <c r="H52" i="94"/>
  <c r="I52" i="94"/>
  <c r="J52" i="94"/>
  <c r="K52" i="94"/>
  <c r="L52" i="94"/>
  <c r="M52" i="94"/>
  <c r="N52" i="94"/>
  <c r="O52" i="94"/>
  <c r="P52" i="94"/>
  <c r="Q52" i="94"/>
  <c r="C53" i="94"/>
  <c r="D53" i="94"/>
  <c r="E53" i="94"/>
  <c r="F53" i="94"/>
  <c r="F13" i="70"/>
  <c r="G53" i="94"/>
  <c r="H53" i="94"/>
  <c r="I53" i="94"/>
  <c r="J53" i="94"/>
  <c r="K53" i="94"/>
  <c r="L53" i="94"/>
  <c r="M53" i="94"/>
  <c r="N53" i="94"/>
  <c r="O53" i="94"/>
  <c r="P53" i="94"/>
  <c r="Q53" i="94"/>
  <c r="C54" i="94"/>
  <c r="D54" i="94"/>
  <c r="E54" i="94"/>
  <c r="F54" i="94"/>
  <c r="F14" i="70"/>
  <c r="G54" i="94"/>
  <c r="H54" i="94"/>
  <c r="I54" i="94"/>
  <c r="J54" i="94"/>
  <c r="K54" i="94"/>
  <c r="L54" i="94"/>
  <c r="M54" i="94"/>
  <c r="N54" i="94"/>
  <c r="O54" i="94"/>
  <c r="P54" i="94"/>
  <c r="Q54" i="94"/>
  <c r="C55" i="94"/>
  <c r="D55" i="94"/>
  <c r="E55" i="94"/>
  <c r="F55" i="94"/>
  <c r="F15" i="70"/>
  <c r="G55" i="94"/>
  <c r="H55" i="94"/>
  <c r="I55" i="94"/>
  <c r="J55" i="94"/>
  <c r="K55" i="94"/>
  <c r="L55" i="94"/>
  <c r="M55" i="94"/>
  <c r="N55" i="94"/>
  <c r="O55" i="94"/>
  <c r="P55" i="94"/>
  <c r="Q55" i="94"/>
  <c r="C56" i="94"/>
  <c r="D56" i="94"/>
  <c r="E56" i="94"/>
  <c r="F56" i="94"/>
  <c r="F16" i="70"/>
  <c r="G56" i="94"/>
  <c r="H56" i="94"/>
  <c r="I56" i="94"/>
  <c r="J56" i="94"/>
  <c r="K56" i="94"/>
  <c r="L56" i="94"/>
  <c r="M56" i="94"/>
  <c r="N56" i="94"/>
  <c r="O56" i="94"/>
  <c r="P56" i="94"/>
  <c r="Q56" i="94"/>
  <c r="C57" i="94"/>
  <c r="D57" i="94"/>
  <c r="E57" i="94"/>
  <c r="F57" i="94"/>
  <c r="F17" i="70"/>
  <c r="G57" i="94"/>
  <c r="H57" i="94"/>
  <c r="I57" i="94"/>
  <c r="J57" i="94"/>
  <c r="K57" i="94"/>
  <c r="L57" i="94"/>
  <c r="M57" i="94"/>
  <c r="N57" i="94"/>
  <c r="O57" i="94"/>
  <c r="P57" i="94"/>
  <c r="Q57" i="94"/>
  <c r="C58" i="94"/>
  <c r="D58" i="94"/>
  <c r="E58" i="94"/>
  <c r="F58" i="94"/>
  <c r="F18" i="70"/>
  <c r="G58" i="94"/>
  <c r="H58" i="94"/>
  <c r="I58" i="94"/>
  <c r="J58" i="94"/>
  <c r="K58" i="94"/>
  <c r="L58" i="94"/>
  <c r="M58" i="94"/>
  <c r="N58" i="94"/>
  <c r="O58" i="94"/>
  <c r="P58" i="94"/>
  <c r="Q58" i="94"/>
  <c r="C59" i="94"/>
  <c r="D59" i="94"/>
  <c r="E59" i="94"/>
  <c r="F59" i="94"/>
  <c r="F19" i="70"/>
  <c r="G59" i="94"/>
  <c r="H59" i="94"/>
  <c r="I59" i="94"/>
  <c r="J59" i="94"/>
  <c r="K59" i="94"/>
  <c r="L59" i="94"/>
  <c r="M59" i="94"/>
  <c r="N59" i="94"/>
  <c r="O59" i="94"/>
  <c r="P59" i="94"/>
  <c r="Q59" i="94"/>
  <c r="C60" i="94"/>
  <c r="D60" i="94"/>
  <c r="E60" i="94"/>
  <c r="F60" i="94"/>
  <c r="F20" i="70"/>
  <c r="G60" i="94"/>
  <c r="H60" i="94"/>
  <c r="I60" i="94"/>
  <c r="J60" i="94"/>
  <c r="K60" i="94"/>
  <c r="L60" i="94"/>
  <c r="M60" i="94"/>
  <c r="N60" i="94"/>
  <c r="O60" i="94"/>
  <c r="P60" i="94"/>
  <c r="Q60" i="94"/>
  <c r="C61" i="94"/>
  <c r="D61" i="94"/>
  <c r="E61" i="94"/>
  <c r="F61" i="94"/>
  <c r="F21" i="70"/>
  <c r="G61" i="94"/>
  <c r="H61" i="94"/>
  <c r="I61" i="94"/>
  <c r="J61" i="94"/>
  <c r="K61" i="94"/>
  <c r="L61" i="94"/>
  <c r="M61" i="94"/>
  <c r="N61" i="94"/>
  <c r="O61" i="94"/>
  <c r="P61" i="94"/>
  <c r="Q61" i="94"/>
  <c r="C62" i="94"/>
  <c r="D62" i="94"/>
  <c r="E62" i="94"/>
  <c r="F62" i="94"/>
  <c r="F22" i="70"/>
  <c r="G62" i="94"/>
  <c r="H62" i="94"/>
  <c r="I62" i="94"/>
  <c r="J62" i="94"/>
  <c r="K62" i="94"/>
  <c r="L62" i="94"/>
  <c r="M62" i="94"/>
  <c r="N62" i="94"/>
  <c r="O62" i="94"/>
  <c r="P62" i="94"/>
  <c r="Q62" i="94"/>
  <c r="C63" i="94"/>
  <c r="D63" i="94"/>
  <c r="E63" i="94"/>
  <c r="F63" i="94"/>
  <c r="F23" i="70"/>
  <c r="G63" i="94"/>
  <c r="H63" i="94"/>
  <c r="I63" i="94"/>
  <c r="J63" i="94"/>
  <c r="K63" i="94"/>
  <c r="L63" i="94"/>
  <c r="M63" i="94"/>
  <c r="N63" i="94"/>
  <c r="O63" i="94"/>
  <c r="P63" i="94"/>
  <c r="Q63" i="94"/>
  <c r="C64" i="94"/>
  <c r="D64" i="94"/>
  <c r="E64" i="94"/>
  <c r="F64" i="94"/>
  <c r="F24" i="70"/>
  <c r="G64" i="94"/>
  <c r="H64" i="94"/>
  <c r="I64" i="94"/>
  <c r="J64" i="94"/>
  <c r="K64" i="94"/>
  <c r="L64" i="94"/>
  <c r="M64" i="94"/>
  <c r="N64" i="94"/>
  <c r="O64" i="94"/>
  <c r="P64" i="94"/>
  <c r="Q64" i="94"/>
  <c r="C65" i="94"/>
  <c r="D65" i="94"/>
  <c r="E65" i="94"/>
  <c r="F65" i="94"/>
  <c r="F25" i="70"/>
  <c r="G65" i="94"/>
  <c r="H65" i="94"/>
  <c r="I65" i="94"/>
  <c r="J65" i="94"/>
  <c r="K65" i="94"/>
  <c r="L65" i="94"/>
  <c r="M65" i="94"/>
  <c r="N65" i="94"/>
  <c r="O65" i="94"/>
  <c r="P65" i="94"/>
  <c r="Q65" i="94"/>
  <c r="C66" i="94"/>
  <c r="D66" i="94"/>
  <c r="E66" i="94"/>
  <c r="F66" i="94"/>
  <c r="F26" i="70"/>
  <c r="G66" i="94"/>
  <c r="H66" i="94"/>
  <c r="I66" i="94"/>
  <c r="J66" i="94"/>
  <c r="K66" i="94"/>
  <c r="L66" i="94"/>
  <c r="M66" i="94"/>
  <c r="N66" i="94"/>
  <c r="O66" i="94"/>
  <c r="P66" i="94"/>
  <c r="Q66" i="94"/>
  <c r="C67" i="94"/>
  <c r="D67" i="94"/>
  <c r="E67" i="94"/>
  <c r="F67" i="94"/>
  <c r="F27" i="70"/>
  <c r="G67" i="94"/>
  <c r="H67" i="94"/>
  <c r="I67" i="94"/>
  <c r="J67" i="94"/>
  <c r="K67" i="94"/>
  <c r="L67" i="94"/>
  <c r="M67" i="94"/>
  <c r="N67" i="94"/>
  <c r="O67" i="94"/>
  <c r="P67" i="94"/>
  <c r="Q67" i="94"/>
  <c r="C68" i="94"/>
  <c r="D68" i="94"/>
  <c r="E68" i="94"/>
  <c r="F68" i="94"/>
  <c r="F28" i="70"/>
  <c r="G68" i="94"/>
  <c r="H68" i="94"/>
  <c r="I68" i="94"/>
  <c r="J68" i="94"/>
  <c r="K68" i="94"/>
  <c r="L68" i="94"/>
  <c r="M68" i="94"/>
  <c r="N68" i="94"/>
  <c r="O68" i="94"/>
  <c r="P68" i="94"/>
  <c r="Q68" i="94"/>
  <c r="C69" i="94"/>
  <c r="D69" i="94"/>
  <c r="E69" i="94"/>
  <c r="F69" i="94"/>
  <c r="F29" i="70"/>
  <c r="G69" i="94"/>
  <c r="H69" i="94"/>
  <c r="I69" i="94"/>
  <c r="J69" i="94"/>
  <c r="K69" i="94"/>
  <c r="L69" i="94"/>
  <c r="M69" i="94"/>
  <c r="N69" i="94"/>
  <c r="O69" i="94"/>
  <c r="P69" i="94"/>
  <c r="Q69" i="94"/>
  <c r="C70" i="94"/>
  <c r="D70" i="94"/>
  <c r="E70" i="94"/>
  <c r="F70" i="94"/>
  <c r="F30" i="70"/>
  <c r="G70" i="94"/>
  <c r="H70" i="94"/>
  <c r="I70" i="94"/>
  <c r="J70" i="94"/>
  <c r="K70" i="94"/>
  <c r="L70" i="94"/>
  <c r="M70" i="94"/>
  <c r="N70" i="94"/>
  <c r="O70" i="94"/>
  <c r="P70" i="94"/>
  <c r="Q70" i="94"/>
  <c r="C71" i="94"/>
  <c r="D71" i="94"/>
  <c r="E71" i="94"/>
  <c r="F71" i="94"/>
  <c r="F31" i="70"/>
  <c r="G71" i="94"/>
  <c r="H71" i="94"/>
  <c r="I71" i="94"/>
  <c r="J71" i="94"/>
  <c r="K71" i="94"/>
  <c r="L71" i="94"/>
  <c r="M71" i="94"/>
  <c r="N71" i="94"/>
  <c r="O71" i="94"/>
  <c r="P71" i="94"/>
  <c r="Q71" i="94"/>
  <c r="C72" i="94"/>
  <c r="D72" i="94"/>
  <c r="E72" i="94"/>
  <c r="F72" i="94"/>
  <c r="F32" i="70"/>
  <c r="G72" i="94"/>
  <c r="H72" i="94"/>
  <c r="I72" i="94"/>
  <c r="J72" i="94"/>
  <c r="K72" i="94"/>
  <c r="L72" i="94"/>
  <c r="M72" i="94"/>
  <c r="N72" i="94"/>
  <c r="O72" i="94"/>
  <c r="P72" i="94"/>
  <c r="Q72" i="94"/>
  <c r="C73" i="94"/>
  <c r="D73" i="94"/>
  <c r="E73" i="94"/>
  <c r="F73" i="94"/>
  <c r="F33" i="70"/>
  <c r="G73" i="94"/>
  <c r="H73" i="94"/>
  <c r="I73" i="94"/>
  <c r="J73" i="94"/>
  <c r="K73" i="94"/>
  <c r="L73" i="94"/>
  <c r="M73" i="94"/>
  <c r="N73" i="94"/>
  <c r="O73" i="94"/>
  <c r="P73" i="94"/>
  <c r="Q73" i="94"/>
  <c r="C74" i="94"/>
  <c r="D74" i="94"/>
  <c r="E74" i="94"/>
  <c r="F74" i="94"/>
  <c r="F34" i="70"/>
  <c r="G74" i="94"/>
  <c r="H74" i="94"/>
  <c r="I74" i="94"/>
  <c r="J74" i="94"/>
  <c r="K74" i="94"/>
  <c r="L74" i="94"/>
  <c r="M74" i="94"/>
  <c r="N74" i="94"/>
  <c r="O74" i="94"/>
  <c r="P74" i="94"/>
  <c r="Q74" i="94"/>
  <c r="C75" i="94"/>
  <c r="D75" i="94"/>
  <c r="E75" i="94"/>
  <c r="F75" i="94"/>
  <c r="F35" i="70"/>
  <c r="G75" i="94"/>
  <c r="H75" i="94"/>
  <c r="I75" i="94"/>
  <c r="J75" i="94"/>
  <c r="K75" i="94"/>
  <c r="L75" i="94"/>
  <c r="M75" i="94"/>
  <c r="N75" i="94"/>
  <c r="O75" i="94"/>
  <c r="P75" i="94"/>
  <c r="Q75" i="94"/>
  <c r="C76" i="94"/>
  <c r="D76" i="94"/>
  <c r="E76" i="94"/>
  <c r="F76" i="94"/>
  <c r="F36" i="70"/>
  <c r="G76" i="94"/>
  <c r="H76" i="94"/>
  <c r="I76" i="94"/>
  <c r="J76" i="94"/>
  <c r="K76" i="94"/>
  <c r="L76" i="94"/>
  <c r="M76" i="94"/>
  <c r="N76" i="94"/>
  <c r="O76" i="94"/>
  <c r="P76" i="94"/>
  <c r="Q76" i="94"/>
  <c r="C77" i="94"/>
  <c r="D77" i="94"/>
  <c r="E77" i="94"/>
  <c r="F77" i="94"/>
  <c r="F37" i="70"/>
  <c r="G77" i="94"/>
  <c r="H77" i="94"/>
  <c r="I77" i="94"/>
  <c r="J77" i="94"/>
  <c r="K77" i="94"/>
  <c r="L77" i="94"/>
  <c r="M77" i="94"/>
  <c r="N77" i="94"/>
  <c r="O77" i="94"/>
  <c r="P77" i="94"/>
  <c r="Q77" i="94"/>
  <c r="C78" i="94"/>
  <c r="D78" i="94"/>
  <c r="E78" i="94"/>
  <c r="F78" i="94"/>
  <c r="F38" i="70"/>
  <c r="G78" i="94"/>
  <c r="H78" i="94"/>
  <c r="I78" i="94"/>
  <c r="J78" i="94"/>
  <c r="K78" i="94"/>
  <c r="L78" i="94"/>
  <c r="M78" i="94"/>
  <c r="N78" i="94"/>
  <c r="O78" i="94"/>
  <c r="P78" i="94"/>
  <c r="Q78" i="94"/>
  <c r="C79" i="94"/>
  <c r="D79" i="94"/>
  <c r="E79" i="94"/>
  <c r="F79" i="94"/>
  <c r="F39" i="70"/>
  <c r="G79" i="94"/>
  <c r="H79" i="94"/>
  <c r="I79" i="94"/>
  <c r="J79" i="94"/>
  <c r="K79" i="94"/>
  <c r="L79" i="94"/>
  <c r="M79" i="94"/>
  <c r="N79" i="94"/>
  <c r="O79" i="94"/>
  <c r="P79" i="94"/>
  <c r="Q79" i="94"/>
  <c r="C80" i="94"/>
  <c r="D80" i="94"/>
  <c r="E80" i="94"/>
  <c r="F80" i="94"/>
  <c r="F40" i="70"/>
  <c r="G80" i="94"/>
  <c r="H80" i="94"/>
  <c r="I80" i="94"/>
  <c r="J80" i="94"/>
  <c r="K80" i="94"/>
  <c r="L80" i="94"/>
  <c r="M80" i="94"/>
  <c r="N80" i="94"/>
  <c r="O80" i="94"/>
  <c r="P80" i="94"/>
  <c r="Q80" i="94"/>
  <c r="C81" i="94"/>
  <c r="D81" i="94"/>
  <c r="E81" i="94"/>
  <c r="F81" i="94"/>
  <c r="F41" i="70"/>
  <c r="G81" i="94"/>
  <c r="H81" i="94"/>
  <c r="I81" i="94"/>
  <c r="J81" i="94"/>
  <c r="K81" i="94"/>
  <c r="L81" i="94"/>
  <c r="M81" i="94"/>
  <c r="N81" i="94"/>
  <c r="O81" i="94"/>
  <c r="P81" i="94"/>
  <c r="Q81" i="94"/>
  <c r="C82" i="94"/>
  <c r="D82" i="94"/>
  <c r="E82" i="94"/>
  <c r="F82" i="94"/>
  <c r="F42" i="70"/>
  <c r="G82" i="94"/>
  <c r="H82" i="94"/>
  <c r="I82" i="94"/>
  <c r="J82" i="94"/>
  <c r="K82" i="94"/>
  <c r="L82" i="94"/>
  <c r="M82" i="94"/>
  <c r="N82" i="94"/>
  <c r="O82" i="94"/>
  <c r="P82" i="94"/>
  <c r="Q82" i="94"/>
  <c r="C83" i="94"/>
  <c r="D83" i="94"/>
  <c r="E83" i="94"/>
  <c r="F83" i="94"/>
  <c r="F43" i="70"/>
  <c r="G83" i="94"/>
  <c r="H83" i="94"/>
  <c r="I83" i="94"/>
  <c r="J83" i="94"/>
  <c r="K83" i="94"/>
  <c r="L83" i="94"/>
  <c r="M83" i="94"/>
  <c r="N83" i="94"/>
  <c r="O83" i="94"/>
  <c r="P83" i="94"/>
  <c r="Q83" i="94"/>
  <c r="C84" i="94"/>
  <c r="D84" i="94"/>
  <c r="E84" i="94"/>
  <c r="F84" i="94"/>
  <c r="F44" i="70"/>
  <c r="G84" i="94"/>
  <c r="H84" i="94"/>
  <c r="I84" i="94"/>
  <c r="J84" i="94"/>
  <c r="K84" i="94"/>
  <c r="L84" i="94"/>
  <c r="M84" i="94"/>
  <c r="N84" i="94"/>
  <c r="O84" i="94"/>
  <c r="P84" i="94"/>
  <c r="Q84" i="94"/>
  <c r="C85" i="94"/>
  <c r="D85" i="94"/>
  <c r="E85" i="94"/>
  <c r="F85" i="94"/>
  <c r="F45" i="70"/>
  <c r="G85" i="94"/>
  <c r="H85" i="94"/>
  <c r="I85" i="94"/>
  <c r="J85" i="94"/>
  <c r="K85" i="94"/>
  <c r="L85" i="94"/>
  <c r="M85" i="94"/>
  <c r="N85" i="94"/>
  <c r="O85" i="94"/>
  <c r="P85" i="94"/>
  <c r="Q85" i="94"/>
  <c r="C86" i="94"/>
  <c r="D86" i="94"/>
  <c r="E86" i="94"/>
  <c r="F86" i="94"/>
  <c r="F46" i="70"/>
  <c r="G86" i="94"/>
  <c r="H86" i="94"/>
  <c r="I86" i="94"/>
  <c r="J86" i="94"/>
  <c r="K86" i="94"/>
  <c r="L86" i="94"/>
  <c r="M86" i="94"/>
  <c r="N86" i="94"/>
  <c r="O86" i="94"/>
  <c r="P86" i="94"/>
  <c r="Q86" i="94"/>
  <c r="C87" i="94"/>
  <c r="D87" i="94"/>
  <c r="E87" i="94"/>
  <c r="F87" i="94"/>
  <c r="F47" i="70"/>
  <c r="G87" i="94"/>
  <c r="H87" i="94"/>
  <c r="I87" i="94"/>
  <c r="J87" i="94"/>
  <c r="K87" i="94"/>
  <c r="L87" i="94"/>
  <c r="M87" i="94"/>
  <c r="N87" i="94"/>
  <c r="O87" i="94"/>
  <c r="P87" i="94"/>
  <c r="Q87" i="94"/>
  <c r="C88" i="94"/>
  <c r="D88" i="94"/>
  <c r="E88" i="94"/>
  <c r="F88" i="94"/>
  <c r="F48" i="70"/>
  <c r="G88" i="94"/>
  <c r="H88" i="94"/>
  <c r="I88" i="94"/>
  <c r="J88" i="94"/>
  <c r="K88" i="94"/>
  <c r="L88" i="94"/>
  <c r="M88" i="94"/>
  <c r="N88" i="94"/>
  <c r="O88" i="94"/>
  <c r="P88" i="94"/>
  <c r="Q88" i="94"/>
  <c r="C89" i="94"/>
  <c r="D89" i="94"/>
  <c r="E89" i="94"/>
  <c r="F89" i="94"/>
  <c r="F49" i="70"/>
  <c r="G89" i="94"/>
  <c r="H89" i="94"/>
  <c r="I89" i="94"/>
  <c r="J89" i="94"/>
  <c r="K89" i="94"/>
  <c r="L89" i="94"/>
  <c r="M89" i="94"/>
  <c r="N89" i="94"/>
  <c r="O89" i="94"/>
  <c r="P89" i="94"/>
  <c r="Q89" i="94"/>
  <c r="C90" i="94"/>
  <c r="D90" i="94"/>
  <c r="E90" i="94"/>
  <c r="F90" i="94"/>
  <c r="F50" i="70"/>
  <c r="G90" i="94"/>
  <c r="H90" i="94"/>
  <c r="I90" i="94"/>
  <c r="J90" i="94"/>
  <c r="K90" i="94"/>
  <c r="L90" i="94"/>
  <c r="M90" i="94"/>
  <c r="N90" i="94"/>
  <c r="O90" i="94"/>
  <c r="P90" i="94"/>
  <c r="Q90" i="94"/>
  <c r="C91" i="94"/>
  <c r="D91" i="94"/>
  <c r="E91" i="94"/>
  <c r="F91" i="94"/>
  <c r="F51" i="70"/>
  <c r="G91" i="94"/>
  <c r="H91" i="94"/>
  <c r="I91" i="94"/>
  <c r="J91" i="94"/>
  <c r="K91" i="94"/>
  <c r="L91" i="94"/>
  <c r="M91" i="94"/>
  <c r="N91" i="94"/>
  <c r="O91" i="94"/>
  <c r="P91" i="94"/>
  <c r="Q91" i="94"/>
  <c r="C92" i="94"/>
  <c r="D92" i="94"/>
  <c r="E92" i="94"/>
  <c r="F92" i="94"/>
  <c r="F52" i="70"/>
  <c r="G92" i="94"/>
  <c r="H92" i="94"/>
  <c r="I92" i="94"/>
  <c r="J92" i="94"/>
  <c r="K92" i="94"/>
  <c r="L92" i="94"/>
  <c r="M92" i="94"/>
  <c r="N92" i="94"/>
  <c r="O92" i="94"/>
  <c r="P92" i="94"/>
  <c r="Q92" i="94"/>
  <c r="C93" i="94"/>
  <c r="D93" i="94"/>
  <c r="E93" i="94"/>
  <c r="F93" i="94"/>
  <c r="F53" i="70"/>
  <c r="G93" i="94"/>
  <c r="H93" i="94"/>
  <c r="I93" i="94"/>
  <c r="J93" i="94"/>
  <c r="K93" i="94"/>
  <c r="L93" i="94"/>
  <c r="M93" i="94"/>
  <c r="N93" i="94"/>
  <c r="O93" i="94"/>
  <c r="P93" i="94"/>
  <c r="Q93" i="94"/>
  <c r="C94" i="94"/>
  <c r="D94" i="94"/>
  <c r="E94" i="94"/>
  <c r="F94" i="94"/>
  <c r="F54" i="70"/>
  <c r="G94" i="94"/>
  <c r="H94" i="94"/>
  <c r="I94" i="94"/>
  <c r="J94" i="94"/>
  <c r="K94" i="94"/>
  <c r="L94" i="94"/>
  <c r="M94" i="94"/>
  <c r="N94" i="94"/>
  <c r="O94" i="94"/>
  <c r="P94" i="94"/>
  <c r="Q94" i="94"/>
  <c r="C95" i="94"/>
  <c r="D95" i="94"/>
  <c r="E95" i="94"/>
  <c r="F95" i="94"/>
  <c r="F55" i="70"/>
  <c r="G95" i="94"/>
  <c r="H95" i="94"/>
  <c r="I95" i="94"/>
  <c r="J95" i="94"/>
  <c r="K95" i="94"/>
  <c r="L95" i="94"/>
  <c r="M95" i="94"/>
  <c r="N95" i="94"/>
  <c r="O95" i="94"/>
  <c r="P95" i="94"/>
  <c r="Q95" i="94"/>
  <c r="C96" i="94"/>
  <c r="D96" i="94"/>
  <c r="E96" i="94"/>
  <c r="F96" i="94"/>
  <c r="F56" i="70"/>
  <c r="G96" i="94"/>
  <c r="H96" i="94"/>
  <c r="I96" i="94"/>
  <c r="J96" i="94"/>
  <c r="K96" i="94"/>
  <c r="L96" i="94"/>
  <c r="M96" i="94"/>
  <c r="N96" i="94"/>
  <c r="O96" i="94"/>
  <c r="P96" i="94"/>
  <c r="Q96" i="94"/>
  <c r="C97" i="94"/>
  <c r="D97" i="94"/>
  <c r="E97" i="94"/>
  <c r="F97" i="94"/>
  <c r="F57" i="70"/>
  <c r="G97" i="94"/>
  <c r="H97" i="94"/>
  <c r="I97" i="94"/>
  <c r="J97" i="94"/>
  <c r="K97" i="94"/>
  <c r="L97" i="94"/>
  <c r="M97" i="94"/>
  <c r="N97" i="94"/>
  <c r="O97" i="94"/>
  <c r="P97" i="94"/>
  <c r="Q97" i="94"/>
  <c r="C98" i="94"/>
  <c r="D98" i="94"/>
  <c r="E98" i="94"/>
  <c r="F98" i="94"/>
  <c r="F58" i="70"/>
  <c r="G98" i="94"/>
  <c r="H98" i="94"/>
  <c r="I98" i="94"/>
  <c r="J98" i="94"/>
  <c r="K98" i="94"/>
  <c r="L98" i="94"/>
  <c r="M98" i="94"/>
  <c r="N98" i="94"/>
  <c r="O98" i="94"/>
  <c r="P98" i="94"/>
  <c r="Q98" i="94"/>
  <c r="C99" i="94"/>
  <c r="D99" i="94"/>
  <c r="E99" i="94"/>
  <c r="F99" i="94"/>
  <c r="F59" i="70"/>
  <c r="G99" i="94"/>
  <c r="H99" i="94"/>
  <c r="I99" i="94"/>
  <c r="J99" i="94"/>
  <c r="K99" i="94"/>
  <c r="L99" i="94"/>
  <c r="M99" i="94"/>
  <c r="N99" i="94"/>
  <c r="O99" i="94"/>
  <c r="P99" i="94"/>
  <c r="Q99" i="94"/>
  <c r="C100" i="94"/>
  <c r="D100" i="94"/>
  <c r="E100" i="94"/>
  <c r="F100" i="94"/>
  <c r="F60" i="70"/>
  <c r="G100" i="94"/>
  <c r="H100" i="94"/>
  <c r="I100" i="94"/>
  <c r="J100" i="94"/>
  <c r="K100" i="94"/>
  <c r="L100" i="94"/>
  <c r="M100" i="94"/>
  <c r="N100" i="94"/>
  <c r="O100" i="94"/>
  <c r="P100" i="94"/>
  <c r="Q100" i="94"/>
  <c r="C101" i="94"/>
  <c r="D101" i="94"/>
  <c r="E101" i="94"/>
  <c r="F101" i="94"/>
  <c r="F61" i="70"/>
  <c r="G101" i="94"/>
  <c r="H101" i="94"/>
  <c r="I101" i="94"/>
  <c r="J101" i="94"/>
  <c r="K101" i="94"/>
  <c r="L101" i="94"/>
  <c r="M101" i="94"/>
  <c r="N101" i="94"/>
  <c r="O101" i="94"/>
  <c r="P101" i="94"/>
  <c r="Q101" i="94"/>
  <c r="C102" i="94"/>
  <c r="D102" i="94"/>
  <c r="E102" i="94"/>
  <c r="F102" i="94"/>
  <c r="F62" i="70"/>
  <c r="G102" i="94"/>
  <c r="H102" i="94"/>
  <c r="I102" i="94"/>
  <c r="J102" i="94"/>
  <c r="K102" i="94"/>
  <c r="L102" i="94"/>
  <c r="M102" i="94"/>
  <c r="N102" i="94"/>
  <c r="O102" i="94"/>
  <c r="P102" i="94"/>
  <c r="Q102" i="94"/>
  <c r="C103" i="94"/>
  <c r="D103" i="94"/>
  <c r="E103" i="94"/>
  <c r="F103" i="94"/>
  <c r="F63" i="70"/>
  <c r="G103" i="94"/>
  <c r="H103" i="94"/>
  <c r="I103" i="94"/>
  <c r="J103" i="94"/>
  <c r="K103" i="94"/>
  <c r="L103" i="94"/>
  <c r="M103" i="94"/>
  <c r="N103" i="94"/>
  <c r="O103" i="94"/>
  <c r="P103" i="94"/>
  <c r="Q103" i="94"/>
  <c r="C104" i="94"/>
  <c r="D104" i="94"/>
  <c r="E104" i="94"/>
  <c r="F104" i="94"/>
  <c r="F13" i="71"/>
  <c r="G104" i="94"/>
  <c r="H104" i="94"/>
  <c r="I104" i="94"/>
  <c r="J104" i="94"/>
  <c r="K104" i="94"/>
  <c r="L104" i="94"/>
  <c r="M104" i="94"/>
  <c r="N104" i="94"/>
  <c r="O104" i="94"/>
  <c r="P104" i="94"/>
  <c r="Q104" i="94"/>
  <c r="C105" i="94"/>
  <c r="D105" i="94"/>
  <c r="E105" i="94"/>
  <c r="F105" i="94"/>
  <c r="F14" i="71"/>
  <c r="G105" i="94"/>
  <c r="H105" i="94"/>
  <c r="I105" i="94"/>
  <c r="J105" i="94"/>
  <c r="K105" i="94"/>
  <c r="L105" i="94"/>
  <c r="M105" i="94"/>
  <c r="N105" i="94"/>
  <c r="O105" i="94"/>
  <c r="P105" i="94"/>
  <c r="Q105" i="94"/>
  <c r="C106" i="94"/>
  <c r="D106" i="94"/>
  <c r="E106" i="94"/>
  <c r="F106" i="94"/>
  <c r="F15" i="71"/>
  <c r="G106" i="94"/>
  <c r="H106" i="94"/>
  <c r="I106" i="94"/>
  <c r="J106" i="94"/>
  <c r="K106" i="94"/>
  <c r="L106" i="94"/>
  <c r="M106" i="94"/>
  <c r="N106" i="94"/>
  <c r="O106" i="94"/>
  <c r="P106" i="94"/>
  <c r="Q106" i="94"/>
  <c r="C107" i="94"/>
  <c r="D107" i="94"/>
  <c r="E107" i="94"/>
  <c r="F107" i="94"/>
  <c r="F16" i="71"/>
  <c r="G107" i="94"/>
  <c r="H107" i="94"/>
  <c r="I107" i="94"/>
  <c r="J107" i="94"/>
  <c r="K107" i="94"/>
  <c r="L107" i="94"/>
  <c r="M107" i="94"/>
  <c r="N107" i="94"/>
  <c r="O107" i="94"/>
  <c r="P107" i="94"/>
  <c r="Q107" i="94"/>
  <c r="C108" i="94"/>
  <c r="D108" i="94"/>
  <c r="E108" i="94"/>
  <c r="F108" i="94"/>
  <c r="F17" i="71"/>
  <c r="G108" i="94"/>
  <c r="H108" i="94"/>
  <c r="I108" i="94"/>
  <c r="J108" i="94"/>
  <c r="K108" i="94"/>
  <c r="L108" i="94"/>
  <c r="M108" i="94"/>
  <c r="N108" i="94"/>
  <c r="O108" i="94"/>
  <c r="P108" i="94"/>
  <c r="Q108" i="94"/>
  <c r="C109" i="94"/>
  <c r="D109" i="94"/>
  <c r="E109" i="94"/>
  <c r="F109" i="94"/>
  <c r="F18" i="71"/>
  <c r="G109" i="94"/>
  <c r="H109" i="94"/>
  <c r="I109" i="94"/>
  <c r="J109" i="94"/>
  <c r="K109" i="94"/>
  <c r="L109" i="94"/>
  <c r="M109" i="94"/>
  <c r="N109" i="94"/>
  <c r="O109" i="94"/>
  <c r="P109" i="94"/>
  <c r="Q109" i="94"/>
  <c r="C110" i="94"/>
  <c r="D110" i="94"/>
  <c r="E110" i="94"/>
  <c r="F110" i="94"/>
  <c r="F19" i="71"/>
  <c r="G110" i="94"/>
  <c r="H110" i="94"/>
  <c r="I110" i="94"/>
  <c r="J110" i="94"/>
  <c r="K110" i="94"/>
  <c r="L110" i="94"/>
  <c r="M110" i="94"/>
  <c r="N110" i="94"/>
  <c r="O110" i="94"/>
  <c r="P110" i="94"/>
  <c r="Q110" i="94"/>
  <c r="C111" i="94"/>
  <c r="D111" i="94"/>
  <c r="E111" i="94"/>
  <c r="F111" i="94"/>
  <c r="F20" i="71"/>
  <c r="G111" i="94"/>
  <c r="H111" i="94"/>
  <c r="I111" i="94"/>
  <c r="J111" i="94"/>
  <c r="K111" i="94"/>
  <c r="L111" i="94"/>
  <c r="M111" i="94"/>
  <c r="N111" i="94"/>
  <c r="O111" i="94"/>
  <c r="P111" i="94"/>
  <c r="Q111" i="94"/>
  <c r="C112" i="94"/>
  <c r="D112" i="94"/>
  <c r="E112" i="94"/>
  <c r="F112" i="94"/>
  <c r="F21" i="71"/>
  <c r="G112" i="94"/>
  <c r="H112" i="94"/>
  <c r="I112" i="94"/>
  <c r="J112" i="94"/>
  <c r="K112" i="94"/>
  <c r="L112" i="94"/>
  <c r="M112" i="94"/>
  <c r="N112" i="94"/>
  <c r="O112" i="94"/>
  <c r="P112" i="94"/>
  <c r="Q112" i="94"/>
  <c r="C113" i="94"/>
  <c r="D113" i="94"/>
  <c r="E113" i="94"/>
  <c r="F113" i="94"/>
  <c r="F22" i="71"/>
  <c r="G113" i="94"/>
  <c r="H113" i="94"/>
  <c r="I113" i="94"/>
  <c r="J113" i="94"/>
  <c r="K113" i="94"/>
  <c r="L113" i="94"/>
  <c r="M113" i="94"/>
  <c r="N113" i="94"/>
  <c r="O113" i="94"/>
  <c r="P113" i="94"/>
  <c r="Q113" i="94"/>
  <c r="C114" i="94"/>
  <c r="D114" i="94"/>
  <c r="E114" i="94"/>
  <c r="F114" i="94"/>
  <c r="F23" i="71"/>
  <c r="G114" i="94"/>
  <c r="H114" i="94"/>
  <c r="I114" i="94"/>
  <c r="J114" i="94"/>
  <c r="K114" i="94"/>
  <c r="L114" i="94"/>
  <c r="M114" i="94"/>
  <c r="N114" i="94"/>
  <c r="O114" i="94"/>
  <c r="P114" i="94"/>
  <c r="Q114" i="94"/>
  <c r="C115" i="94"/>
  <c r="D115" i="94"/>
  <c r="E115" i="94"/>
  <c r="F115" i="94"/>
  <c r="F24" i="71"/>
  <c r="G115" i="94"/>
  <c r="H115" i="94"/>
  <c r="I115" i="94"/>
  <c r="J115" i="94"/>
  <c r="K115" i="94"/>
  <c r="L115" i="94"/>
  <c r="M115" i="94"/>
  <c r="N115" i="94"/>
  <c r="O115" i="94"/>
  <c r="P115" i="94"/>
  <c r="Q115" i="94"/>
  <c r="C116" i="94"/>
  <c r="D116" i="94"/>
  <c r="E116" i="94"/>
  <c r="F116" i="94"/>
  <c r="F25" i="71"/>
  <c r="G116" i="94"/>
  <c r="H116" i="94"/>
  <c r="I116" i="94"/>
  <c r="J116" i="94"/>
  <c r="K116" i="94"/>
  <c r="L116" i="94"/>
  <c r="M116" i="94"/>
  <c r="N116" i="94"/>
  <c r="O116" i="94"/>
  <c r="P116" i="94"/>
  <c r="Q116" i="94"/>
  <c r="C117" i="94"/>
  <c r="D117" i="94"/>
  <c r="E117" i="94"/>
  <c r="F117" i="94"/>
  <c r="F26" i="71"/>
  <c r="G117" i="94"/>
  <c r="H117" i="94"/>
  <c r="I117" i="94"/>
  <c r="J117" i="94"/>
  <c r="K117" i="94"/>
  <c r="L117" i="94"/>
  <c r="M117" i="94"/>
  <c r="N117" i="94"/>
  <c r="O117" i="94"/>
  <c r="P117" i="94"/>
  <c r="Q117" i="94"/>
  <c r="C118" i="94"/>
  <c r="D118" i="94"/>
  <c r="E118" i="94"/>
  <c r="F118" i="94"/>
  <c r="F27" i="71"/>
  <c r="G118" i="94"/>
  <c r="H118" i="94"/>
  <c r="I118" i="94"/>
  <c r="J118" i="94"/>
  <c r="K118" i="94"/>
  <c r="L118" i="94"/>
  <c r="M118" i="94"/>
  <c r="N118" i="94"/>
  <c r="O118" i="94"/>
  <c r="P118" i="94"/>
  <c r="Q118" i="94"/>
  <c r="C119" i="94"/>
  <c r="D119" i="94"/>
  <c r="E119" i="94"/>
  <c r="F119" i="94"/>
  <c r="F28" i="71"/>
  <c r="G119" i="94"/>
  <c r="H119" i="94"/>
  <c r="I119" i="94"/>
  <c r="J119" i="94"/>
  <c r="K119" i="94"/>
  <c r="L119" i="94"/>
  <c r="M119" i="94"/>
  <c r="N119" i="94"/>
  <c r="O119" i="94"/>
  <c r="P119" i="94"/>
  <c r="Q119" i="94"/>
  <c r="C120" i="94"/>
  <c r="D120" i="94"/>
  <c r="E120" i="94"/>
  <c r="F120" i="94"/>
  <c r="F29" i="71"/>
  <c r="G120" i="94"/>
  <c r="H120" i="94"/>
  <c r="I120" i="94"/>
  <c r="J120" i="94"/>
  <c r="K120" i="94"/>
  <c r="L120" i="94"/>
  <c r="M120" i="94"/>
  <c r="N120" i="94"/>
  <c r="O120" i="94"/>
  <c r="P120" i="94"/>
  <c r="Q120" i="94"/>
  <c r="C121" i="94"/>
  <c r="D121" i="94"/>
  <c r="E121" i="94"/>
  <c r="F121" i="94"/>
  <c r="F30" i="71"/>
  <c r="G121" i="94"/>
  <c r="H121" i="94"/>
  <c r="I121" i="94"/>
  <c r="J121" i="94"/>
  <c r="K121" i="94"/>
  <c r="L121" i="94"/>
  <c r="M121" i="94"/>
  <c r="N121" i="94"/>
  <c r="O121" i="94"/>
  <c r="P121" i="94"/>
  <c r="Q121" i="94"/>
  <c r="C122" i="94"/>
  <c r="D122" i="94"/>
  <c r="E122" i="94"/>
  <c r="F122" i="94"/>
  <c r="F31" i="71"/>
  <c r="G122" i="94"/>
  <c r="H122" i="94"/>
  <c r="I122" i="94"/>
  <c r="J122" i="94"/>
  <c r="K122" i="94"/>
  <c r="L122" i="94"/>
  <c r="M122" i="94"/>
  <c r="N122" i="94"/>
  <c r="O122" i="94"/>
  <c r="P122" i="94"/>
  <c r="Q122" i="94"/>
  <c r="C123" i="94"/>
  <c r="D123" i="94"/>
  <c r="E123" i="94"/>
  <c r="F123" i="94"/>
  <c r="F32" i="71"/>
  <c r="G123" i="94"/>
  <c r="H123" i="94"/>
  <c r="I123" i="94"/>
  <c r="J123" i="94"/>
  <c r="K123" i="94"/>
  <c r="L123" i="94"/>
  <c r="M123" i="94"/>
  <c r="N123" i="94"/>
  <c r="O123" i="94"/>
  <c r="P123" i="94"/>
  <c r="Q123" i="94"/>
  <c r="C124" i="94"/>
  <c r="D124" i="94"/>
  <c r="E124" i="94"/>
  <c r="F124" i="94"/>
  <c r="F33" i="71"/>
  <c r="G124" i="94"/>
  <c r="H124" i="94"/>
  <c r="I124" i="94"/>
  <c r="J124" i="94"/>
  <c r="K124" i="94"/>
  <c r="L124" i="94"/>
  <c r="M124" i="94"/>
  <c r="N124" i="94"/>
  <c r="O124" i="94"/>
  <c r="P124" i="94"/>
  <c r="Q124" i="94"/>
  <c r="C125" i="94"/>
  <c r="D125" i="94"/>
  <c r="E125" i="94"/>
  <c r="F125" i="94"/>
  <c r="F34" i="71"/>
  <c r="G125" i="94"/>
  <c r="H125" i="94"/>
  <c r="I125" i="94"/>
  <c r="J125" i="94"/>
  <c r="K125" i="94"/>
  <c r="L125" i="94"/>
  <c r="M125" i="94"/>
  <c r="N125" i="94"/>
  <c r="O125" i="94"/>
  <c r="P125" i="94"/>
  <c r="Q125" i="94"/>
  <c r="C126" i="94"/>
  <c r="D126" i="94"/>
  <c r="E126" i="94"/>
  <c r="F126" i="94"/>
  <c r="F35" i="71"/>
  <c r="G126" i="94"/>
  <c r="H126" i="94"/>
  <c r="I126" i="94"/>
  <c r="J126" i="94"/>
  <c r="K126" i="94"/>
  <c r="L126" i="94"/>
  <c r="M126" i="94"/>
  <c r="N126" i="94"/>
  <c r="O126" i="94"/>
  <c r="P126" i="94"/>
  <c r="Q126" i="94"/>
  <c r="C127" i="94"/>
  <c r="D127" i="94"/>
  <c r="E127" i="94"/>
  <c r="F127" i="94"/>
  <c r="F36" i="71"/>
  <c r="G127" i="94"/>
  <c r="H127" i="94"/>
  <c r="I127" i="94"/>
  <c r="J127" i="94"/>
  <c r="K127" i="94"/>
  <c r="L127" i="94"/>
  <c r="M127" i="94"/>
  <c r="N127" i="94"/>
  <c r="O127" i="94"/>
  <c r="P127" i="94"/>
  <c r="Q127" i="94"/>
  <c r="C128" i="94"/>
  <c r="D128" i="94"/>
  <c r="E128" i="94"/>
  <c r="F128" i="94"/>
  <c r="F37" i="71"/>
  <c r="G128" i="94"/>
  <c r="H128" i="94"/>
  <c r="I128" i="94"/>
  <c r="J128" i="94"/>
  <c r="K128" i="94"/>
  <c r="L128" i="94"/>
  <c r="M128" i="94"/>
  <c r="N128" i="94"/>
  <c r="O128" i="94"/>
  <c r="P128" i="94"/>
  <c r="Q128" i="94"/>
  <c r="C129" i="94"/>
  <c r="D129" i="94"/>
  <c r="E129" i="94"/>
  <c r="F129" i="94"/>
  <c r="F38" i="71"/>
  <c r="G129" i="94"/>
  <c r="H129" i="94"/>
  <c r="I129" i="94"/>
  <c r="J129" i="94"/>
  <c r="K129" i="94"/>
  <c r="L129" i="94"/>
  <c r="M129" i="94"/>
  <c r="N129" i="94"/>
  <c r="O129" i="94"/>
  <c r="P129" i="94"/>
  <c r="Q129" i="94"/>
  <c r="C130" i="94"/>
  <c r="D130" i="94"/>
  <c r="E130" i="94"/>
  <c r="F130" i="94"/>
  <c r="F39" i="71"/>
  <c r="G130" i="94"/>
  <c r="H130" i="94"/>
  <c r="I130" i="94"/>
  <c r="J130" i="94"/>
  <c r="K130" i="94"/>
  <c r="L130" i="94"/>
  <c r="M130" i="94"/>
  <c r="N130" i="94"/>
  <c r="O130" i="94"/>
  <c r="P130" i="94"/>
  <c r="Q130" i="94"/>
  <c r="C131" i="94"/>
  <c r="D131" i="94"/>
  <c r="E131" i="94"/>
  <c r="F131" i="94"/>
  <c r="F40" i="71"/>
  <c r="G131" i="94"/>
  <c r="H131" i="94"/>
  <c r="I131" i="94"/>
  <c r="J131" i="94"/>
  <c r="K131" i="94"/>
  <c r="L131" i="94"/>
  <c r="M131" i="94"/>
  <c r="N131" i="94"/>
  <c r="O131" i="94"/>
  <c r="P131" i="94"/>
  <c r="Q131" i="94"/>
  <c r="C132" i="94"/>
  <c r="D132" i="94"/>
  <c r="E132" i="94"/>
  <c r="F132" i="94"/>
  <c r="F41" i="71"/>
  <c r="G132" i="94"/>
  <c r="H132" i="94"/>
  <c r="I132" i="94"/>
  <c r="J132" i="94"/>
  <c r="K132" i="94"/>
  <c r="L132" i="94"/>
  <c r="M132" i="94"/>
  <c r="N132" i="94"/>
  <c r="O132" i="94"/>
  <c r="P132" i="94"/>
  <c r="Q132" i="94"/>
  <c r="C133" i="94"/>
  <c r="D133" i="94"/>
  <c r="E133" i="94"/>
  <c r="F133" i="94"/>
  <c r="F42" i="71"/>
  <c r="G133" i="94"/>
  <c r="H133" i="94"/>
  <c r="I133" i="94"/>
  <c r="J133" i="94"/>
  <c r="K133" i="94"/>
  <c r="L133" i="94"/>
  <c r="M133" i="94"/>
  <c r="N133" i="94"/>
  <c r="O133" i="94"/>
  <c r="P133" i="94"/>
  <c r="Q133" i="94"/>
  <c r="C134" i="94"/>
  <c r="D134" i="94"/>
  <c r="E134" i="94"/>
  <c r="F134" i="94"/>
  <c r="F43" i="71"/>
  <c r="G134" i="94"/>
  <c r="H134" i="94"/>
  <c r="I134" i="94"/>
  <c r="J134" i="94"/>
  <c r="K134" i="94"/>
  <c r="L134" i="94"/>
  <c r="M134" i="94"/>
  <c r="N134" i="94"/>
  <c r="O134" i="94"/>
  <c r="P134" i="94"/>
  <c r="Q134" i="94"/>
  <c r="C135" i="94"/>
  <c r="D135" i="94"/>
  <c r="E135" i="94"/>
  <c r="F135" i="94"/>
  <c r="F44" i="71"/>
  <c r="G135" i="94"/>
  <c r="H135" i="94"/>
  <c r="I135" i="94"/>
  <c r="J135" i="94"/>
  <c r="K135" i="94"/>
  <c r="L135" i="94"/>
  <c r="M135" i="94"/>
  <c r="N135" i="94"/>
  <c r="O135" i="94"/>
  <c r="P135" i="94"/>
  <c r="Q135" i="94"/>
  <c r="C136" i="94"/>
  <c r="D136" i="94"/>
  <c r="E136" i="94"/>
  <c r="F136" i="94"/>
  <c r="F45" i="71"/>
  <c r="G136" i="94"/>
  <c r="H136" i="94"/>
  <c r="I136" i="94"/>
  <c r="J136" i="94"/>
  <c r="K136" i="94"/>
  <c r="L136" i="94"/>
  <c r="M136" i="94"/>
  <c r="N136" i="94"/>
  <c r="O136" i="94"/>
  <c r="P136" i="94"/>
  <c r="Q136" i="94"/>
  <c r="C137" i="94"/>
  <c r="D137" i="94"/>
  <c r="E137" i="94"/>
  <c r="F137" i="94"/>
  <c r="F46" i="71"/>
  <c r="G137" i="94"/>
  <c r="H137" i="94"/>
  <c r="I137" i="94"/>
  <c r="J137" i="94"/>
  <c r="K137" i="94"/>
  <c r="L137" i="94"/>
  <c r="M137" i="94"/>
  <c r="N137" i="94"/>
  <c r="O137" i="94"/>
  <c r="P137" i="94"/>
  <c r="Q137" i="94"/>
  <c r="C138" i="94"/>
  <c r="D138" i="94"/>
  <c r="E138" i="94"/>
  <c r="F138" i="94"/>
  <c r="F47" i="71"/>
  <c r="G138" i="94"/>
  <c r="H138" i="94"/>
  <c r="I138" i="94"/>
  <c r="J138" i="94"/>
  <c r="K138" i="94"/>
  <c r="L138" i="94"/>
  <c r="M138" i="94"/>
  <c r="N138" i="94"/>
  <c r="O138" i="94"/>
  <c r="P138" i="94"/>
  <c r="Q138" i="94"/>
  <c r="C139" i="94"/>
  <c r="D139" i="94"/>
  <c r="E139" i="94"/>
  <c r="F139" i="94"/>
  <c r="F48" i="71"/>
  <c r="G139" i="94"/>
  <c r="H139" i="94"/>
  <c r="I139" i="94"/>
  <c r="J139" i="94"/>
  <c r="K139" i="94"/>
  <c r="L139" i="94"/>
  <c r="M139" i="94"/>
  <c r="N139" i="94"/>
  <c r="O139" i="94"/>
  <c r="P139" i="94"/>
  <c r="Q139" i="94"/>
  <c r="C140" i="94"/>
  <c r="D140" i="94"/>
  <c r="E140" i="94"/>
  <c r="F140" i="94"/>
  <c r="F49" i="71"/>
  <c r="G140" i="94"/>
  <c r="H140" i="94"/>
  <c r="I140" i="94"/>
  <c r="J140" i="94"/>
  <c r="K140" i="94"/>
  <c r="L140" i="94"/>
  <c r="M140" i="94"/>
  <c r="N140" i="94"/>
  <c r="O140" i="94"/>
  <c r="P140" i="94"/>
  <c r="Q140" i="94"/>
  <c r="C141" i="94"/>
  <c r="D141" i="94"/>
  <c r="E141" i="94"/>
  <c r="F141" i="94"/>
  <c r="F50" i="71"/>
  <c r="G141" i="94"/>
  <c r="H141" i="94"/>
  <c r="I141" i="94"/>
  <c r="J141" i="94"/>
  <c r="K141" i="94"/>
  <c r="L141" i="94"/>
  <c r="M141" i="94"/>
  <c r="N141" i="94"/>
  <c r="O141" i="94"/>
  <c r="P141" i="94"/>
  <c r="Q141" i="94"/>
  <c r="C142" i="94"/>
  <c r="D142" i="94"/>
  <c r="E142" i="94"/>
  <c r="F142" i="94"/>
  <c r="F51" i="71"/>
  <c r="G142" i="94"/>
  <c r="H142" i="94"/>
  <c r="I142" i="94"/>
  <c r="J142" i="94"/>
  <c r="K142" i="94"/>
  <c r="L142" i="94"/>
  <c r="M142" i="94"/>
  <c r="N142" i="94"/>
  <c r="O142" i="94"/>
  <c r="P142" i="94"/>
  <c r="Q142" i="94"/>
  <c r="C143" i="94"/>
  <c r="D143" i="94"/>
  <c r="E143" i="94"/>
  <c r="F143" i="94"/>
  <c r="F52" i="71"/>
  <c r="G143" i="94"/>
  <c r="H143" i="94"/>
  <c r="I143" i="94"/>
  <c r="J143" i="94"/>
  <c r="K143" i="94"/>
  <c r="L143" i="94"/>
  <c r="M143" i="94"/>
  <c r="N143" i="94"/>
  <c r="O143" i="94"/>
  <c r="P143" i="94"/>
  <c r="Q143" i="94"/>
  <c r="C144" i="94"/>
  <c r="D144" i="94"/>
  <c r="E144" i="94"/>
  <c r="F144" i="94"/>
  <c r="F53" i="71"/>
  <c r="G144" i="94"/>
  <c r="H144" i="94"/>
  <c r="I144" i="94"/>
  <c r="J144" i="94"/>
  <c r="K144" i="94"/>
  <c r="L144" i="94"/>
  <c r="M144" i="94"/>
  <c r="N144" i="94"/>
  <c r="O144" i="94"/>
  <c r="P144" i="94"/>
  <c r="Q144" i="94"/>
  <c r="C145" i="94"/>
  <c r="D145" i="94"/>
  <c r="E145" i="94"/>
  <c r="F145" i="94"/>
  <c r="F54" i="71"/>
  <c r="G145" i="94"/>
  <c r="H145" i="94"/>
  <c r="I145" i="94"/>
  <c r="J145" i="94"/>
  <c r="K145" i="94"/>
  <c r="L145" i="94"/>
  <c r="M145" i="94"/>
  <c r="N145" i="94"/>
  <c r="O145" i="94"/>
  <c r="P145" i="94"/>
  <c r="Q145" i="94"/>
  <c r="C146" i="94"/>
  <c r="D146" i="94"/>
  <c r="E146" i="94"/>
  <c r="F146" i="94"/>
  <c r="F55" i="71"/>
  <c r="G146" i="94"/>
  <c r="H146" i="94"/>
  <c r="I146" i="94"/>
  <c r="J146" i="94"/>
  <c r="K146" i="94"/>
  <c r="L146" i="94"/>
  <c r="M146" i="94"/>
  <c r="N146" i="94"/>
  <c r="O146" i="94"/>
  <c r="P146" i="94"/>
  <c r="Q146" i="94"/>
  <c r="C147" i="94"/>
  <c r="D147" i="94"/>
  <c r="E147" i="94"/>
  <c r="F147" i="94"/>
  <c r="F56" i="71"/>
  <c r="G147" i="94"/>
  <c r="H147" i="94"/>
  <c r="I147" i="94"/>
  <c r="J147" i="94"/>
  <c r="K147" i="94"/>
  <c r="L147" i="94"/>
  <c r="M147" i="94"/>
  <c r="N147" i="94"/>
  <c r="O147" i="94"/>
  <c r="P147" i="94"/>
  <c r="Q147" i="94"/>
  <c r="C148" i="94"/>
  <c r="D148" i="94"/>
  <c r="E148" i="94"/>
  <c r="F148" i="94"/>
  <c r="F57" i="71"/>
  <c r="G148" i="94"/>
  <c r="H148" i="94"/>
  <c r="I148" i="94"/>
  <c r="J148" i="94"/>
  <c r="K148" i="94"/>
  <c r="L148" i="94"/>
  <c r="M148" i="94"/>
  <c r="N148" i="94"/>
  <c r="O148" i="94"/>
  <c r="P148" i="94"/>
  <c r="Q148" i="94"/>
  <c r="C149" i="94"/>
  <c r="D149" i="94"/>
  <c r="E149" i="94"/>
  <c r="F149" i="94"/>
  <c r="F58" i="71"/>
  <c r="G149" i="94"/>
  <c r="H149" i="94"/>
  <c r="I149" i="94"/>
  <c r="J149" i="94"/>
  <c r="K149" i="94"/>
  <c r="L149" i="94"/>
  <c r="M149" i="94"/>
  <c r="N149" i="94"/>
  <c r="O149" i="94"/>
  <c r="P149" i="94"/>
  <c r="Q149" i="94"/>
  <c r="C150" i="94"/>
  <c r="D150" i="94"/>
  <c r="E150" i="94"/>
  <c r="F150" i="94"/>
  <c r="F59" i="71"/>
  <c r="G150" i="94"/>
  <c r="H150" i="94"/>
  <c r="I150" i="94"/>
  <c r="J150" i="94"/>
  <c r="K150" i="94"/>
  <c r="L150" i="94"/>
  <c r="M150" i="94"/>
  <c r="N150" i="94"/>
  <c r="O150" i="94"/>
  <c r="P150" i="94"/>
  <c r="Q150" i="94"/>
  <c r="C151" i="94"/>
  <c r="D151" i="94"/>
  <c r="E151" i="94"/>
  <c r="F151" i="94"/>
  <c r="F60" i="71"/>
  <c r="G151" i="94"/>
  <c r="H151" i="94"/>
  <c r="I151" i="94"/>
  <c r="J151" i="94"/>
  <c r="K151" i="94"/>
  <c r="L151" i="94"/>
  <c r="M151" i="94"/>
  <c r="N151" i="94"/>
  <c r="O151" i="94"/>
  <c r="P151" i="94"/>
  <c r="Q151" i="94"/>
  <c r="C152" i="94"/>
  <c r="D152" i="94"/>
  <c r="E152" i="94"/>
  <c r="F152" i="94"/>
  <c r="F61" i="71"/>
  <c r="G152" i="94"/>
  <c r="H152" i="94"/>
  <c r="I152" i="94"/>
  <c r="J152" i="94"/>
  <c r="K152" i="94"/>
  <c r="L152" i="94"/>
  <c r="M152" i="94"/>
  <c r="N152" i="94"/>
  <c r="O152" i="94"/>
  <c r="P152" i="94"/>
  <c r="Q152" i="94"/>
  <c r="C153" i="94"/>
  <c r="D153" i="94"/>
  <c r="E153" i="94"/>
  <c r="F153" i="94"/>
  <c r="F62" i="71"/>
  <c r="G153" i="94"/>
  <c r="H153" i="94"/>
  <c r="I153" i="94"/>
  <c r="J153" i="94"/>
  <c r="K153" i="94"/>
  <c r="L153" i="94"/>
  <c r="M153" i="94"/>
  <c r="N153" i="94"/>
  <c r="O153" i="94"/>
  <c r="P153" i="94"/>
  <c r="Q153" i="94"/>
  <c r="C154" i="94"/>
  <c r="D154" i="94"/>
  <c r="E154" i="94"/>
  <c r="F154" i="94"/>
  <c r="F63" i="71"/>
  <c r="G154" i="94"/>
  <c r="H154" i="94"/>
  <c r="I154" i="94"/>
  <c r="J154" i="94"/>
  <c r="K154" i="94"/>
  <c r="L154" i="94"/>
  <c r="M154" i="94"/>
  <c r="N154" i="94"/>
  <c r="O154" i="94"/>
  <c r="P154" i="94"/>
  <c r="Q154" i="94"/>
  <c r="C155" i="94"/>
  <c r="D155" i="94"/>
  <c r="E155" i="94"/>
  <c r="F155" i="94"/>
  <c r="F13" i="72"/>
  <c r="G155" i="94"/>
  <c r="H155" i="94"/>
  <c r="I155" i="94"/>
  <c r="J155" i="94"/>
  <c r="K155" i="94"/>
  <c r="L155" i="94"/>
  <c r="M155" i="94"/>
  <c r="N155" i="94"/>
  <c r="O155" i="94"/>
  <c r="P155" i="94"/>
  <c r="Q155" i="94"/>
  <c r="C156" i="94"/>
  <c r="D156" i="94"/>
  <c r="E156" i="94"/>
  <c r="F156" i="94"/>
  <c r="F14" i="72"/>
  <c r="G156" i="94"/>
  <c r="H156" i="94"/>
  <c r="I156" i="94"/>
  <c r="J156" i="94"/>
  <c r="K156" i="94"/>
  <c r="L156" i="94"/>
  <c r="M156" i="94"/>
  <c r="N156" i="94"/>
  <c r="O156" i="94"/>
  <c r="P156" i="94"/>
  <c r="Q156" i="94"/>
  <c r="C157" i="94"/>
  <c r="D157" i="94"/>
  <c r="E157" i="94"/>
  <c r="F157" i="94"/>
  <c r="F15" i="72"/>
  <c r="G157" i="94"/>
  <c r="H157" i="94"/>
  <c r="I157" i="94"/>
  <c r="J157" i="94"/>
  <c r="K157" i="94"/>
  <c r="L157" i="94"/>
  <c r="M157" i="94"/>
  <c r="N157" i="94"/>
  <c r="O157" i="94"/>
  <c r="P157" i="94"/>
  <c r="Q157" i="94"/>
  <c r="C158" i="94"/>
  <c r="D158" i="94"/>
  <c r="E158" i="94"/>
  <c r="F158" i="94"/>
  <c r="F16" i="72"/>
  <c r="G158" i="94"/>
  <c r="H158" i="94"/>
  <c r="I158" i="94"/>
  <c r="J158" i="94"/>
  <c r="K158" i="94"/>
  <c r="L158" i="94"/>
  <c r="M158" i="94"/>
  <c r="N158" i="94"/>
  <c r="O158" i="94"/>
  <c r="P158" i="94"/>
  <c r="Q158" i="94"/>
  <c r="C159" i="94"/>
  <c r="D159" i="94"/>
  <c r="E159" i="94"/>
  <c r="F159" i="94"/>
  <c r="F17" i="72"/>
  <c r="G159" i="94"/>
  <c r="H159" i="94"/>
  <c r="I159" i="94"/>
  <c r="J159" i="94"/>
  <c r="K159" i="94"/>
  <c r="L159" i="94"/>
  <c r="M159" i="94"/>
  <c r="N159" i="94"/>
  <c r="O159" i="94"/>
  <c r="P159" i="94"/>
  <c r="Q159" i="94"/>
  <c r="C160" i="94"/>
  <c r="D160" i="94"/>
  <c r="E160" i="94"/>
  <c r="F160" i="94"/>
  <c r="F18" i="72"/>
  <c r="G160" i="94"/>
  <c r="H160" i="94"/>
  <c r="I160" i="94"/>
  <c r="J160" i="94"/>
  <c r="K160" i="94"/>
  <c r="L160" i="94"/>
  <c r="M160" i="94"/>
  <c r="N160" i="94"/>
  <c r="O160" i="94"/>
  <c r="P160" i="94"/>
  <c r="Q160" i="94"/>
  <c r="C161" i="94"/>
  <c r="D161" i="94"/>
  <c r="E161" i="94"/>
  <c r="F161" i="94"/>
  <c r="F19" i="72"/>
  <c r="G161" i="94"/>
  <c r="H161" i="94"/>
  <c r="I161" i="94"/>
  <c r="J161" i="94"/>
  <c r="K161" i="94"/>
  <c r="L161" i="94"/>
  <c r="M161" i="94"/>
  <c r="N161" i="94"/>
  <c r="O161" i="94"/>
  <c r="P161" i="94"/>
  <c r="Q161" i="94"/>
  <c r="C162" i="94"/>
  <c r="D162" i="94"/>
  <c r="E162" i="94"/>
  <c r="F162" i="94"/>
  <c r="F20" i="72"/>
  <c r="G162" i="94"/>
  <c r="H162" i="94"/>
  <c r="I162" i="94"/>
  <c r="J162" i="94"/>
  <c r="K162" i="94"/>
  <c r="L162" i="94"/>
  <c r="M162" i="94"/>
  <c r="N162" i="94"/>
  <c r="O162" i="94"/>
  <c r="P162" i="94"/>
  <c r="Q162" i="94"/>
  <c r="C163" i="94"/>
  <c r="D163" i="94"/>
  <c r="E163" i="94"/>
  <c r="F163" i="94"/>
  <c r="F21" i="72"/>
  <c r="G163" i="94"/>
  <c r="H163" i="94"/>
  <c r="I163" i="94"/>
  <c r="J163" i="94"/>
  <c r="K163" i="94"/>
  <c r="L163" i="94"/>
  <c r="M163" i="94"/>
  <c r="N163" i="94"/>
  <c r="O163" i="94"/>
  <c r="P163" i="94"/>
  <c r="Q163" i="94"/>
  <c r="C164" i="94"/>
  <c r="D164" i="94"/>
  <c r="E164" i="94"/>
  <c r="F164" i="94"/>
  <c r="F22" i="72"/>
  <c r="G164" i="94"/>
  <c r="H164" i="94"/>
  <c r="I164" i="94"/>
  <c r="J164" i="94"/>
  <c r="K164" i="94"/>
  <c r="L164" i="94"/>
  <c r="M164" i="94"/>
  <c r="N164" i="94"/>
  <c r="O164" i="94"/>
  <c r="P164" i="94"/>
  <c r="Q164" i="94"/>
  <c r="C165" i="94"/>
  <c r="D165" i="94"/>
  <c r="E165" i="94"/>
  <c r="F165" i="94"/>
  <c r="F23" i="72"/>
  <c r="G165" i="94"/>
  <c r="H165" i="94"/>
  <c r="I165" i="94"/>
  <c r="J165" i="94"/>
  <c r="K165" i="94"/>
  <c r="L165" i="94"/>
  <c r="M165" i="94"/>
  <c r="N165" i="94"/>
  <c r="O165" i="94"/>
  <c r="P165" i="94"/>
  <c r="Q165" i="94"/>
  <c r="C166" i="94"/>
  <c r="D166" i="94"/>
  <c r="E166" i="94"/>
  <c r="F166" i="94"/>
  <c r="F24" i="72"/>
  <c r="G166" i="94"/>
  <c r="H166" i="94"/>
  <c r="I166" i="94"/>
  <c r="J166" i="94"/>
  <c r="K166" i="94"/>
  <c r="L166" i="94"/>
  <c r="M166" i="94"/>
  <c r="N166" i="94"/>
  <c r="O166" i="94"/>
  <c r="P166" i="94"/>
  <c r="Q166" i="94"/>
  <c r="C167" i="94"/>
  <c r="D167" i="94"/>
  <c r="E167" i="94"/>
  <c r="F167" i="94"/>
  <c r="F25" i="72"/>
  <c r="G167" i="94"/>
  <c r="H167" i="94"/>
  <c r="I167" i="94"/>
  <c r="J167" i="94"/>
  <c r="K167" i="94"/>
  <c r="L167" i="94"/>
  <c r="M167" i="94"/>
  <c r="N167" i="94"/>
  <c r="O167" i="94"/>
  <c r="P167" i="94"/>
  <c r="Q167" i="94"/>
  <c r="C168" i="94"/>
  <c r="D168" i="94"/>
  <c r="E168" i="94"/>
  <c r="F168" i="94"/>
  <c r="F26" i="72"/>
  <c r="G168" i="94"/>
  <c r="H168" i="94"/>
  <c r="I168" i="94"/>
  <c r="J168" i="94"/>
  <c r="K168" i="94"/>
  <c r="L168" i="94"/>
  <c r="M168" i="94"/>
  <c r="N168" i="94"/>
  <c r="O168" i="94"/>
  <c r="P168" i="94"/>
  <c r="Q168" i="94"/>
  <c r="C169" i="94"/>
  <c r="D169" i="94"/>
  <c r="E169" i="94"/>
  <c r="F169" i="94"/>
  <c r="F27" i="72"/>
  <c r="G169" i="94"/>
  <c r="H169" i="94"/>
  <c r="I169" i="94"/>
  <c r="J169" i="94"/>
  <c r="K169" i="94"/>
  <c r="L169" i="94"/>
  <c r="M169" i="94"/>
  <c r="N169" i="94"/>
  <c r="O169" i="94"/>
  <c r="P169" i="94"/>
  <c r="Q169" i="94"/>
  <c r="C170" i="94"/>
  <c r="D170" i="94"/>
  <c r="E170" i="94"/>
  <c r="F170" i="94"/>
  <c r="F28" i="72"/>
  <c r="G170" i="94"/>
  <c r="H170" i="94"/>
  <c r="I170" i="94"/>
  <c r="J170" i="94"/>
  <c r="K170" i="94"/>
  <c r="L170" i="94"/>
  <c r="M170" i="94"/>
  <c r="N170" i="94"/>
  <c r="O170" i="94"/>
  <c r="P170" i="94"/>
  <c r="Q170" i="94"/>
  <c r="C171" i="94"/>
  <c r="D171" i="94"/>
  <c r="E171" i="94"/>
  <c r="F171" i="94"/>
  <c r="F29" i="72"/>
  <c r="G171" i="94"/>
  <c r="H171" i="94"/>
  <c r="I171" i="94"/>
  <c r="J171" i="94"/>
  <c r="K171" i="94"/>
  <c r="L171" i="94"/>
  <c r="M171" i="94"/>
  <c r="N171" i="94"/>
  <c r="O171" i="94"/>
  <c r="P171" i="94"/>
  <c r="Q171" i="94"/>
  <c r="C172" i="94"/>
  <c r="D172" i="94"/>
  <c r="E172" i="94"/>
  <c r="F172" i="94"/>
  <c r="F30" i="72"/>
  <c r="G172" i="94"/>
  <c r="H172" i="94"/>
  <c r="I172" i="94"/>
  <c r="J172" i="94"/>
  <c r="K172" i="94"/>
  <c r="L172" i="94"/>
  <c r="M172" i="94"/>
  <c r="N172" i="94"/>
  <c r="O172" i="94"/>
  <c r="P172" i="94"/>
  <c r="Q172" i="94"/>
  <c r="C173" i="94"/>
  <c r="D173" i="94"/>
  <c r="E173" i="94"/>
  <c r="F173" i="94"/>
  <c r="F31" i="72"/>
  <c r="G173" i="94"/>
  <c r="H173" i="94"/>
  <c r="I173" i="94"/>
  <c r="J173" i="94"/>
  <c r="K173" i="94"/>
  <c r="L173" i="94"/>
  <c r="M173" i="94"/>
  <c r="N173" i="94"/>
  <c r="O173" i="94"/>
  <c r="P173" i="94"/>
  <c r="Q173" i="94"/>
  <c r="C174" i="94"/>
  <c r="D174" i="94"/>
  <c r="E174" i="94"/>
  <c r="F174" i="94"/>
  <c r="F32" i="72"/>
  <c r="G174" i="94"/>
  <c r="H174" i="94"/>
  <c r="I174" i="94"/>
  <c r="J174" i="94"/>
  <c r="K174" i="94"/>
  <c r="L174" i="94"/>
  <c r="M174" i="94"/>
  <c r="N174" i="94"/>
  <c r="O174" i="94"/>
  <c r="P174" i="94"/>
  <c r="Q174" i="94"/>
  <c r="C175" i="94"/>
  <c r="D175" i="94"/>
  <c r="E175" i="94"/>
  <c r="F175" i="94"/>
  <c r="F33" i="72"/>
  <c r="G175" i="94"/>
  <c r="H175" i="94"/>
  <c r="I175" i="94"/>
  <c r="J175" i="94"/>
  <c r="K175" i="94"/>
  <c r="L175" i="94"/>
  <c r="M175" i="94"/>
  <c r="N175" i="94"/>
  <c r="O175" i="94"/>
  <c r="P175" i="94"/>
  <c r="Q175" i="94"/>
  <c r="C176" i="94"/>
  <c r="D176" i="94"/>
  <c r="E176" i="94"/>
  <c r="F176" i="94"/>
  <c r="F34" i="72"/>
  <c r="G176" i="94"/>
  <c r="H176" i="94"/>
  <c r="I176" i="94"/>
  <c r="J176" i="94"/>
  <c r="K176" i="94"/>
  <c r="L176" i="94"/>
  <c r="M176" i="94"/>
  <c r="N176" i="94"/>
  <c r="O176" i="94"/>
  <c r="P176" i="94"/>
  <c r="Q176" i="94"/>
  <c r="C177" i="94"/>
  <c r="D177" i="94"/>
  <c r="E177" i="94"/>
  <c r="F177" i="94"/>
  <c r="F35" i="72"/>
  <c r="G177" i="94"/>
  <c r="H177" i="94"/>
  <c r="I177" i="94"/>
  <c r="J177" i="94"/>
  <c r="K177" i="94"/>
  <c r="L177" i="94"/>
  <c r="M177" i="94"/>
  <c r="N177" i="94"/>
  <c r="O177" i="94"/>
  <c r="P177" i="94"/>
  <c r="Q177" i="94"/>
  <c r="C178" i="94"/>
  <c r="D178" i="94"/>
  <c r="E178" i="94"/>
  <c r="F178" i="94"/>
  <c r="F36" i="72"/>
  <c r="G178" i="94"/>
  <c r="H178" i="94"/>
  <c r="I178" i="94"/>
  <c r="J178" i="94"/>
  <c r="K178" i="94"/>
  <c r="L178" i="94"/>
  <c r="M178" i="94"/>
  <c r="N178" i="94"/>
  <c r="O178" i="94"/>
  <c r="P178" i="94"/>
  <c r="Q178" i="94"/>
  <c r="C179" i="94"/>
  <c r="D179" i="94"/>
  <c r="E179" i="94"/>
  <c r="F179" i="94"/>
  <c r="F37" i="72"/>
  <c r="G179" i="94"/>
  <c r="H179" i="94"/>
  <c r="I179" i="94"/>
  <c r="J179" i="94"/>
  <c r="K179" i="94"/>
  <c r="L179" i="94"/>
  <c r="M179" i="94"/>
  <c r="N179" i="94"/>
  <c r="O179" i="94"/>
  <c r="P179" i="94"/>
  <c r="Q179" i="94"/>
  <c r="C180" i="94"/>
  <c r="D180" i="94"/>
  <c r="E180" i="94"/>
  <c r="F180" i="94"/>
  <c r="F38" i="72"/>
  <c r="G180" i="94"/>
  <c r="H180" i="94"/>
  <c r="I180" i="94"/>
  <c r="J180" i="94"/>
  <c r="K180" i="94"/>
  <c r="L180" i="94"/>
  <c r="M180" i="94"/>
  <c r="N180" i="94"/>
  <c r="O180" i="94"/>
  <c r="P180" i="94"/>
  <c r="Q180" i="94"/>
  <c r="C181" i="94"/>
  <c r="D181" i="94"/>
  <c r="E181" i="94"/>
  <c r="F181" i="94"/>
  <c r="F39" i="72"/>
  <c r="G181" i="94"/>
  <c r="H181" i="94"/>
  <c r="I181" i="94"/>
  <c r="J181" i="94"/>
  <c r="K181" i="94"/>
  <c r="L181" i="94"/>
  <c r="M181" i="94"/>
  <c r="N181" i="94"/>
  <c r="O181" i="94"/>
  <c r="P181" i="94"/>
  <c r="Q181" i="94"/>
  <c r="C182" i="94"/>
  <c r="D182" i="94"/>
  <c r="E182" i="94"/>
  <c r="F182" i="94"/>
  <c r="F40" i="72"/>
  <c r="G182" i="94"/>
  <c r="H182" i="94"/>
  <c r="I182" i="94"/>
  <c r="J182" i="94"/>
  <c r="K182" i="94"/>
  <c r="L182" i="94"/>
  <c r="M182" i="94"/>
  <c r="N182" i="94"/>
  <c r="O182" i="94"/>
  <c r="P182" i="94"/>
  <c r="Q182" i="94"/>
  <c r="C183" i="94"/>
  <c r="D183" i="94"/>
  <c r="E183" i="94"/>
  <c r="F183" i="94"/>
  <c r="F41" i="72"/>
  <c r="G183" i="94"/>
  <c r="H183" i="94"/>
  <c r="I183" i="94"/>
  <c r="J183" i="94"/>
  <c r="K183" i="94"/>
  <c r="L183" i="94"/>
  <c r="M183" i="94"/>
  <c r="N183" i="94"/>
  <c r="O183" i="94"/>
  <c r="P183" i="94"/>
  <c r="Q183" i="94"/>
  <c r="C184" i="94"/>
  <c r="D184" i="94"/>
  <c r="E184" i="94"/>
  <c r="F184" i="94"/>
  <c r="F42" i="72"/>
  <c r="G184" i="94"/>
  <c r="H184" i="94"/>
  <c r="I184" i="94"/>
  <c r="J184" i="94"/>
  <c r="K184" i="94"/>
  <c r="L184" i="94"/>
  <c r="M184" i="94"/>
  <c r="N184" i="94"/>
  <c r="O184" i="94"/>
  <c r="P184" i="94"/>
  <c r="Q184" i="94"/>
  <c r="C185" i="94"/>
  <c r="D185" i="94"/>
  <c r="E185" i="94"/>
  <c r="F185" i="94"/>
  <c r="F43" i="72"/>
  <c r="G185" i="94"/>
  <c r="H185" i="94"/>
  <c r="I185" i="94"/>
  <c r="J185" i="94"/>
  <c r="K185" i="94"/>
  <c r="L185" i="94"/>
  <c r="M185" i="94"/>
  <c r="N185" i="94"/>
  <c r="O185" i="94"/>
  <c r="P185" i="94"/>
  <c r="Q185" i="94"/>
  <c r="C186" i="94"/>
  <c r="D186" i="94"/>
  <c r="E186" i="94"/>
  <c r="F186" i="94"/>
  <c r="F44" i="72"/>
  <c r="G186" i="94"/>
  <c r="H186" i="94"/>
  <c r="I186" i="94"/>
  <c r="J186" i="94"/>
  <c r="K186" i="94"/>
  <c r="L186" i="94"/>
  <c r="M186" i="94"/>
  <c r="N186" i="94"/>
  <c r="O186" i="94"/>
  <c r="P186" i="94"/>
  <c r="Q186" i="94"/>
  <c r="C187" i="94"/>
  <c r="D187" i="94"/>
  <c r="E187" i="94"/>
  <c r="F187" i="94"/>
  <c r="F45" i="72"/>
  <c r="G187" i="94"/>
  <c r="H187" i="94"/>
  <c r="I187" i="94"/>
  <c r="J187" i="94"/>
  <c r="K187" i="94"/>
  <c r="L187" i="94"/>
  <c r="M187" i="94"/>
  <c r="N187" i="94"/>
  <c r="O187" i="94"/>
  <c r="P187" i="94"/>
  <c r="Q187" i="94"/>
  <c r="C188" i="94"/>
  <c r="D188" i="94"/>
  <c r="E188" i="94"/>
  <c r="F188" i="94"/>
  <c r="F46" i="72"/>
  <c r="G188" i="94"/>
  <c r="H188" i="94"/>
  <c r="I188" i="94"/>
  <c r="J188" i="94"/>
  <c r="K188" i="94"/>
  <c r="L188" i="94"/>
  <c r="M188" i="94"/>
  <c r="N188" i="94"/>
  <c r="O188" i="94"/>
  <c r="P188" i="94"/>
  <c r="Q188" i="94"/>
  <c r="C189" i="94"/>
  <c r="D189" i="94"/>
  <c r="E189" i="94"/>
  <c r="F189" i="94"/>
  <c r="F47" i="72"/>
  <c r="G189" i="94"/>
  <c r="H189" i="94"/>
  <c r="I189" i="94"/>
  <c r="J189" i="94"/>
  <c r="K189" i="94"/>
  <c r="L189" i="94"/>
  <c r="M189" i="94"/>
  <c r="N189" i="94"/>
  <c r="O189" i="94"/>
  <c r="P189" i="94"/>
  <c r="Q189" i="94"/>
  <c r="C190" i="94"/>
  <c r="D190" i="94"/>
  <c r="E190" i="94"/>
  <c r="F190" i="94"/>
  <c r="F48" i="72"/>
  <c r="G190" i="94"/>
  <c r="H190" i="94"/>
  <c r="I190" i="94"/>
  <c r="J190" i="94"/>
  <c r="K190" i="94"/>
  <c r="L190" i="94"/>
  <c r="M190" i="94"/>
  <c r="N190" i="94"/>
  <c r="O190" i="94"/>
  <c r="P190" i="94"/>
  <c r="Q190" i="94"/>
  <c r="C191" i="94"/>
  <c r="D191" i="94"/>
  <c r="E191" i="94"/>
  <c r="F191" i="94"/>
  <c r="F49" i="72"/>
  <c r="G191" i="94"/>
  <c r="H191" i="94"/>
  <c r="I191" i="94"/>
  <c r="J191" i="94"/>
  <c r="K191" i="94"/>
  <c r="L191" i="94"/>
  <c r="M191" i="94"/>
  <c r="N191" i="94"/>
  <c r="O191" i="94"/>
  <c r="P191" i="94"/>
  <c r="Q191" i="94"/>
  <c r="C192" i="94"/>
  <c r="D192" i="94"/>
  <c r="E192" i="94"/>
  <c r="F192" i="94"/>
  <c r="F50" i="72"/>
  <c r="G192" i="94"/>
  <c r="H192" i="94"/>
  <c r="I192" i="94"/>
  <c r="J192" i="94"/>
  <c r="K192" i="94"/>
  <c r="L192" i="94"/>
  <c r="M192" i="94"/>
  <c r="N192" i="94"/>
  <c r="O192" i="94"/>
  <c r="P192" i="94"/>
  <c r="Q192" i="94"/>
  <c r="C193" i="94"/>
  <c r="D193" i="94"/>
  <c r="E193" i="94"/>
  <c r="F193" i="94"/>
  <c r="F51" i="72"/>
  <c r="G193" i="94"/>
  <c r="H193" i="94"/>
  <c r="I193" i="94"/>
  <c r="J193" i="94"/>
  <c r="K193" i="94"/>
  <c r="L193" i="94"/>
  <c r="M193" i="94"/>
  <c r="N193" i="94"/>
  <c r="O193" i="94"/>
  <c r="P193" i="94"/>
  <c r="Q193" i="94"/>
  <c r="C194" i="94"/>
  <c r="D194" i="94"/>
  <c r="E194" i="94"/>
  <c r="F194" i="94"/>
  <c r="F52" i="72"/>
  <c r="G194" i="94"/>
  <c r="H194" i="94"/>
  <c r="I194" i="94"/>
  <c r="J194" i="94"/>
  <c r="K194" i="94"/>
  <c r="L194" i="94"/>
  <c r="M194" i="94"/>
  <c r="N194" i="94"/>
  <c r="O194" i="94"/>
  <c r="P194" i="94"/>
  <c r="Q194" i="94"/>
  <c r="C195" i="94"/>
  <c r="D195" i="94"/>
  <c r="E195" i="94"/>
  <c r="F195" i="94"/>
  <c r="F53" i="72"/>
  <c r="G195" i="94"/>
  <c r="H195" i="94"/>
  <c r="I195" i="94"/>
  <c r="J195" i="94"/>
  <c r="K195" i="94"/>
  <c r="L195" i="94"/>
  <c r="M195" i="94"/>
  <c r="N195" i="94"/>
  <c r="O195" i="94"/>
  <c r="P195" i="94"/>
  <c r="Q195" i="94"/>
  <c r="C196" i="94"/>
  <c r="D196" i="94"/>
  <c r="E196" i="94"/>
  <c r="F196" i="94"/>
  <c r="F54" i="72"/>
  <c r="G196" i="94"/>
  <c r="H196" i="94"/>
  <c r="I196" i="94"/>
  <c r="J196" i="94"/>
  <c r="K196" i="94"/>
  <c r="L196" i="94"/>
  <c r="M196" i="94"/>
  <c r="N196" i="94"/>
  <c r="O196" i="94"/>
  <c r="P196" i="94"/>
  <c r="Q196" i="94"/>
  <c r="C197" i="94"/>
  <c r="D197" i="94"/>
  <c r="E197" i="94"/>
  <c r="F197" i="94"/>
  <c r="F55" i="72"/>
  <c r="G197" i="94"/>
  <c r="H197" i="94"/>
  <c r="I197" i="94"/>
  <c r="J197" i="94"/>
  <c r="K197" i="94"/>
  <c r="L197" i="94"/>
  <c r="M197" i="94"/>
  <c r="N197" i="94"/>
  <c r="O197" i="94"/>
  <c r="P197" i="94"/>
  <c r="Q197" i="94"/>
  <c r="C198" i="94"/>
  <c r="D198" i="94"/>
  <c r="E198" i="94"/>
  <c r="F198" i="94"/>
  <c r="F56" i="72"/>
  <c r="G198" i="94"/>
  <c r="H198" i="94"/>
  <c r="I198" i="94"/>
  <c r="J198" i="94"/>
  <c r="K198" i="94"/>
  <c r="L198" i="94"/>
  <c r="M198" i="94"/>
  <c r="N198" i="94"/>
  <c r="O198" i="94"/>
  <c r="P198" i="94"/>
  <c r="Q198" i="94"/>
  <c r="C199" i="94"/>
  <c r="D199" i="94"/>
  <c r="E199" i="94"/>
  <c r="F199" i="94"/>
  <c r="F57" i="72"/>
  <c r="G199" i="94"/>
  <c r="H199" i="94"/>
  <c r="I199" i="94"/>
  <c r="J199" i="94"/>
  <c r="K199" i="94"/>
  <c r="L199" i="94"/>
  <c r="M199" i="94"/>
  <c r="N199" i="94"/>
  <c r="O199" i="94"/>
  <c r="P199" i="94"/>
  <c r="Q199" i="94"/>
  <c r="C200" i="94"/>
  <c r="D200" i="94"/>
  <c r="E200" i="94"/>
  <c r="F200" i="94"/>
  <c r="F58" i="72"/>
  <c r="G200" i="94"/>
  <c r="H200" i="94"/>
  <c r="I200" i="94"/>
  <c r="J200" i="94"/>
  <c r="K200" i="94"/>
  <c r="L200" i="94"/>
  <c r="M200" i="94"/>
  <c r="N200" i="94"/>
  <c r="O200" i="94"/>
  <c r="P200" i="94"/>
  <c r="Q200" i="94"/>
  <c r="C201" i="94"/>
  <c r="D201" i="94"/>
  <c r="E201" i="94"/>
  <c r="F201" i="94"/>
  <c r="F59" i="72"/>
  <c r="G201" i="94"/>
  <c r="H201" i="94"/>
  <c r="I201" i="94"/>
  <c r="J201" i="94"/>
  <c r="K201" i="94"/>
  <c r="L201" i="94"/>
  <c r="M201" i="94"/>
  <c r="N201" i="94"/>
  <c r="O201" i="94"/>
  <c r="P201" i="94"/>
  <c r="Q201" i="94"/>
  <c r="C202" i="94"/>
  <c r="D202" i="94"/>
  <c r="E202" i="94"/>
  <c r="F202" i="94"/>
  <c r="F60" i="72"/>
  <c r="G202" i="94"/>
  <c r="H202" i="94"/>
  <c r="I202" i="94"/>
  <c r="J202" i="94"/>
  <c r="K202" i="94"/>
  <c r="L202" i="94"/>
  <c r="M202" i="94"/>
  <c r="N202" i="94"/>
  <c r="O202" i="94"/>
  <c r="P202" i="94"/>
  <c r="Q202" i="94"/>
  <c r="C203" i="94"/>
  <c r="D203" i="94"/>
  <c r="E203" i="94"/>
  <c r="F203" i="94"/>
  <c r="F61" i="72"/>
  <c r="G203" i="94"/>
  <c r="H203" i="94"/>
  <c r="I203" i="94"/>
  <c r="J203" i="94"/>
  <c r="K203" i="94"/>
  <c r="L203" i="94"/>
  <c r="M203" i="94"/>
  <c r="N203" i="94"/>
  <c r="O203" i="94"/>
  <c r="P203" i="94"/>
  <c r="Q203" i="94"/>
  <c r="C204" i="94"/>
  <c r="D204" i="94"/>
  <c r="E204" i="94"/>
  <c r="F204" i="94"/>
  <c r="F62" i="72"/>
  <c r="G204" i="94"/>
  <c r="H204" i="94"/>
  <c r="I204" i="94"/>
  <c r="J204" i="94"/>
  <c r="K204" i="94"/>
  <c r="L204" i="94"/>
  <c r="M204" i="94"/>
  <c r="N204" i="94"/>
  <c r="O204" i="94"/>
  <c r="P204" i="94"/>
  <c r="Q204" i="94"/>
  <c r="C205" i="94"/>
  <c r="D205" i="94"/>
  <c r="E205" i="94"/>
  <c r="F205" i="94"/>
  <c r="F63" i="72"/>
  <c r="G205" i="94"/>
  <c r="H205" i="94"/>
  <c r="I205" i="94"/>
  <c r="J205" i="94"/>
  <c r="K205" i="94"/>
  <c r="L205" i="94"/>
  <c r="M205" i="94"/>
  <c r="N205" i="94"/>
  <c r="O205" i="94"/>
  <c r="P205" i="94"/>
  <c r="Q205" i="94"/>
  <c r="C206" i="94"/>
  <c r="D206" i="94"/>
  <c r="E206" i="94"/>
  <c r="F206" i="94"/>
  <c r="F13" i="73"/>
  <c r="G206" i="94"/>
  <c r="H206" i="94"/>
  <c r="I206" i="94"/>
  <c r="J206" i="94"/>
  <c r="K206" i="94"/>
  <c r="L206" i="94"/>
  <c r="M206" i="94"/>
  <c r="N206" i="94"/>
  <c r="O206" i="94"/>
  <c r="P206" i="94"/>
  <c r="Q206" i="94"/>
  <c r="C207" i="94"/>
  <c r="D207" i="94"/>
  <c r="E207" i="94"/>
  <c r="F207" i="94"/>
  <c r="F14" i="73"/>
  <c r="G207" i="94"/>
  <c r="H207" i="94"/>
  <c r="I207" i="94"/>
  <c r="J207" i="94"/>
  <c r="K207" i="94"/>
  <c r="L207" i="94"/>
  <c r="M207" i="94"/>
  <c r="N207" i="94"/>
  <c r="O207" i="94"/>
  <c r="P207" i="94"/>
  <c r="Q207" i="94"/>
  <c r="C208" i="94"/>
  <c r="D208" i="94"/>
  <c r="E208" i="94"/>
  <c r="F208" i="94"/>
  <c r="F15" i="73"/>
  <c r="G208" i="94"/>
  <c r="H208" i="94"/>
  <c r="I208" i="94"/>
  <c r="J208" i="94"/>
  <c r="K208" i="94"/>
  <c r="L208" i="94"/>
  <c r="M208" i="94"/>
  <c r="N208" i="94"/>
  <c r="O208" i="94"/>
  <c r="P208" i="94"/>
  <c r="Q208" i="94"/>
  <c r="C209" i="94"/>
  <c r="D209" i="94"/>
  <c r="E209" i="94"/>
  <c r="F209" i="94"/>
  <c r="F16" i="73"/>
  <c r="G209" i="94"/>
  <c r="H209" i="94"/>
  <c r="I209" i="94"/>
  <c r="J209" i="94"/>
  <c r="K209" i="94"/>
  <c r="L209" i="94"/>
  <c r="M209" i="94"/>
  <c r="N209" i="94"/>
  <c r="O209" i="94"/>
  <c r="P209" i="94"/>
  <c r="Q209" i="94"/>
  <c r="C210" i="94"/>
  <c r="D210" i="94"/>
  <c r="E210" i="94"/>
  <c r="F210" i="94"/>
  <c r="F17" i="73"/>
  <c r="G210" i="94"/>
  <c r="H210" i="94"/>
  <c r="I210" i="94"/>
  <c r="J210" i="94"/>
  <c r="K210" i="94"/>
  <c r="L210" i="94"/>
  <c r="M210" i="94"/>
  <c r="N210" i="94"/>
  <c r="O210" i="94"/>
  <c r="P210" i="94"/>
  <c r="Q210" i="94"/>
  <c r="C211" i="94"/>
  <c r="D211" i="94"/>
  <c r="E211" i="94"/>
  <c r="F211" i="94"/>
  <c r="F18" i="73"/>
  <c r="G211" i="94"/>
  <c r="H211" i="94"/>
  <c r="I211" i="94"/>
  <c r="J211" i="94"/>
  <c r="K211" i="94"/>
  <c r="L211" i="94"/>
  <c r="M211" i="94"/>
  <c r="N211" i="94"/>
  <c r="O211" i="94"/>
  <c r="P211" i="94"/>
  <c r="Q211" i="94"/>
  <c r="C212" i="94"/>
  <c r="D212" i="94"/>
  <c r="E212" i="94"/>
  <c r="F212" i="94"/>
  <c r="F19" i="73"/>
  <c r="G212" i="94"/>
  <c r="H212" i="94"/>
  <c r="I212" i="94"/>
  <c r="J212" i="94"/>
  <c r="K212" i="94"/>
  <c r="L212" i="94"/>
  <c r="M212" i="94"/>
  <c r="N212" i="94"/>
  <c r="O212" i="94"/>
  <c r="P212" i="94"/>
  <c r="Q212" i="94"/>
  <c r="C213" i="94"/>
  <c r="D213" i="94"/>
  <c r="E213" i="94"/>
  <c r="F213" i="94"/>
  <c r="F20" i="73"/>
  <c r="G213" i="94"/>
  <c r="H213" i="94"/>
  <c r="I213" i="94"/>
  <c r="J213" i="94"/>
  <c r="K213" i="94"/>
  <c r="L213" i="94"/>
  <c r="M213" i="94"/>
  <c r="N213" i="94"/>
  <c r="O213" i="94"/>
  <c r="P213" i="94"/>
  <c r="Q213" i="94"/>
  <c r="C214" i="94"/>
  <c r="D214" i="94"/>
  <c r="E214" i="94"/>
  <c r="F214" i="94"/>
  <c r="F21" i="73"/>
  <c r="G214" i="94"/>
  <c r="H214" i="94"/>
  <c r="I214" i="94"/>
  <c r="J214" i="94"/>
  <c r="K214" i="94"/>
  <c r="L214" i="94"/>
  <c r="M214" i="94"/>
  <c r="N214" i="94"/>
  <c r="O214" i="94"/>
  <c r="P214" i="94"/>
  <c r="Q214" i="94"/>
  <c r="C215" i="94"/>
  <c r="D215" i="94"/>
  <c r="E215" i="94"/>
  <c r="F215" i="94"/>
  <c r="F22" i="73"/>
  <c r="G215" i="94"/>
  <c r="H215" i="94"/>
  <c r="I215" i="94"/>
  <c r="J215" i="94"/>
  <c r="K215" i="94"/>
  <c r="L215" i="94"/>
  <c r="M215" i="94"/>
  <c r="N215" i="94"/>
  <c r="O215" i="94"/>
  <c r="P215" i="94"/>
  <c r="Q215" i="94"/>
  <c r="C216" i="94"/>
  <c r="D216" i="94"/>
  <c r="E216" i="94"/>
  <c r="F216" i="94"/>
  <c r="F23" i="73"/>
  <c r="G216" i="94"/>
  <c r="H216" i="94"/>
  <c r="I216" i="94"/>
  <c r="J216" i="94"/>
  <c r="K216" i="94"/>
  <c r="L216" i="94"/>
  <c r="M216" i="94"/>
  <c r="N216" i="94"/>
  <c r="O216" i="94"/>
  <c r="P216" i="94"/>
  <c r="Q216" i="94"/>
  <c r="C217" i="94"/>
  <c r="D217" i="94"/>
  <c r="E217" i="94"/>
  <c r="F217" i="94"/>
  <c r="F24" i="73"/>
  <c r="G217" i="94"/>
  <c r="H217" i="94"/>
  <c r="I217" i="94"/>
  <c r="J217" i="94"/>
  <c r="K217" i="94"/>
  <c r="L217" i="94"/>
  <c r="M217" i="94"/>
  <c r="N217" i="94"/>
  <c r="O217" i="94"/>
  <c r="P217" i="94"/>
  <c r="Q217" i="94"/>
  <c r="C218" i="94"/>
  <c r="D218" i="94"/>
  <c r="E218" i="94"/>
  <c r="F218" i="94"/>
  <c r="F25" i="73"/>
  <c r="G218" i="94"/>
  <c r="H218" i="94"/>
  <c r="I218" i="94"/>
  <c r="J218" i="94"/>
  <c r="K218" i="94"/>
  <c r="L218" i="94"/>
  <c r="M218" i="94"/>
  <c r="N218" i="94"/>
  <c r="O218" i="94"/>
  <c r="P218" i="94"/>
  <c r="Q218" i="94"/>
  <c r="C219" i="94"/>
  <c r="D219" i="94"/>
  <c r="E219" i="94"/>
  <c r="F219" i="94"/>
  <c r="F26" i="73"/>
  <c r="G219" i="94"/>
  <c r="H219" i="94"/>
  <c r="I219" i="94"/>
  <c r="J219" i="94"/>
  <c r="K219" i="94"/>
  <c r="L219" i="94"/>
  <c r="M219" i="94"/>
  <c r="N219" i="94"/>
  <c r="O219" i="94"/>
  <c r="P219" i="94"/>
  <c r="Q219" i="94"/>
  <c r="C220" i="94"/>
  <c r="D220" i="94"/>
  <c r="E220" i="94"/>
  <c r="F220" i="94"/>
  <c r="F27" i="73"/>
  <c r="G220" i="94"/>
  <c r="H220" i="94"/>
  <c r="I220" i="94"/>
  <c r="J220" i="94"/>
  <c r="K220" i="94"/>
  <c r="L220" i="94"/>
  <c r="M220" i="94"/>
  <c r="N220" i="94"/>
  <c r="O220" i="94"/>
  <c r="P220" i="94"/>
  <c r="Q220" i="94"/>
  <c r="C221" i="94"/>
  <c r="D221" i="94"/>
  <c r="E221" i="94"/>
  <c r="F221" i="94"/>
  <c r="F28" i="73"/>
  <c r="G221" i="94"/>
  <c r="H221" i="94"/>
  <c r="I221" i="94"/>
  <c r="J221" i="94"/>
  <c r="K221" i="94"/>
  <c r="L221" i="94"/>
  <c r="M221" i="94"/>
  <c r="N221" i="94"/>
  <c r="O221" i="94"/>
  <c r="P221" i="94"/>
  <c r="Q221" i="94"/>
  <c r="C222" i="94"/>
  <c r="D222" i="94"/>
  <c r="E222" i="94"/>
  <c r="F222" i="94"/>
  <c r="F29" i="73"/>
  <c r="G222" i="94"/>
  <c r="H222" i="94"/>
  <c r="I222" i="94"/>
  <c r="J222" i="94"/>
  <c r="K222" i="94"/>
  <c r="L222" i="94"/>
  <c r="M222" i="94"/>
  <c r="N222" i="94"/>
  <c r="O222" i="94"/>
  <c r="P222" i="94"/>
  <c r="Q222" i="94"/>
  <c r="C223" i="94"/>
  <c r="D223" i="94"/>
  <c r="E223" i="94"/>
  <c r="F223" i="94"/>
  <c r="F30" i="73"/>
  <c r="G223" i="94"/>
  <c r="H223" i="94"/>
  <c r="I223" i="94"/>
  <c r="J223" i="94"/>
  <c r="K223" i="94"/>
  <c r="L223" i="94"/>
  <c r="M223" i="94"/>
  <c r="N223" i="94"/>
  <c r="O223" i="94"/>
  <c r="P223" i="94"/>
  <c r="Q223" i="94"/>
  <c r="C224" i="94"/>
  <c r="D224" i="94"/>
  <c r="E224" i="94"/>
  <c r="F224" i="94"/>
  <c r="F31" i="73"/>
  <c r="G224" i="94"/>
  <c r="H224" i="94"/>
  <c r="I224" i="94"/>
  <c r="J224" i="94"/>
  <c r="K224" i="94"/>
  <c r="L224" i="94"/>
  <c r="M224" i="94"/>
  <c r="N224" i="94"/>
  <c r="O224" i="94"/>
  <c r="P224" i="94"/>
  <c r="Q224" i="94"/>
  <c r="C225" i="94"/>
  <c r="D225" i="94"/>
  <c r="E225" i="94"/>
  <c r="F225" i="94"/>
  <c r="F32" i="73"/>
  <c r="G225" i="94"/>
  <c r="H225" i="94"/>
  <c r="I225" i="94"/>
  <c r="J225" i="94"/>
  <c r="K225" i="94"/>
  <c r="L225" i="94"/>
  <c r="M225" i="94"/>
  <c r="N225" i="94"/>
  <c r="O225" i="94"/>
  <c r="P225" i="94"/>
  <c r="Q225" i="94"/>
  <c r="C226" i="94"/>
  <c r="D226" i="94"/>
  <c r="E226" i="94"/>
  <c r="F226" i="94"/>
  <c r="F33" i="73"/>
  <c r="G226" i="94"/>
  <c r="H226" i="94"/>
  <c r="I226" i="94"/>
  <c r="J226" i="94"/>
  <c r="K226" i="94"/>
  <c r="L226" i="94"/>
  <c r="M226" i="94"/>
  <c r="N226" i="94"/>
  <c r="O226" i="94"/>
  <c r="P226" i="94"/>
  <c r="Q226" i="94"/>
  <c r="C227" i="94"/>
  <c r="D227" i="94"/>
  <c r="E227" i="94"/>
  <c r="F227" i="94"/>
  <c r="F34" i="73"/>
  <c r="G227" i="94"/>
  <c r="H227" i="94"/>
  <c r="I227" i="94"/>
  <c r="J227" i="94"/>
  <c r="K227" i="94"/>
  <c r="L227" i="94"/>
  <c r="M227" i="94"/>
  <c r="N227" i="94"/>
  <c r="O227" i="94"/>
  <c r="P227" i="94"/>
  <c r="Q227" i="94"/>
  <c r="C228" i="94"/>
  <c r="D228" i="94"/>
  <c r="E228" i="94"/>
  <c r="F228" i="94"/>
  <c r="F35" i="73"/>
  <c r="G228" i="94"/>
  <c r="H228" i="94"/>
  <c r="I228" i="94"/>
  <c r="J228" i="94"/>
  <c r="K228" i="94"/>
  <c r="L228" i="94"/>
  <c r="M228" i="94"/>
  <c r="N228" i="94"/>
  <c r="O228" i="94"/>
  <c r="P228" i="94"/>
  <c r="Q228" i="94"/>
  <c r="C229" i="94"/>
  <c r="D229" i="94"/>
  <c r="E229" i="94"/>
  <c r="F229" i="94"/>
  <c r="F36" i="73"/>
  <c r="G229" i="94"/>
  <c r="H229" i="94"/>
  <c r="I229" i="94"/>
  <c r="J229" i="94"/>
  <c r="K229" i="94"/>
  <c r="L229" i="94"/>
  <c r="M229" i="94"/>
  <c r="N229" i="94"/>
  <c r="O229" i="94"/>
  <c r="P229" i="94"/>
  <c r="Q229" i="94"/>
  <c r="C230" i="94"/>
  <c r="D230" i="94"/>
  <c r="E230" i="94"/>
  <c r="F230" i="94"/>
  <c r="F37" i="73"/>
  <c r="G230" i="94"/>
  <c r="H230" i="94"/>
  <c r="I230" i="94"/>
  <c r="J230" i="94"/>
  <c r="K230" i="94"/>
  <c r="L230" i="94"/>
  <c r="M230" i="94"/>
  <c r="N230" i="94"/>
  <c r="O230" i="94"/>
  <c r="P230" i="94"/>
  <c r="Q230" i="94"/>
  <c r="C231" i="94"/>
  <c r="D231" i="94"/>
  <c r="E231" i="94"/>
  <c r="F231" i="94"/>
  <c r="F38" i="73"/>
  <c r="G231" i="94"/>
  <c r="H231" i="94"/>
  <c r="I231" i="94"/>
  <c r="J231" i="94"/>
  <c r="K231" i="94"/>
  <c r="L231" i="94"/>
  <c r="M231" i="94"/>
  <c r="N231" i="94"/>
  <c r="O231" i="94"/>
  <c r="P231" i="94"/>
  <c r="Q231" i="94"/>
  <c r="C232" i="94"/>
  <c r="D232" i="94"/>
  <c r="E232" i="94"/>
  <c r="F232" i="94"/>
  <c r="F39" i="73"/>
  <c r="G232" i="94"/>
  <c r="H232" i="94"/>
  <c r="I232" i="94"/>
  <c r="J232" i="94"/>
  <c r="K232" i="94"/>
  <c r="L232" i="94"/>
  <c r="M232" i="94"/>
  <c r="N232" i="94"/>
  <c r="O232" i="94"/>
  <c r="P232" i="94"/>
  <c r="Q232" i="94"/>
  <c r="C233" i="94"/>
  <c r="D233" i="94"/>
  <c r="E233" i="94"/>
  <c r="F233" i="94"/>
  <c r="F40" i="73"/>
  <c r="G233" i="94"/>
  <c r="H233" i="94"/>
  <c r="I233" i="94"/>
  <c r="J233" i="94"/>
  <c r="K233" i="94"/>
  <c r="L233" i="94"/>
  <c r="M233" i="94"/>
  <c r="N233" i="94"/>
  <c r="O233" i="94"/>
  <c r="P233" i="94"/>
  <c r="Q233" i="94"/>
  <c r="C234" i="94"/>
  <c r="D234" i="94"/>
  <c r="E234" i="94"/>
  <c r="F234" i="94"/>
  <c r="F41" i="73"/>
  <c r="G234" i="94"/>
  <c r="H234" i="94"/>
  <c r="I234" i="94"/>
  <c r="J234" i="94"/>
  <c r="K234" i="94"/>
  <c r="L234" i="94"/>
  <c r="M234" i="94"/>
  <c r="N234" i="94"/>
  <c r="O234" i="94"/>
  <c r="P234" i="94"/>
  <c r="Q234" i="94"/>
  <c r="C235" i="94"/>
  <c r="D235" i="94"/>
  <c r="E235" i="94"/>
  <c r="F235" i="94"/>
  <c r="F42" i="73"/>
  <c r="G235" i="94"/>
  <c r="H235" i="94"/>
  <c r="I235" i="94"/>
  <c r="J235" i="94"/>
  <c r="K235" i="94"/>
  <c r="L235" i="94"/>
  <c r="M235" i="94"/>
  <c r="N235" i="94"/>
  <c r="O235" i="94"/>
  <c r="P235" i="94"/>
  <c r="Q235" i="94"/>
  <c r="C236" i="94"/>
  <c r="D236" i="94"/>
  <c r="E236" i="94"/>
  <c r="F236" i="94"/>
  <c r="F43" i="73"/>
  <c r="G236" i="94"/>
  <c r="H236" i="94"/>
  <c r="I236" i="94"/>
  <c r="J236" i="94"/>
  <c r="K236" i="94"/>
  <c r="L236" i="94"/>
  <c r="M236" i="94"/>
  <c r="N236" i="94"/>
  <c r="O236" i="94"/>
  <c r="P236" i="94"/>
  <c r="Q236" i="94"/>
  <c r="C237" i="94"/>
  <c r="D237" i="94"/>
  <c r="E237" i="94"/>
  <c r="F237" i="94"/>
  <c r="F44" i="73"/>
  <c r="G237" i="94"/>
  <c r="H237" i="94"/>
  <c r="I237" i="94"/>
  <c r="J237" i="94"/>
  <c r="K237" i="94"/>
  <c r="L237" i="94"/>
  <c r="M237" i="94"/>
  <c r="N237" i="94"/>
  <c r="O237" i="94"/>
  <c r="P237" i="94"/>
  <c r="Q237" i="94"/>
  <c r="C238" i="94"/>
  <c r="D238" i="94"/>
  <c r="E238" i="94"/>
  <c r="F238" i="94"/>
  <c r="F45" i="73"/>
  <c r="G238" i="94"/>
  <c r="H238" i="94"/>
  <c r="I238" i="94"/>
  <c r="J238" i="94"/>
  <c r="K238" i="94"/>
  <c r="L238" i="94"/>
  <c r="M238" i="94"/>
  <c r="N238" i="94"/>
  <c r="O238" i="94"/>
  <c r="P238" i="94"/>
  <c r="Q238" i="94"/>
  <c r="C239" i="94"/>
  <c r="D239" i="94"/>
  <c r="E239" i="94"/>
  <c r="F239" i="94"/>
  <c r="F46" i="73"/>
  <c r="G239" i="94"/>
  <c r="H239" i="94"/>
  <c r="I239" i="94"/>
  <c r="J239" i="94"/>
  <c r="K239" i="94"/>
  <c r="L239" i="94"/>
  <c r="M239" i="94"/>
  <c r="N239" i="94"/>
  <c r="O239" i="94"/>
  <c r="P239" i="94"/>
  <c r="Q239" i="94"/>
  <c r="C240" i="94"/>
  <c r="D240" i="94"/>
  <c r="E240" i="94"/>
  <c r="F240" i="94"/>
  <c r="F47" i="73"/>
  <c r="G240" i="94"/>
  <c r="H240" i="94"/>
  <c r="I240" i="94"/>
  <c r="J240" i="94"/>
  <c r="K240" i="94"/>
  <c r="L240" i="94"/>
  <c r="M240" i="94"/>
  <c r="N240" i="94"/>
  <c r="O240" i="94"/>
  <c r="P240" i="94"/>
  <c r="Q240" i="94"/>
  <c r="C241" i="94"/>
  <c r="D241" i="94"/>
  <c r="E241" i="94"/>
  <c r="F241" i="94"/>
  <c r="F48" i="73"/>
  <c r="G241" i="94"/>
  <c r="H241" i="94"/>
  <c r="I241" i="94"/>
  <c r="J241" i="94"/>
  <c r="K241" i="94"/>
  <c r="L241" i="94"/>
  <c r="M241" i="94"/>
  <c r="N241" i="94"/>
  <c r="O241" i="94"/>
  <c r="P241" i="94"/>
  <c r="Q241" i="94"/>
  <c r="C242" i="94"/>
  <c r="D242" i="94"/>
  <c r="E242" i="94"/>
  <c r="F242" i="94"/>
  <c r="F49" i="73"/>
  <c r="G242" i="94"/>
  <c r="H242" i="94"/>
  <c r="I242" i="94"/>
  <c r="J242" i="94"/>
  <c r="K242" i="94"/>
  <c r="L242" i="94"/>
  <c r="M242" i="94"/>
  <c r="N242" i="94"/>
  <c r="O242" i="94"/>
  <c r="P242" i="94"/>
  <c r="Q242" i="94"/>
  <c r="C243" i="94"/>
  <c r="D243" i="94"/>
  <c r="E243" i="94"/>
  <c r="F243" i="94"/>
  <c r="F50" i="73"/>
  <c r="G243" i="94"/>
  <c r="H243" i="94"/>
  <c r="I243" i="94"/>
  <c r="J243" i="94"/>
  <c r="K243" i="94"/>
  <c r="L243" i="94"/>
  <c r="M243" i="94"/>
  <c r="N243" i="94"/>
  <c r="O243" i="94"/>
  <c r="P243" i="94"/>
  <c r="Q243" i="94"/>
  <c r="C244" i="94"/>
  <c r="D244" i="94"/>
  <c r="E244" i="94"/>
  <c r="F244" i="94"/>
  <c r="F51" i="73"/>
  <c r="G244" i="94"/>
  <c r="H244" i="94"/>
  <c r="I244" i="94"/>
  <c r="J244" i="94"/>
  <c r="K244" i="94"/>
  <c r="L244" i="94"/>
  <c r="M244" i="94"/>
  <c r="N244" i="94"/>
  <c r="O244" i="94"/>
  <c r="P244" i="94"/>
  <c r="Q244" i="94"/>
  <c r="C245" i="94"/>
  <c r="D245" i="94"/>
  <c r="E245" i="94"/>
  <c r="F245" i="94"/>
  <c r="F52" i="73"/>
  <c r="G245" i="94"/>
  <c r="H245" i="94"/>
  <c r="I245" i="94"/>
  <c r="J245" i="94"/>
  <c r="K245" i="94"/>
  <c r="L245" i="94"/>
  <c r="M245" i="94"/>
  <c r="N245" i="94"/>
  <c r="O245" i="94"/>
  <c r="P245" i="94"/>
  <c r="Q245" i="94"/>
  <c r="C246" i="94"/>
  <c r="D246" i="94"/>
  <c r="E246" i="94"/>
  <c r="F246" i="94"/>
  <c r="F53" i="73"/>
  <c r="G246" i="94"/>
  <c r="H246" i="94"/>
  <c r="I246" i="94"/>
  <c r="J246" i="94"/>
  <c r="K246" i="94"/>
  <c r="L246" i="94"/>
  <c r="M246" i="94"/>
  <c r="N246" i="94"/>
  <c r="O246" i="94"/>
  <c r="P246" i="94"/>
  <c r="Q246" i="94"/>
  <c r="C247" i="94"/>
  <c r="D247" i="94"/>
  <c r="E247" i="94"/>
  <c r="F247" i="94"/>
  <c r="F54" i="73"/>
  <c r="G247" i="94"/>
  <c r="H247" i="94"/>
  <c r="I247" i="94"/>
  <c r="J247" i="94"/>
  <c r="K247" i="94"/>
  <c r="L247" i="94"/>
  <c r="M247" i="94"/>
  <c r="N247" i="94"/>
  <c r="O247" i="94"/>
  <c r="P247" i="94"/>
  <c r="Q247" i="94"/>
  <c r="C248" i="94"/>
  <c r="D248" i="94"/>
  <c r="E248" i="94"/>
  <c r="F248" i="94"/>
  <c r="F55" i="73"/>
  <c r="G248" i="94"/>
  <c r="H248" i="94"/>
  <c r="I248" i="94"/>
  <c r="J248" i="94"/>
  <c r="K248" i="94"/>
  <c r="L248" i="94"/>
  <c r="M248" i="94"/>
  <c r="N248" i="94"/>
  <c r="O248" i="94"/>
  <c r="P248" i="94"/>
  <c r="Q248" i="94"/>
  <c r="C249" i="94"/>
  <c r="D249" i="94"/>
  <c r="E249" i="94"/>
  <c r="F249" i="94"/>
  <c r="F56" i="73"/>
  <c r="G249" i="94"/>
  <c r="H249" i="94"/>
  <c r="I249" i="94"/>
  <c r="J249" i="94"/>
  <c r="K249" i="94"/>
  <c r="L249" i="94"/>
  <c r="M249" i="94"/>
  <c r="N249" i="94"/>
  <c r="O249" i="94"/>
  <c r="P249" i="94"/>
  <c r="Q249" i="94"/>
  <c r="C250" i="94"/>
  <c r="D250" i="94"/>
  <c r="E250" i="94"/>
  <c r="F250" i="94"/>
  <c r="F57" i="73"/>
  <c r="G250" i="94"/>
  <c r="H250" i="94"/>
  <c r="I250" i="94"/>
  <c r="J250" i="94"/>
  <c r="K250" i="94"/>
  <c r="L250" i="94"/>
  <c r="M250" i="94"/>
  <c r="N250" i="94"/>
  <c r="O250" i="94"/>
  <c r="P250" i="94"/>
  <c r="Q250" i="94"/>
  <c r="C251" i="94"/>
  <c r="D251" i="94"/>
  <c r="E251" i="94"/>
  <c r="F251" i="94"/>
  <c r="F58" i="73"/>
  <c r="G251" i="94"/>
  <c r="H251" i="94"/>
  <c r="I251" i="94"/>
  <c r="J251" i="94"/>
  <c r="K251" i="94"/>
  <c r="L251" i="94"/>
  <c r="M251" i="94"/>
  <c r="N251" i="94"/>
  <c r="O251" i="94"/>
  <c r="P251" i="94"/>
  <c r="Q251" i="94"/>
  <c r="C252" i="94"/>
  <c r="D252" i="94"/>
  <c r="E252" i="94"/>
  <c r="F252" i="94"/>
  <c r="F59" i="73"/>
  <c r="G252" i="94"/>
  <c r="H252" i="94"/>
  <c r="I252" i="94"/>
  <c r="J252" i="94"/>
  <c r="K252" i="94"/>
  <c r="L252" i="94"/>
  <c r="M252" i="94"/>
  <c r="N252" i="94"/>
  <c r="O252" i="94"/>
  <c r="P252" i="94"/>
  <c r="Q252" i="94"/>
  <c r="C253" i="94"/>
  <c r="D253" i="94"/>
  <c r="E253" i="94"/>
  <c r="F253" i="94"/>
  <c r="F60" i="73"/>
  <c r="G253" i="94"/>
  <c r="H253" i="94"/>
  <c r="I253" i="94"/>
  <c r="J253" i="94"/>
  <c r="K253" i="94"/>
  <c r="L253" i="94"/>
  <c r="M253" i="94"/>
  <c r="N253" i="94"/>
  <c r="O253" i="94"/>
  <c r="P253" i="94"/>
  <c r="Q253" i="94"/>
  <c r="C254" i="94"/>
  <c r="D254" i="94"/>
  <c r="E254" i="94"/>
  <c r="F254" i="94"/>
  <c r="F61" i="73"/>
  <c r="G254" i="94"/>
  <c r="H254" i="94"/>
  <c r="I254" i="94"/>
  <c r="J254" i="94"/>
  <c r="K254" i="94"/>
  <c r="L254" i="94"/>
  <c r="M254" i="94"/>
  <c r="N254" i="94"/>
  <c r="O254" i="94"/>
  <c r="P254" i="94"/>
  <c r="Q254" i="94"/>
  <c r="C255" i="94"/>
  <c r="D255" i="94"/>
  <c r="E255" i="94"/>
  <c r="F255" i="94"/>
  <c r="F62" i="73"/>
  <c r="G255" i="94"/>
  <c r="H255" i="94"/>
  <c r="I255" i="94"/>
  <c r="J255" i="94"/>
  <c r="K255" i="94"/>
  <c r="L255" i="94"/>
  <c r="M255" i="94"/>
  <c r="N255" i="94"/>
  <c r="O255" i="94"/>
  <c r="P255" i="94"/>
  <c r="Q255" i="94"/>
  <c r="C256" i="94"/>
  <c r="D256" i="94"/>
  <c r="E256" i="94"/>
  <c r="F256" i="94"/>
  <c r="F63" i="73"/>
  <c r="G256" i="94"/>
  <c r="H256" i="94"/>
  <c r="I256" i="94"/>
  <c r="J256" i="94"/>
  <c r="K256" i="94"/>
  <c r="L256" i="94"/>
  <c r="M256" i="94"/>
  <c r="N256" i="94"/>
  <c r="O256" i="94"/>
  <c r="P256" i="94"/>
  <c r="Q256" i="94"/>
  <c r="C257" i="94"/>
  <c r="D257" i="94"/>
  <c r="E257" i="94"/>
  <c r="F257" i="94"/>
  <c r="F13" i="74"/>
  <c r="G257" i="94"/>
  <c r="H257" i="94"/>
  <c r="I257" i="94"/>
  <c r="J257" i="94"/>
  <c r="K257" i="94"/>
  <c r="L257" i="94"/>
  <c r="M257" i="94"/>
  <c r="N257" i="94"/>
  <c r="O257" i="94"/>
  <c r="P257" i="94"/>
  <c r="Q257" i="94"/>
  <c r="C258" i="94"/>
  <c r="D258" i="94"/>
  <c r="E258" i="94"/>
  <c r="F258" i="94"/>
  <c r="F14" i="74"/>
  <c r="G258" i="94"/>
  <c r="H258" i="94"/>
  <c r="I258" i="94"/>
  <c r="J258" i="94"/>
  <c r="K258" i="94"/>
  <c r="L258" i="94"/>
  <c r="M258" i="94"/>
  <c r="N258" i="94"/>
  <c r="O258" i="94"/>
  <c r="P258" i="94"/>
  <c r="Q258" i="94"/>
  <c r="C259" i="94"/>
  <c r="D259" i="94"/>
  <c r="E259" i="94"/>
  <c r="F259" i="94"/>
  <c r="F15" i="74"/>
  <c r="G259" i="94"/>
  <c r="H259" i="94"/>
  <c r="I259" i="94"/>
  <c r="J259" i="94"/>
  <c r="K259" i="94"/>
  <c r="L259" i="94"/>
  <c r="M259" i="94"/>
  <c r="N259" i="94"/>
  <c r="O259" i="94"/>
  <c r="P259" i="94"/>
  <c r="Q259" i="94"/>
  <c r="C260" i="94"/>
  <c r="D260" i="94"/>
  <c r="E260" i="94"/>
  <c r="F260" i="94"/>
  <c r="F16" i="74"/>
  <c r="G260" i="94"/>
  <c r="H260" i="94"/>
  <c r="I260" i="94"/>
  <c r="J260" i="94"/>
  <c r="K260" i="94"/>
  <c r="L260" i="94"/>
  <c r="M260" i="94"/>
  <c r="N260" i="94"/>
  <c r="O260" i="94"/>
  <c r="P260" i="94"/>
  <c r="Q260" i="94"/>
  <c r="C261" i="94"/>
  <c r="D261" i="94"/>
  <c r="E261" i="94"/>
  <c r="F261" i="94"/>
  <c r="F17" i="74"/>
  <c r="G261" i="94"/>
  <c r="H261" i="94"/>
  <c r="I261" i="94"/>
  <c r="J261" i="94"/>
  <c r="K261" i="94"/>
  <c r="L261" i="94"/>
  <c r="M261" i="94"/>
  <c r="N261" i="94"/>
  <c r="O261" i="94"/>
  <c r="P261" i="94"/>
  <c r="Q261" i="94"/>
  <c r="C262" i="94"/>
  <c r="D262" i="94"/>
  <c r="E262" i="94"/>
  <c r="F262" i="94"/>
  <c r="F18" i="74"/>
  <c r="G262" i="94"/>
  <c r="H262" i="94"/>
  <c r="I262" i="94"/>
  <c r="J262" i="94"/>
  <c r="K262" i="94"/>
  <c r="L262" i="94"/>
  <c r="M262" i="94"/>
  <c r="N262" i="94"/>
  <c r="O262" i="94"/>
  <c r="P262" i="94"/>
  <c r="Q262" i="94"/>
  <c r="C263" i="94"/>
  <c r="D263" i="94"/>
  <c r="E263" i="94"/>
  <c r="F263" i="94"/>
  <c r="F19" i="74"/>
  <c r="G263" i="94"/>
  <c r="H263" i="94"/>
  <c r="I263" i="94"/>
  <c r="J263" i="94"/>
  <c r="K263" i="94"/>
  <c r="L263" i="94"/>
  <c r="M263" i="94"/>
  <c r="N263" i="94"/>
  <c r="O263" i="94"/>
  <c r="P263" i="94"/>
  <c r="Q263" i="94"/>
  <c r="C264" i="94"/>
  <c r="D264" i="94"/>
  <c r="E264" i="94"/>
  <c r="F264" i="94"/>
  <c r="F20" i="74"/>
  <c r="G264" i="94"/>
  <c r="H264" i="94"/>
  <c r="I264" i="94"/>
  <c r="J264" i="94"/>
  <c r="K264" i="94"/>
  <c r="L264" i="94"/>
  <c r="M264" i="94"/>
  <c r="N264" i="94"/>
  <c r="O264" i="94"/>
  <c r="P264" i="94"/>
  <c r="Q264" i="94"/>
  <c r="C265" i="94"/>
  <c r="D265" i="94"/>
  <c r="E265" i="94"/>
  <c r="F265" i="94"/>
  <c r="F21" i="74"/>
  <c r="G265" i="94"/>
  <c r="H265" i="94"/>
  <c r="I265" i="94"/>
  <c r="J265" i="94"/>
  <c r="K265" i="94"/>
  <c r="L265" i="94"/>
  <c r="M265" i="94"/>
  <c r="N265" i="94"/>
  <c r="O265" i="94"/>
  <c r="P265" i="94"/>
  <c r="Q265" i="94"/>
  <c r="C266" i="94"/>
  <c r="D266" i="94"/>
  <c r="E266" i="94"/>
  <c r="F266" i="94"/>
  <c r="F22" i="74"/>
  <c r="G266" i="94"/>
  <c r="H266" i="94"/>
  <c r="I266" i="94"/>
  <c r="J266" i="94"/>
  <c r="K266" i="94"/>
  <c r="L266" i="94"/>
  <c r="M266" i="94"/>
  <c r="N266" i="94"/>
  <c r="O266" i="94"/>
  <c r="P266" i="94"/>
  <c r="Q266" i="94"/>
  <c r="C267" i="94"/>
  <c r="D267" i="94"/>
  <c r="E267" i="94"/>
  <c r="F267" i="94"/>
  <c r="F23" i="74"/>
  <c r="G267" i="94"/>
  <c r="H267" i="94"/>
  <c r="I267" i="94"/>
  <c r="J267" i="94"/>
  <c r="K267" i="94"/>
  <c r="L267" i="94"/>
  <c r="M267" i="94"/>
  <c r="N267" i="94"/>
  <c r="O267" i="94"/>
  <c r="P267" i="94"/>
  <c r="Q267" i="94"/>
  <c r="C268" i="94"/>
  <c r="D268" i="94"/>
  <c r="E268" i="94"/>
  <c r="F268" i="94"/>
  <c r="F24" i="74"/>
  <c r="G268" i="94"/>
  <c r="H268" i="94"/>
  <c r="I268" i="94"/>
  <c r="J268" i="94"/>
  <c r="K268" i="94"/>
  <c r="L268" i="94"/>
  <c r="M268" i="94"/>
  <c r="N268" i="94"/>
  <c r="O268" i="94"/>
  <c r="P268" i="94"/>
  <c r="Q268" i="94"/>
  <c r="C269" i="94"/>
  <c r="D269" i="94"/>
  <c r="E269" i="94"/>
  <c r="F269" i="94"/>
  <c r="F25" i="74"/>
  <c r="G269" i="94"/>
  <c r="H269" i="94"/>
  <c r="I269" i="94"/>
  <c r="J269" i="94"/>
  <c r="K269" i="94"/>
  <c r="L269" i="94"/>
  <c r="M269" i="94"/>
  <c r="N269" i="94"/>
  <c r="O269" i="94"/>
  <c r="P269" i="94"/>
  <c r="Q269" i="94"/>
  <c r="C270" i="94"/>
  <c r="D270" i="94"/>
  <c r="E270" i="94"/>
  <c r="F270" i="94"/>
  <c r="F26" i="74"/>
  <c r="G270" i="94"/>
  <c r="H270" i="94"/>
  <c r="I270" i="94"/>
  <c r="J270" i="94"/>
  <c r="K270" i="94"/>
  <c r="L270" i="94"/>
  <c r="M270" i="94"/>
  <c r="N270" i="94"/>
  <c r="O270" i="94"/>
  <c r="P270" i="94"/>
  <c r="Q270" i="94"/>
  <c r="C271" i="94"/>
  <c r="D271" i="94"/>
  <c r="E271" i="94"/>
  <c r="F271" i="94"/>
  <c r="F27" i="74"/>
  <c r="G271" i="94"/>
  <c r="H271" i="94"/>
  <c r="I271" i="94"/>
  <c r="J271" i="94"/>
  <c r="K271" i="94"/>
  <c r="L271" i="94"/>
  <c r="M271" i="94"/>
  <c r="N271" i="94"/>
  <c r="O271" i="94"/>
  <c r="P271" i="94"/>
  <c r="Q271" i="94"/>
  <c r="C272" i="94"/>
  <c r="D272" i="94"/>
  <c r="E272" i="94"/>
  <c r="F272" i="94"/>
  <c r="F28" i="74"/>
  <c r="G272" i="94"/>
  <c r="H272" i="94"/>
  <c r="I272" i="94"/>
  <c r="J272" i="94"/>
  <c r="K272" i="94"/>
  <c r="L272" i="94"/>
  <c r="M272" i="94"/>
  <c r="N272" i="94"/>
  <c r="O272" i="94"/>
  <c r="P272" i="94"/>
  <c r="Q272" i="94"/>
  <c r="C273" i="94"/>
  <c r="D273" i="94"/>
  <c r="E273" i="94"/>
  <c r="F273" i="94"/>
  <c r="F29" i="74"/>
  <c r="G273" i="94"/>
  <c r="H273" i="94"/>
  <c r="I273" i="94"/>
  <c r="J273" i="94"/>
  <c r="K273" i="94"/>
  <c r="L273" i="94"/>
  <c r="M273" i="94"/>
  <c r="N273" i="94"/>
  <c r="O273" i="94"/>
  <c r="P273" i="94"/>
  <c r="Q273" i="94"/>
  <c r="C274" i="94"/>
  <c r="D274" i="94"/>
  <c r="E274" i="94"/>
  <c r="F274" i="94"/>
  <c r="F30" i="74"/>
  <c r="G274" i="94"/>
  <c r="H274" i="94"/>
  <c r="I274" i="94"/>
  <c r="J274" i="94"/>
  <c r="K274" i="94"/>
  <c r="L274" i="94"/>
  <c r="M274" i="94"/>
  <c r="N274" i="94"/>
  <c r="O274" i="94"/>
  <c r="P274" i="94"/>
  <c r="Q274" i="94"/>
  <c r="C275" i="94"/>
  <c r="D275" i="94"/>
  <c r="E275" i="94"/>
  <c r="F275" i="94"/>
  <c r="F31" i="74"/>
  <c r="G275" i="94"/>
  <c r="H275" i="94"/>
  <c r="I275" i="94"/>
  <c r="J275" i="94"/>
  <c r="K275" i="94"/>
  <c r="L275" i="94"/>
  <c r="M275" i="94"/>
  <c r="N275" i="94"/>
  <c r="O275" i="94"/>
  <c r="P275" i="94"/>
  <c r="Q275" i="94"/>
  <c r="C276" i="94"/>
  <c r="D276" i="94"/>
  <c r="E276" i="94"/>
  <c r="F276" i="94"/>
  <c r="F32" i="74"/>
  <c r="G276" i="94"/>
  <c r="H276" i="94"/>
  <c r="I276" i="94"/>
  <c r="J276" i="94"/>
  <c r="K276" i="94"/>
  <c r="L276" i="94"/>
  <c r="M276" i="94"/>
  <c r="N276" i="94"/>
  <c r="O276" i="94"/>
  <c r="P276" i="94"/>
  <c r="Q276" i="94"/>
  <c r="C277" i="94"/>
  <c r="D277" i="94"/>
  <c r="E277" i="94"/>
  <c r="F277" i="94"/>
  <c r="F33" i="74"/>
  <c r="G277" i="94"/>
  <c r="H277" i="94"/>
  <c r="I277" i="94"/>
  <c r="J277" i="94"/>
  <c r="K277" i="94"/>
  <c r="L277" i="94"/>
  <c r="M277" i="94"/>
  <c r="N277" i="94"/>
  <c r="O277" i="94"/>
  <c r="P277" i="94"/>
  <c r="Q277" i="94"/>
  <c r="C278" i="94"/>
  <c r="D278" i="94"/>
  <c r="E278" i="94"/>
  <c r="F278" i="94"/>
  <c r="F34" i="74"/>
  <c r="G278" i="94"/>
  <c r="H278" i="94"/>
  <c r="I278" i="94"/>
  <c r="J278" i="94"/>
  <c r="K278" i="94"/>
  <c r="L278" i="94"/>
  <c r="M278" i="94"/>
  <c r="N278" i="94"/>
  <c r="O278" i="94"/>
  <c r="P278" i="94"/>
  <c r="Q278" i="94"/>
  <c r="C279" i="94"/>
  <c r="D279" i="94"/>
  <c r="E279" i="94"/>
  <c r="F279" i="94"/>
  <c r="F35" i="74"/>
  <c r="G279" i="94"/>
  <c r="H279" i="94"/>
  <c r="I279" i="94"/>
  <c r="J279" i="94"/>
  <c r="K279" i="94"/>
  <c r="L279" i="94"/>
  <c r="M279" i="94"/>
  <c r="N279" i="94"/>
  <c r="O279" i="94"/>
  <c r="P279" i="94"/>
  <c r="Q279" i="94"/>
  <c r="C280" i="94"/>
  <c r="D280" i="94"/>
  <c r="E280" i="94"/>
  <c r="F280" i="94"/>
  <c r="F36" i="74"/>
  <c r="G280" i="94"/>
  <c r="H280" i="94"/>
  <c r="I280" i="94"/>
  <c r="J280" i="94"/>
  <c r="K280" i="94"/>
  <c r="L280" i="94"/>
  <c r="M280" i="94"/>
  <c r="N280" i="94"/>
  <c r="O280" i="94"/>
  <c r="P280" i="94"/>
  <c r="Q280" i="94"/>
  <c r="C281" i="94"/>
  <c r="D281" i="94"/>
  <c r="E281" i="94"/>
  <c r="F281" i="94"/>
  <c r="F37" i="74"/>
  <c r="G281" i="94"/>
  <c r="H281" i="94"/>
  <c r="I281" i="94"/>
  <c r="J281" i="94"/>
  <c r="K281" i="94"/>
  <c r="L281" i="94"/>
  <c r="M281" i="94"/>
  <c r="N281" i="94"/>
  <c r="O281" i="94"/>
  <c r="P281" i="94"/>
  <c r="Q281" i="94"/>
  <c r="C282" i="94"/>
  <c r="D282" i="94"/>
  <c r="E282" i="94"/>
  <c r="F282" i="94"/>
  <c r="F38" i="74"/>
  <c r="G282" i="94"/>
  <c r="H282" i="94"/>
  <c r="I282" i="94"/>
  <c r="J282" i="94"/>
  <c r="K282" i="94"/>
  <c r="L282" i="94"/>
  <c r="M282" i="94"/>
  <c r="N282" i="94"/>
  <c r="O282" i="94"/>
  <c r="P282" i="94"/>
  <c r="Q282" i="94"/>
  <c r="C283" i="94"/>
  <c r="D283" i="94"/>
  <c r="E283" i="94"/>
  <c r="F283" i="94"/>
  <c r="F39" i="74"/>
  <c r="G283" i="94"/>
  <c r="H283" i="94"/>
  <c r="I283" i="94"/>
  <c r="J283" i="94"/>
  <c r="K283" i="94"/>
  <c r="L283" i="94"/>
  <c r="M283" i="94"/>
  <c r="N283" i="94"/>
  <c r="O283" i="94"/>
  <c r="P283" i="94"/>
  <c r="Q283" i="94"/>
  <c r="C284" i="94"/>
  <c r="D284" i="94"/>
  <c r="E284" i="94"/>
  <c r="F284" i="94"/>
  <c r="F40" i="74"/>
  <c r="G284" i="94"/>
  <c r="H284" i="94"/>
  <c r="I284" i="94"/>
  <c r="J284" i="94"/>
  <c r="K284" i="94"/>
  <c r="L284" i="94"/>
  <c r="M284" i="94"/>
  <c r="N284" i="94"/>
  <c r="O284" i="94"/>
  <c r="P284" i="94"/>
  <c r="Q284" i="94"/>
  <c r="C285" i="94"/>
  <c r="D285" i="94"/>
  <c r="E285" i="94"/>
  <c r="F285" i="94"/>
  <c r="F41" i="74"/>
  <c r="G285" i="94"/>
  <c r="H285" i="94"/>
  <c r="I285" i="94"/>
  <c r="J285" i="94"/>
  <c r="K285" i="94"/>
  <c r="L285" i="94"/>
  <c r="M285" i="94"/>
  <c r="N285" i="94"/>
  <c r="O285" i="94"/>
  <c r="P285" i="94"/>
  <c r="Q285" i="94"/>
  <c r="C286" i="94"/>
  <c r="D286" i="94"/>
  <c r="E286" i="94"/>
  <c r="F286" i="94"/>
  <c r="F42" i="74"/>
  <c r="G286" i="94"/>
  <c r="H286" i="94"/>
  <c r="I286" i="94"/>
  <c r="J286" i="94"/>
  <c r="K286" i="94"/>
  <c r="L286" i="94"/>
  <c r="M286" i="94"/>
  <c r="N286" i="94"/>
  <c r="O286" i="94"/>
  <c r="P286" i="94"/>
  <c r="Q286" i="94"/>
  <c r="C287" i="94"/>
  <c r="D287" i="94"/>
  <c r="E287" i="94"/>
  <c r="F287" i="94"/>
  <c r="F43" i="74"/>
  <c r="G287" i="94"/>
  <c r="H287" i="94"/>
  <c r="I287" i="94"/>
  <c r="J287" i="94"/>
  <c r="K287" i="94"/>
  <c r="L287" i="94"/>
  <c r="M287" i="94"/>
  <c r="N287" i="94"/>
  <c r="O287" i="94"/>
  <c r="P287" i="94"/>
  <c r="Q287" i="94"/>
  <c r="C288" i="94"/>
  <c r="D288" i="94"/>
  <c r="E288" i="94"/>
  <c r="F288" i="94"/>
  <c r="F44" i="74"/>
  <c r="G288" i="94"/>
  <c r="H288" i="94"/>
  <c r="I288" i="94"/>
  <c r="J288" i="94"/>
  <c r="K288" i="94"/>
  <c r="L288" i="94"/>
  <c r="M288" i="94"/>
  <c r="N288" i="94"/>
  <c r="O288" i="94"/>
  <c r="P288" i="94"/>
  <c r="Q288" i="94"/>
  <c r="C289" i="94"/>
  <c r="D289" i="94"/>
  <c r="E289" i="94"/>
  <c r="F289" i="94"/>
  <c r="F45" i="74"/>
  <c r="G289" i="94"/>
  <c r="H289" i="94"/>
  <c r="I289" i="94"/>
  <c r="J289" i="94"/>
  <c r="K289" i="94"/>
  <c r="L289" i="94"/>
  <c r="M289" i="94"/>
  <c r="N289" i="94"/>
  <c r="O289" i="94"/>
  <c r="P289" i="94"/>
  <c r="Q289" i="94"/>
  <c r="C290" i="94"/>
  <c r="D290" i="94"/>
  <c r="E290" i="94"/>
  <c r="F290" i="94"/>
  <c r="F46" i="74"/>
  <c r="G290" i="94"/>
  <c r="H290" i="94"/>
  <c r="I290" i="94"/>
  <c r="J290" i="94"/>
  <c r="K290" i="94"/>
  <c r="L290" i="94"/>
  <c r="M290" i="94"/>
  <c r="N290" i="94"/>
  <c r="O290" i="94"/>
  <c r="P290" i="94"/>
  <c r="Q290" i="94"/>
  <c r="C291" i="94"/>
  <c r="D291" i="94"/>
  <c r="E291" i="94"/>
  <c r="F291" i="94"/>
  <c r="F47" i="74"/>
  <c r="G291" i="94"/>
  <c r="H291" i="94"/>
  <c r="I291" i="94"/>
  <c r="J291" i="94"/>
  <c r="K291" i="94"/>
  <c r="L291" i="94"/>
  <c r="M291" i="94"/>
  <c r="N291" i="94"/>
  <c r="O291" i="94"/>
  <c r="P291" i="94"/>
  <c r="Q291" i="94"/>
  <c r="C292" i="94"/>
  <c r="D292" i="94"/>
  <c r="E292" i="94"/>
  <c r="F292" i="94"/>
  <c r="F48" i="74"/>
  <c r="G292" i="94"/>
  <c r="H292" i="94"/>
  <c r="I292" i="94"/>
  <c r="J292" i="94"/>
  <c r="K292" i="94"/>
  <c r="L292" i="94"/>
  <c r="M292" i="94"/>
  <c r="N292" i="94"/>
  <c r="O292" i="94"/>
  <c r="P292" i="94"/>
  <c r="Q292" i="94"/>
  <c r="C293" i="94"/>
  <c r="D293" i="94"/>
  <c r="E293" i="94"/>
  <c r="F293" i="94"/>
  <c r="F49" i="74"/>
  <c r="G293" i="94"/>
  <c r="H293" i="94"/>
  <c r="I293" i="94"/>
  <c r="J293" i="94"/>
  <c r="K293" i="94"/>
  <c r="L293" i="94"/>
  <c r="M293" i="94"/>
  <c r="N293" i="94"/>
  <c r="O293" i="94"/>
  <c r="P293" i="94"/>
  <c r="Q293" i="94"/>
  <c r="C294" i="94"/>
  <c r="D294" i="94"/>
  <c r="E294" i="94"/>
  <c r="F294" i="94"/>
  <c r="F50" i="74"/>
  <c r="G294" i="94"/>
  <c r="H294" i="94"/>
  <c r="I294" i="94"/>
  <c r="J294" i="94"/>
  <c r="K294" i="94"/>
  <c r="L294" i="94"/>
  <c r="M294" i="94"/>
  <c r="N294" i="94"/>
  <c r="O294" i="94"/>
  <c r="P294" i="94"/>
  <c r="Q294" i="94"/>
  <c r="C295" i="94"/>
  <c r="D295" i="94"/>
  <c r="E295" i="94"/>
  <c r="F295" i="94"/>
  <c r="F51" i="74"/>
  <c r="G295" i="94"/>
  <c r="H295" i="94"/>
  <c r="I295" i="94"/>
  <c r="J295" i="94"/>
  <c r="K295" i="94"/>
  <c r="L295" i="94"/>
  <c r="M295" i="94"/>
  <c r="N295" i="94"/>
  <c r="O295" i="94"/>
  <c r="P295" i="94"/>
  <c r="Q295" i="94"/>
  <c r="C296" i="94"/>
  <c r="D296" i="94"/>
  <c r="E296" i="94"/>
  <c r="F296" i="94"/>
  <c r="F52" i="74"/>
  <c r="G296" i="94"/>
  <c r="H296" i="94"/>
  <c r="I296" i="94"/>
  <c r="J296" i="94"/>
  <c r="K296" i="94"/>
  <c r="L296" i="94"/>
  <c r="M296" i="94"/>
  <c r="N296" i="94"/>
  <c r="O296" i="94"/>
  <c r="P296" i="94"/>
  <c r="Q296" i="94"/>
  <c r="C297" i="94"/>
  <c r="D297" i="94"/>
  <c r="E297" i="94"/>
  <c r="F297" i="94"/>
  <c r="F53" i="74"/>
  <c r="G297" i="94"/>
  <c r="H297" i="94"/>
  <c r="I297" i="94"/>
  <c r="J297" i="94"/>
  <c r="K297" i="94"/>
  <c r="L297" i="94"/>
  <c r="M297" i="94"/>
  <c r="N297" i="94"/>
  <c r="O297" i="94"/>
  <c r="P297" i="94"/>
  <c r="Q297" i="94"/>
  <c r="C298" i="94"/>
  <c r="D298" i="94"/>
  <c r="E298" i="94"/>
  <c r="F298" i="94"/>
  <c r="F54" i="74"/>
  <c r="G298" i="94"/>
  <c r="H298" i="94"/>
  <c r="I298" i="94"/>
  <c r="J298" i="94"/>
  <c r="K298" i="94"/>
  <c r="L298" i="94"/>
  <c r="M298" i="94"/>
  <c r="N298" i="94"/>
  <c r="O298" i="94"/>
  <c r="P298" i="94"/>
  <c r="Q298" i="94"/>
  <c r="C299" i="94"/>
  <c r="D299" i="94"/>
  <c r="E299" i="94"/>
  <c r="F299" i="94"/>
  <c r="F55" i="74"/>
  <c r="G299" i="94"/>
  <c r="H299" i="94"/>
  <c r="I299" i="94"/>
  <c r="J299" i="94"/>
  <c r="K299" i="94"/>
  <c r="L299" i="94"/>
  <c r="M299" i="94"/>
  <c r="N299" i="94"/>
  <c r="O299" i="94"/>
  <c r="P299" i="94"/>
  <c r="Q299" i="94"/>
  <c r="C300" i="94"/>
  <c r="D300" i="94"/>
  <c r="E300" i="94"/>
  <c r="F300" i="94"/>
  <c r="F56" i="74"/>
  <c r="G300" i="94"/>
  <c r="H300" i="94"/>
  <c r="I300" i="94"/>
  <c r="J300" i="94"/>
  <c r="K300" i="94"/>
  <c r="L300" i="94"/>
  <c r="M300" i="94"/>
  <c r="N300" i="94"/>
  <c r="O300" i="94"/>
  <c r="P300" i="94"/>
  <c r="Q300" i="94"/>
  <c r="C301" i="94"/>
  <c r="D301" i="94"/>
  <c r="E301" i="94"/>
  <c r="F301" i="94"/>
  <c r="F57" i="74"/>
  <c r="G301" i="94"/>
  <c r="H301" i="94"/>
  <c r="I301" i="94"/>
  <c r="J301" i="94"/>
  <c r="K301" i="94"/>
  <c r="L301" i="94"/>
  <c r="M301" i="94"/>
  <c r="N301" i="94"/>
  <c r="O301" i="94"/>
  <c r="P301" i="94"/>
  <c r="Q301" i="94"/>
  <c r="C302" i="94"/>
  <c r="D302" i="94"/>
  <c r="E302" i="94"/>
  <c r="F302" i="94"/>
  <c r="F58" i="74"/>
  <c r="G302" i="94"/>
  <c r="H302" i="94"/>
  <c r="I302" i="94"/>
  <c r="J302" i="94"/>
  <c r="K302" i="94"/>
  <c r="L302" i="94"/>
  <c r="M302" i="94"/>
  <c r="N302" i="94"/>
  <c r="O302" i="94"/>
  <c r="P302" i="94"/>
  <c r="Q302" i="94"/>
  <c r="C303" i="94"/>
  <c r="D303" i="94"/>
  <c r="E303" i="94"/>
  <c r="F303" i="94"/>
  <c r="F59" i="74"/>
  <c r="G303" i="94"/>
  <c r="H303" i="94"/>
  <c r="I303" i="94"/>
  <c r="J303" i="94"/>
  <c r="K303" i="94"/>
  <c r="L303" i="94"/>
  <c r="M303" i="94"/>
  <c r="N303" i="94"/>
  <c r="O303" i="94"/>
  <c r="P303" i="94"/>
  <c r="Q303" i="94"/>
  <c r="C304" i="94"/>
  <c r="D304" i="94"/>
  <c r="E304" i="94"/>
  <c r="F304" i="94"/>
  <c r="F60" i="74"/>
  <c r="G304" i="94"/>
  <c r="H304" i="94"/>
  <c r="I304" i="94"/>
  <c r="J304" i="94"/>
  <c r="K304" i="94"/>
  <c r="L304" i="94"/>
  <c r="M304" i="94"/>
  <c r="N304" i="94"/>
  <c r="O304" i="94"/>
  <c r="P304" i="94"/>
  <c r="Q304" i="94"/>
  <c r="C305" i="94"/>
  <c r="D305" i="94"/>
  <c r="E305" i="94"/>
  <c r="F305" i="94"/>
  <c r="F61" i="74"/>
  <c r="G305" i="94"/>
  <c r="H305" i="94"/>
  <c r="I305" i="94"/>
  <c r="J305" i="94"/>
  <c r="K305" i="94"/>
  <c r="L305" i="94"/>
  <c r="M305" i="94"/>
  <c r="N305" i="94"/>
  <c r="O305" i="94"/>
  <c r="P305" i="94"/>
  <c r="Q305" i="94"/>
  <c r="C306" i="94"/>
  <c r="D306" i="94"/>
  <c r="E306" i="94"/>
  <c r="F306" i="94"/>
  <c r="F62" i="74"/>
  <c r="G306" i="94"/>
  <c r="H306" i="94"/>
  <c r="I306" i="94"/>
  <c r="J306" i="94"/>
  <c r="K306" i="94"/>
  <c r="L306" i="94"/>
  <c r="M306" i="94"/>
  <c r="N306" i="94"/>
  <c r="O306" i="94"/>
  <c r="P306" i="94"/>
  <c r="Q306" i="94"/>
  <c r="C307" i="94"/>
  <c r="D307" i="94"/>
  <c r="E307" i="94"/>
  <c r="F307" i="94"/>
  <c r="F63" i="74"/>
  <c r="G307" i="94"/>
  <c r="H307" i="94"/>
  <c r="I307" i="94"/>
  <c r="J307" i="94"/>
  <c r="K307" i="94"/>
  <c r="L307" i="94"/>
  <c r="M307" i="94"/>
  <c r="N307" i="94"/>
  <c r="O307" i="94"/>
  <c r="P307" i="94"/>
  <c r="Q307" i="94"/>
  <c r="C308" i="94"/>
  <c r="D308" i="94"/>
  <c r="E308" i="94"/>
  <c r="F308" i="94"/>
  <c r="F13" i="75"/>
  <c r="G308" i="94"/>
  <c r="H308" i="94"/>
  <c r="I308" i="94"/>
  <c r="J308" i="94"/>
  <c r="K308" i="94"/>
  <c r="L308" i="94"/>
  <c r="M308" i="94"/>
  <c r="N308" i="94"/>
  <c r="O308" i="94"/>
  <c r="P308" i="94"/>
  <c r="Q308" i="94"/>
  <c r="C309" i="94"/>
  <c r="D309" i="94"/>
  <c r="E309" i="94"/>
  <c r="F309" i="94"/>
  <c r="F14" i="75"/>
  <c r="G309" i="94"/>
  <c r="H309" i="94"/>
  <c r="I309" i="94"/>
  <c r="J309" i="94"/>
  <c r="K309" i="94"/>
  <c r="L309" i="94"/>
  <c r="M309" i="94"/>
  <c r="N309" i="94"/>
  <c r="O309" i="94"/>
  <c r="P309" i="94"/>
  <c r="Q309" i="94"/>
  <c r="C310" i="94"/>
  <c r="D310" i="94"/>
  <c r="E310" i="94"/>
  <c r="F310" i="94"/>
  <c r="F15" i="75"/>
  <c r="G310" i="94"/>
  <c r="H310" i="94"/>
  <c r="I310" i="94"/>
  <c r="J310" i="94"/>
  <c r="K310" i="94"/>
  <c r="L310" i="94"/>
  <c r="M310" i="94"/>
  <c r="N310" i="94"/>
  <c r="O310" i="94"/>
  <c r="P310" i="94"/>
  <c r="Q310" i="94"/>
  <c r="C311" i="94"/>
  <c r="D311" i="94"/>
  <c r="E311" i="94"/>
  <c r="F311" i="94"/>
  <c r="F16" i="75"/>
  <c r="G311" i="94"/>
  <c r="H311" i="94"/>
  <c r="I311" i="94"/>
  <c r="J311" i="94"/>
  <c r="K311" i="94"/>
  <c r="L311" i="94"/>
  <c r="M311" i="94"/>
  <c r="N311" i="94"/>
  <c r="O311" i="94"/>
  <c r="P311" i="94"/>
  <c r="Q311" i="94"/>
  <c r="C312" i="94"/>
  <c r="D312" i="94"/>
  <c r="E312" i="94"/>
  <c r="F312" i="94"/>
  <c r="F17" i="75"/>
  <c r="G312" i="94"/>
  <c r="H312" i="94"/>
  <c r="I312" i="94"/>
  <c r="J312" i="94"/>
  <c r="K312" i="94"/>
  <c r="L312" i="94"/>
  <c r="M312" i="94"/>
  <c r="N312" i="94"/>
  <c r="O312" i="94"/>
  <c r="P312" i="94"/>
  <c r="Q312" i="94"/>
  <c r="C313" i="94"/>
  <c r="D313" i="94"/>
  <c r="E313" i="94"/>
  <c r="F313" i="94"/>
  <c r="F18" i="75"/>
  <c r="G313" i="94"/>
  <c r="H313" i="94"/>
  <c r="I313" i="94"/>
  <c r="J313" i="94"/>
  <c r="K313" i="94"/>
  <c r="L313" i="94"/>
  <c r="M313" i="94"/>
  <c r="N313" i="94"/>
  <c r="O313" i="94"/>
  <c r="P313" i="94"/>
  <c r="Q313" i="94"/>
  <c r="C314" i="94"/>
  <c r="D314" i="94"/>
  <c r="E314" i="94"/>
  <c r="F314" i="94"/>
  <c r="F19" i="75"/>
  <c r="G314" i="94"/>
  <c r="H314" i="94"/>
  <c r="I314" i="94"/>
  <c r="J314" i="94"/>
  <c r="K314" i="94"/>
  <c r="L314" i="94"/>
  <c r="M314" i="94"/>
  <c r="N314" i="94"/>
  <c r="O314" i="94"/>
  <c r="P314" i="94"/>
  <c r="Q314" i="94"/>
  <c r="C315" i="94"/>
  <c r="D315" i="94"/>
  <c r="E315" i="94"/>
  <c r="F315" i="94"/>
  <c r="F20" i="75"/>
  <c r="G315" i="94"/>
  <c r="H315" i="94"/>
  <c r="I315" i="94"/>
  <c r="J315" i="94"/>
  <c r="K315" i="94"/>
  <c r="L315" i="94"/>
  <c r="M315" i="94"/>
  <c r="N315" i="94"/>
  <c r="O315" i="94"/>
  <c r="P315" i="94"/>
  <c r="Q315" i="94"/>
  <c r="C316" i="94"/>
  <c r="D316" i="94"/>
  <c r="E316" i="94"/>
  <c r="F316" i="94"/>
  <c r="F21" i="75"/>
  <c r="G316" i="94"/>
  <c r="H316" i="94"/>
  <c r="I316" i="94"/>
  <c r="J316" i="94"/>
  <c r="K316" i="94"/>
  <c r="L316" i="94"/>
  <c r="M316" i="94"/>
  <c r="N316" i="94"/>
  <c r="O316" i="94"/>
  <c r="P316" i="94"/>
  <c r="Q316" i="94"/>
  <c r="C317" i="94"/>
  <c r="D317" i="94"/>
  <c r="E317" i="94"/>
  <c r="F317" i="94"/>
  <c r="F22" i="75"/>
  <c r="G317" i="94"/>
  <c r="H317" i="94"/>
  <c r="I317" i="94"/>
  <c r="J317" i="94"/>
  <c r="K317" i="94"/>
  <c r="L317" i="94"/>
  <c r="M317" i="94"/>
  <c r="N317" i="94"/>
  <c r="O317" i="94"/>
  <c r="P317" i="94"/>
  <c r="Q317" i="94"/>
  <c r="C318" i="94"/>
  <c r="D318" i="94"/>
  <c r="E318" i="94"/>
  <c r="F318" i="94"/>
  <c r="F23" i="75"/>
  <c r="G318" i="94"/>
  <c r="H318" i="94"/>
  <c r="I318" i="94"/>
  <c r="J318" i="94"/>
  <c r="K318" i="94"/>
  <c r="L318" i="94"/>
  <c r="M318" i="94"/>
  <c r="N318" i="94"/>
  <c r="O318" i="94"/>
  <c r="P318" i="94"/>
  <c r="Q318" i="94"/>
  <c r="C319" i="94"/>
  <c r="D319" i="94"/>
  <c r="E319" i="94"/>
  <c r="F319" i="94"/>
  <c r="F24" i="75"/>
  <c r="G319" i="94"/>
  <c r="H319" i="94"/>
  <c r="I319" i="94"/>
  <c r="J319" i="94"/>
  <c r="K319" i="94"/>
  <c r="L319" i="94"/>
  <c r="M319" i="94"/>
  <c r="N319" i="94"/>
  <c r="O319" i="94"/>
  <c r="P319" i="94"/>
  <c r="Q319" i="94"/>
  <c r="C320" i="94"/>
  <c r="D320" i="94"/>
  <c r="E320" i="94"/>
  <c r="F320" i="94"/>
  <c r="F25" i="75"/>
  <c r="G320" i="94"/>
  <c r="H320" i="94"/>
  <c r="I320" i="94"/>
  <c r="J320" i="94"/>
  <c r="K320" i="94"/>
  <c r="L320" i="94"/>
  <c r="M320" i="94"/>
  <c r="N320" i="94"/>
  <c r="O320" i="94"/>
  <c r="P320" i="94"/>
  <c r="Q320" i="94"/>
  <c r="C321" i="94"/>
  <c r="D321" i="94"/>
  <c r="E321" i="94"/>
  <c r="F321" i="94"/>
  <c r="F26" i="75"/>
  <c r="G321" i="94"/>
  <c r="H321" i="94"/>
  <c r="I321" i="94"/>
  <c r="J321" i="94"/>
  <c r="K321" i="94"/>
  <c r="L321" i="94"/>
  <c r="M321" i="94"/>
  <c r="N321" i="94"/>
  <c r="O321" i="94"/>
  <c r="P321" i="94"/>
  <c r="Q321" i="94"/>
  <c r="C322" i="94"/>
  <c r="D322" i="94"/>
  <c r="E322" i="94"/>
  <c r="F322" i="94"/>
  <c r="F27" i="75"/>
  <c r="G322" i="94"/>
  <c r="H322" i="94"/>
  <c r="I322" i="94"/>
  <c r="J322" i="94"/>
  <c r="K322" i="94"/>
  <c r="L322" i="94"/>
  <c r="M322" i="94"/>
  <c r="N322" i="94"/>
  <c r="O322" i="94"/>
  <c r="P322" i="94"/>
  <c r="Q322" i="94"/>
  <c r="C323" i="94"/>
  <c r="D323" i="94"/>
  <c r="E323" i="94"/>
  <c r="F323" i="94"/>
  <c r="F28" i="75"/>
  <c r="G323" i="94"/>
  <c r="H323" i="94"/>
  <c r="I323" i="94"/>
  <c r="J323" i="94"/>
  <c r="K323" i="94"/>
  <c r="L323" i="94"/>
  <c r="M323" i="94"/>
  <c r="N323" i="94"/>
  <c r="O323" i="94"/>
  <c r="P323" i="94"/>
  <c r="Q323" i="94"/>
  <c r="C324" i="94"/>
  <c r="D324" i="94"/>
  <c r="E324" i="94"/>
  <c r="F324" i="94"/>
  <c r="F29" i="75"/>
  <c r="G324" i="94"/>
  <c r="H324" i="94"/>
  <c r="I324" i="94"/>
  <c r="J324" i="94"/>
  <c r="K324" i="94"/>
  <c r="L324" i="94"/>
  <c r="M324" i="94"/>
  <c r="N324" i="94"/>
  <c r="O324" i="94"/>
  <c r="P324" i="94"/>
  <c r="Q324" i="94"/>
  <c r="C325" i="94"/>
  <c r="D325" i="94"/>
  <c r="E325" i="94"/>
  <c r="F325" i="94"/>
  <c r="F30" i="75"/>
  <c r="G325" i="94"/>
  <c r="H325" i="94"/>
  <c r="I325" i="94"/>
  <c r="J325" i="94"/>
  <c r="K325" i="94"/>
  <c r="L325" i="94"/>
  <c r="M325" i="94"/>
  <c r="N325" i="94"/>
  <c r="O325" i="94"/>
  <c r="P325" i="94"/>
  <c r="Q325" i="94"/>
  <c r="C326" i="94"/>
  <c r="D326" i="94"/>
  <c r="E326" i="94"/>
  <c r="F326" i="94"/>
  <c r="F31" i="75"/>
  <c r="G326" i="94"/>
  <c r="H326" i="94"/>
  <c r="I326" i="94"/>
  <c r="J326" i="94"/>
  <c r="K326" i="94"/>
  <c r="L326" i="94"/>
  <c r="M326" i="94"/>
  <c r="N326" i="94"/>
  <c r="O326" i="94"/>
  <c r="P326" i="94"/>
  <c r="Q326" i="94"/>
  <c r="C327" i="94"/>
  <c r="D327" i="94"/>
  <c r="E327" i="94"/>
  <c r="F327" i="94"/>
  <c r="F32" i="75"/>
  <c r="G327" i="94"/>
  <c r="H327" i="94"/>
  <c r="I327" i="94"/>
  <c r="J327" i="94"/>
  <c r="K327" i="94"/>
  <c r="L327" i="94"/>
  <c r="M327" i="94"/>
  <c r="N327" i="94"/>
  <c r="O327" i="94"/>
  <c r="P327" i="94"/>
  <c r="Q327" i="94"/>
  <c r="C328" i="94"/>
  <c r="D328" i="94"/>
  <c r="E328" i="94"/>
  <c r="F328" i="94"/>
  <c r="F33" i="75"/>
  <c r="G328" i="94"/>
  <c r="H328" i="94"/>
  <c r="I328" i="94"/>
  <c r="J328" i="94"/>
  <c r="K328" i="94"/>
  <c r="L328" i="94"/>
  <c r="M328" i="94"/>
  <c r="N328" i="94"/>
  <c r="O328" i="94"/>
  <c r="P328" i="94"/>
  <c r="Q328" i="94"/>
  <c r="C329" i="94"/>
  <c r="D329" i="94"/>
  <c r="E329" i="94"/>
  <c r="F329" i="94"/>
  <c r="F34" i="75"/>
  <c r="G329" i="94"/>
  <c r="H329" i="94"/>
  <c r="I329" i="94"/>
  <c r="J329" i="94"/>
  <c r="K329" i="94"/>
  <c r="L329" i="94"/>
  <c r="M329" i="94"/>
  <c r="N329" i="94"/>
  <c r="O329" i="94"/>
  <c r="P329" i="94"/>
  <c r="Q329" i="94"/>
  <c r="C330" i="94"/>
  <c r="D330" i="94"/>
  <c r="E330" i="94"/>
  <c r="F330" i="94"/>
  <c r="F35" i="75"/>
  <c r="G330" i="94"/>
  <c r="H330" i="94"/>
  <c r="I330" i="94"/>
  <c r="J330" i="94"/>
  <c r="K330" i="94"/>
  <c r="L330" i="94"/>
  <c r="M330" i="94"/>
  <c r="N330" i="94"/>
  <c r="O330" i="94"/>
  <c r="P330" i="94"/>
  <c r="Q330" i="94"/>
  <c r="C331" i="94"/>
  <c r="D331" i="94"/>
  <c r="E331" i="94"/>
  <c r="F331" i="94"/>
  <c r="F36" i="75"/>
  <c r="G331" i="94"/>
  <c r="H331" i="94"/>
  <c r="I331" i="94"/>
  <c r="J331" i="94"/>
  <c r="K331" i="94"/>
  <c r="L331" i="94"/>
  <c r="M331" i="94"/>
  <c r="N331" i="94"/>
  <c r="O331" i="94"/>
  <c r="P331" i="94"/>
  <c r="Q331" i="94"/>
  <c r="C332" i="94"/>
  <c r="D332" i="94"/>
  <c r="E332" i="94"/>
  <c r="F332" i="94"/>
  <c r="F37" i="75"/>
  <c r="G332" i="94"/>
  <c r="H332" i="94"/>
  <c r="I332" i="94"/>
  <c r="J332" i="94"/>
  <c r="K332" i="94"/>
  <c r="L332" i="94"/>
  <c r="M332" i="94"/>
  <c r="N332" i="94"/>
  <c r="O332" i="94"/>
  <c r="P332" i="94"/>
  <c r="Q332" i="94"/>
  <c r="C333" i="94"/>
  <c r="D333" i="94"/>
  <c r="E333" i="94"/>
  <c r="F333" i="94"/>
  <c r="F38" i="75"/>
  <c r="G333" i="94"/>
  <c r="H333" i="94"/>
  <c r="I333" i="94"/>
  <c r="J333" i="94"/>
  <c r="K333" i="94"/>
  <c r="L333" i="94"/>
  <c r="M333" i="94"/>
  <c r="N333" i="94"/>
  <c r="O333" i="94"/>
  <c r="P333" i="94"/>
  <c r="Q333" i="94"/>
  <c r="C334" i="94"/>
  <c r="D334" i="94"/>
  <c r="E334" i="94"/>
  <c r="F334" i="94"/>
  <c r="F39" i="75"/>
  <c r="G334" i="94"/>
  <c r="H334" i="94"/>
  <c r="I334" i="94"/>
  <c r="J334" i="94"/>
  <c r="K334" i="94"/>
  <c r="L334" i="94"/>
  <c r="M334" i="94"/>
  <c r="N334" i="94"/>
  <c r="O334" i="94"/>
  <c r="P334" i="94"/>
  <c r="Q334" i="94"/>
  <c r="C335" i="94"/>
  <c r="D335" i="94"/>
  <c r="E335" i="94"/>
  <c r="F335" i="94"/>
  <c r="F40" i="75"/>
  <c r="G335" i="94"/>
  <c r="H335" i="94"/>
  <c r="I335" i="94"/>
  <c r="J335" i="94"/>
  <c r="K335" i="94"/>
  <c r="L335" i="94"/>
  <c r="M335" i="94"/>
  <c r="N335" i="94"/>
  <c r="O335" i="94"/>
  <c r="P335" i="94"/>
  <c r="Q335" i="94"/>
  <c r="C336" i="94"/>
  <c r="D336" i="94"/>
  <c r="E336" i="94"/>
  <c r="F336" i="94"/>
  <c r="F41" i="75"/>
  <c r="G336" i="94"/>
  <c r="H336" i="94"/>
  <c r="I336" i="94"/>
  <c r="J336" i="94"/>
  <c r="K336" i="94"/>
  <c r="L336" i="94"/>
  <c r="M336" i="94"/>
  <c r="N336" i="94"/>
  <c r="O336" i="94"/>
  <c r="P336" i="94"/>
  <c r="Q336" i="94"/>
  <c r="C337" i="94"/>
  <c r="D337" i="94"/>
  <c r="E337" i="94"/>
  <c r="F337" i="94"/>
  <c r="F42" i="75"/>
  <c r="G337" i="94"/>
  <c r="H337" i="94"/>
  <c r="I337" i="94"/>
  <c r="J337" i="94"/>
  <c r="K337" i="94"/>
  <c r="L337" i="94"/>
  <c r="M337" i="94"/>
  <c r="N337" i="94"/>
  <c r="O337" i="94"/>
  <c r="P337" i="94"/>
  <c r="Q337" i="94"/>
  <c r="C338" i="94"/>
  <c r="D338" i="94"/>
  <c r="E338" i="94"/>
  <c r="F338" i="94"/>
  <c r="F43" i="75"/>
  <c r="G338" i="94"/>
  <c r="H338" i="94"/>
  <c r="I338" i="94"/>
  <c r="J338" i="94"/>
  <c r="K338" i="94"/>
  <c r="L338" i="94"/>
  <c r="M338" i="94"/>
  <c r="N338" i="94"/>
  <c r="O338" i="94"/>
  <c r="P338" i="94"/>
  <c r="Q338" i="94"/>
  <c r="C339" i="94"/>
  <c r="D339" i="94"/>
  <c r="E339" i="94"/>
  <c r="F339" i="94"/>
  <c r="F44" i="75"/>
  <c r="G339" i="94"/>
  <c r="H339" i="94"/>
  <c r="I339" i="94"/>
  <c r="J339" i="94"/>
  <c r="K339" i="94"/>
  <c r="L339" i="94"/>
  <c r="M339" i="94"/>
  <c r="N339" i="94"/>
  <c r="O339" i="94"/>
  <c r="P339" i="94"/>
  <c r="Q339" i="94"/>
  <c r="C340" i="94"/>
  <c r="D340" i="94"/>
  <c r="E340" i="94"/>
  <c r="F340" i="94"/>
  <c r="F45" i="75"/>
  <c r="G340" i="94"/>
  <c r="H340" i="94"/>
  <c r="I340" i="94"/>
  <c r="J340" i="94"/>
  <c r="K340" i="94"/>
  <c r="L340" i="94"/>
  <c r="M340" i="94"/>
  <c r="N340" i="94"/>
  <c r="O340" i="94"/>
  <c r="P340" i="94"/>
  <c r="Q340" i="94"/>
  <c r="C341" i="94"/>
  <c r="D341" i="94"/>
  <c r="E341" i="94"/>
  <c r="F341" i="94"/>
  <c r="F46" i="75"/>
  <c r="G341" i="94"/>
  <c r="H341" i="94"/>
  <c r="I341" i="94"/>
  <c r="J341" i="94"/>
  <c r="K341" i="94"/>
  <c r="L341" i="94"/>
  <c r="M341" i="94"/>
  <c r="N341" i="94"/>
  <c r="O341" i="94"/>
  <c r="P341" i="94"/>
  <c r="Q341" i="94"/>
  <c r="C342" i="94"/>
  <c r="D342" i="94"/>
  <c r="E342" i="94"/>
  <c r="F342" i="94"/>
  <c r="F47" i="75"/>
  <c r="G342" i="94"/>
  <c r="H342" i="94"/>
  <c r="I342" i="94"/>
  <c r="J342" i="94"/>
  <c r="K342" i="94"/>
  <c r="L342" i="94"/>
  <c r="M342" i="94"/>
  <c r="N342" i="94"/>
  <c r="O342" i="94"/>
  <c r="P342" i="94"/>
  <c r="Q342" i="94"/>
  <c r="C343" i="94"/>
  <c r="D343" i="94"/>
  <c r="E343" i="94"/>
  <c r="F343" i="94"/>
  <c r="F48" i="75"/>
  <c r="G343" i="94"/>
  <c r="H343" i="94"/>
  <c r="I343" i="94"/>
  <c r="J343" i="94"/>
  <c r="K343" i="94"/>
  <c r="L343" i="94"/>
  <c r="M343" i="94"/>
  <c r="N343" i="94"/>
  <c r="O343" i="94"/>
  <c r="P343" i="94"/>
  <c r="Q343" i="94"/>
  <c r="C344" i="94"/>
  <c r="D344" i="94"/>
  <c r="E344" i="94"/>
  <c r="F344" i="94"/>
  <c r="F49" i="75"/>
  <c r="G344" i="94"/>
  <c r="H344" i="94"/>
  <c r="I344" i="94"/>
  <c r="J344" i="94"/>
  <c r="K344" i="94"/>
  <c r="L344" i="94"/>
  <c r="M344" i="94"/>
  <c r="N344" i="94"/>
  <c r="O344" i="94"/>
  <c r="P344" i="94"/>
  <c r="Q344" i="94"/>
  <c r="C345" i="94"/>
  <c r="D345" i="94"/>
  <c r="E345" i="94"/>
  <c r="F345" i="94"/>
  <c r="F50" i="75"/>
  <c r="G345" i="94"/>
  <c r="H345" i="94"/>
  <c r="I345" i="94"/>
  <c r="J345" i="94"/>
  <c r="K345" i="94"/>
  <c r="L345" i="94"/>
  <c r="M345" i="94"/>
  <c r="N345" i="94"/>
  <c r="O345" i="94"/>
  <c r="P345" i="94"/>
  <c r="Q345" i="94"/>
  <c r="C346" i="94"/>
  <c r="D346" i="94"/>
  <c r="E346" i="94"/>
  <c r="F346" i="94"/>
  <c r="F51" i="75"/>
  <c r="G346" i="94"/>
  <c r="H346" i="94"/>
  <c r="I346" i="94"/>
  <c r="J346" i="94"/>
  <c r="K346" i="94"/>
  <c r="L346" i="94"/>
  <c r="M346" i="94"/>
  <c r="N346" i="94"/>
  <c r="O346" i="94"/>
  <c r="P346" i="94"/>
  <c r="Q346" i="94"/>
  <c r="C347" i="94"/>
  <c r="D347" i="94"/>
  <c r="E347" i="94"/>
  <c r="F347" i="94"/>
  <c r="F52" i="75"/>
  <c r="G347" i="94"/>
  <c r="H347" i="94"/>
  <c r="I347" i="94"/>
  <c r="J347" i="94"/>
  <c r="K347" i="94"/>
  <c r="L347" i="94"/>
  <c r="M347" i="94"/>
  <c r="N347" i="94"/>
  <c r="O347" i="94"/>
  <c r="P347" i="94"/>
  <c r="Q347" i="94"/>
  <c r="C348" i="94"/>
  <c r="D348" i="94"/>
  <c r="E348" i="94"/>
  <c r="F348" i="94"/>
  <c r="F53" i="75"/>
  <c r="G348" i="94"/>
  <c r="H348" i="94"/>
  <c r="I348" i="94"/>
  <c r="J348" i="94"/>
  <c r="K348" i="94"/>
  <c r="L348" i="94"/>
  <c r="M348" i="94"/>
  <c r="N348" i="94"/>
  <c r="O348" i="94"/>
  <c r="P348" i="94"/>
  <c r="Q348" i="94"/>
  <c r="C349" i="94"/>
  <c r="D349" i="94"/>
  <c r="E349" i="94"/>
  <c r="F349" i="94"/>
  <c r="F54" i="75"/>
  <c r="G349" i="94"/>
  <c r="H349" i="94"/>
  <c r="I349" i="94"/>
  <c r="J349" i="94"/>
  <c r="K349" i="94"/>
  <c r="L349" i="94"/>
  <c r="M349" i="94"/>
  <c r="N349" i="94"/>
  <c r="O349" i="94"/>
  <c r="P349" i="94"/>
  <c r="Q349" i="94"/>
  <c r="C350" i="94"/>
  <c r="D350" i="94"/>
  <c r="E350" i="94"/>
  <c r="F350" i="94"/>
  <c r="F55" i="75"/>
  <c r="G350" i="94"/>
  <c r="H350" i="94"/>
  <c r="I350" i="94"/>
  <c r="J350" i="94"/>
  <c r="K350" i="94"/>
  <c r="L350" i="94"/>
  <c r="M350" i="94"/>
  <c r="N350" i="94"/>
  <c r="O350" i="94"/>
  <c r="P350" i="94"/>
  <c r="Q350" i="94"/>
  <c r="C351" i="94"/>
  <c r="D351" i="94"/>
  <c r="E351" i="94"/>
  <c r="F351" i="94"/>
  <c r="F56" i="75"/>
  <c r="G351" i="94"/>
  <c r="H351" i="94"/>
  <c r="I351" i="94"/>
  <c r="J351" i="94"/>
  <c r="K351" i="94"/>
  <c r="L351" i="94"/>
  <c r="M351" i="94"/>
  <c r="N351" i="94"/>
  <c r="O351" i="94"/>
  <c r="P351" i="94"/>
  <c r="Q351" i="94"/>
  <c r="C352" i="94"/>
  <c r="D352" i="94"/>
  <c r="E352" i="94"/>
  <c r="F352" i="94"/>
  <c r="F57" i="75"/>
  <c r="G352" i="94"/>
  <c r="H352" i="94"/>
  <c r="I352" i="94"/>
  <c r="J352" i="94"/>
  <c r="K352" i="94"/>
  <c r="L352" i="94"/>
  <c r="M352" i="94"/>
  <c r="N352" i="94"/>
  <c r="O352" i="94"/>
  <c r="P352" i="94"/>
  <c r="Q352" i="94"/>
  <c r="C353" i="94"/>
  <c r="D353" i="94"/>
  <c r="E353" i="94"/>
  <c r="F353" i="94"/>
  <c r="F58" i="75"/>
  <c r="G353" i="94"/>
  <c r="H353" i="94"/>
  <c r="I353" i="94"/>
  <c r="J353" i="94"/>
  <c r="K353" i="94"/>
  <c r="L353" i="94"/>
  <c r="M353" i="94"/>
  <c r="N353" i="94"/>
  <c r="O353" i="94"/>
  <c r="P353" i="94"/>
  <c r="Q353" i="94"/>
  <c r="C354" i="94"/>
  <c r="D354" i="94"/>
  <c r="E354" i="94"/>
  <c r="F354" i="94"/>
  <c r="F59" i="75"/>
  <c r="G354" i="94"/>
  <c r="H354" i="94"/>
  <c r="I354" i="94"/>
  <c r="J354" i="94"/>
  <c r="K354" i="94"/>
  <c r="L354" i="94"/>
  <c r="M354" i="94"/>
  <c r="N354" i="94"/>
  <c r="O354" i="94"/>
  <c r="P354" i="94"/>
  <c r="Q354" i="94"/>
  <c r="C355" i="94"/>
  <c r="D355" i="94"/>
  <c r="E355" i="94"/>
  <c r="F355" i="94"/>
  <c r="F60" i="75"/>
  <c r="G355" i="94"/>
  <c r="H355" i="94"/>
  <c r="I355" i="94"/>
  <c r="J355" i="94"/>
  <c r="K355" i="94"/>
  <c r="L355" i="94"/>
  <c r="M355" i="94"/>
  <c r="N355" i="94"/>
  <c r="O355" i="94"/>
  <c r="P355" i="94"/>
  <c r="Q355" i="94"/>
  <c r="C356" i="94"/>
  <c r="D356" i="94"/>
  <c r="E356" i="94"/>
  <c r="F356" i="94"/>
  <c r="F61" i="75"/>
  <c r="G356" i="94"/>
  <c r="H356" i="94"/>
  <c r="I356" i="94"/>
  <c r="J356" i="94"/>
  <c r="K356" i="94"/>
  <c r="L356" i="94"/>
  <c r="M356" i="94"/>
  <c r="N356" i="94"/>
  <c r="O356" i="94"/>
  <c r="P356" i="94"/>
  <c r="Q356" i="94"/>
  <c r="C357" i="94"/>
  <c r="D357" i="94"/>
  <c r="E357" i="94"/>
  <c r="F357" i="94"/>
  <c r="F62" i="75"/>
  <c r="G357" i="94"/>
  <c r="H357" i="94"/>
  <c r="I357" i="94"/>
  <c r="J357" i="94"/>
  <c r="K357" i="94"/>
  <c r="L357" i="94"/>
  <c r="M357" i="94"/>
  <c r="N357" i="94"/>
  <c r="O357" i="94"/>
  <c r="P357" i="94"/>
  <c r="Q357" i="94"/>
  <c r="C358" i="94"/>
  <c r="D358" i="94"/>
  <c r="E358" i="94"/>
  <c r="F358" i="94"/>
  <c r="F63" i="75"/>
  <c r="G358" i="94"/>
  <c r="H358" i="94"/>
  <c r="I358" i="94"/>
  <c r="J358" i="94"/>
  <c r="K358" i="94"/>
  <c r="L358" i="94"/>
  <c r="M358" i="94"/>
  <c r="N358" i="94"/>
  <c r="O358" i="94"/>
  <c r="P358" i="94"/>
  <c r="Q358" i="94"/>
  <c r="C359" i="94"/>
  <c r="D359" i="94"/>
  <c r="E359" i="94"/>
  <c r="F359" i="94"/>
  <c r="F13" i="76"/>
  <c r="G359" i="94"/>
  <c r="H359" i="94"/>
  <c r="I359" i="94"/>
  <c r="J359" i="94"/>
  <c r="K359" i="94"/>
  <c r="L359" i="94"/>
  <c r="M359" i="94"/>
  <c r="N359" i="94"/>
  <c r="O359" i="94"/>
  <c r="P359" i="94"/>
  <c r="Q359" i="94"/>
  <c r="C360" i="94"/>
  <c r="D360" i="94"/>
  <c r="E360" i="94"/>
  <c r="F360" i="94"/>
  <c r="F14" i="76"/>
  <c r="G360" i="94"/>
  <c r="H360" i="94"/>
  <c r="I360" i="94"/>
  <c r="J360" i="94"/>
  <c r="K360" i="94"/>
  <c r="L360" i="94"/>
  <c r="M360" i="94"/>
  <c r="N360" i="94"/>
  <c r="O360" i="94"/>
  <c r="P360" i="94"/>
  <c r="Q360" i="94"/>
  <c r="C361" i="94"/>
  <c r="D361" i="94"/>
  <c r="E361" i="94"/>
  <c r="F361" i="94"/>
  <c r="F15" i="76"/>
  <c r="G361" i="94"/>
  <c r="H361" i="94"/>
  <c r="I361" i="94"/>
  <c r="J361" i="94"/>
  <c r="K361" i="94"/>
  <c r="L361" i="94"/>
  <c r="M361" i="94"/>
  <c r="N361" i="94"/>
  <c r="O361" i="94"/>
  <c r="P361" i="94"/>
  <c r="Q361" i="94"/>
  <c r="C362" i="94"/>
  <c r="D362" i="94"/>
  <c r="E362" i="94"/>
  <c r="F362" i="94"/>
  <c r="F16" i="76"/>
  <c r="G362" i="94"/>
  <c r="H362" i="94"/>
  <c r="I362" i="94"/>
  <c r="J362" i="94"/>
  <c r="K362" i="94"/>
  <c r="L362" i="94"/>
  <c r="M362" i="94"/>
  <c r="N362" i="94"/>
  <c r="O362" i="94"/>
  <c r="P362" i="94"/>
  <c r="Q362" i="94"/>
  <c r="C363" i="94"/>
  <c r="D363" i="94"/>
  <c r="E363" i="94"/>
  <c r="F363" i="94"/>
  <c r="F17" i="76"/>
  <c r="G363" i="94"/>
  <c r="H363" i="94"/>
  <c r="I363" i="94"/>
  <c r="J363" i="94"/>
  <c r="K363" i="94"/>
  <c r="L363" i="94"/>
  <c r="M363" i="94"/>
  <c r="N363" i="94"/>
  <c r="O363" i="94"/>
  <c r="P363" i="94"/>
  <c r="Q363" i="94"/>
  <c r="C364" i="94"/>
  <c r="D364" i="94"/>
  <c r="E364" i="94"/>
  <c r="F364" i="94"/>
  <c r="F18" i="76"/>
  <c r="G364" i="94"/>
  <c r="H364" i="94"/>
  <c r="I364" i="94"/>
  <c r="J364" i="94"/>
  <c r="K364" i="94"/>
  <c r="L364" i="94"/>
  <c r="M364" i="94"/>
  <c r="N364" i="94"/>
  <c r="O364" i="94"/>
  <c r="P364" i="94"/>
  <c r="Q364" i="94"/>
  <c r="C365" i="94"/>
  <c r="D365" i="94"/>
  <c r="E365" i="94"/>
  <c r="F365" i="94"/>
  <c r="F19" i="76"/>
  <c r="G365" i="94"/>
  <c r="H365" i="94"/>
  <c r="I365" i="94"/>
  <c r="J365" i="94"/>
  <c r="K365" i="94"/>
  <c r="L365" i="94"/>
  <c r="M365" i="94"/>
  <c r="N365" i="94"/>
  <c r="O365" i="94"/>
  <c r="P365" i="94"/>
  <c r="Q365" i="94"/>
  <c r="C366" i="94"/>
  <c r="D366" i="94"/>
  <c r="E366" i="94"/>
  <c r="F366" i="94"/>
  <c r="F20" i="76"/>
  <c r="G366" i="94"/>
  <c r="H366" i="94"/>
  <c r="I366" i="94"/>
  <c r="J366" i="94"/>
  <c r="K366" i="94"/>
  <c r="L366" i="94"/>
  <c r="M366" i="94"/>
  <c r="N366" i="94"/>
  <c r="O366" i="94"/>
  <c r="P366" i="94"/>
  <c r="Q366" i="94"/>
  <c r="C367" i="94"/>
  <c r="D367" i="94"/>
  <c r="E367" i="94"/>
  <c r="F367" i="94"/>
  <c r="F21" i="76"/>
  <c r="G367" i="94"/>
  <c r="H367" i="94"/>
  <c r="I367" i="94"/>
  <c r="J367" i="94"/>
  <c r="K367" i="94"/>
  <c r="L367" i="94"/>
  <c r="M367" i="94"/>
  <c r="N367" i="94"/>
  <c r="O367" i="94"/>
  <c r="P367" i="94"/>
  <c r="Q367" i="94"/>
  <c r="C368" i="94"/>
  <c r="D368" i="94"/>
  <c r="E368" i="94"/>
  <c r="F368" i="94"/>
  <c r="F22" i="76"/>
  <c r="G368" i="94"/>
  <c r="H368" i="94"/>
  <c r="I368" i="94"/>
  <c r="J368" i="94"/>
  <c r="K368" i="94"/>
  <c r="L368" i="94"/>
  <c r="M368" i="94"/>
  <c r="N368" i="94"/>
  <c r="O368" i="94"/>
  <c r="P368" i="94"/>
  <c r="Q368" i="94"/>
  <c r="C369" i="94"/>
  <c r="D369" i="94"/>
  <c r="E369" i="94"/>
  <c r="F369" i="94"/>
  <c r="F23" i="76"/>
  <c r="G369" i="94"/>
  <c r="H369" i="94"/>
  <c r="I369" i="94"/>
  <c r="J369" i="94"/>
  <c r="K369" i="94"/>
  <c r="L369" i="94"/>
  <c r="M369" i="94"/>
  <c r="N369" i="94"/>
  <c r="O369" i="94"/>
  <c r="P369" i="94"/>
  <c r="Q369" i="94"/>
  <c r="C370" i="94"/>
  <c r="D370" i="94"/>
  <c r="E370" i="94"/>
  <c r="F370" i="94"/>
  <c r="F24" i="76"/>
  <c r="G370" i="94"/>
  <c r="H370" i="94"/>
  <c r="I370" i="94"/>
  <c r="J370" i="94"/>
  <c r="K370" i="94"/>
  <c r="L370" i="94"/>
  <c r="M370" i="94"/>
  <c r="N370" i="94"/>
  <c r="O370" i="94"/>
  <c r="P370" i="94"/>
  <c r="Q370" i="94"/>
  <c r="C371" i="94"/>
  <c r="D371" i="94"/>
  <c r="E371" i="94"/>
  <c r="F371" i="94"/>
  <c r="F25" i="76"/>
  <c r="G371" i="94"/>
  <c r="H371" i="94"/>
  <c r="I371" i="94"/>
  <c r="J371" i="94"/>
  <c r="K371" i="94"/>
  <c r="L371" i="94"/>
  <c r="M371" i="94"/>
  <c r="N371" i="94"/>
  <c r="O371" i="94"/>
  <c r="P371" i="94"/>
  <c r="Q371" i="94"/>
  <c r="C372" i="94"/>
  <c r="D372" i="94"/>
  <c r="E372" i="94"/>
  <c r="F372" i="94"/>
  <c r="F26" i="76"/>
  <c r="G372" i="94"/>
  <c r="H372" i="94"/>
  <c r="I372" i="94"/>
  <c r="J372" i="94"/>
  <c r="K372" i="94"/>
  <c r="L372" i="94"/>
  <c r="M372" i="94"/>
  <c r="N372" i="94"/>
  <c r="O372" i="94"/>
  <c r="P372" i="94"/>
  <c r="Q372" i="94"/>
  <c r="C373" i="94"/>
  <c r="D373" i="94"/>
  <c r="E373" i="94"/>
  <c r="F373" i="94"/>
  <c r="F27" i="76"/>
  <c r="G373" i="94"/>
  <c r="H373" i="94"/>
  <c r="I373" i="94"/>
  <c r="J373" i="94"/>
  <c r="K373" i="94"/>
  <c r="L373" i="94"/>
  <c r="M373" i="94"/>
  <c r="N373" i="94"/>
  <c r="O373" i="94"/>
  <c r="P373" i="94"/>
  <c r="Q373" i="94"/>
  <c r="C374" i="94"/>
  <c r="D374" i="94"/>
  <c r="E374" i="94"/>
  <c r="F374" i="94"/>
  <c r="F28" i="76"/>
  <c r="G374" i="94"/>
  <c r="H374" i="94"/>
  <c r="I374" i="94"/>
  <c r="J374" i="94"/>
  <c r="K374" i="94"/>
  <c r="L374" i="94"/>
  <c r="M374" i="94"/>
  <c r="N374" i="94"/>
  <c r="O374" i="94"/>
  <c r="P374" i="94"/>
  <c r="Q374" i="94"/>
  <c r="C375" i="94"/>
  <c r="D375" i="94"/>
  <c r="E375" i="94"/>
  <c r="F375" i="94"/>
  <c r="F29" i="76"/>
  <c r="G375" i="94"/>
  <c r="H375" i="94"/>
  <c r="I375" i="94"/>
  <c r="J375" i="94"/>
  <c r="K375" i="94"/>
  <c r="L375" i="94"/>
  <c r="M375" i="94"/>
  <c r="N375" i="94"/>
  <c r="O375" i="94"/>
  <c r="P375" i="94"/>
  <c r="Q375" i="94"/>
  <c r="C376" i="94"/>
  <c r="D376" i="94"/>
  <c r="E376" i="94"/>
  <c r="F376" i="94"/>
  <c r="F30" i="76"/>
  <c r="G376" i="94"/>
  <c r="H376" i="94"/>
  <c r="I376" i="94"/>
  <c r="J376" i="94"/>
  <c r="K376" i="94"/>
  <c r="L376" i="94"/>
  <c r="M376" i="94"/>
  <c r="N376" i="94"/>
  <c r="O376" i="94"/>
  <c r="P376" i="94"/>
  <c r="Q376" i="94"/>
  <c r="C377" i="94"/>
  <c r="D377" i="94"/>
  <c r="E377" i="94"/>
  <c r="F377" i="94"/>
  <c r="F31" i="76"/>
  <c r="G377" i="94"/>
  <c r="H377" i="94"/>
  <c r="I377" i="94"/>
  <c r="J377" i="94"/>
  <c r="K377" i="94"/>
  <c r="L377" i="94"/>
  <c r="M377" i="94"/>
  <c r="N377" i="94"/>
  <c r="O377" i="94"/>
  <c r="P377" i="94"/>
  <c r="Q377" i="94"/>
  <c r="C378" i="94"/>
  <c r="D378" i="94"/>
  <c r="E378" i="94"/>
  <c r="F378" i="94"/>
  <c r="F32" i="76"/>
  <c r="G378" i="94"/>
  <c r="H378" i="94"/>
  <c r="I378" i="94"/>
  <c r="J378" i="94"/>
  <c r="K378" i="94"/>
  <c r="L378" i="94"/>
  <c r="M378" i="94"/>
  <c r="N378" i="94"/>
  <c r="O378" i="94"/>
  <c r="P378" i="94"/>
  <c r="Q378" i="94"/>
  <c r="C379" i="94"/>
  <c r="D379" i="94"/>
  <c r="E379" i="94"/>
  <c r="F379" i="94"/>
  <c r="F33" i="76"/>
  <c r="G379" i="94"/>
  <c r="H379" i="94"/>
  <c r="I379" i="94"/>
  <c r="J379" i="94"/>
  <c r="K379" i="94"/>
  <c r="L379" i="94"/>
  <c r="M379" i="94"/>
  <c r="N379" i="94"/>
  <c r="O379" i="94"/>
  <c r="P379" i="94"/>
  <c r="Q379" i="94"/>
  <c r="C380" i="94"/>
  <c r="D380" i="94"/>
  <c r="E380" i="94"/>
  <c r="F380" i="94"/>
  <c r="F34" i="76"/>
  <c r="G380" i="94"/>
  <c r="H380" i="94"/>
  <c r="I380" i="94"/>
  <c r="J380" i="94"/>
  <c r="K380" i="94"/>
  <c r="L380" i="94"/>
  <c r="M380" i="94"/>
  <c r="N380" i="94"/>
  <c r="O380" i="94"/>
  <c r="P380" i="94"/>
  <c r="Q380" i="94"/>
  <c r="C381" i="94"/>
  <c r="D381" i="94"/>
  <c r="E381" i="94"/>
  <c r="F381" i="94"/>
  <c r="F35" i="76"/>
  <c r="G381" i="94"/>
  <c r="H381" i="94"/>
  <c r="I381" i="94"/>
  <c r="J381" i="94"/>
  <c r="K381" i="94"/>
  <c r="L381" i="94"/>
  <c r="M381" i="94"/>
  <c r="N381" i="94"/>
  <c r="O381" i="94"/>
  <c r="P381" i="94"/>
  <c r="Q381" i="94"/>
  <c r="C382" i="94"/>
  <c r="D382" i="94"/>
  <c r="E382" i="94"/>
  <c r="F382" i="94"/>
  <c r="F36" i="76"/>
  <c r="G382" i="94"/>
  <c r="H382" i="94"/>
  <c r="I382" i="94"/>
  <c r="J382" i="94"/>
  <c r="K382" i="94"/>
  <c r="L382" i="94"/>
  <c r="M382" i="94"/>
  <c r="N382" i="94"/>
  <c r="O382" i="94"/>
  <c r="P382" i="94"/>
  <c r="Q382" i="94"/>
  <c r="C383" i="94"/>
  <c r="D383" i="94"/>
  <c r="E383" i="94"/>
  <c r="F383" i="94"/>
  <c r="F37" i="76"/>
  <c r="G383" i="94"/>
  <c r="H383" i="94"/>
  <c r="I383" i="94"/>
  <c r="J383" i="94"/>
  <c r="K383" i="94"/>
  <c r="L383" i="94"/>
  <c r="M383" i="94"/>
  <c r="N383" i="94"/>
  <c r="O383" i="94"/>
  <c r="P383" i="94"/>
  <c r="Q383" i="94"/>
  <c r="C384" i="94"/>
  <c r="D384" i="94"/>
  <c r="E384" i="94"/>
  <c r="F384" i="94"/>
  <c r="F38" i="76"/>
  <c r="G384" i="94"/>
  <c r="H384" i="94"/>
  <c r="I384" i="94"/>
  <c r="J384" i="94"/>
  <c r="K384" i="94"/>
  <c r="L384" i="94"/>
  <c r="M384" i="94"/>
  <c r="N384" i="94"/>
  <c r="O384" i="94"/>
  <c r="P384" i="94"/>
  <c r="Q384" i="94"/>
  <c r="C385" i="94"/>
  <c r="D385" i="94"/>
  <c r="E385" i="94"/>
  <c r="F385" i="94"/>
  <c r="F39" i="76"/>
  <c r="G385" i="94"/>
  <c r="H385" i="94"/>
  <c r="I385" i="94"/>
  <c r="J385" i="94"/>
  <c r="K385" i="94"/>
  <c r="L385" i="94"/>
  <c r="M385" i="94"/>
  <c r="N385" i="94"/>
  <c r="O385" i="94"/>
  <c r="P385" i="94"/>
  <c r="Q385" i="94"/>
  <c r="C386" i="94"/>
  <c r="D386" i="94"/>
  <c r="E386" i="94"/>
  <c r="F386" i="94"/>
  <c r="F40" i="76"/>
  <c r="G386" i="94"/>
  <c r="H386" i="94"/>
  <c r="I386" i="94"/>
  <c r="J386" i="94"/>
  <c r="K386" i="94"/>
  <c r="L386" i="94"/>
  <c r="M386" i="94"/>
  <c r="N386" i="94"/>
  <c r="O386" i="94"/>
  <c r="P386" i="94"/>
  <c r="Q386" i="94"/>
  <c r="C387" i="94"/>
  <c r="D387" i="94"/>
  <c r="E387" i="94"/>
  <c r="F387" i="94"/>
  <c r="F41" i="76"/>
  <c r="G387" i="94"/>
  <c r="H387" i="94"/>
  <c r="I387" i="94"/>
  <c r="J387" i="94"/>
  <c r="K387" i="94"/>
  <c r="L387" i="94"/>
  <c r="M387" i="94"/>
  <c r="N387" i="94"/>
  <c r="O387" i="94"/>
  <c r="P387" i="94"/>
  <c r="Q387" i="94"/>
  <c r="C388" i="94"/>
  <c r="D388" i="94"/>
  <c r="E388" i="94"/>
  <c r="F388" i="94"/>
  <c r="F42" i="76"/>
  <c r="G388" i="94"/>
  <c r="H388" i="94"/>
  <c r="I388" i="94"/>
  <c r="J388" i="94"/>
  <c r="K388" i="94"/>
  <c r="L388" i="94"/>
  <c r="M388" i="94"/>
  <c r="N388" i="94"/>
  <c r="O388" i="94"/>
  <c r="P388" i="94"/>
  <c r="Q388" i="94"/>
  <c r="C389" i="94"/>
  <c r="D389" i="94"/>
  <c r="E389" i="94"/>
  <c r="F389" i="94"/>
  <c r="F43" i="76"/>
  <c r="G389" i="94"/>
  <c r="H389" i="94"/>
  <c r="I389" i="94"/>
  <c r="J389" i="94"/>
  <c r="K389" i="94"/>
  <c r="L389" i="94"/>
  <c r="M389" i="94"/>
  <c r="N389" i="94"/>
  <c r="O389" i="94"/>
  <c r="P389" i="94"/>
  <c r="Q389" i="94"/>
  <c r="C390" i="94"/>
  <c r="D390" i="94"/>
  <c r="E390" i="94"/>
  <c r="F390" i="94"/>
  <c r="F44" i="76"/>
  <c r="G390" i="94"/>
  <c r="H390" i="94"/>
  <c r="I390" i="94"/>
  <c r="J390" i="94"/>
  <c r="K390" i="94"/>
  <c r="L390" i="94"/>
  <c r="M390" i="94"/>
  <c r="N390" i="94"/>
  <c r="O390" i="94"/>
  <c r="P390" i="94"/>
  <c r="Q390" i="94"/>
  <c r="C391" i="94"/>
  <c r="D391" i="94"/>
  <c r="E391" i="94"/>
  <c r="F391" i="94"/>
  <c r="F45" i="76"/>
  <c r="G391" i="94"/>
  <c r="H391" i="94"/>
  <c r="I391" i="94"/>
  <c r="J391" i="94"/>
  <c r="K391" i="94"/>
  <c r="L391" i="94"/>
  <c r="M391" i="94"/>
  <c r="N391" i="94"/>
  <c r="O391" i="94"/>
  <c r="P391" i="94"/>
  <c r="Q391" i="94"/>
  <c r="C392" i="94"/>
  <c r="D392" i="94"/>
  <c r="E392" i="94"/>
  <c r="F392" i="94"/>
  <c r="F46" i="76"/>
  <c r="G392" i="94"/>
  <c r="H392" i="94"/>
  <c r="I392" i="94"/>
  <c r="J392" i="94"/>
  <c r="K392" i="94"/>
  <c r="L392" i="94"/>
  <c r="M392" i="94"/>
  <c r="N392" i="94"/>
  <c r="O392" i="94"/>
  <c r="P392" i="94"/>
  <c r="Q392" i="94"/>
  <c r="C393" i="94"/>
  <c r="D393" i="94"/>
  <c r="E393" i="94"/>
  <c r="F393" i="94"/>
  <c r="F47" i="76"/>
  <c r="G393" i="94"/>
  <c r="H393" i="94"/>
  <c r="I393" i="94"/>
  <c r="J393" i="94"/>
  <c r="K393" i="94"/>
  <c r="L393" i="94"/>
  <c r="M393" i="94"/>
  <c r="N393" i="94"/>
  <c r="O393" i="94"/>
  <c r="P393" i="94"/>
  <c r="Q393" i="94"/>
  <c r="C394" i="94"/>
  <c r="D394" i="94"/>
  <c r="E394" i="94"/>
  <c r="F394" i="94"/>
  <c r="F48" i="76"/>
  <c r="G394" i="94"/>
  <c r="H394" i="94"/>
  <c r="I394" i="94"/>
  <c r="J394" i="94"/>
  <c r="K394" i="94"/>
  <c r="L394" i="94"/>
  <c r="M394" i="94"/>
  <c r="N394" i="94"/>
  <c r="O394" i="94"/>
  <c r="P394" i="94"/>
  <c r="Q394" i="94"/>
  <c r="C395" i="94"/>
  <c r="D395" i="94"/>
  <c r="E395" i="94"/>
  <c r="F395" i="94"/>
  <c r="F49" i="76"/>
  <c r="G395" i="94"/>
  <c r="H395" i="94"/>
  <c r="I395" i="94"/>
  <c r="J395" i="94"/>
  <c r="K395" i="94"/>
  <c r="L395" i="94"/>
  <c r="M395" i="94"/>
  <c r="N395" i="94"/>
  <c r="O395" i="94"/>
  <c r="P395" i="94"/>
  <c r="Q395" i="94"/>
  <c r="C396" i="94"/>
  <c r="D396" i="94"/>
  <c r="E396" i="94"/>
  <c r="F396" i="94"/>
  <c r="F50" i="76"/>
  <c r="G396" i="94"/>
  <c r="H396" i="94"/>
  <c r="I396" i="94"/>
  <c r="J396" i="94"/>
  <c r="K396" i="94"/>
  <c r="L396" i="94"/>
  <c r="M396" i="94"/>
  <c r="N396" i="94"/>
  <c r="O396" i="94"/>
  <c r="P396" i="94"/>
  <c r="Q396" i="94"/>
  <c r="C397" i="94"/>
  <c r="D397" i="94"/>
  <c r="E397" i="94"/>
  <c r="F397" i="94"/>
  <c r="F51" i="76"/>
  <c r="G397" i="94"/>
  <c r="H397" i="94"/>
  <c r="I397" i="94"/>
  <c r="J397" i="94"/>
  <c r="K397" i="94"/>
  <c r="L397" i="94"/>
  <c r="M397" i="94"/>
  <c r="N397" i="94"/>
  <c r="O397" i="94"/>
  <c r="P397" i="94"/>
  <c r="Q397" i="94"/>
  <c r="C398" i="94"/>
  <c r="D398" i="94"/>
  <c r="E398" i="94"/>
  <c r="F398" i="94"/>
  <c r="F52" i="76"/>
  <c r="G398" i="94"/>
  <c r="H398" i="94"/>
  <c r="I398" i="94"/>
  <c r="J398" i="94"/>
  <c r="K398" i="94"/>
  <c r="L398" i="94"/>
  <c r="M398" i="94"/>
  <c r="N398" i="94"/>
  <c r="O398" i="94"/>
  <c r="P398" i="94"/>
  <c r="Q398" i="94"/>
  <c r="C399" i="94"/>
  <c r="D399" i="94"/>
  <c r="E399" i="94"/>
  <c r="F399" i="94"/>
  <c r="F53" i="76"/>
  <c r="G399" i="94"/>
  <c r="H399" i="94"/>
  <c r="I399" i="94"/>
  <c r="J399" i="94"/>
  <c r="K399" i="94"/>
  <c r="L399" i="94"/>
  <c r="M399" i="94"/>
  <c r="N399" i="94"/>
  <c r="O399" i="94"/>
  <c r="P399" i="94"/>
  <c r="Q399" i="94"/>
  <c r="C400" i="94"/>
  <c r="D400" i="94"/>
  <c r="E400" i="94"/>
  <c r="F400" i="94"/>
  <c r="F54" i="76"/>
  <c r="G400" i="94"/>
  <c r="H400" i="94"/>
  <c r="I400" i="94"/>
  <c r="J400" i="94"/>
  <c r="K400" i="94"/>
  <c r="L400" i="94"/>
  <c r="M400" i="94"/>
  <c r="N400" i="94"/>
  <c r="O400" i="94"/>
  <c r="P400" i="94"/>
  <c r="Q400" i="94"/>
  <c r="C401" i="94"/>
  <c r="D401" i="94"/>
  <c r="E401" i="94"/>
  <c r="F401" i="94"/>
  <c r="F55" i="76"/>
  <c r="G401" i="94"/>
  <c r="H401" i="94"/>
  <c r="I401" i="94"/>
  <c r="J401" i="94"/>
  <c r="K401" i="94"/>
  <c r="L401" i="94"/>
  <c r="M401" i="94"/>
  <c r="N401" i="94"/>
  <c r="O401" i="94"/>
  <c r="P401" i="94"/>
  <c r="Q401" i="94"/>
  <c r="C402" i="94"/>
  <c r="D402" i="94"/>
  <c r="E402" i="94"/>
  <c r="F402" i="94"/>
  <c r="F56" i="76"/>
  <c r="G402" i="94"/>
  <c r="H402" i="94"/>
  <c r="I402" i="94"/>
  <c r="J402" i="94"/>
  <c r="K402" i="94"/>
  <c r="L402" i="94"/>
  <c r="M402" i="94"/>
  <c r="N402" i="94"/>
  <c r="O402" i="94"/>
  <c r="P402" i="94"/>
  <c r="Q402" i="94"/>
  <c r="C403" i="94"/>
  <c r="D403" i="94"/>
  <c r="E403" i="94"/>
  <c r="F403" i="94"/>
  <c r="F57" i="76"/>
  <c r="G403" i="94"/>
  <c r="H403" i="94"/>
  <c r="I403" i="94"/>
  <c r="J403" i="94"/>
  <c r="K403" i="94"/>
  <c r="L403" i="94"/>
  <c r="M403" i="94"/>
  <c r="N403" i="94"/>
  <c r="O403" i="94"/>
  <c r="P403" i="94"/>
  <c r="Q403" i="94"/>
  <c r="C404" i="94"/>
  <c r="D404" i="94"/>
  <c r="E404" i="94"/>
  <c r="F404" i="94"/>
  <c r="F58" i="76"/>
  <c r="G404" i="94"/>
  <c r="H404" i="94"/>
  <c r="I404" i="94"/>
  <c r="J404" i="94"/>
  <c r="K404" i="94"/>
  <c r="L404" i="94"/>
  <c r="M404" i="94"/>
  <c r="N404" i="94"/>
  <c r="O404" i="94"/>
  <c r="P404" i="94"/>
  <c r="Q404" i="94"/>
  <c r="C405" i="94"/>
  <c r="D405" i="94"/>
  <c r="E405" i="94"/>
  <c r="F405" i="94"/>
  <c r="F59" i="76"/>
  <c r="G405" i="94"/>
  <c r="H405" i="94"/>
  <c r="I405" i="94"/>
  <c r="J405" i="94"/>
  <c r="K405" i="94"/>
  <c r="L405" i="94"/>
  <c r="M405" i="94"/>
  <c r="N405" i="94"/>
  <c r="O405" i="94"/>
  <c r="P405" i="94"/>
  <c r="Q405" i="94"/>
  <c r="C406" i="94"/>
  <c r="D406" i="94"/>
  <c r="E406" i="94"/>
  <c r="F406" i="94"/>
  <c r="F60" i="76"/>
  <c r="G406" i="94"/>
  <c r="H406" i="94"/>
  <c r="I406" i="94"/>
  <c r="J406" i="94"/>
  <c r="K406" i="94"/>
  <c r="L406" i="94"/>
  <c r="M406" i="94"/>
  <c r="N406" i="94"/>
  <c r="O406" i="94"/>
  <c r="P406" i="94"/>
  <c r="Q406" i="94"/>
  <c r="C407" i="94"/>
  <c r="D407" i="94"/>
  <c r="E407" i="94"/>
  <c r="F407" i="94"/>
  <c r="F61" i="76"/>
  <c r="G407" i="94"/>
  <c r="H407" i="94"/>
  <c r="I407" i="94"/>
  <c r="J407" i="94"/>
  <c r="K407" i="94"/>
  <c r="L407" i="94"/>
  <c r="M407" i="94"/>
  <c r="N407" i="94"/>
  <c r="O407" i="94"/>
  <c r="P407" i="94"/>
  <c r="Q407" i="94"/>
  <c r="C408" i="94"/>
  <c r="D408" i="94"/>
  <c r="E408" i="94"/>
  <c r="F408" i="94"/>
  <c r="F62" i="76"/>
  <c r="G408" i="94"/>
  <c r="H408" i="94"/>
  <c r="I408" i="94"/>
  <c r="J408" i="94"/>
  <c r="K408" i="94"/>
  <c r="L408" i="94"/>
  <c r="M408" i="94"/>
  <c r="N408" i="94"/>
  <c r="O408" i="94"/>
  <c r="P408" i="94"/>
  <c r="Q408" i="94"/>
  <c r="C409" i="94"/>
  <c r="D409" i="94"/>
  <c r="E409" i="94"/>
  <c r="F409" i="94"/>
  <c r="F63" i="76"/>
  <c r="G409" i="94"/>
  <c r="H409" i="94"/>
  <c r="I409" i="94"/>
  <c r="J409" i="94"/>
  <c r="K409" i="94"/>
  <c r="L409" i="94"/>
  <c r="M409" i="94"/>
  <c r="N409" i="94"/>
  <c r="O409" i="94"/>
  <c r="P409" i="94"/>
  <c r="Q409" i="94"/>
  <c r="C410" i="94"/>
  <c r="D410" i="94"/>
  <c r="E410" i="94"/>
  <c r="F410" i="94"/>
  <c r="F13" i="77"/>
  <c r="G410" i="94"/>
  <c r="H410" i="94"/>
  <c r="I410" i="94"/>
  <c r="J410" i="94"/>
  <c r="K410" i="94"/>
  <c r="L410" i="94"/>
  <c r="M410" i="94"/>
  <c r="N410" i="94"/>
  <c r="O410" i="94"/>
  <c r="P410" i="94"/>
  <c r="Q410" i="94"/>
  <c r="C411" i="94"/>
  <c r="D411" i="94"/>
  <c r="E411" i="94"/>
  <c r="F411" i="94"/>
  <c r="F14" i="77"/>
  <c r="G411" i="94"/>
  <c r="H411" i="94"/>
  <c r="I411" i="94"/>
  <c r="J411" i="94"/>
  <c r="K411" i="94"/>
  <c r="L411" i="94"/>
  <c r="M411" i="94"/>
  <c r="N411" i="94"/>
  <c r="O411" i="94"/>
  <c r="P411" i="94"/>
  <c r="Q411" i="94"/>
  <c r="C412" i="94"/>
  <c r="D412" i="94"/>
  <c r="E412" i="94"/>
  <c r="F412" i="94"/>
  <c r="F15" i="77"/>
  <c r="G412" i="94"/>
  <c r="H412" i="94"/>
  <c r="I412" i="94"/>
  <c r="J412" i="94"/>
  <c r="K412" i="94"/>
  <c r="L412" i="94"/>
  <c r="M412" i="94"/>
  <c r="N412" i="94"/>
  <c r="O412" i="94"/>
  <c r="P412" i="94"/>
  <c r="Q412" i="94"/>
  <c r="C413" i="94"/>
  <c r="D413" i="94"/>
  <c r="E413" i="94"/>
  <c r="F413" i="94"/>
  <c r="F16" i="77"/>
  <c r="G413" i="94"/>
  <c r="H413" i="94"/>
  <c r="I413" i="94"/>
  <c r="J413" i="94"/>
  <c r="K413" i="94"/>
  <c r="L413" i="94"/>
  <c r="M413" i="94"/>
  <c r="N413" i="94"/>
  <c r="O413" i="94"/>
  <c r="P413" i="94"/>
  <c r="Q413" i="94"/>
  <c r="C414" i="94"/>
  <c r="D414" i="94"/>
  <c r="E414" i="94"/>
  <c r="F414" i="94"/>
  <c r="F17" i="77"/>
  <c r="G414" i="94"/>
  <c r="H414" i="94"/>
  <c r="I414" i="94"/>
  <c r="J414" i="94"/>
  <c r="K414" i="94"/>
  <c r="L414" i="94"/>
  <c r="M414" i="94"/>
  <c r="N414" i="94"/>
  <c r="O414" i="94"/>
  <c r="P414" i="94"/>
  <c r="Q414" i="94"/>
  <c r="C415" i="94"/>
  <c r="D415" i="94"/>
  <c r="E415" i="94"/>
  <c r="F415" i="94"/>
  <c r="F18" i="77"/>
  <c r="G415" i="94"/>
  <c r="H415" i="94"/>
  <c r="I415" i="94"/>
  <c r="J415" i="94"/>
  <c r="K415" i="94"/>
  <c r="L415" i="94"/>
  <c r="M415" i="94"/>
  <c r="N415" i="94"/>
  <c r="O415" i="94"/>
  <c r="P415" i="94"/>
  <c r="Q415" i="94"/>
  <c r="C416" i="94"/>
  <c r="D416" i="94"/>
  <c r="E416" i="94"/>
  <c r="F416" i="94"/>
  <c r="F19" i="77"/>
  <c r="G416" i="94"/>
  <c r="H416" i="94"/>
  <c r="I416" i="94"/>
  <c r="J416" i="94"/>
  <c r="K416" i="94"/>
  <c r="L416" i="94"/>
  <c r="M416" i="94"/>
  <c r="N416" i="94"/>
  <c r="O416" i="94"/>
  <c r="P416" i="94"/>
  <c r="Q416" i="94"/>
  <c r="C417" i="94"/>
  <c r="D417" i="94"/>
  <c r="E417" i="94"/>
  <c r="F417" i="94"/>
  <c r="F20" i="77"/>
  <c r="G417" i="94"/>
  <c r="H417" i="94"/>
  <c r="I417" i="94"/>
  <c r="J417" i="94"/>
  <c r="K417" i="94"/>
  <c r="L417" i="94"/>
  <c r="M417" i="94"/>
  <c r="N417" i="94"/>
  <c r="O417" i="94"/>
  <c r="P417" i="94"/>
  <c r="Q417" i="94"/>
  <c r="C418" i="94"/>
  <c r="D418" i="94"/>
  <c r="E418" i="94"/>
  <c r="F418" i="94"/>
  <c r="F21" i="77"/>
  <c r="G418" i="94"/>
  <c r="H418" i="94"/>
  <c r="I418" i="94"/>
  <c r="J418" i="94"/>
  <c r="K418" i="94"/>
  <c r="L418" i="94"/>
  <c r="M418" i="94"/>
  <c r="N418" i="94"/>
  <c r="O418" i="94"/>
  <c r="P418" i="94"/>
  <c r="Q418" i="94"/>
  <c r="C419" i="94"/>
  <c r="D419" i="94"/>
  <c r="E419" i="94"/>
  <c r="F419" i="94"/>
  <c r="F22" i="77"/>
  <c r="G419" i="94"/>
  <c r="H419" i="94"/>
  <c r="I419" i="94"/>
  <c r="J419" i="94"/>
  <c r="K419" i="94"/>
  <c r="L419" i="94"/>
  <c r="M419" i="94"/>
  <c r="N419" i="94"/>
  <c r="O419" i="94"/>
  <c r="P419" i="94"/>
  <c r="Q419" i="94"/>
  <c r="C420" i="94"/>
  <c r="D420" i="94"/>
  <c r="E420" i="94"/>
  <c r="F420" i="94"/>
  <c r="F23" i="77"/>
  <c r="G420" i="94"/>
  <c r="H420" i="94"/>
  <c r="I420" i="94"/>
  <c r="J420" i="94"/>
  <c r="K420" i="94"/>
  <c r="L420" i="94"/>
  <c r="M420" i="94"/>
  <c r="N420" i="94"/>
  <c r="O420" i="94"/>
  <c r="P420" i="94"/>
  <c r="Q420" i="94"/>
  <c r="C421" i="94"/>
  <c r="D421" i="94"/>
  <c r="E421" i="94"/>
  <c r="F421" i="94"/>
  <c r="F24" i="77"/>
  <c r="G421" i="94"/>
  <c r="H421" i="94"/>
  <c r="I421" i="94"/>
  <c r="J421" i="94"/>
  <c r="K421" i="94"/>
  <c r="L421" i="94"/>
  <c r="M421" i="94"/>
  <c r="N421" i="94"/>
  <c r="O421" i="94"/>
  <c r="P421" i="94"/>
  <c r="Q421" i="94"/>
  <c r="C422" i="94"/>
  <c r="D422" i="94"/>
  <c r="E422" i="94"/>
  <c r="F422" i="94"/>
  <c r="F25" i="77"/>
  <c r="G422" i="94"/>
  <c r="H422" i="94"/>
  <c r="I422" i="94"/>
  <c r="J422" i="94"/>
  <c r="K422" i="94"/>
  <c r="L422" i="94"/>
  <c r="M422" i="94"/>
  <c r="N422" i="94"/>
  <c r="O422" i="94"/>
  <c r="P422" i="94"/>
  <c r="Q422" i="94"/>
  <c r="C423" i="94"/>
  <c r="D423" i="94"/>
  <c r="E423" i="94"/>
  <c r="F423" i="94"/>
  <c r="F26" i="77"/>
  <c r="G423" i="94"/>
  <c r="H423" i="94"/>
  <c r="I423" i="94"/>
  <c r="J423" i="94"/>
  <c r="K423" i="94"/>
  <c r="L423" i="94"/>
  <c r="M423" i="94"/>
  <c r="N423" i="94"/>
  <c r="O423" i="94"/>
  <c r="P423" i="94"/>
  <c r="Q423" i="94"/>
  <c r="C424" i="94"/>
  <c r="D424" i="94"/>
  <c r="E424" i="94"/>
  <c r="F424" i="94"/>
  <c r="F27" i="77"/>
  <c r="G424" i="94"/>
  <c r="H424" i="94"/>
  <c r="I424" i="94"/>
  <c r="J424" i="94"/>
  <c r="K424" i="94"/>
  <c r="L424" i="94"/>
  <c r="M424" i="94"/>
  <c r="N424" i="94"/>
  <c r="O424" i="94"/>
  <c r="P424" i="94"/>
  <c r="Q424" i="94"/>
  <c r="C425" i="94"/>
  <c r="D425" i="94"/>
  <c r="E425" i="94"/>
  <c r="F425" i="94"/>
  <c r="F28" i="77"/>
  <c r="G425" i="94"/>
  <c r="H425" i="94"/>
  <c r="I425" i="94"/>
  <c r="J425" i="94"/>
  <c r="K425" i="94"/>
  <c r="L425" i="94"/>
  <c r="M425" i="94"/>
  <c r="N425" i="94"/>
  <c r="O425" i="94"/>
  <c r="P425" i="94"/>
  <c r="Q425" i="94"/>
  <c r="C426" i="94"/>
  <c r="D426" i="94"/>
  <c r="E426" i="94"/>
  <c r="F426" i="94"/>
  <c r="F29" i="77"/>
  <c r="G426" i="94"/>
  <c r="H426" i="94"/>
  <c r="I426" i="94"/>
  <c r="J426" i="94"/>
  <c r="K426" i="94"/>
  <c r="L426" i="94"/>
  <c r="M426" i="94"/>
  <c r="N426" i="94"/>
  <c r="O426" i="94"/>
  <c r="P426" i="94"/>
  <c r="Q426" i="94"/>
  <c r="C427" i="94"/>
  <c r="D427" i="94"/>
  <c r="E427" i="94"/>
  <c r="F427" i="94"/>
  <c r="F30" i="77"/>
  <c r="G427" i="94"/>
  <c r="H427" i="94"/>
  <c r="I427" i="94"/>
  <c r="J427" i="94"/>
  <c r="K427" i="94"/>
  <c r="L427" i="94"/>
  <c r="M427" i="94"/>
  <c r="N427" i="94"/>
  <c r="O427" i="94"/>
  <c r="P427" i="94"/>
  <c r="Q427" i="94"/>
  <c r="C428" i="94"/>
  <c r="D428" i="94"/>
  <c r="E428" i="94"/>
  <c r="F428" i="94"/>
  <c r="F31" i="77"/>
  <c r="G428" i="94"/>
  <c r="H428" i="94"/>
  <c r="I428" i="94"/>
  <c r="J428" i="94"/>
  <c r="K428" i="94"/>
  <c r="L428" i="94"/>
  <c r="M428" i="94"/>
  <c r="N428" i="94"/>
  <c r="O428" i="94"/>
  <c r="P428" i="94"/>
  <c r="Q428" i="94"/>
  <c r="C429" i="94"/>
  <c r="D429" i="94"/>
  <c r="E429" i="94"/>
  <c r="F429" i="94"/>
  <c r="F32" i="77"/>
  <c r="G429" i="94"/>
  <c r="H429" i="94"/>
  <c r="I429" i="94"/>
  <c r="J429" i="94"/>
  <c r="K429" i="94"/>
  <c r="L429" i="94"/>
  <c r="M429" i="94"/>
  <c r="N429" i="94"/>
  <c r="O429" i="94"/>
  <c r="P429" i="94"/>
  <c r="Q429" i="94"/>
  <c r="C430" i="94"/>
  <c r="D430" i="94"/>
  <c r="E430" i="94"/>
  <c r="F430" i="94"/>
  <c r="F33" i="77"/>
  <c r="G430" i="94"/>
  <c r="H430" i="94"/>
  <c r="I430" i="94"/>
  <c r="J430" i="94"/>
  <c r="K430" i="94"/>
  <c r="L430" i="94"/>
  <c r="M430" i="94"/>
  <c r="N430" i="94"/>
  <c r="O430" i="94"/>
  <c r="P430" i="94"/>
  <c r="Q430" i="94"/>
  <c r="C431" i="94"/>
  <c r="D431" i="94"/>
  <c r="E431" i="94"/>
  <c r="F431" i="94"/>
  <c r="F34" i="77"/>
  <c r="G431" i="94"/>
  <c r="H431" i="94"/>
  <c r="I431" i="94"/>
  <c r="J431" i="94"/>
  <c r="K431" i="94"/>
  <c r="L431" i="94"/>
  <c r="M431" i="94"/>
  <c r="N431" i="94"/>
  <c r="O431" i="94"/>
  <c r="P431" i="94"/>
  <c r="Q431" i="94"/>
  <c r="C432" i="94"/>
  <c r="D432" i="94"/>
  <c r="E432" i="94"/>
  <c r="F432" i="94"/>
  <c r="F35" i="77"/>
  <c r="G432" i="94"/>
  <c r="H432" i="94"/>
  <c r="I432" i="94"/>
  <c r="J432" i="94"/>
  <c r="K432" i="94"/>
  <c r="L432" i="94"/>
  <c r="M432" i="94"/>
  <c r="N432" i="94"/>
  <c r="O432" i="94"/>
  <c r="P432" i="94"/>
  <c r="Q432" i="94"/>
  <c r="C433" i="94"/>
  <c r="D433" i="94"/>
  <c r="E433" i="94"/>
  <c r="F433" i="94"/>
  <c r="F36" i="77"/>
  <c r="G433" i="94"/>
  <c r="H433" i="94"/>
  <c r="I433" i="94"/>
  <c r="J433" i="94"/>
  <c r="K433" i="94"/>
  <c r="L433" i="94"/>
  <c r="M433" i="94"/>
  <c r="N433" i="94"/>
  <c r="O433" i="94"/>
  <c r="P433" i="94"/>
  <c r="Q433" i="94"/>
  <c r="C434" i="94"/>
  <c r="D434" i="94"/>
  <c r="E434" i="94"/>
  <c r="F434" i="94"/>
  <c r="F37" i="77"/>
  <c r="G434" i="94"/>
  <c r="H434" i="94"/>
  <c r="I434" i="94"/>
  <c r="J434" i="94"/>
  <c r="K434" i="94"/>
  <c r="L434" i="94"/>
  <c r="M434" i="94"/>
  <c r="N434" i="94"/>
  <c r="O434" i="94"/>
  <c r="P434" i="94"/>
  <c r="Q434" i="94"/>
  <c r="C435" i="94"/>
  <c r="D435" i="94"/>
  <c r="E435" i="94"/>
  <c r="F435" i="94"/>
  <c r="F38" i="77"/>
  <c r="G435" i="94"/>
  <c r="H435" i="94"/>
  <c r="I435" i="94"/>
  <c r="J435" i="94"/>
  <c r="K435" i="94"/>
  <c r="L435" i="94"/>
  <c r="M435" i="94"/>
  <c r="N435" i="94"/>
  <c r="O435" i="94"/>
  <c r="P435" i="94"/>
  <c r="Q435" i="94"/>
  <c r="C436" i="94"/>
  <c r="D436" i="94"/>
  <c r="E436" i="94"/>
  <c r="F436" i="94"/>
  <c r="F39" i="77"/>
  <c r="G436" i="94"/>
  <c r="H436" i="94"/>
  <c r="I436" i="94"/>
  <c r="J436" i="94"/>
  <c r="K436" i="94"/>
  <c r="L436" i="94"/>
  <c r="M436" i="94"/>
  <c r="N436" i="94"/>
  <c r="O436" i="94"/>
  <c r="P436" i="94"/>
  <c r="Q436" i="94"/>
  <c r="C437" i="94"/>
  <c r="D437" i="94"/>
  <c r="E437" i="94"/>
  <c r="F437" i="94"/>
  <c r="F40" i="77"/>
  <c r="G437" i="94"/>
  <c r="H437" i="94"/>
  <c r="I437" i="94"/>
  <c r="J437" i="94"/>
  <c r="K437" i="94"/>
  <c r="L437" i="94"/>
  <c r="M437" i="94"/>
  <c r="N437" i="94"/>
  <c r="O437" i="94"/>
  <c r="P437" i="94"/>
  <c r="Q437" i="94"/>
  <c r="C438" i="94"/>
  <c r="D438" i="94"/>
  <c r="E438" i="94"/>
  <c r="F438" i="94"/>
  <c r="F41" i="77"/>
  <c r="G438" i="94"/>
  <c r="H438" i="94"/>
  <c r="I438" i="94"/>
  <c r="J438" i="94"/>
  <c r="K438" i="94"/>
  <c r="L438" i="94"/>
  <c r="M438" i="94"/>
  <c r="N438" i="94"/>
  <c r="O438" i="94"/>
  <c r="P438" i="94"/>
  <c r="Q438" i="94"/>
  <c r="C439" i="94"/>
  <c r="D439" i="94"/>
  <c r="E439" i="94"/>
  <c r="F439" i="94"/>
  <c r="F42" i="77"/>
  <c r="G439" i="94"/>
  <c r="H439" i="94"/>
  <c r="I439" i="94"/>
  <c r="J439" i="94"/>
  <c r="K439" i="94"/>
  <c r="L439" i="94"/>
  <c r="M439" i="94"/>
  <c r="N439" i="94"/>
  <c r="O439" i="94"/>
  <c r="P439" i="94"/>
  <c r="Q439" i="94"/>
  <c r="C440" i="94"/>
  <c r="D440" i="94"/>
  <c r="E440" i="94"/>
  <c r="F440" i="94"/>
  <c r="F43" i="77"/>
  <c r="G440" i="94"/>
  <c r="H440" i="94"/>
  <c r="I440" i="94"/>
  <c r="J440" i="94"/>
  <c r="K440" i="94"/>
  <c r="L440" i="94"/>
  <c r="M440" i="94"/>
  <c r="N440" i="94"/>
  <c r="O440" i="94"/>
  <c r="P440" i="94"/>
  <c r="Q440" i="94"/>
  <c r="C441" i="94"/>
  <c r="D441" i="94"/>
  <c r="E441" i="94"/>
  <c r="F441" i="94"/>
  <c r="F44" i="77"/>
  <c r="G441" i="94"/>
  <c r="H441" i="94"/>
  <c r="I441" i="94"/>
  <c r="J441" i="94"/>
  <c r="K441" i="94"/>
  <c r="L441" i="94"/>
  <c r="M441" i="94"/>
  <c r="N441" i="94"/>
  <c r="O441" i="94"/>
  <c r="P441" i="94"/>
  <c r="Q441" i="94"/>
  <c r="C442" i="94"/>
  <c r="D442" i="94"/>
  <c r="E442" i="94"/>
  <c r="F442" i="94"/>
  <c r="F45" i="77"/>
  <c r="G442" i="94"/>
  <c r="H442" i="94"/>
  <c r="I442" i="94"/>
  <c r="J442" i="94"/>
  <c r="K442" i="94"/>
  <c r="L442" i="94"/>
  <c r="M442" i="94"/>
  <c r="N442" i="94"/>
  <c r="O442" i="94"/>
  <c r="P442" i="94"/>
  <c r="Q442" i="94"/>
  <c r="C443" i="94"/>
  <c r="D443" i="94"/>
  <c r="E443" i="94"/>
  <c r="F443" i="94"/>
  <c r="F46" i="77"/>
  <c r="G443" i="94"/>
  <c r="H443" i="94"/>
  <c r="I443" i="94"/>
  <c r="J443" i="94"/>
  <c r="K443" i="94"/>
  <c r="L443" i="94"/>
  <c r="M443" i="94"/>
  <c r="N443" i="94"/>
  <c r="O443" i="94"/>
  <c r="P443" i="94"/>
  <c r="Q443" i="94"/>
  <c r="C444" i="94"/>
  <c r="D444" i="94"/>
  <c r="E444" i="94"/>
  <c r="F444" i="94"/>
  <c r="F47" i="77"/>
  <c r="G444" i="94"/>
  <c r="H444" i="94"/>
  <c r="I444" i="94"/>
  <c r="J444" i="94"/>
  <c r="K444" i="94"/>
  <c r="L444" i="94"/>
  <c r="M444" i="94"/>
  <c r="N444" i="94"/>
  <c r="O444" i="94"/>
  <c r="P444" i="94"/>
  <c r="Q444" i="94"/>
  <c r="C445" i="94"/>
  <c r="D445" i="94"/>
  <c r="E445" i="94"/>
  <c r="F445" i="94"/>
  <c r="F48" i="77"/>
  <c r="G445" i="94"/>
  <c r="H445" i="94"/>
  <c r="I445" i="94"/>
  <c r="J445" i="94"/>
  <c r="K445" i="94"/>
  <c r="L445" i="94"/>
  <c r="M445" i="94"/>
  <c r="N445" i="94"/>
  <c r="O445" i="94"/>
  <c r="P445" i="94"/>
  <c r="Q445" i="94"/>
  <c r="C446" i="94"/>
  <c r="D446" i="94"/>
  <c r="E446" i="94"/>
  <c r="F446" i="94"/>
  <c r="F49" i="77"/>
  <c r="G446" i="94"/>
  <c r="H446" i="94"/>
  <c r="I446" i="94"/>
  <c r="J446" i="94"/>
  <c r="K446" i="94"/>
  <c r="L446" i="94"/>
  <c r="M446" i="94"/>
  <c r="N446" i="94"/>
  <c r="O446" i="94"/>
  <c r="P446" i="94"/>
  <c r="Q446" i="94"/>
  <c r="C447" i="94"/>
  <c r="D447" i="94"/>
  <c r="E447" i="94"/>
  <c r="F447" i="94"/>
  <c r="F50" i="77"/>
  <c r="G447" i="94"/>
  <c r="H447" i="94"/>
  <c r="I447" i="94"/>
  <c r="J447" i="94"/>
  <c r="K447" i="94"/>
  <c r="L447" i="94"/>
  <c r="M447" i="94"/>
  <c r="N447" i="94"/>
  <c r="O447" i="94"/>
  <c r="P447" i="94"/>
  <c r="Q447" i="94"/>
  <c r="C448" i="94"/>
  <c r="D448" i="94"/>
  <c r="E448" i="94"/>
  <c r="F448" i="94"/>
  <c r="F51" i="77"/>
  <c r="G448" i="94"/>
  <c r="H448" i="94"/>
  <c r="I448" i="94"/>
  <c r="J448" i="94"/>
  <c r="K448" i="94"/>
  <c r="L448" i="94"/>
  <c r="M448" i="94"/>
  <c r="N448" i="94"/>
  <c r="O448" i="94"/>
  <c r="P448" i="94"/>
  <c r="Q448" i="94"/>
  <c r="C449" i="94"/>
  <c r="D449" i="94"/>
  <c r="E449" i="94"/>
  <c r="F449" i="94"/>
  <c r="F52" i="77"/>
  <c r="G449" i="94"/>
  <c r="H449" i="94"/>
  <c r="I449" i="94"/>
  <c r="J449" i="94"/>
  <c r="K449" i="94"/>
  <c r="L449" i="94"/>
  <c r="M449" i="94"/>
  <c r="N449" i="94"/>
  <c r="O449" i="94"/>
  <c r="P449" i="94"/>
  <c r="Q449" i="94"/>
  <c r="C450" i="94"/>
  <c r="D450" i="94"/>
  <c r="E450" i="94"/>
  <c r="F450" i="94"/>
  <c r="F53" i="77"/>
  <c r="G450" i="94"/>
  <c r="H450" i="94"/>
  <c r="I450" i="94"/>
  <c r="J450" i="94"/>
  <c r="K450" i="94"/>
  <c r="L450" i="94"/>
  <c r="M450" i="94"/>
  <c r="N450" i="94"/>
  <c r="O450" i="94"/>
  <c r="P450" i="94"/>
  <c r="Q450" i="94"/>
  <c r="C451" i="94"/>
  <c r="D451" i="94"/>
  <c r="E451" i="94"/>
  <c r="F451" i="94"/>
  <c r="F54" i="77"/>
  <c r="G451" i="94"/>
  <c r="H451" i="94"/>
  <c r="I451" i="94"/>
  <c r="J451" i="94"/>
  <c r="K451" i="94"/>
  <c r="L451" i="94"/>
  <c r="M451" i="94"/>
  <c r="N451" i="94"/>
  <c r="O451" i="94"/>
  <c r="P451" i="94"/>
  <c r="Q451" i="94"/>
  <c r="C452" i="94"/>
  <c r="D452" i="94"/>
  <c r="E452" i="94"/>
  <c r="F452" i="94"/>
  <c r="F55" i="77"/>
  <c r="G452" i="94"/>
  <c r="H452" i="94"/>
  <c r="I452" i="94"/>
  <c r="J452" i="94"/>
  <c r="K452" i="94"/>
  <c r="L452" i="94"/>
  <c r="M452" i="94"/>
  <c r="N452" i="94"/>
  <c r="O452" i="94"/>
  <c r="P452" i="94"/>
  <c r="Q452" i="94"/>
  <c r="C453" i="94"/>
  <c r="D453" i="94"/>
  <c r="E453" i="94"/>
  <c r="F453" i="94"/>
  <c r="F56" i="77"/>
  <c r="G453" i="94"/>
  <c r="H453" i="94"/>
  <c r="I453" i="94"/>
  <c r="J453" i="94"/>
  <c r="K453" i="94"/>
  <c r="L453" i="94"/>
  <c r="M453" i="94"/>
  <c r="N453" i="94"/>
  <c r="O453" i="94"/>
  <c r="P453" i="94"/>
  <c r="Q453" i="94"/>
  <c r="C454" i="94"/>
  <c r="D454" i="94"/>
  <c r="E454" i="94"/>
  <c r="F454" i="94"/>
  <c r="F57" i="77"/>
  <c r="G454" i="94"/>
  <c r="H454" i="94"/>
  <c r="I454" i="94"/>
  <c r="J454" i="94"/>
  <c r="K454" i="94"/>
  <c r="L454" i="94"/>
  <c r="M454" i="94"/>
  <c r="N454" i="94"/>
  <c r="O454" i="94"/>
  <c r="P454" i="94"/>
  <c r="Q454" i="94"/>
  <c r="C455" i="94"/>
  <c r="D455" i="94"/>
  <c r="E455" i="94"/>
  <c r="F455" i="94"/>
  <c r="F58" i="77"/>
  <c r="G455" i="94"/>
  <c r="H455" i="94"/>
  <c r="I455" i="94"/>
  <c r="J455" i="94"/>
  <c r="K455" i="94"/>
  <c r="L455" i="94"/>
  <c r="M455" i="94"/>
  <c r="N455" i="94"/>
  <c r="O455" i="94"/>
  <c r="P455" i="94"/>
  <c r="Q455" i="94"/>
  <c r="C456" i="94"/>
  <c r="D456" i="94"/>
  <c r="E456" i="94"/>
  <c r="F456" i="94"/>
  <c r="F59" i="77"/>
  <c r="G456" i="94"/>
  <c r="H456" i="94"/>
  <c r="I456" i="94"/>
  <c r="J456" i="94"/>
  <c r="K456" i="94"/>
  <c r="L456" i="94"/>
  <c r="M456" i="94"/>
  <c r="N456" i="94"/>
  <c r="O456" i="94"/>
  <c r="P456" i="94"/>
  <c r="Q456" i="94"/>
  <c r="C457" i="94"/>
  <c r="D457" i="94"/>
  <c r="E457" i="94"/>
  <c r="F457" i="94"/>
  <c r="F60" i="77"/>
  <c r="G457" i="94"/>
  <c r="H457" i="94"/>
  <c r="I457" i="94"/>
  <c r="J457" i="94"/>
  <c r="K457" i="94"/>
  <c r="L457" i="94"/>
  <c r="M457" i="94"/>
  <c r="N457" i="94"/>
  <c r="O457" i="94"/>
  <c r="P457" i="94"/>
  <c r="Q457" i="94"/>
  <c r="C458" i="94"/>
  <c r="D458" i="94"/>
  <c r="E458" i="94"/>
  <c r="F458" i="94"/>
  <c r="F61" i="77"/>
  <c r="G458" i="94"/>
  <c r="H458" i="94"/>
  <c r="I458" i="94"/>
  <c r="J458" i="94"/>
  <c r="K458" i="94"/>
  <c r="L458" i="94"/>
  <c r="M458" i="94"/>
  <c r="N458" i="94"/>
  <c r="O458" i="94"/>
  <c r="P458" i="94"/>
  <c r="Q458" i="94"/>
  <c r="C459" i="94"/>
  <c r="D459" i="94"/>
  <c r="E459" i="94"/>
  <c r="F459" i="94"/>
  <c r="F62" i="77"/>
  <c r="G459" i="94"/>
  <c r="H459" i="94"/>
  <c r="I459" i="94"/>
  <c r="J459" i="94"/>
  <c r="K459" i="94"/>
  <c r="L459" i="94"/>
  <c r="M459" i="94"/>
  <c r="N459" i="94"/>
  <c r="O459" i="94"/>
  <c r="P459" i="94"/>
  <c r="Q459" i="94"/>
  <c r="C460" i="94"/>
  <c r="D460" i="94"/>
  <c r="E460" i="94"/>
  <c r="F460" i="94"/>
  <c r="F63" i="77"/>
  <c r="G460" i="94"/>
  <c r="H460" i="94"/>
  <c r="I460" i="94"/>
  <c r="J460" i="94"/>
  <c r="K460" i="94"/>
  <c r="L460" i="94"/>
  <c r="M460" i="94"/>
  <c r="N460" i="94"/>
  <c r="O460" i="94"/>
  <c r="P460" i="94"/>
  <c r="Q460" i="94"/>
  <c r="C461" i="94"/>
  <c r="D461" i="94"/>
  <c r="E461" i="94"/>
  <c r="F461" i="94"/>
  <c r="F13" i="78"/>
  <c r="G461" i="94"/>
  <c r="H461" i="94"/>
  <c r="I461" i="94"/>
  <c r="J461" i="94"/>
  <c r="K461" i="94"/>
  <c r="L461" i="94"/>
  <c r="M461" i="94"/>
  <c r="N461" i="94"/>
  <c r="O461" i="94"/>
  <c r="P461" i="94"/>
  <c r="Q461" i="94"/>
  <c r="C462" i="94"/>
  <c r="D462" i="94"/>
  <c r="E462" i="94"/>
  <c r="F462" i="94"/>
  <c r="F14" i="78"/>
  <c r="G462" i="94"/>
  <c r="H462" i="94"/>
  <c r="I462" i="94"/>
  <c r="J462" i="94"/>
  <c r="K462" i="94"/>
  <c r="L462" i="94"/>
  <c r="M462" i="94"/>
  <c r="N462" i="94"/>
  <c r="O462" i="94"/>
  <c r="P462" i="94"/>
  <c r="Q462" i="94"/>
  <c r="C463" i="94"/>
  <c r="D463" i="94"/>
  <c r="E463" i="94"/>
  <c r="F463" i="94"/>
  <c r="F15" i="78"/>
  <c r="G463" i="94"/>
  <c r="H463" i="94"/>
  <c r="I463" i="94"/>
  <c r="J463" i="94"/>
  <c r="K463" i="94"/>
  <c r="L463" i="94"/>
  <c r="M463" i="94"/>
  <c r="N463" i="94"/>
  <c r="O463" i="94"/>
  <c r="P463" i="94"/>
  <c r="Q463" i="94"/>
  <c r="C464" i="94"/>
  <c r="D464" i="94"/>
  <c r="E464" i="94"/>
  <c r="F464" i="94"/>
  <c r="F16" i="78"/>
  <c r="G464" i="94"/>
  <c r="H464" i="94"/>
  <c r="I464" i="94"/>
  <c r="J464" i="94"/>
  <c r="K464" i="94"/>
  <c r="L464" i="94"/>
  <c r="M464" i="94"/>
  <c r="N464" i="94"/>
  <c r="O464" i="94"/>
  <c r="P464" i="94"/>
  <c r="Q464" i="94"/>
  <c r="C465" i="94"/>
  <c r="D465" i="94"/>
  <c r="E465" i="94"/>
  <c r="F465" i="94"/>
  <c r="F17" i="78"/>
  <c r="G465" i="94"/>
  <c r="H465" i="94"/>
  <c r="I465" i="94"/>
  <c r="J465" i="94"/>
  <c r="K465" i="94"/>
  <c r="L465" i="94"/>
  <c r="M465" i="94"/>
  <c r="N465" i="94"/>
  <c r="O465" i="94"/>
  <c r="P465" i="94"/>
  <c r="Q465" i="94"/>
  <c r="C466" i="94"/>
  <c r="D466" i="94"/>
  <c r="E466" i="94"/>
  <c r="F466" i="94"/>
  <c r="F18" i="78"/>
  <c r="G466" i="94"/>
  <c r="H466" i="94"/>
  <c r="I466" i="94"/>
  <c r="J466" i="94"/>
  <c r="K466" i="94"/>
  <c r="L466" i="94"/>
  <c r="M466" i="94"/>
  <c r="N466" i="94"/>
  <c r="O466" i="94"/>
  <c r="P466" i="94"/>
  <c r="Q466" i="94"/>
  <c r="C467" i="94"/>
  <c r="D467" i="94"/>
  <c r="E467" i="94"/>
  <c r="F467" i="94"/>
  <c r="F19" i="78"/>
  <c r="G467" i="94"/>
  <c r="H467" i="94"/>
  <c r="I467" i="94"/>
  <c r="J467" i="94"/>
  <c r="K467" i="94"/>
  <c r="L467" i="94"/>
  <c r="M467" i="94"/>
  <c r="N467" i="94"/>
  <c r="O467" i="94"/>
  <c r="P467" i="94"/>
  <c r="Q467" i="94"/>
  <c r="C468" i="94"/>
  <c r="D468" i="94"/>
  <c r="E468" i="94"/>
  <c r="F468" i="94"/>
  <c r="F20" i="78"/>
  <c r="G468" i="94"/>
  <c r="H468" i="94"/>
  <c r="I468" i="94"/>
  <c r="J468" i="94"/>
  <c r="K468" i="94"/>
  <c r="L468" i="94"/>
  <c r="M468" i="94"/>
  <c r="N468" i="94"/>
  <c r="O468" i="94"/>
  <c r="P468" i="94"/>
  <c r="Q468" i="94"/>
  <c r="C469" i="94"/>
  <c r="D469" i="94"/>
  <c r="E469" i="94"/>
  <c r="F469" i="94"/>
  <c r="F21" i="78"/>
  <c r="G469" i="94"/>
  <c r="H469" i="94"/>
  <c r="I469" i="94"/>
  <c r="J469" i="94"/>
  <c r="K469" i="94"/>
  <c r="L469" i="94"/>
  <c r="M469" i="94"/>
  <c r="N469" i="94"/>
  <c r="O469" i="94"/>
  <c r="P469" i="94"/>
  <c r="Q469" i="94"/>
  <c r="C470" i="94"/>
  <c r="D470" i="94"/>
  <c r="E470" i="94"/>
  <c r="F470" i="94"/>
  <c r="F22" i="78"/>
  <c r="G470" i="94"/>
  <c r="H470" i="94"/>
  <c r="I470" i="94"/>
  <c r="J470" i="94"/>
  <c r="K470" i="94"/>
  <c r="L470" i="94"/>
  <c r="M470" i="94"/>
  <c r="N470" i="94"/>
  <c r="O470" i="94"/>
  <c r="P470" i="94"/>
  <c r="Q470" i="94"/>
  <c r="C471" i="94"/>
  <c r="D471" i="94"/>
  <c r="E471" i="94"/>
  <c r="F471" i="94"/>
  <c r="F23" i="78"/>
  <c r="G471" i="94"/>
  <c r="H471" i="94"/>
  <c r="I471" i="94"/>
  <c r="J471" i="94"/>
  <c r="K471" i="94"/>
  <c r="L471" i="94"/>
  <c r="M471" i="94"/>
  <c r="N471" i="94"/>
  <c r="O471" i="94"/>
  <c r="P471" i="94"/>
  <c r="Q471" i="94"/>
  <c r="C472" i="94"/>
  <c r="D472" i="94"/>
  <c r="E472" i="94"/>
  <c r="F472" i="94"/>
  <c r="F24" i="78"/>
  <c r="G472" i="94"/>
  <c r="H472" i="94"/>
  <c r="I472" i="94"/>
  <c r="J472" i="94"/>
  <c r="K472" i="94"/>
  <c r="L472" i="94"/>
  <c r="M472" i="94"/>
  <c r="N472" i="94"/>
  <c r="O472" i="94"/>
  <c r="P472" i="94"/>
  <c r="Q472" i="94"/>
  <c r="C473" i="94"/>
  <c r="D473" i="94"/>
  <c r="E473" i="94"/>
  <c r="F473" i="94"/>
  <c r="F25" i="78"/>
  <c r="G473" i="94"/>
  <c r="H473" i="94"/>
  <c r="I473" i="94"/>
  <c r="J473" i="94"/>
  <c r="K473" i="94"/>
  <c r="L473" i="94"/>
  <c r="M473" i="94"/>
  <c r="N473" i="94"/>
  <c r="O473" i="94"/>
  <c r="P473" i="94"/>
  <c r="Q473" i="94"/>
  <c r="C474" i="94"/>
  <c r="D474" i="94"/>
  <c r="E474" i="94"/>
  <c r="F474" i="94"/>
  <c r="F26" i="78"/>
  <c r="G474" i="94"/>
  <c r="H474" i="94"/>
  <c r="I474" i="94"/>
  <c r="J474" i="94"/>
  <c r="K474" i="94"/>
  <c r="L474" i="94"/>
  <c r="M474" i="94"/>
  <c r="N474" i="94"/>
  <c r="O474" i="94"/>
  <c r="P474" i="94"/>
  <c r="Q474" i="94"/>
  <c r="C475" i="94"/>
  <c r="D475" i="94"/>
  <c r="E475" i="94"/>
  <c r="F475" i="94"/>
  <c r="F27" i="78"/>
  <c r="G475" i="94"/>
  <c r="H475" i="94"/>
  <c r="I475" i="94"/>
  <c r="J475" i="94"/>
  <c r="K475" i="94"/>
  <c r="L475" i="94"/>
  <c r="M475" i="94"/>
  <c r="N475" i="94"/>
  <c r="O475" i="94"/>
  <c r="P475" i="94"/>
  <c r="Q475" i="94"/>
  <c r="C476" i="94"/>
  <c r="D476" i="94"/>
  <c r="E476" i="94"/>
  <c r="F476" i="94"/>
  <c r="F28" i="78"/>
  <c r="G476" i="94"/>
  <c r="H476" i="94"/>
  <c r="I476" i="94"/>
  <c r="J476" i="94"/>
  <c r="K476" i="94"/>
  <c r="L476" i="94"/>
  <c r="M476" i="94"/>
  <c r="N476" i="94"/>
  <c r="O476" i="94"/>
  <c r="P476" i="94"/>
  <c r="Q476" i="94"/>
  <c r="C477" i="94"/>
  <c r="D477" i="94"/>
  <c r="E477" i="94"/>
  <c r="F477" i="94"/>
  <c r="F29" i="78"/>
  <c r="G477" i="94"/>
  <c r="H477" i="94"/>
  <c r="I477" i="94"/>
  <c r="J477" i="94"/>
  <c r="K477" i="94"/>
  <c r="L477" i="94"/>
  <c r="M477" i="94"/>
  <c r="N477" i="94"/>
  <c r="O477" i="94"/>
  <c r="P477" i="94"/>
  <c r="Q477" i="94"/>
  <c r="C478" i="94"/>
  <c r="D478" i="94"/>
  <c r="E478" i="94"/>
  <c r="F478" i="94"/>
  <c r="F30" i="78"/>
  <c r="G478" i="94"/>
  <c r="H478" i="94"/>
  <c r="I478" i="94"/>
  <c r="J478" i="94"/>
  <c r="K478" i="94"/>
  <c r="L478" i="94"/>
  <c r="M478" i="94"/>
  <c r="N478" i="94"/>
  <c r="O478" i="94"/>
  <c r="P478" i="94"/>
  <c r="Q478" i="94"/>
  <c r="C479" i="94"/>
  <c r="D479" i="94"/>
  <c r="E479" i="94"/>
  <c r="F479" i="94"/>
  <c r="F31" i="78"/>
  <c r="G479" i="94"/>
  <c r="H479" i="94"/>
  <c r="I479" i="94"/>
  <c r="J479" i="94"/>
  <c r="K479" i="94"/>
  <c r="L479" i="94"/>
  <c r="M479" i="94"/>
  <c r="N479" i="94"/>
  <c r="O479" i="94"/>
  <c r="P479" i="94"/>
  <c r="Q479" i="94"/>
  <c r="C480" i="94"/>
  <c r="D480" i="94"/>
  <c r="E480" i="94"/>
  <c r="F480" i="94"/>
  <c r="F32" i="78"/>
  <c r="G480" i="94"/>
  <c r="H480" i="94"/>
  <c r="I480" i="94"/>
  <c r="J480" i="94"/>
  <c r="K480" i="94"/>
  <c r="L480" i="94"/>
  <c r="M480" i="94"/>
  <c r="N480" i="94"/>
  <c r="O480" i="94"/>
  <c r="P480" i="94"/>
  <c r="Q480" i="94"/>
  <c r="C481" i="94"/>
  <c r="D481" i="94"/>
  <c r="E481" i="94"/>
  <c r="F481" i="94"/>
  <c r="F33" i="78"/>
  <c r="G481" i="94"/>
  <c r="H481" i="94"/>
  <c r="I481" i="94"/>
  <c r="J481" i="94"/>
  <c r="K481" i="94"/>
  <c r="L481" i="94"/>
  <c r="M481" i="94"/>
  <c r="N481" i="94"/>
  <c r="O481" i="94"/>
  <c r="P481" i="94"/>
  <c r="Q481" i="94"/>
  <c r="C482" i="94"/>
  <c r="D482" i="94"/>
  <c r="E482" i="94"/>
  <c r="F482" i="94"/>
  <c r="F34" i="78"/>
  <c r="G482" i="94"/>
  <c r="H482" i="94"/>
  <c r="I482" i="94"/>
  <c r="J482" i="94"/>
  <c r="K482" i="94"/>
  <c r="L482" i="94"/>
  <c r="M482" i="94"/>
  <c r="N482" i="94"/>
  <c r="O482" i="94"/>
  <c r="P482" i="94"/>
  <c r="Q482" i="94"/>
  <c r="C483" i="94"/>
  <c r="D483" i="94"/>
  <c r="E483" i="94"/>
  <c r="F483" i="94"/>
  <c r="F35" i="78"/>
  <c r="G483" i="94"/>
  <c r="H483" i="94"/>
  <c r="I483" i="94"/>
  <c r="J483" i="94"/>
  <c r="K483" i="94"/>
  <c r="L483" i="94"/>
  <c r="M483" i="94"/>
  <c r="N483" i="94"/>
  <c r="O483" i="94"/>
  <c r="P483" i="94"/>
  <c r="Q483" i="94"/>
  <c r="C484" i="94"/>
  <c r="D484" i="94"/>
  <c r="E484" i="94"/>
  <c r="F484" i="94"/>
  <c r="F36" i="78"/>
  <c r="G484" i="94"/>
  <c r="H484" i="94"/>
  <c r="I484" i="94"/>
  <c r="J484" i="94"/>
  <c r="K484" i="94"/>
  <c r="L484" i="94"/>
  <c r="M484" i="94"/>
  <c r="N484" i="94"/>
  <c r="O484" i="94"/>
  <c r="P484" i="94"/>
  <c r="Q484" i="94"/>
  <c r="C485" i="94"/>
  <c r="D485" i="94"/>
  <c r="E485" i="94"/>
  <c r="F485" i="94"/>
  <c r="F37" i="78"/>
  <c r="G485" i="94"/>
  <c r="H485" i="94"/>
  <c r="I485" i="94"/>
  <c r="J485" i="94"/>
  <c r="K485" i="94"/>
  <c r="L485" i="94"/>
  <c r="M485" i="94"/>
  <c r="N485" i="94"/>
  <c r="O485" i="94"/>
  <c r="P485" i="94"/>
  <c r="Q485" i="94"/>
  <c r="C486" i="94"/>
  <c r="D486" i="94"/>
  <c r="E486" i="94"/>
  <c r="F486" i="94"/>
  <c r="F38" i="78"/>
  <c r="G486" i="94"/>
  <c r="H486" i="94"/>
  <c r="I486" i="94"/>
  <c r="J486" i="94"/>
  <c r="K486" i="94"/>
  <c r="L486" i="94"/>
  <c r="M486" i="94"/>
  <c r="N486" i="94"/>
  <c r="O486" i="94"/>
  <c r="P486" i="94"/>
  <c r="Q486" i="94"/>
  <c r="C487" i="94"/>
  <c r="D487" i="94"/>
  <c r="E487" i="94"/>
  <c r="F487" i="94"/>
  <c r="F39" i="78"/>
  <c r="G487" i="94"/>
  <c r="H487" i="94"/>
  <c r="I487" i="94"/>
  <c r="J487" i="94"/>
  <c r="K487" i="94"/>
  <c r="L487" i="94"/>
  <c r="M487" i="94"/>
  <c r="N487" i="94"/>
  <c r="O487" i="94"/>
  <c r="P487" i="94"/>
  <c r="Q487" i="94"/>
  <c r="C488" i="94"/>
  <c r="D488" i="94"/>
  <c r="E488" i="94"/>
  <c r="F488" i="94"/>
  <c r="F40" i="78"/>
  <c r="G488" i="94"/>
  <c r="H488" i="94"/>
  <c r="I488" i="94"/>
  <c r="J488" i="94"/>
  <c r="K488" i="94"/>
  <c r="L488" i="94"/>
  <c r="M488" i="94"/>
  <c r="N488" i="94"/>
  <c r="O488" i="94"/>
  <c r="P488" i="94"/>
  <c r="Q488" i="94"/>
  <c r="C489" i="94"/>
  <c r="D489" i="94"/>
  <c r="E489" i="94"/>
  <c r="F489" i="94"/>
  <c r="F41" i="78"/>
  <c r="G489" i="94"/>
  <c r="H489" i="94"/>
  <c r="I489" i="94"/>
  <c r="J489" i="94"/>
  <c r="K489" i="94"/>
  <c r="L489" i="94"/>
  <c r="M489" i="94"/>
  <c r="N489" i="94"/>
  <c r="O489" i="94"/>
  <c r="P489" i="94"/>
  <c r="Q489" i="94"/>
  <c r="C490" i="94"/>
  <c r="D490" i="94"/>
  <c r="E490" i="94"/>
  <c r="F490" i="94"/>
  <c r="F42" i="78"/>
  <c r="G490" i="94"/>
  <c r="H490" i="94"/>
  <c r="I490" i="94"/>
  <c r="J490" i="94"/>
  <c r="K490" i="94"/>
  <c r="L490" i="94"/>
  <c r="M490" i="94"/>
  <c r="N490" i="94"/>
  <c r="O490" i="94"/>
  <c r="P490" i="94"/>
  <c r="Q490" i="94"/>
  <c r="C491" i="94"/>
  <c r="D491" i="94"/>
  <c r="E491" i="94"/>
  <c r="F491" i="94"/>
  <c r="F43" i="78"/>
  <c r="G491" i="94"/>
  <c r="H491" i="94"/>
  <c r="I491" i="94"/>
  <c r="J491" i="94"/>
  <c r="K491" i="94"/>
  <c r="L491" i="94"/>
  <c r="M491" i="94"/>
  <c r="N491" i="94"/>
  <c r="O491" i="94"/>
  <c r="P491" i="94"/>
  <c r="Q491" i="94"/>
  <c r="C492" i="94"/>
  <c r="D492" i="94"/>
  <c r="E492" i="94"/>
  <c r="F492" i="94"/>
  <c r="F44" i="78"/>
  <c r="G492" i="94"/>
  <c r="H492" i="94"/>
  <c r="I492" i="94"/>
  <c r="J492" i="94"/>
  <c r="K492" i="94"/>
  <c r="L492" i="94"/>
  <c r="M492" i="94"/>
  <c r="N492" i="94"/>
  <c r="O492" i="94"/>
  <c r="P492" i="94"/>
  <c r="Q492" i="94"/>
  <c r="C493" i="94"/>
  <c r="D493" i="94"/>
  <c r="E493" i="94"/>
  <c r="F493" i="94"/>
  <c r="F45" i="78"/>
  <c r="G493" i="94"/>
  <c r="H493" i="94"/>
  <c r="I493" i="94"/>
  <c r="J493" i="94"/>
  <c r="K493" i="94"/>
  <c r="L493" i="94"/>
  <c r="M493" i="94"/>
  <c r="N493" i="94"/>
  <c r="O493" i="94"/>
  <c r="P493" i="94"/>
  <c r="Q493" i="94"/>
  <c r="C494" i="94"/>
  <c r="D494" i="94"/>
  <c r="E494" i="94"/>
  <c r="F494" i="94"/>
  <c r="F46" i="78"/>
  <c r="G494" i="94"/>
  <c r="H494" i="94"/>
  <c r="I494" i="94"/>
  <c r="J494" i="94"/>
  <c r="K494" i="94"/>
  <c r="L494" i="94"/>
  <c r="M494" i="94"/>
  <c r="N494" i="94"/>
  <c r="O494" i="94"/>
  <c r="P494" i="94"/>
  <c r="Q494" i="94"/>
  <c r="C495" i="94"/>
  <c r="D495" i="94"/>
  <c r="E495" i="94"/>
  <c r="F495" i="94"/>
  <c r="F47" i="78"/>
  <c r="G495" i="94"/>
  <c r="H495" i="94"/>
  <c r="I495" i="94"/>
  <c r="J495" i="94"/>
  <c r="K495" i="94"/>
  <c r="L495" i="94"/>
  <c r="M495" i="94"/>
  <c r="N495" i="94"/>
  <c r="O495" i="94"/>
  <c r="P495" i="94"/>
  <c r="Q495" i="94"/>
  <c r="C496" i="94"/>
  <c r="D496" i="94"/>
  <c r="E496" i="94"/>
  <c r="F496" i="94"/>
  <c r="F48" i="78"/>
  <c r="G496" i="94"/>
  <c r="H496" i="94"/>
  <c r="I496" i="94"/>
  <c r="J496" i="94"/>
  <c r="K496" i="94"/>
  <c r="L496" i="94"/>
  <c r="M496" i="94"/>
  <c r="N496" i="94"/>
  <c r="O496" i="94"/>
  <c r="P496" i="94"/>
  <c r="Q496" i="94"/>
  <c r="C497" i="94"/>
  <c r="D497" i="94"/>
  <c r="E497" i="94"/>
  <c r="F497" i="94"/>
  <c r="F49" i="78"/>
  <c r="G497" i="94"/>
  <c r="H497" i="94"/>
  <c r="I497" i="94"/>
  <c r="J497" i="94"/>
  <c r="K497" i="94"/>
  <c r="L497" i="94"/>
  <c r="M497" i="94"/>
  <c r="N497" i="94"/>
  <c r="O497" i="94"/>
  <c r="P497" i="94"/>
  <c r="Q497" i="94"/>
  <c r="C498" i="94"/>
  <c r="D498" i="94"/>
  <c r="E498" i="94"/>
  <c r="F498" i="94"/>
  <c r="F50" i="78"/>
  <c r="G498" i="94"/>
  <c r="H498" i="94"/>
  <c r="I498" i="94"/>
  <c r="J498" i="94"/>
  <c r="K498" i="94"/>
  <c r="L498" i="94"/>
  <c r="M498" i="94"/>
  <c r="N498" i="94"/>
  <c r="O498" i="94"/>
  <c r="P498" i="94"/>
  <c r="Q498" i="94"/>
  <c r="C499" i="94"/>
  <c r="D499" i="94"/>
  <c r="E499" i="94"/>
  <c r="F499" i="94"/>
  <c r="F51" i="78"/>
  <c r="G499" i="94"/>
  <c r="H499" i="94"/>
  <c r="I499" i="94"/>
  <c r="J499" i="94"/>
  <c r="K499" i="94"/>
  <c r="L499" i="94"/>
  <c r="M499" i="94"/>
  <c r="N499" i="94"/>
  <c r="O499" i="94"/>
  <c r="P499" i="94"/>
  <c r="Q499" i="94"/>
  <c r="C500" i="94"/>
  <c r="D500" i="94"/>
  <c r="E500" i="94"/>
  <c r="F500" i="94"/>
  <c r="F52" i="78"/>
  <c r="G500" i="94"/>
  <c r="H500" i="94"/>
  <c r="I500" i="94"/>
  <c r="J500" i="94"/>
  <c r="K500" i="94"/>
  <c r="L500" i="94"/>
  <c r="M500" i="94"/>
  <c r="N500" i="94"/>
  <c r="O500" i="94"/>
  <c r="P500" i="94"/>
  <c r="Q500" i="94"/>
  <c r="C501" i="94"/>
  <c r="D501" i="94"/>
  <c r="E501" i="94"/>
  <c r="F501" i="94"/>
  <c r="F53" i="78"/>
  <c r="G501" i="94"/>
  <c r="H501" i="94"/>
  <c r="I501" i="94"/>
  <c r="J501" i="94"/>
  <c r="K501" i="94"/>
  <c r="L501" i="94"/>
  <c r="M501" i="94"/>
  <c r="N501" i="94"/>
  <c r="O501" i="94"/>
  <c r="P501" i="94"/>
  <c r="Q501" i="94"/>
  <c r="C502" i="94"/>
  <c r="D502" i="94"/>
  <c r="E502" i="94"/>
  <c r="F502" i="94"/>
  <c r="F54" i="78"/>
  <c r="G502" i="94"/>
  <c r="H502" i="94"/>
  <c r="I502" i="94"/>
  <c r="J502" i="94"/>
  <c r="K502" i="94"/>
  <c r="L502" i="94"/>
  <c r="M502" i="94"/>
  <c r="N502" i="94"/>
  <c r="O502" i="94"/>
  <c r="P502" i="94"/>
  <c r="Q502" i="94"/>
  <c r="C503" i="94"/>
  <c r="D503" i="94"/>
  <c r="E503" i="94"/>
  <c r="F503" i="94"/>
  <c r="F55" i="78"/>
  <c r="G503" i="94"/>
  <c r="H503" i="94"/>
  <c r="I503" i="94"/>
  <c r="J503" i="94"/>
  <c r="K503" i="94"/>
  <c r="L503" i="94"/>
  <c r="M503" i="94"/>
  <c r="N503" i="94"/>
  <c r="O503" i="94"/>
  <c r="P503" i="94"/>
  <c r="Q503" i="94"/>
  <c r="C504" i="94"/>
  <c r="D504" i="94"/>
  <c r="E504" i="94"/>
  <c r="F504" i="94"/>
  <c r="F56" i="78"/>
  <c r="G504" i="94"/>
  <c r="H504" i="94"/>
  <c r="I504" i="94"/>
  <c r="J504" i="94"/>
  <c r="K504" i="94"/>
  <c r="L504" i="94"/>
  <c r="M504" i="94"/>
  <c r="N504" i="94"/>
  <c r="O504" i="94"/>
  <c r="P504" i="94"/>
  <c r="Q504" i="94"/>
  <c r="C505" i="94"/>
  <c r="D505" i="94"/>
  <c r="E505" i="94"/>
  <c r="F505" i="94"/>
  <c r="F57" i="78"/>
  <c r="G505" i="94"/>
  <c r="H505" i="94"/>
  <c r="I505" i="94"/>
  <c r="J505" i="94"/>
  <c r="K505" i="94"/>
  <c r="L505" i="94"/>
  <c r="M505" i="94"/>
  <c r="N505" i="94"/>
  <c r="O505" i="94"/>
  <c r="P505" i="94"/>
  <c r="Q505" i="94"/>
  <c r="C506" i="94"/>
  <c r="D506" i="94"/>
  <c r="E506" i="94"/>
  <c r="F506" i="94"/>
  <c r="F58" i="78"/>
  <c r="G506" i="94"/>
  <c r="H506" i="94"/>
  <c r="I506" i="94"/>
  <c r="J506" i="94"/>
  <c r="K506" i="94"/>
  <c r="L506" i="94"/>
  <c r="M506" i="94"/>
  <c r="N506" i="94"/>
  <c r="O506" i="94"/>
  <c r="P506" i="94"/>
  <c r="Q506" i="94"/>
  <c r="C507" i="94"/>
  <c r="D507" i="94"/>
  <c r="E507" i="94"/>
  <c r="F507" i="94"/>
  <c r="F59" i="78"/>
  <c r="G507" i="94"/>
  <c r="H507" i="94"/>
  <c r="I507" i="94"/>
  <c r="J507" i="94"/>
  <c r="K507" i="94"/>
  <c r="L507" i="94"/>
  <c r="M507" i="94"/>
  <c r="N507" i="94"/>
  <c r="O507" i="94"/>
  <c r="P507" i="94"/>
  <c r="Q507" i="94"/>
  <c r="C508" i="94"/>
  <c r="D508" i="94"/>
  <c r="E508" i="94"/>
  <c r="F508" i="94"/>
  <c r="F60" i="78"/>
  <c r="G508" i="94"/>
  <c r="H508" i="94"/>
  <c r="I508" i="94"/>
  <c r="J508" i="94"/>
  <c r="K508" i="94"/>
  <c r="L508" i="94"/>
  <c r="M508" i="94"/>
  <c r="N508" i="94"/>
  <c r="O508" i="94"/>
  <c r="P508" i="94"/>
  <c r="Q508" i="94"/>
  <c r="C509" i="94"/>
  <c r="D509" i="94"/>
  <c r="E509" i="94"/>
  <c r="F509" i="94"/>
  <c r="F61" i="78"/>
  <c r="G509" i="94"/>
  <c r="H509" i="94"/>
  <c r="I509" i="94"/>
  <c r="J509" i="94"/>
  <c r="K509" i="94"/>
  <c r="L509" i="94"/>
  <c r="M509" i="94"/>
  <c r="N509" i="94"/>
  <c r="O509" i="94"/>
  <c r="P509" i="94"/>
  <c r="Q509" i="94"/>
  <c r="C510" i="94"/>
  <c r="D510" i="94"/>
  <c r="E510" i="94"/>
  <c r="F510" i="94"/>
  <c r="F62" i="78"/>
  <c r="G510" i="94"/>
  <c r="H510" i="94"/>
  <c r="I510" i="94"/>
  <c r="J510" i="94"/>
  <c r="K510" i="94"/>
  <c r="L510" i="94"/>
  <c r="M510" i="94"/>
  <c r="N510" i="94"/>
  <c r="O510" i="94"/>
  <c r="P510" i="94"/>
  <c r="Q510" i="94"/>
  <c r="C511" i="94"/>
  <c r="D511" i="94"/>
  <c r="E511" i="94"/>
  <c r="F511" i="94"/>
  <c r="F63" i="78"/>
  <c r="G511" i="94"/>
  <c r="H511" i="94"/>
  <c r="I511" i="94"/>
  <c r="J511" i="94"/>
  <c r="K511" i="94"/>
  <c r="L511" i="94"/>
  <c r="M511" i="94"/>
  <c r="N511" i="94"/>
  <c r="O511" i="94"/>
  <c r="P511" i="94"/>
  <c r="Q511" i="94"/>
  <c r="C512" i="94"/>
  <c r="D512" i="94"/>
  <c r="E512" i="94"/>
  <c r="F512" i="94"/>
  <c r="F13" i="79"/>
  <c r="G512" i="94"/>
  <c r="H512" i="94"/>
  <c r="I512" i="94"/>
  <c r="J512" i="94"/>
  <c r="K512" i="94"/>
  <c r="L512" i="94"/>
  <c r="M512" i="94"/>
  <c r="N512" i="94"/>
  <c r="O512" i="94"/>
  <c r="P512" i="94"/>
  <c r="Q512" i="94"/>
  <c r="C513" i="94"/>
  <c r="D513" i="94"/>
  <c r="E513" i="94"/>
  <c r="F513" i="94"/>
  <c r="F14" i="79"/>
  <c r="G513" i="94"/>
  <c r="H513" i="94"/>
  <c r="I513" i="94"/>
  <c r="J513" i="94"/>
  <c r="K513" i="94"/>
  <c r="L513" i="94"/>
  <c r="M513" i="94"/>
  <c r="N513" i="94"/>
  <c r="O513" i="94"/>
  <c r="P513" i="94"/>
  <c r="Q513" i="94"/>
  <c r="C514" i="94"/>
  <c r="D514" i="94"/>
  <c r="E514" i="94"/>
  <c r="F514" i="94"/>
  <c r="F15" i="79"/>
  <c r="G514" i="94"/>
  <c r="H514" i="94"/>
  <c r="I514" i="94"/>
  <c r="J514" i="94"/>
  <c r="K514" i="94"/>
  <c r="L514" i="94"/>
  <c r="M514" i="94"/>
  <c r="N514" i="94"/>
  <c r="O514" i="94"/>
  <c r="P514" i="94"/>
  <c r="Q514" i="94"/>
  <c r="C515" i="94"/>
  <c r="D515" i="94"/>
  <c r="E515" i="94"/>
  <c r="F515" i="94"/>
  <c r="F16" i="79"/>
  <c r="G515" i="94"/>
  <c r="H515" i="94"/>
  <c r="I515" i="94"/>
  <c r="J515" i="94"/>
  <c r="K515" i="94"/>
  <c r="L515" i="94"/>
  <c r="M515" i="94"/>
  <c r="N515" i="94"/>
  <c r="O515" i="94"/>
  <c r="P515" i="94"/>
  <c r="Q515" i="94"/>
  <c r="C516" i="94"/>
  <c r="D516" i="94"/>
  <c r="E516" i="94"/>
  <c r="F516" i="94"/>
  <c r="F17" i="79"/>
  <c r="G516" i="94"/>
  <c r="H516" i="94"/>
  <c r="I516" i="94"/>
  <c r="J516" i="94"/>
  <c r="K516" i="94"/>
  <c r="L516" i="94"/>
  <c r="M516" i="94"/>
  <c r="N516" i="94"/>
  <c r="O516" i="94"/>
  <c r="P516" i="94"/>
  <c r="Q516" i="94"/>
  <c r="C517" i="94"/>
  <c r="D517" i="94"/>
  <c r="E517" i="94"/>
  <c r="F517" i="94"/>
  <c r="F18" i="79"/>
  <c r="G517" i="94"/>
  <c r="H517" i="94"/>
  <c r="I517" i="94"/>
  <c r="J517" i="94"/>
  <c r="K517" i="94"/>
  <c r="L517" i="94"/>
  <c r="M517" i="94"/>
  <c r="N517" i="94"/>
  <c r="O517" i="94"/>
  <c r="P517" i="94"/>
  <c r="Q517" i="94"/>
  <c r="C518" i="94"/>
  <c r="D518" i="94"/>
  <c r="E518" i="94"/>
  <c r="F518" i="94"/>
  <c r="F19" i="79"/>
  <c r="G518" i="94"/>
  <c r="H518" i="94"/>
  <c r="I518" i="94"/>
  <c r="J518" i="94"/>
  <c r="K518" i="94"/>
  <c r="L518" i="94"/>
  <c r="M518" i="94"/>
  <c r="N518" i="94"/>
  <c r="O518" i="94"/>
  <c r="P518" i="94"/>
  <c r="Q518" i="94"/>
  <c r="C519" i="94"/>
  <c r="D519" i="94"/>
  <c r="E519" i="94"/>
  <c r="F519" i="94"/>
  <c r="F20" i="79"/>
  <c r="G519" i="94"/>
  <c r="H519" i="94"/>
  <c r="I519" i="94"/>
  <c r="J519" i="94"/>
  <c r="K519" i="94"/>
  <c r="L519" i="94"/>
  <c r="M519" i="94"/>
  <c r="N519" i="94"/>
  <c r="O519" i="94"/>
  <c r="P519" i="94"/>
  <c r="Q519" i="94"/>
  <c r="C520" i="94"/>
  <c r="D520" i="94"/>
  <c r="E520" i="94"/>
  <c r="F520" i="94"/>
  <c r="F21" i="79"/>
  <c r="G520" i="94"/>
  <c r="H520" i="94"/>
  <c r="I520" i="94"/>
  <c r="J520" i="94"/>
  <c r="K520" i="94"/>
  <c r="L520" i="94"/>
  <c r="M520" i="94"/>
  <c r="N520" i="94"/>
  <c r="O520" i="94"/>
  <c r="P520" i="94"/>
  <c r="Q520" i="94"/>
  <c r="C521" i="94"/>
  <c r="D521" i="94"/>
  <c r="E521" i="94"/>
  <c r="F521" i="94"/>
  <c r="F22" i="79"/>
  <c r="G521" i="94"/>
  <c r="H521" i="94"/>
  <c r="I521" i="94"/>
  <c r="J521" i="94"/>
  <c r="K521" i="94"/>
  <c r="L521" i="94"/>
  <c r="M521" i="94"/>
  <c r="N521" i="94"/>
  <c r="O521" i="94"/>
  <c r="P521" i="94"/>
  <c r="Q521" i="94"/>
  <c r="C522" i="94"/>
  <c r="D522" i="94"/>
  <c r="E522" i="94"/>
  <c r="F522" i="94"/>
  <c r="F23" i="79"/>
  <c r="G522" i="94"/>
  <c r="H522" i="94"/>
  <c r="I522" i="94"/>
  <c r="J522" i="94"/>
  <c r="K522" i="94"/>
  <c r="L522" i="94"/>
  <c r="M522" i="94"/>
  <c r="N522" i="94"/>
  <c r="O522" i="94"/>
  <c r="P522" i="94"/>
  <c r="Q522" i="94"/>
  <c r="C523" i="94"/>
  <c r="D523" i="94"/>
  <c r="E523" i="94"/>
  <c r="F523" i="94"/>
  <c r="F24" i="79"/>
  <c r="G523" i="94"/>
  <c r="H523" i="94"/>
  <c r="I523" i="94"/>
  <c r="J523" i="94"/>
  <c r="K523" i="94"/>
  <c r="L523" i="94"/>
  <c r="M523" i="94"/>
  <c r="N523" i="94"/>
  <c r="O523" i="94"/>
  <c r="P523" i="94"/>
  <c r="Q523" i="94"/>
  <c r="C524" i="94"/>
  <c r="D524" i="94"/>
  <c r="E524" i="94"/>
  <c r="F524" i="94"/>
  <c r="F25" i="79"/>
  <c r="G524" i="94"/>
  <c r="H524" i="94"/>
  <c r="I524" i="94"/>
  <c r="J524" i="94"/>
  <c r="K524" i="94"/>
  <c r="L524" i="94"/>
  <c r="M524" i="94"/>
  <c r="N524" i="94"/>
  <c r="O524" i="94"/>
  <c r="P524" i="94"/>
  <c r="Q524" i="94"/>
  <c r="C525" i="94"/>
  <c r="D525" i="94"/>
  <c r="E525" i="94"/>
  <c r="F525" i="94"/>
  <c r="F26" i="79"/>
  <c r="G525" i="94"/>
  <c r="H525" i="94"/>
  <c r="I525" i="94"/>
  <c r="J525" i="94"/>
  <c r="K525" i="94"/>
  <c r="L525" i="94"/>
  <c r="M525" i="94"/>
  <c r="N525" i="94"/>
  <c r="O525" i="94"/>
  <c r="P525" i="94"/>
  <c r="Q525" i="94"/>
  <c r="C526" i="94"/>
  <c r="D526" i="94"/>
  <c r="E526" i="94"/>
  <c r="F526" i="94"/>
  <c r="F27" i="79"/>
  <c r="G526" i="94"/>
  <c r="H526" i="94"/>
  <c r="I526" i="94"/>
  <c r="J526" i="94"/>
  <c r="K526" i="94"/>
  <c r="L526" i="94"/>
  <c r="M526" i="94"/>
  <c r="N526" i="94"/>
  <c r="O526" i="94"/>
  <c r="P526" i="94"/>
  <c r="Q526" i="94"/>
  <c r="C527" i="94"/>
  <c r="D527" i="94"/>
  <c r="E527" i="94"/>
  <c r="F527" i="94"/>
  <c r="F28" i="79"/>
  <c r="G527" i="94"/>
  <c r="H527" i="94"/>
  <c r="I527" i="94"/>
  <c r="J527" i="94"/>
  <c r="K527" i="94"/>
  <c r="L527" i="94"/>
  <c r="M527" i="94"/>
  <c r="N527" i="94"/>
  <c r="O527" i="94"/>
  <c r="P527" i="94"/>
  <c r="Q527" i="94"/>
  <c r="C528" i="94"/>
  <c r="D528" i="94"/>
  <c r="E528" i="94"/>
  <c r="F528" i="94"/>
  <c r="F29" i="79"/>
  <c r="G528" i="94"/>
  <c r="H528" i="94"/>
  <c r="I528" i="94"/>
  <c r="J528" i="94"/>
  <c r="K528" i="94"/>
  <c r="L528" i="94"/>
  <c r="M528" i="94"/>
  <c r="N528" i="94"/>
  <c r="O528" i="94"/>
  <c r="P528" i="94"/>
  <c r="Q528" i="94"/>
  <c r="C529" i="94"/>
  <c r="D529" i="94"/>
  <c r="E529" i="94"/>
  <c r="F529" i="94"/>
  <c r="F30" i="79"/>
  <c r="G529" i="94"/>
  <c r="H529" i="94"/>
  <c r="I529" i="94"/>
  <c r="J529" i="94"/>
  <c r="K529" i="94"/>
  <c r="L529" i="94"/>
  <c r="M529" i="94"/>
  <c r="N529" i="94"/>
  <c r="O529" i="94"/>
  <c r="P529" i="94"/>
  <c r="Q529" i="94"/>
  <c r="C530" i="94"/>
  <c r="D530" i="94"/>
  <c r="E530" i="94"/>
  <c r="F530" i="94"/>
  <c r="F31" i="79"/>
  <c r="G530" i="94"/>
  <c r="H530" i="94"/>
  <c r="I530" i="94"/>
  <c r="J530" i="94"/>
  <c r="K530" i="94"/>
  <c r="L530" i="94"/>
  <c r="M530" i="94"/>
  <c r="N530" i="94"/>
  <c r="O530" i="94"/>
  <c r="P530" i="94"/>
  <c r="Q530" i="94"/>
  <c r="C531" i="94"/>
  <c r="D531" i="94"/>
  <c r="E531" i="94"/>
  <c r="F531" i="94"/>
  <c r="F32" i="79"/>
  <c r="G531" i="94"/>
  <c r="H531" i="94"/>
  <c r="I531" i="94"/>
  <c r="J531" i="94"/>
  <c r="K531" i="94"/>
  <c r="L531" i="94"/>
  <c r="M531" i="94"/>
  <c r="N531" i="94"/>
  <c r="O531" i="94"/>
  <c r="P531" i="94"/>
  <c r="Q531" i="94"/>
  <c r="C532" i="94"/>
  <c r="D532" i="94"/>
  <c r="E532" i="94"/>
  <c r="F532" i="94"/>
  <c r="F33" i="79"/>
  <c r="G532" i="94"/>
  <c r="H532" i="94"/>
  <c r="I532" i="94"/>
  <c r="J532" i="94"/>
  <c r="K532" i="94"/>
  <c r="L532" i="94"/>
  <c r="M532" i="94"/>
  <c r="N532" i="94"/>
  <c r="O532" i="94"/>
  <c r="P532" i="94"/>
  <c r="Q532" i="94"/>
  <c r="C533" i="94"/>
  <c r="D533" i="94"/>
  <c r="E533" i="94"/>
  <c r="F533" i="94"/>
  <c r="F34" i="79"/>
  <c r="G533" i="94"/>
  <c r="H533" i="94"/>
  <c r="I533" i="94"/>
  <c r="J533" i="94"/>
  <c r="K533" i="94"/>
  <c r="L533" i="94"/>
  <c r="M533" i="94"/>
  <c r="N533" i="94"/>
  <c r="O533" i="94"/>
  <c r="P533" i="94"/>
  <c r="Q533" i="94"/>
  <c r="C534" i="94"/>
  <c r="D534" i="94"/>
  <c r="E534" i="94"/>
  <c r="F534" i="94"/>
  <c r="F35" i="79"/>
  <c r="G534" i="94"/>
  <c r="H534" i="94"/>
  <c r="I534" i="94"/>
  <c r="J534" i="94"/>
  <c r="K534" i="94"/>
  <c r="L534" i="94"/>
  <c r="M534" i="94"/>
  <c r="N534" i="94"/>
  <c r="O534" i="94"/>
  <c r="P534" i="94"/>
  <c r="Q534" i="94"/>
  <c r="C535" i="94"/>
  <c r="D535" i="94"/>
  <c r="E535" i="94"/>
  <c r="F535" i="94"/>
  <c r="F36" i="79"/>
  <c r="G535" i="94"/>
  <c r="H535" i="94"/>
  <c r="I535" i="94"/>
  <c r="J535" i="94"/>
  <c r="K535" i="94"/>
  <c r="L535" i="94"/>
  <c r="M535" i="94"/>
  <c r="N535" i="94"/>
  <c r="O535" i="94"/>
  <c r="P535" i="94"/>
  <c r="Q535" i="94"/>
  <c r="C536" i="94"/>
  <c r="D536" i="94"/>
  <c r="E536" i="94"/>
  <c r="F536" i="94"/>
  <c r="F37" i="79"/>
  <c r="G536" i="94"/>
  <c r="H536" i="94"/>
  <c r="I536" i="94"/>
  <c r="J536" i="94"/>
  <c r="K536" i="94"/>
  <c r="L536" i="94"/>
  <c r="M536" i="94"/>
  <c r="N536" i="94"/>
  <c r="O536" i="94"/>
  <c r="P536" i="94"/>
  <c r="Q536" i="94"/>
  <c r="C537" i="94"/>
  <c r="D537" i="94"/>
  <c r="E537" i="94"/>
  <c r="F537" i="94"/>
  <c r="F38" i="79"/>
  <c r="G537" i="94"/>
  <c r="H537" i="94"/>
  <c r="I537" i="94"/>
  <c r="J537" i="94"/>
  <c r="K537" i="94"/>
  <c r="L537" i="94"/>
  <c r="M537" i="94"/>
  <c r="N537" i="94"/>
  <c r="O537" i="94"/>
  <c r="P537" i="94"/>
  <c r="Q537" i="94"/>
  <c r="C538" i="94"/>
  <c r="D538" i="94"/>
  <c r="E538" i="94"/>
  <c r="F538" i="94"/>
  <c r="F39" i="79"/>
  <c r="G538" i="94"/>
  <c r="H538" i="94"/>
  <c r="I538" i="94"/>
  <c r="J538" i="94"/>
  <c r="K538" i="94"/>
  <c r="L538" i="94"/>
  <c r="M538" i="94"/>
  <c r="N538" i="94"/>
  <c r="O538" i="94"/>
  <c r="P538" i="94"/>
  <c r="Q538" i="94"/>
  <c r="C539" i="94"/>
  <c r="D539" i="94"/>
  <c r="E539" i="94"/>
  <c r="F539" i="94"/>
  <c r="F40" i="79"/>
  <c r="G539" i="94"/>
  <c r="H539" i="94"/>
  <c r="I539" i="94"/>
  <c r="J539" i="94"/>
  <c r="K539" i="94"/>
  <c r="L539" i="94"/>
  <c r="M539" i="94"/>
  <c r="N539" i="94"/>
  <c r="O539" i="94"/>
  <c r="P539" i="94"/>
  <c r="Q539" i="94"/>
  <c r="C540" i="94"/>
  <c r="D540" i="94"/>
  <c r="E540" i="94"/>
  <c r="F540" i="94"/>
  <c r="F41" i="79"/>
  <c r="G540" i="94"/>
  <c r="H540" i="94"/>
  <c r="I540" i="94"/>
  <c r="J540" i="94"/>
  <c r="K540" i="94"/>
  <c r="L540" i="94"/>
  <c r="M540" i="94"/>
  <c r="N540" i="94"/>
  <c r="O540" i="94"/>
  <c r="P540" i="94"/>
  <c r="Q540" i="94"/>
  <c r="C541" i="94"/>
  <c r="D541" i="94"/>
  <c r="E541" i="94"/>
  <c r="F541" i="94"/>
  <c r="F42" i="79"/>
  <c r="G541" i="94"/>
  <c r="H541" i="94"/>
  <c r="I541" i="94"/>
  <c r="J541" i="94"/>
  <c r="K541" i="94"/>
  <c r="L541" i="94"/>
  <c r="M541" i="94"/>
  <c r="N541" i="94"/>
  <c r="O541" i="94"/>
  <c r="P541" i="94"/>
  <c r="Q541" i="94"/>
  <c r="C542" i="94"/>
  <c r="D542" i="94"/>
  <c r="E542" i="94"/>
  <c r="F542" i="94"/>
  <c r="F43" i="79"/>
  <c r="G542" i="94"/>
  <c r="H542" i="94"/>
  <c r="I542" i="94"/>
  <c r="J542" i="94"/>
  <c r="K542" i="94"/>
  <c r="L542" i="94"/>
  <c r="M542" i="94"/>
  <c r="N542" i="94"/>
  <c r="O542" i="94"/>
  <c r="P542" i="94"/>
  <c r="Q542" i="94"/>
  <c r="C543" i="94"/>
  <c r="D543" i="94"/>
  <c r="E543" i="94"/>
  <c r="F543" i="94"/>
  <c r="F44" i="79"/>
  <c r="G543" i="94"/>
  <c r="H543" i="94"/>
  <c r="I543" i="94"/>
  <c r="J543" i="94"/>
  <c r="K543" i="94"/>
  <c r="L543" i="94"/>
  <c r="M543" i="94"/>
  <c r="N543" i="94"/>
  <c r="O543" i="94"/>
  <c r="P543" i="94"/>
  <c r="Q543" i="94"/>
  <c r="C544" i="94"/>
  <c r="D544" i="94"/>
  <c r="E544" i="94"/>
  <c r="F544" i="94"/>
  <c r="F45" i="79"/>
  <c r="G544" i="94"/>
  <c r="H544" i="94"/>
  <c r="I544" i="94"/>
  <c r="J544" i="94"/>
  <c r="K544" i="94"/>
  <c r="L544" i="94"/>
  <c r="M544" i="94"/>
  <c r="N544" i="94"/>
  <c r="O544" i="94"/>
  <c r="P544" i="94"/>
  <c r="Q544" i="94"/>
  <c r="C545" i="94"/>
  <c r="D545" i="94"/>
  <c r="E545" i="94"/>
  <c r="F545" i="94"/>
  <c r="F46" i="79"/>
  <c r="G545" i="94"/>
  <c r="H545" i="94"/>
  <c r="I545" i="94"/>
  <c r="J545" i="94"/>
  <c r="K545" i="94"/>
  <c r="L545" i="94"/>
  <c r="M545" i="94"/>
  <c r="N545" i="94"/>
  <c r="O545" i="94"/>
  <c r="P545" i="94"/>
  <c r="Q545" i="94"/>
  <c r="C546" i="94"/>
  <c r="D546" i="94"/>
  <c r="E546" i="94"/>
  <c r="F546" i="94"/>
  <c r="F47" i="79"/>
  <c r="G546" i="94"/>
  <c r="H546" i="94"/>
  <c r="I546" i="94"/>
  <c r="J546" i="94"/>
  <c r="K546" i="94"/>
  <c r="L546" i="94"/>
  <c r="M546" i="94"/>
  <c r="N546" i="94"/>
  <c r="O546" i="94"/>
  <c r="P546" i="94"/>
  <c r="Q546" i="94"/>
  <c r="C547" i="94"/>
  <c r="D547" i="94"/>
  <c r="E547" i="94"/>
  <c r="F547" i="94"/>
  <c r="F48" i="79"/>
  <c r="G547" i="94"/>
  <c r="H547" i="94"/>
  <c r="I547" i="94"/>
  <c r="J547" i="94"/>
  <c r="K547" i="94"/>
  <c r="L547" i="94"/>
  <c r="M547" i="94"/>
  <c r="N547" i="94"/>
  <c r="O547" i="94"/>
  <c r="P547" i="94"/>
  <c r="Q547" i="94"/>
  <c r="C548" i="94"/>
  <c r="D548" i="94"/>
  <c r="E548" i="94"/>
  <c r="F548" i="94"/>
  <c r="F49" i="79"/>
  <c r="G548" i="94"/>
  <c r="H548" i="94"/>
  <c r="I548" i="94"/>
  <c r="J548" i="94"/>
  <c r="K548" i="94"/>
  <c r="L548" i="94"/>
  <c r="M548" i="94"/>
  <c r="N548" i="94"/>
  <c r="O548" i="94"/>
  <c r="P548" i="94"/>
  <c r="Q548" i="94"/>
  <c r="C549" i="94"/>
  <c r="D549" i="94"/>
  <c r="E549" i="94"/>
  <c r="F549" i="94"/>
  <c r="F50" i="79"/>
  <c r="G549" i="94"/>
  <c r="H549" i="94"/>
  <c r="I549" i="94"/>
  <c r="J549" i="94"/>
  <c r="K549" i="94"/>
  <c r="L549" i="94"/>
  <c r="M549" i="94"/>
  <c r="N549" i="94"/>
  <c r="O549" i="94"/>
  <c r="P549" i="94"/>
  <c r="Q549" i="94"/>
  <c r="C550" i="94"/>
  <c r="D550" i="94"/>
  <c r="E550" i="94"/>
  <c r="F550" i="94"/>
  <c r="F51" i="79"/>
  <c r="G550" i="94"/>
  <c r="H550" i="94"/>
  <c r="I550" i="94"/>
  <c r="J550" i="94"/>
  <c r="K550" i="94"/>
  <c r="L550" i="94"/>
  <c r="M550" i="94"/>
  <c r="N550" i="94"/>
  <c r="O550" i="94"/>
  <c r="P550" i="94"/>
  <c r="Q550" i="94"/>
  <c r="C551" i="94"/>
  <c r="D551" i="94"/>
  <c r="E551" i="94"/>
  <c r="F551" i="94"/>
  <c r="F52" i="79"/>
  <c r="G551" i="94"/>
  <c r="H551" i="94"/>
  <c r="I551" i="94"/>
  <c r="J551" i="94"/>
  <c r="K551" i="94"/>
  <c r="L551" i="94"/>
  <c r="M551" i="94"/>
  <c r="N551" i="94"/>
  <c r="O551" i="94"/>
  <c r="P551" i="94"/>
  <c r="Q551" i="94"/>
  <c r="C552" i="94"/>
  <c r="D552" i="94"/>
  <c r="E552" i="94"/>
  <c r="F552" i="94"/>
  <c r="F53" i="79"/>
  <c r="G552" i="94"/>
  <c r="H552" i="94"/>
  <c r="I552" i="94"/>
  <c r="J552" i="94"/>
  <c r="K552" i="94"/>
  <c r="L552" i="94"/>
  <c r="M552" i="94"/>
  <c r="N552" i="94"/>
  <c r="O552" i="94"/>
  <c r="P552" i="94"/>
  <c r="Q552" i="94"/>
  <c r="C553" i="94"/>
  <c r="D553" i="94"/>
  <c r="E553" i="94"/>
  <c r="F553" i="94"/>
  <c r="F54" i="79"/>
  <c r="G553" i="94"/>
  <c r="H553" i="94"/>
  <c r="I553" i="94"/>
  <c r="J553" i="94"/>
  <c r="K553" i="94"/>
  <c r="L553" i="94"/>
  <c r="M553" i="94"/>
  <c r="N553" i="94"/>
  <c r="O553" i="94"/>
  <c r="P553" i="94"/>
  <c r="Q553" i="94"/>
  <c r="C554" i="94"/>
  <c r="D554" i="94"/>
  <c r="E554" i="94"/>
  <c r="F554" i="94"/>
  <c r="F55" i="79"/>
  <c r="G554" i="94"/>
  <c r="H554" i="94"/>
  <c r="I554" i="94"/>
  <c r="J554" i="94"/>
  <c r="K554" i="94"/>
  <c r="L554" i="94"/>
  <c r="M554" i="94"/>
  <c r="N554" i="94"/>
  <c r="O554" i="94"/>
  <c r="P554" i="94"/>
  <c r="Q554" i="94"/>
  <c r="C555" i="94"/>
  <c r="D555" i="94"/>
  <c r="E555" i="94"/>
  <c r="F555" i="94"/>
  <c r="F56" i="79"/>
  <c r="G555" i="94"/>
  <c r="H555" i="94"/>
  <c r="I555" i="94"/>
  <c r="J555" i="94"/>
  <c r="K555" i="94"/>
  <c r="L555" i="94"/>
  <c r="M555" i="94"/>
  <c r="N555" i="94"/>
  <c r="O555" i="94"/>
  <c r="P555" i="94"/>
  <c r="Q555" i="94"/>
  <c r="C556" i="94"/>
  <c r="D556" i="94"/>
  <c r="E556" i="94"/>
  <c r="F556" i="94"/>
  <c r="F57" i="79"/>
  <c r="G556" i="94"/>
  <c r="H556" i="94"/>
  <c r="I556" i="94"/>
  <c r="J556" i="94"/>
  <c r="K556" i="94"/>
  <c r="L556" i="94"/>
  <c r="M556" i="94"/>
  <c r="N556" i="94"/>
  <c r="O556" i="94"/>
  <c r="P556" i="94"/>
  <c r="Q556" i="94"/>
  <c r="C557" i="94"/>
  <c r="D557" i="94"/>
  <c r="E557" i="94"/>
  <c r="F557" i="94"/>
  <c r="F58" i="79"/>
  <c r="G557" i="94"/>
  <c r="H557" i="94"/>
  <c r="I557" i="94"/>
  <c r="J557" i="94"/>
  <c r="K557" i="94"/>
  <c r="L557" i="94"/>
  <c r="M557" i="94"/>
  <c r="N557" i="94"/>
  <c r="O557" i="94"/>
  <c r="P557" i="94"/>
  <c r="Q557" i="94"/>
  <c r="C558" i="94"/>
  <c r="D558" i="94"/>
  <c r="E558" i="94"/>
  <c r="F558" i="94"/>
  <c r="F59" i="79"/>
  <c r="G558" i="94"/>
  <c r="H558" i="94"/>
  <c r="I558" i="94"/>
  <c r="J558" i="94"/>
  <c r="K558" i="94"/>
  <c r="L558" i="94"/>
  <c r="M558" i="94"/>
  <c r="N558" i="94"/>
  <c r="O558" i="94"/>
  <c r="P558" i="94"/>
  <c r="Q558" i="94"/>
  <c r="C559" i="94"/>
  <c r="D559" i="94"/>
  <c r="E559" i="94"/>
  <c r="F559" i="94"/>
  <c r="F60" i="79"/>
  <c r="G559" i="94"/>
  <c r="H559" i="94"/>
  <c r="I559" i="94"/>
  <c r="J559" i="94"/>
  <c r="K559" i="94"/>
  <c r="L559" i="94"/>
  <c r="M559" i="94"/>
  <c r="N559" i="94"/>
  <c r="O559" i="94"/>
  <c r="P559" i="94"/>
  <c r="Q559" i="94"/>
  <c r="C560" i="94"/>
  <c r="D560" i="94"/>
  <c r="E560" i="94"/>
  <c r="F560" i="94"/>
  <c r="F61" i="79"/>
  <c r="G560" i="94"/>
  <c r="H560" i="94"/>
  <c r="I560" i="94"/>
  <c r="J560" i="94"/>
  <c r="K560" i="94"/>
  <c r="L560" i="94"/>
  <c r="M560" i="94"/>
  <c r="N560" i="94"/>
  <c r="O560" i="94"/>
  <c r="P560" i="94"/>
  <c r="Q560" i="94"/>
  <c r="C561" i="94"/>
  <c r="D561" i="94"/>
  <c r="E561" i="94"/>
  <c r="F561" i="94"/>
  <c r="F62" i="79"/>
  <c r="G561" i="94"/>
  <c r="H561" i="94"/>
  <c r="I561" i="94"/>
  <c r="J561" i="94"/>
  <c r="K561" i="94"/>
  <c r="L561" i="94"/>
  <c r="M561" i="94"/>
  <c r="N561" i="94"/>
  <c r="O561" i="94"/>
  <c r="P561" i="94"/>
  <c r="Q561" i="94"/>
  <c r="C562" i="94"/>
  <c r="D562" i="94"/>
  <c r="E562" i="94"/>
  <c r="F562" i="94"/>
  <c r="F63" i="79"/>
  <c r="G562" i="94"/>
  <c r="H562" i="94"/>
  <c r="I562" i="94"/>
  <c r="J562" i="94"/>
  <c r="K562" i="94"/>
  <c r="L562" i="94"/>
  <c r="M562" i="94"/>
  <c r="N562" i="94"/>
  <c r="O562" i="94"/>
  <c r="P562" i="94"/>
  <c r="Q562" i="94"/>
  <c r="C563" i="94"/>
  <c r="D563" i="94"/>
  <c r="E563" i="94"/>
  <c r="F563" i="94"/>
  <c r="F13" i="80"/>
  <c r="G563" i="94"/>
  <c r="H563" i="94"/>
  <c r="I563" i="94"/>
  <c r="J563" i="94"/>
  <c r="K563" i="94"/>
  <c r="L563" i="94"/>
  <c r="M563" i="94"/>
  <c r="N563" i="94"/>
  <c r="O563" i="94"/>
  <c r="P563" i="94"/>
  <c r="Q563" i="94"/>
  <c r="C564" i="94"/>
  <c r="D564" i="94"/>
  <c r="E564" i="94"/>
  <c r="F564" i="94"/>
  <c r="F14" i="80"/>
  <c r="G564" i="94"/>
  <c r="H564" i="94"/>
  <c r="I564" i="94"/>
  <c r="J564" i="94"/>
  <c r="K564" i="94"/>
  <c r="L564" i="94"/>
  <c r="M564" i="94"/>
  <c r="N564" i="94"/>
  <c r="O564" i="94"/>
  <c r="P564" i="94"/>
  <c r="Q564" i="94"/>
  <c r="C565" i="94"/>
  <c r="D565" i="94"/>
  <c r="E565" i="94"/>
  <c r="F565" i="94"/>
  <c r="F15" i="80"/>
  <c r="G565" i="94"/>
  <c r="H565" i="94"/>
  <c r="I565" i="94"/>
  <c r="J565" i="94"/>
  <c r="K565" i="94"/>
  <c r="L565" i="94"/>
  <c r="M565" i="94"/>
  <c r="N565" i="94"/>
  <c r="O565" i="94"/>
  <c r="P565" i="94"/>
  <c r="Q565" i="94"/>
  <c r="C566" i="94"/>
  <c r="D566" i="94"/>
  <c r="E566" i="94"/>
  <c r="F566" i="94"/>
  <c r="F16" i="80"/>
  <c r="G566" i="94"/>
  <c r="H566" i="94"/>
  <c r="I566" i="94"/>
  <c r="J566" i="94"/>
  <c r="K566" i="94"/>
  <c r="L566" i="94"/>
  <c r="M566" i="94"/>
  <c r="N566" i="94"/>
  <c r="O566" i="94"/>
  <c r="P566" i="94"/>
  <c r="Q566" i="94"/>
  <c r="C567" i="94"/>
  <c r="D567" i="94"/>
  <c r="E567" i="94"/>
  <c r="F567" i="94"/>
  <c r="F17" i="80"/>
  <c r="G567" i="94"/>
  <c r="H567" i="94"/>
  <c r="I567" i="94"/>
  <c r="J567" i="94"/>
  <c r="K567" i="94"/>
  <c r="L567" i="94"/>
  <c r="M567" i="94"/>
  <c r="N567" i="94"/>
  <c r="O567" i="94"/>
  <c r="P567" i="94"/>
  <c r="Q567" i="94"/>
  <c r="C568" i="94"/>
  <c r="D568" i="94"/>
  <c r="E568" i="94"/>
  <c r="F568" i="94"/>
  <c r="F18" i="80"/>
  <c r="G568" i="94"/>
  <c r="H568" i="94"/>
  <c r="I568" i="94"/>
  <c r="J568" i="94"/>
  <c r="K568" i="94"/>
  <c r="L568" i="94"/>
  <c r="M568" i="94"/>
  <c r="N568" i="94"/>
  <c r="O568" i="94"/>
  <c r="P568" i="94"/>
  <c r="Q568" i="94"/>
  <c r="C569" i="94"/>
  <c r="D569" i="94"/>
  <c r="E569" i="94"/>
  <c r="F569" i="94"/>
  <c r="F19" i="80"/>
  <c r="G569" i="94"/>
  <c r="H569" i="94"/>
  <c r="I569" i="94"/>
  <c r="J569" i="94"/>
  <c r="K569" i="94"/>
  <c r="L569" i="94"/>
  <c r="M569" i="94"/>
  <c r="N569" i="94"/>
  <c r="O569" i="94"/>
  <c r="P569" i="94"/>
  <c r="Q569" i="94"/>
  <c r="C570" i="94"/>
  <c r="D570" i="94"/>
  <c r="E570" i="94"/>
  <c r="F570" i="94"/>
  <c r="F20" i="80"/>
  <c r="G570" i="94"/>
  <c r="H570" i="94"/>
  <c r="I570" i="94"/>
  <c r="J570" i="94"/>
  <c r="K570" i="94"/>
  <c r="L570" i="94"/>
  <c r="M570" i="94"/>
  <c r="N570" i="94"/>
  <c r="O570" i="94"/>
  <c r="P570" i="94"/>
  <c r="Q570" i="94"/>
  <c r="C571" i="94"/>
  <c r="D571" i="94"/>
  <c r="E571" i="94"/>
  <c r="F571" i="94"/>
  <c r="F21" i="80"/>
  <c r="G571" i="94"/>
  <c r="H571" i="94"/>
  <c r="I571" i="94"/>
  <c r="J571" i="94"/>
  <c r="K571" i="94"/>
  <c r="L571" i="94"/>
  <c r="M571" i="94"/>
  <c r="N571" i="94"/>
  <c r="O571" i="94"/>
  <c r="P571" i="94"/>
  <c r="Q571" i="94"/>
  <c r="C572" i="94"/>
  <c r="D572" i="94"/>
  <c r="E572" i="94"/>
  <c r="F572" i="94"/>
  <c r="F22" i="80"/>
  <c r="G572" i="94"/>
  <c r="H572" i="94"/>
  <c r="I572" i="94"/>
  <c r="J572" i="94"/>
  <c r="K572" i="94"/>
  <c r="L572" i="94"/>
  <c r="M572" i="94"/>
  <c r="N572" i="94"/>
  <c r="O572" i="94"/>
  <c r="P572" i="94"/>
  <c r="Q572" i="94"/>
  <c r="C573" i="94"/>
  <c r="D573" i="94"/>
  <c r="E573" i="94"/>
  <c r="F573" i="94"/>
  <c r="F23" i="80"/>
  <c r="G573" i="94"/>
  <c r="H573" i="94"/>
  <c r="I573" i="94"/>
  <c r="J573" i="94"/>
  <c r="K573" i="94"/>
  <c r="L573" i="94"/>
  <c r="M573" i="94"/>
  <c r="N573" i="94"/>
  <c r="O573" i="94"/>
  <c r="P573" i="94"/>
  <c r="Q573" i="94"/>
  <c r="C574" i="94"/>
  <c r="D574" i="94"/>
  <c r="E574" i="94"/>
  <c r="F574" i="94"/>
  <c r="F24" i="80"/>
  <c r="G574" i="94"/>
  <c r="H574" i="94"/>
  <c r="I574" i="94"/>
  <c r="J574" i="94"/>
  <c r="K574" i="94"/>
  <c r="L574" i="94"/>
  <c r="M574" i="94"/>
  <c r="N574" i="94"/>
  <c r="O574" i="94"/>
  <c r="P574" i="94"/>
  <c r="Q574" i="94"/>
  <c r="C575" i="94"/>
  <c r="D575" i="94"/>
  <c r="E575" i="94"/>
  <c r="F575" i="94"/>
  <c r="F25" i="80"/>
  <c r="G575" i="94"/>
  <c r="H575" i="94"/>
  <c r="I575" i="94"/>
  <c r="J575" i="94"/>
  <c r="K575" i="94"/>
  <c r="L575" i="94"/>
  <c r="M575" i="94"/>
  <c r="N575" i="94"/>
  <c r="O575" i="94"/>
  <c r="P575" i="94"/>
  <c r="Q575" i="94"/>
  <c r="C576" i="94"/>
  <c r="D576" i="94"/>
  <c r="E576" i="94"/>
  <c r="F576" i="94"/>
  <c r="F26" i="80"/>
  <c r="G576" i="94"/>
  <c r="H576" i="94"/>
  <c r="I576" i="94"/>
  <c r="J576" i="94"/>
  <c r="K576" i="94"/>
  <c r="L576" i="94"/>
  <c r="M576" i="94"/>
  <c r="N576" i="94"/>
  <c r="O576" i="94"/>
  <c r="P576" i="94"/>
  <c r="Q576" i="94"/>
  <c r="C577" i="94"/>
  <c r="D577" i="94"/>
  <c r="E577" i="94"/>
  <c r="F577" i="94"/>
  <c r="F27" i="80"/>
  <c r="G577" i="94"/>
  <c r="H577" i="94"/>
  <c r="I577" i="94"/>
  <c r="J577" i="94"/>
  <c r="K577" i="94"/>
  <c r="L577" i="94"/>
  <c r="M577" i="94"/>
  <c r="N577" i="94"/>
  <c r="O577" i="94"/>
  <c r="P577" i="94"/>
  <c r="Q577" i="94"/>
  <c r="C578" i="94"/>
  <c r="D578" i="94"/>
  <c r="E578" i="94"/>
  <c r="F578" i="94"/>
  <c r="F28" i="80"/>
  <c r="G578" i="94"/>
  <c r="H578" i="94"/>
  <c r="I578" i="94"/>
  <c r="J578" i="94"/>
  <c r="K578" i="94"/>
  <c r="L578" i="94"/>
  <c r="M578" i="94"/>
  <c r="N578" i="94"/>
  <c r="O578" i="94"/>
  <c r="P578" i="94"/>
  <c r="Q578" i="94"/>
  <c r="C579" i="94"/>
  <c r="D579" i="94"/>
  <c r="E579" i="94"/>
  <c r="F579" i="94"/>
  <c r="F29" i="80"/>
  <c r="G579" i="94"/>
  <c r="H579" i="94"/>
  <c r="I579" i="94"/>
  <c r="J579" i="94"/>
  <c r="K579" i="94"/>
  <c r="L579" i="94"/>
  <c r="M579" i="94"/>
  <c r="N579" i="94"/>
  <c r="O579" i="94"/>
  <c r="P579" i="94"/>
  <c r="Q579" i="94"/>
  <c r="C580" i="94"/>
  <c r="D580" i="94"/>
  <c r="E580" i="94"/>
  <c r="F580" i="94"/>
  <c r="F30" i="80"/>
  <c r="G580" i="94"/>
  <c r="H580" i="94"/>
  <c r="I580" i="94"/>
  <c r="J580" i="94"/>
  <c r="K580" i="94"/>
  <c r="L580" i="94"/>
  <c r="M580" i="94"/>
  <c r="N580" i="94"/>
  <c r="O580" i="94"/>
  <c r="P580" i="94"/>
  <c r="Q580" i="94"/>
  <c r="C581" i="94"/>
  <c r="D581" i="94"/>
  <c r="E581" i="94"/>
  <c r="F581" i="94"/>
  <c r="F31" i="80"/>
  <c r="G581" i="94"/>
  <c r="H581" i="94"/>
  <c r="I581" i="94"/>
  <c r="J581" i="94"/>
  <c r="K581" i="94"/>
  <c r="L581" i="94"/>
  <c r="M581" i="94"/>
  <c r="N581" i="94"/>
  <c r="O581" i="94"/>
  <c r="P581" i="94"/>
  <c r="Q581" i="94"/>
  <c r="C582" i="94"/>
  <c r="D582" i="94"/>
  <c r="E582" i="94"/>
  <c r="F582" i="94"/>
  <c r="F32" i="80"/>
  <c r="G582" i="94"/>
  <c r="H582" i="94"/>
  <c r="I582" i="94"/>
  <c r="J582" i="94"/>
  <c r="K582" i="94"/>
  <c r="L582" i="94"/>
  <c r="M582" i="94"/>
  <c r="N582" i="94"/>
  <c r="O582" i="94"/>
  <c r="P582" i="94"/>
  <c r="Q582" i="94"/>
  <c r="C583" i="94"/>
  <c r="D583" i="94"/>
  <c r="E583" i="94"/>
  <c r="F583" i="94"/>
  <c r="F33" i="80"/>
  <c r="G583" i="94"/>
  <c r="H583" i="94"/>
  <c r="I583" i="94"/>
  <c r="J583" i="94"/>
  <c r="K583" i="94"/>
  <c r="L583" i="94"/>
  <c r="M583" i="94"/>
  <c r="N583" i="94"/>
  <c r="O583" i="94"/>
  <c r="P583" i="94"/>
  <c r="Q583" i="94"/>
  <c r="C584" i="94"/>
  <c r="D584" i="94"/>
  <c r="E584" i="94"/>
  <c r="F584" i="94"/>
  <c r="F34" i="80"/>
  <c r="G584" i="94"/>
  <c r="H584" i="94"/>
  <c r="I584" i="94"/>
  <c r="J584" i="94"/>
  <c r="K584" i="94"/>
  <c r="L584" i="94"/>
  <c r="M584" i="94"/>
  <c r="N584" i="94"/>
  <c r="O584" i="94"/>
  <c r="P584" i="94"/>
  <c r="Q584" i="94"/>
  <c r="C585" i="94"/>
  <c r="D585" i="94"/>
  <c r="E585" i="94"/>
  <c r="F585" i="94"/>
  <c r="F35" i="80"/>
  <c r="G585" i="94"/>
  <c r="H585" i="94"/>
  <c r="I585" i="94"/>
  <c r="J585" i="94"/>
  <c r="K585" i="94"/>
  <c r="L585" i="94"/>
  <c r="M585" i="94"/>
  <c r="N585" i="94"/>
  <c r="O585" i="94"/>
  <c r="P585" i="94"/>
  <c r="Q585" i="94"/>
  <c r="C586" i="94"/>
  <c r="D586" i="94"/>
  <c r="E586" i="94"/>
  <c r="F586" i="94"/>
  <c r="F36" i="80"/>
  <c r="G586" i="94"/>
  <c r="H586" i="94"/>
  <c r="I586" i="94"/>
  <c r="J586" i="94"/>
  <c r="K586" i="94"/>
  <c r="L586" i="94"/>
  <c r="M586" i="94"/>
  <c r="N586" i="94"/>
  <c r="O586" i="94"/>
  <c r="P586" i="94"/>
  <c r="Q586" i="94"/>
  <c r="C587" i="94"/>
  <c r="D587" i="94"/>
  <c r="E587" i="94"/>
  <c r="F587" i="94"/>
  <c r="F37" i="80"/>
  <c r="G587" i="94"/>
  <c r="H587" i="94"/>
  <c r="I587" i="94"/>
  <c r="J587" i="94"/>
  <c r="K587" i="94"/>
  <c r="L587" i="94"/>
  <c r="M587" i="94"/>
  <c r="N587" i="94"/>
  <c r="O587" i="94"/>
  <c r="P587" i="94"/>
  <c r="Q587" i="94"/>
  <c r="C588" i="94"/>
  <c r="D588" i="94"/>
  <c r="E588" i="94"/>
  <c r="F588" i="94"/>
  <c r="F38" i="80"/>
  <c r="G588" i="94"/>
  <c r="H588" i="94"/>
  <c r="I588" i="94"/>
  <c r="J588" i="94"/>
  <c r="K588" i="94"/>
  <c r="L588" i="94"/>
  <c r="M588" i="94"/>
  <c r="N588" i="94"/>
  <c r="O588" i="94"/>
  <c r="P588" i="94"/>
  <c r="Q588" i="94"/>
  <c r="C589" i="94"/>
  <c r="D589" i="94"/>
  <c r="E589" i="94"/>
  <c r="F589" i="94"/>
  <c r="F39" i="80"/>
  <c r="G589" i="94"/>
  <c r="H589" i="94"/>
  <c r="I589" i="94"/>
  <c r="J589" i="94"/>
  <c r="K589" i="94"/>
  <c r="L589" i="94"/>
  <c r="M589" i="94"/>
  <c r="N589" i="94"/>
  <c r="O589" i="94"/>
  <c r="P589" i="94"/>
  <c r="Q589" i="94"/>
  <c r="C590" i="94"/>
  <c r="D590" i="94"/>
  <c r="E590" i="94"/>
  <c r="F590" i="94"/>
  <c r="F40" i="80"/>
  <c r="G590" i="94"/>
  <c r="H590" i="94"/>
  <c r="I590" i="94"/>
  <c r="J590" i="94"/>
  <c r="K590" i="94"/>
  <c r="L590" i="94"/>
  <c r="M590" i="94"/>
  <c r="N590" i="94"/>
  <c r="O590" i="94"/>
  <c r="P590" i="94"/>
  <c r="Q590" i="94"/>
  <c r="C591" i="94"/>
  <c r="D591" i="94"/>
  <c r="E591" i="94"/>
  <c r="F591" i="94"/>
  <c r="F41" i="80"/>
  <c r="G591" i="94"/>
  <c r="H591" i="94"/>
  <c r="I591" i="94"/>
  <c r="J591" i="94"/>
  <c r="K591" i="94"/>
  <c r="L591" i="94"/>
  <c r="M591" i="94"/>
  <c r="N591" i="94"/>
  <c r="O591" i="94"/>
  <c r="P591" i="94"/>
  <c r="Q591" i="94"/>
  <c r="C592" i="94"/>
  <c r="D592" i="94"/>
  <c r="E592" i="94"/>
  <c r="F592" i="94"/>
  <c r="F42" i="80"/>
  <c r="G592" i="94"/>
  <c r="H592" i="94"/>
  <c r="I592" i="94"/>
  <c r="J592" i="94"/>
  <c r="K592" i="94"/>
  <c r="L592" i="94"/>
  <c r="M592" i="94"/>
  <c r="N592" i="94"/>
  <c r="O592" i="94"/>
  <c r="P592" i="94"/>
  <c r="Q592" i="94"/>
  <c r="C593" i="94"/>
  <c r="D593" i="94"/>
  <c r="E593" i="94"/>
  <c r="F593" i="94"/>
  <c r="F43" i="80"/>
  <c r="G593" i="94"/>
  <c r="H593" i="94"/>
  <c r="I593" i="94"/>
  <c r="J593" i="94"/>
  <c r="K593" i="94"/>
  <c r="L593" i="94"/>
  <c r="M593" i="94"/>
  <c r="N593" i="94"/>
  <c r="O593" i="94"/>
  <c r="P593" i="94"/>
  <c r="Q593" i="94"/>
  <c r="C594" i="94"/>
  <c r="D594" i="94"/>
  <c r="E594" i="94"/>
  <c r="F594" i="94"/>
  <c r="F44" i="80"/>
  <c r="G594" i="94"/>
  <c r="H594" i="94"/>
  <c r="I594" i="94"/>
  <c r="J594" i="94"/>
  <c r="K594" i="94"/>
  <c r="L594" i="94"/>
  <c r="M594" i="94"/>
  <c r="N594" i="94"/>
  <c r="O594" i="94"/>
  <c r="P594" i="94"/>
  <c r="Q594" i="94"/>
  <c r="C595" i="94"/>
  <c r="D595" i="94"/>
  <c r="E595" i="94"/>
  <c r="F595" i="94"/>
  <c r="F45" i="80"/>
  <c r="G595" i="94"/>
  <c r="H595" i="94"/>
  <c r="I595" i="94"/>
  <c r="J595" i="94"/>
  <c r="K595" i="94"/>
  <c r="L595" i="94"/>
  <c r="M595" i="94"/>
  <c r="N595" i="94"/>
  <c r="O595" i="94"/>
  <c r="P595" i="94"/>
  <c r="Q595" i="94"/>
  <c r="C596" i="94"/>
  <c r="D596" i="94"/>
  <c r="E596" i="94"/>
  <c r="F596" i="94"/>
  <c r="F46" i="80"/>
  <c r="G596" i="94"/>
  <c r="H596" i="94"/>
  <c r="I596" i="94"/>
  <c r="J596" i="94"/>
  <c r="K596" i="94"/>
  <c r="L596" i="94"/>
  <c r="M596" i="94"/>
  <c r="N596" i="94"/>
  <c r="O596" i="94"/>
  <c r="P596" i="94"/>
  <c r="Q596" i="94"/>
  <c r="C597" i="94"/>
  <c r="D597" i="94"/>
  <c r="E597" i="94"/>
  <c r="F597" i="94"/>
  <c r="F47" i="80"/>
  <c r="G597" i="94"/>
  <c r="H597" i="94"/>
  <c r="I597" i="94"/>
  <c r="J597" i="94"/>
  <c r="K597" i="94"/>
  <c r="L597" i="94"/>
  <c r="M597" i="94"/>
  <c r="N597" i="94"/>
  <c r="O597" i="94"/>
  <c r="P597" i="94"/>
  <c r="Q597" i="94"/>
  <c r="C598" i="94"/>
  <c r="D598" i="94"/>
  <c r="E598" i="94"/>
  <c r="F598" i="94"/>
  <c r="F48" i="80"/>
  <c r="G598" i="94"/>
  <c r="H598" i="94"/>
  <c r="I598" i="94"/>
  <c r="J598" i="94"/>
  <c r="K598" i="94"/>
  <c r="L598" i="94"/>
  <c r="M598" i="94"/>
  <c r="N598" i="94"/>
  <c r="O598" i="94"/>
  <c r="P598" i="94"/>
  <c r="Q598" i="94"/>
  <c r="C599" i="94"/>
  <c r="D599" i="94"/>
  <c r="E599" i="94"/>
  <c r="F599" i="94"/>
  <c r="F49" i="80"/>
  <c r="G599" i="94"/>
  <c r="H599" i="94"/>
  <c r="I599" i="94"/>
  <c r="J599" i="94"/>
  <c r="K599" i="94"/>
  <c r="L599" i="94"/>
  <c r="M599" i="94"/>
  <c r="N599" i="94"/>
  <c r="O599" i="94"/>
  <c r="P599" i="94"/>
  <c r="Q599" i="94"/>
  <c r="C600" i="94"/>
  <c r="D600" i="94"/>
  <c r="E600" i="94"/>
  <c r="F600" i="94"/>
  <c r="F50" i="80"/>
  <c r="G600" i="94"/>
  <c r="H600" i="94"/>
  <c r="I600" i="94"/>
  <c r="J600" i="94"/>
  <c r="K600" i="94"/>
  <c r="L600" i="94"/>
  <c r="M600" i="94"/>
  <c r="N600" i="94"/>
  <c r="O600" i="94"/>
  <c r="P600" i="94"/>
  <c r="Q600" i="94"/>
  <c r="C601" i="94"/>
  <c r="D601" i="94"/>
  <c r="E601" i="94"/>
  <c r="F601" i="94"/>
  <c r="F51" i="80"/>
  <c r="G601" i="94"/>
  <c r="H601" i="94"/>
  <c r="I601" i="94"/>
  <c r="J601" i="94"/>
  <c r="K601" i="94"/>
  <c r="L601" i="94"/>
  <c r="M601" i="94"/>
  <c r="N601" i="94"/>
  <c r="O601" i="94"/>
  <c r="P601" i="94"/>
  <c r="Q601" i="94"/>
  <c r="C602" i="94"/>
  <c r="D602" i="94"/>
  <c r="E602" i="94"/>
  <c r="F602" i="94"/>
  <c r="F52" i="80"/>
  <c r="G602" i="94"/>
  <c r="H602" i="94"/>
  <c r="I602" i="94"/>
  <c r="J602" i="94"/>
  <c r="K602" i="94"/>
  <c r="L602" i="94"/>
  <c r="M602" i="94"/>
  <c r="N602" i="94"/>
  <c r="O602" i="94"/>
  <c r="P602" i="94"/>
  <c r="Q602" i="94"/>
  <c r="C603" i="94"/>
  <c r="D603" i="94"/>
  <c r="E603" i="94"/>
  <c r="F603" i="94"/>
  <c r="F53" i="80"/>
  <c r="G603" i="94"/>
  <c r="H603" i="94"/>
  <c r="I603" i="94"/>
  <c r="J603" i="94"/>
  <c r="K603" i="94"/>
  <c r="L603" i="94"/>
  <c r="M603" i="94"/>
  <c r="N603" i="94"/>
  <c r="O603" i="94"/>
  <c r="P603" i="94"/>
  <c r="Q603" i="94"/>
  <c r="C604" i="94"/>
  <c r="D604" i="94"/>
  <c r="E604" i="94"/>
  <c r="F604" i="94"/>
  <c r="F54" i="80"/>
  <c r="G604" i="94"/>
  <c r="H604" i="94"/>
  <c r="I604" i="94"/>
  <c r="J604" i="94"/>
  <c r="K604" i="94"/>
  <c r="L604" i="94"/>
  <c r="M604" i="94"/>
  <c r="N604" i="94"/>
  <c r="O604" i="94"/>
  <c r="P604" i="94"/>
  <c r="Q604" i="94"/>
  <c r="C605" i="94"/>
  <c r="D605" i="94"/>
  <c r="E605" i="94"/>
  <c r="F605" i="94"/>
  <c r="F55" i="80"/>
  <c r="G605" i="94"/>
  <c r="H605" i="94"/>
  <c r="I605" i="94"/>
  <c r="J605" i="94"/>
  <c r="K605" i="94"/>
  <c r="L605" i="94"/>
  <c r="M605" i="94"/>
  <c r="N605" i="94"/>
  <c r="O605" i="94"/>
  <c r="P605" i="94"/>
  <c r="Q605" i="94"/>
  <c r="C606" i="94"/>
  <c r="D606" i="94"/>
  <c r="E606" i="94"/>
  <c r="F606" i="94"/>
  <c r="F56" i="80"/>
  <c r="G606" i="94"/>
  <c r="H606" i="94"/>
  <c r="I606" i="94"/>
  <c r="J606" i="94"/>
  <c r="K606" i="94"/>
  <c r="L606" i="94"/>
  <c r="M606" i="94"/>
  <c r="N606" i="94"/>
  <c r="O606" i="94"/>
  <c r="P606" i="94"/>
  <c r="Q606" i="94"/>
  <c r="C607" i="94"/>
  <c r="D607" i="94"/>
  <c r="E607" i="94"/>
  <c r="F607" i="94"/>
  <c r="F57" i="80"/>
  <c r="G607" i="94"/>
  <c r="H607" i="94"/>
  <c r="I607" i="94"/>
  <c r="J607" i="94"/>
  <c r="K607" i="94"/>
  <c r="L607" i="94"/>
  <c r="M607" i="94"/>
  <c r="N607" i="94"/>
  <c r="O607" i="94"/>
  <c r="P607" i="94"/>
  <c r="Q607" i="94"/>
  <c r="C608" i="94"/>
  <c r="D608" i="94"/>
  <c r="E608" i="94"/>
  <c r="F608" i="94"/>
  <c r="F58" i="80"/>
  <c r="G608" i="94"/>
  <c r="H608" i="94"/>
  <c r="I608" i="94"/>
  <c r="J608" i="94"/>
  <c r="K608" i="94"/>
  <c r="L608" i="94"/>
  <c r="M608" i="94"/>
  <c r="N608" i="94"/>
  <c r="O608" i="94"/>
  <c r="P608" i="94"/>
  <c r="Q608" i="94"/>
  <c r="C609" i="94"/>
  <c r="D609" i="94"/>
  <c r="E609" i="94"/>
  <c r="F609" i="94"/>
  <c r="F59" i="80"/>
  <c r="G609" i="94"/>
  <c r="H609" i="94"/>
  <c r="I609" i="94"/>
  <c r="J609" i="94"/>
  <c r="K609" i="94"/>
  <c r="L609" i="94"/>
  <c r="M609" i="94"/>
  <c r="N609" i="94"/>
  <c r="O609" i="94"/>
  <c r="P609" i="94"/>
  <c r="Q609" i="94"/>
  <c r="C610" i="94"/>
  <c r="D610" i="94"/>
  <c r="E610" i="94"/>
  <c r="F610" i="94"/>
  <c r="F60" i="80"/>
  <c r="G610" i="94"/>
  <c r="H610" i="94"/>
  <c r="I610" i="94"/>
  <c r="J610" i="94"/>
  <c r="K610" i="94"/>
  <c r="L610" i="94"/>
  <c r="M610" i="94"/>
  <c r="N610" i="94"/>
  <c r="O610" i="94"/>
  <c r="P610" i="94"/>
  <c r="Q610" i="94"/>
  <c r="C611" i="94"/>
  <c r="D611" i="94"/>
  <c r="E611" i="94"/>
  <c r="F611" i="94"/>
  <c r="F61" i="80"/>
  <c r="G611" i="94"/>
  <c r="H611" i="94"/>
  <c r="I611" i="94"/>
  <c r="J611" i="94"/>
  <c r="K611" i="94"/>
  <c r="L611" i="94"/>
  <c r="M611" i="94"/>
  <c r="N611" i="94"/>
  <c r="O611" i="94"/>
  <c r="P611" i="94"/>
  <c r="Q611" i="94"/>
  <c r="C612" i="94"/>
  <c r="D612" i="94"/>
  <c r="E612" i="94"/>
  <c r="F612" i="94"/>
  <c r="F62" i="80"/>
  <c r="G612" i="94"/>
  <c r="H612" i="94"/>
  <c r="I612" i="94"/>
  <c r="J612" i="94"/>
  <c r="K612" i="94"/>
  <c r="L612" i="94"/>
  <c r="M612" i="94"/>
  <c r="N612" i="94"/>
  <c r="O612" i="94"/>
  <c r="P612" i="94"/>
  <c r="Q612" i="94"/>
  <c r="C613" i="94"/>
  <c r="D613" i="94"/>
  <c r="E613" i="94"/>
  <c r="F613" i="94"/>
  <c r="F63" i="80"/>
  <c r="G613" i="94"/>
  <c r="H613" i="94"/>
  <c r="I613" i="94"/>
  <c r="J613" i="94"/>
  <c r="K613" i="94"/>
  <c r="L613" i="94"/>
  <c r="M613" i="94"/>
  <c r="N613" i="94"/>
  <c r="O613" i="94"/>
  <c r="P613" i="94"/>
  <c r="Q613" i="94"/>
  <c r="C614" i="94"/>
  <c r="D614" i="94"/>
  <c r="E614" i="94"/>
  <c r="F614" i="94"/>
  <c r="F13" i="81"/>
  <c r="G614" i="94"/>
  <c r="H614" i="94"/>
  <c r="I614" i="94"/>
  <c r="J614" i="94"/>
  <c r="K614" i="94"/>
  <c r="L614" i="94"/>
  <c r="M614" i="94"/>
  <c r="N614" i="94"/>
  <c r="O614" i="94"/>
  <c r="P614" i="94"/>
  <c r="Q614" i="94"/>
  <c r="C615" i="94"/>
  <c r="D615" i="94"/>
  <c r="E615" i="94"/>
  <c r="F615" i="94"/>
  <c r="F14" i="81"/>
  <c r="G615" i="94"/>
  <c r="H615" i="94"/>
  <c r="I615" i="94"/>
  <c r="J615" i="94"/>
  <c r="K615" i="94"/>
  <c r="L615" i="94"/>
  <c r="M615" i="94"/>
  <c r="N615" i="94"/>
  <c r="O615" i="94"/>
  <c r="P615" i="94"/>
  <c r="Q615" i="94"/>
  <c r="C616" i="94"/>
  <c r="D616" i="94"/>
  <c r="E616" i="94"/>
  <c r="F616" i="94"/>
  <c r="F15" i="81"/>
  <c r="G616" i="94"/>
  <c r="H616" i="94"/>
  <c r="I616" i="94"/>
  <c r="J616" i="94"/>
  <c r="K616" i="94"/>
  <c r="L616" i="94"/>
  <c r="M616" i="94"/>
  <c r="N616" i="94"/>
  <c r="O616" i="94"/>
  <c r="P616" i="94"/>
  <c r="Q616" i="94"/>
  <c r="C617" i="94"/>
  <c r="D617" i="94"/>
  <c r="E617" i="94"/>
  <c r="F617" i="94"/>
  <c r="F16" i="81"/>
  <c r="G617" i="94"/>
  <c r="H617" i="94"/>
  <c r="I617" i="94"/>
  <c r="J617" i="94"/>
  <c r="K617" i="94"/>
  <c r="L617" i="94"/>
  <c r="M617" i="94"/>
  <c r="N617" i="94"/>
  <c r="O617" i="94"/>
  <c r="P617" i="94"/>
  <c r="Q617" i="94"/>
  <c r="C618" i="94"/>
  <c r="D618" i="94"/>
  <c r="E618" i="94"/>
  <c r="F618" i="94"/>
  <c r="F17" i="81"/>
  <c r="G618" i="94"/>
  <c r="H618" i="94"/>
  <c r="I618" i="94"/>
  <c r="J618" i="94"/>
  <c r="K618" i="94"/>
  <c r="L618" i="94"/>
  <c r="M618" i="94"/>
  <c r="N618" i="94"/>
  <c r="O618" i="94"/>
  <c r="P618" i="94"/>
  <c r="Q618" i="94"/>
  <c r="C619" i="94"/>
  <c r="D619" i="94"/>
  <c r="E619" i="94"/>
  <c r="F619" i="94"/>
  <c r="F18" i="81"/>
  <c r="G619" i="94"/>
  <c r="H619" i="94"/>
  <c r="I619" i="94"/>
  <c r="J619" i="94"/>
  <c r="K619" i="94"/>
  <c r="L619" i="94"/>
  <c r="M619" i="94"/>
  <c r="N619" i="94"/>
  <c r="O619" i="94"/>
  <c r="P619" i="94"/>
  <c r="Q619" i="94"/>
  <c r="C620" i="94"/>
  <c r="D620" i="94"/>
  <c r="E620" i="94"/>
  <c r="F620" i="94"/>
  <c r="F19" i="81"/>
  <c r="G620" i="94"/>
  <c r="H620" i="94"/>
  <c r="I620" i="94"/>
  <c r="J620" i="94"/>
  <c r="K620" i="94"/>
  <c r="L620" i="94"/>
  <c r="M620" i="94"/>
  <c r="N620" i="94"/>
  <c r="O620" i="94"/>
  <c r="P620" i="94"/>
  <c r="Q620" i="94"/>
  <c r="C621" i="94"/>
  <c r="D621" i="94"/>
  <c r="E621" i="94"/>
  <c r="F621" i="94"/>
  <c r="F20" i="81"/>
  <c r="G621" i="94"/>
  <c r="H621" i="94"/>
  <c r="I621" i="94"/>
  <c r="J621" i="94"/>
  <c r="K621" i="94"/>
  <c r="L621" i="94"/>
  <c r="M621" i="94"/>
  <c r="N621" i="94"/>
  <c r="O621" i="94"/>
  <c r="P621" i="94"/>
  <c r="Q621" i="94"/>
  <c r="C622" i="94"/>
  <c r="D622" i="94"/>
  <c r="E622" i="94"/>
  <c r="F622" i="94"/>
  <c r="F21" i="81"/>
  <c r="G622" i="94"/>
  <c r="H622" i="94"/>
  <c r="I622" i="94"/>
  <c r="J622" i="94"/>
  <c r="K622" i="94"/>
  <c r="L622" i="94"/>
  <c r="M622" i="94"/>
  <c r="N622" i="94"/>
  <c r="O622" i="94"/>
  <c r="P622" i="94"/>
  <c r="Q622" i="94"/>
  <c r="C623" i="94"/>
  <c r="D623" i="94"/>
  <c r="E623" i="94"/>
  <c r="F623" i="94"/>
  <c r="F22" i="81"/>
  <c r="G623" i="94"/>
  <c r="H623" i="94"/>
  <c r="I623" i="94"/>
  <c r="J623" i="94"/>
  <c r="K623" i="94"/>
  <c r="L623" i="94"/>
  <c r="M623" i="94"/>
  <c r="N623" i="94"/>
  <c r="O623" i="94"/>
  <c r="P623" i="94"/>
  <c r="Q623" i="94"/>
  <c r="C624" i="94"/>
  <c r="D624" i="94"/>
  <c r="E624" i="94"/>
  <c r="F624" i="94"/>
  <c r="F23" i="81"/>
  <c r="G624" i="94"/>
  <c r="H624" i="94"/>
  <c r="I624" i="94"/>
  <c r="J624" i="94"/>
  <c r="K624" i="94"/>
  <c r="L624" i="94"/>
  <c r="M624" i="94"/>
  <c r="N624" i="94"/>
  <c r="O624" i="94"/>
  <c r="P624" i="94"/>
  <c r="Q624" i="94"/>
  <c r="C625" i="94"/>
  <c r="D625" i="94"/>
  <c r="E625" i="94"/>
  <c r="F625" i="94"/>
  <c r="F24" i="81"/>
  <c r="G625" i="94"/>
  <c r="H625" i="94"/>
  <c r="I625" i="94"/>
  <c r="J625" i="94"/>
  <c r="K625" i="94"/>
  <c r="L625" i="94"/>
  <c r="M625" i="94"/>
  <c r="N625" i="94"/>
  <c r="O625" i="94"/>
  <c r="P625" i="94"/>
  <c r="Q625" i="94"/>
  <c r="C626" i="94"/>
  <c r="D626" i="94"/>
  <c r="E626" i="94"/>
  <c r="F626" i="94"/>
  <c r="F25" i="81"/>
  <c r="G626" i="94"/>
  <c r="H626" i="94"/>
  <c r="I626" i="94"/>
  <c r="J626" i="94"/>
  <c r="K626" i="94"/>
  <c r="L626" i="94"/>
  <c r="M626" i="94"/>
  <c r="N626" i="94"/>
  <c r="O626" i="94"/>
  <c r="P626" i="94"/>
  <c r="Q626" i="94"/>
  <c r="C627" i="94"/>
  <c r="D627" i="94"/>
  <c r="E627" i="94"/>
  <c r="F627" i="94"/>
  <c r="F26" i="81"/>
  <c r="G627" i="94"/>
  <c r="H627" i="94"/>
  <c r="I627" i="94"/>
  <c r="J627" i="94"/>
  <c r="K627" i="94"/>
  <c r="L627" i="94"/>
  <c r="M627" i="94"/>
  <c r="N627" i="94"/>
  <c r="O627" i="94"/>
  <c r="P627" i="94"/>
  <c r="Q627" i="94"/>
  <c r="C628" i="94"/>
  <c r="D628" i="94"/>
  <c r="E628" i="94"/>
  <c r="F628" i="94"/>
  <c r="F27" i="81"/>
  <c r="G628" i="94"/>
  <c r="H628" i="94"/>
  <c r="I628" i="94"/>
  <c r="J628" i="94"/>
  <c r="K628" i="94"/>
  <c r="L628" i="94"/>
  <c r="M628" i="94"/>
  <c r="N628" i="94"/>
  <c r="O628" i="94"/>
  <c r="P628" i="94"/>
  <c r="Q628" i="94"/>
  <c r="C629" i="94"/>
  <c r="D629" i="94"/>
  <c r="E629" i="94"/>
  <c r="F629" i="94"/>
  <c r="F28" i="81"/>
  <c r="G629" i="94"/>
  <c r="H629" i="94"/>
  <c r="I629" i="94"/>
  <c r="J629" i="94"/>
  <c r="K629" i="94"/>
  <c r="L629" i="94"/>
  <c r="M629" i="94"/>
  <c r="N629" i="94"/>
  <c r="O629" i="94"/>
  <c r="P629" i="94"/>
  <c r="Q629" i="94"/>
  <c r="C630" i="94"/>
  <c r="D630" i="94"/>
  <c r="E630" i="94"/>
  <c r="F630" i="94"/>
  <c r="F29" i="81"/>
  <c r="G630" i="94"/>
  <c r="H630" i="94"/>
  <c r="I630" i="94"/>
  <c r="J630" i="94"/>
  <c r="K630" i="94"/>
  <c r="L630" i="94"/>
  <c r="M630" i="94"/>
  <c r="N630" i="94"/>
  <c r="O630" i="94"/>
  <c r="P630" i="94"/>
  <c r="Q630" i="94"/>
  <c r="C631" i="94"/>
  <c r="D631" i="94"/>
  <c r="E631" i="94"/>
  <c r="F631" i="94"/>
  <c r="F30" i="81"/>
  <c r="G631" i="94"/>
  <c r="H631" i="94"/>
  <c r="I631" i="94"/>
  <c r="J631" i="94"/>
  <c r="K631" i="94"/>
  <c r="L631" i="94"/>
  <c r="M631" i="94"/>
  <c r="N631" i="94"/>
  <c r="O631" i="94"/>
  <c r="P631" i="94"/>
  <c r="Q631" i="94"/>
  <c r="C632" i="94"/>
  <c r="D632" i="94"/>
  <c r="E632" i="94"/>
  <c r="F632" i="94"/>
  <c r="F31" i="81"/>
  <c r="G632" i="94"/>
  <c r="H632" i="94"/>
  <c r="I632" i="94"/>
  <c r="J632" i="94"/>
  <c r="K632" i="94"/>
  <c r="L632" i="94"/>
  <c r="M632" i="94"/>
  <c r="N632" i="94"/>
  <c r="O632" i="94"/>
  <c r="P632" i="94"/>
  <c r="Q632" i="94"/>
  <c r="C633" i="94"/>
  <c r="D633" i="94"/>
  <c r="E633" i="94"/>
  <c r="F633" i="94"/>
  <c r="F32" i="81"/>
  <c r="G633" i="94"/>
  <c r="H633" i="94"/>
  <c r="I633" i="94"/>
  <c r="J633" i="94"/>
  <c r="K633" i="94"/>
  <c r="L633" i="94"/>
  <c r="M633" i="94"/>
  <c r="N633" i="94"/>
  <c r="O633" i="94"/>
  <c r="P633" i="94"/>
  <c r="Q633" i="94"/>
  <c r="C634" i="94"/>
  <c r="D634" i="94"/>
  <c r="E634" i="94"/>
  <c r="F634" i="94"/>
  <c r="F33" i="81"/>
  <c r="G634" i="94"/>
  <c r="H634" i="94"/>
  <c r="I634" i="94"/>
  <c r="J634" i="94"/>
  <c r="K634" i="94"/>
  <c r="L634" i="94"/>
  <c r="M634" i="94"/>
  <c r="N634" i="94"/>
  <c r="O634" i="94"/>
  <c r="P634" i="94"/>
  <c r="Q634" i="94"/>
  <c r="C635" i="94"/>
  <c r="D635" i="94"/>
  <c r="E635" i="94"/>
  <c r="F635" i="94"/>
  <c r="F34" i="81"/>
  <c r="G635" i="94"/>
  <c r="H635" i="94"/>
  <c r="I635" i="94"/>
  <c r="J635" i="94"/>
  <c r="K635" i="94"/>
  <c r="L635" i="94"/>
  <c r="M635" i="94"/>
  <c r="N635" i="94"/>
  <c r="O635" i="94"/>
  <c r="P635" i="94"/>
  <c r="Q635" i="94"/>
  <c r="C636" i="94"/>
  <c r="D636" i="94"/>
  <c r="E636" i="94"/>
  <c r="F636" i="94"/>
  <c r="F35" i="81"/>
  <c r="G636" i="94"/>
  <c r="H636" i="94"/>
  <c r="I636" i="94"/>
  <c r="J636" i="94"/>
  <c r="K636" i="94"/>
  <c r="L636" i="94"/>
  <c r="M636" i="94"/>
  <c r="N636" i="94"/>
  <c r="O636" i="94"/>
  <c r="P636" i="94"/>
  <c r="Q636" i="94"/>
  <c r="C637" i="94"/>
  <c r="D637" i="94"/>
  <c r="E637" i="94"/>
  <c r="F637" i="94"/>
  <c r="F36" i="81"/>
  <c r="G637" i="94"/>
  <c r="H637" i="94"/>
  <c r="I637" i="94"/>
  <c r="J637" i="94"/>
  <c r="K637" i="94"/>
  <c r="L637" i="94"/>
  <c r="M637" i="94"/>
  <c r="N637" i="94"/>
  <c r="O637" i="94"/>
  <c r="P637" i="94"/>
  <c r="Q637" i="94"/>
  <c r="C638" i="94"/>
  <c r="D638" i="94"/>
  <c r="E638" i="94"/>
  <c r="F638" i="94"/>
  <c r="F37" i="81"/>
  <c r="G638" i="94"/>
  <c r="H638" i="94"/>
  <c r="I638" i="94"/>
  <c r="J638" i="94"/>
  <c r="K638" i="94"/>
  <c r="L638" i="94"/>
  <c r="M638" i="94"/>
  <c r="N638" i="94"/>
  <c r="O638" i="94"/>
  <c r="P638" i="94"/>
  <c r="Q638" i="94"/>
  <c r="C639" i="94"/>
  <c r="D639" i="94"/>
  <c r="E639" i="94"/>
  <c r="F639" i="94"/>
  <c r="F38" i="81"/>
  <c r="G639" i="94"/>
  <c r="H639" i="94"/>
  <c r="I639" i="94"/>
  <c r="J639" i="94"/>
  <c r="K639" i="94"/>
  <c r="L639" i="94"/>
  <c r="M639" i="94"/>
  <c r="N639" i="94"/>
  <c r="O639" i="94"/>
  <c r="P639" i="94"/>
  <c r="Q639" i="94"/>
  <c r="C640" i="94"/>
  <c r="D640" i="94"/>
  <c r="E640" i="94"/>
  <c r="F640" i="94"/>
  <c r="F39" i="81"/>
  <c r="G640" i="94"/>
  <c r="H640" i="94"/>
  <c r="I640" i="94"/>
  <c r="J640" i="94"/>
  <c r="K640" i="94"/>
  <c r="L640" i="94"/>
  <c r="M640" i="94"/>
  <c r="N640" i="94"/>
  <c r="O640" i="94"/>
  <c r="P640" i="94"/>
  <c r="Q640" i="94"/>
  <c r="C641" i="94"/>
  <c r="D641" i="94"/>
  <c r="E641" i="94"/>
  <c r="F641" i="94"/>
  <c r="F40" i="81"/>
  <c r="G641" i="94"/>
  <c r="H641" i="94"/>
  <c r="I641" i="94"/>
  <c r="J641" i="94"/>
  <c r="K641" i="94"/>
  <c r="L641" i="94"/>
  <c r="M641" i="94"/>
  <c r="N641" i="94"/>
  <c r="O641" i="94"/>
  <c r="P641" i="94"/>
  <c r="Q641" i="94"/>
  <c r="C642" i="94"/>
  <c r="D642" i="94"/>
  <c r="E642" i="94"/>
  <c r="F642" i="94"/>
  <c r="F41" i="81"/>
  <c r="G642" i="94"/>
  <c r="H642" i="94"/>
  <c r="I642" i="94"/>
  <c r="J642" i="94"/>
  <c r="K642" i="94"/>
  <c r="L642" i="94"/>
  <c r="M642" i="94"/>
  <c r="N642" i="94"/>
  <c r="O642" i="94"/>
  <c r="P642" i="94"/>
  <c r="Q642" i="94"/>
  <c r="C643" i="94"/>
  <c r="D643" i="94"/>
  <c r="E643" i="94"/>
  <c r="F643" i="94"/>
  <c r="F42" i="81"/>
  <c r="G643" i="94"/>
  <c r="H643" i="94"/>
  <c r="I643" i="94"/>
  <c r="J643" i="94"/>
  <c r="K643" i="94"/>
  <c r="L643" i="94"/>
  <c r="M643" i="94"/>
  <c r="N643" i="94"/>
  <c r="O643" i="94"/>
  <c r="P643" i="94"/>
  <c r="Q643" i="94"/>
  <c r="C644" i="94"/>
  <c r="D644" i="94"/>
  <c r="E644" i="94"/>
  <c r="F644" i="94"/>
  <c r="F43" i="81"/>
  <c r="G644" i="94"/>
  <c r="H644" i="94"/>
  <c r="I644" i="94"/>
  <c r="J644" i="94"/>
  <c r="K644" i="94"/>
  <c r="L644" i="94"/>
  <c r="M644" i="94"/>
  <c r="N644" i="94"/>
  <c r="O644" i="94"/>
  <c r="P644" i="94"/>
  <c r="Q644" i="94"/>
  <c r="C645" i="94"/>
  <c r="D645" i="94"/>
  <c r="E645" i="94"/>
  <c r="F645" i="94"/>
  <c r="F44" i="81"/>
  <c r="G645" i="94"/>
  <c r="H645" i="94"/>
  <c r="I645" i="94"/>
  <c r="J645" i="94"/>
  <c r="K645" i="94"/>
  <c r="L645" i="94"/>
  <c r="M645" i="94"/>
  <c r="N645" i="94"/>
  <c r="O645" i="94"/>
  <c r="P645" i="94"/>
  <c r="Q645" i="94"/>
  <c r="C646" i="94"/>
  <c r="D646" i="94"/>
  <c r="E646" i="94"/>
  <c r="F646" i="94"/>
  <c r="F45" i="81"/>
  <c r="G646" i="94"/>
  <c r="H646" i="94"/>
  <c r="I646" i="94"/>
  <c r="J646" i="94"/>
  <c r="K646" i="94"/>
  <c r="L646" i="94"/>
  <c r="M646" i="94"/>
  <c r="N646" i="94"/>
  <c r="O646" i="94"/>
  <c r="P646" i="94"/>
  <c r="Q646" i="94"/>
  <c r="C647" i="94"/>
  <c r="D647" i="94"/>
  <c r="E647" i="94"/>
  <c r="F647" i="94"/>
  <c r="F46" i="81"/>
  <c r="G647" i="94"/>
  <c r="H647" i="94"/>
  <c r="I647" i="94"/>
  <c r="J647" i="94"/>
  <c r="K647" i="94"/>
  <c r="L647" i="94"/>
  <c r="M647" i="94"/>
  <c r="N647" i="94"/>
  <c r="O647" i="94"/>
  <c r="P647" i="94"/>
  <c r="Q647" i="94"/>
  <c r="C648" i="94"/>
  <c r="D648" i="94"/>
  <c r="E648" i="94"/>
  <c r="F648" i="94"/>
  <c r="F47" i="81"/>
  <c r="G648" i="94"/>
  <c r="H648" i="94"/>
  <c r="I648" i="94"/>
  <c r="J648" i="94"/>
  <c r="K648" i="94"/>
  <c r="L648" i="94"/>
  <c r="M648" i="94"/>
  <c r="N648" i="94"/>
  <c r="O648" i="94"/>
  <c r="P648" i="94"/>
  <c r="Q648" i="94"/>
  <c r="C649" i="94"/>
  <c r="D649" i="94"/>
  <c r="E649" i="94"/>
  <c r="F649" i="94"/>
  <c r="F48" i="81"/>
  <c r="G649" i="94"/>
  <c r="H649" i="94"/>
  <c r="I649" i="94"/>
  <c r="J649" i="94"/>
  <c r="K649" i="94"/>
  <c r="L649" i="94"/>
  <c r="M649" i="94"/>
  <c r="N649" i="94"/>
  <c r="O649" i="94"/>
  <c r="P649" i="94"/>
  <c r="Q649" i="94"/>
  <c r="C650" i="94"/>
  <c r="D650" i="94"/>
  <c r="E650" i="94"/>
  <c r="F650" i="94"/>
  <c r="F49" i="81"/>
  <c r="G650" i="94"/>
  <c r="H650" i="94"/>
  <c r="I650" i="94"/>
  <c r="J650" i="94"/>
  <c r="K650" i="94"/>
  <c r="L650" i="94"/>
  <c r="M650" i="94"/>
  <c r="N650" i="94"/>
  <c r="O650" i="94"/>
  <c r="P650" i="94"/>
  <c r="Q650" i="94"/>
  <c r="C651" i="94"/>
  <c r="D651" i="94"/>
  <c r="E651" i="94"/>
  <c r="F651" i="94"/>
  <c r="F50" i="81"/>
  <c r="G651" i="94"/>
  <c r="H651" i="94"/>
  <c r="I651" i="94"/>
  <c r="J651" i="94"/>
  <c r="K651" i="94"/>
  <c r="L651" i="94"/>
  <c r="M651" i="94"/>
  <c r="N651" i="94"/>
  <c r="O651" i="94"/>
  <c r="P651" i="94"/>
  <c r="Q651" i="94"/>
  <c r="C652" i="94"/>
  <c r="D652" i="94"/>
  <c r="E652" i="94"/>
  <c r="F652" i="94"/>
  <c r="F51" i="81"/>
  <c r="G652" i="94"/>
  <c r="H652" i="94"/>
  <c r="I652" i="94"/>
  <c r="J652" i="94"/>
  <c r="K652" i="94"/>
  <c r="L652" i="94"/>
  <c r="M652" i="94"/>
  <c r="N652" i="94"/>
  <c r="O652" i="94"/>
  <c r="P652" i="94"/>
  <c r="Q652" i="94"/>
  <c r="C653" i="94"/>
  <c r="D653" i="94"/>
  <c r="E653" i="94"/>
  <c r="F653" i="94"/>
  <c r="F52" i="81"/>
  <c r="G653" i="94"/>
  <c r="H653" i="94"/>
  <c r="I653" i="94"/>
  <c r="J653" i="94"/>
  <c r="K653" i="94"/>
  <c r="L653" i="94"/>
  <c r="M653" i="94"/>
  <c r="N653" i="94"/>
  <c r="O653" i="94"/>
  <c r="P653" i="94"/>
  <c r="Q653" i="94"/>
  <c r="C654" i="94"/>
  <c r="D654" i="94"/>
  <c r="E654" i="94"/>
  <c r="F654" i="94"/>
  <c r="F53" i="81"/>
  <c r="G654" i="94"/>
  <c r="H654" i="94"/>
  <c r="I654" i="94"/>
  <c r="J654" i="94"/>
  <c r="K654" i="94"/>
  <c r="L654" i="94"/>
  <c r="M654" i="94"/>
  <c r="N654" i="94"/>
  <c r="O654" i="94"/>
  <c r="P654" i="94"/>
  <c r="Q654" i="94"/>
  <c r="C655" i="94"/>
  <c r="D655" i="94"/>
  <c r="E655" i="94"/>
  <c r="F655" i="94"/>
  <c r="F54" i="81"/>
  <c r="G655" i="94"/>
  <c r="H655" i="94"/>
  <c r="I655" i="94"/>
  <c r="J655" i="94"/>
  <c r="K655" i="94"/>
  <c r="L655" i="94"/>
  <c r="M655" i="94"/>
  <c r="N655" i="94"/>
  <c r="O655" i="94"/>
  <c r="P655" i="94"/>
  <c r="Q655" i="94"/>
  <c r="C656" i="94"/>
  <c r="D656" i="94"/>
  <c r="E656" i="94"/>
  <c r="F656" i="94"/>
  <c r="F55" i="81"/>
  <c r="G656" i="94"/>
  <c r="H656" i="94"/>
  <c r="I656" i="94"/>
  <c r="J656" i="94"/>
  <c r="K656" i="94"/>
  <c r="L656" i="94"/>
  <c r="M656" i="94"/>
  <c r="N656" i="94"/>
  <c r="O656" i="94"/>
  <c r="P656" i="94"/>
  <c r="Q656" i="94"/>
  <c r="C657" i="94"/>
  <c r="D657" i="94"/>
  <c r="E657" i="94"/>
  <c r="F657" i="94"/>
  <c r="F56" i="81"/>
  <c r="G657" i="94"/>
  <c r="H657" i="94"/>
  <c r="I657" i="94"/>
  <c r="J657" i="94"/>
  <c r="K657" i="94"/>
  <c r="L657" i="94"/>
  <c r="M657" i="94"/>
  <c r="N657" i="94"/>
  <c r="O657" i="94"/>
  <c r="P657" i="94"/>
  <c r="Q657" i="94"/>
  <c r="C658" i="94"/>
  <c r="D658" i="94"/>
  <c r="E658" i="94"/>
  <c r="F658" i="94"/>
  <c r="F57" i="81"/>
  <c r="G658" i="94"/>
  <c r="H658" i="94"/>
  <c r="I658" i="94"/>
  <c r="J658" i="94"/>
  <c r="K658" i="94"/>
  <c r="L658" i="94"/>
  <c r="M658" i="94"/>
  <c r="N658" i="94"/>
  <c r="O658" i="94"/>
  <c r="P658" i="94"/>
  <c r="Q658" i="94"/>
  <c r="C659" i="94"/>
  <c r="D659" i="94"/>
  <c r="E659" i="94"/>
  <c r="F659" i="94"/>
  <c r="F58" i="81"/>
  <c r="G659" i="94"/>
  <c r="H659" i="94"/>
  <c r="I659" i="94"/>
  <c r="J659" i="94"/>
  <c r="K659" i="94"/>
  <c r="L659" i="94"/>
  <c r="M659" i="94"/>
  <c r="N659" i="94"/>
  <c r="O659" i="94"/>
  <c r="P659" i="94"/>
  <c r="Q659" i="94"/>
  <c r="C660" i="94"/>
  <c r="D660" i="94"/>
  <c r="E660" i="94"/>
  <c r="F660" i="94"/>
  <c r="F59" i="81"/>
  <c r="G660" i="94"/>
  <c r="H660" i="94"/>
  <c r="I660" i="94"/>
  <c r="J660" i="94"/>
  <c r="K660" i="94"/>
  <c r="L660" i="94"/>
  <c r="M660" i="94"/>
  <c r="N660" i="94"/>
  <c r="O660" i="94"/>
  <c r="P660" i="94"/>
  <c r="Q660" i="94"/>
  <c r="C661" i="94"/>
  <c r="D661" i="94"/>
  <c r="E661" i="94"/>
  <c r="F661" i="94"/>
  <c r="F60" i="81"/>
  <c r="G661" i="94"/>
  <c r="H661" i="94"/>
  <c r="I661" i="94"/>
  <c r="J661" i="94"/>
  <c r="K661" i="94"/>
  <c r="L661" i="94"/>
  <c r="M661" i="94"/>
  <c r="N661" i="94"/>
  <c r="O661" i="94"/>
  <c r="P661" i="94"/>
  <c r="Q661" i="94"/>
  <c r="C662" i="94"/>
  <c r="D662" i="94"/>
  <c r="E662" i="94"/>
  <c r="F662" i="94"/>
  <c r="F61" i="81"/>
  <c r="G662" i="94"/>
  <c r="H662" i="94"/>
  <c r="I662" i="94"/>
  <c r="J662" i="94"/>
  <c r="K662" i="94"/>
  <c r="L662" i="94"/>
  <c r="M662" i="94"/>
  <c r="N662" i="94"/>
  <c r="O662" i="94"/>
  <c r="P662" i="94"/>
  <c r="Q662" i="94"/>
  <c r="C663" i="94"/>
  <c r="D663" i="94"/>
  <c r="E663" i="94"/>
  <c r="F663" i="94"/>
  <c r="F62" i="81"/>
  <c r="G663" i="94"/>
  <c r="H663" i="94"/>
  <c r="I663" i="94"/>
  <c r="J663" i="94"/>
  <c r="K663" i="94"/>
  <c r="L663" i="94"/>
  <c r="M663" i="94"/>
  <c r="N663" i="94"/>
  <c r="O663" i="94"/>
  <c r="P663" i="94"/>
  <c r="Q663" i="94"/>
  <c r="C664" i="94"/>
  <c r="D664" i="94"/>
  <c r="E664" i="94"/>
  <c r="F664" i="94"/>
  <c r="F63" i="81"/>
  <c r="G664" i="94"/>
  <c r="H664" i="94"/>
  <c r="I664" i="94"/>
  <c r="J664" i="94"/>
  <c r="K664" i="94"/>
  <c r="L664" i="94"/>
  <c r="M664" i="94"/>
  <c r="N664" i="94"/>
  <c r="O664" i="94"/>
  <c r="P664" i="94"/>
  <c r="Q664" i="94"/>
  <c r="C665" i="94"/>
  <c r="D665" i="94"/>
  <c r="E665" i="94"/>
  <c r="F665" i="94"/>
  <c r="F13" i="82"/>
  <c r="G665" i="94"/>
  <c r="H665" i="94"/>
  <c r="I665" i="94"/>
  <c r="J665" i="94"/>
  <c r="K665" i="94"/>
  <c r="L665" i="94"/>
  <c r="M665" i="94"/>
  <c r="N665" i="94"/>
  <c r="O665" i="94"/>
  <c r="P665" i="94"/>
  <c r="Q665" i="94"/>
  <c r="C666" i="94"/>
  <c r="D666" i="94"/>
  <c r="E666" i="94"/>
  <c r="F666" i="94"/>
  <c r="F14" i="82"/>
  <c r="G666" i="94"/>
  <c r="H666" i="94"/>
  <c r="I666" i="94"/>
  <c r="J666" i="94"/>
  <c r="K666" i="94"/>
  <c r="L666" i="94"/>
  <c r="M666" i="94"/>
  <c r="N666" i="94"/>
  <c r="O666" i="94"/>
  <c r="P666" i="94"/>
  <c r="Q666" i="94"/>
  <c r="C667" i="94"/>
  <c r="D667" i="94"/>
  <c r="E667" i="94"/>
  <c r="F667" i="94"/>
  <c r="F15" i="82"/>
  <c r="G667" i="94"/>
  <c r="H667" i="94"/>
  <c r="I667" i="94"/>
  <c r="J667" i="94"/>
  <c r="K667" i="94"/>
  <c r="L667" i="94"/>
  <c r="M667" i="94"/>
  <c r="N667" i="94"/>
  <c r="O667" i="94"/>
  <c r="P667" i="94"/>
  <c r="Q667" i="94"/>
  <c r="C668" i="94"/>
  <c r="D668" i="94"/>
  <c r="E668" i="94"/>
  <c r="F668" i="94"/>
  <c r="F16" i="82"/>
  <c r="G668" i="94"/>
  <c r="H668" i="94"/>
  <c r="I668" i="94"/>
  <c r="J668" i="94"/>
  <c r="K668" i="94"/>
  <c r="L668" i="94"/>
  <c r="M668" i="94"/>
  <c r="N668" i="94"/>
  <c r="O668" i="94"/>
  <c r="P668" i="94"/>
  <c r="Q668" i="94"/>
  <c r="C669" i="94"/>
  <c r="D669" i="94"/>
  <c r="E669" i="94"/>
  <c r="F669" i="94"/>
  <c r="F17" i="82"/>
  <c r="G669" i="94"/>
  <c r="H669" i="94"/>
  <c r="I669" i="94"/>
  <c r="J669" i="94"/>
  <c r="K669" i="94"/>
  <c r="L669" i="94"/>
  <c r="M669" i="94"/>
  <c r="N669" i="94"/>
  <c r="O669" i="94"/>
  <c r="P669" i="94"/>
  <c r="Q669" i="94"/>
  <c r="C670" i="94"/>
  <c r="D670" i="94"/>
  <c r="E670" i="94"/>
  <c r="F670" i="94"/>
  <c r="F18" i="82"/>
  <c r="G670" i="94"/>
  <c r="H670" i="94"/>
  <c r="I670" i="94"/>
  <c r="J670" i="94"/>
  <c r="K670" i="94"/>
  <c r="L670" i="94"/>
  <c r="M670" i="94"/>
  <c r="N670" i="94"/>
  <c r="O670" i="94"/>
  <c r="P670" i="94"/>
  <c r="Q670" i="94"/>
  <c r="C671" i="94"/>
  <c r="D671" i="94"/>
  <c r="E671" i="94"/>
  <c r="F671" i="94"/>
  <c r="F19" i="82"/>
  <c r="G671" i="94"/>
  <c r="H671" i="94"/>
  <c r="I671" i="94"/>
  <c r="J671" i="94"/>
  <c r="K671" i="94"/>
  <c r="L671" i="94"/>
  <c r="M671" i="94"/>
  <c r="N671" i="94"/>
  <c r="O671" i="94"/>
  <c r="P671" i="94"/>
  <c r="Q671" i="94"/>
  <c r="C672" i="94"/>
  <c r="D672" i="94"/>
  <c r="E672" i="94"/>
  <c r="F672" i="94"/>
  <c r="F20" i="82"/>
  <c r="G672" i="94"/>
  <c r="H672" i="94"/>
  <c r="I672" i="94"/>
  <c r="J672" i="94"/>
  <c r="K672" i="94"/>
  <c r="L672" i="94"/>
  <c r="M672" i="94"/>
  <c r="N672" i="94"/>
  <c r="O672" i="94"/>
  <c r="P672" i="94"/>
  <c r="Q672" i="94"/>
  <c r="C673" i="94"/>
  <c r="D673" i="94"/>
  <c r="E673" i="94"/>
  <c r="F673" i="94"/>
  <c r="F21" i="82"/>
  <c r="G673" i="94"/>
  <c r="H673" i="94"/>
  <c r="I673" i="94"/>
  <c r="J673" i="94"/>
  <c r="K673" i="94"/>
  <c r="L673" i="94"/>
  <c r="M673" i="94"/>
  <c r="N673" i="94"/>
  <c r="O673" i="94"/>
  <c r="P673" i="94"/>
  <c r="Q673" i="94"/>
  <c r="C674" i="94"/>
  <c r="D674" i="94"/>
  <c r="E674" i="94"/>
  <c r="F674" i="94"/>
  <c r="F22" i="82"/>
  <c r="G674" i="94"/>
  <c r="H674" i="94"/>
  <c r="I674" i="94"/>
  <c r="J674" i="94"/>
  <c r="K674" i="94"/>
  <c r="L674" i="94"/>
  <c r="M674" i="94"/>
  <c r="N674" i="94"/>
  <c r="O674" i="94"/>
  <c r="P674" i="94"/>
  <c r="Q674" i="94"/>
  <c r="C675" i="94"/>
  <c r="D675" i="94"/>
  <c r="E675" i="94"/>
  <c r="F675" i="94"/>
  <c r="F23" i="82"/>
  <c r="G675" i="94"/>
  <c r="H675" i="94"/>
  <c r="I675" i="94"/>
  <c r="J675" i="94"/>
  <c r="K675" i="94"/>
  <c r="L675" i="94"/>
  <c r="M675" i="94"/>
  <c r="N675" i="94"/>
  <c r="O675" i="94"/>
  <c r="P675" i="94"/>
  <c r="Q675" i="94"/>
  <c r="C676" i="94"/>
  <c r="D676" i="94"/>
  <c r="E676" i="94"/>
  <c r="F676" i="94"/>
  <c r="F24" i="82"/>
  <c r="G676" i="94"/>
  <c r="H676" i="94"/>
  <c r="I676" i="94"/>
  <c r="J676" i="94"/>
  <c r="K676" i="94"/>
  <c r="L676" i="94"/>
  <c r="M676" i="94"/>
  <c r="N676" i="94"/>
  <c r="O676" i="94"/>
  <c r="P676" i="94"/>
  <c r="Q676" i="94"/>
  <c r="C677" i="94"/>
  <c r="D677" i="94"/>
  <c r="E677" i="94"/>
  <c r="F677" i="94"/>
  <c r="F25" i="82"/>
  <c r="G677" i="94"/>
  <c r="H677" i="94"/>
  <c r="I677" i="94"/>
  <c r="J677" i="94"/>
  <c r="K677" i="94"/>
  <c r="L677" i="94"/>
  <c r="M677" i="94"/>
  <c r="N677" i="94"/>
  <c r="O677" i="94"/>
  <c r="P677" i="94"/>
  <c r="Q677" i="94"/>
  <c r="C678" i="94"/>
  <c r="D678" i="94"/>
  <c r="E678" i="94"/>
  <c r="F678" i="94"/>
  <c r="F26" i="82"/>
  <c r="G678" i="94"/>
  <c r="H678" i="94"/>
  <c r="I678" i="94"/>
  <c r="J678" i="94"/>
  <c r="K678" i="94"/>
  <c r="L678" i="94"/>
  <c r="M678" i="94"/>
  <c r="N678" i="94"/>
  <c r="O678" i="94"/>
  <c r="P678" i="94"/>
  <c r="Q678" i="94"/>
  <c r="C679" i="94"/>
  <c r="D679" i="94"/>
  <c r="E679" i="94"/>
  <c r="F679" i="94"/>
  <c r="F27" i="82"/>
  <c r="G679" i="94"/>
  <c r="H679" i="94"/>
  <c r="I679" i="94"/>
  <c r="J679" i="94"/>
  <c r="K679" i="94"/>
  <c r="L679" i="94"/>
  <c r="M679" i="94"/>
  <c r="N679" i="94"/>
  <c r="O679" i="94"/>
  <c r="P679" i="94"/>
  <c r="Q679" i="94"/>
  <c r="C680" i="94"/>
  <c r="D680" i="94"/>
  <c r="E680" i="94"/>
  <c r="F680" i="94"/>
  <c r="F28" i="82"/>
  <c r="G680" i="94"/>
  <c r="H680" i="94"/>
  <c r="I680" i="94"/>
  <c r="J680" i="94"/>
  <c r="K680" i="94"/>
  <c r="L680" i="94"/>
  <c r="M680" i="94"/>
  <c r="N680" i="94"/>
  <c r="O680" i="94"/>
  <c r="P680" i="94"/>
  <c r="Q680" i="94"/>
  <c r="C681" i="94"/>
  <c r="D681" i="94"/>
  <c r="E681" i="94"/>
  <c r="F681" i="94"/>
  <c r="F29" i="82"/>
  <c r="G681" i="94"/>
  <c r="H681" i="94"/>
  <c r="I681" i="94"/>
  <c r="J681" i="94"/>
  <c r="K681" i="94"/>
  <c r="L681" i="94"/>
  <c r="M681" i="94"/>
  <c r="N681" i="94"/>
  <c r="O681" i="94"/>
  <c r="P681" i="94"/>
  <c r="Q681" i="94"/>
  <c r="C682" i="94"/>
  <c r="D682" i="94"/>
  <c r="E682" i="94"/>
  <c r="F682" i="94"/>
  <c r="F30" i="82"/>
  <c r="G682" i="94"/>
  <c r="H682" i="94"/>
  <c r="I682" i="94"/>
  <c r="J682" i="94"/>
  <c r="K682" i="94"/>
  <c r="L682" i="94"/>
  <c r="M682" i="94"/>
  <c r="N682" i="94"/>
  <c r="O682" i="94"/>
  <c r="P682" i="94"/>
  <c r="Q682" i="94"/>
  <c r="C683" i="94"/>
  <c r="D683" i="94"/>
  <c r="E683" i="94"/>
  <c r="F683" i="94"/>
  <c r="F31" i="82"/>
  <c r="G683" i="94"/>
  <c r="H683" i="94"/>
  <c r="I683" i="94"/>
  <c r="J683" i="94"/>
  <c r="K683" i="94"/>
  <c r="L683" i="94"/>
  <c r="M683" i="94"/>
  <c r="N683" i="94"/>
  <c r="O683" i="94"/>
  <c r="P683" i="94"/>
  <c r="Q683" i="94"/>
  <c r="C684" i="94"/>
  <c r="D684" i="94"/>
  <c r="E684" i="94"/>
  <c r="F684" i="94"/>
  <c r="F32" i="82"/>
  <c r="G684" i="94"/>
  <c r="H684" i="94"/>
  <c r="I684" i="94"/>
  <c r="J684" i="94"/>
  <c r="K684" i="94"/>
  <c r="L684" i="94"/>
  <c r="M684" i="94"/>
  <c r="N684" i="94"/>
  <c r="O684" i="94"/>
  <c r="P684" i="94"/>
  <c r="Q684" i="94"/>
  <c r="C685" i="94"/>
  <c r="D685" i="94"/>
  <c r="E685" i="94"/>
  <c r="F685" i="94"/>
  <c r="F33" i="82"/>
  <c r="G685" i="94"/>
  <c r="H685" i="94"/>
  <c r="I685" i="94"/>
  <c r="J685" i="94"/>
  <c r="K685" i="94"/>
  <c r="L685" i="94"/>
  <c r="M685" i="94"/>
  <c r="N685" i="94"/>
  <c r="O685" i="94"/>
  <c r="P685" i="94"/>
  <c r="Q685" i="94"/>
  <c r="C686" i="94"/>
  <c r="D686" i="94"/>
  <c r="E686" i="94"/>
  <c r="F686" i="94"/>
  <c r="F34" i="82"/>
  <c r="G686" i="94"/>
  <c r="H686" i="94"/>
  <c r="I686" i="94"/>
  <c r="J686" i="94"/>
  <c r="K686" i="94"/>
  <c r="L686" i="94"/>
  <c r="M686" i="94"/>
  <c r="N686" i="94"/>
  <c r="O686" i="94"/>
  <c r="P686" i="94"/>
  <c r="Q686" i="94"/>
  <c r="C687" i="94"/>
  <c r="D687" i="94"/>
  <c r="E687" i="94"/>
  <c r="F687" i="94"/>
  <c r="F35" i="82"/>
  <c r="G687" i="94"/>
  <c r="H687" i="94"/>
  <c r="I687" i="94"/>
  <c r="J687" i="94"/>
  <c r="K687" i="94"/>
  <c r="L687" i="94"/>
  <c r="M687" i="94"/>
  <c r="N687" i="94"/>
  <c r="O687" i="94"/>
  <c r="P687" i="94"/>
  <c r="Q687" i="94"/>
  <c r="C688" i="94"/>
  <c r="D688" i="94"/>
  <c r="E688" i="94"/>
  <c r="F688" i="94"/>
  <c r="F36" i="82"/>
  <c r="G688" i="94"/>
  <c r="H688" i="94"/>
  <c r="I688" i="94"/>
  <c r="J688" i="94"/>
  <c r="K688" i="94"/>
  <c r="L688" i="94"/>
  <c r="M688" i="94"/>
  <c r="N688" i="94"/>
  <c r="O688" i="94"/>
  <c r="P688" i="94"/>
  <c r="Q688" i="94"/>
  <c r="C689" i="94"/>
  <c r="D689" i="94"/>
  <c r="E689" i="94"/>
  <c r="F689" i="94"/>
  <c r="F37" i="82"/>
  <c r="G689" i="94"/>
  <c r="H689" i="94"/>
  <c r="I689" i="94"/>
  <c r="J689" i="94"/>
  <c r="K689" i="94"/>
  <c r="L689" i="94"/>
  <c r="M689" i="94"/>
  <c r="N689" i="94"/>
  <c r="O689" i="94"/>
  <c r="P689" i="94"/>
  <c r="Q689" i="94"/>
  <c r="C690" i="94"/>
  <c r="D690" i="94"/>
  <c r="E690" i="94"/>
  <c r="F690" i="94"/>
  <c r="F38" i="82"/>
  <c r="G690" i="94"/>
  <c r="H690" i="94"/>
  <c r="I690" i="94"/>
  <c r="J690" i="94"/>
  <c r="K690" i="94"/>
  <c r="L690" i="94"/>
  <c r="M690" i="94"/>
  <c r="N690" i="94"/>
  <c r="O690" i="94"/>
  <c r="P690" i="94"/>
  <c r="Q690" i="94"/>
  <c r="C691" i="94"/>
  <c r="D691" i="94"/>
  <c r="E691" i="94"/>
  <c r="F691" i="94"/>
  <c r="F39" i="82"/>
  <c r="G691" i="94"/>
  <c r="H691" i="94"/>
  <c r="I691" i="94"/>
  <c r="J691" i="94"/>
  <c r="K691" i="94"/>
  <c r="L691" i="94"/>
  <c r="M691" i="94"/>
  <c r="N691" i="94"/>
  <c r="O691" i="94"/>
  <c r="P691" i="94"/>
  <c r="Q691" i="94"/>
  <c r="C692" i="94"/>
  <c r="D692" i="94"/>
  <c r="E692" i="94"/>
  <c r="F692" i="94"/>
  <c r="F40" i="82"/>
  <c r="G692" i="94"/>
  <c r="H692" i="94"/>
  <c r="I692" i="94"/>
  <c r="J692" i="94"/>
  <c r="K692" i="94"/>
  <c r="L692" i="94"/>
  <c r="M692" i="94"/>
  <c r="N692" i="94"/>
  <c r="O692" i="94"/>
  <c r="P692" i="94"/>
  <c r="Q692" i="94"/>
  <c r="C693" i="94"/>
  <c r="D693" i="94"/>
  <c r="E693" i="94"/>
  <c r="F693" i="94"/>
  <c r="F41" i="82"/>
  <c r="G693" i="94"/>
  <c r="H693" i="94"/>
  <c r="I693" i="94"/>
  <c r="J693" i="94"/>
  <c r="K693" i="94"/>
  <c r="L693" i="94"/>
  <c r="M693" i="94"/>
  <c r="N693" i="94"/>
  <c r="O693" i="94"/>
  <c r="P693" i="94"/>
  <c r="Q693" i="94"/>
  <c r="C694" i="94"/>
  <c r="D694" i="94"/>
  <c r="E694" i="94"/>
  <c r="F694" i="94"/>
  <c r="F42" i="82"/>
  <c r="G694" i="94"/>
  <c r="H694" i="94"/>
  <c r="I694" i="94"/>
  <c r="J694" i="94"/>
  <c r="K694" i="94"/>
  <c r="L694" i="94"/>
  <c r="M694" i="94"/>
  <c r="N694" i="94"/>
  <c r="O694" i="94"/>
  <c r="P694" i="94"/>
  <c r="Q694" i="94"/>
  <c r="C695" i="94"/>
  <c r="D695" i="94"/>
  <c r="E695" i="94"/>
  <c r="F695" i="94"/>
  <c r="F43" i="82"/>
  <c r="G695" i="94"/>
  <c r="H695" i="94"/>
  <c r="I695" i="94"/>
  <c r="J695" i="94"/>
  <c r="K695" i="94"/>
  <c r="L695" i="94"/>
  <c r="M695" i="94"/>
  <c r="N695" i="94"/>
  <c r="O695" i="94"/>
  <c r="P695" i="94"/>
  <c r="Q695" i="94"/>
  <c r="C696" i="94"/>
  <c r="D696" i="94"/>
  <c r="E696" i="94"/>
  <c r="F696" i="94"/>
  <c r="F44" i="82"/>
  <c r="G696" i="94"/>
  <c r="H696" i="94"/>
  <c r="I696" i="94"/>
  <c r="J696" i="94"/>
  <c r="K696" i="94"/>
  <c r="L696" i="94"/>
  <c r="M696" i="94"/>
  <c r="N696" i="94"/>
  <c r="O696" i="94"/>
  <c r="P696" i="94"/>
  <c r="Q696" i="94"/>
  <c r="C697" i="94"/>
  <c r="D697" i="94"/>
  <c r="E697" i="94"/>
  <c r="F697" i="94"/>
  <c r="F45" i="82"/>
  <c r="G697" i="94"/>
  <c r="H697" i="94"/>
  <c r="I697" i="94"/>
  <c r="J697" i="94"/>
  <c r="K697" i="94"/>
  <c r="L697" i="94"/>
  <c r="M697" i="94"/>
  <c r="N697" i="94"/>
  <c r="O697" i="94"/>
  <c r="P697" i="94"/>
  <c r="Q697" i="94"/>
  <c r="C698" i="94"/>
  <c r="D698" i="94"/>
  <c r="E698" i="94"/>
  <c r="F698" i="94"/>
  <c r="F46" i="82"/>
  <c r="G698" i="94"/>
  <c r="H698" i="94"/>
  <c r="I698" i="94"/>
  <c r="J698" i="94"/>
  <c r="K698" i="94"/>
  <c r="L698" i="94"/>
  <c r="M698" i="94"/>
  <c r="N698" i="94"/>
  <c r="O698" i="94"/>
  <c r="P698" i="94"/>
  <c r="Q698" i="94"/>
  <c r="C699" i="94"/>
  <c r="D699" i="94"/>
  <c r="E699" i="94"/>
  <c r="F699" i="94"/>
  <c r="F47" i="82"/>
  <c r="G699" i="94"/>
  <c r="H699" i="94"/>
  <c r="I699" i="94"/>
  <c r="J699" i="94"/>
  <c r="K699" i="94"/>
  <c r="L699" i="94"/>
  <c r="M699" i="94"/>
  <c r="N699" i="94"/>
  <c r="O699" i="94"/>
  <c r="P699" i="94"/>
  <c r="Q699" i="94"/>
  <c r="C700" i="94"/>
  <c r="D700" i="94"/>
  <c r="E700" i="94"/>
  <c r="F700" i="94"/>
  <c r="F48" i="82"/>
  <c r="G700" i="94"/>
  <c r="H700" i="94"/>
  <c r="I700" i="94"/>
  <c r="J700" i="94"/>
  <c r="K700" i="94"/>
  <c r="L700" i="94"/>
  <c r="M700" i="94"/>
  <c r="N700" i="94"/>
  <c r="O700" i="94"/>
  <c r="P700" i="94"/>
  <c r="Q700" i="94"/>
  <c r="C701" i="94"/>
  <c r="D701" i="94"/>
  <c r="E701" i="94"/>
  <c r="F701" i="94"/>
  <c r="F49" i="82"/>
  <c r="G701" i="94"/>
  <c r="H701" i="94"/>
  <c r="I701" i="94"/>
  <c r="J701" i="94"/>
  <c r="K701" i="94"/>
  <c r="L701" i="94"/>
  <c r="M701" i="94"/>
  <c r="N701" i="94"/>
  <c r="O701" i="94"/>
  <c r="P701" i="94"/>
  <c r="Q701" i="94"/>
  <c r="C702" i="94"/>
  <c r="D702" i="94"/>
  <c r="E702" i="94"/>
  <c r="F702" i="94"/>
  <c r="F50" i="82"/>
  <c r="G702" i="94"/>
  <c r="H702" i="94"/>
  <c r="I702" i="94"/>
  <c r="J702" i="94"/>
  <c r="K702" i="94"/>
  <c r="L702" i="94"/>
  <c r="M702" i="94"/>
  <c r="N702" i="94"/>
  <c r="O702" i="94"/>
  <c r="P702" i="94"/>
  <c r="Q702" i="94"/>
  <c r="C703" i="94"/>
  <c r="D703" i="94"/>
  <c r="E703" i="94"/>
  <c r="F703" i="94"/>
  <c r="F51" i="82"/>
  <c r="G703" i="94"/>
  <c r="H703" i="94"/>
  <c r="I703" i="94"/>
  <c r="J703" i="94"/>
  <c r="K703" i="94"/>
  <c r="L703" i="94"/>
  <c r="M703" i="94"/>
  <c r="N703" i="94"/>
  <c r="O703" i="94"/>
  <c r="P703" i="94"/>
  <c r="Q703" i="94"/>
  <c r="C704" i="94"/>
  <c r="D704" i="94"/>
  <c r="E704" i="94"/>
  <c r="F704" i="94"/>
  <c r="F52" i="82"/>
  <c r="G704" i="94"/>
  <c r="H704" i="94"/>
  <c r="I704" i="94"/>
  <c r="J704" i="94"/>
  <c r="K704" i="94"/>
  <c r="L704" i="94"/>
  <c r="M704" i="94"/>
  <c r="N704" i="94"/>
  <c r="O704" i="94"/>
  <c r="P704" i="94"/>
  <c r="Q704" i="94"/>
  <c r="C705" i="94"/>
  <c r="D705" i="94"/>
  <c r="E705" i="94"/>
  <c r="F705" i="94"/>
  <c r="F53" i="82"/>
  <c r="G705" i="94"/>
  <c r="H705" i="94"/>
  <c r="I705" i="94"/>
  <c r="J705" i="94"/>
  <c r="K705" i="94"/>
  <c r="L705" i="94"/>
  <c r="M705" i="94"/>
  <c r="N705" i="94"/>
  <c r="O705" i="94"/>
  <c r="P705" i="94"/>
  <c r="Q705" i="94"/>
  <c r="C706" i="94"/>
  <c r="D706" i="94"/>
  <c r="E706" i="94"/>
  <c r="F706" i="94"/>
  <c r="F54" i="82"/>
  <c r="G706" i="94"/>
  <c r="H706" i="94"/>
  <c r="I706" i="94"/>
  <c r="J706" i="94"/>
  <c r="K706" i="94"/>
  <c r="L706" i="94"/>
  <c r="M706" i="94"/>
  <c r="N706" i="94"/>
  <c r="O706" i="94"/>
  <c r="P706" i="94"/>
  <c r="Q706" i="94"/>
  <c r="C707" i="94"/>
  <c r="D707" i="94"/>
  <c r="E707" i="94"/>
  <c r="F707" i="94"/>
  <c r="F55" i="82"/>
  <c r="G707" i="94"/>
  <c r="H707" i="94"/>
  <c r="I707" i="94"/>
  <c r="J707" i="94"/>
  <c r="K707" i="94"/>
  <c r="L707" i="94"/>
  <c r="M707" i="94"/>
  <c r="N707" i="94"/>
  <c r="O707" i="94"/>
  <c r="P707" i="94"/>
  <c r="Q707" i="94"/>
  <c r="C708" i="94"/>
  <c r="D708" i="94"/>
  <c r="E708" i="94"/>
  <c r="F708" i="94"/>
  <c r="F56" i="82"/>
  <c r="G708" i="94"/>
  <c r="H708" i="94"/>
  <c r="I708" i="94"/>
  <c r="J708" i="94"/>
  <c r="K708" i="94"/>
  <c r="L708" i="94"/>
  <c r="M708" i="94"/>
  <c r="N708" i="94"/>
  <c r="O708" i="94"/>
  <c r="P708" i="94"/>
  <c r="Q708" i="94"/>
  <c r="C709" i="94"/>
  <c r="D709" i="94"/>
  <c r="E709" i="94"/>
  <c r="F709" i="94"/>
  <c r="F57" i="82"/>
  <c r="G709" i="94"/>
  <c r="H709" i="94"/>
  <c r="I709" i="94"/>
  <c r="J709" i="94"/>
  <c r="K709" i="94"/>
  <c r="L709" i="94"/>
  <c r="M709" i="94"/>
  <c r="N709" i="94"/>
  <c r="O709" i="94"/>
  <c r="P709" i="94"/>
  <c r="Q709" i="94"/>
  <c r="C710" i="94"/>
  <c r="D710" i="94"/>
  <c r="E710" i="94"/>
  <c r="F710" i="94"/>
  <c r="F58" i="82"/>
  <c r="G710" i="94"/>
  <c r="H710" i="94"/>
  <c r="I710" i="94"/>
  <c r="J710" i="94"/>
  <c r="K710" i="94"/>
  <c r="L710" i="94"/>
  <c r="M710" i="94"/>
  <c r="N710" i="94"/>
  <c r="O710" i="94"/>
  <c r="P710" i="94"/>
  <c r="Q710" i="94"/>
  <c r="C711" i="94"/>
  <c r="D711" i="94"/>
  <c r="E711" i="94"/>
  <c r="F711" i="94"/>
  <c r="F59" i="82"/>
  <c r="G711" i="94"/>
  <c r="H711" i="94"/>
  <c r="I711" i="94"/>
  <c r="J711" i="94"/>
  <c r="K711" i="94"/>
  <c r="L711" i="94"/>
  <c r="M711" i="94"/>
  <c r="N711" i="94"/>
  <c r="O711" i="94"/>
  <c r="P711" i="94"/>
  <c r="Q711" i="94"/>
  <c r="C712" i="94"/>
  <c r="D712" i="94"/>
  <c r="E712" i="94"/>
  <c r="F712" i="94"/>
  <c r="F60" i="82"/>
  <c r="G712" i="94"/>
  <c r="H712" i="94"/>
  <c r="I712" i="94"/>
  <c r="J712" i="94"/>
  <c r="K712" i="94"/>
  <c r="L712" i="94"/>
  <c r="M712" i="94"/>
  <c r="N712" i="94"/>
  <c r="O712" i="94"/>
  <c r="P712" i="94"/>
  <c r="Q712" i="94"/>
  <c r="C713" i="94"/>
  <c r="D713" i="94"/>
  <c r="E713" i="94"/>
  <c r="F713" i="94"/>
  <c r="F61" i="82"/>
  <c r="G713" i="94"/>
  <c r="H713" i="94"/>
  <c r="I713" i="94"/>
  <c r="J713" i="94"/>
  <c r="K713" i="94"/>
  <c r="L713" i="94"/>
  <c r="M713" i="94"/>
  <c r="N713" i="94"/>
  <c r="O713" i="94"/>
  <c r="P713" i="94"/>
  <c r="Q713" i="94"/>
  <c r="C714" i="94"/>
  <c r="D714" i="94"/>
  <c r="E714" i="94"/>
  <c r="F714" i="94"/>
  <c r="F62" i="82"/>
  <c r="G714" i="94"/>
  <c r="H714" i="94"/>
  <c r="I714" i="94"/>
  <c r="J714" i="94"/>
  <c r="K714" i="94"/>
  <c r="L714" i="94"/>
  <c r="M714" i="94"/>
  <c r="N714" i="94"/>
  <c r="O714" i="94"/>
  <c r="P714" i="94"/>
  <c r="Q714" i="94"/>
  <c r="C715" i="94"/>
  <c r="D715" i="94"/>
  <c r="E715" i="94"/>
  <c r="F715" i="94"/>
  <c r="F63" i="82"/>
  <c r="G715" i="94"/>
  <c r="H715" i="94"/>
  <c r="I715" i="94"/>
  <c r="J715" i="94"/>
  <c r="K715" i="94"/>
  <c r="L715" i="94"/>
  <c r="M715" i="94"/>
  <c r="N715" i="94"/>
  <c r="O715" i="94"/>
  <c r="P715" i="94"/>
  <c r="Q715" i="94"/>
  <c r="C716" i="94"/>
  <c r="D716" i="94"/>
  <c r="E716" i="94"/>
  <c r="F716" i="94"/>
  <c r="F13" i="83"/>
  <c r="G716" i="94"/>
  <c r="H716" i="94"/>
  <c r="I716" i="94"/>
  <c r="J716" i="94"/>
  <c r="K716" i="94"/>
  <c r="L716" i="94"/>
  <c r="M716" i="94"/>
  <c r="N716" i="94"/>
  <c r="O716" i="94"/>
  <c r="P716" i="94"/>
  <c r="Q716" i="94"/>
  <c r="C717" i="94"/>
  <c r="D717" i="94"/>
  <c r="E717" i="94"/>
  <c r="F717" i="94"/>
  <c r="F14" i="83"/>
  <c r="G717" i="94"/>
  <c r="H717" i="94"/>
  <c r="I717" i="94"/>
  <c r="J717" i="94"/>
  <c r="K717" i="94"/>
  <c r="L717" i="94"/>
  <c r="M717" i="94"/>
  <c r="N717" i="94"/>
  <c r="O717" i="94"/>
  <c r="P717" i="94"/>
  <c r="Q717" i="94"/>
  <c r="C718" i="94"/>
  <c r="D718" i="94"/>
  <c r="E718" i="94"/>
  <c r="F718" i="94"/>
  <c r="F15" i="83"/>
  <c r="G718" i="94"/>
  <c r="H718" i="94"/>
  <c r="I718" i="94"/>
  <c r="J718" i="94"/>
  <c r="K718" i="94"/>
  <c r="L718" i="94"/>
  <c r="M718" i="94"/>
  <c r="N718" i="94"/>
  <c r="O718" i="94"/>
  <c r="P718" i="94"/>
  <c r="Q718" i="94"/>
  <c r="C719" i="94"/>
  <c r="D719" i="94"/>
  <c r="E719" i="94"/>
  <c r="F719" i="94"/>
  <c r="F16" i="83"/>
  <c r="G719" i="94"/>
  <c r="H719" i="94"/>
  <c r="I719" i="94"/>
  <c r="J719" i="94"/>
  <c r="K719" i="94"/>
  <c r="L719" i="94"/>
  <c r="M719" i="94"/>
  <c r="N719" i="94"/>
  <c r="O719" i="94"/>
  <c r="P719" i="94"/>
  <c r="Q719" i="94"/>
  <c r="C720" i="94"/>
  <c r="D720" i="94"/>
  <c r="E720" i="94"/>
  <c r="F720" i="94"/>
  <c r="F17" i="83"/>
  <c r="G720" i="94"/>
  <c r="H720" i="94"/>
  <c r="I720" i="94"/>
  <c r="J720" i="94"/>
  <c r="K720" i="94"/>
  <c r="L720" i="94"/>
  <c r="M720" i="94"/>
  <c r="N720" i="94"/>
  <c r="O720" i="94"/>
  <c r="P720" i="94"/>
  <c r="Q720" i="94"/>
  <c r="C721" i="94"/>
  <c r="D721" i="94"/>
  <c r="E721" i="94"/>
  <c r="F721" i="94"/>
  <c r="F18" i="83"/>
  <c r="G721" i="94"/>
  <c r="H721" i="94"/>
  <c r="I721" i="94"/>
  <c r="J721" i="94"/>
  <c r="K721" i="94"/>
  <c r="L721" i="94"/>
  <c r="M721" i="94"/>
  <c r="N721" i="94"/>
  <c r="O721" i="94"/>
  <c r="P721" i="94"/>
  <c r="Q721" i="94"/>
  <c r="C722" i="94"/>
  <c r="D722" i="94"/>
  <c r="E722" i="94"/>
  <c r="F722" i="94"/>
  <c r="F19" i="83"/>
  <c r="G722" i="94"/>
  <c r="H722" i="94"/>
  <c r="I722" i="94"/>
  <c r="J722" i="94"/>
  <c r="K722" i="94"/>
  <c r="L722" i="94"/>
  <c r="M722" i="94"/>
  <c r="N722" i="94"/>
  <c r="O722" i="94"/>
  <c r="P722" i="94"/>
  <c r="Q722" i="94"/>
  <c r="C723" i="94"/>
  <c r="D723" i="94"/>
  <c r="E723" i="94"/>
  <c r="F723" i="94"/>
  <c r="F20" i="83"/>
  <c r="G723" i="94"/>
  <c r="H723" i="94"/>
  <c r="I723" i="94"/>
  <c r="J723" i="94"/>
  <c r="K723" i="94"/>
  <c r="L723" i="94"/>
  <c r="M723" i="94"/>
  <c r="N723" i="94"/>
  <c r="O723" i="94"/>
  <c r="P723" i="94"/>
  <c r="Q723" i="94"/>
  <c r="C724" i="94"/>
  <c r="D724" i="94"/>
  <c r="E724" i="94"/>
  <c r="F724" i="94"/>
  <c r="F21" i="83"/>
  <c r="G724" i="94"/>
  <c r="H724" i="94"/>
  <c r="I724" i="94"/>
  <c r="J724" i="94"/>
  <c r="K724" i="94"/>
  <c r="L724" i="94"/>
  <c r="M724" i="94"/>
  <c r="N724" i="94"/>
  <c r="O724" i="94"/>
  <c r="P724" i="94"/>
  <c r="Q724" i="94"/>
  <c r="C725" i="94"/>
  <c r="D725" i="94"/>
  <c r="E725" i="94"/>
  <c r="F725" i="94"/>
  <c r="F22" i="83"/>
  <c r="G725" i="94"/>
  <c r="H725" i="94"/>
  <c r="I725" i="94"/>
  <c r="J725" i="94"/>
  <c r="K725" i="94"/>
  <c r="L725" i="94"/>
  <c r="M725" i="94"/>
  <c r="N725" i="94"/>
  <c r="O725" i="94"/>
  <c r="P725" i="94"/>
  <c r="Q725" i="94"/>
  <c r="C726" i="94"/>
  <c r="D726" i="94"/>
  <c r="E726" i="94"/>
  <c r="F726" i="94"/>
  <c r="F23" i="83"/>
  <c r="G726" i="94"/>
  <c r="H726" i="94"/>
  <c r="I726" i="94"/>
  <c r="J726" i="94"/>
  <c r="K726" i="94"/>
  <c r="L726" i="94"/>
  <c r="M726" i="94"/>
  <c r="N726" i="94"/>
  <c r="O726" i="94"/>
  <c r="P726" i="94"/>
  <c r="Q726" i="94"/>
  <c r="C727" i="94"/>
  <c r="D727" i="94"/>
  <c r="E727" i="94"/>
  <c r="F727" i="94"/>
  <c r="F24" i="83"/>
  <c r="G727" i="94"/>
  <c r="H727" i="94"/>
  <c r="I727" i="94"/>
  <c r="J727" i="94"/>
  <c r="K727" i="94"/>
  <c r="L727" i="94"/>
  <c r="M727" i="94"/>
  <c r="N727" i="94"/>
  <c r="O727" i="94"/>
  <c r="P727" i="94"/>
  <c r="Q727" i="94"/>
  <c r="C728" i="94"/>
  <c r="D728" i="94"/>
  <c r="E728" i="94"/>
  <c r="F728" i="94"/>
  <c r="F25" i="83"/>
  <c r="G728" i="94"/>
  <c r="H728" i="94"/>
  <c r="I728" i="94"/>
  <c r="J728" i="94"/>
  <c r="K728" i="94"/>
  <c r="L728" i="94"/>
  <c r="M728" i="94"/>
  <c r="N728" i="94"/>
  <c r="O728" i="94"/>
  <c r="P728" i="94"/>
  <c r="Q728" i="94"/>
  <c r="C729" i="94"/>
  <c r="D729" i="94"/>
  <c r="E729" i="94"/>
  <c r="F729" i="94"/>
  <c r="F26" i="83"/>
  <c r="G729" i="94"/>
  <c r="H729" i="94"/>
  <c r="I729" i="94"/>
  <c r="J729" i="94"/>
  <c r="K729" i="94"/>
  <c r="L729" i="94"/>
  <c r="M729" i="94"/>
  <c r="N729" i="94"/>
  <c r="O729" i="94"/>
  <c r="P729" i="94"/>
  <c r="Q729" i="94"/>
  <c r="C730" i="94"/>
  <c r="D730" i="94"/>
  <c r="E730" i="94"/>
  <c r="F730" i="94"/>
  <c r="F27" i="83"/>
  <c r="G730" i="94"/>
  <c r="H730" i="94"/>
  <c r="I730" i="94"/>
  <c r="J730" i="94"/>
  <c r="K730" i="94"/>
  <c r="L730" i="94"/>
  <c r="M730" i="94"/>
  <c r="N730" i="94"/>
  <c r="O730" i="94"/>
  <c r="P730" i="94"/>
  <c r="Q730" i="94"/>
  <c r="C731" i="94"/>
  <c r="D731" i="94"/>
  <c r="E731" i="94"/>
  <c r="F731" i="94"/>
  <c r="F28" i="83"/>
  <c r="G731" i="94"/>
  <c r="H731" i="94"/>
  <c r="I731" i="94"/>
  <c r="J731" i="94"/>
  <c r="K731" i="94"/>
  <c r="L731" i="94"/>
  <c r="M731" i="94"/>
  <c r="N731" i="94"/>
  <c r="O731" i="94"/>
  <c r="P731" i="94"/>
  <c r="Q731" i="94"/>
  <c r="C732" i="94"/>
  <c r="D732" i="94"/>
  <c r="E732" i="94"/>
  <c r="F732" i="94"/>
  <c r="F29" i="83"/>
  <c r="G732" i="94"/>
  <c r="H732" i="94"/>
  <c r="I732" i="94"/>
  <c r="J732" i="94"/>
  <c r="K732" i="94"/>
  <c r="L732" i="94"/>
  <c r="M732" i="94"/>
  <c r="N732" i="94"/>
  <c r="O732" i="94"/>
  <c r="P732" i="94"/>
  <c r="Q732" i="94"/>
  <c r="C733" i="94"/>
  <c r="D733" i="94"/>
  <c r="E733" i="94"/>
  <c r="F733" i="94"/>
  <c r="F30" i="83"/>
  <c r="G733" i="94"/>
  <c r="H733" i="94"/>
  <c r="I733" i="94"/>
  <c r="J733" i="94"/>
  <c r="K733" i="94"/>
  <c r="L733" i="94"/>
  <c r="M733" i="94"/>
  <c r="N733" i="94"/>
  <c r="O733" i="94"/>
  <c r="P733" i="94"/>
  <c r="Q733" i="94"/>
  <c r="C734" i="94"/>
  <c r="D734" i="94"/>
  <c r="E734" i="94"/>
  <c r="F734" i="94"/>
  <c r="F31" i="83"/>
  <c r="G734" i="94"/>
  <c r="H734" i="94"/>
  <c r="I734" i="94"/>
  <c r="J734" i="94"/>
  <c r="K734" i="94"/>
  <c r="L734" i="94"/>
  <c r="M734" i="94"/>
  <c r="N734" i="94"/>
  <c r="O734" i="94"/>
  <c r="P734" i="94"/>
  <c r="Q734" i="94"/>
  <c r="C735" i="94"/>
  <c r="D735" i="94"/>
  <c r="E735" i="94"/>
  <c r="F735" i="94"/>
  <c r="F32" i="83"/>
  <c r="G735" i="94"/>
  <c r="H735" i="94"/>
  <c r="I735" i="94"/>
  <c r="J735" i="94"/>
  <c r="K735" i="94"/>
  <c r="L735" i="94"/>
  <c r="M735" i="94"/>
  <c r="N735" i="94"/>
  <c r="O735" i="94"/>
  <c r="P735" i="94"/>
  <c r="Q735" i="94"/>
  <c r="C736" i="94"/>
  <c r="D736" i="94"/>
  <c r="E736" i="94"/>
  <c r="F736" i="94"/>
  <c r="F33" i="83"/>
  <c r="G736" i="94"/>
  <c r="H736" i="94"/>
  <c r="I736" i="94"/>
  <c r="J736" i="94"/>
  <c r="K736" i="94"/>
  <c r="L736" i="94"/>
  <c r="M736" i="94"/>
  <c r="N736" i="94"/>
  <c r="O736" i="94"/>
  <c r="P736" i="94"/>
  <c r="Q736" i="94"/>
  <c r="C737" i="94"/>
  <c r="D737" i="94"/>
  <c r="E737" i="94"/>
  <c r="F737" i="94"/>
  <c r="F34" i="83"/>
  <c r="G737" i="94"/>
  <c r="H737" i="94"/>
  <c r="I737" i="94"/>
  <c r="J737" i="94"/>
  <c r="K737" i="94"/>
  <c r="L737" i="94"/>
  <c r="M737" i="94"/>
  <c r="N737" i="94"/>
  <c r="O737" i="94"/>
  <c r="P737" i="94"/>
  <c r="Q737" i="94"/>
  <c r="C738" i="94"/>
  <c r="D738" i="94"/>
  <c r="E738" i="94"/>
  <c r="F738" i="94"/>
  <c r="F35" i="83"/>
  <c r="G738" i="94"/>
  <c r="H738" i="94"/>
  <c r="I738" i="94"/>
  <c r="J738" i="94"/>
  <c r="K738" i="94"/>
  <c r="L738" i="94"/>
  <c r="M738" i="94"/>
  <c r="N738" i="94"/>
  <c r="O738" i="94"/>
  <c r="P738" i="94"/>
  <c r="Q738" i="94"/>
  <c r="C739" i="94"/>
  <c r="D739" i="94"/>
  <c r="E739" i="94"/>
  <c r="F739" i="94"/>
  <c r="F36" i="83"/>
  <c r="G739" i="94"/>
  <c r="H739" i="94"/>
  <c r="I739" i="94"/>
  <c r="J739" i="94"/>
  <c r="K739" i="94"/>
  <c r="L739" i="94"/>
  <c r="M739" i="94"/>
  <c r="N739" i="94"/>
  <c r="O739" i="94"/>
  <c r="P739" i="94"/>
  <c r="Q739" i="94"/>
  <c r="C740" i="94"/>
  <c r="D740" i="94"/>
  <c r="E740" i="94"/>
  <c r="F740" i="94"/>
  <c r="F37" i="83"/>
  <c r="G740" i="94"/>
  <c r="H740" i="94"/>
  <c r="I740" i="94"/>
  <c r="J740" i="94"/>
  <c r="K740" i="94"/>
  <c r="L740" i="94"/>
  <c r="M740" i="94"/>
  <c r="N740" i="94"/>
  <c r="O740" i="94"/>
  <c r="P740" i="94"/>
  <c r="Q740" i="94"/>
  <c r="C741" i="94"/>
  <c r="D741" i="94"/>
  <c r="E741" i="94"/>
  <c r="F741" i="94"/>
  <c r="F38" i="83"/>
  <c r="G741" i="94"/>
  <c r="H741" i="94"/>
  <c r="I741" i="94"/>
  <c r="J741" i="94"/>
  <c r="K741" i="94"/>
  <c r="L741" i="94"/>
  <c r="M741" i="94"/>
  <c r="N741" i="94"/>
  <c r="O741" i="94"/>
  <c r="P741" i="94"/>
  <c r="Q741" i="94"/>
  <c r="C742" i="94"/>
  <c r="D742" i="94"/>
  <c r="E742" i="94"/>
  <c r="F742" i="94"/>
  <c r="F39" i="83"/>
  <c r="G742" i="94"/>
  <c r="H742" i="94"/>
  <c r="I742" i="94"/>
  <c r="J742" i="94"/>
  <c r="K742" i="94"/>
  <c r="L742" i="94"/>
  <c r="M742" i="94"/>
  <c r="N742" i="94"/>
  <c r="O742" i="94"/>
  <c r="P742" i="94"/>
  <c r="Q742" i="94"/>
  <c r="C743" i="94"/>
  <c r="D743" i="94"/>
  <c r="E743" i="94"/>
  <c r="F743" i="94"/>
  <c r="F40" i="83"/>
  <c r="G743" i="94"/>
  <c r="H743" i="94"/>
  <c r="I743" i="94"/>
  <c r="J743" i="94"/>
  <c r="K743" i="94"/>
  <c r="L743" i="94"/>
  <c r="M743" i="94"/>
  <c r="N743" i="94"/>
  <c r="O743" i="94"/>
  <c r="P743" i="94"/>
  <c r="Q743" i="94"/>
  <c r="C744" i="94"/>
  <c r="D744" i="94"/>
  <c r="E744" i="94"/>
  <c r="F744" i="94"/>
  <c r="F41" i="83"/>
  <c r="G744" i="94"/>
  <c r="H744" i="94"/>
  <c r="I744" i="94"/>
  <c r="J744" i="94"/>
  <c r="K744" i="94"/>
  <c r="L744" i="94"/>
  <c r="M744" i="94"/>
  <c r="N744" i="94"/>
  <c r="O744" i="94"/>
  <c r="P744" i="94"/>
  <c r="Q744" i="94"/>
  <c r="C745" i="94"/>
  <c r="D745" i="94"/>
  <c r="E745" i="94"/>
  <c r="F745" i="94"/>
  <c r="F42" i="83"/>
  <c r="G745" i="94"/>
  <c r="H745" i="94"/>
  <c r="I745" i="94"/>
  <c r="J745" i="94"/>
  <c r="K745" i="94"/>
  <c r="L745" i="94"/>
  <c r="M745" i="94"/>
  <c r="N745" i="94"/>
  <c r="O745" i="94"/>
  <c r="P745" i="94"/>
  <c r="Q745" i="94"/>
  <c r="C746" i="94"/>
  <c r="D746" i="94"/>
  <c r="E746" i="94"/>
  <c r="F746" i="94"/>
  <c r="F43" i="83"/>
  <c r="G746" i="94"/>
  <c r="H746" i="94"/>
  <c r="I746" i="94"/>
  <c r="J746" i="94"/>
  <c r="K746" i="94"/>
  <c r="L746" i="94"/>
  <c r="M746" i="94"/>
  <c r="N746" i="94"/>
  <c r="O746" i="94"/>
  <c r="P746" i="94"/>
  <c r="Q746" i="94"/>
  <c r="C747" i="94"/>
  <c r="D747" i="94"/>
  <c r="E747" i="94"/>
  <c r="F747" i="94"/>
  <c r="F44" i="83"/>
  <c r="G747" i="94"/>
  <c r="H747" i="94"/>
  <c r="I747" i="94"/>
  <c r="J747" i="94"/>
  <c r="K747" i="94"/>
  <c r="L747" i="94"/>
  <c r="M747" i="94"/>
  <c r="N747" i="94"/>
  <c r="O747" i="94"/>
  <c r="P747" i="94"/>
  <c r="Q747" i="94"/>
  <c r="C748" i="94"/>
  <c r="D748" i="94"/>
  <c r="E748" i="94"/>
  <c r="F748" i="94"/>
  <c r="F45" i="83"/>
  <c r="G748" i="94"/>
  <c r="H748" i="94"/>
  <c r="I748" i="94"/>
  <c r="J748" i="94"/>
  <c r="K748" i="94"/>
  <c r="L748" i="94"/>
  <c r="M748" i="94"/>
  <c r="N748" i="94"/>
  <c r="O748" i="94"/>
  <c r="P748" i="94"/>
  <c r="Q748" i="94"/>
  <c r="C749" i="94"/>
  <c r="D749" i="94"/>
  <c r="E749" i="94"/>
  <c r="F749" i="94"/>
  <c r="F46" i="83"/>
  <c r="G749" i="94"/>
  <c r="H749" i="94"/>
  <c r="I749" i="94"/>
  <c r="J749" i="94"/>
  <c r="K749" i="94"/>
  <c r="L749" i="94"/>
  <c r="M749" i="94"/>
  <c r="N749" i="94"/>
  <c r="O749" i="94"/>
  <c r="P749" i="94"/>
  <c r="Q749" i="94"/>
  <c r="C750" i="94"/>
  <c r="D750" i="94"/>
  <c r="E750" i="94"/>
  <c r="F750" i="94"/>
  <c r="F47" i="83"/>
  <c r="G750" i="94"/>
  <c r="H750" i="94"/>
  <c r="I750" i="94"/>
  <c r="J750" i="94"/>
  <c r="K750" i="94"/>
  <c r="L750" i="94"/>
  <c r="M750" i="94"/>
  <c r="N750" i="94"/>
  <c r="O750" i="94"/>
  <c r="P750" i="94"/>
  <c r="Q750" i="94"/>
  <c r="C751" i="94"/>
  <c r="D751" i="94"/>
  <c r="E751" i="94"/>
  <c r="F751" i="94"/>
  <c r="F48" i="83"/>
  <c r="G751" i="94"/>
  <c r="H751" i="94"/>
  <c r="I751" i="94"/>
  <c r="J751" i="94"/>
  <c r="K751" i="94"/>
  <c r="L751" i="94"/>
  <c r="M751" i="94"/>
  <c r="N751" i="94"/>
  <c r="O751" i="94"/>
  <c r="P751" i="94"/>
  <c r="Q751" i="94"/>
  <c r="C752" i="94"/>
  <c r="D752" i="94"/>
  <c r="E752" i="94"/>
  <c r="F752" i="94"/>
  <c r="F49" i="83"/>
  <c r="G752" i="94"/>
  <c r="H752" i="94"/>
  <c r="I752" i="94"/>
  <c r="J752" i="94"/>
  <c r="K752" i="94"/>
  <c r="L752" i="94"/>
  <c r="M752" i="94"/>
  <c r="N752" i="94"/>
  <c r="O752" i="94"/>
  <c r="P752" i="94"/>
  <c r="Q752" i="94"/>
  <c r="C753" i="94"/>
  <c r="D753" i="94"/>
  <c r="E753" i="94"/>
  <c r="F753" i="94"/>
  <c r="F50" i="83"/>
  <c r="G753" i="94"/>
  <c r="H753" i="94"/>
  <c r="I753" i="94"/>
  <c r="J753" i="94"/>
  <c r="K753" i="94"/>
  <c r="L753" i="94"/>
  <c r="M753" i="94"/>
  <c r="N753" i="94"/>
  <c r="O753" i="94"/>
  <c r="P753" i="94"/>
  <c r="Q753" i="94"/>
  <c r="C754" i="94"/>
  <c r="D754" i="94"/>
  <c r="E754" i="94"/>
  <c r="F754" i="94"/>
  <c r="F51" i="83"/>
  <c r="G754" i="94"/>
  <c r="H754" i="94"/>
  <c r="I754" i="94"/>
  <c r="J754" i="94"/>
  <c r="K754" i="94"/>
  <c r="L754" i="94"/>
  <c r="M754" i="94"/>
  <c r="N754" i="94"/>
  <c r="O754" i="94"/>
  <c r="P754" i="94"/>
  <c r="Q754" i="94"/>
  <c r="C755" i="94"/>
  <c r="D755" i="94"/>
  <c r="E755" i="94"/>
  <c r="F755" i="94"/>
  <c r="F52" i="83"/>
  <c r="G755" i="94"/>
  <c r="H755" i="94"/>
  <c r="I755" i="94"/>
  <c r="J755" i="94"/>
  <c r="K755" i="94"/>
  <c r="L755" i="94"/>
  <c r="M755" i="94"/>
  <c r="N755" i="94"/>
  <c r="O755" i="94"/>
  <c r="P755" i="94"/>
  <c r="Q755" i="94"/>
  <c r="C756" i="94"/>
  <c r="D756" i="94"/>
  <c r="E756" i="94"/>
  <c r="F756" i="94"/>
  <c r="F53" i="83"/>
  <c r="G756" i="94"/>
  <c r="H756" i="94"/>
  <c r="I756" i="94"/>
  <c r="J756" i="94"/>
  <c r="K756" i="94"/>
  <c r="L756" i="94"/>
  <c r="M756" i="94"/>
  <c r="N756" i="94"/>
  <c r="O756" i="94"/>
  <c r="P756" i="94"/>
  <c r="Q756" i="94"/>
  <c r="C757" i="94"/>
  <c r="D757" i="94"/>
  <c r="E757" i="94"/>
  <c r="F757" i="94"/>
  <c r="F54" i="83"/>
  <c r="G757" i="94"/>
  <c r="H757" i="94"/>
  <c r="I757" i="94"/>
  <c r="J757" i="94"/>
  <c r="K757" i="94"/>
  <c r="L757" i="94"/>
  <c r="M757" i="94"/>
  <c r="N757" i="94"/>
  <c r="O757" i="94"/>
  <c r="P757" i="94"/>
  <c r="Q757" i="94"/>
  <c r="C758" i="94"/>
  <c r="D758" i="94"/>
  <c r="E758" i="94"/>
  <c r="F758" i="94"/>
  <c r="F55" i="83"/>
  <c r="G758" i="94"/>
  <c r="H758" i="94"/>
  <c r="I758" i="94"/>
  <c r="J758" i="94"/>
  <c r="K758" i="94"/>
  <c r="L758" i="94"/>
  <c r="M758" i="94"/>
  <c r="N758" i="94"/>
  <c r="O758" i="94"/>
  <c r="P758" i="94"/>
  <c r="Q758" i="94"/>
  <c r="C759" i="94"/>
  <c r="D759" i="94"/>
  <c r="E759" i="94"/>
  <c r="F759" i="94"/>
  <c r="F56" i="83"/>
  <c r="G759" i="94"/>
  <c r="H759" i="94"/>
  <c r="I759" i="94"/>
  <c r="J759" i="94"/>
  <c r="K759" i="94"/>
  <c r="L759" i="94"/>
  <c r="M759" i="94"/>
  <c r="N759" i="94"/>
  <c r="O759" i="94"/>
  <c r="P759" i="94"/>
  <c r="Q759" i="94"/>
  <c r="C760" i="94"/>
  <c r="D760" i="94"/>
  <c r="E760" i="94"/>
  <c r="F760" i="94"/>
  <c r="F57" i="83"/>
  <c r="G760" i="94"/>
  <c r="H760" i="94"/>
  <c r="I760" i="94"/>
  <c r="J760" i="94"/>
  <c r="K760" i="94"/>
  <c r="L760" i="94"/>
  <c r="M760" i="94"/>
  <c r="N760" i="94"/>
  <c r="O760" i="94"/>
  <c r="P760" i="94"/>
  <c r="Q760" i="94"/>
  <c r="C761" i="94"/>
  <c r="D761" i="94"/>
  <c r="E761" i="94"/>
  <c r="F761" i="94"/>
  <c r="F58" i="83"/>
  <c r="G761" i="94"/>
  <c r="H761" i="94"/>
  <c r="I761" i="94"/>
  <c r="J761" i="94"/>
  <c r="K761" i="94"/>
  <c r="L761" i="94"/>
  <c r="M761" i="94"/>
  <c r="N761" i="94"/>
  <c r="O761" i="94"/>
  <c r="P761" i="94"/>
  <c r="Q761" i="94"/>
  <c r="C762" i="94"/>
  <c r="D762" i="94"/>
  <c r="E762" i="94"/>
  <c r="F762" i="94"/>
  <c r="F59" i="83"/>
  <c r="G762" i="94"/>
  <c r="H762" i="94"/>
  <c r="I762" i="94"/>
  <c r="J762" i="94"/>
  <c r="K762" i="94"/>
  <c r="L762" i="94"/>
  <c r="M762" i="94"/>
  <c r="N762" i="94"/>
  <c r="O762" i="94"/>
  <c r="P762" i="94"/>
  <c r="Q762" i="94"/>
  <c r="C763" i="94"/>
  <c r="D763" i="94"/>
  <c r="E763" i="94"/>
  <c r="F763" i="94"/>
  <c r="F60" i="83"/>
  <c r="G763" i="94"/>
  <c r="H763" i="94"/>
  <c r="I763" i="94"/>
  <c r="J763" i="94"/>
  <c r="K763" i="94"/>
  <c r="L763" i="94"/>
  <c r="M763" i="94"/>
  <c r="N763" i="94"/>
  <c r="O763" i="94"/>
  <c r="P763" i="94"/>
  <c r="Q763" i="94"/>
  <c r="C764" i="94"/>
  <c r="D764" i="94"/>
  <c r="E764" i="94"/>
  <c r="F764" i="94"/>
  <c r="F61" i="83"/>
  <c r="G764" i="94"/>
  <c r="H764" i="94"/>
  <c r="I764" i="94"/>
  <c r="J764" i="94"/>
  <c r="K764" i="94"/>
  <c r="L764" i="94"/>
  <c r="M764" i="94"/>
  <c r="N764" i="94"/>
  <c r="O764" i="94"/>
  <c r="P764" i="94"/>
  <c r="Q764" i="94"/>
  <c r="C765" i="94"/>
  <c r="D765" i="94"/>
  <c r="E765" i="94"/>
  <c r="F765" i="94"/>
  <c r="F62" i="83"/>
  <c r="G765" i="94"/>
  <c r="H765" i="94"/>
  <c r="I765" i="94"/>
  <c r="J765" i="94"/>
  <c r="K765" i="94"/>
  <c r="L765" i="94"/>
  <c r="M765" i="94"/>
  <c r="N765" i="94"/>
  <c r="O765" i="94"/>
  <c r="P765" i="94"/>
  <c r="Q765" i="94"/>
  <c r="C766" i="94"/>
  <c r="D766" i="94"/>
  <c r="E766" i="94"/>
  <c r="F766" i="94"/>
  <c r="F63" i="83"/>
  <c r="G766" i="94"/>
  <c r="H766" i="94"/>
  <c r="I766" i="94"/>
  <c r="J766" i="94"/>
  <c r="K766" i="94"/>
  <c r="L766" i="94"/>
  <c r="M766" i="94"/>
  <c r="N766" i="94"/>
  <c r="O766" i="94"/>
  <c r="P766" i="94"/>
  <c r="Q766" i="94"/>
  <c r="C767" i="94"/>
  <c r="D767" i="94"/>
  <c r="E767" i="94"/>
  <c r="F767" i="94"/>
  <c r="F13" i="84"/>
  <c r="G767" i="94"/>
  <c r="H767" i="94"/>
  <c r="I767" i="94"/>
  <c r="J767" i="94"/>
  <c r="K767" i="94"/>
  <c r="L767" i="94"/>
  <c r="M767" i="94"/>
  <c r="N767" i="94"/>
  <c r="O767" i="94"/>
  <c r="P767" i="94"/>
  <c r="Q767" i="94"/>
  <c r="C768" i="94"/>
  <c r="D768" i="94"/>
  <c r="E768" i="94"/>
  <c r="F768" i="94"/>
  <c r="F14" i="84"/>
  <c r="G768" i="94"/>
  <c r="H768" i="94"/>
  <c r="I768" i="94"/>
  <c r="J768" i="94"/>
  <c r="K768" i="94"/>
  <c r="L768" i="94"/>
  <c r="M768" i="94"/>
  <c r="N768" i="94"/>
  <c r="O768" i="94"/>
  <c r="P768" i="94"/>
  <c r="Q768" i="94"/>
  <c r="C769" i="94"/>
  <c r="D769" i="94"/>
  <c r="E769" i="94"/>
  <c r="F769" i="94"/>
  <c r="F15" i="84"/>
  <c r="G769" i="94"/>
  <c r="H769" i="94"/>
  <c r="I769" i="94"/>
  <c r="J769" i="94"/>
  <c r="K769" i="94"/>
  <c r="L769" i="94"/>
  <c r="M769" i="94"/>
  <c r="N769" i="94"/>
  <c r="O769" i="94"/>
  <c r="P769" i="94"/>
  <c r="Q769" i="94"/>
  <c r="C770" i="94"/>
  <c r="D770" i="94"/>
  <c r="E770" i="94"/>
  <c r="F770" i="94"/>
  <c r="F16" i="84"/>
  <c r="G770" i="94"/>
  <c r="H770" i="94"/>
  <c r="I770" i="94"/>
  <c r="J770" i="94"/>
  <c r="K770" i="94"/>
  <c r="L770" i="94"/>
  <c r="M770" i="94"/>
  <c r="N770" i="94"/>
  <c r="O770" i="94"/>
  <c r="P770" i="94"/>
  <c r="Q770" i="94"/>
  <c r="C771" i="94"/>
  <c r="D771" i="94"/>
  <c r="E771" i="94"/>
  <c r="F771" i="94"/>
  <c r="F17" i="84"/>
  <c r="G771" i="94"/>
  <c r="H771" i="94"/>
  <c r="I771" i="94"/>
  <c r="J771" i="94"/>
  <c r="K771" i="94"/>
  <c r="L771" i="94"/>
  <c r="M771" i="94"/>
  <c r="N771" i="94"/>
  <c r="O771" i="94"/>
  <c r="P771" i="94"/>
  <c r="Q771" i="94"/>
  <c r="C772" i="94"/>
  <c r="D772" i="94"/>
  <c r="E772" i="94"/>
  <c r="F772" i="94"/>
  <c r="F18" i="84"/>
  <c r="G772" i="94"/>
  <c r="H772" i="94"/>
  <c r="I772" i="94"/>
  <c r="J772" i="94"/>
  <c r="K772" i="94"/>
  <c r="L772" i="94"/>
  <c r="M772" i="94"/>
  <c r="N772" i="94"/>
  <c r="O772" i="94"/>
  <c r="P772" i="94"/>
  <c r="Q772" i="94"/>
  <c r="C773" i="94"/>
  <c r="D773" i="94"/>
  <c r="E773" i="94"/>
  <c r="F773" i="94"/>
  <c r="F19" i="84"/>
  <c r="G773" i="94"/>
  <c r="H773" i="94"/>
  <c r="I773" i="94"/>
  <c r="J773" i="94"/>
  <c r="K773" i="94"/>
  <c r="L773" i="94"/>
  <c r="M773" i="94"/>
  <c r="N773" i="94"/>
  <c r="O773" i="94"/>
  <c r="P773" i="94"/>
  <c r="Q773" i="94"/>
  <c r="C774" i="94"/>
  <c r="D774" i="94"/>
  <c r="E774" i="94"/>
  <c r="F774" i="94"/>
  <c r="F20" i="84"/>
  <c r="G774" i="94"/>
  <c r="H774" i="94"/>
  <c r="I774" i="94"/>
  <c r="J774" i="94"/>
  <c r="K774" i="94"/>
  <c r="L774" i="94"/>
  <c r="M774" i="94"/>
  <c r="N774" i="94"/>
  <c r="O774" i="94"/>
  <c r="P774" i="94"/>
  <c r="Q774" i="94"/>
  <c r="C775" i="94"/>
  <c r="D775" i="94"/>
  <c r="E775" i="94"/>
  <c r="F775" i="94"/>
  <c r="F21" i="84"/>
  <c r="G775" i="94"/>
  <c r="H775" i="94"/>
  <c r="I775" i="94"/>
  <c r="J775" i="94"/>
  <c r="K775" i="94"/>
  <c r="L775" i="94"/>
  <c r="M775" i="94"/>
  <c r="N775" i="94"/>
  <c r="O775" i="94"/>
  <c r="P775" i="94"/>
  <c r="Q775" i="94"/>
  <c r="C776" i="94"/>
  <c r="D776" i="94"/>
  <c r="E776" i="94"/>
  <c r="F776" i="94"/>
  <c r="F22" i="84"/>
  <c r="G776" i="94"/>
  <c r="H776" i="94"/>
  <c r="I776" i="94"/>
  <c r="J776" i="94"/>
  <c r="K776" i="94"/>
  <c r="L776" i="94"/>
  <c r="M776" i="94"/>
  <c r="N776" i="94"/>
  <c r="O776" i="94"/>
  <c r="P776" i="94"/>
  <c r="Q776" i="94"/>
  <c r="C777" i="94"/>
  <c r="D777" i="94"/>
  <c r="E777" i="94"/>
  <c r="F777" i="94"/>
  <c r="F23" i="84"/>
  <c r="G777" i="94"/>
  <c r="H777" i="94"/>
  <c r="I777" i="94"/>
  <c r="J777" i="94"/>
  <c r="K777" i="94"/>
  <c r="L777" i="94"/>
  <c r="M777" i="94"/>
  <c r="N777" i="94"/>
  <c r="O777" i="94"/>
  <c r="P777" i="94"/>
  <c r="Q777" i="94"/>
  <c r="C778" i="94"/>
  <c r="D778" i="94"/>
  <c r="E778" i="94"/>
  <c r="F778" i="94"/>
  <c r="F24" i="84"/>
  <c r="G778" i="94"/>
  <c r="H778" i="94"/>
  <c r="I778" i="94"/>
  <c r="J778" i="94"/>
  <c r="K778" i="94"/>
  <c r="L778" i="94"/>
  <c r="M778" i="94"/>
  <c r="N778" i="94"/>
  <c r="O778" i="94"/>
  <c r="P778" i="94"/>
  <c r="Q778" i="94"/>
  <c r="C779" i="94"/>
  <c r="D779" i="94"/>
  <c r="E779" i="94"/>
  <c r="F779" i="94"/>
  <c r="F25" i="84"/>
  <c r="G779" i="94"/>
  <c r="H779" i="94"/>
  <c r="I779" i="94"/>
  <c r="J779" i="94"/>
  <c r="K779" i="94"/>
  <c r="L779" i="94"/>
  <c r="M779" i="94"/>
  <c r="N779" i="94"/>
  <c r="O779" i="94"/>
  <c r="P779" i="94"/>
  <c r="Q779" i="94"/>
  <c r="C780" i="94"/>
  <c r="D780" i="94"/>
  <c r="E780" i="94"/>
  <c r="F780" i="94"/>
  <c r="F26" i="84"/>
  <c r="G780" i="94"/>
  <c r="H780" i="94"/>
  <c r="I780" i="94"/>
  <c r="J780" i="94"/>
  <c r="K780" i="94"/>
  <c r="L780" i="94"/>
  <c r="M780" i="94"/>
  <c r="N780" i="94"/>
  <c r="O780" i="94"/>
  <c r="P780" i="94"/>
  <c r="Q780" i="94"/>
  <c r="C781" i="94"/>
  <c r="D781" i="94"/>
  <c r="E781" i="94"/>
  <c r="F781" i="94"/>
  <c r="F27" i="84"/>
  <c r="G781" i="94"/>
  <c r="H781" i="94"/>
  <c r="I781" i="94"/>
  <c r="J781" i="94"/>
  <c r="K781" i="94"/>
  <c r="L781" i="94"/>
  <c r="M781" i="94"/>
  <c r="N781" i="94"/>
  <c r="O781" i="94"/>
  <c r="P781" i="94"/>
  <c r="Q781" i="94"/>
  <c r="C782" i="94"/>
  <c r="D782" i="94"/>
  <c r="E782" i="94"/>
  <c r="F782" i="94"/>
  <c r="F28" i="84"/>
  <c r="G782" i="94"/>
  <c r="H782" i="94"/>
  <c r="I782" i="94"/>
  <c r="J782" i="94"/>
  <c r="K782" i="94"/>
  <c r="L782" i="94"/>
  <c r="M782" i="94"/>
  <c r="N782" i="94"/>
  <c r="O782" i="94"/>
  <c r="P782" i="94"/>
  <c r="Q782" i="94"/>
  <c r="C783" i="94"/>
  <c r="D783" i="94"/>
  <c r="E783" i="94"/>
  <c r="F783" i="94"/>
  <c r="F29" i="84"/>
  <c r="G783" i="94"/>
  <c r="H783" i="94"/>
  <c r="I783" i="94"/>
  <c r="J783" i="94"/>
  <c r="K783" i="94"/>
  <c r="L783" i="94"/>
  <c r="M783" i="94"/>
  <c r="N783" i="94"/>
  <c r="O783" i="94"/>
  <c r="P783" i="94"/>
  <c r="Q783" i="94"/>
  <c r="C784" i="94"/>
  <c r="D784" i="94"/>
  <c r="E784" i="94"/>
  <c r="F784" i="94"/>
  <c r="F30" i="84"/>
  <c r="G784" i="94"/>
  <c r="H784" i="94"/>
  <c r="I784" i="94"/>
  <c r="J784" i="94"/>
  <c r="K784" i="94"/>
  <c r="L784" i="94"/>
  <c r="M784" i="94"/>
  <c r="N784" i="94"/>
  <c r="O784" i="94"/>
  <c r="P784" i="94"/>
  <c r="Q784" i="94"/>
  <c r="C785" i="94"/>
  <c r="D785" i="94"/>
  <c r="E785" i="94"/>
  <c r="F785" i="94"/>
  <c r="F31" i="84"/>
  <c r="G785" i="94"/>
  <c r="H785" i="94"/>
  <c r="I785" i="94"/>
  <c r="J785" i="94"/>
  <c r="K785" i="94"/>
  <c r="L785" i="94"/>
  <c r="M785" i="94"/>
  <c r="N785" i="94"/>
  <c r="O785" i="94"/>
  <c r="P785" i="94"/>
  <c r="Q785" i="94"/>
  <c r="C786" i="94"/>
  <c r="D786" i="94"/>
  <c r="E786" i="94"/>
  <c r="F786" i="94"/>
  <c r="F32" i="84"/>
  <c r="G786" i="94"/>
  <c r="H786" i="94"/>
  <c r="I786" i="94"/>
  <c r="J786" i="94"/>
  <c r="K786" i="94"/>
  <c r="L786" i="94"/>
  <c r="M786" i="94"/>
  <c r="N786" i="94"/>
  <c r="O786" i="94"/>
  <c r="P786" i="94"/>
  <c r="Q786" i="94"/>
  <c r="C787" i="94"/>
  <c r="D787" i="94"/>
  <c r="E787" i="94"/>
  <c r="F787" i="94"/>
  <c r="F33" i="84"/>
  <c r="G787" i="94"/>
  <c r="H787" i="94"/>
  <c r="I787" i="94"/>
  <c r="J787" i="94"/>
  <c r="K787" i="94"/>
  <c r="L787" i="94"/>
  <c r="M787" i="94"/>
  <c r="N787" i="94"/>
  <c r="O787" i="94"/>
  <c r="P787" i="94"/>
  <c r="Q787" i="94"/>
  <c r="C788" i="94"/>
  <c r="D788" i="94"/>
  <c r="E788" i="94"/>
  <c r="F788" i="94"/>
  <c r="F34" i="84"/>
  <c r="G788" i="94"/>
  <c r="H788" i="94"/>
  <c r="I788" i="94"/>
  <c r="J788" i="94"/>
  <c r="K788" i="94"/>
  <c r="L788" i="94"/>
  <c r="M788" i="94"/>
  <c r="N788" i="94"/>
  <c r="O788" i="94"/>
  <c r="P788" i="94"/>
  <c r="Q788" i="94"/>
  <c r="C789" i="94"/>
  <c r="D789" i="94"/>
  <c r="E789" i="94"/>
  <c r="F789" i="94"/>
  <c r="F35" i="84"/>
  <c r="G789" i="94"/>
  <c r="H789" i="94"/>
  <c r="I789" i="94"/>
  <c r="J789" i="94"/>
  <c r="K789" i="94"/>
  <c r="L789" i="94"/>
  <c r="M789" i="94"/>
  <c r="N789" i="94"/>
  <c r="O789" i="94"/>
  <c r="P789" i="94"/>
  <c r="Q789" i="94"/>
  <c r="C790" i="94"/>
  <c r="D790" i="94"/>
  <c r="E790" i="94"/>
  <c r="F790" i="94"/>
  <c r="F36" i="84"/>
  <c r="G790" i="94"/>
  <c r="H790" i="94"/>
  <c r="I790" i="94"/>
  <c r="J790" i="94"/>
  <c r="K790" i="94"/>
  <c r="L790" i="94"/>
  <c r="M790" i="94"/>
  <c r="N790" i="94"/>
  <c r="O790" i="94"/>
  <c r="P790" i="94"/>
  <c r="Q790" i="94"/>
  <c r="C791" i="94"/>
  <c r="D791" i="94"/>
  <c r="E791" i="94"/>
  <c r="F791" i="94"/>
  <c r="F37" i="84"/>
  <c r="G791" i="94"/>
  <c r="H791" i="94"/>
  <c r="I791" i="94"/>
  <c r="J791" i="94"/>
  <c r="K791" i="94"/>
  <c r="L791" i="94"/>
  <c r="M791" i="94"/>
  <c r="N791" i="94"/>
  <c r="O791" i="94"/>
  <c r="P791" i="94"/>
  <c r="Q791" i="94"/>
  <c r="C792" i="94"/>
  <c r="D792" i="94"/>
  <c r="E792" i="94"/>
  <c r="F792" i="94"/>
  <c r="F38" i="84"/>
  <c r="G792" i="94"/>
  <c r="H792" i="94"/>
  <c r="I792" i="94"/>
  <c r="J792" i="94"/>
  <c r="K792" i="94"/>
  <c r="L792" i="94"/>
  <c r="M792" i="94"/>
  <c r="N792" i="94"/>
  <c r="O792" i="94"/>
  <c r="P792" i="94"/>
  <c r="Q792" i="94"/>
  <c r="C793" i="94"/>
  <c r="D793" i="94"/>
  <c r="E793" i="94"/>
  <c r="F793" i="94"/>
  <c r="F39" i="84"/>
  <c r="G793" i="94"/>
  <c r="H793" i="94"/>
  <c r="I793" i="94"/>
  <c r="J793" i="94"/>
  <c r="K793" i="94"/>
  <c r="L793" i="94"/>
  <c r="M793" i="94"/>
  <c r="N793" i="94"/>
  <c r="O793" i="94"/>
  <c r="P793" i="94"/>
  <c r="Q793" i="94"/>
  <c r="C794" i="94"/>
  <c r="D794" i="94"/>
  <c r="E794" i="94"/>
  <c r="F794" i="94"/>
  <c r="F40" i="84"/>
  <c r="G794" i="94"/>
  <c r="H794" i="94"/>
  <c r="I794" i="94"/>
  <c r="J794" i="94"/>
  <c r="K794" i="94"/>
  <c r="L794" i="94"/>
  <c r="M794" i="94"/>
  <c r="N794" i="94"/>
  <c r="O794" i="94"/>
  <c r="P794" i="94"/>
  <c r="Q794" i="94"/>
  <c r="C795" i="94"/>
  <c r="D795" i="94"/>
  <c r="E795" i="94"/>
  <c r="F795" i="94"/>
  <c r="F41" i="84"/>
  <c r="G795" i="94"/>
  <c r="H795" i="94"/>
  <c r="I795" i="94"/>
  <c r="J795" i="94"/>
  <c r="K795" i="94"/>
  <c r="L795" i="94"/>
  <c r="M795" i="94"/>
  <c r="N795" i="94"/>
  <c r="O795" i="94"/>
  <c r="P795" i="94"/>
  <c r="Q795" i="94"/>
  <c r="C796" i="94"/>
  <c r="D796" i="94"/>
  <c r="E796" i="94"/>
  <c r="F796" i="94"/>
  <c r="F42" i="84"/>
  <c r="G796" i="94"/>
  <c r="H796" i="94"/>
  <c r="I796" i="94"/>
  <c r="J796" i="94"/>
  <c r="K796" i="94"/>
  <c r="L796" i="94"/>
  <c r="M796" i="94"/>
  <c r="N796" i="94"/>
  <c r="O796" i="94"/>
  <c r="P796" i="94"/>
  <c r="Q796" i="94"/>
  <c r="C797" i="94"/>
  <c r="D797" i="94"/>
  <c r="E797" i="94"/>
  <c r="F797" i="94"/>
  <c r="F43" i="84"/>
  <c r="G797" i="94"/>
  <c r="H797" i="94"/>
  <c r="I797" i="94"/>
  <c r="J797" i="94"/>
  <c r="K797" i="94"/>
  <c r="L797" i="94"/>
  <c r="M797" i="94"/>
  <c r="N797" i="94"/>
  <c r="O797" i="94"/>
  <c r="P797" i="94"/>
  <c r="Q797" i="94"/>
  <c r="C798" i="94"/>
  <c r="D798" i="94"/>
  <c r="E798" i="94"/>
  <c r="F798" i="94"/>
  <c r="F44" i="84"/>
  <c r="G798" i="94"/>
  <c r="H798" i="94"/>
  <c r="I798" i="94"/>
  <c r="J798" i="94"/>
  <c r="K798" i="94"/>
  <c r="L798" i="94"/>
  <c r="M798" i="94"/>
  <c r="N798" i="94"/>
  <c r="O798" i="94"/>
  <c r="P798" i="94"/>
  <c r="Q798" i="94"/>
  <c r="C799" i="94"/>
  <c r="D799" i="94"/>
  <c r="E799" i="94"/>
  <c r="F799" i="94"/>
  <c r="F45" i="84"/>
  <c r="G799" i="94"/>
  <c r="H799" i="94"/>
  <c r="I799" i="94"/>
  <c r="J799" i="94"/>
  <c r="K799" i="94"/>
  <c r="L799" i="94"/>
  <c r="M799" i="94"/>
  <c r="N799" i="94"/>
  <c r="O799" i="94"/>
  <c r="P799" i="94"/>
  <c r="Q799" i="94"/>
  <c r="C800" i="94"/>
  <c r="D800" i="94"/>
  <c r="E800" i="94"/>
  <c r="F800" i="94"/>
  <c r="F46" i="84"/>
  <c r="G800" i="94"/>
  <c r="H800" i="94"/>
  <c r="I800" i="94"/>
  <c r="J800" i="94"/>
  <c r="K800" i="94"/>
  <c r="L800" i="94"/>
  <c r="M800" i="94"/>
  <c r="N800" i="94"/>
  <c r="O800" i="94"/>
  <c r="P800" i="94"/>
  <c r="Q800" i="94"/>
  <c r="C801" i="94"/>
  <c r="D801" i="94"/>
  <c r="E801" i="94"/>
  <c r="F801" i="94"/>
  <c r="F47" i="84"/>
  <c r="G801" i="94"/>
  <c r="H801" i="94"/>
  <c r="I801" i="94"/>
  <c r="J801" i="94"/>
  <c r="K801" i="94"/>
  <c r="L801" i="94"/>
  <c r="M801" i="94"/>
  <c r="N801" i="94"/>
  <c r="O801" i="94"/>
  <c r="P801" i="94"/>
  <c r="Q801" i="94"/>
  <c r="C802" i="94"/>
  <c r="D802" i="94"/>
  <c r="E802" i="94"/>
  <c r="F802" i="94"/>
  <c r="F48" i="84"/>
  <c r="G802" i="94"/>
  <c r="H802" i="94"/>
  <c r="I802" i="94"/>
  <c r="J802" i="94"/>
  <c r="K802" i="94"/>
  <c r="L802" i="94"/>
  <c r="M802" i="94"/>
  <c r="N802" i="94"/>
  <c r="O802" i="94"/>
  <c r="P802" i="94"/>
  <c r="Q802" i="94"/>
  <c r="C803" i="94"/>
  <c r="D803" i="94"/>
  <c r="E803" i="94"/>
  <c r="F803" i="94"/>
  <c r="F49" i="84"/>
  <c r="G803" i="94"/>
  <c r="H803" i="94"/>
  <c r="I803" i="94"/>
  <c r="J803" i="94"/>
  <c r="K803" i="94"/>
  <c r="L803" i="94"/>
  <c r="M803" i="94"/>
  <c r="N803" i="94"/>
  <c r="O803" i="94"/>
  <c r="P803" i="94"/>
  <c r="Q803" i="94"/>
  <c r="C804" i="94"/>
  <c r="D804" i="94"/>
  <c r="E804" i="94"/>
  <c r="F804" i="94"/>
  <c r="F50" i="84"/>
  <c r="G804" i="94"/>
  <c r="H804" i="94"/>
  <c r="I804" i="94"/>
  <c r="J804" i="94"/>
  <c r="K804" i="94"/>
  <c r="L804" i="94"/>
  <c r="M804" i="94"/>
  <c r="N804" i="94"/>
  <c r="O804" i="94"/>
  <c r="P804" i="94"/>
  <c r="Q804" i="94"/>
  <c r="C805" i="94"/>
  <c r="D805" i="94"/>
  <c r="E805" i="94"/>
  <c r="F805" i="94"/>
  <c r="F51" i="84"/>
  <c r="G805" i="94"/>
  <c r="H805" i="94"/>
  <c r="I805" i="94"/>
  <c r="J805" i="94"/>
  <c r="K805" i="94"/>
  <c r="L805" i="94"/>
  <c r="M805" i="94"/>
  <c r="N805" i="94"/>
  <c r="O805" i="94"/>
  <c r="P805" i="94"/>
  <c r="Q805" i="94"/>
  <c r="C806" i="94"/>
  <c r="D806" i="94"/>
  <c r="E806" i="94"/>
  <c r="F806" i="94"/>
  <c r="F52" i="84"/>
  <c r="G806" i="94"/>
  <c r="H806" i="94"/>
  <c r="I806" i="94"/>
  <c r="J806" i="94"/>
  <c r="K806" i="94"/>
  <c r="L806" i="94"/>
  <c r="M806" i="94"/>
  <c r="N806" i="94"/>
  <c r="O806" i="94"/>
  <c r="P806" i="94"/>
  <c r="Q806" i="94"/>
  <c r="C807" i="94"/>
  <c r="D807" i="94"/>
  <c r="E807" i="94"/>
  <c r="F807" i="94"/>
  <c r="F53" i="84"/>
  <c r="G807" i="94"/>
  <c r="H807" i="94"/>
  <c r="I807" i="94"/>
  <c r="J807" i="94"/>
  <c r="K807" i="94"/>
  <c r="L807" i="94"/>
  <c r="M807" i="94"/>
  <c r="N807" i="94"/>
  <c r="O807" i="94"/>
  <c r="P807" i="94"/>
  <c r="Q807" i="94"/>
  <c r="C808" i="94"/>
  <c r="D808" i="94"/>
  <c r="E808" i="94"/>
  <c r="F808" i="94"/>
  <c r="F54" i="84"/>
  <c r="G808" i="94"/>
  <c r="H808" i="94"/>
  <c r="I808" i="94"/>
  <c r="J808" i="94"/>
  <c r="K808" i="94"/>
  <c r="L808" i="94"/>
  <c r="M808" i="94"/>
  <c r="N808" i="94"/>
  <c r="O808" i="94"/>
  <c r="P808" i="94"/>
  <c r="Q808" i="94"/>
  <c r="C809" i="94"/>
  <c r="D809" i="94"/>
  <c r="E809" i="94"/>
  <c r="F809" i="94"/>
  <c r="F55" i="84"/>
  <c r="G809" i="94"/>
  <c r="H809" i="94"/>
  <c r="I809" i="94"/>
  <c r="J809" i="94"/>
  <c r="K809" i="94"/>
  <c r="L809" i="94"/>
  <c r="M809" i="94"/>
  <c r="N809" i="94"/>
  <c r="O809" i="94"/>
  <c r="P809" i="94"/>
  <c r="Q809" i="94"/>
  <c r="C810" i="94"/>
  <c r="D810" i="94"/>
  <c r="E810" i="94"/>
  <c r="F810" i="94"/>
  <c r="F56" i="84"/>
  <c r="G810" i="94"/>
  <c r="H810" i="94"/>
  <c r="I810" i="94"/>
  <c r="J810" i="94"/>
  <c r="K810" i="94"/>
  <c r="L810" i="94"/>
  <c r="M810" i="94"/>
  <c r="N810" i="94"/>
  <c r="O810" i="94"/>
  <c r="P810" i="94"/>
  <c r="Q810" i="94"/>
  <c r="C811" i="94"/>
  <c r="D811" i="94"/>
  <c r="E811" i="94"/>
  <c r="F811" i="94"/>
  <c r="F57" i="84"/>
  <c r="G811" i="94"/>
  <c r="H811" i="94"/>
  <c r="I811" i="94"/>
  <c r="J811" i="94"/>
  <c r="K811" i="94"/>
  <c r="L811" i="94"/>
  <c r="M811" i="94"/>
  <c r="N811" i="94"/>
  <c r="O811" i="94"/>
  <c r="P811" i="94"/>
  <c r="Q811" i="94"/>
  <c r="C812" i="94"/>
  <c r="D812" i="94"/>
  <c r="E812" i="94"/>
  <c r="F812" i="94"/>
  <c r="F58" i="84"/>
  <c r="G812" i="94"/>
  <c r="H812" i="94"/>
  <c r="I812" i="94"/>
  <c r="J812" i="94"/>
  <c r="K812" i="94"/>
  <c r="L812" i="94"/>
  <c r="M812" i="94"/>
  <c r="N812" i="94"/>
  <c r="O812" i="94"/>
  <c r="P812" i="94"/>
  <c r="Q812" i="94"/>
  <c r="C813" i="94"/>
  <c r="D813" i="94"/>
  <c r="E813" i="94"/>
  <c r="F813" i="94"/>
  <c r="F59" i="84"/>
  <c r="G813" i="94"/>
  <c r="H813" i="94"/>
  <c r="I813" i="94"/>
  <c r="J813" i="94"/>
  <c r="K813" i="94"/>
  <c r="L813" i="94"/>
  <c r="M813" i="94"/>
  <c r="N813" i="94"/>
  <c r="O813" i="94"/>
  <c r="P813" i="94"/>
  <c r="Q813" i="94"/>
  <c r="C814" i="94"/>
  <c r="D814" i="94"/>
  <c r="E814" i="94"/>
  <c r="F814" i="94"/>
  <c r="F60" i="84"/>
  <c r="G814" i="94"/>
  <c r="H814" i="94"/>
  <c r="I814" i="94"/>
  <c r="J814" i="94"/>
  <c r="K814" i="94"/>
  <c r="L814" i="94"/>
  <c r="M814" i="94"/>
  <c r="N814" i="94"/>
  <c r="O814" i="94"/>
  <c r="P814" i="94"/>
  <c r="Q814" i="94"/>
  <c r="C815" i="94"/>
  <c r="D815" i="94"/>
  <c r="E815" i="94"/>
  <c r="F815" i="94"/>
  <c r="F61" i="84"/>
  <c r="G815" i="94"/>
  <c r="H815" i="94"/>
  <c r="I815" i="94"/>
  <c r="J815" i="94"/>
  <c r="K815" i="94"/>
  <c r="L815" i="94"/>
  <c r="M815" i="94"/>
  <c r="N815" i="94"/>
  <c r="O815" i="94"/>
  <c r="P815" i="94"/>
  <c r="Q815" i="94"/>
  <c r="C816" i="94"/>
  <c r="D816" i="94"/>
  <c r="E816" i="94"/>
  <c r="F816" i="94"/>
  <c r="F62" i="84"/>
  <c r="G816" i="94"/>
  <c r="H816" i="94"/>
  <c r="I816" i="94"/>
  <c r="J816" i="94"/>
  <c r="K816" i="94"/>
  <c r="L816" i="94"/>
  <c r="M816" i="94"/>
  <c r="N816" i="94"/>
  <c r="O816" i="94"/>
  <c r="P816" i="94"/>
  <c r="Q816" i="94"/>
  <c r="C817" i="94"/>
  <c r="D817" i="94"/>
  <c r="E817" i="94"/>
  <c r="F817" i="94"/>
  <c r="F63" i="84"/>
  <c r="G817" i="94"/>
  <c r="H817" i="94"/>
  <c r="I817" i="94"/>
  <c r="J817" i="94"/>
  <c r="K817" i="94"/>
  <c r="L817" i="94"/>
  <c r="M817" i="94"/>
  <c r="N817" i="94"/>
  <c r="O817" i="94"/>
  <c r="P817" i="94"/>
  <c r="Q817" i="94"/>
  <c r="C818" i="94"/>
  <c r="D818" i="94"/>
  <c r="E818" i="94"/>
  <c r="F818" i="94"/>
  <c r="F13" i="85"/>
  <c r="G818" i="94"/>
  <c r="H818" i="94"/>
  <c r="I818" i="94"/>
  <c r="J818" i="94"/>
  <c r="K818" i="94"/>
  <c r="L818" i="94"/>
  <c r="M818" i="94"/>
  <c r="N818" i="94"/>
  <c r="O818" i="94"/>
  <c r="P818" i="94"/>
  <c r="Q818" i="94"/>
  <c r="C819" i="94"/>
  <c r="D819" i="94"/>
  <c r="E819" i="94"/>
  <c r="F819" i="94"/>
  <c r="F14" i="85"/>
  <c r="G819" i="94"/>
  <c r="H819" i="94"/>
  <c r="I819" i="94"/>
  <c r="J819" i="94"/>
  <c r="K819" i="94"/>
  <c r="L819" i="94"/>
  <c r="M819" i="94"/>
  <c r="N819" i="94"/>
  <c r="O819" i="94"/>
  <c r="P819" i="94"/>
  <c r="Q819" i="94"/>
  <c r="C820" i="94"/>
  <c r="D820" i="94"/>
  <c r="E820" i="94"/>
  <c r="F820" i="94"/>
  <c r="F15" i="85"/>
  <c r="G820" i="94"/>
  <c r="H820" i="94"/>
  <c r="I820" i="94"/>
  <c r="J820" i="94"/>
  <c r="K820" i="94"/>
  <c r="L820" i="94"/>
  <c r="M820" i="94"/>
  <c r="N820" i="94"/>
  <c r="O820" i="94"/>
  <c r="P820" i="94"/>
  <c r="Q820" i="94"/>
  <c r="C821" i="94"/>
  <c r="D821" i="94"/>
  <c r="E821" i="94"/>
  <c r="F821" i="94"/>
  <c r="F16" i="85"/>
  <c r="G821" i="94"/>
  <c r="H821" i="94"/>
  <c r="I821" i="94"/>
  <c r="J821" i="94"/>
  <c r="K821" i="94"/>
  <c r="L821" i="94"/>
  <c r="M821" i="94"/>
  <c r="N821" i="94"/>
  <c r="O821" i="94"/>
  <c r="P821" i="94"/>
  <c r="Q821" i="94"/>
  <c r="C822" i="94"/>
  <c r="D822" i="94"/>
  <c r="E822" i="94"/>
  <c r="F822" i="94"/>
  <c r="F17" i="85"/>
  <c r="G822" i="94"/>
  <c r="H822" i="94"/>
  <c r="I822" i="94"/>
  <c r="J822" i="94"/>
  <c r="K822" i="94"/>
  <c r="L822" i="94"/>
  <c r="M822" i="94"/>
  <c r="N822" i="94"/>
  <c r="O822" i="94"/>
  <c r="P822" i="94"/>
  <c r="Q822" i="94"/>
  <c r="C823" i="94"/>
  <c r="D823" i="94"/>
  <c r="E823" i="94"/>
  <c r="F823" i="94"/>
  <c r="F18" i="85"/>
  <c r="G823" i="94"/>
  <c r="H823" i="94"/>
  <c r="I823" i="94"/>
  <c r="J823" i="94"/>
  <c r="K823" i="94"/>
  <c r="L823" i="94"/>
  <c r="M823" i="94"/>
  <c r="N823" i="94"/>
  <c r="O823" i="94"/>
  <c r="P823" i="94"/>
  <c r="Q823" i="94"/>
  <c r="C824" i="94"/>
  <c r="D824" i="94"/>
  <c r="E824" i="94"/>
  <c r="F824" i="94"/>
  <c r="F19" i="85"/>
  <c r="G824" i="94"/>
  <c r="H824" i="94"/>
  <c r="I824" i="94"/>
  <c r="J824" i="94"/>
  <c r="K824" i="94"/>
  <c r="L824" i="94"/>
  <c r="M824" i="94"/>
  <c r="N824" i="94"/>
  <c r="O824" i="94"/>
  <c r="P824" i="94"/>
  <c r="Q824" i="94"/>
  <c r="C825" i="94"/>
  <c r="D825" i="94"/>
  <c r="E825" i="94"/>
  <c r="F825" i="94"/>
  <c r="F20" i="85"/>
  <c r="G825" i="94"/>
  <c r="H825" i="94"/>
  <c r="I825" i="94"/>
  <c r="J825" i="94"/>
  <c r="K825" i="94"/>
  <c r="L825" i="94"/>
  <c r="M825" i="94"/>
  <c r="N825" i="94"/>
  <c r="O825" i="94"/>
  <c r="P825" i="94"/>
  <c r="Q825" i="94"/>
  <c r="C826" i="94"/>
  <c r="D826" i="94"/>
  <c r="E826" i="94"/>
  <c r="F826" i="94"/>
  <c r="F21" i="85"/>
  <c r="G826" i="94"/>
  <c r="H826" i="94"/>
  <c r="I826" i="94"/>
  <c r="J826" i="94"/>
  <c r="K826" i="94"/>
  <c r="L826" i="94"/>
  <c r="M826" i="94"/>
  <c r="N826" i="94"/>
  <c r="O826" i="94"/>
  <c r="P826" i="94"/>
  <c r="Q826" i="94"/>
  <c r="C827" i="94"/>
  <c r="D827" i="94"/>
  <c r="E827" i="94"/>
  <c r="F827" i="94"/>
  <c r="F22" i="85"/>
  <c r="G827" i="94"/>
  <c r="H827" i="94"/>
  <c r="I827" i="94"/>
  <c r="J827" i="94"/>
  <c r="K827" i="94"/>
  <c r="L827" i="94"/>
  <c r="M827" i="94"/>
  <c r="N827" i="94"/>
  <c r="O827" i="94"/>
  <c r="P827" i="94"/>
  <c r="Q827" i="94"/>
  <c r="C828" i="94"/>
  <c r="D828" i="94"/>
  <c r="E828" i="94"/>
  <c r="F828" i="94"/>
  <c r="F23" i="85"/>
  <c r="G828" i="94"/>
  <c r="H828" i="94"/>
  <c r="I828" i="94"/>
  <c r="J828" i="94"/>
  <c r="K828" i="94"/>
  <c r="L828" i="94"/>
  <c r="M828" i="94"/>
  <c r="N828" i="94"/>
  <c r="O828" i="94"/>
  <c r="P828" i="94"/>
  <c r="Q828" i="94"/>
  <c r="C829" i="94"/>
  <c r="D829" i="94"/>
  <c r="E829" i="94"/>
  <c r="F829" i="94"/>
  <c r="F24" i="85"/>
  <c r="G829" i="94"/>
  <c r="H829" i="94"/>
  <c r="I829" i="94"/>
  <c r="J829" i="94"/>
  <c r="K829" i="94"/>
  <c r="L829" i="94"/>
  <c r="M829" i="94"/>
  <c r="N829" i="94"/>
  <c r="O829" i="94"/>
  <c r="P829" i="94"/>
  <c r="Q829" i="94"/>
  <c r="C830" i="94"/>
  <c r="D830" i="94"/>
  <c r="E830" i="94"/>
  <c r="F830" i="94"/>
  <c r="F25" i="85"/>
  <c r="G830" i="94"/>
  <c r="H830" i="94"/>
  <c r="I830" i="94"/>
  <c r="J830" i="94"/>
  <c r="K830" i="94"/>
  <c r="L830" i="94"/>
  <c r="M830" i="94"/>
  <c r="N830" i="94"/>
  <c r="O830" i="94"/>
  <c r="P830" i="94"/>
  <c r="Q830" i="94"/>
  <c r="C831" i="94"/>
  <c r="D831" i="94"/>
  <c r="E831" i="94"/>
  <c r="F831" i="94"/>
  <c r="F26" i="85"/>
  <c r="G831" i="94"/>
  <c r="H831" i="94"/>
  <c r="I831" i="94"/>
  <c r="J831" i="94"/>
  <c r="K831" i="94"/>
  <c r="L831" i="94"/>
  <c r="M831" i="94"/>
  <c r="N831" i="94"/>
  <c r="O831" i="94"/>
  <c r="P831" i="94"/>
  <c r="Q831" i="94"/>
  <c r="C832" i="94"/>
  <c r="D832" i="94"/>
  <c r="E832" i="94"/>
  <c r="F832" i="94"/>
  <c r="F27" i="85"/>
  <c r="G832" i="94"/>
  <c r="H832" i="94"/>
  <c r="I832" i="94"/>
  <c r="J832" i="94"/>
  <c r="K832" i="94"/>
  <c r="L832" i="94"/>
  <c r="M832" i="94"/>
  <c r="N832" i="94"/>
  <c r="O832" i="94"/>
  <c r="P832" i="94"/>
  <c r="Q832" i="94"/>
  <c r="C833" i="94"/>
  <c r="D833" i="94"/>
  <c r="E833" i="94"/>
  <c r="F833" i="94"/>
  <c r="F28" i="85"/>
  <c r="G833" i="94"/>
  <c r="H833" i="94"/>
  <c r="I833" i="94"/>
  <c r="J833" i="94"/>
  <c r="K833" i="94"/>
  <c r="L833" i="94"/>
  <c r="M833" i="94"/>
  <c r="N833" i="94"/>
  <c r="O833" i="94"/>
  <c r="P833" i="94"/>
  <c r="Q833" i="94"/>
  <c r="C834" i="94"/>
  <c r="D834" i="94"/>
  <c r="E834" i="94"/>
  <c r="F834" i="94"/>
  <c r="F29" i="85"/>
  <c r="G834" i="94"/>
  <c r="H834" i="94"/>
  <c r="I834" i="94"/>
  <c r="J834" i="94"/>
  <c r="K834" i="94"/>
  <c r="L834" i="94"/>
  <c r="M834" i="94"/>
  <c r="N834" i="94"/>
  <c r="O834" i="94"/>
  <c r="P834" i="94"/>
  <c r="Q834" i="94"/>
  <c r="C835" i="94"/>
  <c r="D835" i="94"/>
  <c r="E835" i="94"/>
  <c r="F835" i="94"/>
  <c r="F30" i="85"/>
  <c r="G835" i="94"/>
  <c r="H835" i="94"/>
  <c r="I835" i="94"/>
  <c r="J835" i="94"/>
  <c r="K835" i="94"/>
  <c r="L835" i="94"/>
  <c r="M835" i="94"/>
  <c r="N835" i="94"/>
  <c r="O835" i="94"/>
  <c r="P835" i="94"/>
  <c r="Q835" i="94"/>
  <c r="C836" i="94"/>
  <c r="D836" i="94"/>
  <c r="E836" i="94"/>
  <c r="F836" i="94"/>
  <c r="F31" i="85"/>
  <c r="G836" i="94"/>
  <c r="H836" i="94"/>
  <c r="I836" i="94"/>
  <c r="J836" i="94"/>
  <c r="K836" i="94"/>
  <c r="L836" i="94"/>
  <c r="M836" i="94"/>
  <c r="N836" i="94"/>
  <c r="O836" i="94"/>
  <c r="P836" i="94"/>
  <c r="Q836" i="94"/>
  <c r="C837" i="94"/>
  <c r="D837" i="94"/>
  <c r="E837" i="94"/>
  <c r="F837" i="94"/>
  <c r="F32" i="85"/>
  <c r="G837" i="94"/>
  <c r="H837" i="94"/>
  <c r="I837" i="94"/>
  <c r="J837" i="94"/>
  <c r="K837" i="94"/>
  <c r="L837" i="94"/>
  <c r="M837" i="94"/>
  <c r="N837" i="94"/>
  <c r="O837" i="94"/>
  <c r="P837" i="94"/>
  <c r="Q837" i="94"/>
  <c r="C838" i="94"/>
  <c r="D838" i="94"/>
  <c r="E838" i="94"/>
  <c r="F838" i="94"/>
  <c r="F33" i="85"/>
  <c r="G838" i="94"/>
  <c r="H838" i="94"/>
  <c r="I838" i="94"/>
  <c r="J838" i="94"/>
  <c r="K838" i="94"/>
  <c r="L838" i="94"/>
  <c r="M838" i="94"/>
  <c r="N838" i="94"/>
  <c r="O838" i="94"/>
  <c r="P838" i="94"/>
  <c r="Q838" i="94"/>
  <c r="C839" i="94"/>
  <c r="D839" i="94"/>
  <c r="E839" i="94"/>
  <c r="F839" i="94"/>
  <c r="F34" i="85"/>
  <c r="G839" i="94"/>
  <c r="H839" i="94"/>
  <c r="I839" i="94"/>
  <c r="J839" i="94"/>
  <c r="K839" i="94"/>
  <c r="L839" i="94"/>
  <c r="M839" i="94"/>
  <c r="N839" i="94"/>
  <c r="O839" i="94"/>
  <c r="P839" i="94"/>
  <c r="Q839" i="94"/>
  <c r="C840" i="94"/>
  <c r="D840" i="94"/>
  <c r="E840" i="94"/>
  <c r="F840" i="94"/>
  <c r="F35" i="85"/>
  <c r="G840" i="94"/>
  <c r="H840" i="94"/>
  <c r="I840" i="94"/>
  <c r="J840" i="94"/>
  <c r="K840" i="94"/>
  <c r="L840" i="94"/>
  <c r="M840" i="94"/>
  <c r="N840" i="94"/>
  <c r="O840" i="94"/>
  <c r="P840" i="94"/>
  <c r="Q840" i="94"/>
  <c r="C841" i="94"/>
  <c r="D841" i="94"/>
  <c r="E841" i="94"/>
  <c r="F841" i="94"/>
  <c r="F36" i="85"/>
  <c r="G841" i="94"/>
  <c r="H841" i="94"/>
  <c r="I841" i="94"/>
  <c r="J841" i="94"/>
  <c r="K841" i="94"/>
  <c r="L841" i="94"/>
  <c r="M841" i="94"/>
  <c r="N841" i="94"/>
  <c r="O841" i="94"/>
  <c r="P841" i="94"/>
  <c r="Q841" i="94"/>
  <c r="C842" i="94"/>
  <c r="D842" i="94"/>
  <c r="E842" i="94"/>
  <c r="F842" i="94"/>
  <c r="F37" i="85"/>
  <c r="G842" i="94"/>
  <c r="H842" i="94"/>
  <c r="I842" i="94"/>
  <c r="J842" i="94"/>
  <c r="K842" i="94"/>
  <c r="L842" i="94"/>
  <c r="M842" i="94"/>
  <c r="N842" i="94"/>
  <c r="O842" i="94"/>
  <c r="P842" i="94"/>
  <c r="Q842" i="94"/>
  <c r="C843" i="94"/>
  <c r="D843" i="94"/>
  <c r="E843" i="94"/>
  <c r="F843" i="94"/>
  <c r="F38" i="85"/>
  <c r="G843" i="94"/>
  <c r="H843" i="94"/>
  <c r="I843" i="94"/>
  <c r="J843" i="94"/>
  <c r="K843" i="94"/>
  <c r="L843" i="94"/>
  <c r="M843" i="94"/>
  <c r="N843" i="94"/>
  <c r="O843" i="94"/>
  <c r="P843" i="94"/>
  <c r="Q843" i="94"/>
  <c r="C844" i="94"/>
  <c r="D844" i="94"/>
  <c r="E844" i="94"/>
  <c r="F844" i="94"/>
  <c r="F39" i="85"/>
  <c r="G844" i="94"/>
  <c r="H844" i="94"/>
  <c r="I844" i="94"/>
  <c r="J844" i="94"/>
  <c r="K844" i="94"/>
  <c r="L844" i="94"/>
  <c r="M844" i="94"/>
  <c r="N844" i="94"/>
  <c r="O844" i="94"/>
  <c r="P844" i="94"/>
  <c r="Q844" i="94"/>
  <c r="C845" i="94"/>
  <c r="D845" i="94"/>
  <c r="E845" i="94"/>
  <c r="F845" i="94"/>
  <c r="F40" i="85"/>
  <c r="G845" i="94"/>
  <c r="H845" i="94"/>
  <c r="I845" i="94"/>
  <c r="J845" i="94"/>
  <c r="K845" i="94"/>
  <c r="L845" i="94"/>
  <c r="M845" i="94"/>
  <c r="N845" i="94"/>
  <c r="O845" i="94"/>
  <c r="P845" i="94"/>
  <c r="Q845" i="94"/>
  <c r="C846" i="94"/>
  <c r="D846" i="94"/>
  <c r="E846" i="94"/>
  <c r="F846" i="94"/>
  <c r="F41" i="85"/>
  <c r="G846" i="94"/>
  <c r="H846" i="94"/>
  <c r="I846" i="94"/>
  <c r="J846" i="94"/>
  <c r="K846" i="94"/>
  <c r="L846" i="94"/>
  <c r="M846" i="94"/>
  <c r="N846" i="94"/>
  <c r="O846" i="94"/>
  <c r="P846" i="94"/>
  <c r="Q846" i="94"/>
  <c r="C847" i="94"/>
  <c r="D847" i="94"/>
  <c r="E847" i="94"/>
  <c r="F847" i="94"/>
  <c r="F42" i="85"/>
  <c r="G847" i="94"/>
  <c r="H847" i="94"/>
  <c r="I847" i="94"/>
  <c r="J847" i="94"/>
  <c r="K847" i="94"/>
  <c r="L847" i="94"/>
  <c r="M847" i="94"/>
  <c r="N847" i="94"/>
  <c r="O847" i="94"/>
  <c r="P847" i="94"/>
  <c r="Q847" i="94"/>
  <c r="C848" i="94"/>
  <c r="D848" i="94"/>
  <c r="E848" i="94"/>
  <c r="F848" i="94"/>
  <c r="F43" i="85"/>
  <c r="G848" i="94"/>
  <c r="H848" i="94"/>
  <c r="I848" i="94"/>
  <c r="J848" i="94"/>
  <c r="K848" i="94"/>
  <c r="L848" i="94"/>
  <c r="M848" i="94"/>
  <c r="N848" i="94"/>
  <c r="O848" i="94"/>
  <c r="P848" i="94"/>
  <c r="Q848" i="94"/>
  <c r="C849" i="94"/>
  <c r="D849" i="94"/>
  <c r="E849" i="94"/>
  <c r="F849" i="94"/>
  <c r="F44" i="85"/>
  <c r="G849" i="94"/>
  <c r="H849" i="94"/>
  <c r="I849" i="94"/>
  <c r="J849" i="94"/>
  <c r="K849" i="94"/>
  <c r="L849" i="94"/>
  <c r="M849" i="94"/>
  <c r="N849" i="94"/>
  <c r="O849" i="94"/>
  <c r="P849" i="94"/>
  <c r="Q849" i="94"/>
  <c r="C850" i="94"/>
  <c r="D850" i="94"/>
  <c r="E850" i="94"/>
  <c r="F850" i="94"/>
  <c r="F45" i="85"/>
  <c r="G850" i="94"/>
  <c r="H850" i="94"/>
  <c r="I850" i="94"/>
  <c r="J850" i="94"/>
  <c r="K850" i="94"/>
  <c r="L850" i="94"/>
  <c r="M850" i="94"/>
  <c r="N850" i="94"/>
  <c r="O850" i="94"/>
  <c r="P850" i="94"/>
  <c r="Q850" i="94"/>
  <c r="C851" i="94"/>
  <c r="D851" i="94"/>
  <c r="E851" i="94"/>
  <c r="F851" i="94"/>
  <c r="F46" i="85"/>
  <c r="G851" i="94"/>
  <c r="H851" i="94"/>
  <c r="I851" i="94"/>
  <c r="J851" i="94"/>
  <c r="K851" i="94"/>
  <c r="L851" i="94"/>
  <c r="M851" i="94"/>
  <c r="N851" i="94"/>
  <c r="O851" i="94"/>
  <c r="P851" i="94"/>
  <c r="Q851" i="94"/>
  <c r="C852" i="94"/>
  <c r="D852" i="94"/>
  <c r="E852" i="94"/>
  <c r="F852" i="94"/>
  <c r="F47" i="85"/>
  <c r="G852" i="94"/>
  <c r="H852" i="94"/>
  <c r="I852" i="94"/>
  <c r="J852" i="94"/>
  <c r="K852" i="94"/>
  <c r="L852" i="94"/>
  <c r="M852" i="94"/>
  <c r="N852" i="94"/>
  <c r="O852" i="94"/>
  <c r="P852" i="94"/>
  <c r="Q852" i="94"/>
  <c r="C853" i="94"/>
  <c r="D853" i="94"/>
  <c r="E853" i="94"/>
  <c r="F853" i="94"/>
  <c r="F48" i="85"/>
  <c r="G853" i="94"/>
  <c r="H853" i="94"/>
  <c r="I853" i="94"/>
  <c r="J853" i="94"/>
  <c r="K853" i="94"/>
  <c r="L853" i="94"/>
  <c r="M853" i="94"/>
  <c r="N853" i="94"/>
  <c r="O853" i="94"/>
  <c r="P853" i="94"/>
  <c r="Q853" i="94"/>
  <c r="C854" i="94"/>
  <c r="D854" i="94"/>
  <c r="E854" i="94"/>
  <c r="F854" i="94"/>
  <c r="F49" i="85"/>
  <c r="G854" i="94"/>
  <c r="H854" i="94"/>
  <c r="I854" i="94"/>
  <c r="J854" i="94"/>
  <c r="K854" i="94"/>
  <c r="L854" i="94"/>
  <c r="M854" i="94"/>
  <c r="N854" i="94"/>
  <c r="O854" i="94"/>
  <c r="P854" i="94"/>
  <c r="Q854" i="94"/>
  <c r="C855" i="94"/>
  <c r="D855" i="94"/>
  <c r="E855" i="94"/>
  <c r="F855" i="94"/>
  <c r="F50" i="85"/>
  <c r="G855" i="94"/>
  <c r="H855" i="94"/>
  <c r="I855" i="94"/>
  <c r="J855" i="94"/>
  <c r="K855" i="94"/>
  <c r="L855" i="94"/>
  <c r="M855" i="94"/>
  <c r="N855" i="94"/>
  <c r="O855" i="94"/>
  <c r="P855" i="94"/>
  <c r="Q855" i="94"/>
  <c r="C856" i="94"/>
  <c r="D856" i="94"/>
  <c r="E856" i="94"/>
  <c r="F856" i="94"/>
  <c r="F51" i="85"/>
  <c r="G856" i="94"/>
  <c r="H856" i="94"/>
  <c r="I856" i="94"/>
  <c r="J856" i="94"/>
  <c r="K856" i="94"/>
  <c r="L856" i="94"/>
  <c r="M856" i="94"/>
  <c r="N856" i="94"/>
  <c r="O856" i="94"/>
  <c r="P856" i="94"/>
  <c r="Q856" i="94"/>
  <c r="C857" i="94"/>
  <c r="D857" i="94"/>
  <c r="E857" i="94"/>
  <c r="F857" i="94"/>
  <c r="F52" i="85"/>
  <c r="G857" i="94"/>
  <c r="H857" i="94"/>
  <c r="I857" i="94"/>
  <c r="J857" i="94"/>
  <c r="K857" i="94"/>
  <c r="L857" i="94"/>
  <c r="M857" i="94"/>
  <c r="N857" i="94"/>
  <c r="O857" i="94"/>
  <c r="P857" i="94"/>
  <c r="Q857" i="94"/>
  <c r="C858" i="94"/>
  <c r="D858" i="94"/>
  <c r="E858" i="94"/>
  <c r="F858" i="94"/>
  <c r="F53" i="85"/>
  <c r="G858" i="94"/>
  <c r="H858" i="94"/>
  <c r="I858" i="94"/>
  <c r="J858" i="94"/>
  <c r="K858" i="94"/>
  <c r="L858" i="94"/>
  <c r="M858" i="94"/>
  <c r="N858" i="94"/>
  <c r="O858" i="94"/>
  <c r="P858" i="94"/>
  <c r="Q858" i="94"/>
  <c r="C859" i="94"/>
  <c r="D859" i="94"/>
  <c r="E859" i="94"/>
  <c r="F859" i="94"/>
  <c r="F54" i="85"/>
  <c r="G859" i="94"/>
  <c r="H859" i="94"/>
  <c r="I859" i="94"/>
  <c r="J859" i="94"/>
  <c r="K859" i="94"/>
  <c r="L859" i="94"/>
  <c r="M859" i="94"/>
  <c r="N859" i="94"/>
  <c r="O859" i="94"/>
  <c r="P859" i="94"/>
  <c r="Q859" i="94"/>
  <c r="C860" i="94"/>
  <c r="D860" i="94"/>
  <c r="E860" i="94"/>
  <c r="F860" i="94"/>
  <c r="F55" i="85"/>
  <c r="G860" i="94"/>
  <c r="H860" i="94"/>
  <c r="I860" i="94"/>
  <c r="J860" i="94"/>
  <c r="K860" i="94"/>
  <c r="L860" i="94"/>
  <c r="M860" i="94"/>
  <c r="N860" i="94"/>
  <c r="O860" i="94"/>
  <c r="P860" i="94"/>
  <c r="Q860" i="94"/>
  <c r="C861" i="94"/>
  <c r="D861" i="94"/>
  <c r="E861" i="94"/>
  <c r="F861" i="94"/>
  <c r="F56" i="85"/>
  <c r="G861" i="94"/>
  <c r="H861" i="94"/>
  <c r="I861" i="94"/>
  <c r="J861" i="94"/>
  <c r="K861" i="94"/>
  <c r="L861" i="94"/>
  <c r="M861" i="94"/>
  <c r="N861" i="94"/>
  <c r="O861" i="94"/>
  <c r="P861" i="94"/>
  <c r="Q861" i="94"/>
  <c r="C862" i="94"/>
  <c r="D862" i="94"/>
  <c r="E862" i="94"/>
  <c r="F862" i="94"/>
  <c r="F57" i="85"/>
  <c r="G862" i="94"/>
  <c r="H862" i="94"/>
  <c r="I862" i="94"/>
  <c r="J862" i="94"/>
  <c r="K862" i="94"/>
  <c r="L862" i="94"/>
  <c r="M862" i="94"/>
  <c r="N862" i="94"/>
  <c r="O862" i="94"/>
  <c r="P862" i="94"/>
  <c r="Q862" i="94"/>
  <c r="C863" i="94"/>
  <c r="D863" i="94"/>
  <c r="E863" i="94"/>
  <c r="F863" i="94"/>
  <c r="F58" i="85"/>
  <c r="G863" i="94"/>
  <c r="H863" i="94"/>
  <c r="I863" i="94"/>
  <c r="J863" i="94"/>
  <c r="K863" i="94"/>
  <c r="L863" i="94"/>
  <c r="M863" i="94"/>
  <c r="N863" i="94"/>
  <c r="O863" i="94"/>
  <c r="P863" i="94"/>
  <c r="Q863" i="94"/>
  <c r="C864" i="94"/>
  <c r="D864" i="94"/>
  <c r="E864" i="94"/>
  <c r="F864" i="94"/>
  <c r="F59" i="85"/>
  <c r="G864" i="94"/>
  <c r="H864" i="94"/>
  <c r="I864" i="94"/>
  <c r="J864" i="94"/>
  <c r="K864" i="94"/>
  <c r="L864" i="94"/>
  <c r="M864" i="94"/>
  <c r="N864" i="94"/>
  <c r="O864" i="94"/>
  <c r="P864" i="94"/>
  <c r="Q864" i="94"/>
  <c r="C865" i="94"/>
  <c r="D865" i="94"/>
  <c r="E865" i="94"/>
  <c r="F865" i="94"/>
  <c r="F60" i="85"/>
  <c r="G865" i="94"/>
  <c r="H865" i="94"/>
  <c r="I865" i="94"/>
  <c r="J865" i="94"/>
  <c r="K865" i="94"/>
  <c r="L865" i="94"/>
  <c r="M865" i="94"/>
  <c r="N865" i="94"/>
  <c r="O865" i="94"/>
  <c r="P865" i="94"/>
  <c r="Q865" i="94"/>
  <c r="C866" i="94"/>
  <c r="D866" i="94"/>
  <c r="E866" i="94"/>
  <c r="F866" i="94"/>
  <c r="F61" i="85"/>
  <c r="G866" i="94"/>
  <c r="H866" i="94"/>
  <c r="I866" i="94"/>
  <c r="J866" i="94"/>
  <c r="K866" i="94"/>
  <c r="L866" i="94"/>
  <c r="M866" i="94"/>
  <c r="N866" i="94"/>
  <c r="O866" i="94"/>
  <c r="P866" i="94"/>
  <c r="Q866" i="94"/>
  <c r="C867" i="94"/>
  <c r="D867" i="94"/>
  <c r="E867" i="94"/>
  <c r="F867" i="94"/>
  <c r="F62" i="85"/>
  <c r="G867" i="94"/>
  <c r="H867" i="94"/>
  <c r="I867" i="94"/>
  <c r="J867" i="94"/>
  <c r="K867" i="94"/>
  <c r="L867" i="94"/>
  <c r="M867" i="94"/>
  <c r="N867" i="94"/>
  <c r="O867" i="94"/>
  <c r="P867" i="94"/>
  <c r="Q867" i="94"/>
  <c r="C868" i="94"/>
  <c r="D868" i="94"/>
  <c r="E868" i="94"/>
  <c r="F868" i="94"/>
  <c r="F63" i="85"/>
  <c r="G868" i="94"/>
  <c r="H868" i="94"/>
  <c r="I868" i="94"/>
  <c r="J868" i="94"/>
  <c r="K868" i="94"/>
  <c r="L868" i="94"/>
  <c r="M868" i="94"/>
  <c r="N868" i="94"/>
  <c r="O868" i="94"/>
  <c r="P868" i="94"/>
  <c r="Q868" i="94"/>
  <c r="C869" i="94"/>
  <c r="D869" i="94"/>
  <c r="E869" i="94"/>
  <c r="F869" i="94"/>
  <c r="F13" i="86"/>
  <c r="G869" i="94"/>
  <c r="H869" i="94"/>
  <c r="I869" i="94"/>
  <c r="J869" i="94"/>
  <c r="K869" i="94"/>
  <c r="L869" i="94"/>
  <c r="M869" i="94"/>
  <c r="N869" i="94"/>
  <c r="O869" i="94"/>
  <c r="P869" i="94"/>
  <c r="Q869" i="94"/>
  <c r="C870" i="94"/>
  <c r="D870" i="94"/>
  <c r="E870" i="94"/>
  <c r="F870" i="94"/>
  <c r="F14" i="86"/>
  <c r="G870" i="94"/>
  <c r="H870" i="94"/>
  <c r="I870" i="94"/>
  <c r="J870" i="94"/>
  <c r="K870" i="94"/>
  <c r="L870" i="94"/>
  <c r="M870" i="94"/>
  <c r="N870" i="94"/>
  <c r="O870" i="94"/>
  <c r="P870" i="94"/>
  <c r="Q870" i="94"/>
  <c r="C871" i="94"/>
  <c r="D871" i="94"/>
  <c r="E871" i="94"/>
  <c r="F871" i="94"/>
  <c r="F15" i="86"/>
  <c r="G871" i="94"/>
  <c r="H871" i="94"/>
  <c r="I871" i="94"/>
  <c r="J871" i="94"/>
  <c r="K871" i="94"/>
  <c r="L871" i="94"/>
  <c r="M871" i="94"/>
  <c r="N871" i="94"/>
  <c r="O871" i="94"/>
  <c r="P871" i="94"/>
  <c r="Q871" i="94"/>
  <c r="C872" i="94"/>
  <c r="D872" i="94"/>
  <c r="E872" i="94"/>
  <c r="F872" i="94"/>
  <c r="F16" i="86"/>
  <c r="G872" i="94"/>
  <c r="H872" i="94"/>
  <c r="I872" i="94"/>
  <c r="J872" i="94"/>
  <c r="K872" i="94"/>
  <c r="L872" i="94"/>
  <c r="M872" i="94"/>
  <c r="N872" i="94"/>
  <c r="O872" i="94"/>
  <c r="P872" i="94"/>
  <c r="Q872" i="94"/>
  <c r="C873" i="94"/>
  <c r="D873" i="94"/>
  <c r="E873" i="94"/>
  <c r="F873" i="94"/>
  <c r="F17" i="86"/>
  <c r="G873" i="94"/>
  <c r="H873" i="94"/>
  <c r="I873" i="94"/>
  <c r="J873" i="94"/>
  <c r="K873" i="94"/>
  <c r="L873" i="94"/>
  <c r="M873" i="94"/>
  <c r="N873" i="94"/>
  <c r="O873" i="94"/>
  <c r="P873" i="94"/>
  <c r="Q873" i="94"/>
  <c r="C874" i="94"/>
  <c r="D874" i="94"/>
  <c r="E874" i="94"/>
  <c r="F874" i="94"/>
  <c r="F18" i="86"/>
  <c r="G874" i="94"/>
  <c r="H874" i="94"/>
  <c r="I874" i="94"/>
  <c r="J874" i="94"/>
  <c r="K874" i="94"/>
  <c r="L874" i="94"/>
  <c r="M874" i="94"/>
  <c r="N874" i="94"/>
  <c r="O874" i="94"/>
  <c r="P874" i="94"/>
  <c r="Q874" i="94"/>
  <c r="C875" i="94"/>
  <c r="D875" i="94"/>
  <c r="E875" i="94"/>
  <c r="F875" i="94"/>
  <c r="F19" i="86"/>
  <c r="G875" i="94"/>
  <c r="H875" i="94"/>
  <c r="I875" i="94"/>
  <c r="J875" i="94"/>
  <c r="K875" i="94"/>
  <c r="L875" i="94"/>
  <c r="M875" i="94"/>
  <c r="N875" i="94"/>
  <c r="O875" i="94"/>
  <c r="P875" i="94"/>
  <c r="Q875" i="94"/>
  <c r="C876" i="94"/>
  <c r="D876" i="94"/>
  <c r="E876" i="94"/>
  <c r="F876" i="94"/>
  <c r="F20" i="86"/>
  <c r="G876" i="94"/>
  <c r="H876" i="94"/>
  <c r="I876" i="94"/>
  <c r="J876" i="94"/>
  <c r="K876" i="94"/>
  <c r="L876" i="94"/>
  <c r="M876" i="94"/>
  <c r="N876" i="94"/>
  <c r="O876" i="94"/>
  <c r="P876" i="94"/>
  <c r="Q876" i="94"/>
  <c r="C877" i="94"/>
  <c r="D877" i="94"/>
  <c r="E877" i="94"/>
  <c r="F877" i="94"/>
  <c r="F21" i="86"/>
  <c r="G877" i="94"/>
  <c r="H877" i="94"/>
  <c r="I877" i="94"/>
  <c r="J877" i="94"/>
  <c r="K877" i="94"/>
  <c r="L877" i="94"/>
  <c r="M877" i="94"/>
  <c r="N877" i="94"/>
  <c r="O877" i="94"/>
  <c r="P877" i="94"/>
  <c r="Q877" i="94"/>
  <c r="C878" i="94"/>
  <c r="D878" i="94"/>
  <c r="E878" i="94"/>
  <c r="F878" i="94"/>
  <c r="F22" i="86"/>
  <c r="G878" i="94"/>
  <c r="H878" i="94"/>
  <c r="I878" i="94"/>
  <c r="J878" i="94"/>
  <c r="K878" i="94"/>
  <c r="L878" i="94"/>
  <c r="M878" i="94"/>
  <c r="N878" i="94"/>
  <c r="O878" i="94"/>
  <c r="P878" i="94"/>
  <c r="Q878" i="94"/>
  <c r="C879" i="94"/>
  <c r="D879" i="94"/>
  <c r="E879" i="94"/>
  <c r="F879" i="94"/>
  <c r="F23" i="86"/>
  <c r="G879" i="94"/>
  <c r="H879" i="94"/>
  <c r="I879" i="94"/>
  <c r="J879" i="94"/>
  <c r="K879" i="94"/>
  <c r="L879" i="94"/>
  <c r="M879" i="94"/>
  <c r="N879" i="94"/>
  <c r="O879" i="94"/>
  <c r="P879" i="94"/>
  <c r="Q879" i="94"/>
  <c r="C880" i="94"/>
  <c r="D880" i="94"/>
  <c r="E880" i="94"/>
  <c r="F880" i="94"/>
  <c r="F24" i="86"/>
  <c r="G880" i="94"/>
  <c r="H880" i="94"/>
  <c r="I880" i="94"/>
  <c r="J880" i="94"/>
  <c r="K880" i="94"/>
  <c r="L880" i="94"/>
  <c r="M880" i="94"/>
  <c r="N880" i="94"/>
  <c r="O880" i="94"/>
  <c r="P880" i="94"/>
  <c r="Q880" i="94"/>
  <c r="C881" i="94"/>
  <c r="D881" i="94"/>
  <c r="E881" i="94"/>
  <c r="F881" i="94"/>
  <c r="F25" i="86"/>
  <c r="G881" i="94"/>
  <c r="H881" i="94"/>
  <c r="I881" i="94"/>
  <c r="J881" i="94"/>
  <c r="K881" i="94"/>
  <c r="L881" i="94"/>
  <c r="M881" i="94"/>
  <c r="N881" i="94"/>
  <c r="O881" i="94"/>
  <c r="P881" i="94"/>
  <c r="Q881" i="94"/>
  <c r="C882" i="94"/>
  <c r="D882" i="94"/>
  <c r="E882" i="94"/>
  <c r="F882" i="94"/>
  <c r="F26" i="86"/>
  <c r="G882" i="94"/>
  <c r="H882" i="94"/>
  <c r="I882" i="94"/>
  <c r="J882" i="94"/>
  <c r="K882" i="94"/>
  <c r="L882" i="94"/>
  <c r="M882" i="94"/>
  <c r="N882" i="94"/>
  <c r="O882" i="94"/>
  <c r="P882" i="94"/>
  <c r="Q882" i="94"/>
  <c r="C883" i="94"/>
  <c r="D883" i="94"/>
  <c r="E883" i="94"/>
  <c r="F883" i="94"/>
  <c r="F27" i="86"/>
  <c r="G883" i="94"/>
  <c r="H883" i="94"/>
  <c r="I883" i="94"/>
  <c r="J883" i="94"/>
  <c r="K883" i="94"/>
  <c r="L883" i="94"/>
  <c r="M883" i="94"/>
  <c r="N883" i="94"/>
  <c r="O883" i="94"/>
  <c r="P883" i="94"/>
  <c r="Q883" i="94"/>
  <c r="C884" i="94"/>
  <c r="D884" i="94"/>
  <c r="E884" i="94"/>
  <c r="F884" i="94"/>
  <c r="F28" i="86"/>
  <c r="G884" i="94"/>
  <c r="H884" i="94"/>
  <c r="I884" i="94"/>
  <c r="J884" i="94"/>
  <c r="K884" i="94"/>
  <c r="L884" i="94"/>
  <c r="M884" i="94"/>
  <c r="N884" i="94"/>
  <c r="O884" i="94"/>
  <c r="P884" i="94"/>
  <c r="Q884" i="94"/>
  <c r="C885" i="94"/>
  <c r="D885" i="94"/>
  <c r="E885" i="94"/>
  <c r="F885" i="94"/>
  <c r="F29" i="86"/>
  <c r="G885" i="94"/>
  <c r="H885" i="94"/>
  <c r="I885" i="94"/>
  <c r="J885" i="94"/>
  <c r="K885" i="94"/>
  <c r="L885" i="94"/>
  <c r="M885" i="94"/>
  <c r="N885" i="94"/>
  <c r="O885" i="94"/>
  <c r="P885" i="94"/>
  <c r="Q885" i="94"/>
  <c r="C886" i="94"/>
  <c r="D886" i="94"/>
  <c r="E886" i="94"/>
  <c r="F886" i="94"/>
  <c r="F30" i="86"/>
  <c r="G886" i="94"/>
  <c r="H886" i="94"/>
  <c r="I886" i="94"/>
  <c r="J886" i="94"/>
  <c r="K886" i="94"/>
  <c r="L886" i="94"/>
  <c r="M886" i="94"/>
  <c r="N886" i="94"/>
  <c r="O886" i="94"/>
  <c r="P886" i="94"/>
  <c r="Q886" i="94"/>
  <c r="C887" i="94"/>
  <c r="D887" i="94"/>
  <c r="E887" i="94"/>
  <c r="F887" i="94"/>
  <c r="F31" i="86"/>
  <c r="G887" i="94"/>
  <c r="H887" i="94"/>
  <c r="I887" i="94"/>
  <c r="J887" i="94"/>
  <c r="K887" i="94"/>
  <c r="L887" i="94"/>
  <c r="M887" i="94"/>
  <c r="N887" i="94"/>
  <c r="O887" i="94"/>
  <c r="P887" i="94"/>
  <c r="Q887" i="94"/>
  <c r="C888" i="94"/>
  <c r="D888" i="94"/>
  <c r="E888" i="94"/>
  <c r="F888" i="94"/>
  <c r="F32" i="86"/>
  <c r="G888" i="94"/>
  <c r="H888" i="94"/>
  <c r="I888" i="94"/>
  <c r="J888" i="94"/>
  <c r="K888" i="94"/>
  <c r="L888" i="94"/>
  <c r="M888" i="94"/>
  <c r="N888" i="94"/>
  <c r="O888" i="94"/>
  <c r="P888" i="94"/>
  <c r="Q888" i="94"/>
  <c r="C889" i="94"/>
  <c r="D889" i="94"/>
  <c r="E889" i="94"/>
  <c r="F889" i="94"/>
  <c r="F33" i="86"/>
  <c r="G889" i="94"/>
  <c r="H889" i="94"/>
  <c r="I889" i="94"/>
  <c r="J889" i="94"/>
  <c r="K889" i="94"/>
  <c r="L889" i="94"/>
  <c r="M889" i="94"/>
  <c r="N889" i="94"/>
  <c r="O889" i="94"/>
  <c r="P889" i="94"/>
  <c r="Q889" i="94"/>
  <c r="C890" i="94"/>
  <c r="D890" i="94"/>
  <c r="E890" i="94"/>
  <c r="F890" i="94"/>
  <c r="F34" i="86"/>
  <c r="G890" i="94"/>
  <c r="H890" i="94"/>
  <c r="I890" i="94"/>
  <c r="J890" i="94"/>
  <c r="K890" i="94"/>
  <c r="L890" i="94"/>
  <c r="M890" i="94"/>
  <c r="N890" i="94"/>
  <c r="O890" i="94"/>
  <c r="P890" i="94"/>
  <c r="Q890" i="94"/>
  <c r="C891" i="94"/>
  <c r="D891" i="94"/>
  <c r="E891" i="94"/>
  <c r="F891" i="94"/>
  <c r="F35" i="86"/>
  <c r="G891" i="94"/>
  <c r="H891" i="94"/>
  <c r="I891" i="94"/>
  <c r="J891" i="94"/>
  <c r="K891" i="94"/>
  <c r="L891" i="94"/>
  <c r="M891" i="94"/>
  <c r="N891" i="94"/>
  <c r="O891" i="94"/>
  <c r="P891" i="94"/>
  <c r="Q891" i="94"/>
  <c r="C892" i="94"/>
  <c r="D892" i="94"/>
  <c r="E892" i="94"/>
  <c r="F892" i="94"/>
  <c r="F36" i="86"/>
  <c r="G892" i="94"/>
  <c r="H892" i="94"/>
  <c r="I892" i="94"/>
  <c r="J892" i="94"/>
  <c r="K892" i="94"/>
  <c r="L892" i="94"/>
  <c r="M892" i="94"/>
  <c r="N892" i="94"/>
  <c r="O892" i="94"/>
  <c r="P892" i="94"/>
  <c r="Q892" i="94"/>
  <c r="C893" i="94"/>
  <c r="D893" i="94"/>
  <c r="E893" i="94"/>
  <c r="F893" i="94"/>
  <c r="F37" i="86"/>
  <c r="G893" i="94"/>
  <c r="H893" i="94"/>
  <c r="I893" i="94"/>
  <c r="J893" i="94"/>
  <c r="K893" i="94"/>
  <c r="L893" i="94"/>
  <c r="M893" i="94"/>
  <c r="N893" i="94"/>
  <c r="O893" i="94"/>
  <c r="P893" i="94"/>
  <c r="Q893" i="94"/>
  <c r="C894" i="94"/>
  <c r="D894" i="94"/>
  <c r="E894" i="94"/>
  <c r="F894" i="94"/>
  <c r="F38" i="86"/>
  <c r="G894" i="94"/>
  <c r="H894" i="94"/>
  <c r="I894" i="94"/>
  <c r="J894" i="94"/>
  <c r="K894" i="94"/>
  <c r="L894" i="94"/>
  <c r="M894" i="94"/>
  <c r="N894" i="94"/>
  <c r="O894" i="94"/>
  <c r="P894" i="94"/>
  <c r="Q894" i="94"/>
  <c r="C895" i="94"/>
  <c r="D895" i="94"/>
  <c r="E895" i="94"/>
  <c r="F895" i="94"/>
  <c r="F39" i="86"/>
  <c r="G895" i="94"/>
  <c r="H895" i="94"/>
  <c r="I895" i="94"/>
  <c r="J895" i="94"/>
  <c r="K895" i="94"/>
  <c r="L895" i="94"/>
  <c r="M895" i="94"/>
  <c r="N895" i="94"/>
  <c r="O895" i="94"/>
  <c r="P895" i="94"/>
  <c r="Q895" i="94"/>
  <c r="C896" i="94"/>
  <c r="D896" i="94"/>
  <c r="E896" i="94"/>
  <c r="F896" i="94"/>
  <c r="F40" i="86"/>
  <c r="G896" i="94"/>
  <c r="H896" i="94"/>
  <c r="I896" i="94"/>
  <c r="J896" i="94"/>
  <c r="K896" i="94"/>
  <c r="L896" i="94"/>
  <c r="M896" i="94"/>
  <c r="N896" i="94"/>
  <c r="O896" i="94"/>
  <c r="P896" i="94"/>
  <c r="Q896" i="94"/>
  <c r="C897" i="94"/>
  <c r="D897" i="94"/>
  <c r="E897" i="94"/>
  <c r="F897" i="94"/>
  <c r="F41" i="86"/>
  <c r="G897" i="94"/>
  <c r="H897" i="94"/>
  <c r="I897" i="94"/>
  <c r="J897" i="94"/>
  <c r="K897" i="94"/>
  <c r="L897" i="94"/>
  <c r="M897" i="94"/>
  <c r="N897" i="94"/>
  <c r="O897" i="94"/>
  <c r="P897" i="94"/>
  <c r="Q897" i="94"/>
  <c r="C898" i="94"/>
  <c r="D898" i="94"/>
  <c r="E898" i="94"/>
  <c r="F898" i="94"/>
  <c r="F42" i="86"/>
  <c r="G898" i="94"/>
  <c r="H898" i="94"/>
  <c r="I898" i="94"/>
  <c r="J898" i="94"/>
  <c r="K898" i="94"/>
  <c r="L898" i="94"/>
  <c r="M898" i="94"/>
  <c r="N898" i="94"/>
  <c r="O898" i="94"/>
  <c r="P898" i="94"/>
  <c r="Q898" i="94"/>
  <c r="C899" i="94"/>
  <c r="D899" i="94"/>
  <c r="E899" i="94"/>
  <c r="F899" i="94"/>
  <c r="F43" i="86"/>
  <c r="G899" i="94"/>
  <c r="H899" i="94"/>
  <c r="I899" i="94"/>
  <c r="J899" i="94"/>
  <c r="K899" i="94"/>
  <c r="L899" i="94"/>
  <c r="M899" i="94"/>
  <c r="N899" i="94"/>
  <c r="O899" i="94"/>
  <c r="P899" i="94"/>
  <c r="Q899" i="94"/>
  <c r="C900" i="94"/>
  <c r="D900" i="94"/>
  <c r="E900" i="94"/>
  <c r="F900" i="94"/>
  <c r="F44" i="86"/>
  <c r="G900" i="94"/>
  <c r="H900" i="94"/>
  <c r="I900" i="94"/>
  <c r="J900" i="94"/>
  <c r="K900" i="94"/>
  <c r="L900" i="94"/>
  <c r="M900" i="94"/>
  <c r="N900" i="94"/>
  <c r="O900" i="94"/>
  <c r="P900" i="94"/>
  <c r="Q900" i="94"/>
  <c r="C901" i="94"/>
  <c r="D901" i="94"/>
  <c r="E901" i="94"/>
  <c r="F901" i="94"/>
  <c r="F45" i="86"/>
  <c r="G901" i="94"/>
  <c r="H901" i="94"/>
  <c r="I901" i="94"/>
  <c r="J901" i="94"/>
  <c r="K901" i="94"/>
  <c r="L901" i="94"/>
  <c r="M901" i="94"/>
  <c r="N901" i="94"/>
  <c r="O901" i="94"/>
  <c r="P901" i="94"/>
  <c r="Q901" i="94"/>
  <c r="C902" i="94"/>
  <c r="D902" i="94"/>
  <c r="E902" i="94"/>
  <c r="F902" i="94"/>
  <c r="F46" i="86"/>
  <c r="G902" i="94"/>
  <c r="H902" i="94"/>
  <c r="I902" i="94"/>
  <c r="J902" i="94"/>
  <c r="K902" i="94"/>
  <c r="L902" i="94"/>
  <c r="M902" i="94"/>
  <c r="N902" i="94"/>
  <c r="O902" i="94"/>
  <c r="P902" i="94"/>
  <c r="Q902" i="94"/>
  <c r="C903" i="94"/>
  <c r="D903" i="94"/>
  <c r="E903" i="94"/>
  <c r="F903" i="94"/>
  <c r="F47" i="86"/>
  <c r="G903" i="94"/>
  <c r="H903" i="94"/>
  <c r="I903" i="94"/>
  <c r="J903" i="94"/>
  <c r="K903" i="94"/>
  <c r="L903" i="94"/>
  <c r="M903" i="94"/>
  <c r="N903" i="94"/>
  <c r="O903" i="94"/>
  <c r="P903" i="94"/>
  <c r="Q903" i="94"/>
  <c r="C904" i="94"/>
  <c r="D904" i="94"/>
  <c r="E904" i="94"/>
  <c r="F904" i="94"/>
  <c r="F48" i="86"/>
  <c r="G904" i="94"/>
  <c r="H904" i="94"/>
  <c r="I904" i="94"/>
  <c r="J904" i="94"/>
  <c r="K904" i="94"/>
  <c r="L904" i="94"/>
  <c r="M904" i="94"/>
  <c r="N904" i="94"/>
  <c r="O904" i="94"/>
  <c r="P904" i="94"/>
  <c r="Q904" i="94"/>
  <c r="C905" i="94"/>
  <c r="D905" i="94"/>
  <c r="E905" i="94"/>
  <c r="F905" i="94"/>
  <c r="F49" i="86"/>
  <c r="G905" i="94"/>
  <c r="H905" i="94"/>
  <c r="I905" i="94"/>
  <c r="J905" i="94"/>
  <c r="K905" i="94"/>
  <c r="L905" i="94"/>
  <c r="M905" i="94"/>
  <c r="N905" i="94"/>
  <c r="O905" i="94"/>
  <c r="P905" i="94"/>
  <c r="Q905" i="94"/>
  <c r="C906" i="94"/>
  <c r="D906" i="94"/>
  <c r="E906" i="94"/>
  <c r="F906" i="94"/>
  <c r="F50" i="86"/>
  <c r="G906" i="94"/>
  <c r="H906" i="94"/>
  <c r="I906" i="94"/>
  <c r="J906" i="94"/>
  <c r="K906" i="94"/>
  <c r="L906" i="94"/>
  <c r="M906" i="94"/>
  <c r="N906" i="94"/>
  <c r="O906" i="94"/>
  <c r="P906" i="94"/>
  <c r="Q906" i="94"/>
  <c r="C907" i="94"/>
  <c r="D907" i="94"/>
  <c r="E907" i="94"/>
  <c r="F907" i="94"/>
  <c r="F51" i="86"/>
  <c r="G907" i="94"/>
  <c r="H907" i="94"/>
  <c r="I907" i="94"/>
  <c r="J907" i="94"/>
  <c r="K907" i="94"/>
  <c r="L907" i="94"/>
  <c r="M907" i="94"/>
  <c r="N907" i="94"/>
  <c r="O907" i="94"/>
  <c r="P907" i="94"/>
  <c r="Q907" i="94"/>
  <c r="C908" i="94"/>
  <c r="D908" i="94"/>
  <c r="E908" i="94"/>
  <c r="F908" i="94"/>
  <c r="F52" i="86"/>
  <c r="G908" i="94"/>
  <c r="H908" i="94"/>
  <c r="I908" i="94"/>
  <c r="J908" i="94"/>
  <c r="K908" i="94"/>
  <c r="L908" i="94"/>
  <c r="M908" i="94"/>
  <c r="N908" i="94"/>
  <c r="O908" i="94"/>
  <c r="P908" i="94"/>
  <c r="Q908" i="94"/>
  <c r="C909" i="94"/>
  <c r="D909" i="94"/>
  <c r="E909" i="94"/>
  <c r="F909" i="94"/>
  <c r="F53" i="86"/>
  <c r="G909" i="94"/>
  <c r="H909" i="94"/>
  <c r="I909" i="94"/>
  <c r="J909" i="94"/>
  <c r="K909" i="94"/>
  <c r="L909" i="94"/>
  <c r="M909" i="94"/>
  <c r="N909" i="94"/>
  <c r="O909" i="94"/>
  <c r="P909" i="94"/>
  <c r="Q909" i="94"/>
  <c r="C910" i="94"/>
  <c r="D910" i="94"/>
  <c r="E910" i="94"/>
  <c r="F910" i="94"/>
  <c r="F54" i="86"/>
  <c r="G910" i="94"/>
  <c r="H910" i="94"/>
  <c r="I910" i="94"/>
  <c r="J910" i="94"/>
  <c r="K910" i="94"/>
  <c r="L910" i="94"/>
  <c r="M910" i="94"/>
  <c r="N910" i="94"/>
  <c r="O910" i="94"/>
  <c r="P910" i="94"/>
  <c r="Q910" i="94"/>
  <c r="C911" i="94"/>
  <c r="D911" i="94"/>
  <c r="E911" i="94"/>
  <c r="F911" i="94"/>
  <c r="F55" i="86"/>
  <c r="G911" i="94"/>
  <c r="H911" i="94"/>
  <c r="I911" i="94"/>
  <c r="J911" i="94"/>
  <c r="K911" i="94"/>
  <c r="L911" i="94"/>
  <c r="M911" i="94"/>
  <c r="N911" i="94"/>
  <c r="O911" i="94"/>
  <c r="P911" i="94"/>
  <c r="Q911" i="94"/>
  <c r="C912" i="94"/>
  <c r="D912" i="94"/>
  <c r="E912" i="94"/>
  <c r="F912" i="94"/>
  <c r="F56" i="86"/>
  <c r="G912" i="94"/>
  <c r="H912" i="94"/>
  <c r="I912" i="94"/>
  <c r="J912" i="94"/>
  <c r="K912" i="94"/>
  <c r="L912" i="94"/>
  <c r="M912" i="94"/>
  <c r="N912" i="94"/>
  <c r="O912" i="94"/>
  <c r="P912" i="94"/>
  <c r="Q912" i="94"/>
  <c r="C913" i="94"/>
  <c r="D913" i="94"/>
  <c r="E913" i="94"/>
  <c r="F913" i="94"/>
  <c r="F57" i="86"/>
  <c r="G913" i="94"/>
  <c r="H913" i="94"/>
  <c r="I913" i="94"/>
  <c r="J913" i="94"/>
  <c r="K913" i="94"/>
  <c r="L913" i="94"/>
  <c r="M913" i="94"/>
  <c r="N913" i="94"/>
  <c r="O913" i="94"/>
  <c r="P913" i="94"/>
  <c r="Q913" i="94"/>
  <c r="C914" i="94"/>
  <c r="D914" i="94"/>
  <c r="E914" i="94"/>
  <c r="F914" i="94"/>
  <c r="F58" i="86"/>
  <c r="G914" i="94"/>
  <c r="H914" i="94"/>
  <c r="I914" i="94"/>
  <c r="J914" i="94"/>
  <c r="K914" i="94"/>
  <c r="L914" i="94"/>
  <c r="M914" i="94"/>
  <c r="N914" i="94"/>
  <c r="O914" i="94"/>
  <c r="P914" i="94"/>
  <c r="Q914" i="94"/>
  <c r="C915" i="94"/>
  <c r="D915" i="94"/>
  <c r="E915" i="94"/>
  <c r="F915" i="94"/>
  <c r="F59" i="86"/>
  <c r="G915" i="94"/>
  <c r="H915" i="94"/>
  <c r="I915" i="94"/>
  <c r="J915" i="94"/>
  <c r="K915" i="94"/>
  <c r="L915" i="94"/>
  <c r="M915" i="94"/>
  <c r="N915" i="94"/>
  <c r="O915" i="94"/>
  <c r="P915" i="94"/>
  <c r="Q915" i="94"/>
  <c r="C916" i="94"/>
  <c r="D916" i="94"/>
  <c r="E916" i="94"/>
  <c r="F916" i="94"/>
  <c r="F60" i="86"/>
  <c r="G916" i="94"/>
  <c r="H916" i="94"/>
  <c r="I916" i="94"/>
  <c r="J916" i="94"/>
  <c r="K916" i="94"/>
  <c r="L916" i="94"/>
  <c r="M916" i="94"/>
  <c r="N916" i="94"/>
  <c r="O916" i="94"/>
  <c r="P916" i="94"/>
  <c r="Q916" i="94"/>
  <c r="C917" i="94"/>
  <c r="D917" i="94"/>
  <c r="E917" i="94"/>
  <c r="F917" i="94"/>
  <c r="F61" i="86"/>
  <c r="G917" i="94"/>
  <c r="H917" i="94"/>
  <c r="I917" i="94"/>
  <c r="J917" i="94"/>
  <c r="K917" i="94"/>
  <c r="L917" i="94"/>
  <c r="M917" i="94"/>
  <c r="N917" i="94"/>
  <c r="O917" i="94"/>
  <c r="P917" i="94"/>
  <c r="Q917" i="94"/>
  <c r="C918" i="94"/>
  <c r="D918" i="94"/>
  <c r="E918" i="94"/>
  <c r="F918" i="94"/>
  <c r="F62" i="86"/>
  <c r="G918" i="94"/>
  <c r="H918" i="94"/>
  <c r="I918" i="94"/>
  <c r="J918" i="94"/>
  <c r="K918" i="94"/>
  <c r="L918" i="94"/>
  <c r="M918" i="94"/>
  <c r="N918" i="94"/>
  <c r="O918" i="94"/>
  <c r="P918" i="94"/>
  <c r="Q918" i="94"/>
  <c r="C919" i="94"/>
  <c r="D919" i="94"/>
  <c r="E919" i="94"/>
  <c r="F919" i="94"/>
  <c r="F63" i="86"/>
  <c r="G919" i="94"/>
  <c r="H919" i="94"/>
  <c r="I919" i="94"/>
  <c r="J919" i="94"/>
  <c r="K919" i="94"/>
  <c r="L919" i="94"/>
  <c r="M919" i="94"/>
  <c r="N919" i="94"/>
  <c r="O919" i="94"/>
  <c r="P919" i="94"/>
  <c r="Q919" i="94"/>
  <c r="C920" i="94"/>
  <c r="D920" i="94"/>
  <c r="E920" i="94"/>
  <c r="F920" i="94"/>
  <c r="F13" i="87"/>
  <c r="G920" i="94"/>
  <c r="H920" i="94"/>
  <c r="I920" i="94"/>
  <c r="J920" i="94"/>
  <c r="K920" i="94"/>
  <c r="L920" i="94"/>
  <c r="M920" i="94"/>
  <c r="N920" i="94"/>
  <c r="O920" i="94"/>
  <c r="P920" i="94"/>
  <c r="Q920" i="94"/>
  <c r="C921" i="94"/>
  <c r="D921" i="94"/>
  <c r="E921" i="94"/>
  <c r="F921" i="94"/>
  <c r="F14" i="87"/>
  <c r="G921" i="94"/>
  <c r="H921" i="94"/>
  <c r="I921" i="94"/>
  <c r="J921" i="94"/>
  <c r="K921" i="94"/>
  <c r="L921" i="94"/>
  <c r="M921" i="94"/>
  <c r="N921" i="94"/>
  <c r="O921" i="94"/>
  <c r="P921" i="94"/>
  <c r="Q921" i="94"/>
  <c r="C922" i="94"/>
  <c r="D922" i="94"/>
  <c r="E922" i="94"/>
  <c r="F922" i="94"/>
  <c r="F15" i="87"/>
  <c r="G922" i="94"/>
  <c r="H922" i="94"/>
  <c r="I922" i="94"/>
  <c r="J922" i="94"/>
  <c r="K922" i="94"/>
  <c r="L922" i="94"/>
  <c r="M922" i="94"/>
  <c r="N922" i="94"/>
  <c r="O922" i="94"/>
  <c r="P922" i="94"/>
  <c r="Q922" i="94"/>
  <c r="C923" i="94"/>
  <c r="D923" i="94"/>
  <c r="E923" i="94"/>
  <c r="F923" i="94"/>
  <c r="F16" i="87"/>
  <c r="G923" i="94"/>
  <c r="H923" i="94"/>
  <c r="I923" i="94"/>
  <c r="J923" i="94"/>
  <c r="K923" i="94"/>
  <c r="L923" i="94"/>
  <c r="M923" i="94"/>
  <c r="N923" i="94"/>
  <c r="O923" i="94"/>
  <c r="P923" i="94"/>
  <c r="Q923" i="94"/>
  <c r="C924" i="94"/>
  <c r="D924" i="94"/>
  <c r="E924" i="94"/>
  <c r="F924" i="94"/>
  <c r="F17" i="87"/>
  <c r="G924" i="94"/>
  <c r="H924" i="94"/>
  <c r="I924" i="94"/>
  <c r="J924" i="94"/>
  <c r="K924" i="94"/>
  <c r="L924" i="94"/>
  <c r="M924" i="94"/>
  <c r="N924" i="94"/>
  <c r="O924" i="94"/>
  <c r="P924" i="94"/>
  <c r="Q924" i="94"/>
  <c r="C925" i="94"/>
  <c r="D925" i="94"/>
  <c r="E925" i="94"/>
  <c r="F925" i="94"/>
  <c r="F18" i="87"/>
  <c r="G925" i="94"/>
  <c r="H925" i="94"/>
  <c r="I925" i="94"/>
  <c r="J925" i="94"/>
  <c r="K925" i="94"/>
  <c r="L925" i="94"/>
  <c r="M925" i="94"/>
  <c r="N925" i="94"/>
  <c r="O925" i="94"/>
  <c r="P925" i="94"/>
  <c r="Q925" i="94"/>
  <c r="C926" i="94"/>
  <c r="D926" i="94"/>
  <c r="E926" i="94"/>
  <c r="F926" i="94"/>
  <c r="F19" i="87"/>
  <c r="G926" i="94"/>
  <c r="H926" i="94"/>
  <c r="I926" i="94"/>
  <c r="J926" i="94"/>
  <c r="K926" i="94"/>
  <c r="L926" i="94"/>
  <c r="M926" i="94"/>
  <c r="N926" i="94"/>
  <c r="O926" i="94"/>
  <c r="P926" i="94"/>
  <c r="Q926" i="94"/>
  <c r="C927" i="94"/>
  <c r="D927" i="94"/>
  <c r="E927" i="94"/>
  <c r="F927" i="94"/>
  <c r="F20" i="87"/>
  <c r="G927" i="94"/>
  <c r="H927" i="94"/>
  <c r="I927" i="94"/>
  <c r="J927" i="94"/>
  <c r="K927" i="94"/>
  <c r="L927" i="94"/>
  <c r="M927" i="94"/>
  <c r="N927" i="94"/>
  <c r="O927" i="94"/>
  <c r="P927" i="94"/>
  <c r="Q927" i="94"/>
  <c r="C928" i="94"/>
  <c r="D928" i="94"/>
  <c r="E928" i="94"/>
  <c r="F928" i="94"/>
  <c r="F21" i="87"/>
  <c r="G928" i="94"/>
  <c r="H928" i="94"/>
  <c r="I928" i="94"/>
  <c r="J928" i="94"/>
  <c r="K928" i="94"/>
  <c r="L928" i="94"/>
  <c r="M928" i="94"/>
  <c r="N928" i="94"/>
  <c r="O928" i="94"/>
  <c r="P928" i="94"/>
  <c r="Q928" i="94"/>
  <c r="C929" i="94"/>
  <c r="D929" i="94"/>
  <c r="E929" i="94"/>
  <c r="F929" i="94"/>
  <c r="F22" i="87"/>
  <c r="G929" i="94"/>
  <c r="H929" i="94"/>
  <c r="I929" i="94"/>
  <c r="J929" i="94"/>
  <c r="K929" i="94"/>
  <c r="L929" i="94"/>
  <c r="M929" i="94"/>
  <c r="N929" i="94"/>
  <c r="O929" i="94"/>
  <c r="P929" i="94"/>
  <c r="Q929" i="94"/>
  <c r="C930" i="94"/>
  <c r="D930" i="94"/>
  <c r="E930" i="94"/>
  <c r="F930" i="94"/>
  <c r="F23" i="87"/>
  <c r="G930" i="94"/>
  <c r="H930" i="94"/>
  <c r="I930" i="94"/>
  <c r="J930" i="94"/>
  <c r="K930" i="94"/>
  <c r="L930" i="94"/>
  <c r="M930" i="94"/>
  <c r="N930" i="94"/>
  <c r="O930" i="94"/>
  <c r="P930" i="94"/>
  <c r="Q930" i="94"/>
  <c r="C931" i="94"/>
  <c r="D931" i="94"/>
  <c r="E931" i="94"/>
  <c r="F931" i="94"/>
  <c r="F24" i="87"/>
  <c r="G931" i="94"/>
  <c r="H931" i="94"/>
  <c r="I931" i="94"/>
  <c r="J931" i="94"/>
  <c r="K931" i="94"/>
  <c r="L931" i="94"/>
  <c r="M931" i="94"/>
  <c r="N931" i="94"/>
  <c r="O931" i="94"/>
  <c r="P931" i="94"/>
  <c r="Q931" i="94"/>
  <c r="C932" i="94"/>
  <c r="D932" i="94"/>
  <c r="E932" i="94"/>
  <c r="F932" i="94"/>
  <c r="F25" i="87"/>
  <c r="G932" i="94"/>
  <c r="H932" i="94"/>
  <c r="I932" i="94"/>
  <c r="J932" i="94"/>
  <c r="K932" i="94"/>
  <c r="L932" i="94"/>
  <c r="M932" i="94"/>
  <c r="N932" i="94"/>
  <c r="O932" i="94"/>
  <c r="P932" i="94"/>
  <c r="Q932" i="94"/>
  <c r="C933" i="94"/>
  <c r="D933" i="94"/>
  <c r="E933" i="94"/>
  <c r="F933" i="94"/>
  <c r="F26" i="87"/>
  <c r="G933" i="94"/>
  <c r="H933" i="94"/>
  <c r="I933" i="94"/>
  <c r="J933" i="94"/>
  <c r="K933" i="94"/>
  <c r="L933" i="94"/>
  <c r="M933" i="94"/>
  <c r="N933" i="94"/>
  <c r="O933" i="94"/>
  <c r="P933" i="94"/>
  <c r="Q933" i="94"/>
  <c r="C934" i="94"/>
  <c r="D934" i="94"/>
  <c r="E934" i="94"/>
  <c r="F934" i="94"/>
  <c r="F27" i="87"/>
  <c r="G934" i="94"/>
  <c r="H934" i="94"/>
  <c r="I934" i="94"/>
  <c r="J934" i="94"/>
  <c r="K934" i="94"/>
  <c r="L934" i="94"/>
  <c r="M934" i="94"/>
  <c r="N934" i="94"/>
  <c r="O934" i="94"/>
  <c r="P934" i="94"/>
  <c r="Q934" i="94"/>
  <c r="C935" i="94"/>
  <c r="D935" i="94"/>
  <c r="E935" i="94"/>
  <c r="F935" i="94"/>
  <c r="F28" i="87"/>
  <c r="G935" i="94"/>
  <c r="H935" i="94"/>
  <c r="I935" i="94"/>
  <c r="J935" i="94"/>
  <c r="K935" i="94"/>
  <c r="L935" i="94"/>
  <c r="M935" i="94"/>
  <c r="N935" i="94"/>
  <c r="O935" i="94"/>
  <c r="P935" i="94"/>
  <c r="Q935" i="94"/>
  <c r="C936" i="94"/>
  <c r="D936" i="94"/>
  <c r="E936" i="94"/>
  <c r="F936" i="94"/>
  <c r="F29" i="87"/>
  <c r="G936" i="94"/>
  <c r="H936" i="94"/>
  <c r="I936" i="94"/>
  <c r="J936" i="94"/>
  <c r="K936" i="94"/>
  <c r="L936" i="94"/>
  <c r="M936" i="94"/>
  <c r="N936" i="94"/>
  <c r="O936" i="94"/>
  <c r="P936" i="94"/>
  <c r="Q936" i="94"/>
  <c r="C937" i="94"/>
  <c r="D937" i="94"/>
  <c r="E937" i="94"/>
  <c r="F937" i="94"/>
  <c r="F30" i="87"/>
  <c r="G937" i="94"/>
  <c r="H937" i="94"/>
  <c r="I937" i="94"/>
  <c r="J937" i="94"/>
  <c r="K937" i="94"/>
  <c r="L937" i="94"/>
  <c r="M937" i="94"/>
  <c r="N937" i="94"/>
  <c r="O937" i="94"/>
  <c r="P937" i="94"/>
  <c r="Q937" i="94"/>
  <c r="C938" i="94"/>
  <c r="D938" i="94"/>
  <c r="E938" i="94"/>
  <c r="F938" i="94"/>
  <c r="F31" i="87"/>
  <c r="G938" i="94"/>
  <c r="H938" i="94"/>
  <c r="I938" i="94"/>
  <c r="J938" i="94"/>
  <c r="K938" i="94"/>
  <c r="L938" i="94"/>
  <c r="M938" i="94"/>
  <c r="N938" i="94"/>
  <c r="O938" i="94"/>
  <c r="P938" i="94"/>
  <c r="Q938" i="94"/>
  <c r="C939" i="94"/>
  <c r="D939" i="94"/>
  <c r="E939" i="94"/>
  <c r="F939" i="94"/>
  <c r="F32" i="87"/>
  <c r="G939" i="94"/>
  <c r="H939" i="94"/>
  <c r="I939" i="94"/>
  <c r="J939" i="94"/>
  <c r="K939" i="94"/>
  <c r="L939" i="94"/>
  <c r="M939" i="94"/>
  <c r="N939" i="94"/>
  <c r="O939" i="94"/>
  <c r="P939" i="94"/>
  <c r="Q939" i="94"/>
  <c r="C940" i="94"/>
  <c r="D940" i="94"/>
  <c r="E940" i="94"/>
  <c r="F940" i="94"/>
  <c r="F33" i="87"/>
  <c r="G940" i="94"/>
  <c r="H940" i="94"/>
  <c r="I940" i="94"/>
  <c r="J940" i="94"/>
  <c r="K940" i="94"/>
  <c r="L940" i="94"/>
  <c r="M940" i="94"/>
  <c r="N940" i="94"/>
  <c r="O940" i="94"/>
  <c r="P940" i="94"/>
  <c r="Q940" i="94"/>
  <c r="C941" i="94"/>
  <c r="D941" i="94"/>
  <c r="E941" i="94"/>
  <c r="F941" i="94"/>
  <c r="F34" i="87"/>
  <c r="G941" i="94"/>
  <c r="H941" i="94"/>
  <c r="I941" i="94"/>
  <c r="J941" i="94"/>
  <c r="K941" i="94"/>
  <c r="L941" i="94"/>
  <c r="M941" i="94"/>
  <c r="N941" i="94"/>
  <c r="O941" i="94"/>
  <c r="P941" i="94"/>
  <c r="Q941" i="94"/>
  <c r="C942" i="94"/>
  <c r="D942" i="94"/>
  <c r="E942" i="94"/>
  <c r="F942" i="94"/>
  <c r="F35" i="87"/>
  <c r="G942" i="94"/>
  <c r="H942" i="94"/>
  <c r="I942" i="94"/>
  <c r="J942" i="94"/>
  <c r="K942" i="94"/>
  <c r="L942" i="94"/>
  <c r="M942" i="94"/>
  <c r="N942" i="94"/>
  <c r="O942" i="94"/>
  <c r="P942" i="94"/>
  <c r="Q942" i="94"/>
  <c r="C943" i="94"/>
  <c r="D943" i="94"/>
  <c r="E943" i="94"/>
  <c r="F943" i="94"/>
  <c r="F36" i="87"/>
  <c r="G943" i="94"/>
  <c r="H943" i="94"/>
  <c r="I943" i="94"/>
  <c r="J943" i="94"/>
  <c r="K943" i="94"/>
  <c r="L943" i="94"/>
  <c r="M943" i="94"/>
  <c r="N943" i="94"/>
  <c r="O943" i="94"/>
  <c r="P943" i="94"/>
  <c r="Q943" i="94"/>
  <c r="C944" i="94"/>
  <c r="D944" i="94"/>
  <c r="E944" i="94"/>
  <c r="F944" i="94"/>
  <c r="F37" i="87"/>
  <c r="G944" i="94"/>
  <c r="H944" i="94"/>
  <c r="I944" i="94"/>
  <c r="J944" i="94"/>
  <c r="K944" i="94"/>
  <c r="L944" i="94"/>
  <c r="M944" i="94"/>
  <c r="N944" i="94"/>
  <c r="O944" i="94"/>
  <c r="P944" i="94"/>
  <c r="Q944" i="94"/>
  <c r="C945" i="94"/>
  <c r="D945" i="94"/>
  <c r="E945" i="94"/>
  <c r="F945" i="94"/>
  <c r="F38" i="87"/>
  <c r="G945" i="94"/>
  <c r="H945" i="94"/>
  <c r="I945" i="94"/>
  <c r="J945" i="94"/>
  <c r="K945" i="94"/>
  <c r="L945" i="94"/>
  <c r="M945" i="94"/>
  <c r="N945" i="94"/>
  <c r="O945" i="94"/>
  <c r="P945" i="94"/>
  <c r="Q945" i="94"/>
  <c r="C946" i="94"/>
  <c r="D946" i="94"/>
  <c r="E946" i="94"/>
  <c r="F946" i="94"/>
  <c r="F39" i="87"/>
  <c r="G946" i="94"/>
  <c r="H946" i="94"/>
  <c r="I946" i="94"/>
  <c r="J946" i="94"/>
  <c r="K946" i="94"/>
  <c r="L946" i="94"/>
  <c r="M946" i="94"/>
  <c r="N946" i="94"/>
  <c r="O946" i="94"/>
  <c r="P946" i="94"/>
  <c r="Q946" i="94"/>
  <c r="C947" i="94"/>
  <c r="D947" i="94"/>
  <c r="E947" i="94"/>
  <c r="F947" i="94"/>
  <c r="F40" i="87"/>
  <c r="G947" i="94"/>
  <c r="H947" i="94"/>
  <c r="I947" i="94"/>
  <c r="J947" i="94"/>
  <c r="K947" i="94"/>
  <c r="L947" i="94"/>
  <c r="M947" i="94"/>
  <c r="N947" i="94"/>
  <c r="O947" i="94"/>
  <c r="P947" i="94"/>
  <c r="Q947" i="94"/>
  <c r="C948" i="94"/>
  <c r="D948" i="94"/>
  <c r="E948" i="94"/>
  <c r="F948" i="94"/>
  <c r="F41" i="87"/>
  <c r="G948" i="94"/>
  <c r="H948" i="94"/>
  <c r="I948" i="94"/>
  <c r="J948" i="94"/>
  <c r="K948" i="94"/>
  <c r="L948" i="94"/>
  <c r="M948" i="94"/>
  <c r="N948" i="94"/>
  <c r="O948" i="94"/>
  <c r="P948" i="94"/>
  <c r="Q948" i="94"/>
  <c r="C949" i="94"/>
  <c r="D949" i="94"/>
  <c r="E949" i="94"/>
  <c r="F949" i="94"/>
  <c r="F42" i="87"/>
  <c r="G949" i="94"/>
  <c r="H949" i="94"/>
  <c r="I949" i="94"/>
  <c r="J949" i="94"/>
  <c r="K949" i="94"/>
  <c r="L949" i="94"/>
  <c r="M949" i="94"/>
  <c r="N949" i="94"/>
  <c r="O949" i="94"/>
  <c r="P949" i="94"/>
  <c r="Q949" i="94"/>
  <c r="C950" i="94"/>
  <c r="D950" i="94"/>
  <c r="E950" i="94"/>
  <c r="F950" i="94"/>
  <c r="F43" i="87"/>
  <c r="G950" i="94"/>
  <c r="H950" i="94"/>
  <c r="I950" i="94"/>
  <c r="J950" i="94"/>
  <c r="K950" i="94"/>
  <c r="L950" i="94"/>
  <c r="M950" i="94"/>
  <c r="N950" i="94"/>
  <c r="O950" i="94"/>
  <c r="P950" i="94"/>
  <c r="Q950" i="94"/>
  <c r="C951" i="94"/>
  <c r="D951" i="94"/>
  <c r="E951" i="94"/>
  <c r="F951" i="94"/>
  <c r="F44" i="87"/>
  <c r="G951" i="94"/>
  <c r="H951" i="94"/>
  <c r="I951" i="94"/>
  <c r="J951" i="94"/>
  <c r="K951" i="94"/>
  <c r="L951" i="94"/>
  <c r="M951" i="94"/>
  <c r="N951" i="94"/>
  <c r="O951" i="94"/>
  <c r="P951" i="94"/>
  <c r="Q951" i="94"/>
  <c r="C952" i="94"/>
  <c r="D952" i="94"/>
  <c r="E952" i="94"/>
  <c r="F952" i="94"/>
  <c r="F45" i="87"/>
  <c r="G952" i="94"/>
  <c r="H952" i="94"/>
  <c r="I952" i="94"/>
  <c r="J952" i="94"/>
  <c r="K952" i="94"/>
  <c r="L952" i="94"/>
  <c r="M952" i="94"/>
  <c r="N952" i="94"/>
  <c r="O952" i="94"/>
  <c r="P952" i="94"/>
  <c r="Q952" i="94"/>
  <c r="C953" i="94"/>
  <c r="D953" i="94"/>
  <c r="E953" i="94"/>
  <c r="F953" i="94"/>
  <c r="F46" i="87"/>
  <c r="G953" i="94"/>
  <c r="H953" i="94"/>
  <c r="I953" i="94"/>
  <c r="J953" i="94"/>
  <c r="K953" i="94"/>
  <c r="L953" i="94"/>
  <c r="M953" i="94"/>
  <c r="N953" i="94"/>
  <c r="O953" i="94"/>
  <c r="P953" i="94"/>
  <c r="Q953" i="94"/>
  <c r="C954" i="94"/>
  <c r="D954" i="94"/>
  <c r="E954" i="94"/>
  <c r="F954" i="94"/>
  <c r="F47" i="87"/>
  <c r="G954" i="94"/>
  <c r="H954" i="94"/>
  <c r="I954" i="94"/>
  <c r="J954" i="94"/>
  <c r="K954" i="94"/>
  <c r="L954" i="94"/>
  <c r="M954" i="94"/>
  <c r="N954" i="94"/>
  <c r="O954" i="94"/>
  <c r="P954" i="94"/>
  <c r="Q954" i="94"/>
  <c r="C955" i="94"/>
  <c r="D955" i="94"/>
  <c r="E955" i="94"/>
  <c r="F955" i="94"/>
  <c r="F48" i="87"/>
  <c r="G955" i="94"/>
  <c r="H955" i="94"/>
  <c r="I955" i="94"/>
  <c r="J955" i="94"/>
  <c r="K955" i="94"/>
  <c r="L955" i="94"/>
  <c r="M955" i="94"/>
  <c r="N955" i="94"/>
  <c r="O955" i="94"/>
  <c r="P955" i="94"/>
  <c r="Q955" i="94"/>
  <c r="C956" i="94"/>
  <c r="D956" i="94"/>
  <c r="E956" i="94"/>
  <c r="F956" i="94"/>
  <c r="F49" i="87"/>
  <c r="G956" i="94"/>
  <c r="H956" i="94"/>
  <c r="I956" i="94"/>
  <c r="J956" i="94"/>
  <c r="K956" i="94"/>
  <c r="L956" i="94"/>
  <c r="M956" i="94"/>
  <c r="N956" i="94"/>
  <c r="O956" i="94"/>
  <c r="P956" i="94"/>
  <c r="Q956" i="94"/>
  <c r="C957" i="94"/>
  <c r="D957" i="94"/>
  <c r="E957" i="94"/>
  <c r="F957" i="94"/>
  <c r="F50" i="87"/>
  <c r="G957" i="94"/>
  <c r="H957" i="94"/>
  <c r="I957" i="94"/>
  <c r="J957" i="94"/>
  <c r="K957" i="94"/>
  <c r="L957" i="94"/>
  <c r="M957" i="94"/>
  <c r="N957" i="94"/>
  <c r="O957" i="94"/>
  <c r="P957" i="94"/>
  <c r="Q957" i="94"/>
  <c r="C958" i="94"/>
  <c r="D958" i="94"/>
  <c r="E958" i="94"/>
  <c r="F958" i="94"/>
  <c r="F51" i="87"/>
  <c r="G958" i="94"/>
  <c r="H958" i="94"/>
  <c r="I958" i="94"/>
  <c r="J958" i="94"/>
  <c r="K958" i="94"/>
  <c r="L958" i="94"/>
  <c r="M958" i="94"/>
  <c r="N958" i="94"/>
  <c r="O958" i="94"/>
  <c r="P958" i="94"/>
  <c r="Q958" i="94"/>
  <c r="C959" i="94"/>
  <c r="D959" i="94"/>
  <c r="E959" i="94"/>
  <c r="F959" i="94"/>
  <c r="F52" i="87"/>
  <c r="G959" i="94"/>
  <c r="H959" i="94"/>
  <c r="I959" i="94"/>
  <c r="J959" i="94"/>
  <c r="K959" i="94"/>
  <c r="L959" i="94"/>
  <c r="M959" i="94"/>
  <c r="N959" i="94"/>
  <c r="O959" i="94"/>
  <c r="P959" i="94"/>
  <c r="Q959" i="94"/>
  <c r="C960" i="94"/>
  <c r="D960" i="94"/>
  <c r="E960" i="94"/>
  <c r="F960" i="94"/>
  <c r="F53" i="87"/>
  <c r="G960" i="94"/>
  <c r="H960" i="94"/>
  <c r="I960" i="94"/>
  <c r="J960" i="94"/>
  <c r="K960" i="94"/>
  <c r="L960" i="94"/>
  <c r="M960" i="94"/>
  <c r="N960" i="94"/>
  <c r="O960" i="94"/>
  <c r="P960" i="94"/>
  <c r="Q960" i="94"/>
  <c r="C961" i="94"/>
  <c r="D961" i="94"/>
  <c r="E961" i="94"/>
  <c r="F961" i="94"/>
  <c r="F54" i="87"/>
  <c r="G961" i="94"/>
  <c r="H961" i="94"/>
  <c r="I961" i="94"/>
  <c r="J961" i="94"/>
  <c r="K961" i="94"/>
  <c r="L961" i="94"/>
  <c r="M961" i="94"/>
  <c r="N961" i="94"/>
  <c r="O961" i="94"/>
  <c r="P961" i="94"/>
  <c r="Q961" i="94"/>
  <c r="C962" i="94"/>
  <c r="D962" i="94"/>
  <c r="E962" i="94"/>
  <c r="F962" i="94"/>
  <c r="F55" i="87"/>
  <c r="G962" i="94"/>
  <c r="H962" i="94"/>
  <c r="I962" i="94"/>
  <c r="J962" i="94"/>
  <c r="K962" i="94"/>
  <c r="L962" i="94"/>
  <c r="M962" i="94"/>
  <c r="N962" i="94"/>
  <c r="O962" i="94"/>
  <c r="P962" i="94"/>
  <c r="Q962" i="94"/>
  <c r="C963" i="94"/>
  <c r="D963" i="94"/>
  <c r="E963" i="94"/>
  <c r="F963" i="94"/>
  <c r="F56" i="87"/>
  <c r="G963" i="94"/>
  <c r="H963" i="94"/>
  <c r="I963" i="94"/>
  <c r="J963" i="94"/>
  <c r="K963" i="94"/>
  <c r="L963" i="94"/>
  <c r="M963" i="94"/>
  <c r="N963" i="94"/>
  <c r="O963" i="94"/>
  <c r="P963" i="94"/>
  <c r="Q963" i="94"/>
  <c r="C964" i="94"/>
  <c r="D964" i="94"/>
  <c r="E964" i="94"/>
  <c r="F964" i="94"/>
  <c r="F57" i="87"/>
  <c r="G964" i="94"/>
  <c r="H964" i="94"/>
  <c r="I964" i="94"/>
  <c r="J964" i="94"/>
  <c r="K964" i="94"/>
  <c r="L964" i="94"/>
  <c r="M964" i="94"/>
  <c r="N964" i="94"/>
  <c r="O964" i="94"/>
  <c r="P964" i="94"/>
  <c r="Q964" i="94"/>
  <c r="C965" i="94"/>
  <c r="D965" i="94"/>
  <c r="E965" i="94"/>
  <c r="F965" i="94"/>
  <c r="F58" i="87"/>
  <c r="G965" i="94"/>
  <c r="H965" i="94"/>
  <c r="I965" i="94"/>
  <c r="J965" i="94"/>
  <c r="K965" i="94"/>
  <c r="L965" i="94"/>
  <c r="M965" i="94"/>
  <c r="N965" i="94"/>
  <c r="O965" i="94"/>
  <c r="P965" i="94"/>
  <c r="Q965" i="94"/>
  <c r="C966" i="94"/>
  <c r="D966" i="94"/>
  <c r="E966" i="94"/>
  <c r="F966" i="94"/>
  <c r="F59" i="87"/>
  <c r="G966" i="94"/>
  <c r="H966" i="94"/>
  <c r="I966" i="94"/>
  <c r="J966" i="94"/>
  <c r="K966" i="94"/>
  <c r="L966" i="94"/>
  <c r="M966" i="94"/>
  <c r="N966" i="94"/>
  <c r="O966" i="94"/>
  <c r="P966" i="94"/>
  <c r="Q966" i="94"/>
  <c r="C967" i="94"/>
  <c r="D967" i="94"/>
  <c r="E967" i="94"/>
  <c r="F967" i="94"/>
  <c r="F60" i="87"/>
  <c r="G967" i="94"/>
  <c r="H967" i="94"/>
  <c r="I967" i="94"/>
  <c r="J967" i="94"/>
  <c r="K967" i="94"/>
  <c r="L967" i="94"/>
  <c r="M967" i="94"/>
  <c r="N967" i="94"/>
  <c r="O967" i="94"/>
  <c r="P967" i="94"/>
  <c r="Q967" i="94"/>
  <c r="C968" i="94"/>
  <c r="D968" i="94"/>
  <c r="E968" i="94"/>
  <c r="F968" i="94"/>
  <c r="F61" i="87"/>
  <c r="G968" i="94"/>
  <c r="H968" i="94"/>
  <c r="I968" i="94"/>
  <c r="J968" i="94"/>
  <c r="K968" i="94"/>
  <c r="L968" i="94"/>
  <c r="M968" i="94"/>
  <c r="N968" i="94"/>
  <c r="O968" i="94"/>
  <c r="P968" i="94"/>
  <c r="Q968" i="94"/>
  <c r="C969" i="94"/>
  <c r="D969" i="94"/>
  <c r="E969" i="94"/>
  <c r="F969" i="94"/>
  <c r="F62" i="87"/>
  <c r="G969" i="94"/>
  <c r="H969" i="94"/>
  <c r="I969" i="94"/>
  <c r="J969" i="94"/>
  <c r="K969" i="94"/>
  <c r="L969" i="94"/>
  <c r="M969" i="94"/>
  <c r="N969" i="94"/>
  <c r="O969" i="94"/>
  <c r="P969" i="94"/>
  <c r="Q969" i="94"/>
  <c r="C970" i="94"/>
  <c r="D970" i="94"/>
  <c r="E970" i="94"/>
  <c r="F970" i="94"/>
  <c r="F63" i="87"/>
  <c r="G970" i="94"/>
  <c r="H970" i="94"/>
  <c r="I970" i="94"/>
  <c r="J970" i="94"/>
  <c r="K970" i="94"/>
  <c r="L970" i="94"/>
  <c r="M970" i="94"/>
  <c r="N970" i="94"/>
  <c r="O970" i="94"/>
  <c r="P970" i="94"/>
  <c r="Q970" i="94"/>
  <c r="C971" i="94"/>
  <c r="D971" i="94"/>
  <c r="E971" i="94"/>
  <c r="F971" i="94"/>
  <c r="F13" i="88"/>
  <c r="G971" i="94"/>
  <c r="H971" i="94"/>
  <c r="I971" i="94"/>
  <c r="J971" i="94"/>
  <c r="K971" i="94"/>
  <c r="L971" i="94"/>
  <c r="M971" i="94"/>
  <c r="N971" i="94"/>
  <c r="O971" i="94"/>
  <c r="P971" i="94"/>
  <c r="Q971" i="94"/>
  <c r="C972" i="94"/>
  <c r="D972" i="94"/>
  <c r="E972" i="94"/>
  <c r="F972" i="94"/>
  <c r="F14" i="88"/>
  <c r="G972" i="94"/>
  <c r="H972" i="94"/>
  <c r="I972" i="94"/>
  <c r="J972" i="94"/>
  <c r="K972" i="94"/>
  <c r="L972" i="94"/>
  <c r="M972" i="94"/>
  <c r="N972" i="94"/>
  <c r="O972" i="94"/>
  <c r="P972" i="94"/>
  <c r="Q972" i="94"/>
  <c r="C973" i="94"/>
  <c r="D973" i="94"/>
  <c r="E973" i="94"/>
  <c r="F973" i="94"/>
  <c r="F15" i="88"/>
  <c r="G973" i="94"/>
  <c r="H973" i="94"/>
  <c r="I973" i="94"/>
  <c r="J973" i="94"/>
  <c r="K973" i="94"/>
  <c r="L973" i="94"/>
  <c r="M973" i="94"/>
  <c r="N973" i="94"/>
  <c r="O973" i="94"/>
  <c r="P973" i="94"/>
  <c r="Q973" i="94"/>
  <c r="C974" i="94"/>
  <c r="D974" i="94"/>
  <c r="E974" i="94"/>
  <c r="F974" i="94"/>
  <c r="F16" i="88"/>
  <c r="G974" i="94"/>
  <c r="H974" i="94"/>
  <c r="I974" i="94"/>
  <c r="J974" i="94"/>
  <c r="K974" i="94"/>
  <c r="L974" i="94"/>
  <c r="M974" i="94"/>
  <c r="N974" i="94"/>
  <c r="O974" i="94"/>
  <c r="P974" i="94"/>
  <c r="Q974" i="94"/>
  <c r="C975" i="94"/>
  <c r="D975" i="94"/>
  <c r="E975" i="94"/>
  <c r="F975" i="94"/>
  <c r="F17" i="88"/>
  <c r="G975" i="94"/>
  <c r="H975" i="94"/>
  <c r="I975" i="94"/>
  <c r="J975" i="94"/>
  <c r="K975" i="94"/>
  <c r="L975" i="94"/>
  <c r="M975" i="94"/>
  <c r="N975" i="94"/>
  <c r="O975" i="94"/>
  <c r="P975" i="94"/>
  <c r="Q975" i="94"/>
  <c r="C976" i="94"/>
  <c r="D976" i="94"/>
  <c r="E976" i="94"/>
  <c r="F976" i="94"/>
  <c r="F18" i="88"/>
  <c r="G976" i="94"/>
  <c r="H976" i="94"/>
  <c r="I976" i="94"/>
  <c r="J976" i="94"/>
  <c r="K976" i="94"/>
  <c r="L976" i="94"/>
  <c r="M976" i="94"/>
  <c r="N976" i="94"/>
  <c r="O976" i="94"/>
  <c r="P976" i="94"/>
  <c r="Q976" i="94"/>
  <c r="C977" i="94"/>
  <c r="D977" i="94"/>
  <c r="E977" i="94"/>
  <c r="F977" i="94"/>
  <c r="F19" i="88"/>
  <c r="G977" i="94"/>
  <c r="H977" i="94"/>
  <c r="I977" i="94"/>
  <c r="J977" i="94"/>
  <c r="K977" i="94"/>
  <c r="L977" i="94"/>
  <c r="M977" i="94"/>
  <c r="N977" i="94"/>
  <c r="O977" i="94"/>
  <c r="P977" i="94"/>
  <c r="Q977" i="94"/>
  <c r="C978" i="94"/>
  <c r="D978" i="94"/>
  <c r="E978" i="94"/>
  <c r="F978" i="94"/>
  <c r="F20" i="88"/>
  <c r="G978" i="94"/>
  <c r="H978" i="94"/>
  <c r="I978" i="94"/>
  <c r="J978" i="94"/>
  <c r="K978" i="94"/>
  <c r="L978" i="94"/>
  <c r="M978" i="94"/>
  <c r="N978" i="94"/>
  <c r="O978" i="94"/>
  <c r="P978" i="94"/>
  <c r="Q978" i="94"/>
  <c r="C979" i="94"/>
  <c r="D979" i="94"/>
  <c r="E979" i="94"/>
  <c r="F979" i="94"/>
  <c r="F21" i="88"/>
  <c r="G979" i="94"/>
  <c r="H979" i="94"/>
  <c r="I979" i="94"/>
  <c r="J979" i="94"/>
  <c r="K979" i="94"/>
  <c r="L979" i="94"/>
  <c r="M979" i="94"/>
  <c r="N979" i="94"/>
  <c r="O979" i="94"/>
  <c r="P979" i="94"/>
  <c r="Q979" i="94"/>
  <c r="C980" i="94"/>
  <c r="D980" i="94"/>
  <c r="E980" i="94"/>
  <c r="F980" i="94"/>
  <c r="F22" i="88"/>
  <c r="G980" i="94"/>
  <c r="H980" i="94"/>
  <c r="I980" i="94"/>
  <c r="J980" i="94"/>
  <c r="K980" i="94"/>
  <c r="L980" i="94"/>
  <c r="M980" i="94"/>
  <c r="N980" i="94"/>
  <c r="O980" i="94"/>
  <c r="P980" i="94"/>
  <c r="Q980" i="94"/>
  <c r="C981" i="94"/>
  <c r="D981" i="94"/>
  <c r="E981" i="94"/>
  <c r="F981" i="94"/>
  <c r="F23" i="88"/>
  <c r="G981" i="94"/>
  <c r="H981" i="94"/>
  <c r="I981" i="94"/>
  <c r="J981" i="94"/>
  <c r="K981" i="94"/>
  <c r="L981" i="94"/>
  <c r="M981" i="94"/>
  <c r="N981" i="94"/>
  <c r="O981" i="94"/>
  <c r="P981" i="94"/>
  <c r="Q981" i="94"/>
  <c r="C982" i="94"/>
  <c r="D982" i="94"/>
  <c r="E982" i="94"/>
  <c r="F982" i="94"/>
  <c r="F24" i="88"/>
  <c r="G982" i="94"/>
  <c r="H982" i="94"/>
  <c r="I982" i="94"/>
  <c r="J982" i="94"/>
  <c r="K982" i="94"/>
  <c r="L982" i="94"/>
  <c r="M982" i="94"/>
  <c r="N982" i="94"/>
  <c r="O982" i="94"/>
  <c r="P982" i="94"/>
  <c r="Q982" i="94"/>
  <c r="C983" i="94"/>
  <c r="D983" i="94"/>
  <c r="E983" i="94"/>
  <c r="F983" i="94"/>
  <c r="F25" i="88"/>
  <c r="G983" i="94"/>
  <c r="H983" i="94"/>
  <c r="I983" i="94"/>
  <c r="J983" i="94"/>
  <c r="K983" i="94"/>
  <c r="L983" i="94"/>
  <c r="M983" i="94"/>
  <c r="N983" i="94"/>
  <c r="O983" i="94"/>
  <c r="P983" i="94"/>
  <c r="Q983" i="94"/>
  <c r="C984" i="94"/>
  <c r="D984" i="94"/>
  <c r="E984" i="94"/>
  <c r="F984" i="94"/>
  <c r="F26" i="88"/>
  <c r="G984" i="94"/>
  <c r="H984" i="94"/>
  <c r="I984" i="94"/>
  <c r="J984" i="94"/>
  <c r="K984" i="94"/>
  <c r="L984" i="94"/>
  <c r="M984" i="94"/>
  <c r="N984" i="94"/>
  <c r="O984" i="94"/>
  <c r="P984" i="94"/>
  <c r="Q984" i="94"/>
  <c r="C985" i="94"/>
  <c r="D985" i="94"/>
  <c r="E985" i="94"/>
  <c r="F985" i="94"/>
  <c r="F27" i="88"/>
  <c r="G985" i="94"/>
  <c r="H985" i="94"/>
  <c r="I985" i="94"/>
  <c r="J985" i="94"/>
  <c r="K985" i="94"/>
  <c r="L985" i="94"/>
  <c r="M985" i="94"/>
  <c r="N985" i="94"/>
  <c r="O985" i="94"/>
  <c r="P985" i="94"/>
  <c r="Q985" i="94"/>
  <c r="C986" i="94"/>
  <c r="D986" i="94"/>
  <c r="E986" i="94"/>
  <c r="F986" i="94"/>
  <c r="F28" i="88"/>
  <c r="G986" i="94"/>
  <c r="H986" i="94"/>
  <c r="I986" i="94"/>
  <c r="J986" i="94"/>
  <c r="K986" i="94"/>
  <c r="L986" i="94"/>
  <c r="M986" i="94"/>
  <c r="N986" i="94"/>
  <c r="O986" i="94"/>
  <c r="P986" i="94"/>
  <c r="Q986" i="94"/>
  <c r="C987" i="94"/>
  <c r="D987" i="94"/>
  <c r="E987" i="94"/>
  <c r="F987" i="94"/>
  <c r="F29" i="88"/>
  <c r="G987" i="94"/>
  <c r="H987" i="94"/>
  <c r="I987" i="94"/>
  <c r="J987" i="94"/>
  <c r="K987" i="94"/>
  <c r="L987" i="94"/>
  <c r="M987" i="94"/>
  <c r="N987" i="94"/>
  <c r="O987" i="94"/>
  <c r="P987" i="94"/>
  <c r="Q987" i="94"/>
  <c r="C988" i="94"/>
  <c r="D988" i="94"/>
  <c r="E988" i="94"/>
  <c r="F988" i="94"/>
  <c r="F30" i="88"/>
  <c r="G988" i="94"/>
  <c r="H988" i="94"/>
  <c r="I988" i="94"/>
  <c r="J988" i="94"/>
  <c r="K988" i="94"/>
  <c r="L988" i="94"/>
  <c r="M988" i="94"/>
  <c r="N988" i="94"/>
  <c r="O988" i="94"/>
  <c r="P988" i="94"/>
  <c r="Q988" i="94"/>
  <c r="C989" i="94"/>
  <c r="D989" i="94"/>
  <c r="E989" i="94"/>
  <c r="F989" i="94"/>
  <c r="F31" i="88"/>
  <c r="G989" i="94"/>
  <c r="H989" i="94"/>
  <c r="I989" i="94"/>
  <c r="J989" i="94"/>
  <c r="K989" i="94"/>
  <c r="L989" i="94"/>
  <c r="M989" i="94"/>
  <c r="N989" i="94"/>
  <c r="O989" i="94"/>
  <c r="P989" i="94"/>
  <c r="Q989" i="94"/>
  <c r="C990" i="94"/>
  <c r="D990" i="94"/>
  <c r="E990" i="94"/>
  <c r="F990" i="94"/>
  <c r="F32" i="88"/>
  <c r="G990" i="94"/>
  <c r="H990" i="94"/>
  <c r="I990" i="94"/>
  <c r="J990" i="94"/>
  <c r="K990" i="94"/>
  <c r="L990" i="94"/>
  <c r="M990" i="94"/>
  <c r="N990" i="94"/>
  <c r="O990" i="94"/>
  <c r="P990" i="94"/>
  <c r="Q990" i="94"/>
  <c r="C991" i="94"/>
  <c r="D991" i="94"/>
  <c r="E991" i="94"/>
  <c r="F991" i="94"/>
  <c r="F33" i="88"/>
  <c r="G991" i="94"/>
  <c r="H991" i="94"/>
  <c r="I991" i="94"/>
  <c r="J991" i="94"/>
  <c r="K991" i="94"/>
  <c r="L991" i="94"/>
  <c r="M991" i="94"/>
  <c r="N991" i="94"/>
  <c r="O991" i="94"/>
  <c r="P991" i="94"/>
  <c r="Q991" i="94"/>
  <c r="C992" i="94"/>
  <c r="D992" i="94"/>
  <c r="E992" i="94"/>
  <c r="F992" i="94"/>
  <c r="F34" i="88"/>
  <c r="G992" i="94"/>
  <c r="H992" i="94"/>
  <c r="I992" i="94"/>
  <c r="J992" i="94"/>
  <c r="K992" i="94"/>
  <c r="L992" i="94"/>
  <c r="M992" i="94"/>
  <c r="N992" i="94"/>
  <c r="O992" i="94"/>
  <c r="P992" i="94"/>
  <c r="Q992" i="94"/>
  <c r="C993" i="94"/>
  <c r="D993" i="94"/>
  <c r="E993" i="94"/>
  <c r="F993" i="94"/>
  <c r="F35" i="88"/>
  <c r="G993" i="94"/>
  <c r="H993" i="94"/>
  <c r="I993" i="94"/>
  <c r="J993" i="94"/>
  <c r="K993" i="94"/>
  <c r="L993" i="94"/>
  <c r="M993" i="94"/>
  <c r="N993" i="94"/>
  <c r="O993" i="94"/>
  <c r="P993" i="94"/>
  <c r="Q993" i="94"/>
  <c r="C994" i="94"/>
  <c r="D994" i="94"/>
  <c r="E994" i="94"/>
  <c r="F994" i="94"/>
  <c r="F36" i="88"/>
  <c r="G994" i="94"/>
  <c r="H994" i="94"/>
  <c r="I994" i="94"/>
  <c r="J994" i="94"/>
  <c r="K994" i="94"/>
  <c r="L994" i="94"/>
  <c r="M994" i="94"/>
  <c r="N994" i="94"/>
  <c r="O994" i="94"/>
  <c r="P994" i="94"/>
  <c r="Q994" i="94"/>
  <c r="C995" i="94"/>
  <c r="D995" i="94"/>
  <c r="E995" i="94"/>
  <c r="F995" i="94"/>
  <c r="F37" i="88"/>
  <c r="G995" i="94"/>
  <c r="H995" i="94"/>
  <c r="I995" i="94"/>
  <c r="J995" i="94"/>
  <c r="K995" i="94"/>
  <c r="L995" i="94"/>
  <c r="M995" i="94"/>
  <c r="N995" i="94"/>
  <c r="O995" i="94"/>
  <c r="P995" i="94"/>
  <c r="Q995" i="94"/>
  <c r="C996" i="94"/>
  <c r="D996" i="94"/>
  <c r="E996" i="94"/>
  <c r="F996" i="94"/>
  <c r="F38" i="88"/>
  <c r="G996" i="94"/>
  <c r="H996" i="94"/>
  <c r="I996" i="94"/>
  <c r="J996" i="94"/>
  <c r="K996" i="94"/>
  <c r="L996" i="94"/>
  <c r="M996" i="94"/>
  <c r="N996" i="94"/>
  <c r="O996" i="94"/>
  <c r="P996" i="94"/>
  <c r="Q996" i="94"/>
  <c r="C997" i="94"/>
  <c r="D997" i="94"/>
  <c r="E997" i="94"/>
  <c r="F997" i="94"/>
  <c r="F39" i="88"/>
  <c r="G997" i="94"/>
  <c r="H997" i="94"/>
  <c r="I997" i="94"/>
  <c r="J997" i="94"/>
  <c r="K997" i="94"/>
  <c r="L997" i="94"/>
  <c r="M997" i="94"/>
  <c r="N997" i="94"/>
  <c r="O997" i="94"/>
  <c r="P997" i="94"/>
  <c r="Q997" i="94"/>
  <c r="C998" i="94"/>
  <c r="D998" i="94"/>
  <c r="E998" i="94"/>
  <c r="F998" i="94"/>
  <c r="F40" i="88"/>
  <c r="G998" i="94"/>
  <c r="H998" i="94"/>
  <c r="I998" i="94"/>
  <c r="J998" i="94"/>
  <c r="K998" i="94"/>
  <c r="L998" i="94"/>
  <c r="M998" i="94"/>
  <c r="N998" i="94"/>
  <c r="O998" i="94"/>
  <c r="P998" i="94"/>
  <c r="Q998" i="94"/>
  <c r="C999" i="94"/>
  <c r="D999" i="94"/>
  <c r="E999" i="94"/>
  <c r="F999" i="94"/>
  <c r="F41" i="88"/>
  <c r="G999" i="94"/>
  <c r="H999" i="94"/>
  <c r="I999" i="94"/>
  <c r="J999" i="94"/>
  <c r="K999" i="94"/>
  <c r="L999" i="94"/>
  <c r="M999" i="94"/>
  <c r="N999" i="94"/>
  <c r="O999" i="94"/>
  <c r="P999" i="94"/>
  <c r="Q999" i="94"/>
  <c r="C1000" i="94"/>
  <c r="D1000" i="94"/>
  <c r="E1000" i="94"/>
  <c r="F1000" i="94"/>
  <c r="F42" i="88"/>
  <c r="G1000" i="94"/>
  <c r="H1000" i="94"/>
  <c r="I1000" i="94"/>
  <c r="J1000" i="94"/>
  <c r="K1000" i="94"/>
  <c r="L1000" i="94"/>
  <c r="M1000" i="94"/>
  <c r="N1000" i="94"/>
  <c r="O1000" i="94"/>
  <c r="P1000" i="94"/>
  <c r="Q1000" i="94"/>
  <c r="C1001" i="94"/>
  <c r="D1001" i="94"/>
  <c r="E1001" i="94"/>
  <c r="F1001" i="94"/>
  <c r="F43" i="88"/>
  <c r="G1001" i="94"/>
  <c r="H1001" i="94"/>
  <c r="I1001" i="94"/>
  <c r="J1001" i="94"/>
  <c r="K1001" i="94"/>
  <c r="L1001" i="94"/>
  <c r="M1001" i="94"/>
  <c r="N1001" i="94"/>
  <c r="O1001" i="94"/>
  <c r="P1001" i="94"/>
  <c r="Q1001" i="94"/>
  <c r="C1002" i="94"/>
  <c r="D1002" i="94"/>
  <c r="E1002" i="94"/>
  <c r="F1002" i="94"/>
  <c r="F44" i="88"/>
  <c r="G1002" i="94"/>
  <c r="H1002" i="94"/>
  <c r="I1002" i="94"/>
  <c r="J1002" i="94"/>
  <c r="K1002" i="94"/>
  <c r="L1002" i="94"/>
  <c r="M1002" i="94"/>
  <c r="N1002" i="94"/>
  <c r="O1002" i="94"/>
  <c r="P1002" i="94"/>
  <c r="Q1002" i="94"/>
  <c r="C1003" i="94"/>
  <c r="D1003" i="94"/>
  <c r="E1003" i="94"/>
  <c r="F1003" i="94"/>
  <c r="F45" i="88"/>
  <c r="G1003" i="94"/>
  <c r="H1003" i="94"/>
  <c r="I1003" i="94"/>
  <c r="J1003" i="94"/>
  <c r="K1003" i="94"/>
  <c r="L1003" i="94"/>
  <c r="M1003" i="94"/>
  <c r="N1003" i="94"/>
  <c r="O1003" i="94"/>
  <c r="P1003" i="94"/>
  <c r="Q1003" i="94"/>
  <c r="C1004" i="94"/>
  <c r="D1004" i="94"/>
  <c r="E1004" i="94"/>
  <c r="F1004" i="94"/>
  <c r="F46" i="88"/>
  <c r="G1004" i="94"/>
  <c r="H1004" i="94"/>
  <c r="I1004" i="94"/>
  <c r="J1004" i="94"/>
  <c r="K1004" i="94"/>
  <c r="L1004" i="94"/>
  <c r="M1004" i="94"/>
  <c r="N1004" i="94"/>
  <c r="O1004" i="94"/>
  <c r="P1004" i="94"/>
  <c r="Q1004" i="94"/>
  <c r="C1005" i="94"/>
  <c r="D1005" i="94"/>
  <c r="E1005" i="94"/>
  <c r="F1005" i="94"/>
  <c r="F47" i="88"/>
  <c r="G1005" i="94"/>
  <c r="H1005" i="94"/>
  <c r="I1005" i="94"/>
  <c r="J1005" i="94"/>
  <c r="K1005" i="94"/>
  <c r="L1005" i="94"/>
  <c r="M1005" i="94"/>
  <c r="N1005" i="94"/>
  <c r="O1005" i="94"/>
  <c r="P1005" i="94"/>
  <c r="Q1005" i="94"/>
  <c r="C1006" i="94"/>
  <c r="D1006" i="94"/>
  <c r="E1006" i="94"/>
  <c r="F1006" i="94"/>
  <c r="F48" i="88"/>
  <c r="G1006" i="94"/>
  <c r="H1006" i="94"/>
  <c r="I1006" i="94"/>
  <c r="J1006" i="94"/>
  <c r="K1006" i="94"/>
  <c r="L1006" i="94"/>
  <c r="M1006" i="94"/>
  <c r="N1006" i="94"/>
  <c r="O1006" i="94"/>
  <c r="P1006" i="94"/>
  <c r="Q1006" i="94"/>
  <c r="C1007" i="94"/>
  <c r="D1007" i="94"/>
  <c r="E1007" i="94"/>
  <c r="F1007" i="94"/>
  <c r="F49" i="88"/>
  <c r="G1007" i="94"/>
  <c r="H1007" i="94"/>
  <c r="I1007" i="94"/>
  <c r="J1007" i="94"/>
  <c r="K1007" i="94"/>
  <c r="L1007" i="94"/>
  <c r="M1007" i="94"/>
  <c r="N1007" i="94"/>
  <c r="O1007" i="94"/>
  <c r="P1007" i="94"/>
  <c r="Q1007" i="94"/>
  <c r="C1008" i="94"/>
  <c r="D1008" i="94"/>
  <c r="E1008" i="94"/>
  <c r="F1008" i="94"/>
  <c r="F50" i="88"/>
  <c r="G1008" i="94"/>
  <c r="H1008" i="94"/>
  <c r="I1008" i="94"/>
  <c r="J1008" i="94"/>
  <c r="K1008" i="94"/>
  <c r="L1008" i="94"/>
  <c r="M1008" i="94"/>
  <c r="N1008" i="94"/>
  <c r="O1008" i="94"/>
  <c r="P1008" i="94"/>
  <c r="Q1008" i="94"/>
  <c r="C1009" i="94"/>
  <c r="D1009" i="94"/>
  <c r="E1009" i="94"/>
  <c r="F1009" i="94"/>
  <c r="F51" i="88"/>
  <c r="G1009" i="94"/>
  <c r="H1009" i="94"/>
  <c r="I1009" i="94"/>
  <c r="J1009" i="94"/>
  <c r="K1009" i="94"/>
  <c r="L1009" i="94"/>
  <c r="M1009" i="94"/>
  <c r="N1009" i="94"/>
  <c r="O1009" i="94"/>
  <c r="P1009" i="94"/>
  <c r="Q1009" i="94"/>
  <c r="C1010" i="94"/>
  <c r="D1010" i="94"/>
  <c r="E1010" i="94"/>
  <c r="F1010" i="94"/>
  <c r="F52" i="88"/>
  <c r="G1010" i="94"/>
  <c r="H1010" i="94"/>
  <c r="I1010" i="94"/>
  <c r="J1010" i="94"/>
  <c r="K1010" i="94"/>
  <c r="L1010" i="94"/>
  <c r="M1010" i="94"/>
  <c r="N1010" i="94"/>
  <c r="O1010" i="94"/>
  <c r="P1010" i="94"/>
  <c r="Q1010" i="94"/>
  <c r="C1011" i="94"/>
  <c r="D1011" i="94"/>
  <c r="E1011" i="94"/>
  <c r="F1011" i="94"/>
  <c r="F53" i="88"/>
  <c r="G1011" i="94"/>
  <c r="H1011" i="94"/>
  <c r="I1011" i="94"/>
  <c r="J1011" i="94"/>
  <c r="K1011" i="94"/>
  <c r="L1011" i="94"/>
  <c r="M1011" i="94"/>
  <c r="N1011" i="94"/>
  <c r="O1011" i="94"/>
  <c r="P1011" i="94"/>
  <c r="Q1011" i="94"/>
  <c r="C1012" i="94"/>
  <c r="D1012" i="94"/>
  <c r="E1012" i="94"/>
  <c r="F1012" i="94"/>
  <c r="F54" i="88"/>
  <c r="G1012" i="94"/>
  <c r="H1012" i="94"/>
  <c r="I1012" i="94"/>
  <c r="J1012" i="94"/>
  <c r="K1012" i="94"/>
  <c r="L1012" i="94"/>
  <c r="M1012" i="94"/>
  <c r="N1012" i="94"/>
  <c r="O1012" i="94"/>
  <c r="P1012" i="94"/>
  <c r="Q1012" i="94"/>
  <c r="C1013" i="94"/>
  <c r="D1013" i="94"/>
  <c r="E1013" i="94"/>
  <c r="F1013" i="94"/>
  <c r="F55" i="88"/>
  <c r="G1013" i="94"/>
  <c r="H1013" i="94"/>
  <c r="I1013" i="94"/>
  <c r="J1013" i="94"/>
  <c r="K1013" i="94"/>
  <c r="L1013" i="94"/>
  <c r="M1013" i="94"/>
  <c r="N1013" i="94"/>
  <c r="O1013" i="94"/>
  <c r="P1013" i="94"/>
  <c r="Q1013" i="94"/>
  <c r="C1014" i="94"/>
  <c r="D1014" i="94"/>
  <c r="E1014" i="94"/>
  <c r="F1014" i="94"/>
  <c r="F56" i="88"/>
  <c r="G1014" i="94"/>
  <c r="H1014" i="94"/>
  <c r="I1014" i="94"/>
  <c r="J1014" i="94"/>
  <c r="K1014" i="94"/>
  <c r="L1014" i="94"/>
  <c r="M1014" i="94"/>
  <c r="N1014" i="94"/>
  <c r="O1014" i="94"/>
  <c r="P1014" i="94"/>
  <c r="Q1014" i="94"/>
  <c r="C1015" i="94"/>
  <c r="D1015" i="94"/>
  <c r="E1015" i="94"/>
  <c r="F1015" i="94"/>
  <c r="F57" i="88"/>
  <c r="G1015" i="94"/>
  <c r="H1015" i="94"/>
  <c r="I1015" i="94"/>
  <c r="J1015" i="94"/>
  <c r="K1015" i="94"/>
  <c r="L1015" i="94"/>
  <c r="M1015" i="94"/>
  <c r="N1015" i="94"/>
  <c r="O1015" i="94"/>
  <c r="P1015" i="94"/>
  <c r="Q1015" i="94"/>
  <c r="C1016" i="94"/>
  <c r="D1016" i="94"/>
  <c r="E1016" i="94"/>
  <c r="F1016" i="94"/>
  <c r="F58" i="88"/>
  <c r="G1016" i="94"/>
  <c r="H1016" i="94"/>
  <c r="I1016" i="94"/>
  <c r="J1016" i="94"/>
  <c r="K1016" i="94"/>
  <c r="L1016" i="94"/>
  <c r="M1016" i="94"/>
  <c r="N1016" i="94"/>
  <c r="O1016" i="94"/>
  <c r="P1016" i="94"/>
  <c r="Q1016" i="94"/>
  <c r="C1017" i="94"/>
  <c r="D1017" i="94"/>
  <c r="E1017" i="94"/>
  <c r="F1017" i="94"/>
  <c r="F59" i="88"/>
  <c r="G1017" i="94"/>
  <c r="H1017" i="94"/>
  <c r="I1017" i="94"/>
  <c r="J1017" i="94"/>
  <c r="K1017" i="94"/>
  <c r="L1017" i="94"/>
  <c r="M1017" i="94"/>
  <c r="N1017" i="94"/>
  <c r="O1017" i="94"/>
  <c r="P1017" i="94"/>
  <c r="Q1017" i="94"/>
  <c r="C1018" i="94"/>
  <c r="D1018" i="94"/>
  <c r="E1018" i="94"/>
  <c r="F1018" i="94"/>
  <c r="F60" i="88"/>
  <c r="G1018" i="94"/>
  <c r="H1018" i="94"/>
  <c r="I1018" i="94"/>
  <c r="J1018" i="94"/>
  <c r="K1018" i="94"/>
  <c r="L1018" i="94"/>
  <c r="M1018" i="94"/>
  <c r="N1018" i="94"/>
  <c r="O1018" i="94"/>
  <c r="P1018" i="94"/>
  <c r="Q1018" i="94"/>
  <c r="C1019" i="94"/>
  <c r="D1019" i="94"/>
  <c r="E1019" i="94"/>
  <c r="F1019" i="94"/>
  <c r="F61" i="88"/>
  <c r="G1019" i="94"/>
  <c r="H1019" i="94"/>
  <c r="I1019" i="94"/>
  <c r="J1019" i="94"/>
  <c r="K1019" i="94"/>
  <c r="L1019" i="94"/>
  <c r="M1019" i="94"/>
  <c r="N1019" i="94"/>
  <c r="O1019" i="94"/>
  <c r="P1019" i="94"/>
  <c r="Q1019" i="94"/>
  <c r="C1020" i="94"/>
  <c r="D1020" i="94"/>
  <c r="E1020" i="94"/>
  <c r="F1020" i="94"/>
  <c r="F62" i="88"/>
  <c r="G1020" i="94"/>
  <c r="H1020" i="94"/>
  <c r="I1020" i="94"/>
  <c r="J1020" i="94"/>
  <c r="K1020" i="94"/>
  <c r="L1020" i="94"/>
  <c r="M1020" i="94"/>
  <c r="N1020" i="94"/>
  <c r="O1020" i="94"/>
  <c r="P1020" i="94"/>
  <c r="Q1020" i="94"/>
  <c r="C1021" i="94"/>
  <c r="D1021" i="94"/>
  <c r="E1021" i="94"/>
  <c r="F1021" i="94"/>
  <c r="F63" i="88"/>
  <c r="G1021" i="94"/>
  <c r="H1021" i="94"/>
  <c r="I1021" i="94"/>
  <c r="J1021" i="94"/>
  <c r="K1021" i="94"/>
  <c r="L1021" i="94"/>
  <c r="M1021" i="94"/>
  <c r="N1021" i="94"/>
  <c r="O1021" i="94"/>
  <c r="P1021" i="94"/>
  <c r="Q1021" i="94"/>
  <c r="C1022" i="94"/>
  <c r="D1022" i="94"/>
  <c r="E1022" i="94"/>
  <c r="F1022" i="94"/>
  <c r="F13" i="89"/>
  <c r="G1022" i="94"/>
  <c r="H1022" i="94"/>
  <c r="I1022" i="94"/>
  <c r="J1022" i="94"/>
  <c r="K1022" i="94"/>
  <c r="L1022" i="94"/>
  <c r="M1022" i="94"/>
  <c r="N1022" i="94"/>
  <c r="O1022" i="94"/>
  <c r="P1022" i="94"/>
  <c r="Q1022" i="94"/>
  <c r="C1023" i="94"/>
  <c r="D1023" i="94"/>
  <c r="E1023" i="94"/>
  <c r="F1023" i="94"/>
  <c r="F14" i="89"/>
  <c r="G1023" i="94"/>
  <c r="H1023" i="94"/>
  <c r="I1023" i="94"/>
  <c r="J1023" i="94"/>
  <c r="K1023" i="94"/>
  <c r="L1023" i="94"/>
  <c r="M1023" i="94"/>
  <c r="N1023" i="94"/>
  <c r="O1023" i="94"/>
  <c r="P1023" i="94"/>
  <c r="Q1023" i="94"/>
  <c r="C1024" i="94"/>
  <c r="D1024" i="94"/>
  <c r="E1024" i="94"/>
  <c r="F1024" i="94"/>
  <c r="F15" i="89"/>
  <c r="G1024" i="94"/>
  <c r="H1024" i="94"/>
  <c r="I1024" i="94"/>
  <c r="J1024" i="94"/>
  <c r="K1024" i="94"/>
  <c r="L1024" i="94"/>
  <c r="M1024" i="94"/>
  <c r="N1024" i="94"/>
  <c r="O1024" i="94"/>
  <c r="P1024" i="94"/>
  <c r="Q1024" i="94"/>
  <c r="C1025" i="94"/>
  <c r="D1025" i="94"/>
  <c r="E1025" i="94"/>
  <c r="F1025" i="94"/>
  <c r="F16" i="89"/>
  <c r="G1025" i="94"/>
  <c r="H1025" i="94"/>
  <c r="I1025" i="94"/>
  <c r="J1025" i="94"/>
  <c r="K1025" i="94"/>
  <c r="L1025" i="94"/>
  <c r="M1025" i="94"/>
  <c r="N1025" i="94"/>
  <c r="O1025" i="94"/>
  <c r="P1025" i="94"/>
  <c r="Q1025" i="94"/>
  <c r="C1026" i="94"/>
  <c r="D1026" i="94"/>
  <c r="E1026" i="94"/>
  <c r="F1026" i="94"/>
  <c r="F17" i="89"/>
  <c r="G1026" i="94"/>
  <c r="H1026" i="94"/>
  <c r="I1026" i="94"/>
  <c r="J1026" i="94"/>
  <c r="K1026" i="94"/>
  <c r="L1026" i="94"/>
  <c r="M1026" i="94"/>
  <c r="N1026" i="94"/>
  <c r="O1026" i="94"/>
  <c r="P1026" i="94"/>
  <c r="Q1026" i="94"/>
  <c r="C1027" i="94"/>
  <c r="D1027" i="94"/>
  <c r="E1027" i="94"/>
  <c r="F1027" i="94"/>
  <c r="F18" i="89"/>
  <c r="G1027" i="94"/>
  <c r="H1027" i="94"/>
  <c r="I1027" i="94"/>
  <c r="J1027" i="94"/>
  <c r="K1027" i="94"/>
  <c r="L1027" i="94"/>
  <c r="M1027" i="94"/>
  <c r="N1027" i="94"/>
  <c r="O1027" i="94"/>
  <c r="P1027" i="94"/>
  <c r="Q1027" i="94"/>
  <c r="C1028" i="94"/>
  <c r="D1028" i="94"/>
  <c r="E1028" i="94"/>
  <c r="F1028" i="94"/>
  <c r="F19" i="89"/>
  <c r="G1028" i="94"/>
  <c r="H1028" i="94"/>
  <c r="I1028" i="94"/>
  <c r="J1028" i="94"/>
  <c r="K1028" i="94"/>
  <c r="L1028" i="94"/>
  <c r="M1028" i="94"/>
  <c r="N1028" i="94"/>
  <c r="O1028" i="94"/>
  <c r="P1028" i="94"/>
  <c r="Q1028" i="94"/>
  <c r="C1029" i="94"/>
  <c r="D1029" i="94"/>
  <c r="E1029" i="94"/>
  <c r="F1029" i="94"/>
  <c r="F20" i="89"/>
  <c r="G1029" i="94"/>
  <c r="H1029" i="94"/>
  <c r="I1029" i="94"/>
  <c r="J1029" i="94"/>
  <c r="K1029" i="94"/>
  <c r="L1029" i="94"/>
  <c r="M1029" i="94"/>
  <c r="N1029" i="94"/>
  <c r="O1029" i="94"/>
  <c r="P1029" i="94"/>
  <c r="Q1029" i="94"/>
  <c r="C1030" i="94"/>
  <c r="D1030" i="94"/>
  <c r="E1030" i="94"/>
  <c r="F1030" i="94"/>
  <c r="F21" i="89"/>
  <c r="G1030" i="94"/>
  <c r="H1030" i="94"/>
  <c r="I1030" i="94"/>
  <c r="J1030" i="94"/>
  <c r="K1030" i="94"/>
  <c r="L1030" i="94"/>
  <c r="M1030" i="94"/>
  <c r="N1030" i="94"/>
  <c r="O1030" i="94"/>
  <c r="P1030" i="94"/>
  <c r="Q1030" i="94"/>
  <c r="C1031" i="94"/>
  <c r="D1031" i="94"/>
  <c r="E1031" i="94"/>
  <c r="F1031" i="94"/>
  <c r="F22" i="89"/>
  <c r="G1031" i="94"/>
  <c r="H1031" i="94"/>
  <c r="I1031" i="94"/>
  <c r="J1031" i="94"/>
  <c r="K1031" i="94"/>
  <c r="L1031" i="94"/>
  <c r="M1031" i="94"/>
  <c r="N1031" i="94"/>
  <c r="O1031" i="94"/>
  <c r="P1031" i="94"/>
  <c r="Q1031" i="94"/>
  <c r="C1032" i="94"/>
  <c r="D1032" i="94"/>
  <c r="E1032" i="94"/>
  <c r="F1032" i="94"/>
  <c r="F23" i="89"/>
  <c r="G1032" i="94"/>
  <c r="H1032" i="94"/>
  <c r="I1032" i="94"/>
  <c r="J1032" i="94"/>
  <c r="K1032" i="94"/>
  <c r="L1032" i="94"/>
  <c r="M1032" i="94"/>
  <c r="N1032" i="94"/>
  <c r="O1032" i="94"/>
  <c r="P1032" i="94"/>
  <c r="Q1032" i="94"/>
  <c r="C1033" i="94"/>
  <c r="D1033" i="94"/>
  <c r="E1033" i="94"/>
  <c r="F1033" i="94"/>
  <c r="F24" i="89"/>
  <c r="G1033" i="94"/>
  <c r="H1033" i="94"/>
  <c r="I1033" i="94"/>
  <c r="J1033" i="94"/>
  <c r="K1033" i="94"/>
  <c r="L1033" i="94"/>
  <c r="M1033" i="94"/>
  <c r="N1033" i="94"/>
  <c r="O1033" i="94"/>
  <c r="P1033" i="94"/>
  <c r="Q1033" i="94"/>
  <c r="C1034" i="94"/>
  <c r="D1034" i="94"/>
  <c r="E1034" i="94"/>
  <c r="F1034" i="94"/>
  <c r="F25" i="89"/>
  <c r="G1034" i="94"/>
  <c r="H1034" i="94"/>
  <c r="I1034" i="94"/>
  <c r="J1034" i="94"/>
  <c r="K1034" i="94"/>
  <c r="L1034" i="94"/>
  <c r="M1034" i="94"/>
  <c r="N1034" i="94"/>
  <c r="O1034" i="94"/>
  <c r="P1034" i="94"/>
  <c r="Q1034" i="94"/>
  <c r="C1035" i="94"/>
  <c r="D1035" i="94"/>
  <c r="E1035" i="94"/>
  <c r="F1035" i="94"/>
  <c r="F26" i="89"/>
  <c r="G1035" i="94"/>
  <c r="H1035" i="94"/>
  <c r="I1035" i="94"/>
  <c r="J1035" i="94"/>
  <c r="K1035" i="94"/>
  <c r="L1035" i="94"/>
  <c r="M1035" i="94"/>
  <c r="N1035" i="94"/>
  <c r="O1035" i="94"/>
  <c r="P1035" i="94"/>
  <c r="Q1035" i="94"/>
  <c r="C1036" i="94"/>
  <c r="D1036" i="94"/>
  <c r="E1036" i="94"/>
  <c r="F1036" i="94"/>
  <c r="F27" i="89"/>
  <c r="G1036" i="94"/>
  <c r="H1036" i="94"/>
  <c r="I1036" i="94"/>
  <c r="J1036" i="94"/>
  <c r="K1036" i="94"/>
  <c r="L1036" i="94"/>
  <c r="M1036" i="94"/>
  <c r="N1036" i="94"/>
  <c r="O1036" i="94"/>
  <c r="P1036" i="94"/>
  <c r="Q1036" i="94"/>
  <c r="C1037" i="94"/>
  <c r="D1037" i="94"/>
  <c r="E1037" i="94"/>
  <c r="F1037" i="94"/>
  <c r="F28" i="89"/>
  <c r="G1037" i="94"/>
  <c r="H1037" i="94"/>
  <c r="I1037" i="94"/>
  <c r="J1037" i="94"/>
  <c r="K1037" i="94"/>
  <c r="L1037" i="94"/>
  <c r="M1037" i="94"/>
  <c r="N1037" i="94"/>
  <c r="O1037" i="94"/>
  <c r="P1037" i="94"/>
  <c r="Q1037" i="94"/>
  <c r="C1038" i="94"/>
  <c r="D1038" i="94"/>
  <c r="E1038" i="94"/>
  <c r="F1038" i="94"/>
  <c r="F29" i="89"/>
  <c r="G1038" i="94"/>
  <c r="H1038" i="94"/>
  <c r="I1038" i="94"/>
  <c r="J1038" i="94"/>
  <c r="K1038" i="94"/>
  <c r="L1038" i="94"/>
  <c r="M1038" i="94"/>
  <c r="N1038" i="94"/>
  <c r="O1038" i="94"/>
  <c r="P1038" i="94"/>
  <c r="Q1038" i="94"/>
  <c r="C1039" i="94"/>
  <c r="D1039" i="94"/>
  <c r="E1039" i="94"/>
  <c r="F1039" i="94"/>
  <c r="F30" i="89"/>
  <c r="G1039" i="94"/>
  <c r="H1039" i="94"/>
  <c r="I1039" i="94"/>
  <c r="J1039" i="94"/>
  <c r="K1039" i="94"/>
  <c r="L1039" i="94"/>
  <c r="M1039" i="94"/>
  <c r="N1039" i="94"/>
  <c r="O1039" i="94"/>
  <c r="P1039" i="94"/>
  <c r="Q1039" i="94"/>
  <c r="C1040" i="94"/>
  <c r="D1040" i="94"/>
  <c r="E1040" i="94"/>
  <c r="F1040" i="94"/>
  <c r="F31" i="89"/>
  <c r="G1040" i="94"/>
  <c r="H1040" i="94"/>
  <c r="I1040" i="94"/>
  <c r="J1040" i="94"/>
  <c r="K1040" i="94"/>
  <c r="L1040" i="94"/>
  <c r="M1040" i="94"/>
  <c r="N1040" i="94"/>
  <c r="O1040" i="94"/>
  <c r="P1040" i="94"/>
  <c r="Q1040" i="94"/>
  <c r="C1041" i="94"/>
  <c r="D1041" i="94"/>
  <c r="E1041" i="94"/>
  <c r="F1041" i="94"/>
  <c r="F32" i="89"/>
  <c r="G1041" i="94"/>
  <c r="H1041" i="94"/>
  <c r="I1041" i="94"/>
  <c r="J1041" i="94"/>
  <c r="K1041" i="94"/>
  <c r="L1041" i="94"/>
  <c r="M1041" i="94"/>
  <c r="N1041" i="94"/>
  <c r="O1041" i="94"/>
  <c r="P1041" i="94"/>
  <c r="Q1041" i="94"/>
  <c r="C1042" i="94"/>
  <c r="D1042" i="94"/>
  <c r="E1042" i="94"/>
  <c r="F1042" i="94"/>
  <c r="F33" i="89"/>
  <c r="G1042" i="94"/>
  <c r="H1042" i="94"/>
  <c r="I1042" i="94"/>
  <c r="J1042" i="94"/>
  <c r="K1042" i="94"/>
  <c r="L1042" i="94"/>
  <c r="M1042" i="94"/>
  <c r="N1042" i="94"/>
  <c r="O1042" i="94"/>
  <c r="P1042" i="94"/>
  <c r="Q1042" i="94"/>
  <c r="C1043" i="94"/>
  <c r="D1043" i="94"/>
  <c r="E1043" i="94"/>
  <c r="F1043" i="94"/>
  <c r="F34" i="89"/>
  <c r="G1043" i="94"/>
  <c r="H1043" i="94"/>
  <c r="I1043" i="94"/>
  <c r="J1043" i="94"/>
  <c r="K1043" i="94"/>
  <c r="L1043" i="94"/>
  <c r="M1043" i="94"/>
  <c r="N1043" i="94"/>
  <c r="O1043" i="94"/>
  <c r="P1043" i="94"/>
  <c r="Q1043" i="94"/>
  <c r="C1044" i="94"/>
  <c r="D1044" i="94"/>
  <c r="E1044" i="94"/>
  <c r="F1044" i="94"/>
  <c r="F35" i="89"/>
  <c r="G1044" i="94"/>
  <c r="H1044" i="94"/>
  <c r="I1044" i="94"/>
  <c r="J1044" i="94"/>
  <c r="K1044" i="94"/>
  <c r="L1044" i="94"/>
  <c r="M1044" i="94"/>
  <c r="N1044" i="94"/>
  <c r="O1044" i="94"/>
  <c r="P1044" i="94"/>
  <c r="Q1044" i="94"/>
  <c r="C1045" i="94"/>
  <c r="D1045" i="94"/>
  <c r="E1045" i="94"/>
  <c r="F1045" i="94"/>
  <c r="F36" i="89"/>
  <c r="G1045" i="94"/>
  <c r="H1045" i="94"/>
  <c r="I1045" i="94"/>
  <c r="J1045" i="94"/>
  <c r="K1045" i="94"/>
  <c r="L1045" i="94"/>
  <c r="M1045" i="94"/>
  <c r="N1045" i="94"/>
  <c r="O1045" i="94"/>
  <c r="P1045" i="94"/>
  <c r="Q1045" i="94"/>
  <c r="C1046" i="94"/>
  <c r="D1046" i="94"/>
  <c r="E1046" i="94"/>
  <c r="F1046" i="94"/>
  <c r="F37" i="89"/>
  <c r="G1046" i="94"/>
  <c r="H1046" i="94"/>
  <c r="I1046" i="94"/>
  <c r="J1046" i="94"/>
  <c r="K1046" i="94"/>
  <c r="L1046" i="94"/>
  <c r="M1046" i="94"/>
  <c r="N1046" i="94"/>
  <c r="O1046" i="94"/>
  <c r="P1046" i="94"/>
  <c r="Q1046" i="94"/>
  <c r="C1047" i="94"/>
  <c r="D1047" i="94"/>
  <c r="E1047" i="94"/>
  <c r="F1047" i="94"/>
  <c r="F38" i="89"/>
  <c r="G1047" i="94"/>
  <c r="H1047" i="94"/>
  <c r="I1047" i="94"/>
  <c r="J1047" i="94"/>
  <c r="K1047" i="94"/>
  <c r="L1047" i="94"/>
  <c r="M1047" i="94"/>
  <c r="N1047" i="94"/>
  <c r="O1047" i="94"/>
  <c r="P1047" i="94"/>
  <c r="Q1047" i="94"/>
  <c r="C1048" i="94"/>
  <c r="D1048" i="94"/>
  <c r="E1048" i="94"/>
  <c r="F1048" i="94"/>
  <c r="F39" i="89"/>
  <c r="G1048" i="94"/>
  <c r="H1048" i="94"/>
  <c r="I1048" i="94"/>
  <c r="J1048" i="94"/>
  <c r="K1048" i="94"/>
  <c r="L1048" i="94"/>
  <c r="M1048" i="94"/>
  <c r="N1048" i="94"/>
  <c r="O1048" i="94"/>
  <c r="P1048" i="94"/>
  <c r="Q1048" i="94"/>
  <c r="C1049" i="94"/>
  <c r="D1049" i="94"/>
  <c r="E1049" i="94"/>
  <c r="F1049" i="94"/>
  <c r="F40" i="89"/>
  <c r="G1049" i="94"/>
  <c r="H1049" i="94"/>
  <c r="I1049" i="94"/>
  <c r="J1049" i="94"/>
  <c r="K1049" i="94"/>
  <c r="L1049" i="94"/>
  <c r="M1049" i="94"/>
  <c r="N1049" i="94"/>
  <c r="O1049" i="94"/>
  <c r="P1049" i="94"/>
  <c r="Q1049" i="94"/>
  <c r="C1050" i="94"/>
  <c r="D1050" i="94"/>
  <c r="E1050" i="94"/>
  <c r="F1050" i="94"/>
  <c r="F41" i="89"/>
  <c r="G1050" i="94"/>
  <c r="H1050" i="94"/>
  <c r="I1050" i="94"/>
  <c r="J1050" i="94"/>
  <c r="K1050" i="94"/>
  <c r="L1050" i="94"/>
  <c r="M1050" i="94"/>
  <c r="N1050" i="94"/>
  <c r="O1050" i="94"/>
  <c r="P1050" i="94"/>
  <c r="Q1050" i="94"/>
  <c r="C1051" i="94"/>
  <c r="D1051" i="94"/>
  <c r="E1051" i="94"/>
  <c r="F1051" i="94"/>
  <c r="F42" i="89"/>
  <c r="G1051" i="94"/>
  <c r="H1051" i="94"/>
  <c r="I1051" i="94"/>
  <c r="J1051" i="94"/>
  <c r="K1051" i="94"/>
  <c r="L1051" i="94"/>
  <c r="M1051" i="94"/>
  <c r="N1051" i="94"/>
  <c r="O1051" i="94"/>
  <c r="P1051" i="94"/>
  <c r="Q1051" i="94"/>
  <c r="C1052" i="94"/>
  <c r="D1052" i="94"/>
  <c r="E1052" i="94"/>
  <c r="F1052" i="94"/>
  <c r="F43" i="89"/>
  <c r="G1052" i="94"/>
  <c r="H1052" i="94"/>
  <c r="I1052" i="94"/>
  <c r="J1052" i="94"/>
  <c r="K1052" i="94"/>
  <c r="L1052" i="94"/>
  <c r="M1052" i="94"/>
  <c r="N1052" i="94"/>
  <c r="O1052" i="94"/>
  <c r="P1052" i="94"/>
  <c r="Q1052" i="94"/>
  <c r="C1053" i="94"/>
  <c r="D1053" i="94"/>
  <c r="E1053" i="94"/>
  <c r="F1053" i="94"/>
  <c r="F44" i="89"/>
  <c r="G1053" i="94"/>
  <c r="H1053" i="94"/>
  <c r="I1053" i="94"/>
  <c r="J1053" i="94"/>
  <c r="K1053" i="94"/>
  <c r="L1053" i="94"/>
  <c r="M1053" i="94"/>
  <c r="N1053" i="94"/>
  <c r="O1053" i="94"/>
  <c r="P1053" i="94"/>
  <c r="Q1053" i="94"/>
  <c r="C1054" i="94"/>
  <c r="D1054" i="94"/>
  <c r="E1054" i="94"/>
  <c r="F1054" i="94"/>
  <c r="F45" i="89"/>
  <c r="G1054" i="94"/>
  <c r="H1054" i="94"/>
  <c r="I1054" i="94"/>
  <c r="J1054" i="94"/>
  <c r="K1054" i="94"/>
  <c r="L1054" i="94"/>
  <c r="M1054" i="94"/>
  <c r="N1054" i="94"/>
  <c r="O1054" i="94"/>
  <c r="P1054" i="94"/>
  <c r="Q1054" i="94"/>
  <c r="C1055" i="94"/>
  <c r="D1055" i="94"/>
  <c r="E1055" i="94"/>
  <c r="F1055" i="94"/>
  <c r="F46" i="89"/>
  <c r="G1055" i="94"/>
  <c r="H1055" i="94"/>
  <c r="I1055" i="94"/>
  <c r="J1055" i="94"/>
  <c r="K1055" i="94"/>
  <c r="L1055" i="94"/>
  <c r="M1055" i="94"/>
  <c r="N1055" i="94"/>
  <c r="O1055" i="94"/>
  <c r="P1055" i="94"/>
  <c r="Q1055" i="94"/>
  <c r="C1056" i="94"/>
  <c r="D1056" i="94"/>
  <c r="E1056" i="94"/>
  <c r="F1056" i="94"/>
  <c r="F47" i="89"/>
  <c r="G1056" i="94"/>
  <c r="H1056" i="94"/>
  <c r="I1056" i="94"/>
  <c r="J1056" i="94"/>
  <c r="K1056" i="94"/>
  <c r="L1056" i="94"/>
  <c r="M1056" i="94"/>
  <c r="N1056" i="94"/>
  <c r="O1056" i="94"/>
  <c r="P1056" i="94"/>
  <c r="Q1056" i="94"/>
  <c r="C1057" i="94"/>
  <c r="D1057" i="94"/>
  <c r="E1057" i="94"/>
  <c r="F1057" i="94"/>
  <c r="F48" i="89"/>
  <c r="G1057" i="94"/>
  <c r="H1057" i="94"/>
  <c r="I1057" i="94"/>
  <c r="J1057" i="94"/>
  <c r="K1057" i="94"/>
  <c r="L1057" i="94"/>
  <c r="M1057" i="94"/>
  <c r="N1057" i="94"/>
  <c r="O1057" i="94"/>
  <c r="P1057" i="94"/>
  <c r="Q1057" i="94"/>
  <c r="C1058" i="94"/>
  <c r="D1058" i="94"/>
  <c r="E1058" i="94"/>
  <c r="F1058" i="94"/>
  <c r="F49" i="89"/>
  <c r="G1058" i="94"/>
  <c r="H1058" i="94"/>
  <c r="I1058" i="94"/>
  <c r="J1058" i="94"/>
  <c r="K1058" i="94"/>
  <c r="L1058" i="94"/>
  <c r="M1058" i="94"/>
  <c r="N1058" i="94"/>
  <c r="O1058" i="94"/>
  <c r="P1058" i="94"/>
  <c r="Q1058" i="94"/>
  <c r="C1059" i="94"/>
  <c r="D1059" i="94"/>
  <c r="E1059" i="94"/>
  <c r="F1059" i="94"/>
  <c r="F50" i="89"/>
  <c r="G1059" i="94"/>
  <c r="H1059" i="94"/>
  <c r="I1059" i="94"/>
  <c r="J1059" i="94"/>
  <c r="K1059" i="94"/>
  <c r="L1059" i="94"/>
  <c r="M1059" i="94"/>
  <c r="N1059" i="94"/>
  <c r="O1059" i="94"/>
  <c r="P1059" i="94"/>
  <c r="Q1059" i="94"/>
  <c r="C1060" i="94"/>
  <c r="D1060" i="94"/>
  <c r="E1060" i="94"/>
  <c r="F1060" i="94"/>
  <c r="F51" i="89"/>
  <c r="G1060" i="94"/>
  <c r="H1060" i="94"/>
  <c r="I1060" i="94"/>
  <c r="J1060" i="94"/>
  <c r="K1060" i="94"/>
  <c r="L1060" i="94"/>
  <c r="M1060" i="94"/>
  <c r="N1060" i="94"/>
  <c r="O1060" i="94"/>
  <c r="P1060" i="94"/>
  <c r="Q1060" i="94"/>
  <c r="C1061" i="94"/>
  <c r="D1061" i="94"/>
  <c r="E1061" i="94"/>
  <c r="F1061" i="94"/>
  <c r="F52" i="89"/>
  <c r="G1061" i="94"/>
  <c r="H1061" i="94"/>
  <c r="I1061" i="94"/>
  <c r="J1061" i="94"/>
  <c r="K1061" i="94"/>
  <c r="L1061" i="94"/>
  <c r="M1061" i="94"/>
  <c r="N1061" i="94"/>
  <c r="O1061" i="94"/>
  <c r="P1061" i="94"/>
  <c r="Q1061" i="94"/>
  <c r="C1062" i="94"/>
  <c r="D1062" i="94"/>
  <c r="E1062" i="94"/>
  <c r="F1062" i="94"/>
  <c r="F53" i="89"/>
  <c r="G1062" i="94"/>
  <c r="H1062" i="94"/>
  <c r="I1062" i="94"/>
  <c r="J1062" i="94"/>
  <c r="K1062" i="94"/>
  <c r="L1062" i="94"/>
  <c r="M1062" i="94"/>
  <c r="N1062" i="94"/>
  <c r="O1062" i="94"/>
  <c r="P1062" i="94"/>
  <c r="Q1062" i="94"/>
  <c r="C1063" i="94"/>
  <c r="D1063" i="94"/>
  <c r="E1063" i="94"/>
  <c r="F1063" i="94"/>
  <c r="F54" i="89"/>
  <c r="G1063" i="94"/>
  <c r="H1063" i="94"/>
  <c r="I1063" i="94"/>
  <c r="J1063" i="94"/>
  <c r="K1063" i="94"/>
  <c r="L1063" i="94"/>
  <c r="M1063" i="94"/>
  <c r="N1063" i="94"/>
  <c r="O1063" i="94"/>
  <c r="P1063" i="94"/>
  <c r="Q1063" i="94"/>
  <c r="C1064" i="94"/>
  <c r="D1064" i="94"/>
  <c r="E1064" i="94"/>
  <c r="F1064" i="94"/>
  <c r="F55" i="89"/>
  <c r="G1064" i="94"/>
  <c r="H1064" i="94"/>
  <c r="I1064" i="94"/>
  <c r="J1064" i="94"/>
  <c r="K1064" i="94"/>
  <c r="L1064" i="94"/>
  <c r="M1064" i="94"/>
  <c r="N1064" i="94"/>
  <c r="O1064" i="94"/>
  <c r="P1064" i="94"/>
  <c r="Q1064" i="94"/>
  <c r="C1065" i="94"/>
  <c r="D1065" i="94"/>
  <c r="E1065" i="94"/>
  <c r="F1065" i="94"/>
  <c r="F56" i="89"/>
  <c r="G1065" i="94"/>
  <c r="H1065" i="94"/>
  <c r="I1065" i="94"/>
  <c r="J1065" i="94"/>
  <c r="K1065" i="94"/>
  <c r="L1065" i="94"/>
  <c r="M1065" i="94"/>
  <c r="N1065" i="94"/>
  <c r="O1065" i="94"/>
  <c r="P1065" i="94"/>
  <c r="Q1065" i="94"/>
  <c r="C1066" i="94"/>
  <c r="D1066" i="94"/>
  <c r="E1066" i="94"/>
  <c r="F1066" i="94"/>
  <c r="F57" i="89"/>
  <c r="G1066" i="94"/>
  <c r="H1066" i="94"/>
  <c r="I1066" i="94"/>
  <c r="J1066" i="94"/>
  <c r="K1066" i="94"/>
  <c r="L1066" i="94"/>
  <c r="M1066" i="94"/>
  <c r="N1066" i="94"/>
  <c r="O1066" i="94"/>
  <c r="P1066" i="94"/>
  <c r="Q1066" i="94"/>
  <c r="C1067" i="94"/>
  <c r="D1067" i="94"/>
  <c r="E1067" i="94"/>
  <c r="F1067" i="94"/>
  <c r="F58" i="89"/>
  <c r="G1067" i="94"/>
  <c r="H1067" i="94"/>
  <c r="I1067" i="94"/>
  <c r="J1067" i="94"/>
  <c r="K1067" i="94"/>
  <c r="L1067" i="94"/>
  <c r="M1067" i="94"/>
  <c r="N1067" i="94"/>
  <c r="O1067" i="94"/>
  <c r="P1067" i="94"/>
  <c r="Q1067" i="94"/>
  <c r="C1068" i="94"/>
  <c r="D1068" i="94"/>
  <c r="E1068" i="94"/>
  <c r="F1068" i="94"/>
  <c r="F59" i="89"/>
  <c r="G1068" i="94"/>
  <c r="H1068" i="94"/>
  <c r="I1068" i="94"/>
  <c r="J1068" i="94"/>
  <c r="K1068" i="94"/>
  <c r="L1068" i="94"/>
  <c r="M1068" i="94"/>
  <c r="N1068" i="94"/>
  <c r="O1068" i="94"/>
  <c r="P1068" i="94"/>
  <c r="Q1068" i="94"/>
  <c r="C1069" i="94"/>
  <c r="D1069" i="94"/>
  <c r="E1069" i="94"/>
  <c r="F1069" i="94"/>
  <c r="F60" i="89"/>
  <c r="G1069" i="94"/>
  <c r="H1069" i="94"/>
  <c r="I1069" i="94"/>
  <c r="J1069" i="94"/>
  <c r="K1069" i="94"/>
  <c r="L1069" i="94"/>
  <c r="M1069" i="94"/>
  <c r="N1069" i="94"/>
  <c r="O1069" i="94"/>
  <c r="P1069" i="94"/>
  <c r="Q1069" i="94"/>
  <c r="C1070" i="94"/>
  <c r="D1070" i="94"/>
  <c r="E1070" i="94"/>
  <c r="F1070" i="94"/>
  <c r="F61" i="89"/>
  <c r="G1070" i="94"/>
  <c r="H1070" i="94"/>
  <c r="I1070" i="94"/>
  <c r="J1070" i="94"/>
  <c r="K1070" i="94"/>
  <c r="L1070" i="94"/>
  <c r="M1070" i="94"/>
  <c r="N1070" i="94"/>
  <c r="O1070" i="94"/>
  <c r="P1070" i="94"/>
  <c r="Q1070" i="94"/>
  <c r="C1071" i="94"/>
  <c r="D1071" i="94"/>
  <c r="E1071" i="94"/>
  <c r="F1071" i="94"/>
  <c r="F62" i="89"/>
  <c r="G1071" i="94"/>
  <c r="H1071" i="94"/>
  <c r="I1071" i="94"/>
  <c r="J1071" i="94"/>
  <c r="K1071" i="94"/>
  <c r="L1071" i="94"/>
  <c r="M1071" i="94"/>
  <c r="N1071" i="94"/>
  <c r="O1071" i="94"/>
  <c r="P1071" i="94"/>
  <c r="Q1071" i="94"/>
  <c r="C1072" i="94"/>
  <c r="D1072" i="94"/>
  <c r="E1072" i="94"/>
  <c r="F1072" i="94"/>
  <c r="F63" i="89"/>
  <c r="G1072" i="94"/>
  <c r="H1072" i="94"/>
  <c r="I1072" i="94"/>
  <c r="J1072" i="94"/>
  <c r="K1072" i="94"/>
  <c r="L1072" i="94"/>
  <c r="M1072" i="94"/>
  <c r="N1072" i="94"/>
  <c r="O1072" i="94"/>
  <c r="P1072" i="94"/>
  <c r="Q1072" i="94"/>
  <c r="C1073" i="94"/>
  <c r="D1073" i="94"/>
  <c r="E1073" i="94"/>
  <c r="F1073" i="94"/>
  <c r="F13" i="90"/>
  <c r="G1073" i="94"/>
  <c r="H1073" i="94"/>
  <c r="I1073" i="94"/>
  <c r="J1073" i="94"/>
  <c r="K1073" i="94"/>
  <c r="L1073" i="94"/>
  <c r="M1073" i="94"/>
  <c r="N1073" i="94"/>
  <c r="O1073" i="94"/>
  <c r="P1073" i="94"/>
  <c r="Q1073" i="94"/>
  <c r="C1074" i="94"/>
  <c r="D1074" i="94"/>
  <c r="E1074" i="94"/>
  <c r="F1074" i="94"/>
  <c r="F14" i="90"/>
  <c r="G1074" i="94"/>
  <c r="H1074" i="94"/>
  <c r="I1074" i="94"/>
  <c r="J1074" i="94"/>
  <c r="K1074" i="94"/>
  <c r="L1074" i="94"/>
  <c r="M1074" i="94"/>
  <c r="N1074" i="94"/>
  <c r="O1074" i="94"/>
  <c r="P1074" i="94"/>
  <c r="Q1074" i="94"/>
  <c r="C1075" i="94"/>
  <c r="D1075" i="94"/>
  <c r="E1075" i="94"/>
  <c r="F1075" i="94"/>
  <c r="F15" i="90"/>
  <c r="G1075" i="94"/>
  <c r="H1075" i="94"/>
  <c r="I1075" i="94"/>
  <c r="J1075" i="94"/>
  <c r="K1075" i="94"/>
  <c r="L1075" i="94"/>
  <c r="M1075" i="94"/>
  <c r="N1075" i="94"/>
  <c r="O1075" i="94"/>
  <c r="P1075" i="94"/>
  <c r="Q1075" i="94"/>
  <c r="C1076" i="94"/>
  <c r="D1076" i="94"/>
  <c r="E1076" i="94"/>
  <c r="F1076" i="94"/>
  <c r="F16" i="90"/>
  <c r="G1076" i="94"/>
  <c r="H1076" i="94"/>
  <c r="I1076" i="94"/>
  <c r="J1076" i="94"/>
  <c r="K1076" i="94"/>
  <c r="L1076" i="94"/>
  <c r="M1076" i="94"/>
  <c r="N1076" i="94"/>
  <c r="O1076" i="94"/>
  <c r="P1076" i="94"/>
  <c r="Q1076" i="94"/>
  <c r="C1077" i="94"/>
  <c r="D1077" i="94"/>
  <c r="E1077" i="94"/>
  <c r="F1077" i="94"/>
  <c r="F17" i="90"/>
  <c r="G1077" i="94"/>
  <c r="H1077" i="94"/>
  <c r="I1077" i="94"/>
  <c r="J1077" i="94"/>
  <c r="K1077" i="94"/>
  <c r="L1077" i="94"/>
  <c r="M1077" i="94"/>
  <c r="N1077" i="94"/>
  <c r="O1077" i="94"/>
  <c r="P1077" i="94"/>
  <c r="Q1077" i="94"/>
  <c r="C1078" i="94"/>
  <c r="D1078" i="94"/>
  <c r="E1078" i="94"/>
  <c r="F1078" i="94"/>
  <c r="F18" i="90"/>
  <c r="G1078" i="94"/>
  <c r="H1078" i="94"/>
  <c r="I1078" i="94"/>
  <c r="J1078" i="94"/>
  <c r="K1078" i="94"/>
  <c r="L1078" i="94"/>
  <c r="M1078" i="94"/>
  <c r="N1078" i="94"/>
  <c r="O1078" i="94"/>
  <c r="P1078" i="94"/>
  <c r="Q1078" i="94"/>
  <c r="C1079" i="94"/>
  <c r="D1079" i="94"/>
  <c r="E1079" i="94"/>
  <c r="F1079" i="94"/>
  <c r="F19" i="90"/>
  <c r="G1079" i="94"/>
  <c r="H1079" i="94"/>
  <c r="I1079" i="94"/>
  <c r="J1079" i="94"/>
  <c r="K1079" i="94"/>
  <c r="L1079" i="94"/>
  <c r="M1079" i="94"/>
  <c r="N1079" i="94"/>
  <c r="O1079" i="94"/>
  <c r="P1079" i="94"/>
  <c r="Q1079" i="94"/>
  <c r="C1080" i="94"/>
  <c r="D1080" i="94"/>
  <c r="E1080" i="94"/>
  <c r="F1080" i="94"/>
  <c r="F20" i="90"/>
  <c r="G1080" i="94"/>
  <c r="H1080" i="94"/>
  <c r="I1080" i="94"/>
  <c r="J1080" i="94"/>
  <c r="K1080" i="94"/>
  <c r="L1080" i="94"/>
  <c r="M1080" i="94"/>
  <c r="N1080" i="94"/>
  <c r="O1080" i="94"/>
  <c r="P1080" i="94"/>
  <c r="Q1080" i="94"/>
  <c r="C1081" i="94"/>
  <c r="D1081" i="94"/>
  <c r="E1081" i="94"/>
  <c r="F1081" i="94"/>
  <c r="F21" i="90"/>
  <c r="G1081" i="94"/>
  <c r="H1081" i="94"/>
  <c r="I1081" i="94"/>
  <c r="J1081" i="94"/>
  <c r="K1081" i="94"/>
  <c r="L1081" i="94"/>
  <c r="M1081" i="94"/>
  <c r="N1081" i="94"/>
  <c r="O1081" i="94"/>
  <c r="P1081" i="94"/>
  <c r="Q1081" i="94"/>
  <c r="C1082" i="94"/>
  <c r="D1082" i="94"/>
  <c r="E1082" i="94"/>
  <c r="F1082" i="94"/>
  <c r="F22" i="90"/>
  <c r="G1082" i="94"/>
  <c r="H1082" i="94"/>
  <c r="I1082" i="94"/>
  <c r="J1082" i="94"/>
  <c r="K1082" i="94"/>
  <c r="L1082" i="94"/>
  <c r="M1082" i="94"/>
  <c r="N1082" i="94"/>
  <c r="O1082" i="94"/>
  <c r="P1082" i="94"/>
  <c r="Q1082" i="94"/>
  <c r="C1083" i="94"/>
  <c r="D1083" i="94"/>
  <c r="E1083" i="94"/>
  <c r="F1083" i="94"/>
  <c r="F23" i="90"/>
  <c r="G1083" i="94"/>
  <c r="H1083" i="94"/>
  <c r="I1083" i="94"/>
  <c r="J1083" i="94"/>
  <c r="K1083" i="94"/>
  <c r="L1083" i="94"/>
  <c r="M1083" i="94"/>
  <c r="N1083" i="94"/>
  <c r="O1083" i="94"/>
  <c r="P1083" i="94"/>
  <c r="Q1083" i="94"/>
  <c r="C1084" i="94"/>
  <c r="D1084" i="94"/>
  <c r="E1084" i="94"/>
  <c r="F1084" i="94"/>
  <c r="F24" i="90"/>
  <c r="G1084" i="94"/>
  <c r="H1084" i="94"/>
  <c r="I1084" i="94"/>
  <c r="J1084" i="94"/>
  <c r="K1084" i="94"/>
  <c r="L1084" i="94"/>
  <c r="M1084" i="94"/>
  <c r="N1084" i="94"/>
  <c r="O1084" i="94"/>
  <c r="P1084" i="94"/>
  <c r="Q1084" i="94"/>
  <c r="C1085" i="94"/>
  <c r="D1085" i="94"/>
  <c r="E1085" i="94"/>
  <c r="F1085" i="94"/>
  <c r="F25" i="90"/>
  <c r="G1085" i="94"/>
  <c r="H1085" i="94"/>
  <c r="I1085" i="94"/>
  <c r="J1085" i="94"/>
  <c r="K1085" i="94"/>
  <c r="L1085" i="94"/>
  <c r="M1085" i="94"/>
  <c r="N1085" i="94"/>
  <c r="O1085" i="94"/>
  <c r="P1085" i="94"/>
  <c r="Q1085" i="94"/>
  <c r="C1086" i="94"/>
  <c r="D1086" i="94"/>
  <c r="E1086" i="94"/>
  <c r="F1086" i="94"/>
  <c r="F26" i="90"/>
  <c r="G1086" i="94"/>
  <c r="H1086" i="94"/>
  <c r="I1086" i="94"/>
  <c r="J1086" i="94"/>
  <c r="K1086" i="94"/>
  <c r="L1086" i="94"/>
  <c r="M1086" i="94"/>
  <c r="N1086" i="94"/>
  <c r="O1086" i="94"/>
  <c r="P1086" i="94"/>
  <c r="Q1086" i="94"/>
  <c r="C1087" i="94"/>
  <c r="D1087" i="94"/>
  <c r="E1087" i="94"/>
  <c r="F1087" i="94"/>
  <c r="F27" i="90"/>
  <c r="G1087" i="94"/>
  <c r="H1087" i="94"/>
  <c r="I1087" i="94"/>
  <c r="J1087" i="94"/>
  <c r="K1087" i="94"/>
  <c r="L1087" i="94"/>
  <c r="M1087" i="94"/>
  <c r="N1087" i="94"/>
  <c r="O1087" i="94"/>
  <c r="P1087" i="94"/>
  <c r="Q1087" i="94"/>
  <c r="C1088" i="94"/>
  <c r="D1088" i="94"/>
  <c r="E1088" i="94"/>
  <c r="F1088" i="94"/>
  <c r="F28" i="90"/>
  <c r="G1088" i="94"/>
  <c r="H1088" i="94"/>
  <c r="I1088" i="94"/>
  <c r="J1088" i="94"/>
  <c r="K1088" i="94"/>
  <c r="L1088" i="94"/>
  <c r="M1088" i="94"/>
  <c r="N1088" i="94"/>
  <c r="O1088" i="94"/>
  <c r="P1088" i="94"/>
  <c r="Q1088" i="94"/>
  <c r="C1089" i="94"/>
  <c r="D1089" i="94"/>
  <c r="E1089" i="94"/>
  <c r="F1089" i="94"/>
  <c r="F29" i="90"/>
  <c r="G1089" i="94"/>
  <c r="H1089" i="94"/>
  <c r="I1089" i="94"/>
  <c r="J1089" i="94"/>
  <c r="K1089" i="94"/>
  <c r="L1089" i="94"/>
  <c r="M1089" i="94"/>
  <c r="N1089" i="94"/>
  <c r="O1089" i="94"/>
  <c r="P1089" i="94"/>
  <c r="Q1089" i="94"/>
  <c r="C1090" i="94"/>
  <c r="D1090" i="94"/>
  <c r="E1090" i="94"/>
  <c r="F1090" i="94"/>
  <c r="F30" i="90"/>
  <c r="G1090" i="94"/>
  <c r="H1090" i="94"/>
  <c r="I1090" i="94"/>
  <c r="J1090" i="94"/>
  <c r="K1090" i="94"/>
  <c r="L1090" i="94"/>
  <c r="M1090" i="94"/>
  <c r="N1090" i="94"/>
  <c r="O1090" i="94"/>
  <c r="P1090" i="94"/>
  <c r="Q1090" i="94"/>
  <c r="C1091" i="94"/>
  <c r="D1091" i="94"/>
  <c r="E1091" i="94"/>
  <c r="F1091" i="94"/>
  <c r="F31" i="90"/>
  <c r="G1091" i="94"/>
  <c r="H1091" i="94"/>
  <c r="I1091" i="94"/>
  <c r="J1091" i="94"/>
  <c r="K1091" i="94"/>
  <c r="L1091" i="94"/>
  <c r="M1091" i="94"/>
  <c r="N1091" i="94"/>
  <c r="O1091" i="94"/>
  <c r="P1091" i="94"/>
  <c r="Q1091" i="94"/>
  <c r="C1092" i="94"/>
  <c r="D1092" i="94"/>
  <c r="E1092" i="94"/>
  <c r="F1092" i="94"/>
  <c r="F32" i="90"/>
  <c r="G1092" i="94"/>
  <c r="H1092" i="94"/>
  <c r="I1092" i="94"/>
  <c r="J1092" i="94"/>
  <c r="K1092" i="94"/>
  <c r="L1092" i="94"/>
  <c r="M1092" i="94"/>
  <c r="N1092" i="94"/>
  <c r="O1092" i="94"/>
  <c r="P1092" i="94"/>
  <c r="Q1092" i="94"/>
  <c r="C1093" i="94"/>
  <c r="D1093" i="94"/>
  <c r="E1093" i="94"/>
  <c r="F1093" i="94"/>
  <c r="F33" i="90"/>
  <c r="G1093" i="94"/>
  <c r="H1093" i="94"/>
  <c r="I1093" i="94"/>
  <c r="J1093" i="94"/>
  <c r="K1093" i="94"/>
  <c r="L1093" i="94"/>
  <c r="M1093" i="94"/>
  <c r="N1093" i="94"/>
  <c r="O1093" i="94"/>
  <c r="P1093" i="94"/>
  <c r="Q1093" i="94"/>
  <c r="C1094" i="94"/>
  <c r="D1094" i="94"/>
  <c r="E1094" i="94"/>
  <c r="F1094" i="94"/>
  <c r="F34" i="90"/>
  <c r="G1094" i="94"/>
  <c r="H1094" i="94"/>
  <c r="I1094" i="94"/>
  <c r="J1094" i="94"/>
  <c r="K1094" i="94"/>
  <c r="L1094" i="94"/>
  <c r="M1094" i="94"/>
  <c r="N1094" i="94"/>
  <c r="O1094" i="94"/>
  <c r="P1094" i="94"/>
  <c r="Q1094" i="94"/>
  <c r="C1095" i="94"/>
  <c r="D1095" i="94"/>
  <c r="E1095" i="94"/>
  <c r="F1095" i="94"/>
  <c r="F35" i="90"/>
  <c r="G1095" i="94"/>
  <c r="H1095" i="94"/>
  <c r="I1095" i="94"/>
  <c r="J1095" i="94"/>
  <c r="K1095" i="94"/>
  <c r="L1095" i="94"/>
  <c r="M1095" i="94"/>
  <c r="N1095" i="94"/>
  <c r="O1095" i="94"/>
  <c r="P1095" i="94"/>
  <c r="Q1095" i="94"/>
  <c r="C1096" i="94"/>
  <c r="D1096" i="94"/>
  <c r="E1096" i="94"/>
  <c r="F1096" i="94"/>
  <c r="F36" i="90"/>
  <c r="G1096" i="94"/>
  <c r="H1096" i="94"/>
  <c r="I1096" i="94"/>
  <c r="J1096" i="94"/>
  <c r="K1096" i="94"/>
  <c r="L1096" i="94"/>
  <c r="M1096" i="94"/>
  <c r="N1096" i="94"/>
  <c r="O1096" i="94"/>
  <c r="P1096" i="94"/>
  <c r="Q1096" i="94"/>
  <c r="C1097" i="94"/>
  <c r="D1097" i="94"/>
  <c r="E1097" i="94"/>
  <c r="F1097" i="94"/>
  <c r="F37" i="90"/>
  <c r="G1097" i="94"/>
  <c r="H1097" i="94"/>
  <c r="I1097" i="94"/>
  <c r="J1097" i="94"/>
  <c r="K1097" i="94"/>
  <c r="L1097" i="94"/>
  <c r="M1097" i="94"/>
  <c r="N1097" i="94"/>
  <c r="O1097" i="94"/>
  <c r="P1097" i="94"/>
  <c r="Q1097" i="94"/>
  <c r="C1098" i="94"/>
  <c r="D1098" i="94"/>
  <c r="E1098" i="94"/>
  <c r="F1098" i="94"/>
  <c r="F38" i="90"/>
  <c r="G1098" i="94"/>
  <c r="H1098" i="94"/>
  <c r="I1098" i="94"/>
  <c r="J1098" i="94"/>
  <c r="K1098" i="94"/>
  <c r="L1098" i="94"/>
  <c r="M1098" i="94"/>
  <c r="N1098" i="94"/>
  <c r="O1098" i="94"/>
  <c r="P1098" i="94"/>
  <c r="Q1098" i="94"/>
  <c r="C1099" i="94"/>
  <c r="D1099" i="94"/>
  <c r="E1099" i="94"/>
  <c r="F1099" i="94"/>
  <c r="F39" i="90"/>
  <c r="G1099" i="94"/>
  <c r="H1099" i="94"/>
  <c r="I1099" i="94"/>
  <c r="J1099" i="94"/>
  <c r="K1099" i="94"/>
  <c r="L1099" i="94"/>
  <c r="M1099" i="94"/>
  <c r="N1099" i="94"/>
  <c r="O1099" i="94"/>
  <c r="P1099" i="94"/>
  <c r="Q1099" i="94"/>
  <c r="C1100" i="94"/>
  <c r="D1100" i="94"/>
  <c r="E1100" i="94"/>
  <c r="F1100" i="94"/>
  <c r="F40" i="90"/>
  <c r="G1100" i="94"/>
  <c r="H1100" i="94"/>
  <c r="I1100" i="94"/>
  <c r="J1100" i="94"/>
  <c r="K1100" i="94"/>
  <c r="L1100" i="94"/>
  <c r="M1100" i="94"/>
  <c r="N1100" i="94"/>
  <c r="O1100" i="94"/>
  <c r="P1100" i="94"/>
  <c r="Q1100" i="94"/>
  <c r="C1101" i="94"/>
  <c r="D1101" i="94"/>
  <c r="E1101" i="94"/>
  <c r="F1101" i="94"/>
  <c r="F41" i="90"/>
  <c r="G1101" i="94"/>
  <c r="H1101" i="94"/>
  <c r="I1101" i="94"/>
  <c r="J1101" i="94"/>
  <c r="K1101" i="94"/>
  <c r="L1101" i="94"/>
  <c r="M1101" i="94"/>
  <c r="N1101" i="94"/>
  <c r="O1101" i="94"/>
  <c r="P1101" i="94"/>
  <c r="Q1101" i="94"/>
  <c r="C1102" i="94"/>
  <c r="D1102" i="94"/>
  <c r="E1102" i="94"/>
  <c r="F1102" i="94"/>
  <c r="F42" i="90"/>
  <c r="G1102" i="94"/>
  <c r="H1102" i="94"/>
  <c r="I1102" i="94"/>
  <c r="J1102" i="94"/>
  <c r="K1102" i="94"/>
  <c r="L1102" i="94"/>
  <c r="M1102" i="94"/>
  <c r="N1102" i="94"/>
  <c r="O1102" i="94"/>
  <c r="P1102" i="94"/>
  <c r="Q1102" i="94"/>
  <c r="C1103" i="94"/>
  <c r="D1103" i="94"/>
  <c r="E1103" i="94"/>
  <c r="F1103" i="94"/>
  <c r="F43" i="90"/>
  <c r="G1103" i="94"/>
  <c r="H1103" i="94"/>
  <c r="I1103" i="94"/>
  <c r="J1103" i="94"/>
  <c r="K1103" i="94"/>
  <c r="L1103" i="94"/>
  <c r="M1103" i="94"/>
  <c r="N1103" i="94"/>
  <c r="O1103" i="94"/>
  <c r="P1103" i="94"/>
  <c r="Q1103" i="94"/>
  <c r="C1104" i="94"/>
  <c r="D1104" i="94"/>
  <c r="E1104" i="94"/>
  <c r="F1104" i="94"/>
  <c r="F44" i="90"/>
  <c r="G1104" i="94"/>
  <c r="H1104" i="94"/>
  <c r="I1104" i="94"/>
  <c r="J1104" i="94"/>
  <c r="K1104" i="94"/>
  <c r="L1104" i="94"/>
  <c r="M1104" i="94"/>
  <c r="N1104" i="94"/>
  <c r="O1104" i="94"/>
  <c r="P1104" i="94"/>
  <c r="Q1104" i="94"/>
  <c r="C1105" i="94"/>
  <c r="D1105" i="94"/>
  <c r="E1105" i="94"/>
  <c r="F1105" i="94"/>
  <c r="F45" i="90"/>
  <c r="G1105" i="94"/>
  <c r="H1105" i="94"/>
  <c r="I1105" i="94"/>
  <c r="J1105" i="94"/>
  <c r="K1105" i="94"/>
  <c r="L1105" i="94"/>
  <c r="M1105" i="94"/>
  <c r="N1105" i="94"/>
  <c r="O1105" i="94"/>
  <c r="P1105" i="94"/>
  <c r="Q1105" i="94"/>
  <c r="C1106" i="94"/>
  <c r="D1106" i="94"/>
  <c r="E1106" i="94"/>
  <c r="F1106" i="94"/>
  <c r="F46" i="90"/>
  <c r="G1106" i="94"/>
  <c r="H1106" i="94"/>
  <c r="I1106" i="94"/>
  <c r="J1106" i="94"/>
  <c r="K1106" i="94"/>
  <c r="L1106" i="94"/>
  <c r="M1106" i="94"/>
  <c r="N1106" i="94"/>
  <c r="O1106" i="94"/>
  <c r="P1106" i="94"/>
  <c r="Q1106" i="94"/>
  <c r="C1107" i="94"/>
  <c r="D1107" i="94"/>
  <c r="E1107" i="94"/>
  <c r="F1107" i="94"/>
  <c r="F47" i="90"/>
  <c r="G1107" i="94"/>
  <c r="H1107" i="94"/>
  <c r="I1107" i="94"/>
  <c r="J1107" i="94"/>
  <c r="K1107" i="94"/>
  <c r="L1107" i="94"/>
  <c r="M1107" i="94"/>
  <c r="N1107" i="94"/>
  <c r="O1107" i="94"/>
  <c r="P1107" i="94"/>
  <c r="Q1107" i="94"/>
  <c r="C1108" i="94"/>
  <c r="D1108" i="94"/>
  <c r="E1108" i="94"/>
  <c r="F1108" i="94"/>
  <c r="F48" i="90"/>
  <c r="G1108" i="94"/>
  <c r="H1108" i="94"/>
  <c r="I1108" i="94"/>
  <c r="J1108" i="94"/>
  <c r="K1108" i="94"/>
  <c r="L1108" i="94"/>
  <c r="M1108" i="94"/>
  <c r="N1108" i="94"/>
  <c r="O1108" i="94"/>
  <c r="P1108" i="94"/>
  <c r="Q1108" i="94"/>
  <c r="C1109" i="94"/>
  <c r="D1109" i="94"/>
  <c r="E1109" i="94"/>
  <c r="F1109" i="94"/>
  <c r="F49" i="90"/>
  <c r="G1109" i="94"/>
  <c r="H1109" i="94"/>
  <c r="I1109" i="94"/>
  <c r="J1109" i="94"/>
  <c r="K1109" i="94"/>
  <c r="L1109" i="94"/>
  <c r="M1109" i="94"/>
  <c r="N1109" i="94"/>
  <c r="O1109" i="94"/>
  <c r="P1109" i="94"/>
  <c r="Q1109" i="94"/>
  <c r="C1110" i="94"/>
  <c r="D1110" i="94"/>
  <c r="E1110" i="94"/>
  <c r="F1110" i="94"/>
  <c r="F50" i="90"/>
  <c r="G1110" i="94"/>
  <c r="H1110" i="94"/>
  <c r="I1110" i="94"/>
  <c r="J1110" i="94"/>
  <c r="K1110" i="94"/>
  <c r="L1110" i="94"/>
  <c r="M1110" i="94"/>
  <c r="N1110" i="94"/>
  <c r="O1110" i="94"/>
  <c r="P1110" i="94"/>
  <c r="Q1110" i="94"/>
  <c r="C1111" i="94"/>
  <c r="D1111" i="94"/>
  <c r="E1111" i="94"/>
  <c r="F1111" i="94"/>
  <c r="F51" i="90"/>
  <c r="G1111" i="94"/>
  <c r="H1111" i="94"/>
  <c r="I1111" i="94"/>
  <c r="J1111" i="94"/>
  <c r="K1111" i="94"/>
  <c r="L1111" i="94"/>
  <c r="M1111" i="94"/>
  <c r="N1111" i="94"/>
  <c r="O1111" i="94"/>
  <c r="P1111" i="94"/>
  <c r="Q1111" i="94"/>
  <c r="C1112" i="94"/>
  <c r="D1112" i="94"/>
  <c r="E1112" i="94"/>
  <c r="F1112" i="94"/>
  <c r="F52" i="90"/>
  <c r="G1112" i="94"/>
  <c r="H1112" i="94"/>
  <c r="I1112" i="94"/>
  <c r="J1112" i="94"/>
  <c r="K1112" i="94"/>
  <c r="L1112" i="94"/>
  <c r="M1112" i="94"/>
  <c r="N1112" i="94"/>
  <c r="O1112" i="94"/>
  <c r="P1112" i="94"/>
  <c r="Q1112" i="94"/>
  <c r="C1113" i="94"/>
  <c r="D1113" i="94"/>
  <c r="E1113" i="94"/>
  <c r="F1113" i="94"/>
  <c r="F53" i="90"/>
  <c r="G1113" i="94"/>
  <c r="H1113" i="94"/>
  <c r="I1113" i="94"/>
  <c r="J1113" i="94"/>
  <c r="K1113" i="94"/>
  <c r="L1113" i="94"/>
  <c r="M1113" i="94"/>
  <c r="N1113" i="94"/>
  <c r="O1113" i="94"/>
  <c r="P1113" i="94"/>
  <c r="Q1113" i="94"/>
  <c r="C1114" i="94"/>
  <c r="D1114" i="94"/>
  <c r="E1114" i="94"/>
  <c r="F1114" i="94"/>
  <c r="F54" i="90"/>
  <c r="G1114" i="94"/>
  <c r="H1114" i="94"/>
  <c r="I1114" i="94"/>
  <c r="J1114" i="94"/>
  <c r="K1114" i="94"/>
  <c r="L1114" i="94"/>
  <c r="M1114" i="94"/>
  <c r="N1114" i="94"/>
  <c r="O1114" i="94"/>
  <c r="P1114" i="94"/>
  <c r="Q1114" i="94"/>
  <c r="C1115" i="94"/>
  <c r="D1115" i="94"/>
  <c r="E1115" i="94"/>
  <c r="F1115" i="94"/>
  <c r="F55" i="90"/>
  <c r="G1115" i="94"/>
  <c r="H1115" i="94"/>
  <c r="I1115" i="94"/>
  <c r="J1115" i="94"/>
  <c r="K1115" i="94"/>
  <c r="L1115" i="94"/>
  <c r="M1115" i="94"/>
  <c r="N1115" i="94"/>
  <c r="O1115" i="94"/>
  <c r="P1115" i="94"/>
  <c r="Q1115" i="94"/>
  <c r="C1116" i="94"/>
  <c r="D1116" i="94"/>
  <c r="E1116" i="94"/>
  <c r="F1116" i="94"/>
  <c r="F56" i="90"/>
  <c r="G1116" i="94"/>
  <c r="H1116" i="94"/>
  <c r="I1116" i="94"/>
  <c r="J1116" i="94"/>
  <c r="K1116" i="94"/>
  <c r="L1116" i="94"/>
  <c r="M1116" i="94"/>
  <c r="N1116" i="94"/>
  <c r="O1116" i="94"/>
  <c r="P1116" i="94"/>
  <c r="Q1116" i="94"/>
  <c r="C1117" i="94"/>
  <c r="D1117" i="94"/>
  <c r="E1117" i="94"/>
  <c r="F1117" i="94"/>
  <c r="F57" i="90"/>
  <c r="G1117" i="94"/>
  <c r="H1117" i="94"/>
  <c r="I1117" i="94"/>
  <c r="J1117" i="94"/>
  <c r="K1117" i="94"/>
  <c r="L1117" i="94"/>
  <c r="M1117" i="94"/>
  <c r="N1117" i="94"/>
  <c r="O1117" i="94"/>
  <c r="P1117" i="94"/>
  <c r="Q1117" i="94"/>
  <c r="C1118" i="94"/>
  <c r="D1118" i="94"/>
  <c r="E1118" i="94"/>
  <c r="F1118" i="94"/>
  <c r="F58" i="90"/>
  <c r="G1118" i="94"/>
  <c r="H1118" i="94"/>
  <c r="I1118" i="94"/>
  <c r="J1118" i="94"/>
  <c r="K1118" i="94"/>
  <c r="L1118" i="94"/>
  <c r="M1118" i="94"/>
  <c r="N1118" i="94"/>
  <c r="O1118" i="94"/>
  <c r="P1118" i="94"/>
  <c r="Q1118" i="94"/>
  <c r="C1119" i="94"/>
  <c r="D1119" i="94"/>
  <c r="E1119" i="94"/>
  <c r="F1119" i="94"/>
  <c r="F59" i="90"/>
  <c r="G1119" i="94"/>
  <c r="H1119" i="94"/>
  <c r="I1119" i="94"/>
  <c r="J1119" i="94"/>
  <c r="K1119" i="94"/>
  <c r="L1119" i="94"/>
  <c r="M1119" i="94"/>
  <c r="N1119" i="94"/>
  <c r="O1119" i="94"/>
  <c r="P1119" i="94"/>
  <c r="Q1119" i="94"/>
  <c r="C1120" i="94"/>
  <c r="D1120" i="94"/>
  <c r="E1120" i="94"/>
  <c r="F1120" i="94"/>
  <c r="F60" i="90"/>
  <c r="G1120" i="94"/>
  <c r="H1120" i="94"/>
  <c r="I1120" i="94"/>
  <c r="J1120" i="94"/>
  <c r="K1120" i="94"/>
  <c r="L1120" i="94"/>
  <c r="M1120" i="94"/>
  <c r="N1120" i="94"/>
  <c r="O1120" i="94"/>
  <c r="P1120" i="94"/>
  <c r="Q1120" i="94"/>
  <c r="C1121" i="94"/>
  <c r="D1121" i="94"/>
  <c r="E1121" i="94"/>
  <c r="F1121" i="94"/>
  <c r="F61" i="90"/>
  <c r="G1121" i="94"/>
  <c r="H1121" i="94"/>
  <c r="I1121" i="94"/>
  <c r="J1121" i="94"/>
  <c r="K1121" i="94"/>
  <c r="L1121" i="94"/>
  <c r="M1121" i="94"/>
  <c r="N1121" i="94"/>
  <c r="O1121" i="94"/>
  <c r="P1121" i="94"/>
  <c r="Q1121" i="94"/>
  <c r="C1122" i="94"/>
  <c r="D1122" i="94"/>
  <c r="E1122" i="94"/>
  <c r="F1122" i="94"/>
  <c r="F62" i="90"/>
  <c r="G1122" i="94"/>
  <c r="H1122" i="94"/>
  <c r="I1122" i="94"/>
  <c r="J1122" i="94"/>
  <c r="K1122" i="94"/>
  <c r="L1122" i="94"/>
  <c r="M1122" i="94"/>
  <c r="N1122" i="94"/>
  <c r="O1122" i="94"/>
  <c r="P1122" i="94"/>
  <c r="Q1122" i="94"/>
  <c r="C1123" i="94"/>
  <c r="D1123" i="94"/>
  <c r="E1123" i="94"/>
  <c r="F1123" i="94"/>
  <c r="F63" i="90"/>
  <c r="G1123" i="94"/>
  <c r="H1123" i="94"/>
  <c r="I1123" i="94"/>
  <c r="J1123" i="94"/>
  <c r="K1123" i="94"/>
  <c r="L1123" i="94"/>
  <c r="M1123" i="94"/>
  <c r="N1123" i="94"/>
  <c r="O1123" i="94"/>
  <c r="P1123" i="94"/>
  <c r="Q1123" i="94"/>
  <c r="C1124" i="94"/>
  <c r="D1124" i="94"/>
  <c r="E1124" i="94"/>
  <c r="F1124" i="94"/>
  <c r="G1124" i="94"/>
  <c r="H1124" i="94"/>
  <c r="I1124" i="94"/>
  <c r="J1124" i="94"/>
  <c r="K1124" i="94"/>
  <c r="L1124" i="94"/>
  <c r="M1124" i="94"/>
  <c r="N1124" i="94"/>
  <c r="O1124" i="94"/>
  <c r="P1124" i="94"/>
  <c r="Q1124" i="94"/>
  <c r="C1125" i="94"/>
  <c r="D1125" i="94"/>
  <c r="E1125" i="94"/>
  <c r="F1125" i="94"/>
  <c r="F14" i="91"/>
  <c r="G1125" i="94"/>
  <c r="H1125" i="94"/>
  <c r="I1125" i="94"/>
  <c r="J1125" i="94"/>
  <c r="K1125" i="94"/>
  <c r="L1125" i="94"/>
  <c r="M1125" i="94"/>
  <c r="N1125" i="94"/>
  <c r="O1125" i="94"/>
  <c r="P1125" i="94"/>
  <c r="Q1125" i="94"/>
  <c r="C1126" i="94"/>
  <c r="D1126" i="94"/>
  <c r="E1126" i="94"/>
  <c r="F1126" i="94"/>
  <c r="F15" i="91"/>
  <c r="G1126" i="94"/>
  <c r="H1126" i="94"/>
  <c r="I1126" i="94"/>
  <c r="J1126" i="94"/>
  <c r="K1126" i="94"/>
  <c r="L1126" i="94"/>
  <c r="M1126" i="94"/>
  <c r="N1126" i="94"/>
  <c r="O1126" i="94"/>
  <c r="P1126" i="94"/>
  <c r="Q1126" i="94"/>
  <c r="C1127" i="94"/>
  <c r="D1127" i="94"/>
  <c r="E1127" i="94"/>
  <c r="F1127" i="94"/>
  <c r="F16" i="91"/>
  <c r="G1127" i="94"/>
  <c r="H1127" i="94"/>
  <c r="I1127" i="94"/>
  <c r="J1127" i="94"/>
  <c r="K1127" i="94"/>
  <c r="L1127" i="94"/>
  <c r="M1127" i="94"/>
  <c r="N1127" i="94"/>
  <c r="O1127" i="94"/>
  <c r="P1127" i="94"/>
  <c r="Q1127" i="94"/>
  <c r="C1128" i="94"/>
  <c r="D1128" i="94"/>
  <c r="E1128" i="94"/>
  <c r="F1128" i="94"/>
  <c r="F17" i="91"/>
  <c r="G1128" i="94"/>
  <c r="H1128" i="94"/>
  <c r="I1128" i="94"/>
  <c r="J1128" i="94"/>
  <c r="K1128" i="94"/>
  <c r="L1128" i="94"/>
  <c r="M1128" i="94"/>
  <c r="N1128" i="94"/>
  <c r="O1128" i="94"/>
  <c r="P1128" i="94"/>
  <c r="Q1128" i="94"/>
  <c r="C1129" i="94"/>
  <c r="D1129" i="94"/>
  <c r="E1129" i="94"/>
  <c r="F1129" i="94"/>
  <c r="F18" i="91"/>
  <c r="G1129" i="94"/>
  <c r="H1129" i="94"/>
  <c r="I1129" i="94"/>
  <c r="J1129" i="94"/>
  <c r="K1129" i="94"/>
  <c r="L1129" i="94"/>
  <c r="M1129" i="94"/>
  <c r="N1129" i="94"/>
  <c r="O1129" i="94"/>
  <c r="P1129" i="94"/>
  <c r="Q1129" i="94"/>
  <c r="C1130" i="94"/>
  <c r="D1130" i="94"/>
  <c r="E1130" i="94"/>
  <c r="F1130" i="94"/>
  <c r="F19" i="91"/>
  <c r="G1130" i="94"/>
  <c r="H1130" i="94"/>
  <c r="I1130" i="94"/>
  <c r="J1130" i="94"/>
  <c r="K1130" i="94"/>
  <c r="L1130" i="94"/>
  <c r="M1130" i="94"/>
  <c r="N1130" i="94"/>
  <c r="O1130" i="94"/>
  <c r="P1130" i="94"/>
  <c r="Q1130" i="94"/>
  <c r="C1131" i="94"/>
  <c r="D1131" i="94"/>
  <c r="E1131" i="94"/>
  <c r="F1131" i="94"/>
  <c r="F20" i="91"/>
  <c r="G1131" i="94"/>
  <c r="H1131" i="94"/>
  <c r="I1131" i="94"/>
  <c r="J1131" i="94"/>
  <c r="K1131" i="94"/>
  <c r="L1131" i="94"/>
  <c r="M1131" i="94"/>
  <c r="N1131" i="94"/>
  <c r="O1131" i="94"/>
  <c r="P1131" i="94"/>
  <c r="Q1131" i="94"/>
  <c r="C1132" i="94"/>
  <c r="D1132" i="94"/>
  <c r="E1132" i="94"/>
  <c r="F1132" i="94"/>
  <c r="F21" i="91"/>
  <c r="G1132" i="94"/>
  <c r="H1132" i="94"/>
  <c r="I1132" i="94"/>
  <c r="J1132" i="94"/>
  <c r="K1132" i="94"/>
  <c r="L1132" i="94"/>
  <c r="M1132" i="94"/>
  <c r="N1132" i="94"/>
  <c r="O1132" i="94"/>
  <c r="P1132" i="94"/>
  <c r="Q1132" i="94"/>
  <c r="C1133" i="94"/>
  <c r="D1133" i="94"/>
  <c r="E1133" i="94"/>
  <c r="F1133" i="94"/>
  <c r="F22" i="91"/>
  <c r="G1133" i="94"/>
  <c r="H1133" i="94"/>
  <c r="I1133" i="94"/>
  <c r="J1133" i="94"/>
  <c r="K1133" i="94"/>
  <c r="L1133" i="94"/>
  <c r="M1133" i="94"/>
  <c r="N1133" i="94"/>
  <c r="O1133" i="94"/>
  <c r="P1133" i="94"/>
  <c r="Q1133" i="94"/>
  <c r="C1134" i="94"/>
  <c r="D1134" i="94"/>
  <c r="E1134" i="94"/>
  <c r="F1134" i="94"/>
  <c r="F23" i="91"/>
  <c r="G1134" i="94"/>
  <c r="H1134" i="94"/>
  <c r="I1134" i="94"/>
  <c r="J1134" i="94"/>
  <c r="K1134" i="94"/>
  <c r="L1134" i="94"/>
  <c r="M1134" i="94"/>
  <c r="N1134" i="94"/>
  <c r="O1134" i="94"/>
  <c r="P1134" i="94"/>
  <c r="Q1134" i="94"/>
  <c r="C1135" i="94"/>
  <c r="D1135" i="94"/>
  <c r="E1135" i="94"/>
  <c r="F1135" i="94"/>
  <c r="F24" i="91"/>
  <c r="G1135" i="94"/>
  <c r="H1135" i="94"/>
  <c r="I1135" i="94"/>
  <c r="J1135" i="94"/>
  <c r="K1135" i="94"/>
  <c r="L1135" i="94"/>
  <c r="M1135" i="94"/>
  <c r="N1135" i="94"/>
  <c r="O1135" i="94"/>
  <c r="P1135" i="94"/>
  <c r="Q1135" i="94"/>
  <c r="C1136" i="94"/>
  <c r="D1136" i="94"/>
  <c r="E1136" i="94"/>
  <c r="F1136" i="94"/>
  <c r="F25" i="91"/>
  <c r="G1136" i="94"/>
  <c r="H1136" i="94"/>
  <c r="I1136" i="94"/>
  <c r="J1136" i="94"/>
  <c r="K1136" i="94"/>
  <c r="L1136" i="94"/>
  <c r="M1136" i="94"/>
  <c r="N1136" i="94"/>
  <c r="O1136" i="94"/>
  <c r="P1136" i="94"/>
  <c r="Q1136" i="94"/>
  <c r="C1137" i="94"/>
  <c r="D1137" i="94"/>
  <c r="E1137" i="94"/>
  <c r="F1137" i="94"/>
  <c r="F26" i="91"/>
  <c r="G1137" i="94"/>
  <c r="H1137" i="94"/>
  <c r="I1137" i="94"/>
  <c r="J1137" i="94"/>
  <c r="K1137" i="94"/>
  <c r="L1137" i="94"/>
  <c r="M1137" i="94"/>
  <c r="N1137" i="94"/>
  <c r="O1137" i="94"/>
  <c r="P1137" i="94"/>
  <c r="Q1137" i="94"/>
  <c r="C1138" i="94"/>
  <c r="D1138" i="94"/>
  <c r="E1138" i="94"/>
  <c r="F1138" i="94"/>
  <c r="F27" i="91"/>
  <c r="G1138" i="94"/>
  <c r="H1138" i="94"/>
  <c r="I1138" i="94"/>
  <c r="J1138" i="94"/>
  <c r="K1138" i="94"/>
  <c r="L1138" i="94"/>
  <c r="M1138" i="94"/>
  <c r="N1138" i="94"/>
  <c r="O1138" i="94"/>
  <c r="P1138" i="94"/>
  <c r="Q1138" i="94"/>
  <c r="C1139" i="94"/>
  <c r="D1139" i="94"/>
  <c r="E1139" i="94"/>
  <c r="F1139" i="94"/>
  <c r="F28" i="91"/>
  <c r="G1139" i="94"/>
  <c r="H1139" i="94"/>
  <c r="I1139" i="94"/>
  <c r="J1139" i="94"/>
  <c r="K1139" i="94"/>
  <c r="L1139" i="94"/>
  <c r="M1139" i="94"/>
  <c r="N1139" i="94"/>
  <c r="O1139" i="94"/>
  <c r="P1139" i="94"/>
  <c r="Q1139" i="94"/>
  <c r="C1140" i="94"/>
  <c r="D1140" i="94"/>
  <c r="E1140" i="94"/>
  <c r="F1140" i="94"/>
  <c r="F29" i="91"/>
  <c r="G1140" i="94"/>
  <c r="H1140" i="94"/>
  <c r="I1140" i="94"/>
  <c r="J1140" i="94"/>
  <c r="K1140" i="94"/>
  <c r="L1140" i="94"/>
  <c r="M1140" i="94"/>
  <c r="N1140" i="94"/>
  <c r="O1140" i="94"/>
  <c r="P1140" i="94"/>
  <c r="Q1140" i="94"/>
  <c r="C1141" i="94"/>
  <c r="D1141" i="94"/>
  <c r="E1141" i="94"/>
  <c r="F1141" i="94"/>
  <c r="F30" i="91"/>
  <c r="G1141" i="94"/>
  <c r="H1141" i="94"/>
  <c r="I1141" i="94"/>
  <c r="J1141" i="94"/>
  <c r="K1141" i="94"/>
  <c r="L1141" i="94"/>
  <c r="M1141" i="94"/>
  <c r="N1141" i="94"/>
  <c r="O1141" i="94"/>
  <c r="P1141" i="94"/>
  <c r="Q1141" i="94"/>
  <c r="C1142" i="94"/>
  <c r="D1142" i="94"/>
  <c r="E1142" i="94"/>
  <c r="F1142" i="94"/>
  <c r="F31" i="91"/>
  <c r="G1142" i="94"/>
  <c r="H1142" i="94"/>
  <c r="I1142" i="94"/>
  <c r="J1142" i="94"/>
  <c r="K1142" i="94"/>
  <c r="L1142" i="94"/>
  <c r="M1142" i="94"/>
  <c r="N1142" i="94"/>
  <c r="O1142" i="94"/>
  <c r="P1142" i="94"/>
  <c r="Q1142" i="94"/>
  <c r="C1143" i="94"/>
  <c r="D1143" i="94"/>
  <c r="E1143" i="94"/>
  <c r="F1143" i="94"/>
  <c r="F32" i="91"/>
  <c r="G1143" i="94"/>
  <c r="H1143" i="94"/>
  <c r="I1143" i="94"/>
  <c r="J1143" i="94"/>
  <c r="K1143" i="94"/>
  <c r="L1143" i="94"/>
  <c r="M1143" i="94"/>
  <c r="N1143" i="94"/>
  <c r="O1143" i="94"/>
  <c r="P1143" i="94"/>
  <c r="Q1143" i="94"/>
  <c r="C1144" i="94"/>
  <c r="D1144" i="94"/>
  <c r="E1144" i="94"/>
  <c r="F1144" i="94"/>
  <c r="F33" i="91"/>
  <c r="G1144" i="94"/>
  <c r="H1144" i="94"/>
  <c r="I1144" i="94"/>
  <c r="J1144" i="94"/>
  <c r="K1144" i="94"/>
  <c r="L1144" i="94"/>
  <c r="M1144" i="94"/>
  <c r="N1144" i="94"/>
  <c r="O1144" i="94"/>
  <c r="P1144" i="94"/>
  <c r="Q1144" i="94"/>
  <c r="C1145" i="94"/>
  <c r="D1145" i="94"/>
  <c r="E1145" i="94"/>
  <c r="F1145" i="94"/>
  <c r="F34" i="91"/>
  <c r="G1145" i="94"/>
  <c r="H1145" i="94"/>
  <c r="I1145" i="94"/>
  <c r="J1145" i="94"/>
  <c r="K1145" i="94"/>
  <c r="L1145" i="94"/>
  <c r="M1145" i="94"/>
  <c r="N1145" i="94"/>
  <c r="O1145" i="94"/>
  <c r="P1145" i="94"/>
  <c r="Q1145" i="94"/>
  <c r="C1146" i="94"/>
  <c r="D1146" i="94"/>
  <c r="E1146" i="94"/>
  <c r="F1146" i="94"/>
  <c r="F35" i="91"/>
  <c r="G1146" i="94"/>
  <c r="H1146" i="94"/>
  <c r="I1146" i="94"/>
  <c r="J1146" i="94"/>
  <c r="K1146" i="94"/>
  <c r="L1146" i="94"/>
  <c r="M1146" i="94"/>
  <c r="N1146" i="94"/>
  <c r="O1146" i="94"/>
  <c r="P1146" i="94"/>
  <c r="Q1146" i="94"/>
  <c r="C1147" i="94"/>
  <c r="D1147" i="94"/>
  <c r="E1147" i="94"/>
  <c r="F1147" i="94"/>
  <c r="F36" i="91"/>
  <c r="G1147" i="94"/>
  <c r="H1147" i="94"/>
  <c r="I1147" i="94"/>
  <c r="J1147" i="94"/>
  <c r="K1147" i="94"/>
  <c r="L1147" i="94"/>
  <c r="M1147" i="94"/>
  <c r="N1147" i="94"/>
  <c r="O1147" i="94"/>
  <c r="P1147" i="94"/>
  <c r="Q1147" i="94"/>
  <c r="C1148" i="94"/>
  <c r="D1148" i="94"/>
  <c r="E1148" i="94"/>
  <c r="F1148" i="94"/>
  <c r="F37" i="91"/>
  <c r="G1148" i="94"/>
  <c r="H1148" i="94"/>
  <c r="I1148" i="94"/>
  <c r="J1148" i="94"/>
  <c r="K1148" i="94"/>
  <c r="L1148" i="94"/>
  <c r="M1148" i="94"/>
  <c r="N1148" i="94"/>
  <c r="O1148" i="94"/>
  <c r="P1148" i="94"/>
  <c r="Q1148" i="94"/>
  <c r="C1149" i="94"/>
  <c r="D1149" i="94"/>
  <c r="E1149" i="94"/>
  <c r="F1149" i="94"/>
  <c r="F38" i="91"/>
  <c r="G1149" i="94"/>
  <c r="H1149" i="94"/>
  <c r="I1149" i="94"/>
  <c r="J1149" i="94"/>
  <c r="K1149" i="94"/>
  <c r="L1149" i="94"/>
  <c r="M1149" i="94"/>
  <c r="N1149" i="94"/>
  <c r="O1149" i="94"/>
  <c r="P1149" i="94"/>
  <c r="Q1149" i="94"/>
  <c r="C1150" i="94"/>
  <c r="D1150" i="94"/>
  <c r="E1150" i="94"/>
  <c r="F1150" i="94"/>
  <c r="F39" i="91"/>
  <c r="G1150" i="94"/>
  <c r="H1150" i="94"/>
  <c r="I1150" i="94"/>
  <c r="J1150" i="94"/>
  <c r="K1150" i="94"/>
  <c r="L1150" i="94"/>
  <c r="M1150" i="94"/>
  <c r="N1150" i="94"/>
  <c r="O1150" i="94"/>
  <c r="P1150" i="94"/>
  <c r="Q1150" i="94"/>
  <c r="C1151" i="94"/>
  <c r="D1151" i="94"/>
  <c r="E1151" i="94"/>
  <c r="F1151" i="94"/>
  <c r="F40" i="91"/>
  <c r="G1151" i="94"/>
  <c r="H1151" i="94"/>
  <c r="I1151" i="94"/>
  <c r="J1151" i="94"/>
  <c r="K1151" i="94"/>
  <c r="L1151" i="94"/>
  <c r="M1151" i="94"/>
  <c r="N1151" i="94"/>
  <c r="O1151" i="94"/>
  <c r="P1151" i="94"/>
  <c r="Q1151" i="94"/>
  <c r="C1152" i="94"/>
  <c r="D1152" i="94"/>
  <c r="E1152" i="94"/>
  <c r="F1152" i="94"/>
  <c r="F41" i="91"/>
  <c r="G1152" i="94"/>
  <c r="H1152" i="94"/>
  <c r="I1152" i="94"/>
  <c r="J1152" i="94"/>
  <c r="K1152" i="94"/>
  <c r="L1152" i="94"/>
  <c r="M1152" i="94"/>
  <c r="N1152" i="94"/>
  <c r="O1152" i="94"/>
  <c r="P1152" i="94"/>
  <c r="Q1152" i="94"/>
  <c r="C1153" i="94"/>
  <c r="D1153" i="94"/>
  <c r="E1153" i="94"/>
  <c r="F1153" i="94"/>
  <c r="F42" i="91"/>
  <c r="G1153" i="94"/>
  <c r="H1153" i="94"/>
  <c r="I1153" i="94"/>
  <c r="J1153" i="94"/>
  <c r="K1153" i="94"/>
  <c r="L1153" i="94"/>
  <c r="M1153" i="94"/>
  <c r="N1153" i="94"/>
  <c r="O1153" i="94"/>
  <c r="P1153" i="94"/>
  <c r="Q1153" i="94"/>
  <c r="C1154" i="94"/>
  <c r="D1154" i="94"/>
  <c r="E1154" i="94"/>
  <c r="F1154" i="94"/>
  <c r="F43" i="91"/>
  <c r="G1154" i="94"/>
  <c r="H1154" i="94"/>
  <c r="I1154" i="94"/>
  <c r="J1154" i="94"/>
  <c r="K1154" i="94"/>
  <c r="L1154" i="94"/>
  <c r="M1154" i="94"/>
  <c r="N1154" i="94"/>
  <c r="O1154" i="94"/>
  <c r="P1154" i="94"/>
  <c r="Q1154" i="94"/>
  <c r="C1155" i="94"/>
  <c r="D1155" i="94"/>
  <c r="E1155" i="94"/>
  <c r="F1155" i="94"/>
  <c r="F44" i="91"/>
  <c r="G1155" i="94"/>
  <c r="H1155" i="94"/>
  <c r="I1155" i="94"/>
  <c r="J1155" i="94"/>
  <c r="K1155" i="94"/>
  <c r="L1155" i="94"/>
  <c r="M1155" i="94"/>
  <c r="N1155" i="94"/>
  <c r="O1155" i="94"/>
  <c r="P1155" i="94"/>
  <c r="Q1155" i="94"/>
  <c r="C1156" i="94"/>
  <c r="D1156" i="94"/>
  <c r="E1156" i="94"/>
  <c r="F1156" i="94"/>
  <c r="F45" i="91"/>
  <c r="G1156" i="94"/>
  <c r="H1156" i="94"/>
  <c r="I1156" i="94"/>
  <c r="J1156" i="94"/>
  <c r="K1156" i="94"/>
  <c r="L1156" i="94"/>
  <c r="M1156" i="94"/>
  <c r="N1156" i="94"/>
  <c r="O1156" i="94"/>
  <c r="P1156" i="94"/>
  <c r="Q1156" i="94"/>
  <c r="C1157" i="94"/>
  <c r="D1157" i="94"/>
  <c r="E1157" i="94"/>
  <c r="F1157" i="94"/>
  <c r="F46" i="91"/>
  <c r="G1157" i="94"/>
  <c r="H1157" i="94"/>
  <c r="I1157" i="94"/>
  <c r="J1157" i="94"/>
  <c r="K1157" i="94"/>
  <c r="L1157" i="94"/>
  <c r="M1157" i="94"/>
  <c r="N1157" i="94"/>
  <c r="O1157" i="94"/>
  <c r="P1157" i="94"/>
  <c r="Q1157" i="94"/>
  <c r="C1158" i="94"/>
  <c r="D1158" i="94"/>
  <c r="E1158" i="94"/>
  <c r="F1158" i="94"/>
  <c r="F47" i="91"/>
  <c r="G1158" i="94"/>
  <c r="H1158" i="94"/>
  <c r="I1158" i="94"/>
  <c r="J1158" i="94"/>
  <c r="K1158" i="94"/>
  <c r="L1158" i="94"/>
  <c r="M1158" i="94"/>
  <c r="N1158" i="94"/>
  <c r="O1158" i="94"/>
  <c r="P1158" i="94"/>
  <c r="Q1158" i="94"/>
  <c r="C1159" i="94"/>
  <c r="D1159" i="94"/>
  <c r="E1159" i="94"/>
  <c r="F1159" i="94"/>
  <c r="F48" i="91"/>
  <c r="G1159" i="94"/>
  <c r="H1159" i="94"/>
  <c r="I1159" i="94"/>
  <c r="J1159" i="94"/>
  <c r="K1159" i="94"/>
  <c r="L1159" i="94"/>
  <c r="M1159" i="94"/>
  <c r="N1159" i="94"/>
  <c r="O1159" i="94"/>
  <c r="P1159" i="94"/>
  <c r="Q1159" i="94"/>
  <c r="C1160" i="94"/>
  <c r="D1160" i="94"/>
  <c r="E1160" i="94"/>
  <c r="F1160" i="94"/>
  <c r="F49" i="91"/>
  <c r="G1160" i="94"/>
  <c r="H1160" i="94"/>
  <c r="I1160" i="94"/>
  <c r="J1160" i="94"/>
  <c r="K1160" i="94"/>
  <c r="L1160" i="94"/>
  <c r="M1160" i="94"/>
  <c r="N1160" i="94"/>
  <c r="O1160" i="94"/>
  <c r="P1160" i="94"/>
  <c r="Q1160" i="94"/>
  <c r="C1161" i="94"/>
  <c r="D1161" i="94"/>
  <c r="E1161" i="94"/>
  <c r="F1161" i="94"/>
  <c r="F50" i="91"/>
  <c r="G1161" i="94"/>
  <c r="H1161" i="94"/>
  <c r="I1161" i="94"/>
  <c r="J1161" i="94"/>
  <c r="K1161" i="94"/>
  <c r="L1161" i="94"/>
  <c r="M1161" i="94"/>
  <c r="N1161" i="94"/>
  <c r="O1161" i="94"/>
  <c r="P1161" i="94"/>
  <c r="Q1161" i="94"/>
  <c r="C1162" i="94"/>
  <c r="D1162" i="94"/>
  <c r="E1162" i="94"/>
  <c r="F1162" i="94"/>
  <c r="F51" i="91"/>
  <c r="G1162" i="94"/>
  <c r="H1162" i="94"/>
  <c r="I1162" i="94"/>
  <c r="J1162" i="94"/>
  <c r="K1162" i="94"/>
  <c r="L1162" i="94"/>
  <c r="M1162" i="94"/>
  <c r="N1162" i="94"/>
  <c r="O1162" i="94"/>
  <c r="P1162" i="94"/>
  <c r="Q1162" i="94"/>
  <c r="C1163" i="94"/>
  <c r="D1163" i="94"/>
  <c r="E1163" i="94"/>
  <c r="F1163" i="94"/>
  <c r="F52" i="91"/>
  <c r="G1163" i="94"/>
  <c r="H1163" i="94"/>
  <c r="I1163" i="94"/>
  <c r="J1163" i="94"/>
  <c r="K1163" i="94"/>
  <c r="L1163" i="94"/>
  <c r="M1163" i="94"/>
  <c r="N1163" i="94"/>
  <c r="O1163" i="94"/>
  <c r="P1163" i="94"/>
  <c r="Q1163" i="94"/>
  <c r="C1164" i="94"/>
  <c r="D1164" i="94"/>
  <c r="E1164" i="94"/>
  <c r="F1164" i="94"/>
  <c r="F53" i="91"/>
  <c r="G1164" i="94"/>
  <c r="H1164" i="94"/>
  <c r="I1164" i="94"/>
  <c r="J1164" i="94"/>
  <c r="K1164" i="94"/>
  <c r="L1164" i="94"/>
  <c r="M1164" i="94"/>
  <c r="N1164" i="94"/>
  <c r="O1164" i="94"/>
  <c r="P1164" i="94"/>
  <c r="Q1164" i="94"/>
  <c r="C1165" i="94"/>
  <c r="D1165" i="94"/>
  <c r="E1165" i="94"/>
  <c r="F1165" i="94"/>
  <c r="F54" i="91"/>
  <c r="G1165" i="94"/>
  <c r="H1165" i="94"/>
  <c r="I1165" i="94"/>
  <c r="J1165" i="94"/>
  <c r="K1165" i="94"/>
  <c r="L1165" i="94"/>
  <c r="M1165" i="94"/>
  <c r="N1165" i="94"/>
  <c r="O1165" i="94"/>
  <c r="P1165" i="94"/>
  <c r="Q1165" i="94"/>
  <c r="C1166" i="94"/>
  <c r="D1166" i="94"/>
  <c r="E1166" i="94"/>
  <c r="F1166" i="94"/>
  <c r="F55" i="91"/>
  <c r="G1166" i="94"/>
  <c r="H1166" i="94"/>
  <c r="I1166" i="94"/>
  <c r="J1166" i="94"/>
  <c r="K1166" i="94"/>
  <c r="L1166" i="94"/>
  <c r="M1166" i="94"/>
  <c r="N1166" i="94"/>
  <c r="O1166" i="94"/>
  <c r="P1166" i="94"/>
  <c r="Q1166" i="94"/>
  <c r="C1167" i="94"/>
  <c r="D1167" i="94"/>
  <c r="E1167" i="94"/>
  <c r="F1167" i="94"/>
  <c r="F56" i="91"/>
  <c r="G1167" i="94"/>
  <c r="H1167" i="94"/>
  <c r="I1167" i="94"/>
  <c r="J1167" i="94"/>
  <c r="K1167" i="94"/>
  <c r="L1167" i="94"/>
  <c r="M1167" i="94"/>
  <c r="N1167" i="94"/>
  <c r="O1167" i="94"/>
  <c r="P1167" i="94"/>
  <c r="Q1167" i="94"/>
  <c r="C1168" i="94"/>
  <c r="D1168" i="94"/>
  <c r="E1168" i="94"/>
  <c r="F1168" i="94"/>
  <c r="F57" i="91"/>
  <c r="G1168" i="94"/>
  <c r="H1168" i="94"/>
  <c r="I1168" i="94"/>
  <c r="J1168" i="94"/>
  <c r="K1168" i="94"/>
  <c r="L1168" i="94"/>
  <c r="M1168" i="94"/>
  <c r="N1168" i="94"/>
  <c r="O1168" i="94"/>
  <c r="P1168" i="94"/>
  <c r="Q1168" i="94"/>
  <c r="C1169" i="94"/>
  <c r="D1169" i="94"/>
  <c r="E1169" i="94"/>
  <c r="F1169" i="94"/>
  <c r="F58" i="91"/>
  <c r="G1169" i="94"/>
  <c r="H1169" i="94"/>
  <c r="I1169" i="94"/>
  <c r="J1169" i="94"/>
  <c r="K1169" i="94"/>
  <c r="L1169" i="94"/>
  <c r="M1169" i="94"/>
  <c r="N1169" i="94"/>
  <c r="O1169" i="94"/>
  <c r="P1169" i="94"/>
  <c r="Q1169" i="94"/>
  <c r="C1170" i="94"/>
  <c r="D1170" i="94"/>
  <c r="E1170" i="94"/>
  <c r="F1170" i="94"/>
  <c r="F59" i="91"/>
  <c r="G1170" i="94"/>
  <c r="H1170" i="94"/>
  <c r="I1170" i="94"/>
  <c r="J1170" i="94"/>
  <c r="K1170" i="94"/>
  <c r="L1170" i="94"/>
  <c r="M1170" i="94"/>
  <c r="N1170" i="94"/>
  <c r="O1170" i="94"/>
  <c r="P1170" i="94"/>
  <c r="Q1170" i="94"/>
  <c r="C1171" i="94"/>
  <c r="D1171" i="94"/>
  <c r="E1171" i="94"/>
  <c r="F1171" i="94"/>
  <c r="F60" i="91"/>
  <c r="G1171" i="94"/>
  <c r="H1171" i="94"/>
  <c r="I1171" i="94"/>
  <c r="J1171" i="94"/>
  <c r="K1171" i="94"/>
  <c r="L1171" i="94"/>
  <c r="M1171" i="94"/>
  <c r="N1171" i="94"/>
  <c r="O1171" i="94"/>
  <c r="P1171" i="94"/>
  <c r="Q1171" i="94"/>
  <c r="C1172" i="94"/>
  <c r="D1172" i="94"/>
  <c r="E1172" i="94"/>
  <c r="F1172" i="94"/>
  <c r="F61" i="91"/>
  <c r="G1172" i="94"/>
  <c r="H1172" i="94"/>
  <c r="I1172" i="94"/>
  <c r="J1172" i="94"/>
  <c r="K1172" i="94"/>
  <c r="L1172" i="94"/>
  <c r="M1172" i="94"/>
  <c r="N1172" i="94"/>
  <c r="O1172" i="94"/>
  <c r="P1172" i="94"/>
  <c r="Q1172" i="94"/>
  <c r="C1173" i="94"/>
  <c r="D1173" i="94"/>
  <c r="E1173" i="94"/>
  <c r="F1173" i="94"/>
  <c r="F62" i="91"/>
  <c r="G1173" i="94"/>
  <c r="H1173" i="94"/>
  <c r="I1173" i="94"/>
  <c r="J1173" i="94"/>
  <c r="K1173" i="94"/>
  <c r="L1173" i="94"/>
  <c r="M1173" i="94"/>
  <c r="N1173" i="94"/>
  <c r="O1173" i="94"/>
  <c r="P1173" i="94"/>
  <c r="Q1173" i="94"/>
  <c r="C1174" i="94"/>
  <c r="D1174" i="94"/>
  <c r="E1174" i="94"/>
  <c r="F1174" i="94"/>
  <c r="F63" i="91"/>
  <c r="G1174" i="94"/>
  <c r="H1174" i="94"/>
  <c r="I1174" i="94"/>
  <c r="J1174" i="94"/>
  <c r="K1174" i="94"/>
  <c r="L1174" i="94"/>
  <c r="M1174" i="94"/>
  <c r="N1174" i="94"/>
  <c r="O1174" i="94"/>
  <c r="P1174" i="94"/>
  <c r="Q1174" i="94"/>
  <c r="B1125" i="94"/>
  <c r="B1126" i="94"/>
  <c r="B1127" i="94"/>
  <c r="B1128" i="94"/>
  <c r="B1129" i="94"/>
  <c r="B1130" i="94"/>
  <c r="B1131" i="94"/>
  <c r="B1132" i="94"/>
  <c r="B1133" i="94"/>
  <c r="B1134" i="94"/>
  <c r="B1135" i="94"/>
  <c r="B1136" i="94"/>
  <c r="B1137" i="94"/>
  <c r="B1138" i="94"/>
  <c r="B1139" i="94"/>
  <c r="B1140" i="94"/>
  <c r="B1141" i="94"/>
  <c r="B1142" i="94"/>
  <c r="B1143" i="94"/>
  <c r="B1144" i="94"/>
  <c r="B1145" i="94"/>
  <c r="B1146" i="94"/>
  <c r="B1147" i="94"/>
  <c r="B1148" i="94"/>
  <c r="B1149" i="94"/>
  <c r="B1150" i="94"/>
  <c r="B1151" i="94"/>
  <c r="B1152" i="94"/>
  <c r="B1153" i="94"/>
  <c r="B1154" i="94"/>
  <c r="B1155" i="94"/>
  <c r="B1156" i="94"/>
  <c r="B1157" i="94"/>
  <c r="B1158" i="94"/>
  <c r="B1159" i="94"/>
  <c r="B1160" i="94"/>
  <c r="B1161" i="94"/>
  <c r="B1162" i="94"/>
  <c r="B1163" i="94"/>
  <c r="B1164" i="94"/>
  <c r="B1165" i="94"/>
  <c r="B1166" i="94"/>
  <c r="B1167" i="94"/>
  <c r="B1168" i="94"/>
  <c r="B1169" i="94"/>
  <c r="B1170" i="94"/>
  <c r="B1171" i="94"/>
  <c r="B1172" i="94"/>
  <c r="B1173" i="94"/>
  <c r="B1174" i="94"/>
  <c r="B1124" i="94"/>
  <c r="B1074" i="94"/>
  <c r="B1075" i="94"/>
  <c r="B1076" i="94"/>
  <c r="B1077" i="94"/>
  <c r="B1078" i="94"/>
  <c r="B1079" i="94"/>
  <c r="B1080" i="94"/>
  <c r="B1081" i="94"/>
  <c r="B1082" i="94"/>
  <c r="B1083" i="94"/>
  <c r="B1084" i="94"/>
  <c r="B1085" i="94"/>
  <c r="B1086" i="94"/>
  <c r="B1087" i="94"/>
  <c r="B1088" i="94"/>
  <c r="B1089" i="94"/>
  <c r="B1090" i="94"/>
  <c r="B1091" i="94"/>
  <c r="B1092" i="94"/>
  <c r="B1093" i="94"/>
  <c r="B1094" i="94"/>
  <c r="B1095" i="94"/>
  <c r="B1096" i="94"/>
  <c r="B1097" i="94"/>
  <c r="B1098" i="94"/>
  <c r="B1099" i="94"/>
  <c r="B1100" i="94"/>
  <c r="B1101" i="94"/>
  <c r="B1102" i="94"/>
  <c r="B1103" i="94"/>
  <c r="B1104" i="94"/>
  <c r="B1105" i="94"/>
  <c r="B1106" i="94"/>
  <c r="B1107" i="94"/>
  <c r="B1108" i="94"/>
  <c r="B1109" i="94"/>
  <c r="B1110" i="94"/>
  <c r="B1111" i="94"/>
  <c r="B1112" i="94"/>
  <c r="B1113" i="94"/>
  <c r="B1114" i="94"/>
  <c r="B1115" i="94"/>
  <c r="B1116" i="94"/>
  <c r="B1117" i="94"/>
  <c r="B1118" i="94"/>
  <c r="B1119" i="94"/>
  <c r="B1120" i="94"/>
  <c r="B1121" i="94"/>
  <c r="B1122" i="94"/>
  <c r="B1123" i="94"/>
  <c r="B1073" i="94"/>
  <c r="B1023" i="94"/>
  <c r="B1024" i="94"/>
  <c r="B1025" i="94"/>
  <c r="B1026" i="94"/>
  <c r="B1027" i="94"/>
  <c r="B1028" i="94"/>
  <c r="B1029" i="94"/>
  <c r="B1030" i="94"/>
  <c r="B1031" i="94"/>
  <c r="B1032" i="94"/>
  <c r="B1033" i="94"/>
  <c r="B1034" i="94"/>
  <c r="B1035" i="94"/>
  <c r="B1036" i="94"/>
  <c r="B1037" i="94"/>
  <c r="B1038" i="94"/>
  <c r="B1039" i="94"/>
  <c r="B1040" i="94"/>
  <c r="B1041" i="94"/>
  <c r="B1042" i="94"/>
  <c r="B1043" i="94"/>
  <c r="B1044" i="94"/>
  <c r="B1045" i="94"/>
  <c r="B1046" i="94"/>
  <c r="B1047" i="94"/>
  <c r="B1048" i="94"/>
  <c r="B1049" i="94"/>
  <c r="B1050" i="94"/>
  <c r="B1051" i="94"/>
  <c r="B1052" i="94"/>
  <c r="B1053" i="94"/>
  <c r="B1054" i="94"/>
  <c r="B1055" i="94"/>
  <c r="B1056" i="94"/>
  <c r="B1057" i="94"/>
  <c r="B1058" i="94"/>
  <c r="B1059" i="94"/>
  <c r="B1060" i="94"/>
  <c r="B1061" i="94"/>
  <c r="B1062" i="94"/>
  <c r="B1063" i="94"/>
  <c r="B1064" i="94"/>
  <c r="B1065" i="94"/>
  <c r="B1066" i="94"/>
  <c r="B1067" i="94"/>
  <c r="B1068" i="94"/>
  <c r="B1069" i="94"/>
  <c r="B1070" i="94"/>
  <c r="B1071" i="94"/>
  <c r="B1072" i="94"/>
  <c r="B1022" i="94"/>
  <c r="B1011" i="94"/>
  <c r="B1012" i="94"/>
  <c r="B1013" i="94"/>
  <c r="B1014" i="94"/>
  <c r="B1015" i="94"/>
  <c r="B1016" i="94"/>
  <c r="B1017" i="94"/>
  <c r="B1018" i="94"/>
  <c r="B1019" i="94"/>
  <c r="B1020" i="94"/>
  <c r="B1021" i="94"/>
  <c r="B972" i="94"/>
  <c r="B973" i="94"/>
  <c r="B974" i="94"/>
  <c r="B975" i="94"/>
  <c r="B976" i="94"/>
  <c r="B977" i="94"/>
  <c r="B978" i="94"/>
  <c r="B979" i="94"/>
  <c r="B980" i="94"/>
  <c r="B981" i="94"/>
  <c r="B982" i="94"/>
  <c r="B983" i="94"/>
  <c r="B984" i="94"/>
  <c r="B985" i="94"/>
  <c r="B986" i="94"/>
  <c r="B987" i="94"/>
  <c r="B988" i="94"/>
  <c r="B989" i="94"/>
  <c r="B990" i="94"/>
  <c r="B991" i="94"/>
  <c r="B992" i="94"/>
  <c r="B993" i="94"/>
  <c r="B994" i="94"/>
  <c r="B995" i="94"/>
  <c r="B996" i="94"/>
  <c r="B997" i="94"/>
  <c r="B998" i="94"/>
  <c r="B999" i="94"/>
  <c r="B1000" i="94"/>
  <c r="B1001" i="94"/>
  <c r="B1002" i="94"/>
  <c r="B1003" i="94"/>
  <c r="B1004" i="94"/>
  <c r="B1005" i="94"/>
  <c r="B1006" i="94"/>
  <c r="B1007" i="94"/>
  <c r="B1008" i="94"/>
  <c r="B1009" i="94"/>
  <c r="B1010" i="94"/>
  <c r="B971" i="94"/>
  <c r="B921" i="94"/>
  <c r="B922" i="94"/>
  <c r="B923" i="94"/>
  <c r="B924" i="94"/>
  <c r="B925" i="94"/>
  <c r="B926" i="94"/>
  <c r="B927" i="94"/>
  <c r="B928" i="94"/>
  <c r="B929" i="94"/>
  <c r="B930" i="94"/>
  <c r="B931" i="94"/>
  <c r="B932" i="94"/>
  <c r="B933" i="94"/>
  <c r="B934" i="94"/>
  <c r="B935" i="94"/>
  <c r="B936" i="94"/>
  <c r="B937" i="94"/>
  <c r="B938" i="94"/>
  <c r="B939" i="94"/>
  <c r="B940" i="94"/>
  <c r="B941" i="94"/>
  <c r="B942" i="94"/>
  <c r="B943" i="94"/>
  <c r="B944" i="94"/>
  <c r="B945" i="94"/>
  <c r="B946" i="94"/>
  <c r="B947" i="94"/>
  <c r="B948" i="94"/>
  <c r="B949" i="94"/>
  <c r="B950" i="94"/>
  <c r="B951" i="94"/>
  <c r="B952" i="94"/>
  <c r="B953" i="94"/>
  <c r="B954" i="94"/>
  <c r="B955" i="94"/>
  <c r="B956" i="94"/>
  <c r="B957" i="94"/>
  <c r="B958" i="94"/>
  <c r="B959" i="94"/>
  <c r="B960" i="94"/>
  <c r="B961" i="94"/>
  <c r="B962" i="94"/>
  <c r="B963" i="94"/>
  <c r="B964" i="94"/>
  <c r="B965" i="94"/>
  <c r="B966" i="94"/>
  <c r="B967" i="94"/>
  <c r="B968" i="94"/>
  <c r="B969" i="94"/>
  <c r="B970" i="94"/>
  <c r="B920" i="94"/>
  <c r="B919" i="94"/>
  <c r="B910" i="94"/>
  <c r="B911" i="94"/>
  <c r="B912" i="94"/>
  <c r="B913" i="94"/>
  <c r="B914" i="94"/>
  <c r="B915" i="94"/>
  <c r="B916" i="94"/>
  <c r="B917" i="94"/>
  <c r="B918" i="94"/>
  <c r="B870" i="94"/>
  <c r="B871" i="94"/>
  <c r="B872" i="94"/>
  <c r="B873" i="94"/>
  <c r="B874" i="94"/>
  <c r="B875" i="94"/>
  <c r="B876" i="94"/>
  <c r="B877" i="94"/>
  <c r="B878" i="94"/>
  <c r="B879" i="94"/>
  <c r="B880" i="94"/>
  <c r="B881" i="94"/>
  <c r="B882" i="94"/>
  <c r="B883" i="94"/>
  <c r="B884" i="94"/>
  <c r="B885" i="94"/>
  <c r="B886" i="94"/>
  <c r="B887" i="94"/>
  <c r="B888" i="94"/>
  <c r="B889" i="94"/>
  <c r="B890" i="94"/>
  <c r="B891" i="94"/>
  <c r="B892" i="94"/>
  <c r="B893" i="94"/>
  <c r="B894" i="94"/>
  <c r="B895" i="94"/>
  <c r="B896" i="94"/>
  <c r="B897" i="94"/>
  <c r="B898" i="94"/>
  <c r="B899" i="94"/>
  <c r="B900" i="94"/>
  <c r="B901" i="94"/>
  <c r="B902" i="94"/>
  <c r="B903" i="94"/>
  <c r="B904" i="94"/>
  <c r="B905" i="94"/>
  <c r="B906" i="94"/>
  <c r="B907" i="94"/>
  <c r="B908" i="94"/>
  <c r="B909" i="94"/>
  <c r="B869" i="94"/>
  <c r="B868" i="94"/>
  <c r="B819" i="94"/>
  <c r="B820" i="94"/>
  <c r="B821" i="94"/>
  <c r="B822" i="94"/>
  <c r="B823" i="94"/>
  <c r="B824" i="94"/>
  <c r="B825" i="94"/>
  <c r="B826" i="94"/>
  <c r="B827" i="94"/>
  <c r="B828" i="94"/>
  <c r="B829" i="94"/>
  <c r="B830" i="94"/>
  <c r="B831" i="94"/>
  <c r="B832" i="94"/>
  <c r="B833" i="94"/>
  <c r="B834" i="94"/>
  <c r="B835" i="94"/>
  <c r="B836" i="94"/>
  <c r="B837" i="94"/>
  <c r="B838" i="94"/>
  <c r="B839" i="94"/>
  <c r="B840" i="94"/>
  <c r="B841" i="94"/>
  <c r="B842" i="94"/>
  <c r="B843" i="94"/>
  <c r="B844" i="94"/>
  <c r="B845" i="94"/>
  <c r="B846" i="94"/>
  <c r="B847" i="94"/>
  <c r="B848" i="94"/>
  <c r="B849" i="94"/>
  <c r="B850" i="94"/>
  <c r="B851" i="94"/>
  <c r="B852" i="94"/>
  <c r="B853" i="94"/>
  <c r="B854" i="94"/>
  <c r="B855" i="94"/>
  <c r="B856" i="94"/>
  <c r="B857" i="94"/>
  <c r="B858" i="94"/>
  <c r="B859" i="94"/>
  <c r="B860" i="94"/>
  <c r="B861" i="94"/>
  <c r="B862" i="94"/>
  <c r="B863" i="94"/>
  <c r="B864" i="94"/>
  <c r="B865" i="94"/>
  <c r="B866" i="94"/>
  <c r="B867" i="94"/>
  <c r="B818" i="94"/>
  <c r="B768" i="94"/>
  <c r="B769" i="94"/>
  <c r="B770" i="94"/>
  <c r="B771" i="94"/>
  <c r="B772" i="94"/>
  <c r="B773" i="94"/>
  <c r="B774" i="94"/>
  <c r="B775" i="94"/>
  <c r="B776" i="94"/>
  <c r="B777" i="94"/>
  <c r="B778" i="94"/>
  <c r="B779" i="94"/>
  <c r="B780" i="94"/>
  <c r="B781" i="94"/>
  <c r="B782" i="94"/>
  <c r="B783" i="94"/>
  <c r="B784" i="94"/>
  <c r="B785" i="94"/>
  <c r="B786" i="94"/>
  <c r="B787" i="94"/>
  <c r="B788" i="94"/>
  <c r="B789" i="94"/>
  <c r="B790" i="94"/>
  <c r="B791" i="94"/>
  <c r="B792" i="94"/>
  <c r="B793" i="94"/>
  <c r="B794" i="94"/>
  <c r="B795" i="94"/>
  <c r="B796" i="94"/>
  <c r="B797" i="94"/>
  <c r="B798" i="94"/>
  <c r="B799" i="94"/>
  <c r="B800" i="94"/>
  <c r="B801" i="94"/>
  <c r="B802" i="94"/>
  <c r="B803" i="94"/>
  <c r="B804" i="94"/>
  <c r="B805" i="94"/>
  <c r="B806" i="94"/>
  <c r="B807" i="94"/>
  <c r="B808" i="94"/>
  <c r="B809" i="94"/>
  <c r="B810" i="94"/>
  <c r="B811" i="94"/>
  <c r="B812" i="94"/>
  <c r="B813" i="94"/>
  <c r="B814" i="94"/>
  <c r="B815" i="94"/>
  <c r="B816" i="94"/>
  <c r="B817" i="94"/>
  <c r="B767" i="94"/>
  <c r="B765" i="94"/>
  <c r="B766" i="94"/>
  <c r="B717" i="94"/>
  <c r="B718" i="94"/>
  <c r="B719" i="94"/>
  <c r="B720" i="94"/>
  <c r="B721" i="94"/>
  <c r="B722" i="94"/>
  <c r="B723" i="94"/>
  <c r="B724" i="94"/>
  <c r="B725" i="94"/>
  <c r="B726" i="94"/>
  <c r="B727" i="94"/>
  <c r="B728" i="94"/>
  <c r="B729" i="94"/>
  <c r="B730" i="94"/>
  <c r="B731" i="94"/>
  <c r="B732" i="94"/>
  <c r="B733" i="94"/>
  <c r="B734" i="94"/>
  <c r="B735" i="94"/>
  <c r="B736" i="94"/>
  <c r="B737" i="94"/>
  <c r="B738" i="94"/>
  <c r="B739" i="94"/>
  <c r="B740" i="94"/>
  <c r="B741" i="94"/>
  <c r="B742" i="94"/>
  <c r="B743" i="94"/>
  <c r="B744" i="94"/>
  <c r="B745" i="94"/>
  <c r="B746" i="94"/>
  <c r="B747" i="94"/>
  <c r="B748" i="94"/>
  <c r="B749" i="94"/>
  <c r="B750" i="94"/>
  <c r="B751" i="94"/>
  <c r="B752" i="94"/>
  <c r="B753" i="94"/>
  <c r="B754" i="94"/>
  <c r="B755" i="94"/>
  <c r="B756" i="94"/>
  <c r="B757" i="94"/>
  <c r="B758" i="94"/>
  <c r="B759" i="94"/>
  <c r="B760" i="94"/>
  <c r="B761" i="94"/>
  <c r="B762" i="94"/>
  <c r="B763" i="94"/>
  <c r="B764" i="94"/>
  <c r="B716" i="94"/>
  <c r="B712" i="94"/>
  <c r="B713" i="94"/>
  <c r="B714" i="94"/>
  <c r="B715" i="94"/>
  <c r="B666" i="94"/>
  <c r="B667" i="94"/>
  <c r="B668" i="94"/>
  <c r="B669" i="94"/>
  <c r="B670" i="94"/>
  <c r="B671" i="94"/>
  <c r="B672" i="94"/>
  <c r="B673" i="94"/>
  <c r="B674" i="94"/>
  <c r="B675" i="94"/>
  <c r="B676" i="94"/>
  <c r="B677" i="94"/>
  <c r="B678" i="94"/>
  <c r="B679" i="94"/>
  <c r="B680" i="94"/>
  <c r="B681" i="94"/>
  <c r="B682" i="94"/>
  <c r="B683" i="94"/>
  <c r="B684" i="94"/>
  <c r="B685" i="94"/>
  <c r="B686" i="94"/>
  <c r="B687" i="94"/>
  <c r="B688" i="94"/>
  <c r="B689" i="94"/>
  <c r="B690" i="94"/>
  <c r="B691" i="94"/>
  <c r="B692" i="94"/>
  <c r="B693" i="94"/>
  <c r="B694" i="94"/>
  <c r="B695" i="94"/>
  <c r="B696" i="94"/>
  <c r="B697" i="94"/>
  <c r="B698" i="94"/>
  <c r="B699" i="94"/>
  <c r="B700" i="94"/>
  <c r="B701" i="94"/>
  <c r="B702" i="94"/>
  <c r="B703" i="94"/>
  <c r="B704" i="94"/>
  <c r="B705" i="94"/>
  <c r="B706" i="94"/>
  <c r="B707" i="94"/>
  <c r="B708" i="94"/>
  <c r="B709" i="94"/>
  <c r="B710" i="94"/>
  <c r="B711" i="94"/>
  <c r="B665" i="94"/>
  <c r="B664" i="94"/>
  <c r="B662" i="94"/>
  <c r="B663" i="94"/>
  <c r="B615" i="94"/>
  <c r="B616" i="94"/>
  <c r="B617" i="94"/>
  <c r="B618" i="94"/>
  <c r="B619" i="94"/>
  <c r="B620" i="94"/>
  <c r="B621" i="94"/>
  <c r="B622" i="94"/>
  <c r="B623" i="94"/>
  <c r="B624" i="94"/>
  <c r="B625" i="94"/>
  <c r="B626" i="94"/>
  <c r="B627" i="94"/>
  <c r="B628" i="94"/>
  <c r="B629" i="94"/>
  <c r="B630" i="94"/>
  <c r="B631" i="94"/>
  <c r="B632" i="94"/>
  <c r="B633" i="94"/>
  <c r="B634" i="94"/>
  <c r="B635" i="94"/>
  <c r="B636" i="94"/>
  <c r="B637" i="94"/>
  <c r="B638" i="94"/>
  <c r="B639" i="94"/>
  <c r="B640" i="94"/>
  <c r="B641" i="94"/>
  <c r="B642" i="94"/>
  <c r="B643" i="94"/>
  <c r="B644" i="94"/>
  <c r="B645" i="94"/>
  <c r="B646" i="94"/>
  <c r="B647" i="94"/>
  <c r="B648" i="94"/>
  <c r="B649" i="94"/>
  <c r="B650" i="94"/>
  <c r="B651" i="94"/>
  <c r="B652" i="94"/>
  <c r="B653" i="94"/>
  <c r="B654" i="94"/>
  <c r="B655" i="94"/>
  <c r="B656" i="94"/>
  <c r="B657" i="94"/>
  <c r="B658" i="94"/>
  <c r="B659" i="94"/>
  <c r="B660" i="94"/>
  <c r="B661" i="94"/>
  <c r="B614" i="94"/>
  <c r="B612" i="94"/>
  <c r="B613" i="94"/>
  <c r="B564" i="94"/>
  <c r="B565" i="94"/>
  <c r="B566" i="94"/>
  <c r="B567" i="94"/>
  <c r="B568" i="94"/>
  <c r="B569" i="94"/>
  <c r="B570" i="94"/>
  <c r="B571" i="94"/>
  <c r="B572" i="94"/>
  <c r="B573" i="94"/>
  <c r="B574" i="94"/>
  <c r="B575" i="94"/>
  <c r="B576" i="94"/>
  <c r="B577" i="94"/>
  <c r="B578" i="94"/>
  <c r="B579" i="94"/>
  <c r="B580" i="94"/>
  <c r="B581" i="94"/>
  <c r="B582" i="94"/>
  <c r="B583" i="94"/>
  <c r="B584" i="94"/>
  <c r="B585" i="94"/>
  <c r="B586" i="94"/>
  <c r="B587" i="94"/>
  <c r="B588" i="94"/>
  <c r="B589" i="94"/>
  <c r="B590" i="94"/>
  <c r="B591" i="94"/>
  <c r="B592" i="94"/>
  <c r="B593" i="94"/>
  <c r="B594" i="94"/>
  <c r="B595" i="94"/>
  <c r="B596" i="94"/>
  <c r="B597" i="94"/>
  <c r="B598" i="94"/>
  <c r="B599" i="94"/>
  <c r="B600" i="94"/>
  <c r="B601" i="94"/>
  <c r="B602" i="94"/>
  <c r="B603" i="94"/>
  <c r="B604" i="94"/>
  <c r="B605" i="94"/>
  <c r="B606" i="94"/>
  <c r="B607" i="94"/>
  <c r="B608" i="94"/>
  <c r="B609" i="94"/>
  <c r="B610" i="94"/>
  <c r="B611" i="94"/>
  <c r="B563" i="94"/>
  <c r="B513" i="94"/>
  <c r="B514" i="94"/>
  <c r="B515" i="94"/>
  <c r="B516" i="94"/>
  <c r="B517" i="94"/>
  <c r="B518" i="94"/>
  <c r="B519" i="94"/>
  <c r="B520" i="94"/>
  <c r="B521" i="94"/>
  <c r="B522" i="94"/>
  <c r="B523" i="94"/>
  <c r="B524" i="94"/>
  <c r="B525" i="94"/>
  <c r="B526" i="94"/>
  <c r="B527" i="94"/>
  <c r="B528" i="94"/>
  <c r="B529" i="94"/>
  <c r="B530" i="94"/>
  <c r="B531" i="94"/>
  <c r="B532" i="94"/>
  <c r="B533" i="94"/>
  <c r="B534" i="94"/>
  <c r="B535" i="94"/>
  <c r="B536" i="94"/>
  <c r="B537" i="94"/>
  <c r="B538" i="94"/>
  <c r="B539" i="94"/>
  <c r="B540" i="94"/>
  <c r="B541" i="94"/>
  <c r="B542" i="94"/>
  <c r="B543" i="94"/>
  <c r="B544" i="94"/>
  <c r="B545" i="94"/>
  <c r="B546" i="94"/>
  <c r="B547" i="94"/>
  <c r="B548" i="94"/>
  <c r="B549" i="94"/>
  <c r="B550" i="94"/>
  <c r="B551" i="94"/>
  <c r="B552" i="94"/>
  <c r="B553" i="94"/>
  <c r="B554" i="94"/>
  <c r="B555" i="94"/>
  <c r="B556" i="94"/>
  <c r="B557" i="94"/>
  <c r="B558" i="94"/>
  <c r="B559" i="94"/>
  <c r="B560" i="94"/>
  <c r="B561" i="94"/>
  <c r="B562" i="94"/>
  <c r="B512" i="94"/>
  <c r="B499" i="94"/>
  <c r="B500" i="94"/>
  <c r="B501" i="94"/>
  <c r="B502" i="94"/>
  <c r="B503" i="94"/>
  <c r="B504" i="94"/>
  <c r="B505" i="94"/>
  <c r="B506" i="94"/>
  <c r="B507" i="94"/>
  <c r="B508" i="94"/>
  <c r="B509" i="94"/>
  <c r="B510" i="94"/>
  <c r="B511" i="94"/>
  <c r="B462" i="94"/>
  <c r="B463" i="94"/>
  <c r="B464" i="94"/>
  <c r="B465" i="94"/>
  <c r="B466" i="94"/>
  <c r="B467" i="94"/>
  <c r="B468" i="94"/>
  <c r="B469" i="94"/>
  <c r="B470" i="94"/>
  <c r="B471" i="94"/>
  <c r="B472" i="94"/>
  <c r="B473" i="94"/>
  <c r="B474" i="94"/>
  <c r="B475" i="94"/>
  <c r="B476" i="94"/>
  <c r="B477" i="94"/>
  <c r="B478" i="94"/>
  <c r="B479" i="94"/>
  <c r="B480" i="94"/>
  <c r="B481" i="94"/>
  <c r="B482" i="94"/>
  <c r="B483" i="94"/>
  <c r="B484" i="94"/>
  <c r="B485" i="94"/>
  <c r="B486" i="94"/>
  <c r="B487" i="94"/>
  <c r="B488" i="94"/>
  <c r="B489" i="94"/>
  <c r="B490" i="94"/>
  <c r="B491" i="94"/>
  <c r="B492" i="94"/>
  <c r="B493" i="94"/>
  <c r="B494" i="94"/>
  <c r="B495" i="94"/>
  <c r="B496" i="94"/>
  <c r="B497" i="94"/>
  <c r="B498" i="94"/>
  <c r="B461" i="94"/>
  <c r="B460" i="94"/>
  <c r="B411" i="94"/>
  <c r="B412" i="94"/>
  <c r="B413" i="94"/>
  <c r="B414" i="94"/>
  <c r="B415" i="94"/>
  <c r="B416" i="94"/>
  <c r="B417" i="94"/>
  <c r="B418" i="94"/>
  <c r="B419" i="94"/>
  <c r="B420" i="94"/>
  <c r="B421" i="94"/>
  <c r="B422" i="94"/>
  <c r="B423" i="94"/>
  <c r="B424" i="94"/>
  <c r="B425" i="94"/>
  <c r="B426" i="94"/>
  <c r="B427" i="94"/>
  <c r="B428" i="94"/>
  <c r="B429" i="94"/>
  <c r="B430" i="94"/>
  <c r="B431" i="94"/>
  <c r="B432" i="94"/>
  <c r="B433" i="94"/>
  <c r="B434" i="94"/>
  <c r="B435" i="94"/>
  <c r="B436" i="94"/>
  <c r="B437" i="94"/>
  <c r="B438" i="94"/>
  <c r="B439" i="94"/>
  <c r="B440" i="94"/>
  <c r="B441" i="94"/>
  <c r="B442" i="94"/>
  <c r="B443" i="94"/>
  <c r="B444" i="94"/>
  <c r="B445" i="94"/>
  <c r="B446" i="94"/>
  <c r="B447" i="94"/>
  <c r="B448" i="94"/>
  <c r="B449" i="94"/>
  <c r="B450" i="94"/>
  <c r="B451" i="94"/>
  <c r="B452" i="94"/>
  <c r="B453" i="94"/>
  <c r="B454" i="94"/>
  <c r="B455" i="94"/>
  <c r="B456" i="94"/>
  <c r="B457" i="94"/>
  <c r="B458" i="94"/>
  <c r="B459" i="94"/>
  <c r="B410" i="94"/>
  <c r="B409" i="94"/>
  <c r="B404" i="94"/>
  <c r="B405" i="94"/>
  <c r="B406" i="94"/>
  <c r="B407" i="94"/>
  <c r="B408" i="94"/>
  <c r="B360" i="94"/>
  <c r="B361" i="94"/>
  <c r="B362" i="94"/>
  <c r="B363" i="94"/>
  <c r="B364" i="94"/>
  <c r="B365" i="94"/>
  <c r="B366" i="94"/>
  <c r="B367" i="94"/>
  <c r="B368" i="94"/>
  <c r="B369" i="94"/>
  <c r="B370" i="94"/>
  <c r="B371" i="94"/>
  <c r="B372" i="94"/>
  <c r="B373" i="94"/>
  <c r="B374" i="94"/>
  <c r="B375" i="94"/>
  <c r="B376" i="94"/>
  <c r="B377" i="94"/>
  <c r="B378" i="94"/>
  <c r="B379" i="94"/>
  <c r="B380" i="94"/>
  <c r="B381" i="94"/>
  <c r="B382" i="94"/>
  <c r="B383" i="94"/>
  <c r="B384" i="94"/>
  <c r="B385" i="94"/>
  <c r="B386" i="94"/>
  <c r="B387" i="94"/>
  <c r="B388" i="94"/>
  <c r="B389" i="94"/>
  <c r="B390" i="94"/>
  <c r="B391" i="94"/>
  <c r="B392" i="94"/>
  <c r="B393" i="94"/>
  <c r="B394" i="94"/>
  <c r="B395" i="94"/>
  <c r="B396" i="94"/>
  <c r="B397" i="94"/>
  <c r="B398" i="94"/>
  <c r="B399" i="94"/>
  <c r="B400" i="94"/>
  <c r="B401" i="94"/>
  <c r="B402" i="94"/>
  <c r="B403" i="94"/>
  <c r="B359" i="94"/>
  <c r="B357" i="94"/>
  <c r="B358" i="94"/>
  <c r="B346" i="94"/>
  <c r="B347" i="94"/>
  <c r="B348" i="94"/>
  <c r="B349" i="94"/>
  <c r="B350" i="94"/>
  <c r="B351" i="94"/>
  <c r="B352" i="94"/>
  <c r="B353" i="94"/>
  <c r="B354" i="94"/>
  <c r="B355" i="94"/>
  <c r="B356" i="94"/>
  <c r="B309" i="94"/>
  <c r="B310" i="94"/>
  <c r="B311" i="94"/>
  <c r="B312" i="94"/>
  <c r="B313" i="94"/>
  <c r="B314" i="94"/>
  <c r="B315" i="94"/>
  <c r="B316" i="94"/>
  <c r="B317" i="94"/>
  <c r="B318" i="94"/>
  <c r="B319" i="94"/>
  <c r="B320" i="94"/>
  <c r="B321" i="94"/>
  <c r="B322" i="94"/>
  <c r="B323" i="94"/>
  <c r="B324" i="94"/>
  <c r="B325" i="94"/>
  <c r="B326" i="94"/>
  <c r="B327" i="94"/>
  <c r="B328" i="94"/>
  <c r="B329" i="94"/>
  <c r="B330" i="94"/>
  <c r="B331" i="94"/>
  <c r="B332" i="94"/>
  <c r="B333" i="94"/>
  <c r="B334" i="94"/>
  <c r="B335" i="94"/>
  <c r="B336" i="94"/>
  <c r="B337" i="94"/>
  <c r="B338" i="94"/>
  <c r="B339" i="94"/>
  <c r="B340" i="94"/>
  <c r="B341" i="94"/>
  <c r="B342" i="94"/>
  <c r="B343" i="94"/>
  <c r="B344" i="94"/>
  <c r="B345" i="94"/>
  <c r="B308" i="94"/>
  <c r="B306" i="94"/>
  <c r="B307" i="94"/>
  <c r="B299" i="94"/>
  <c r="B300" i="94"/>
  <c r="B301" i="94"/>
  <c r="B302" i="94"/>
  <c r="B303" i="94"/>
  <c r="B304" i="94"/>
  <c r="B305" i="94"/>
  <c r="B258" i="94"/>
  <c r="B259" i="94"/>
  <c r="B260" i="94"/>
  <c r="B261" i="94"/>
  <c r="B262" i="94"/>
  <c r="B263" i="94"/>
  <c r="B264" i="94"/>
  <c r="B265" i="94"/>
  <c r="B266" i="94"/>
  <c r="B267" i="94"/>
  <c r="B268" i="94"/>
  <c r="B269" i="94"/>
  <c r="B270" i="94"/>
  <c r="B271" i="94"/>
  <c r="B272" i="94"/>
  <c r="B273" i="94"/>
  <c r="B274" i="94"/>
  <c r="B275" i="94"/>
  <c r="B276" i="94"/>
  <c r="B277" i="94"/>
  <c r="B278" i="94"/>
  <c r="B279" i="94"/>
  <c r="B280" i="94"/>
  <c r="B281" i="94"/>
  <c r="B282" i="94"/>
  <c r="B283" i="94"/>
  <c r="B284" i="94"/>
  <c r="B285" i="94"/>
  <c r="B286" i="94"/>
  <c r="B287" i="94"/>
  <c r="B288" i="94"/>
  <c r="B289" i="94"/>
  <c r="B290" i="94"/>
  <c r="B291" i="94"/>
  <c r="B292" i="94"/>
  <c r="B293" i="94"/>
  <c r="B294" i="94"/>
  <c r="B295" i="94"/>
  <c r="B296" i="94"/>
  <c r="B297" i="94"/>
  <c r="B298" i="94"/>
  <c r="B257" i="94"/>
  <c r="B207" i="94"/>
  <c r="B208" i="94"/>
  <c r="B209" i="94"/>
  <c r="B210" i="94"/>
  <c r="B211" i="94"/>
  <c r="B212" i="94"/>
  <c r="B213" i="94"/>
  <c r="B214" i="94"/>
  <c r="B215" i="94"/>
  <c r="B216" i="94"/>
  <c r="B217" i="94"/>
  <c r="B218" i="94"/>
  <c r="B219" i="94"/>
  <c r="B220" i="94"/>
  <c r="B221" i="94"/>
  <c r="B222" i="94"/>
  <c r="B223" i="94"/>
  <c r="B224" i="94"/>
  <c r="B225" i="94"/>
  <c r="B226" i="94"/>
  <c r="B227" i="94"/>
  <c r="B228" i="94"/>
  <c r="B229" i="94"/>
  <c r="B230" i="94"/>
  <c r="B231" i="94"/>
  <c r="B232" i="94"/>
  <c r="B233" i="94"/>
  <c r="B234" i="94"/>
  <c r="B235" i="94"/>
  <c r="B236" i="94"/>
  <c r="B237" i="94"/>
  <c r="B238" i="94"/>
  <c r="B239" i="94"/>
  <c r="B240" i="94"/>
  <c r="B241" i="94"/>
  <c r="B242" i="94"/>
  <c r="B243" i="94"/>
  <c r="B244" i="94"/>
  <c r="B245" i="94"/>
  <c r="B246" i="94"/>
  <c r="B247" i="94"/>
  <c r="B248" i="94"/>
  <c r="B249" i="94"/>
  <c r="B250" i="94"/>
  <c r="B251" i="94"/>
  <c r="B252" i="94"/>
  <c r="B253" i="94"/>
  <c r="B254" i="94"/>
  <c r="B255" i="94"/>
  <c r="B256" i="94"/>
  <c r="B206" i="94"/>
  <c r="B204" i="94"/>
  <c r="B205" i="94"/>
  <c r="B156" i="94"/>
  <c r="B157" i="94"/>
  <c r="B158" i="94"/>
  <c r="B159" i="94"/>
  <c r="B160" i="94"/>
  <c r="B161" i="94"/>
  <c r="B162" i="94"/>
  <c r="B163" i="94"/>
  <c r="B164" i="94"/>
  <c r="B165" i="94"/>
  <c r="B166" i="94"/>
  <c r="B167" i="94"/>
  <c r="B168" i="94"/>
  <c r="B169" i="94"/>
  <c r="B170" i="94"/>
  <c r="B171" i="94"/>
  <c r="B172" i="94"/>
  <c r="B173" i="94"/>
  <c r="B174" i="94"/>
  <c r="B175" i="94"/>
  <c r="B176" i="94"/>
  <c r="B177" i="94"/>
  <c r="B178" i="94"/>
  <c r="B179" i="94"/>
  <c r="B180" i="94"/>
  <c r="B181" i="94"/>
  <c r="B182" i="94"/>
  <c r="B183" i="94"/>
  <c r="B184" i="94"/>
  <c r="B185" i="94"/>
  <c r="B186" i="94"/>
  <c r="B187" i="94"/>
  <c r="B188" i="94"/>
  <c r="B189" i="94"/>
  <c r="B190" i="94"/>
  <c r="B191" i="94"/>
  <c r="B192" i="94"/>
  <c r="B193" i="94"/>
  <c r="B194" i="94"/>
  <c r="B195" i="94"/>
  <c r="B196" i="94"/>
  <c r="B197" i="94"/>
  <c r="B198" i="94"/>
  <c r="B199" i="94"/>
  <c r="B200" i="94"/>
  <c r="B201" i="94"/>
  <c r="B202" i="94"/>
  <c r="B203" i="94"/>
  <c r="B155" i="94"/>
  <c r="B154" i="94"/>
  <c r="B105" i="94"/>
  <c r="B106" i="94"/>
  <c r="B107" i="94"/>
  <c r="B108" i="94"/>
  <c r="B109" i="94"/>
  <c r="B110" i="94"/>
  <c r="B111" i="94"/>
  <c r="B112" i="94"/>
  <c r="B113" i="94"/>
  <c r="B114" i="94"/>
  <c r="B115" i="94"/>
  <c r="B116" i="94"/>
  <c r="B117" i="94"/>
  <c r="B118" i="94"/>
  <c r="B119" i="94"/>
  <c r="B120" i="94"/>
  <c r="B121" i="94"/>
  <c r="B122" i="94"/>
  <c r="B123" i="94"/>
  <c r="B124" i="94"/>
  <c r="B125" i="94"/>
  <c r="B126" i="94"/>
  <c r="B127" i="94"/>
  <c r="B128" i="94"/>
  <c r="B129" i="94"/>
  <c r="B130" i="94"/>
  <c r="B131" i="94"/>
  <c r="B132" i="94"/>
  <c r="B133" i="94"/>
  <c r="B134" i="94"/>
  <c r="B135" i="94"/>
  <c r="B136" i="94"/>
  <c r="B137" i="94"/>
  <c r="B138" i="94"/>
  <c r="B139" i="94"/>
  <c r="B140" i="94"/>
  <c r="B141" i="94"/>
  <c r="B142" i="94"/>
  <c r="B143" i="94"/>
  <c r="B144" i="94"/>
  <c r="B145" i="94"/>
  <c r="B146" i="94"/>
  <c r="B147" i="94"/>
  <c r="B148" i="94"/>
  <c r="B149" i="94"/>
  <c r="B150" i="94"/>
  <c r="B151" i="94"/>
  <c r="B152" i="94"/>
  <c r="B153" i="94"/>
  <c r="B104" i="94"/>
  <c r="B54" i="94"/>
  <c r="B55" i="94"/>
  <c r="B56" i="94"/>
  <c r="B57" i="94"/>
  <c r="B58" i="94"/>
  <c r="B59" i="94"/>
  <c r="B60" i="94"/>
  <c r="B61" i="94"/>
  <c r="B62" i="94"/>
  <c r="B63" i="94"/>
  <c r="B64" i="94"/>
  <c r="B65" i="94"/>
  <c r="B66" i="94"/>
  <c r="B67" i="94"/>
  <c r="B68" i="94"/>
  <c r="B69" i="94"/>
  <c r="B70" i="94"/>
  <c r="B71" i="94"/>
  <c r="B72" i="94"/>
  <c r="B73" i="94"/>
  <c r="B74" i="94"/>
  <c r="B75" i="94"/>
  <c r="B76" i="94"/>
  <c r="B77" i="94"/>
  <c r="B78" i="94"/>
  <c r="B79" i="94"/>
  <c r="B80" i="94"/>
  <c r="B81" i="94"/>
  <c r="B82" i="94"/>
  <c r="B83" i="94"/>
  <c r="B84" i="94"/>
  <c r="B85" i="94"/>
  <c r="B86" i="94"/>
  <c r="B87" i="94"/>
  <c r="B88" i="94"/>
  <c r="B89" i="94"/>
  <c r="B90" i="94"/>
  <c r="B91" i="94"/>
  <c r="B92" i="94"/>
  <c r="B93" i="94"/>
  <c r="B94" i="94"/>
  <c r="B95" i="94"/>
  <c r="B96" i="94"/>
  <c r="B97" i="94"/>
  <c r="B98" i="94"/>
  <c r="B99" i="94"/>
  <c r="B100" i="94"/>
  <c r="B101" i="94"/>
  <c r="B102" i="94"/>
  <c r="B103" i="94"/>
  <c r="B53" i="94"/>
  <c r="B23" i="94"/>
  <c r="B24" i="94"/>
  <c r="B25" i="94"/>
  <c r="B26" i="94"/>
  <c r="B27" i="94"/>
  <c r="B28" i="94"/>
  <c r="B29" i="94"/>
  <c r="B30" i="94"/>
  <c r="B31" i="94"/>
  <c r="B32" i="94"/>
  <c r="B33" i="94"/>
  <c r="B34" i="94"/>
  <c r="B35" i="94"/>
  <c r="B36" i="94"/>
  <c r="B37" i="94"/>
  <c r="B38" i="94"/>
  <c r="B39" i="94"/>
  <c r="B40" i="94"/>
  <c r="B41" i="94"/>
  <c r="B42" i="94"/>
  <c r="B43" i="94"/>
  <c r="B44" i="94"/>
  <c r="B45" i="94"/>
  <c r="B46" i="94"/>
  <c r="B47" i="94"/>
  <c r="B48" i="94"/>
  <c r="B49" i="94"/>
  <c r="B50" i="94"/>
  <c r="B51" i="94"/>
  <c r="B52" i="94"/>
  <c r="B2" i="94"/>
  <c r="B3" i="94"/>
  <c r="B4" i="94"/>
  <c r="B5" i="94"/>
  <c r="B6" i="94"/>
  <c r="B7" i="94"/>
  <c r="B8" i="94"/>
  <c r="B9" i="94"/>
  <c r="B10" i="94"/>
  <c r="B11" i="94"/>
  <c r="B12" i="94"/>
  <c r="B13" i="94"/>
  <c r="B14" i="94"/>
  <c r="B15" i="94"/>
  <c r="B16" i="94"/>
  <c r="B17" i="94"/>
  <c r="B18" i="94"/>
  <c r="B19" i="94"/>
  <c r="B20" i="94"/>
  <c r="B21" i="94"/>
  <c r="B22" i="94"/>
  <c r="L239" i="22"/>
  <c r="L240" i="22"/>
  <c r="L241" i="22"/>
  <c r="L242" i="22"/>
  <c r="J65" i="2"/>
  <c r="D72" i="2"/>
  <c r="K65" i="2"/>
  <c r="D73" i="2"/>
  <c r="L65" i="2"/>
  <c r="D74" i="2"/>
  <c r="M65" i="2"/>
  <c r="D75" i="2"/>
  <c r="N65" i="2"/>
  <c r="D76" i="2"/>
  <c r="O65" i="2"/>
  <c r="D77" i="2"/>
  <c r="D78" i="2"/>
  <c r="D79" i="2"/>
  <c r="D80" i="2"/>
  <c r="D81" i="2"/>
  <c r="L253" i="22"/>
  <c r="C83" i="91"/>
  <c r="D83" i="2"/>
  <c r="C83" i="2"/>
  <c r="E83" i="2"/>
  <c r="C83" i="71"/>
  <c r="C83" i="72"/>
  <c r="C83" i="73"/>
  <c r="C83" i="74"/>
  <c r="C83" i="75"/>
  <c r="C83" i="76"/>
  <c r="C83" i="77"/>
  <c r="C83" i="78"/>
  <c r="C83" i="79"/>
  <c r="C83" i="80"/>
  <c r="C83" i="81"/>
  <c r="C83" i="82"/>
  <c r="C83" i="83"/>
  <c r="C83" i="84"/>
  <c r="C83" i="85"/>
  <c r="C83" i="86"/>
  <c r="C83" i="87"/>
  <c r="C83" i="88"/>
  <c r="C83" i="89"/>
  <c r="C83" i="90"/>
  <c r="L254" i="22"/>
  <c r="L255" i="22"/>
  <c r="L256" i="22"/>
  <c r="L258" i="22"/>
  <c r="L260" i="22"/>
  <c r="L261" i="22"/>
  <c r="L262" i="22"/>
  <c r="L263" i="22"/>
  <c r="L264" i="22"/>
  <c r="L265" i="22"/>
  <c r="L238" i="22"/>
  <c r="L115" i="67"/>
  <c r="L115" i="65"/>
  <c r="I65" i="91"/>
  <c r="G65" i="91"/>
  <c r="D65" i="91"/>
  <c r="C65" i="91"/>
  <c r="B65" i="91"/>
  <c r="P11" i="91"/>
  <c r="I65" i="90"/>
  <c r="G65" i="90"/>
  <c r="D65" i="90"/>
  <c r="C65" i="90"/>
  <c r="B65" i="90"/>
  <c r="P11" i="90"/>
  <c r="I65" i="89"/>
  <c r="G65" i="89"/>
  <c r="D65" i="89"/>
  <c r="C65" i="89"/>
  <c r="B65" i="89"/>
  <c r="P11" i="89"/>
  <c r="I65" i="88"/>
  <c r="G65" i="88"/>
  <c r="D65" i="88"/>
  <c r="C65" i="88"/>
  <c r="B65" i="88"/>
  <c r="P11" i="88"/>
  <c r="I65" i="87"/>
  <c r="G65" i="87"/>
  <c r="D65" i="87"/>
  <c r="C65" i="87"/>
  <c r="B65" i="87"/>
  <c r="P11" i="87"/>
  <c r="I65" i="86"/>
  <c r="G65" i="86"/>
  <c r="D65" i="86"/>
  <c r="C65" i="86"/>
  <c r="B65" i="86"/>
  <c r="P11" i="86"/>
  <c r="I65" i="85"/>
  <c r="G65" i="85"/>
  <c r="D65" i="85"/>
  <c r="C65" i="85"/>
  <c r="B65" i="85"/>
  <c r="P11" i="85"/>
  <c r="I65" i="84"/>
  <c r="G65" i="84"/>
  <c r="D65" i="84"/>
  <c r="C65" i="84"/>
  <c r="B65" i="84"/>
  <c r="P11" i="84"/>
  <c r="I65" i="83"/>
  <c r="G65" i="83"/>
  <c r="D65" i="83"/>
  <c r="C65" i="83"/>
  <c r="B65" i="83"/>
  <c r="P11" i="83"/>
  <c r="I65" i="82"/>
  <c r="G65" i="82"/>
  <c r="D65" i="82"/>
  <c r="C65" i="82"/>
  <c r="B65" i="82"/>
  <c r="P11" i="82"/>
  <c r="I65" i="81"/>
  <c r="G65" i="81"/>
  <c r="D65" i="81"/>
  <c r="C65" i="81"/>
  <c r="B65" i="81"/>
  <c r="P11" i="81"/>
  <c r="I65" i="80"/>
  <c r="G65" i="80"/>
  <c r="D65" i="80"/>
  <c r="C65" i="80"/>
  <c r="B65" i="80"/>
  <c r="P11" i="80"/>
  <c r="I65" i="79"/>
  <c r="G65" i="79"/>
  <c r="D65" i="79"/>
  <c r="C65" i="79"/>
  <c r="B65" i="79"/>
  <c r="P11" i="79"/>
  <c r="I65" i="78"/>
  <c r="G65" i="78"/>
  <c r="D65" i="78"/>
  <c r="C65" i="78"/>
  <c r="B65" i="78"/>
  <c r="P11" i="78"/>
  <c r="I65" i="77"/>
  <c r="G65" i="77"/>
  <c r="D65" i="77"/>
  <c r="C65" i="77"/>
  <c r="B65" i="77"/>
  <c r="P11" i="77"/>
  <c r="I65" i="76"/>
  <c r="G65" i="76"/>
  <c r="D65" i="76"/>
  <c r="C65" i="76"/>
  <c r="B65" i="76"/>
  <c r="P11" i="76"/>
  <c r="I65" i="75"/>
  <c r="G65" i="75"/>
  <c r="D65" i="75"/>
  <c r="C65" i="75"/>
  <c r="B65" i="75"/>
  <c r="P11" i="75"/>
  <c r="I65" i="74"/>
  <c r="G65" i="74"/>
  <c r="D65" i="74"/>
  <c r="C65" i="74"/>
  <c r="B65" i="74"/>
  <c r="P11" i="74"/>
  <c r="I65" i="73"/>
  <c r="G65" i="73"/>
  <c r="D65" i="73"/>
  <c r="C65" i="73"/>
  <c r="B65" i="73"/>
  <c r="P11" i="73"/>
  <c r="I65" i="72"/>
  <c r="G65" i="72"/>
  <c r="D65" i="72"/>
  <c r="C65" i="72"/>
  <c r="B65" i="72"/>
  <c r="P11" i="72"/>
  <c r="N1" i="2"/>
  <c r="W3" i="2"/>
  <c r="I65" i="71"/>
  <c r="G65" i="71"/>
  <c r="D65" i="71"/>
  <c r="C65" i="71"/>
  <c r="B65" i="71"/>
  <c r="P11" i="71"/>
  <c r="I65" i="70"/>
  <c r="G65" i="70"/>
  <c r="D65" i="70"/>
  <c r="C65" i="70"/>
  <c r="B65" i="70"/>
  <c r="P11" i="70"/>
  <c r="E13" i="69"/>
  <c r="E10" i="69"/>
  <c r="B13" i="69"/>
  <c r="B12" i="69"/>
  <c r="B11" i="69"/>
  <c r="B10" i="69"/>
  <c r="E9" i="69"/>
  <c r="B9" i="69"/>
  <c r="E13" i="68"/>
  <c r="E10" i="68"/>
  <c r="B13" i="68"/>
  <c r="B12" i="68"/>
  <c r="B11" i="68"/>
  <c r="B10" i="68"/>
  <c r="E9" i="68"/>
  <c r="B9" i="68"/>
  <c r="B13" i="28"/>
  <c r="E13" i="28"/>
  <c r="E10" i="28"/>
  <c r="L115" i="24"/>
  <c r="K115" i="24"/>
  <c r="J115" i="24"/>
  <c r="I115" i="24"/>
  <c r="H115" i="24"/>
  <c r="G115" i="24"/>
  <c r="F115" i="24"/>
  <c r="E115" i="24"/>
  <c r="D115" i="24"/>
  <c r="C115" i="24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13" i="2"/>
  <c r="I255" i="22"/>
  <c r="I256" i="22"/>
  <c r="I258" i="22"/>
  <c r="F175" i="22"/>
  <c r="B11" i="22"/>
  <c r="D11" i="1"/>
  <c r="D11" i="22"/>
  <c r="B12" i="22"/>
  <c r="D12" i="1"/>
  <c r="D12" i="22"/>
  <c r="B13" i="22"/>
  <c r="D13" i="1"/>
  <c r="D13" i="22"/>
  <c r="B14" i="22"/>
  <c r="D14" i="1"/>
  <c r="D14" i="22"/>
  <c r="B15" i="22"/>
  <c r="D15" i="1"/>
  <c r="D15" i="22"/>
  <c r="B16" i="22"/>
  <c r="D16" i="1"/>
  <c r="D16" i="22"/>
  <c r="B17" i="22"/>
  <c r="D17" i="1"/>
  <c r="D17" i="22"/>
  <c r="B18" i="22"/>
  <c r="D18" i="1"/>
  <c r="D18" i="22"/>
  <c r="B19" i="22"/>
  <c r="D19" i="1"/>
  <c r="D19" i="22"/>
  <c r="B20" i="22"/>
  <c r="D20" i="1"/>
  <c r="D20" i="22"/>
  <c r="B22" i="22"/>
  <c r="B24" i="22"/>
  <c r="P11" i="2"/>
  <c r="D175" i="22"/>
  <c r="C11" i="32"/>
  <c r="D11" i="32"/>
  <c r="F11" i="32"/>
  <c r="H14" i="32"/>
  <c r="B11" i="32"/>
  <c r="E14" i="32"/>
  <c r="F10" i="32"/>
  <c r="F9" i="32"/>
  <c r="F8" i="32"/>
  <c r="D10" i="32"/>
  <c r="C10" i="32"/>
  <c r="B10" i="32"/>
  <c r="D9" i="32"/>
  <c r="C9" i="32"/>
  <c r="B9" i="32"/>
  <c r="D8" i="32"/>
  <c r="C8" i="32"/>
  <c r="B8" i="32"/>
  <c r="B65" i="2"/>
  <c r="B14" i="32"/>
  <c r="B48" i="32"/>
  <c r="C14" i="32"/>
  <c r="F14" i="32"/>
  <c r="D14" i="32"/>
  <c r="W22" i="2"/>
  <c r="W18" i="2"/>
  <c r="B12" i="28"/>
  <c r="B11" i="28"/>
  <c r="B10" i="28"/>
  <c r="E9" i="28"/>
  <c r="B9" i="28"/>
  <c r="B28" i="1"/>
  <c r="B29" i="1"/>
  <c r="W23" i="2"/>
  <c r="W14" i="2"/>
  <c r="W19" i="2"/>
  <c r="W16" i="2"/>
  <c r="W20" i="2"/>
  <c r="W15" i="2"/>
  <c r="W17" i="2"/>
  <c r="W21" i="2"/>
  <c r="W13" i="2"/>
  <c r="X67" i="2"/>
  <c r="W26" i="2"/>
  <c r="W30" i="2"/>
  <c r="W34" i="2"/>
  <c r="W38" i="2"/>
  <c r="W42" i="2"/>
  <c r="W46" i="2"/>
  <c r="W50" i="2"/>
  <c r="W54" i="2"/>
  <c r="W58" i="2"/>
  <c r="W62" i="2"/>
  <c r="W27" i="2"/>
  <c r="W31" i="2"/>
  <c r="W35" i="2"/>
  <c r="W39" i="2"/>
  <c r="W43" i="2"/>
  <c r="W47" i="2"/>
  <c r="W51" i="2"/>
  <c r="W55" i="2"/>
  <c r="W59" i="2"/>
  <c r="W63" i="2"/>
  <c r="W60" i="2"/>
  <c r="W25" i="2"/>
  <c r="W37" i="2"/>
  <c r="W45" i="2"/>
  <c r="W53" i="2"/>
  <c r="W61" i="2"/>
  <c r="W28" i="2"/>
  <c r="W32" i="2"/>
  <c r="W36" i="2"/>
  <c r="W40" i="2"/>
  <c r="W44" i="2"/>
  <c r="W48" i="2"/>
  <c r="W52" i="2"/>
  <c r="W56" i="2"/>
  <c r="W29" i="2"/>
  <c r="W33" i="2"/>
  <c r="W41" i="2"/>
  <c r="W49" i="2"/>
  <c r="W57" i="2"/>
  <c r="D65" i="2"/>
  <c r="W24" i="2"/>
  <c r="I65" i="2"/>
  <c r="X65" i="2"/>
  <c r="G65" i="2"/>
  <c r="I261" i="22"/>
  <c r="C65" i="2"/>
  <c r="C72" i="91"/>
  <c r="C73" i="91"/>
  <c r="C74" i="91"/>
  <c r="C75" i="91"/>
  <c r="C76" i="91"/>
  <c r="C77" i="91"/>
  <c r="C78" i="91"/>
  <c r="C79" i="91"/>
  <c r="C80" i="91"/>
  <c r="C81" i="91"/>
  <c r="C72" i="90"/>
  <c r="C73" i="90"/>
  <c r="C74" i="90"/>
  <c r="C75" i="90"/>
  <c r="C76" i="90"/>
  <c r="C77" i="90"/>
  <c r="C78" i="90"/>
  <c r="C79" i="90"/>
  <c r="C80" i="90"/>
  <c r="C81" i="90"/>
  <c r="C72" i="89"/>
  <c r="C73" i="89"/>
  <c r="C74" i="89"/>
  <c r="C75" i="89"/>
  <c r="C76" i="89"/>
  <c r="C77" i="89"/>
  <c r="C78" i="89"/>
  <c r="C79" i="89"/>
  <c r="C80" i="89"/>
  <c r="C81" i="89"/>
  <c r="C72" i="88"/>
  <c r="C73" i="88"/>
  <c r="C74" i="88"/>
  <c r="C75" i="88"/>
  <c r="C76" i="88"/>
  <c r="C77" i="88"/>
  <c r="C78" i="88"/>
  <c r="C79" i="88"/>
  <c r="C80" i="88"/>
  <c r="C81" i="88"/>
  <c r="C72" i="87"/>
  <c r="C73" i="87"/>
  <c r="C74" i="87"/>
  <c r="C75" i="87"/>
  <c r="C76" i="87"/>
  <c r="C77" i="87"/>
  <c r="C78" i="87"/>
  <c r="C79" i="87"/>
  <c r="C80" i="87"/>
  <c r="C81" i="87"/>
  <c r="C72" i="86"/>
  <c r="C73" i="86"/>
  <c r="C74" i="86"/>
  <c r="C75" i="86"/>
  <c r="C76" i="86"/>
  <c r="C77" i="86"/>
  <c r="C78" i="86"/>
  <c r="C79" i="86"/>
  <c r="C80" i="86"/>
  <c r="C81" i="86"/>
  <c r="C72" i="85"/>
  <c r="C73" i="85"/>
  <c r="C74" i="85"/>
  <c r="C75" i="85"/>
  <c r="C76" i="85"/>
  <c r="C77" i="85"/>
  <c r="C78" i="85"/>
  <c r="C79" i="85"/>
  <c r="C80" i="85"/>
  <c r="C81" i="85"/>
  <c r="C72" i="84"/>
  <c r="C73" i="84"/>
  <c r="C74" i="84"/>
  <c r="C75" i="84"/>
  <c r="C76" i="84"/>
  <c r="C77" i="84"/>
  <c r="C78" i="84"/>
  <c r="C79" i="84"/>
  <c r="C80" i="84"/>
  <c r="C81" i="84"/>
  <c r="C72" i="83"/>
  <c r="C73" i="83"/>
  <c r="C74" i="83"/>
  <c r="C75" i="83"/>
  <c r="C76" i="83"/>
  <c r="C77" i="83"/>
  <c r="C78" i="83"/>
  <c r="C79" i="83"/>
  <c r="C80" i="83"/>
  <c r="C81" i="83"/>
  <c r="C72" i="82"/>
  <c r="C73" i="82"/>
  <c r="C74" i="82"/>
  <c r="C75" i="82"/>
  <c r="C76" i="82"/>
  <c r="C77" i="82"/>
  <c r="C78" i="82"/>
  <c r="C79" i="82"/>
  <c r="C80" i="82"/>
  <c r="C81" i="82"/>
  <c r="C72" i="81"/>
  <c r="C73" i="81"/>
  <c r="C74" i="81"/>
  <c r="C75" i="81"/>
  <c r="C76" i="81"/>
  <c r="C77" i="81"/>
  <c r="C78" i="81"/>
  <c r="C79" i="81"/>
  <c r="C80" i="81"/>
  <c r="C81" i="81"/>
  <c r="C72" i="80"/>
  <c r="C73" i="80"/>
  <c r="C74" i="80"/>
  <c r="C75" i="80"/>
  <c r="C76" i="80"/>
  <c r="C77" i="80"/>
  <c r="C78" i="80"/>
  <c r="C79" i="80"/>
  <c r="C80" i="80"/>
  <c r="C81" i="80"/>
  <c r="C72" i="79"/>
  <c r="C73" i="79"/>
  <c r="C74" i="79"/>
  <c r="C75" i="79"/>
  <c r="C76" i="79"/>
  <c r="C77" i="79"/>
  <c r="C78" i="79"/>
  <c r="C79" i="79"/>
  <c r="C80" i="79"/>
  <c r="C81" i="79"/>
  <c r="C72" i="78"/>
  <c r="C73" i="78"/>
  <c r="C74" i="78"/>
  <c r="C75" i="78"/>
  <c r="C76" i="78"/>
  <c r="C77" i="78"/>
  <c r="C78" i="78"/>
  <c r="C79" i="78"/>
  <c r="C80" i="78"/>
  <c r="C81" i="78"/>
  <c r="C72" i="77"/>
  <c r="C73" i="77"/>
  <c r="C74" i="77"/>
  <c r="C75" i="77"/>
  <c r="C76" i="77"/>
  <c r="C77" i="77"/>
  <c r="C78" i="77"/>
  <c r="C79" i="77"/>
  <c r="C80" i="77"/>
  <c r="C81" i="77"/>
  <c r="C72" i="76"/>
  <c r="C73" i="76"/>
  <c r="C74" i="76"/>
  <c r="C75" i="76"/>
  <c r="C76" i="76"/>
  <c r="C77" i="76"/>
  <c r="C78" i="76"/>
  <c r="C79" i="76"/>
  <c r="C80" i="76"/>
  <c r="C81" i="76"/>
  <c r="C72" i="75"/>
  <c r="C73" i="75"/>
  <c r="C74" i="75"/>
  <c r="C75" i="75"/>
  <c r="C76" i="75"/>
  <c r="C77" i="75"/>
  <c r="C78" i="75"/>
  <c r="C79" i="75"/>
  <c r="C80" i="75"/>
  <c r="C81" i="75"/>
  <c r="C72" i="74"/>
  <c r="C73" i="74"/>
  <c r="C74" i="74"/>
  <c r="C75" i="74"/>
  <c r="C76" i="74"/>
  <c r="C77" i="74"/>
  <c r="C78" i="74"/>
  <c r="C79" i="74"/>
  <c r="C80" i="74"/>
  <c r="C81" i="74"/>
  <c r="C72" i="73"/>
  <c r="C73" i="73"/>
  <c r="C74" i="73"/>
  <c r="C75" i="73"/>
  <c r="C76" i="73"/>
  <c r="C77" i="73"/>
  <c r="C78" i="73"/>
  <c r="C79" i="73"/>
  <c r="C80" i="73"/>
  <c r="C81" i="73"/>
  <c r="C72" i="72"/>
  <c r="C73" i="72"/>
  <c r="C74" i="72"/>
  <c r="C75" i="72"/>
  <c r="C76" i="72"/>
  <c r="C77" i="72"/>
  <c r="C78" i="72"/>
  <c r="C79" i="72"/>
  <c r="C80" i="72"/>
  <c r="C81" i="72"/>
  <c r="C72" i="71"/>
  <c r="C73" i="71"/>
  <c r="C74" i="71"/>
  <c r="C75" i="71"/>
  <c r="C76" i="71"/>
  <c r="C77" i="71"/>
  <c r="C78" i="71"/>
  <c r="C79" i="71"/>
  <c r="C80" i="71"/>
  <c r="C81" i="71"/>
  <c r="C72" i="2"/>
  <c r="E72" i="2"/>
  <c r="C73" i="2"/>
  <c r="E73" i="2"/>
  <c r="C74" i="2"/>
  <c r="E74" i="2"/>
  <c r="C75" i="2"/>
  <c r="E75" i="2"/>
  <c r="C76" i="2"/>
  <c r="E76" i="2"/>
  <c r="C77" i="2"/>
  <c r="E77" i="2"/>
  <c r="C78" i="2"/>
  <c r="E78" i="2"/>
  <c r="C79" i="2"/>
  <c r="E79" i="2"/>
  <c r="C80" i="2"/>
  <c r="E80" i="2"/>
  <c r="C81" i="2"/>
  <c r="E81" i="2"/>
  <c r="E86" i="2"/>
  <c r="E88" i="2"/>
  <c r="E95" i="2"/>
  <c r="B36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60" i="1"/>
  <c r="B22" i="1"/>
  <c r="B23" i="22"/>
  <c r="X72" i="2"/>
  <c r="X70" i="2"/>
  <c r="E17" i="28"/>
  <c r="E42" i="28"/>
  <c r="E43" i="28"/>
  <c r="E17" i="68"/>
  <c r="E42" i="68"/>
  <c r="E43" i="68"/>
  <c r="E17" i="69"/>
  <c r="E42" i="69"/>
  <c r="E43" i="69"/>
  <c r="E32" i="1"/>
  <c r="L266" i="22"/>
  <c r="L259" i="22"/>
  <c r="L257" i="22"/>
  <c r="L252" i="22"/>
  <c r="L251" i="22"/>
  <c r="L250" i="22"/>
  <c r="L249" i="22"/>
  <c r="L248" i="22"/>
  <c r="L247" i="22"/>
  <c r="L246" i="22"/>
  <c r="L245" i="22"/>
  <c r="L244" i="22"/>
  <c r="L243" i="22"/>
  <c r="E238" i="22"/>
  <c r="I238" i="22"/>
  <c r="E259" i="22"/>
  <c r="I259" i="22"/>
  <c r="E266" i="22"/>
  <c r="I266" i="22"/>
  <c r="L2" i="63"/>
  <c r="A2" i="63"/>
  <c r="A3" i="63"/>
  <c r="A4" i="63"/>
  <c r="A5" i="63"/>
  <c r="A6" i="63"/>
  <c r="A7" i="63"/>
  <c r="A8" i="63"/>
  <c r="A9" i="63"/>
  <c r="A10" i="63"/>
  <c r="A11" i="63"/>
  <c r="A12" i="63"/>
  <c r="A13" i="63"/>
  <c r="A14" i="63"/>
  <c r="A15" i="63"/>
  <c r="A16" i="63"/>
  <c r="A17" i="63"/>
  <c r="A18" i="63"/>
  <c r="A19" i="63"/>
  <c r="A20" i="63"/>
  <c r="A21" i="63"/>
  <c r="A22" i="63"/>
  <c r="A23" i="63"/>
  <c r="A24" i="63"/>
  <c r="A25" i="63"/>
  <c r="A26" i="63"/>
  <c r="A27" i="63"/>
  <c r="A28" i="63"/>
  <c r="A29" i="63"/>
  <c r="A30" i="63"/>
  <c r="A31" i="63"/>
  <c r="A32" i="63"/>
  <c r="A33" i="63"/>
  <c r="A34" i="63"/>
  <c r="A35" i="63"/>
  <c r="A36" i="63"/>
  <c r="A37" i="63"/>
  <c r="A38" i="63"/>
  <c r="A39" i="63"/>
  <c r="A40" i="63"/>
  <c r="A41" i="63"/>
  <c r="A42" i="63"/>
  <c r="A43" i="63"/>
  <c r="A44" i="63"/>
  <c r="A45" i="63"/>
  <c r="A46" i="63"/>
  <c r="A47" i="63"/>
  <c r="A48" i="63"/>
  <c r="A49" i="63"/>
  <c r="A50" i="63"/>
  <c r="A51" i="63"/>
  <c r="A52" i="63"/>
  <c r="A53" i="63"/>
  <c r="A54" i="63"/>
  <c r="A55" i="63"/>
  <c r="A56" i="63"/>
  <c r="A57" i="63"/>
  <c r="A58" i="63"/>
  <c r="A59" i="63"/>
  <c r="A60" i="63"/>
  <c r="A61" i="63"/>
  <c r="A62" i="63"/>
  <c r="A63" i="63"/>
  <c r="A64" i="63"/>
  <c r="A65" i="63"/>
  <c r="A66" i="63"/>
  <c r="A67" i="63"/>
  <c r="A68" i="63"/>
  <c r="A69" i="63"/>
  <c r="A70" i="63"/>
  <c r="A71" i="63"/>
  <c r="A72" i="63"/>
  <c r="A73" i="63"/>
  <c r="A74" i="63"/>
  <c r="A75" i="63"/>
  <c r="A76" i="63"/>
  <c r="A77" i="63"/>
  <c r="A78" i="63"/>
  <c r="A79" i="63"/>
  <c r="A80" i="63"/>
  <c r="A81" i="63"/>
  <c r="A82" i="63"/>
  <c r="A83" i="63"/>
  <c r="A84" i="63"/>
  <c r="A85" i="63"/>
  <c r="A86" i="63"/>
  <c r="A87" i="63"/>
  <c r="A88" i="63"/>
  <c r="A89" i="63"/>
  <c r="A90" i="63"/>
  <c r="A91" i="63"/>
  <c r="A92" i="63"/>
  <c r="A93" i="63"/>
  <c r="A94" i="63"/>
  <c r="A95" i="63"/>
  <c r="A96" i="63"/>
  <c r="A97" i="63"/>
  <c r="A98" i="63"/>
  <c r="A99" i="63"/>
  <c r="A100" i="63"/>
  <c r="A101" i="63"/>
  <c r="A102" i="63"/>
  <c r="A103" i="63"/>
  <c r="A104" i="63"/>
  <c r="A105" i="63"/>
  <c r="A106" i="63"/>
  <c r="A107" i="63"/>
  <c r="A108" i="63"/>
  <c r="A109" i="63"/>
  <c r="A110" i="63"/>
  <c r="A111" i="63"/>
  <c r="A112" i="63"/>
  <c r="A113" i="63"/>
  <c r="A114" i="63"/>
  <c r="A115" i="63"/>
  <c r="A116" i="63"/>
  <c r="A117" i="63"/>
  <c r="A118" i="63"/>
  <c r="A119" i="63"/>
  <c r="A120" i="63"/>
  <c r="A121" i="63"/>
  <c r="A122" i="63"/>
  <c r="A123" i="63"/>
  <c r="A124" i="63"/>
  <c r="A125" i="63"/>
  <c r="A126" i="63"/>
  <c r="A127" i="63"/>
  <c r="A128" i="63"/>
  <c r="A129" i="63"/>
  <c r="A130" i="63"/>
  <c r="A131" i="63"/>
  <c r="A132" i="63"/>
  <c r="A133" i="63"/>
  <c r="A134" i="63"/>
  <c r="A135" i="63"/>
  <c r="A136" i="63"/>
  <c r="A137" i="63"/>
  <c r="A138" i="63"/>
  <c r="A139" i="63"/>
  <c r="A140" i="63"/>
  <c r="A141" i="63"/>
  <c r="A142" i="63"/>
  <c r="A143" i="63"/>
  <c r="A144" i="63"/>
  <c r="A145" i="63"/>
  <c r="A146" i="63"/>
  <c r="A147" i="63"/>
  <c r="A148" i="63"/>
  <c r="A149" i="63"/>
  <c r="A150" i="63"/>
  <c r="A151" i="63"/>
  <c r="A152" i="63"/>
  <c r="A153" i="63"/>
  <c r="A154" i="63"/>
  <c r="A155" i="63"/>
  <c r="A156" i="63"/>
  <c r="A157" i="63"/>
  <c r="A158" i="63"/>
  <c r="A159" i="63"/>
  <c r="A160" i="63"/>
  <c r="A161" i="63"/>
  <c r="A162" i="63"/>
  <c r="A163" i="63"/>
  <c r="A164" i="63"/>
  <c r="A165" i="63"/>
  <c r="A166" i="63"/>
  <c r="A167" i="63"/>
  <c r="A168" i="63"/>
  <c r="A169" i="63"/>
  <c r="A170" i="63"/>
  <c r="A171" i="63"/>
  <c r="A172" i="63"/>
  <c r="A173" i="63"/>
  <c r="A174" i="63"/>
  <c r="A175" i="63"/>
  <c r="A176" i="63"/>
  <c r="A177" i="63"/>
  <c r="A178" i="63"/>
  <c r="A179" i="63"/>
  <c r="A180" i="63"/>
  <c r="A181" i="63"/>
  <c r="A182" i="63"/>
  <c r="A183" i="63"/>
  <c r="A184" i="63"/>
  <c r="A185" i="63"/>
  <c r="A186" i="63"/>
  <c r="A187" i="63"/>
  <c r="A188" i="63"/>
  <c r="A189" i="63"/>
  <c r="A190" i="63"/>
  <c r="A191" i="63"/>
  <c r="A192" i="63"/>
  <c r="A193" i="63"/>
  <c r="A194" i="63"/>
  <c r="A195" i="63"/>
  <c r="A196" i="63"/>
  <c r="A197" i="63"/>
  <c r="A198" i="63"/>
  <c r="A199" i="63"/>
  <c r="A200" i="63"/>
  <c r="A201" i="63"/>
  <c r="A202" i="63"/>
  <c r="A203" i="63"/>
  <c r="A204" i="63"/>
  <c r="A205" i="63"/>
  <c r="A206" i="63"/>
  <c r="A207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A314" i="63"/>
  <c r="A315" i="63"/>
  <c r="A316" i="63"/>
  <c r="A317" i="63"/>
  <c r="A318" i="63"/>
  <c r="A319" i="63"/>
  <c r="A320" i="63"/>
  <c r="A321" i="63"/>
  <c r="A322" i="63"/>
  <c r="A323" i="63"/>
  <c r="A324" i="63"/>
  <c r="A325" i="63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38" i="63"/>
  <c r="A339" i="63"/>
  <c r="A340" i="63"/>
  <c r="A341" i="63"/>
  <c r="A342" i="63"/>
  <c r="A343" i="63"/>
  <c r="A344" i="63"/>
  <c r="A345" i="63"/>
  <c r="A346" i="63"/>
  <c r="A347" i="63"/>
  <c r="A348" i="63"/>
  <c r="A349" i="63"/>
  <c r="A350" i="63"/>
  <c r="A351" i="63"/>
  <c r="A352" i="63"/>
  <c r="A353" i="63"/>
  <c r="A354" i="63"/>
  <c r="A355" i="63"/>
  <c r="A356" i="63"/>
  <c r="A357" i="63"/>
  <c r="A358" i="63"/>
  <c r="A359" i="63"/>
  <c r="A360" i="63"/>
  <c r="A361" i="63"/>
  <c r="A362" i="63"/>
  <c r="A363" i="63"/>
  <c r="A364" i="63"/>
  <c r="A365" i="63"/>
  <c r="A366" i="63"/>
  <c r="A367" i="63"/>
  <c r="A368" i="63"/>
  <c r="A369" i="63"/>
  <c r="A370" i="63"/>
  <c r="A371" i="63"/>
  <c r="A372" i="63"/>
  <c r="A373" i="63"/>
  <c r="A374" i="63"/>
  <c r="A375" i="63"/>
  <c r="A376" i="63"/>
  <c r="A377" i="63"/>
  <c r="A378" i="63"/>
  <c r="A379" i="63"/>
  <c r="A380" i="63"/>
  <c r="A381" i="63"/>
  <c r="A382" i="63"/>
  <c r="A383" i="63"/>
  <c r="A384" i="63"/>
  <c r="A385" i="63"/>
  <c r="A386" i="63"/>
  <c r="A387" i="63"/>
  <c r="A388" i="63"/>
  <c r="A389" i="63"/>
  <c r="A390" i="63"/>
  <c r="A391" i="63"/>
  <c r="A392" i="63"/>
  <c r="A393" i="63"/>
  <c r="A394" i="63"/>
  <c r="A395" i="63"/>
  <c r="A396" i="63"/>
  <c r="A397" i="63"/>
  <c r="A398" i="63"/>
  <c r="A399" i="63"/>
  <c r="A400" i="63"/>
  <c r="A401" i="63"/>
  <c r="A402" i="63"/>
  <c r="A403" i="63"/>
  <c r="A404" i="63"/>
  <c r="A405" i="63"/>
  <c r="A406" i="63"/>
  <c r="A407" i="63"/>
  <c r="A408" i="63"/>
  <c r="A409" i="63"/>
  <c r="A410" i="63"/>
  <c r="A411" i="63"/>
  <c r="A412" i="63"/>
  <c r="A413" i="63"/>
  <c r="A414" i="63"/>
  <c r="A415" i="63"/>
  <c r="A416" i="63"/>
  <c r="A417" i="63"/>
  <c r="A418" i="63"/>
  <c r="A419" i="63"/>
  <c r="A420" i="63"/>
  <c r="A421" i="63"/>
  <c r="A422" i="63"/>
  <c r="A423" i="63"/>
  <c r="A424" i="63"/>
  <c r="A425" i="63"/>
  <c r="A426" i="63"/>
  <c r="A427" i="63"/>
  <c r="A428" i="63"/>
  <c r="A429" i="63"/>
  <c r="A430" i="63"/>
  <c r="A431" i="63"/>
  <c r="A432" i="63"/>
  <c r="A433" i="63"/>
  <c r="A434" i="63"/>
  <c r="A435" i="63"/>
  <c r="A436" i="63"/>
  <c r="A437" i="63"/>
  <c r="A438" i="63"/>
  <c r="A439" i="63"/>
  <c r="A440" i="63"/>
  <c r="A441" i="63"/>
  <c r="A442" i="63"/>
  <c r="A443" i="63"/>
  <c r="A444" i="63"/>
  <c r="A445" i="63"/>
  <c r="A446" i="63"/>
  <c r="A447" i="63"/>
  <c r="A448" i="63"/>
  <c r="A449" i="63"/>
  <c r="A450" i="63"/>
  <c r="A451" i="63"/>
  <c r="A452" i="63"/>
  <c r="A453" i="63"/>
  <c r="A454" i="63"/>
  <c r="A455" i="63"/>
  <c r="A456" i="63"/>
  <c r="A457" i="63"/>
  <c r="A458" i="63"/>
  <c r="A459" i="63"/>
  <c r="A460" i="63"/>
  <c r="A461" i="63"/>
  <c r="A462" i="63"/>
  <c r="A463" i="63"/>
  <c r="A464" i="63"/>
  <c r="A465" i="63"/>
  <c r="A466" i="63"/>
  <c r="A467" i="63"/>
  <c r="A468" i="63"/>
  <c r="A469" i="63"/>
  <c r="A470" i="63"/>
  <c r="A471" i="63"/>
  <c r="A472" i="63"/>
  <c r="A473" i="63"/>
  <c r="A474" i="63"/>
  <c r="A475" i="63"/>
  <c r="A476" i="63"/>
  <c r="A477" i="63"/>
  <c r="A478" i="63"/>
  <c r="A479" i="63"/>
  <c r="A480" i="63"/>
  <c r="A481" i="63"/>
  <c r="A482" i="63"/>
  <c r="A483" i="63"/>
  <c r="A484" i="63"/>
  <c r="A485" i="63"/>
  <c r="A486" i="63"/>
  <c r="A487" i="63"/>
  <c r="A488" i="63"/>
  <c r="A489" i="63"/>
  <c r="A490" i="63"/>
  <c r="A491" i="63"/>
  <c r="A492" i="63"/>
  <c r="A493" i="63"/>
  <c r="A494" i="63"/>
  <c r="A495" i="63"/>
  <c r="A496" i="63"/>
  <c r="A497" i="63"/>
  <c r="A498" i="63"/>
  <c r="A499" i="63"/>
  <c r="A500" i="63"/>
  <c r="A501" i="63"/>
  <c r="A502" i="63"/>
  <c r="A503" i="63"/>
  <c r="A504" i="63"/>
  <c r="A505" i="63"/>
  <c r="A506" i="63"/>
  <c r="A507" i="63"/>
  <c r="A508" i="63"/>
  <c r="A509" i="63"/>
  <c r="A510" i="63"/>
  <c r="A511" i="63"/>
  <c r="A512" i="63"/>
  <c r="A513" i="63"/>
  <c r="A514" i="63"/>
  <c r="A515" i="63"/>
  <c r="A516" i="63"/>
  <c r="A517" i="63"/>
  <c r="A518" i="63"/>
  <c r="A519" i="63"/>
  <c r="A520" i="63"/>
  <c r="A521" i="63"/>
  <c r="A522" i="63"/>
  <c r="A523" i="63"/>
  <c r="A524" i="63"/>
  <c r="A525" i="63"/>
  <c r="A526" i="63"/>
  <c r="A527" i="63"/>
  <c r="A528" i="63"/>
  <c r="A529" i="63"/>
  <c r="A530" i="63"/>
  <c r="A531" i="63"/>
  <c r="A532" i="63"/>
  <c r="A533" i="63"/>
  <c r="A534" i="63"/>
  <c r="A535" i="63"/>
  <c r="A536" i="63"/>
  <c r="A537" i="63"/>
  <c r="A538" i="63"/>
  <c r="A539" i="63"/>
  <c r="A540" i="63"/>
  <c r="A541" i="63"/>
  <c r="A542" i="63"/>
  <c r="A543" i="63"/>
  <c r="A544" i="63"/>
  <c r="A545" i="63"/>
  <c r="A546" i="63"/>
  <c r="A547" i="63"/>
  <c r="A548" i="63"/>
  <c r="A549" i="63"/>
  <c r="A550" i="63"/>
  <c r="A551" i="63"/>
  <c r="A552" i="63"/>
  <c r="A553" i="63"/>
  <c r="A554" i="63"/>
  <c r="A555" i="63"/>
  <c r="A556" i="63"/>
  <c r="A557" i="63"/>
  <c r="A558" i="63"/>
  <c r="A559" i="63"/>
  <c r="A560" i="63"/>
  <c r="A561" i="63"/>
  <c r="A562" i="63"/>
  <c r="A563" i="63"/>
  <c r="A564" i="63"/>
  <c r="A565" i="63"/>
  <c r="A566" i="63"/>
  <c r="A567" i="63"/>
  <c r="A568" i="63"/>
  <c r="A569" i="63"/>
  <c r="A570" i="63"/>
  <c r="A571" i="63"/>
  <c r="A572" i="63"/>
  <c r="A573" i="63"/>
  <c r="A574" i="63"/>
  <c r="A575" i="63"/>
  <c r="A576" i="63"/>
  <c r="A577" i="63"/>
  <c r="A578" i="63"/>
  <c r="A579" i="63"/>
  <c r="A580" i="63"/>
  <c r="A581" i="63"/>
  <c r="A582" i="63"/>
  <c r="A583" i="63"/>
  <c r="A584" i="63"/>
  <c r="A585" i="63"/>
  <c r="A586" i="63"/>
  <c r="A587" i="63"/>
  <c r="A588" i="63"/>
  <c r="A589" i="63"/>
  <c r="A590" i="63"/>
  <c r="A591" i="63"/>
  <c r="A592" i="63"/>
  <c r="A593" i="63"/>
  <c r="A594" i="63"/>
  <c r="A595" i="63"/>
  <c r="A596" i="63"/>
  <c r="A597" i="63"/>
  <c r="A598" i="63"/>
  <c r="A599" i="63"/>
  <c r="A600" i="63"/>
  <c r="A601" i="63"/>
  <c r="A602" i="63"/>
  <c r="A603" i="63"/>
  <c r="A604" i="63"/>
  <c r="A605" i="63"/>
  <c r="A606" i="63"/>
  <c r="A607" i="63"/>
  <c r="A608" i="63"/>
  <c r="A609" i="63"/>
  <c r="A610" i="63"/>
  <c r="A611" i="63"/>
  <c r="A612" i="63"/>
  <c r="A613" i="63"/>
  <c r="A614" i="63"/>
  <c r="A615" i="63"/>
  <c r="A616" i="63"/>
  <c r="A617" i="63"/>
  <c r="A618" i="63"/>
  <c r="A619" i="63"/>
  <c r="A620" i="63"/>
  <c r="A621" i="63"/>
  <c r="A622" i="63"/>
  <c r="A623" i="63"/>
  <c r="A624" i="63"/>
  <c r="A625" i="63"/>
  <c r="A626" i="63"/>
  <c r="A627" i="63"/>
  <c r="A628" i="63"/>
  <c r="A629" i="63"/>
  <c r="A630" i="63"/>
  <c r="A631" i="63"/>
  <c r="A632" i="63"/>
  <c r="A633" i="63"/>
  <c r="A634" i="63"/>
  <c r="A635" i="63"/>
  <c r="A636" i="63"/>
  <c r="A637" i="63"/>
  <c r="A638" i="63"/>
  <c r="A639" i="63"/>
  <c r="A640" i="63"/>
  <c r="A641" i="63"/>
  <c r="A642" i="63"/>
  <c r="A643" i="63"/>
  <c r="A644" i="63"/>
  <c r="A645" i="63"/>
  <c r="A646" i="63"/>
  <c r="A647" i="63"/>
  <c r="A648" i="63"/>
  <c r="A649" i="63"/>
  <c r="A650" i="63"/>
  <c r="A651" i="63"/>
  <c r="A652" i="63"/>
  <c r="A653" i="63"/>
  <c r="A654" i="63"/>
  <c r="A655" i="63"/>
  <c r="A656" i="63"/>
  <c r="A657" i="63"/>
  <c r="A658" i="63"/>
  <c r="A659" i="63"/>
  <c r="A660" i="63"/>
  <c r="A661" i="63"/>
  <c r="A662" i="63"/>
  <c r="A663" i="63"/>
  <c r="A664" i="63"/>
  <c r="A665" i="63"/>
  <c r="A666" i="63"/>
  <c r="A667" i="63"/>
  <c r="A668" i="63"/>
  <c r="A669" i="63"/>
  <c r="A670" i="63"/>
  <c r="A671" i="63"/>
  <c r="A672" i="63"/>
  <c r="A673" i="63"/>
  <c r="A674" i="63"/>
  <c r="A675" i="63"/>
  <c r="A676" i="63"/>
  <c r="A677" i="63"/>
  <c r="A678" i="63"/>
  <c r="A679" i="63"/>
  <c r="A680" i="63"/>
  <c r="A681" i="63"/>
  <c r="A682" i="63"/>
  <c r="A683" i="63"/>
  <c r="A684" i="63"/>
  <c r="A685" i="63"/>
  <c r="A686" i="63"/>
  <c r="A687" i="63"/>
  <c r="A688" i="63"/>
  <c r="A689" i="63"/>
  <c r="A690" i="63"/>
  <c r="A691" i="63"/>
  <c r="A692" i="63"/>
  <c r="A693" i="63"/>
  <c r="A694" i="63"/>
  <c r="A695" i="63"/>
  <c r="A696" i="63"/>
  <c r="A697" i="63"/>
  <c r="A698" i="63"/>
  <c r="A699" i="63"/>
  <c r="A700" i="63"/>
  <c r="A701" i="63"/>
  <c r="A702" i="63"/>
  <c r="A703" i="63"/>
  <c r="A704" i="63"/>
  <c r="A705" i="63"/>
  <c r="A706" i="63"/>
  <c r="A707" i="63"/>
  <c r="A708" i="63"/>
  <c r="A709" i="63"/>
  <c r="A710" i="63"/>
  <c r="A711" i="63"/>
  <c r="A712" i="63"/>
  <c r="A713" i="63"/>
  <c r="A714" i="63"/>
  <c r="A715" i="63"/>
  <c r="A716" i="63"/>
  <c r="A717" i="63"/>
  <c r="A718" i="63"/>
  <c r="A719" i="63"/>
  <c r="A720" i="63"/>
  <c r="A721" i="63"/>
  <c r="A722" i="63"/>
  <c r="A723" i="63"/>
  <c r="A724" i="63"/>
  <c r="A725" i="63"/>
  <c r="A726" i="63"/>
  <c r="A727" i="63"/>
  <c r="A728" i="63"/>
  <c r="A729" i="63"/>
  <c r="A730" i="63"/>
  <c r="A731" i="63"/>
  <c r="A732" i="63"/>
  <c r="A733" i="63"/>
  <c r="A734" i="63"/>
  <c r="A735" i="63"/>
  <c r="A736" i="63"/>
  <c r="A737" i="63"/>
  <c r="A738" i="63"/>
  <c r="A739" i="63"/>
  <c r="A740" i="63"/>
  <c r="A741" i="63"/>
  <c r="A742" i="63"/>
  <c r="A743" i="63"/>
  <c r="A744" i="63"/>
  <c r="A745" i="63"/>
  <c r="A746" i="63"/>
  <c r="A747" i="63"/>
  <c r="A748" i="63"/>
  <c r="A749" i="63"/>
  <c r="A750" i="63"/>
  <c r="A751" i="63"/>
  <c r="A752" i="63"/>
  <c r="A753" i="63"/>
  <c r="A754" i="63"/>
  <c r="A755" i="63"/>
  <c r="A756" i="63"/>
  <c r="A757" i="63"/>
  <c r="A758" i="63"/>
  <c r="A759" i="63"/>
  <c r="A760" i="63"/>
  <c r="A761" i="63"/>
  <c r="A762" i="63"/>
  <c r="A763" i="63"/>
  <c r="A764" i="63"/>
  <c r="A765" i="63"/>
  <c r="A766" i="63"/>
  <c r="A767" i="63"/>
  <c r="A768" i="63"/>
  <c r="A769" i="63"/>
  <c r="A770" i="63"/>
  <c r="A771" i="63"/>
  <c r="A772" i="63"/>
  <c r="A773" i="63"/>
  <c r="A774" i="63"/>
  <c r="A775" i="63"/>
  <c r="A776" i="63"/>
  <c r="A777" i="63"/>
  <c r="A778" i="63"/>
  <c r="A779" i="63"/>
  <c r="A780" i="63"/>
  <c r="A781" i="63"/>
  <c r="A782" i="63"/>
  <c r="A783" i="63"/>
  <c r="A784" i="63"/>
  <c r="A785" i="63"/>
  <c r="A786" i="63"/>
  <c r="A787" i="63"/>
  <c r="A788" i="63"/>
  <c r="A789" i="63"/>
  <c r="A790" i="63"/>
  <c r="A791" i="63"/>
  <c r="A792" i="63"/>
  <c r="A793" i="63"/>
  <c r="A794" i="63"/>
  <c r="A795" i="63"/>
  <c r="A796" i="63"/>
  <c r="A797" i="63"/>
  <c r="A798" i="63"/>
  <c r="A799" i="63"/>
  <c r="A800" i="63"/>
  <c r="A801" i="63"/>
  <c r="A802" i="63"/>
  <c r="A803" i="63"/>
  <c r="A804" i="63"/>
  <c r="A805" i="63"/>
  <c r="A806" i="63"/>
  <c r="A807" i="63"/>
  <c r="A808" i="63"/>
  <c r="A809" i="63"/>
  <c r="A810" i="63"/>
  <c r="A811" i="63"/>
  <c r="A812" i="63"/>
  <c r="A813" i="63"/>
  <c r="A814" i="63"/>
  <c r="A815" i="63"/>
  <c r="A816" i="63"/>
  <c r="A817" i="63"/>
  <c r="A818" i="63"/>
  <c r="A819" i="63"/>
  <c r="A820" i="63"/>
  <c r="A821" i="63"/>
  <c r="A822" i="63"/>
  <c r="A823" i="63"/>
  <c r="A824" i="63"/>
  <c r="A825" i="63"/>
  <c r="A826" i="63"/>
  <c r="A827" i="63"/>
  <c r="A828" i="63"/>
  <c r="A829" i="63"/>
  <c r="A830" i="63"/>
  <c r="A831" i="63"/>
  <c r="A832" i="63"/>
  <c r="A833" i="63"/>
  <c r="A834" i="63"/>
  <c r="A835" i="63"/>
  <c r="A836" i="63"/>
  <c r="A837" i="63"/>
  <c r="A838" i="63"/>
  <c r="A839" i="63"/>
  <c r="A840" i="63"/>
  <c r="A841" i="63"/>
  <c r="A842" i="63"/>
  <c r="A843" i="63"/>
  <c r="A844" i="63"/>
  <c r="A845" i="63"/>
  <c r="A846" i="63"/>
  <c r="A847" i="63"/>
  <c r="A848" i="63"/>
  <c r="A849" i="63"/>
  <c r="A850" i="63"/>
  <c r="A851" i="63"/>
  <c r="A852" i="63"/>
  <c r="A853" i="63"/>
  <c r="A854" i="63"/>
  <c r="A855" i="63"/>
  <c r="A856" i="63"/>
  <c r="A857" i="63"/>
  <c r="A858" i="63"/>
  <c r="A859" i="63"/>
  <c r="A860" i="63"/>
  <c r="A861" i="63"/>
  <c r="A862" i="63"/>
  <c r="A863" i="63"/>
  <c r="A864" i="63"/>
  <c r="A865" i="63"/>
  <c r="A866" i="63"/>
  <c r="A867" i="63"/>
  <c r="A868" i="63"/>
  <c r="A869" i="63"/>
  <c r="A870" i="63"/>
  <c r="A871" i="63"/>
  <c r="A872" i="63"/>
  <c r="A873" i="63"/>
  <c r="A874" i="63"/>
  <c r="A875" i="63"/>
  <c r="A876" i="63"/>
  <c r="A877" i="63"/>
  <c r="A878" i="63"/>
  <c r="A879" i="63"/>
  <c r="A880" i="63"/>
  <c r="A881" i="63"/>
  <c r="A882" i="63"/>
  <c r="A883" i="63"/>
  <c r="A884" i="63"/>
  <c r="A885" i="63"/>
  <c r="A886" i="63"/>
  <c r="A887" i="63"/>
  <c r="A888" i="63"/>
  <c r="A889" i="63"/>
  <c r="A890" i="63"/>
  <c r="A891" i="63"/>
  <c r="A892" i="63"/>
  <c r="A893" i="63"/>
  <c r="A894" i="63"/>
  <c r="A895" i="63"/>
  <c r="A896" i="63"/>
  <c r="A897" i="63"/>
  <c r="A898" i="63"/>
  <c r="A899" i="63"/>
  <c r="A900" i="63"/>
  <c r="A901" i="63"/>
  <c r="A902" i="63"/>
  <c r="A903" i="63"/>
  <c r="A904" i="63"/>
  <c r="A905" i="63"/>
  <c r="A906" i="63"/>
  <c r="A907" i="63"/>
  <c r="A908" i="63"/>
  <c r="A909" i="63"/>
  <c r="A910" i="63"/>
  <c r="A911" i="63"/>
  <c r="A912" i="63"/>
  <c r="A913" i="63"/>
  <c r="A914" i="63"/>
  <c r="A915" i="63"/>
  <c r="A916" i="63"/>
  <c r="A917" i="63"/>
  <c r="A918" i="63"/>
  <c r="A919" i="63"/>
  <c r="A920" i="63"/>
  <c r="A921" i="63"/>
  <c r="A922" i="63"/>
  <c r="A923" i="63"/>
  <c r="A924" i="63"/>
  <c r="A925" i="63"/>
  <c r="A926" i="63"/>
  <c r="A927" i="63"/>
  <c r="A928" i="63"/>
  <c r="A929" i="63"/>
  <c r="A930" i="63"/>
  <c r="A931" i="63"/>
  <c r="A932" i="63"/>
  <c r="A933" i="63"/>
  <c r="A934" i="63"/>
  <c r="A935" i="63"/>
  <c r="A936" i="63"/>
  <c r="A937" i="63"/>
  <c r="A938" i="63"/>
  <c r="A939" i="63"/>
  <c r="A940" i="63"/>
  <c r="A941" i="63"/>
  <c r="A942" i="63"/>
  <c r="A943" i="63"/>
  <c r="A944" i="63"/>
  <c r="A945" i="63"/>
  <c r="A946" i="63"/>
  <c r="A947" i="63"/>
  <c r="A948" i="63"/>
  <c r="A949" i="63"/>
  <c r="A950" i="63"/>
  <c r="A951" i="63"/>
  <c r="A952" i="63"/>
  <c r="A953" i="63"/>
  <c r="A954" i="63"/>
  <c r="A955" i="63"/>
  <c r="A956" i="63"/>
  <c r="A957" i="63"/>
  <c r="A958" i="63"/>
  <c r="A959" i="63"/>
  <c r="A960" i="63"/>
  <c r="A961" i="63"/>
  <c r="A962" i="63"/>
  <c r="A963" i="63"/>
  <c r="A964" i="63"/>
  <c r="A965" i="63"/>
  <c r="A966" i="63"/>
  <c r="A967" i="63"/>
  <c r="A968" i="63"/>
  <c r="A969" i="63"/>
  <c r="A970" i="63"/>
  <c r="A971" i="63"/>
  <c r="A972" i="63"/>
  <c r="A973" i="63"/>
  <c r="A974" i="63"/>
  <c r="A975" i="63"/>
  <c r="A976" i="63"/>
  <c r="A977" i="63"/>
  <c r="A978" i="63"/>
  <c r="A979" i="63"/>
  <c r="A980" i="63"/>
  <c r="A981" i="63"/>
  <c r="A982" i="63"/>
  <c r="A983" i="63"/>
  <c r="A984" i="63"/>
  <c r="A985" i="63"/>
  <c r="A986" i="63"/>
  <c r="A987" i="63"/>
  <c r="A988" i="63"/>
  <c r="A989" i="63"/>
  <c r="A990" i="63"/>
  <c r="A991" i="63"/>
  <c r="A992" i="63"/>
  <c r="A993" i="63"/>
  <c r="A994" i="63"/>
  <c r="A995" i="63"/>
  <c r="A996" i="63"/>
  <c r="A997" i="63"/>
  <c r="A998" i="63"/>
  <c r="A999" i="63"/>
  <c r="A1000" i="63"/>
  <c r="A1001" i="63"/>
  <c r="A1002" i="63"/>
  <c r="A1003" i="63"/>
  <c r="A1004" i="63"/>
  <c r="A1005" i="63"/>
  <c r="A1006" i="63"/>
  <c r="A1007" i="63"/>
  <c r="A1008" i="63"/>
  <c r="A1009" i="63"/>
  <c r="A1010" i="63"/>
  <c r="A1011" i="63"/>
  <c r="A1012" i="63"/>
  <c r="A1013" i="63"/>
  <c r="A1014" i="63"/>
  <c r="A1015" i="63"/>
  <c r="A1016" i="63"/>
  <c r="A1017" i="63"/>
  <c r="A1018" i="63"/>
  <c r="A1019" i="63"/>
  <c r="A1020" i="63"/>
  <c r="A1021" i="63"/>
  <c r="A1022" i="63"/>
  <c r="A1023" i="63"/>
  <c r="A1024" i="63"/>
  <c r="A1025" i="63"/>
  <c r="A1026" i="63"/>
  <c r="A1027" i="63"/>
  <c r="A1028" i="63"/>
  <c r="A1029" i="63"/>
  <c r="A1030" i="63"/>
  <c r="A1031" i="63"/>
  <c r="A1032" i="63"/>
  <c r="A1033" i="63"/>
  <c r="A1034" i="63"/>
  <c r="A1035" i="63"/>
  <c r="A1036" i="63"/>
  <c r="A1037" i="63"/>
  <c r="A1038" i="63"/>
  <c r="A1039" i="63"/>
  <c r="A1040" i="63"/>
  <c r="A1041" i="63"/>
  <c r="A1042" i="63"/>
  <c r="A1043" i="63"/>
  <c r="A1044" i="63"/>
  <c r="A1045" i="63"/>
  <c r="A1046" i="63"/>
  <c r="A1047" i="63"/>
  <c r="A1048" i="63"/>
  <c r="A1049" i="63"/>
  <c r="A1050" i="63"/>
  <c r="A1051" i="63"/>
  <c r="A1052" i="63"/>
  <c r="A1053" i="63"/>
  <c r="A1054" i="63"/>
  <c r="A1055" i="63"/>
  <c r="A1056" i="63"/>
  <c r="A1057" i="63"/>
  <c r="A1058" i="63"/>
  <c r="A1059" i="63"/>
  <c r="A1060" i="63"/>
  <c r="A1061" i="63"/>
  <c r="A1062" i="63"/>
  <c r="A1063" i="63"/>
  <c r="A1064" i="63"/>
  <c r="A1065" i="63"/>
  <c r="A1066" i="63"/>
  <c r="A1067" i="63"/>
  <c r="A1068" i="63"/>
  <c r="A1069" i="63"/>
  <c r="A1070" i="63"/>
  <c r="A1071" i="63"/>
  <c r="A1072" i="63"/>
  <c r="A1073" i="63"/>
  <c r="A1074" i="63"/>
  <c r="A1075" i="63"/>
  <c r="A1076" i="63"/>
  <c r="A1077" i="63"/>
  <c r="A1078" i="63"/>
  <c r="A1079" i="63"/>
  <c r="A1080" i="63"/>
  <c r="A1081" i="63"/>
  <c r="A1082" i="63"/>
  <c r="A1083" i="63"/>
  <c r="A1084" i="63"/>
  <c r="A1085" i="63"/>
  <c r="A1086" i="63"/>
  <c r="A1087" i="63"/>
  <c r="A1088" i="63"/>
  <c r="A1089" i="63"/>
  <c r="A1090" i="63"/>
  <c r="A1091" i="63"/>
  <c r="A1092" i="63"/>
  <c r="A1093" i="63"/>
  <c r="A1094" i="63"/>
  <c r="A1095" i="63"/>
  <c r="A1096" i="63"/>
  <c r="A1097" i="63"/>
  <c r="A1098" i="63"/>
  <c r="A1099" i="63"/>
  <c r="A1100" i="63"/>
  <c r="A1101" i="63"/>
  <c r="A1102" i="63"/>
  <c r="A1103" i="63"/>
  <c r="A1104" i="63"/>
  <c r="A1105" i="63"/>
  <c r="A1106" i="63"/>
  <c r="A1107" i="63"/>
  <c r="A1108" i="63"/>
  <c r="A1109" i="63"/>
  <c r="A1110" i="63"/>
  <c r="A1111" i="63"/>
  <c r="A1112" i="63"/>
  <c r="A1113" i="63"/>
  <c r="A1114" i="63"/>
  <c r="A1115" i="63"/>
  <c r="A1116" i="63"/>
  <c r="A1117" i="63"/>
  <c r="A1118" i="63"/>
  <c r="A1119" i="63"/>
  <c r="A1120" i="63"/>
  <c r="A1121" i="63"/>
  <c r="A1122" i="63"/>
  <c r="A1123" i="63"/>
  <c r="A1124" i="63"/>
  <c r="A1125" i="63"/>
  <c r="A1126" i="63"/>
  <c r="A1127" i="63"/>
  <c r="A1128" i="63"/>
  <c r="A1129" i="63"/>
  <c r="A1130" i="63"/>
  <c r="A1131" i="63"/>
  <c r="A1132" i="63"/>
  <c r="A1133" i="63"/>
  <c r="A1134" i="63"/>
  <c r="A1135" i="63"/>
  <c r="A1136" i="63"/>
  <c r="A1137" i="63"/>
  <c r="A1138" i="63"/>
  <c r="A1139" i="63"/>
  <c r="A1140" i="63"/>
  <c r="A1141" i="63"/>
  <c r="A1142" i="63"/>
  <c r="A1143" i="63"/>
  <c r="A1144" i="63"/>
  <c r="A1145" i="63"/>
  <c r="A1146" i="63"/>
  <c r="A1147" i="63"/>
  <c r="A1148" i="63"/>
  <c r="A1149" i="63"/>
  <c r="A1150" i="63"/>
  <c r="A1151" i="63"/>
  <c r="A1152" i="63"/>
  <c r="A1153" i="63"/>
  <c r="A1154" i="63"/>
  <c r="A1155" i="63"/>
  <c r="A1156" i="63"/>
  <c r="A1157" i="63"/>
  <c r="A1158" i="63"/>
  <c r="A1159" i="63"/>
  <c r="A1160" i="63"/>
  <c r="A1161" i="63"/>
  <c r="A1162" i="63"/>
  <c r="A1163" i="63"/>
  <c r="A1164" i="63"/>
  <c r="A1165" i="63"/>
  <c r="A1166" i="63"/>
  <c r="A1167" i="63"/>
  <c r="A1168" i="63"/>
  <c r="A1169" i="63"/>
  <c r="A1170" i="63"/>
  <c r="A1171" i="63"/>
  <c r="A1172" i="63"/>
  <c r="A1173" i="63"/>
  <c r="A1174" i="63"/>
  <c r="A1175" i="63"/>
  <c r="A1176" i="63"/>
  <c r="A1177" i="63"/>
  <c r="A1178" i="63"/>
  <c r="A1179" i="63"/>
  <c r="A1180" i="63"/>
  <c r="A1181" i="63"/>
  <c r="A1182" i="63"/>
  <c r="A1183" i="63"/>
  <c r="A1184" i="63"/>
  <c r="A1185" i="63"/>
  <c r="A1186" i="63"/>
  <c r="A1187" i="63"/>
  <c r="A1188" i="63"/>
  <c r="A1189" i="63"/>
  <c r="A1190" i="63"/>
  <c r="A1191" i="63"/>
  <c r="A1192" i="63"/>
  <c r="A1193" i="63"/>
  <c r="A1194" i="63"/>
  <c r="A1195" i="63"/>
  <c r="A1196" i="63"/>
  <c r="A1197" i="63"/>
  <c r="A1198" i="63"/>
  <c r="A1199" i="63"/>
  <c r="A1200" i="63"/>
  <c r="A1201" i="63"/>
  <c r="A1202" i="63"/>
  <c r="A1203" i="63"/>
  <c r="A1204" i="63"/>
  <c r="A1205" i="63"/>
  <c r="A1206" i="63"/>
  <c r="A1207" i="63"/>
  <c r="A1208" i="63"/>
  <c r="A1209" i="63"/>
  <c r="A1210" i="63"/>
  <c r="A1211" i="63"/>
  <c r="A1212" i="63"/>
  <c r="A1213" i="63"/>
  <c r="A1214" i="63"/>
  <c r="A1215" i="63"/>
  <c r="A1216" i="63"/>
  <c r="A1217" i="63"/>
  <c r="A1218" i="63"/>
  <c r="A1219" i="63"/>
  <c r="A1220" i="63"/>
  <c r="A1221" i="63"/>
  <c r="A1222" i="63"/>
  <c r="A1223" i="63"/>
  <c r="A1224" i="63"/>
  <c r="A1225" i="63"/>
  <c r="A1226" i="63"/>
  <c r="A1227" i="63"/>
  <c r="A1228" i="63"/>
  <c r="A1229" i="63"/>
  <c r="A1230" i="63"/>
  <c r="A1231" i="63"/>
  <c r="A1232" i="63"/>
  <c r="A1233" i="63"/>
  <c r="A1234" i="63"/>
  <c r="A1235" i="63"/>
  <c r="A1236" i="63"/>
  <c r="A1237" i="63"/>
  <c r="A1238" i="63"/>
  <c r="A1239" i="63"/>
  <c r="A1240" i="63"/>
  <c r="A1241" i="63"/>
  <c r="A1242" i="63"/>
  <c r="A1243" i="63"/>
  <c r="A1244" i="63"/>
  <c r="A1245" i="63"/>
  <c r="A1246" i="63"/>
  <c r="A1247" i="63"/>
  <c r="A1248" i="63"/>
  <c r="A1249" i="63"/>
  <c r="A1250" i="63"/>
  <c r="A1251" i="63"/>
  <c r="A1252" i="63"/>
  <c r="A1253" i="63"/>
  <c r="A1254" i="63"/>
  <c r="A1255" i="63"/>
  <c r="A1256" i="63"/>
  <c r="A1257" i="63"/>
  <c r="A1258" i="63"/>
  <c r="A1259" i="63"/>
  <c r="A1260" i="63"/>
  <c r="A1261" i="63"/>
  <c r="A1262" i="63"/>
  <c r="A1263" i="63"/>
  <c r="A1264" i="63"/>
  <c r="A1265" i="63"/>
  <c r="A1266" i="63"/>
  <c r="A1267" i="63"/>
  <c r="A1268" i="63"/>
  <c r="A1269" i="63"/>
  <c r="A1270" i="63"/>
  <c r="A1271" i="63"/>
  <c r="A1272" i="63"/>
  <c r="A1273" i="63"/>
  <c r="A1274" i="63"/>
  <c r="A1275" i="63"/>
  <c r="A1276" i="63"/>
  <c r="A1277" i="63"/>
  <c r="A1278" i="63"/>
  <c r="A1279" i="63"/>
  <c r="A1280" i="63"/>
  <c r="A1281" i="63"/>
  <c r="A1282" i="63"/>
  <c r="A1283" i="63"/>
  <c r="A1284" i="63"/>
  <c r="A1285" i="63"/>
  <c r="A1286" i="63"/>
  <c r="A1287" i="63"/>
  <c r="A1288" i="63"/>
  <c r="A1289" i="63"/>
  <c r="A1290" i="63"/>
  <c r="A1291" i="63"/>
  <c r="A1292" i="63"/>
  <c r="A1293" i="63"/>
  <c r="A1294" i="63"/>
  <c r="A1295" i="63"/>
  <c r="A1296" i="63"/>
  <c r="A1297" i="63"/>
  <c r="A1298" i="63"/>
  <c r="A1299" i="63"/>
  <c r="A1300" i="63"/>
  <c r="A1301" i="63"/>
  <c r="A1302" i="63"/>
  <c r="A1303" i="63"/>
  <c r="A1304" i="63"/>
  <c r="A1305" i="63"/>
  <c r="A1306" i="63"/>
  <c r="A1307" i="63"/>
  <c r="A1308" i="63"/>
  <c r="A1309" i="63"/>
  <c r="A1310" i="63"/>
  <c r="A1311" i="63"/>
  <c r="A1312" i="63"/>
  <c r="A1313" i="63"/>
  <c r="A1314" i="63"/>
  <c r="A1315" i="63"/>
  <c r="A1316" i="63"/>
  <c r="A1317" i="63"/>
  <c r="A1318" i="63"/>
  <c r="A1319" i="63"/>
  <c r="A1320" i="63"/>
  <c r="A1321" i="63"/>
  <c r="A1322" i="63"/>
  <c r="A1323" i="63"/>
  <c r="A1324" i="63"/>
  <c r="A1325" i="63"/>
  <c r="A1326" i="63"/>
  <c r="A1327" i="63"/>
  <c r="A1328" i="63"/>
  <c r="A1329" i="63"/>
  <c r="A1330" i="63"/>
  <c r="A1331" i="63"/>
  <c r="A1332" i="63"/>
  <c r="A1333" i="63"/>
  <c r="A1334" i="63"/>
  <c r="A1335" i="63"/>
  <c r="A1336" i="63"/>
  <c r="A1337" i="63"/>
  <c r="A1338" i="63"/>
  <c r="A1339" i="63"/>
  <c r="A1340" i="63"/>
  <c r="A1341" i="63"/>
  <c r="A1342" i="63"/>
  <c r="A1343" i="63"/>
  <c r="A1344" i="63"/>
  <c r="A1345" i="63"/>
  <c r="A1346" i="63"/>
  <c r="A1347" i="63"/>
  <c r="A1348" i="63"/>
  <c r="A1349" i="63"/>
  <c r="A1350" i="63"/>
  <c r="A1351" i="63"/>
  <c r="A1352" i="63"/>
  <c r="A1353" i="63"/>
  <c r="A1354" i="63"/>
  <c r="A1355" i="63"/>
  <c r="A1356" i="63"/>
  <c r="A1357" i="63"/>
  <c r="A1358" i="63"/>
  <c r="A1359" i="63"/>
  <c r="A1360" i="63"/>
  <c r="A1361" i="63"/>
  <c r="A1362" i="63"/>
  <c r="A1363" i="63"/>
  <c r="A1364" i="63"/>
  <c r="A1365" i="63"/>
  <c r="A1366" i="63"/>
  <c r="A1367" i="63"/>
  <c r="A1368" i="63"/>
  <c r="A1369" i="63"/>
  <c r="A1370" i="63"/>
  <c r="A1371" i="63"/>
  <c r="A1372" i="63"/>
  <c r="A1373" i="63"/>
  <c r="A1374" i="63"/>
  <c r="A1375" i="63"/>
  <c r="A1376" i="63"/>
  <c r="A1377" i="63"/>
  <c r="A1378" i="63"/>
  <c r="A1379" i="63"/>
  <c r="A1380" i="63"/>
  <c r="A1381" i="63"/>
  <c r="A1382" i="63"/>
  <c r="A1383" i="63"/>
  <c r="A1384" i="63"/>
  <c r="A1385" i="63"/>
  <c r="A1386" i="63"/>
  <c r="A1387" i="63"/>
  <c r="A1388" i="63"/>
  <c r="A1389" i="63"/>
  <c r="A1390" i="63"/>
  <c r="A1391" i="63"/>
  <c r="A1392" i="63"/>
  <c r="A1393" i="63"/>
  <c r="A1394" i="63"/>
  <c r="A1395" i="63"/>
  <c r="A1396" i="63"/>
  <c r="A1397" i="63"/>
  <c r="A1398" i="63"/>
  <c r="A1399" i="63"/>
  <c r="A1400" i="63"/>
  <c r="A1401" i="63"/>
  <c r="A1402" i="63"/>
  <c r="A1403" i="63"/>
  <c r="A1404" i="63"/>
  <c r="A1405" i="63"/>
  <c r="A1406" i="63"/>
  <c r="A1407" i="63"/>
  <c r="A1408" i="63"/>
  <c r="A1409" i="63"/>
  <c r="A1410" i="63"/>
  <c r="A1411" i="63"/>
  <c r="A1412" i="63"/>
  <c r="A1413" i="63"/>
  <c r="A1414" i="63"/>
  <c r="A1415" i="63"/>
  <c r="A1416" i="63"/>
  <c r="A1417" i="63"/>
  <c r="A1418" i="63"/>
  <c r="A1419" i="63"/>
  <c r="A1420" i="63"/>
  <c r="A1421" i="63"/>
  <c r="A1422" i="63"/>
  <c r="A1423" i="63"/>
  <c r="A1424" i="63"/>
  <c r="A1425" i="63"/>
  <c r="A1426" i="63"/>
  <c r="A1427" i="63"/>
  <c r="A1428" i="63"/>
  <c r="A1429" i="63"/>
  <c r="A1430" i="63"/>
  <c r="A1431" i="63"/>
  <c r="A1432" i="63"/>
  <c r="A1433" i="63"/>
  <c r="A1434" i="63"/>
  <c r="A1435" i="63"/>
  <c r="A1436" i="63"/>
  <c r="A1437" i="63"/>
  <c r="A1438" i="63"/>
  <c r="A1439" i="63"/>
  <c r="A1440" i="63"/>
  <c r="A1441" i="63"/>
  <c r="A1442" i="63"/>
  <c r="A1443" i="63"/>
  <c r="A1444" i="63"/>
  <c r="A1445" i="63"/>
  <c r="A1446" i="63"/>
  <c r="A1447" i="63"/>
  <c r="A1448" i="63"/>
  <c r="A1449" i="63"/>
  <c r="A1450" i="63"/>
  <c r="A1451" i="63"/>
  <c r="A1452" i="63"/>
  <c r="A1453" i="63"/>
  <c r="A1454" i="63"/>
  <c r="A1455" i="63"/>
  <c r="A1456" i="63"/>
  <c r="A1457" i="63"/>
  <c r="A1458" i="63"/>
  <c r="A1459" i="63"/>
  <c r="A1460" i="63"/>
  <c r="A1461" i="63"/>
  <c r="A1462" i="63"/>
  <c r="A1463" i="63"/>
  <c r="A1464" i="63"/>
  <c r="A1465" i="63"/>
  <c r="A1466" i="63"/>
  <c r="A1467" i="63"/>
  <c r="A1468" i="63"/>
  <c r="A1469" i="63"/>
  <c r="A1470" i="63"/>
  <c r="A1471" i="63"/>
  <c r="A1472" i="63"/>
  <c r="A1473" i="63"/>
  <c r="A1474" i="63"/>
  <c r="A1475" i="63"/>
  <c r="A1476" i="63"/>
  <c r="A1477" i="63"/>
  <c r="A1478" i="63"/>
  <c r="A1479" i="63"/>
  <c r="A1480" i="63"/>
  <c r="A1481" i="63"/>
  <c r="A1482" i="63"/>
  <c r="A1483" i="63"/>
  <c r="A1484" i="63"/>
  <c r="A1485" i="63"/>
  <c r="A1486" i="63"/>
  <c r="A1487" i="63"/>
  <c r="A1488" i="63"/>
  <c r="A1489" i="63"/>
  <c r="A1490" i="63"/>
  <c r="A1491" i="63"/>
  <c r="A1492" i="63"/>
  <c r="A1493" i="63"/>
  <c r="A1494" i="63"/>
  <c r="A1495" i="63"/>
  <c r="A1496" i="63"/>
  <c r="A1497" i="63"/>
  <c r="A1498" i="63"/>
  <c r="A1499" i="63"/>
  <c r="A1500" i="63"/>
  <c r="A1501" i="63"/>
  <c r="A1502" i="63"/>
  <c r="A1503" i="63"/>
  <c r="A1504" i="63"/>
  <c r="A1505" i="63"/>
  <c r="A1506" i="63"/>
  <c r="A1507" i="63"/>
  <c r="A1508" i="63"/>
  <c r="A1509" i="63"/>
  <c r="A1510" i="63"/>
  <c r="A1511" i="63"/>
  <c r="A1512" i="63"/>
  <c r="A1513" i="63"/>
  <c r="A1514" i="63"/>
  <c r="A1515" i="63"/>
  <c r="A1516" i="63"/>
  <c r="A1517" i="63"/>
  <c r="A1518" i="63"/>
  <c r="A1519" i="63"/>
  <c r="A1520" i="63"/>
  <c r="A1521" i="63"/>
  <c r="A1522" i="63"/>
  <c r="A1523" i="63"/>
  <c r="A1524" i="63"/>
  <c r="A1525" i="63"/>
  <c r="A1526" i="63"/>
  <c r="A1527" i="63"/>
  <c r="A1528" i="63"/>
  <c r="A1529" i="63"/>
  <c r="A1530" i="63"/>
  <c r="A1531" i="63"/>
  <c r="A1532" i="63"/>
  <c r="A1533" i="63"/>
  <c r="A1534" i="63"/>
  <c r="A1535" i="63"/>
  <c r="A1536" i="63"/>
  <c r="A1537" i="63"/>
  <c r="A1538" i="63"/>
  <c r="A1539" i="63"/>
  <c r="A1540" i="63"/>
  <c r="A1541" i="63"/>
  <c r="A1542" i="63"/>
  <c r="A1543" i="63"/>
  <c r="A1544" i="63"/>
  <c r="A1545" i="63"/>
  <c r="A1546" i="63"/>
  <c r="A1547" i="63"/>
  <c r="A1548" i="63"/>
  <c r="A1549" i="63"/>
  <c r="A1550" i="63"/>
  <c r="A1551" i="63"/>
  <c r="A1552" i="63"/>
  <c r="A1553" i="63"/>
  <c r="A1554" i="63"/>
  <c r="A1555" i="63"/>
  <c r="A1556" i="63"/>
  <c r="A1557" i="63"/>
  <c r="A1558" i="63"/>
  <c r="A1559" i="63"/>
  <c r="A1560" i="63"/>
  <c r="A1561" i="63"/>
  <c r="A1562" i="63"/>
  <c r="A1563" i="63"/>
  <c r="A1564" i="63"/>
  <c r="A1565" i="63"/>
  <c r="A1566" i="63"/>
  <c r="A1567" i="63"/>
  <c r="A1568" i="63"/>
  <c r="A1569" i="63"/>
  <c r="A1570" i="63"/>
  <c r="A1571" i="63"/>
  <c r="A1572" i="63"/>
  <c r="A1573" i="63"/>
  <c r="A1574" i="63"/>
  <c r="A1575" i="63"/>
  <c r="A1576" i="63"/>
  <c r="A1577" i="63"/>
  <c r="A1578" i="63"/>
  <c r="A1579" i="63"/>
  <c r="A1580" i="63"/>
  <c r="A1581" i="63"/>
  <c r="A1582" i="63"/>
  <c r="A1583" i="63"/>
  <c r="A1584" i="63"/>
  <c r="A1585" i="63"/>
  <c r="A1586" i="63"/>
  <c r="A1587" i="63"/>
  <c r="A1588" i="63"/>
  <c r="A1589" i="63"/>
  <c r="A1590" i="63"/>
  <c r="A1591" i="63"/>
  <c r="A1592" i="63"/>
  <c r="A1593" i="63"/>
  <c r="A1594" i="63"/>
  <c r="A1595" i="63"/>
  <c r="A1596" i="63"/>
  <c r="A1597" i="63"/>
  <c r="A1598" i="63"/>
  <c r="A1599" i="63"/>
  <c r="A1600" i="63"/>
  <c r="A1601" i="63"/>
  <c r="A1602" i="63"/>
  <c r="A1603" i="63"/>
  <c r="A1604" i="63"/>
  <c r="A1605" i="63"/>
  <c r="A1606" i="63"/>
  <c r="A1607" i="63"/>
  <c r="A1608" i="63"/>
  <c r="A1609" i="63"/>
  <c r="A1610" i="63"/>
  <c r="A1611" i="63"/>
  <c r="A1612" i="63"/>
  <c r="A1613" i="63"/>
  <c r="A1614" i="63"/>
  <c r="A1615" i="63"/>
  <c r="A1616" i="63"/>
  <c r="A1617" i="63"/>
  <c r="A1618" i="63"/>
  <c r="A1619" i="63"/>
  <c r="A1620" i="63"/>
  <c r="A1621" i="63"/>
  <c r="A1622" i="63"/>
  <c r="A1623" i="63"/>
  <c r="A1624" i="63"/>
  <c r="A1625" i="63"/>
  <c r="A1626" i="63"/>
  <c r="A1627" i="63"/>
  <c r="A1628" i="63"/>
  <c r="A1629" i="63"/>
  <c r="A1630" i="63"/>
  <c r="A1631" i="63"/>
  <c r="A1632" i="63"/>
  <c r="A1633" i="63"/>
  <c r="A1634" i="63"/>
  <c r="A1635" i="63"/>
  <c r="A1636" i="63"/>
  <c r="A1637" i="63"/>
  <c r="A1638" i="63"/>
  <c r="A1639" i="63"/>
  <c r="A1640" i="63"/>
  <c r="A1641" i="63"/>
  <c r="A1642" i="63"/>
  <c r="A1643" i="63"/>
  <c r="A1644" i="63"/>
  <c r="A1645" i="63"/>
  <c r="A1646" i="63"/>
  <c r="A1647" i="63"/>
  <c r="A1648" i="63"/>
  <c r="A1649" i="63"/>
  <c r="A1650" i="63"/>
  <c r="A1651" i="63"/>
  <c r="A1652" i="63"/>
  <c r="A1653" i="63"/>
  <c r="A1654" i="63"/>
  <c r="A1655" i="63"/>
  <c r="A1656" i="63"/>
  <c r="A1657" i="63"/>
  <c r="A1658" i="63"/>
  <c r="A1659" i="63"/>
  <c r="A1660" i="63"/>
  <c r="A1661" i="63"/>
  <c r="A1662" i="63"/>
  <c r="A1663" i="63"/>
  <c r="A1664" i="63"/>
  <c r="A1665" i="63"/>
  <c r="A1666" i="63"/>
  <c r="A1667" i="63"/>
  <c r="A1668" i="63"/>
  <c r="A1669" i="63"/>
  <c r="A1670" i="63"/>
  <c r="A1671" i="63"/>
  <c r="A1672" i="63"/>
  <c r="A1673" i="63"/>
  <c r="A1674" i="63"/>
  <c r="A1675" i="63"/>
  <c r="A1676" i="63"/>
  <c r="A1677" i="63"/>
  <c r="A1678" i="63"/>
  <c r="A1679" i="63"/>
  <c r="A1680" i="63"/>
  <c r="A1681" i="63"/>
  <c r="A1682" i="63"/>
  <c r="A1683" i="63"/>
  <c r="A1684" i="63"/>
  <c r="A1685" i="63"/>
  <c r="A1686" i="63"/>
  <c r="A1687" i="63"/>
  <c r="A1688" i="63"/>
  <c r="A1689" i="63"/>
  <c r="A1690" i="63"/>
  <c r="A1691" i="63"/>
  <c r="A1692" i="63"/>
  <c r="A1693" i="63"/>
  <c r="A1694" i="63"/>
  <c r="A1695" i="63"/>
  <c r="A1696" i="63"/>
  <c r="A1697" i="63"/>
  <c r="A1698" i="63"/>
  <c r="A1699" i="63"/>
  <c r="A1700" i="63"/>
  <c r="A1701" i="63"/>
  <c r="A1702" i="63"/>
  <c r="A1703" i="63"/>
  <c r="A1704" i="63"/>
  <c r="A1705" i="63"/>
  <c r="A1706" i="63"/>
  <c r="A1707" i="63"/>
  <c r="A1708" i="63"/>
  <c r="A1709" i="63"/>
  <c r="A1710" i="63"/>
  <c r="A1711" i="63"/>
  <c r="A1712" i="63"/>
  <c r="A1713" i="63"/>
  <c r="A1714" i="63"/>
  <c r="A1715" i="63"/>
  <c r="A1716" i="63"/>
  <c r="A1717" i="63"/>
  <c r="A1718" i="63"/>
  <c r="A1719" i="63"/>
  <c r="A1720" i="63"/>
  <c r="A1721" i="63"/>
  <c r="A1722" i="63"/>
  <c r="A1723" i="63"/>
  <c r="A1724" i="63"/>
  <c r="A1725" i="63"/>
  <c r="A1726" i="63"/>
  <c r="A1727" i="63"/>
  <c r="A1728" i="63"/>
  <c r="A1729" i="63"/>
  <c r="A1730" i="63"/>
  <c r="A1731" i="63"/>
  <c r="A1732" i="63"/>
  <c r="A1733" i="63"/>
  <c r="A1734" i="63"/>
  <c r="A1735" i="63"/>
  <c r="A1736" i="63"/>
  <c r="A1737" i="63"/>
  <c r="A1738" i="63"/>
  <c r="A1739" i="63"/>
  <c r="A1740" i="63"/>
  <c r="A1741" i="63"/>
  <c r="A1742" i="63"/>
  <c r="A1743" i="63"/>
  <c r="A1744" i="63"/>
  <c r="A1745" i="63"/>
  <c r="A1746" i="63"/>
  <c r="A1747" i="63"/>
  <c r="A1748" i="63"/>
  <c r="A1749" i="63"/>
  <c r="A1750" i="63"/>
  <c r="A1751" i="63"/>
  <c r="A1752" i="63"/>
  <c r="A1753" i="63"/>
  <c r="A1754" i="63"/>
  <c r="A1755" i="63"/>
  <c r="A1756" i="63"/>
  <c r="A1757" i="63"/>
  <c r="A1758" i="63"/>
  <c r="A1759" i="63"/>
  <c r="A1760" i="63"/>
  <c r="A1761" i="63"/>
  <c r="A1762" i="63"/>
  <c r="A1763" i="63"/>
  <c r="A1764" i="63"/>
  <c r="A1765" i="63"/>
  <c r="A1766" i="63"/>
  <c r="A1767" i="63"/>
  <c r="A1768" i="63"/>
  <c r="A1769" i="63"/>
  <c r="A1770" i="63"/>
  <c r="A1771" i="63"/>
  <c r="A1772" i="63"/>
  <c r="A1773" i="63"/>
  <c r="A1774" i="63"/>
  <c r="A1775" i="63"/>
  <c r="A1776" i="63"/>
  <c r="A1777" i="63"/>
  <c r="A1778" i="63"/>
  <c r="A1779" i="63"/>
  <c r="A1780" i="63"/>
  <c r="A1781" i="63"/>
  <c r="A1782" i="63"/>
  <c r="A1783" i="63"/>
  <c r="A1784" i="63"/>
  <c r="A1785" i="63"/>
  <c r="A1786" i="63"/>
  <c r="A1787" i="63"/>
  <c r="A1788" i="63"/>
  <c r="A1789" i="63"/>
  <c r="A1790" i="63"/>
  <c r="A1791" i="63"/>
  <c r="A1792" i="63"/>
  <c r="A1793" i="63"/>
  <c r="A1794" i="63"/>
  <c r="A1795" i="63"/>
  <c r="A1796" i="63"/>
  <c r="A1797" i="63"/>
  <c r="A1798" i="63"/>
  <c r="A1799" i="63"/>
  <c r="A1800" i="63"/>
  <c r="A1801" i="63"/>
  <c r="A1802" i="63"/>
  <c r="A1803" i="63"/>
  <c r="A1804" i="63"/>
  <c r="A1805" i="63"/>
  <c r="A1806" i="63"/>
  <c r="A1807" i="63"/>
  <c r="A1808" i="63"/>
  <c r="A1809" i="63"/>
  <c r="A1810" i="63"/>
  <c r="A1811" i="63"/>
  <c r="A1812" i="63"/>
  <c r="A1813" i="63"/>
  <c r="A1814" i="63"/>
  <c r="A1815" i="63"/>
  <c r="A1816" i="63"/>
  <c r="A1817" i="63"/>
  <c r="A1818" i="63"/>
  <c r="A1819" i="63"/>
  <c r="A1820" i="63"/>
  <c r="A1821" i="63"/>
  <c r="A1822" i="63"/>
  <c r="A1823" i="63"/>
  <c r="A1824" i="63"/>
  <c r="A1825" i="63"/>
  <c r="A1826" i="63"/>
  <c r="A1827" i="63"/>
  <c r="A1828" i="63"/>
  <c r="A1829" i="63"/>
  <c r="A1830" i="63"/>
  <c r="A1831" i="63"/>
  <c r="A1832" i="63"/>
  <c r="A1833" i="63"/>
  <c r="A1834" i="63"/>
  <c r="A1835" i="63"/>
  <c r="A1836" i="63"/>
  <c r="A1837" i="63"/>
  <c r="A1838" i="63"/>
  <c r="A1839" i="63"/>
  <c r="A1840" i="63"/>
  <c r="A1841" i="63"/>
  <c r="A1842" i="63"/>
  <c r="A1843" i="63"/>
  <c r="A1844" i="63"/>
  <c r="A1845" i="63"/>
  <c r="A1846" i="63"/>
  <c r="A1847" i="63"/>
  <c r="A1848" i="63"/>
  <c r="A1849" i="63"/>
  <c r="A1850" i="63"/>
  <c r="A1851" i="63"/>
  <c r="A1852" i="63"/>
  <c r="A1853" i="63"/>
  <c r="A1854" i="63"/>
  <c r="A1855" i="63"/>
  <c r="A1856" i="63"/>
  <c r="A1857" i="63"/>
  <c r="A1858" i="63"/>
  <c r="A1859" i="63"/>
  <c r="A1860" i="63"/>
  <c r="A1861" i="63"/>
  <c r="A1862" i="63"/>
  <c r="A1863" i="63"/>
  <c r="A1864" i="63"/>
  <c r="A1865" i="63"/>
  <c r="A1866" i="63"/>
  <c r="A1867" i="63"/>
  <c r="A1868" i="63"/>
  <c r="A1869" i="63"/>
  <c r="A1870" i="63"/>
  <c r="A1871" i="63"/>
  <c r="A1872" i="63"/>
  <c r="A1873" i="63"/>
  <c r="A1874" i="63"/>
  <c r="A1875" i="63"/>
  <c r="A1876" i="63"/>
  <c r="A1877" i="63"/>
  <c r="A1878" i="63"/>
  <c r="A1879" i="63"/>
  <c r="A1880" i="63"/>
  <c r="A1881" i="63"/>
  <c r="A1882" i="63"/>
  <c r="A1883" i="63"/>
  <c r="A1884" i="63"/>
  <c r="A1885" i="63"/>
  <c r="A1886" i="63"/>
  <c r="A1887" i="63"/>
  <c r="A1888" i="63"/>
  <c r="A1889" i="63"/>
  <c r="A1890" i="63"/>
  <c r="A1891" i="63"/>
  <c r="A1892" i="63"/>
  <c r="A1893" i="63"/>
  <c r="A1894" i="63"/>
  <c r="A1895" i="63"/>
  <c r="A1896" i="63"/>
  <c r="A1897" i="63"/>
  <c r="A1898" i="63"/>
  <c r="A1899" i="63"/>
  <c r="A1900" i="63"/>
  <c r="A1901" i="63"/>
  <c r="A1902" i="63"/>
  <c r="A1903" i="63"/>
  <c r="A1904" i="63"/>
  <c r="A1905" i="63"/>
  <c r="A1906" i="63"/>
  <c r="A1907" i="63"/>
  <c r="A1908" i="63"/>
  <c r="A1909" i="63"/>
  <c r="A1910" i="63"/>
  <c r="A1911" i="63"/>
  <c r="A1912" i="63"/>
  <c r="A1913" i="63"/>
  <c r="A1914" i="63"/>
  <c r="A1915" i="63"/>
  <c r="A1916" i="63"/>
  <c r="A1917" i="63"/>
  <c r="A1918" i="63"/>
  <c r="A1919" i="63"/>
  <c r="A1920" i="63"/>
  <c r="A1921" i="63"/>
  <c r="A1922" i="63"/>
  <c r="A1923" i="63"/>
  <c r="A1924" i="63"/>
  <c r="A1925" i="63"/>
  <c r="A1926" i="63"/>
  <c r="A1927" i="63"/>
  <c r="A1928" i="63"/>
  <c r="A1929" i="63"/>
  <c r="A1930" i="63"/>
  <c r="A1931" i="63"/>
  <c r="A1932" i="63"/>
  <c r="A1933" i="63"/>
  <c r="A1934" i="63"/>
  <c r="A1935" i="63"/>
  <c r="A1936" i="63"/>
  <c r="A1937" i="63"/>
  <c r="A1938" i="63"/>
  <c r="A1939" i="63"/>
  <c r="A1940" i="63"/>
  <c r="A1941" i="63"/>
  <c r="A1942" i="63"/>
  <c r="A1943" i="63"/>
  <c r="A1944" i="63"/>
  <c r="A1945" i="63"/>
  <c r="A1946" i="63"/>
  <c r="A1947" i="63"/>
  <c r="A1948" i="63"/>
  <c r="A1949" i="63"/>
  <c r="A1950" i="63"/>
  <c r="A1951" i="63"/>
  <c r="A1952" i="63"/>
  <c r="A1953" i="63"/>
  <c r="A1954" i="63"/>
  <c r="A1955" i="63"/>
  <c r="A1956" i="63"/>
  <c r="A1957" i="63"/>
  <c r="A1958" i="63"/>
  <c r="A1959" i="63"/>
  <c r="A1960" i="63"/>
  <c r="A1961" i="63"/>
  <c r="A1962" i="63"/>
  <c r="A1963" i="63"/>
  <c r="A1964" i="63"/>
  <c r="A1965" i="63"/>
  <c r="A1966" i="63"/>
  <c r="A1967" i="63"/>
  <c r="A1968" i="63"/>
  <c r="A1969" i="63"/>
  <c r="A1970" i="63"/>
  <c r="A1971" i="63"/>
  <c r="A1972" i="63"/>
  <c r="A1973" i="63"/>
  <c r="A1974" i="63"/>
  <c r="A1975" i="63"/>
  <c r="A1976" i="63"/>
  <c r="A1977" i="63"/>
  <c r="A1978" i="63"/>
  <c r="A1979" i="63"/>
  <c r="A1980" i="63"/>
  <c r="A1981" i="63"/>
  <c r="A1982" i="63"/>
  <c r="A1983" i="63"/>
  <c r="A1984" i="63"/>
  <c r="A1985" i="63"/>
  <c r="A1986" i="63"/>
  <c r="A1987" i="63"/>
  <c r="A1988" i="63"/>
  <c r="A1989" i="63"/>
  <c r="A1990" i="63"/>
  <c r="A1991" i="63"/>
  <c r="A1992" i="63"/>
  <c r="A1993" i="63"/>
  <c r="A1994" i="63"/>
  <c r="A1995" i="63"/>
  <c r="A1996" i="63"/>
  <c r="A1997" i="63"/>
  <c r="A1998" i="63"/>
  <c r="A1999" i="63"/>
  <c r="A2000" i="63"/>
  <c r="A2001" i="63"/>
  <c r="A2002" i="63"/>
  <c r="A2003" i="63"/>
  <c r="A2004" i="63"/>
  <c r="A2005" i="63"/>
  <c r="A2006" i="63"/>
  <c r="A2007" i="63"/>
  <c r="A2008" i="63"/>
  <c r="A2009" i="63"/>
  <c r="A2010" i="63"/>
  <c r="A2011" i="63"/>
  <c r="A2012" i="63"/>
  <c r="A2013" i="63"/>
  <c r="A2014" i="63"/>
  <c r="A2015" i="63"/>
  <c r="A2016" i="63"/>
  <c r="A2017" i="63"/>
  <c r="A2018" i="63"/>
  <c r="A2019" i="63"/>
  <c r="A2020" i="63"/>
  <c r="A2021" i="63"/>
  <c r="A2022" i="63"/>
  <c r="A2023" i="63"/>
  <c r="A2024" i="63"/>
  <c r="A2025" i="63"/>
  <c r="A2026" i="63"/>
  <c r="A2027" i="63"/>
  <c r="A2028" i="63"/>
  <c r="A2029" i="63"/>
  <c r="A2030" i="63"/>
  <c r="A2031" i="63"/>
  <c r="A2032" i="63"/>
  <c r="A2033" i="63"/>
  <c r="A2034" i="63"/>
  <c r="A2035" i="63"/>
  <c r="A2036" i="63"/>
  <c r="A2037" i="63"/>
  <c r="A2038" i="63"/>
  <c r="A2039" i="63"/>
  <c r="A2040" i="63"/>
  <c r="A2041" i="63"/>
  <c r="A2042" i="63"/>
  <c r="A2043" i="63"/>
  <c r="A2044" i="63"/>
  <c r="A2045" i="63"/>
  <c r="A2046" i="63"/>
  <c r="A2047" i="63"/>
  <c r="A2048" i="63"/>
  <c r="A2049" i="63"/>
  <c r="A2050" i="63"/>
  <c r="A2051" i="63"/>
  <c r="A2052" i="63"/>
  <c r="A2053" i="63"/>
  <c r="A2054" i="63"/>
  <c r="A2055" i="63"/>
  <c r="A2056" i="63"/>
  <c r="A2057" i="63"/>
  <c r="A2058" i="63"/>
  <c r="A2059" i="63"/>
  <c r="A2060" i="63"/>
  <c r="A2061" i="63"/>
  <c r="A2062" i="63"/>
  <c r="A2063" i="63"/>
  <c r="A2064" i="63"/>
  <c r="A2065" i="63"/>
  <c r="A2066" i="63"/>
  <c r="A2067" i="63"/>
  <c r="A2068" i="63"/>
  <c r="A2069" i="63"/>
  <c r="A2070" i="63"/>
  <c r="A2071" i="63"/>
  <c r="A2072" i="63"/>
  <c r="A2073" i="63"/>
  <c r="A2074" i="63"/>
  <c r="A2075" i="63"/>
  <c r="A2076" i="63"/>
  <c r="A2077" i="63"/>
  <c r="A2078" i="63"/>
  <c r="A2079" i="63"/>
  <c r="A2080" i="63"/>
  <c r="A2081" i="63"/>
  <c r="A2082" i="63"/>
  <c r="A2083" i="63"/>
  <c r="A2084" i="63"/>
  <c r="A2085" i="63"/>
  <c r="A2086" i="63"/>
  <c r="A2087" i="63"/>
  <c r="A2088" i="63"/>
  <c r="A2089" i="63"/>
  <c r="A2090" i="63"/>
  <c r="A2091" i="63"/>
  <c r="A2092" i="63"/>
  <c r="A2093" i="63"/>
  <c r="A2094" i="63"/>
  <c r="A2095" i="63"/>
  <c r="A2096" i="63"/>
  <c r="A2097" i="63"/>
  <c r="A2098" i="63"/>
  <c r="A2099" i="63"/>
  <c r="A2100" i="63"/>
  <c r="A2101" i="63"/>
  <c r="A2102" i="63"/>
  <c r="A2103" i="63"/>
  <c r="A2104" i="63"/>
  <c r="A2105" i="63"/>
  <c r="A2106" i="63"/>
  <c r="A2107" i="63"/>
  <c r="A2108" i="63"/>
  <c r="A2109" i="63"/>
  <c r="A2110" i="63"/>
  <c r="A2111" i="63"/>
  <c r="A2112" i="63"/>
  <c r="A2113" i="63"/>
  <c r="A2114" i="63"/>
  <c r="A2115" i="63"/>
  <c r="A2116" i="63"/>
  <c r="A2117" i="63"/>
  <c r="A2118" i="63"/>
  <c r="A2119" i="63"/>
  <c r="A2120" i="63"/>
  <c r="A2121" i="63"/>
  <c r="A2122" i="63"/>
  <c r="A2123" i="63"/>
  <c r="A2124" i="63"/>
  <c r="A2125" i="63"/>
  <c r="A2126" i="63"/>
  <c r="A2127" i="63"/>
  <c r="A2128" i="63"/>
  <c r="A2129" i="63"/>
  <c r="A2130" i="63"/>
  <c r="A2131" i="63"/>
  <c r="A2132" i="63"/>
  <c r="A2133" i="63"/>
  <c r="A2134" i="63"/>
  <c r="A2135" i="63"/>
  <c r="A2136" i="63"/>
  <c r="A2137" i="63"/>
  <c r="A2138" i="63"/>
  <c r="A2139" i="63"/>
  <c r="A2140" i="63"/>
  <c r="A2141" i="63"/>
  <c r="A2142" i="63"/>
  <c r="A2143" i="63"/>
  <c r="A2144" i="63"/>
  <c r="A2145" i="63"/>
  <c r="A2146" i="63"/>
  <c r="A2147" i="63"/>
  <c r="A2148" i="63"/>
  <c r="A2149" i="63"/>
  <c r="A2150" i="63"/>
  <c r="A2151" i="63"/>
  <c r="A2152" i="63"/>
  <c r="A2153" i="63"/>
  <c r="A2154" i="63"/>
  <c r="A2155" i="63"/>
  <c r="A2156" i="63"/>
  <c r="A2157" i="63"/>
  <c r="A2158" i="63"/>
  <c r="A2159" i="63"/>
  <c r="A2160" i="63"/>
  <c r="A2161" i="63"/>
  <c r="A2162" i="63"/>
  <c r="A2163" i="63"/>
  <c r="A2164" i="63"/>
  <c r="A2165" i="63"/>
  <c r="A2166" i="63"/>
  <c r="A2167" i="63"/>
  <c r="A2168" i="63"/>
  <c r="A2169" i="63"/>
  <c r="A2170" i="63"/>
  <c r="A2171" i="63"/>
  <c r="A2172" i="63"/>
  <c r="A2173" i="63"/>
  <c r="A2174" i="63"/>
  <c r="A2175" i="63"/>
  <c r="A2176" i="63"/>
  <c r="A2177" i="63"/>
  <c r="A2178" i="63"/>
  <c r="A2179" i="63"/>
  <c r="A2180" i="63"/>
  <c r="A2181" i="63"/>
  <c r="A2182" i="63"/>
  <c r="A2183" i="63"/>
  <c r="A2184" i="63"/>
  <c r="A2185" i="63"/>
  <c r="A2186" i="63"/>
  <c r="A2187" i="63"/>
  <c r="A2188" i="63"/>
  <c r="A2189" i="63"/>
  <c r="A2190" i="63"/>
  <c r="A2191" i="63"/>
  <c r="A2192" i="63"/>
  <c r="A2193" i="63"/>
  <c r="A2194" i="63"/>
  <c r="A2195" i="63"/>
  <c r="A2196" i="63"/>
  <c r="A2197" i="63"/>
  <c r="A2198" i="63"/>
  <c r="A2199" i="63"/>
  <c r="A2200" i="63"/>
  <c r="A2201" i="63"/>
  <c r="A2202" i="63"/>
  <c r="A2203" i="63"/>
  <c r="A2204" i="63"/>
  <c r="A2205" i="63"/>
  <c r="A2206" i="63"/>
  <c r="A2207" i="63"/>
  <c r="A2208" i="63"/>
  <c r="A2209" i="63"/>
  <c r="A2210" i="63"/>
  <c r="A2211" i="63"/>
  <c r="A2212" i="63"/>
  <c r="A2213" i="63"/>
  <c r="A2214" i="63"/>
  <c r="A2215" i="63"/>
  <c r="A2216" i="63"/>
  <c r="A2217" i="63"/>
  <c r="A2218" i="63"/>
  <c r="A2219" i="63"/>
  <c r="A2220" i="63"/>
  <c r="A2221" i="63"/>
  <c r="A2222" i="63"/>
  <c r="A2223" i="63"/>
  <c r="A2224" i="63"/>
  <c r="A2225" i="63"/>
  <c r="A2226" i="63"/>
  <c r="A2227" i="63"/>
  <c r="A2228" i="63"/>
  <c r="A2229" i="63"/>
  <c r="A2230" i="63"/>
  <c r="A2231" i="63"/>
  <c r="A2232" i="63"/>
  <c r="A2233" i="63"/>
  <c r="A2234" i="63"/>
  <c r="A2235" i="63"/>
  <c r="A2236" i="63"/>
  <c r="A2237" i="63"/>
  <c r="A2238" i="63"/>
  <c r="A2239" i="63"/>
  <c r="A2240" i="63"/>
  <c r="A2241" i="63"/>
  <c r="A2242" i="63"/>
  <c r="A2243" i="63"/>
  <c r="A2244" i="63"/>
  <c r="A2245" i="63"/>
  <c r="A2246" i="63"/>
  <c r="A2247" i="63"/>
  <c r="A2248" i="63"/>
  <c r="A2249" i="63"/>
  <c r="A2250" i="63"/>
  <c r="A2251" i="63"/>
  <c r="A2252" i="63"/>
  <c r="A2253" i="63"/>
  <c r="A2254" i="63"/>
  <c r="A2255" i="63"/>
  <c r="A2256" i="63"/>
  <c r="A2257" i="63"/>
  <c r="A2258" i="63"/>
  <c r="A2259" i="63"/>
  <c r="A2260" i="63"/>
  <c r="A2261" i="63"/>
  <c r="A2262" i="63"/>
  <c r="A2263" i="63"/>
  <c r="A2264" i="63"/>
  <c r="A2265" i="63"/>
  <c r="A2266" i="63"/>
  <c r="A2267" i="63"/>
  <c r="A2268" i="63"/>
  <c r="A2269" i="63"/>
  <c r="A2270" i="63"/>
  <c r="A2271" i="63"/>
  <c r="A2272" i="63"/>
  <c r="A2273" i="63"/>
  <c r="A2274" i="63"/>
  <c r="A2275" i="63"/>
  <c r="A2276" i="63"/>
  <c r="A2277" i="63"/>
  <c r="A2278" i="63"/>
  <c r="A2279" i="63"/>
  <c r="A2280" i="63"/>
  <c r="A2281" i="63"/>
  <c r="A2282" i="63"/>
  <c r="A2283" i="63"/>
  <c r="A2284" i="63"/>
  <c r="A2285" i="63"/>
  <c r="A2286" i="63"/>
  <c r="A2287" i="63"/>
  <c r="A2288" i="63"/>
  <c r="A2289" i="63"/>
  <c r="A2290" i="63"/>
  <c r="A2291" i="63"/>
  <c r="A2292" i="63"/>
  <c r="A2293" i="63"/>
  <c r="A2294" i="63"/>
  <c r="A2295" i="63"/>
  <c r="A2296" i="63"/>
  <c r="A2297" i="63"/>
  <c r="A2298" i="63"/>
  <c r="A2299" i="63"/>
  <c r="A2300" i="63"/>
  <c r="A2301" i="63"/>
  <c r="A2302" i="63"/>
  <c r="A2303" i="63"/>
  <c r="A2304" i="63"/>
  <c r="A2305" i="63"/>
  <c r="A2306" i="63"/>
  <c r="A2307" i="63"/>
  <c r="A2308" i="63"/>
  <c r="A2309" i="63"/>
  <c r="A2310" i="63"/>
  <c r="A2311" i="63"/>
  <c r="A2312" i="63"/>
  <c r="A2313" i="63"/>
  <c r="A2314" i="63"/>
  <c r="A2315" i="63"/>
  <c r="A2316" i="63"/>
  <c r="A2317" i="63"/>
  <c r="A2318" i="63"/>
  <c r="A2319" i="63"/>
  <c r="A2320" i="63"/>
  <c r="A2321" i="63"/>
  <c r="A2322" i="63"/>
  <c r="A2323" i="63"/>
  <c r="A2324" i="63"/>
  <c r="A2325" i="63"/>
  <c r="A2326" i="63"/>
  <c r="A2327" i="63"/>
  <c r="A2328" i="63"/>
  <c r="A2329" i="63"/>
  <c r="A2330" i="63"/>
  <c r="A2331" i="63"/>
  <c r="A2332" i="63"/>
  <c r="A2333" i="63"/>
  <c r="A2334" i="63"/>
  <c r="A2335" i="63"/>
  <c r="A2336" i="63"/>
  <c r="A2337" i="63"/>
  <c r="A2338" i="63"/>
  <c r="A2339" i="63"/>
  <c r="A2340" i="63"/>
  <c r="A2341" i="63"/>
  <c r="A2342" i="63"/>
  <c r="A2343" i="63"/>
  <c r="A2344" i="63"/>
  <c r="A2345" i="63"/>
  <c r="A2346" i="63"/>
  <c r="A2347" i="63"/>
  <c r="A2348" i="63"/>
  <c r="A2349" i="63"/>
  <c r="A2350" i="63"/>
  <c r="A2351" i="63"/>
  <c r="A2352" i="63"/>
  <c r="A2353" i="63"/>
  <c r="A2354" i="63"/>
  <c r="A2355" i="63"/>
  <c r="A2356" i="63"/>
  <c r="A2357" i="63"/>
  <c r="A2358" i="63"/>
  <c r="A2359" i="63"/>
  <c r="A2360" i="63"/>
  <c r="A2361" i="63"/>
  <c r="A2362" i="63"/>
  <c r="A2363" i="63"/>
  <c r="A2364" i="63"/>
  <c r="A2365" i="63"/>
  <c r="A2366" i="63"/>
  <c r="A2367" i="63"/>
  <c r="A2368" i="63"/>
  <c r="A2369" i="63"/>
  <c r="A2370" i="63"/>
  <c r="A2371" i="63"/>
  <c r="A2372" i="63"/>
  <c r="A2373" i="63"/>
  <c r="A2374" i="63"/>
  <c r="A2375" i="63"/>
  <c r="A2376" i="63"/>
  <c r="A2377" i="63"/>
  <c r="A2378" i="63"/>
  <c r="A2379" i="63"/>
  <c r="A2380" i="63"/>
  <c r="A2381" i="63"/>
  <c r="A2382" i="63"/>
  <c r="A2383" i="63"/>
  <c r="A2384" i="63"/>
  <c r="A2385" i="63"/>
  <c r="A2386" i="63"/>
  <c r="A2387" i="63"/>
  <c r="A2388" i="63"/>
  <c r="A2389" i="63"/>
  <c r="A2390" i="63"/>
  <c r="A2391" i="63"/>
  <c r="A2392" i="63"/>
  <c r="A2393" i="63"/>
  <c r="A2394" i="63"/>
  <c r="A2395" i="63"/>
  <c r="A2396" i="63"/>
  <c r="A2397" i="63"/>
  <c r="A2398" i="63"/>
  <c r="A2399" i="63"/>
  <c r="A2400" i="63"/>
  <c r="A2401" i="63"/>
  <c r="A2402" i="63"/>
  <c r="A2403" i="63"/>
  <c r="A2404" i="63"/>
  <c r="A2405" i="63"/>
  <c r="A2406" i="63"/>
  <c r="A2407" i="63"/>
  <c r="A2408" i="63"/>
  <c r="A2409" i="63"/>
  <c r="A2410" i="63"/>
  <c r="A2411" i="63"/>
  <c r="A2412" i="63"/>
  <c r="A2413" i="63"/>
  <c r="A2414" i="63"/>
  <c r="A2415" i="63"/>
  <c r="A2416" i="63"/>
  <c r="A2417" i="63"/>
  <c r="A2418" i="63"/>
  <c r="A2419" i="63"/>
  <c r="A2420" i="63"/>
  <c r="A2421" i="63"/>
  <c r="A2422" i="63"/>
  <c r="A2423" i="63"/>
  <c r="A2424" i="63"/>
  <c r="A2425" i="63"/>
  <c r="A2426" i="63"/>
  <c r="A2427" i="63"/>
  <c r="A2428" i="63"/>
  <c r="A2429" i="63"/>
  <c r="A2430" i="63"/>
  <c r="A2431" i="63"/>
  <c r="A2432" i="63"/>
  <c r="A2433" i="63"/>
  <c r="A2434" i="63"/>
  <c r="A2435" i="63"/>
  <c r="A2436" i="63"/>
  <c r="A2437" i="63"/>
  <c r="A2438" i="63"/>
  <c r="A2439" i="63"/>
  <c r="A2440" i="63"/>
  <c r="A2441" i="63"/>
  <c r="A2442" i="63"/>
  <c r="A2443" i="63"/>
  <c r="A2444" i="63"/>
  <c r="A2445" i="63"/>
  <c r="A2446" i="63"/>
  <c r="A2447" i="63"/>
  <c r="A2448" i="63"/>
  <c r="A2449" i="63"/>
  <c r="A2450" i="63"/>
  <c r="A2451" i="63"/>
  <c r="A2452" i="63"/>
  <c r="A2453" i="63"/>
  <c r="A2454" i="63"/>
  <c r="A2455" i="63"/>
  <c r="A2456" i="63"/>
  <c r="A2457" i="63"/>
  <c r="A2458" i="63"/>
  <c r="A2459" i="63"/>
  <c r="A2460" i="63"/>
  <c r="A2461" i="63"/>
  <c r="A2462" i="63"/>
  <c r="A2463" i="63"/>
  <c r="A2464" i="63"/>
  <c r="A2465" i="63"/>
  <c r="A2466" i="63"/>
  <c r="A2467" i="63"/>
  <c r="A2468" i="63"/>
  <c r="A2469" i="63"/>
  <c r="A2470" i="63"/>
  <c r="A2471" i="63"/>
  <c r="A2472" i="63"/>
  <c r="A2473" i="63"/>
  <c r="A2474" i="63"/>
  <c r="A2475" i="63"/>
  <c r="A2476" i="63"/>
  <c r="A2477" i="63"/>
  <c r="A2478" i="63"/>
  <c r="A2479" i="63"/>
  <c r="A2480" i="63"/>
  <c r="A2481" i="63"/>
  <c r="A2482" i="63"/>
  <c r="A2483" i="63"/>
  <c r="A2484" i="63"/>
  <c r="A2485" i="63"/>
  <c r="A2486" i="63"/>
  <c r="A2487" i="63"/>
  <c r="A2488" i="63"/>
  <c r="A2489" i="63"/>
  <c r="A2490" i="63"/>
  <c r="A2491" i="63"/>
  <c r="A2492" i="63"/>
  <c r="A2493" i="63"/>
  <c r="A2494" i="63"/>
  <c r="A2495" i="63"/>
  <c r="A2496" i="63"/>
  <c r="A2497" i="63"/>
  <c r="A2498" i="63"/>
  <c r="A2499" i="63"/>
  <c r="A2500" i="63"/>
  <c r="A2501" i="63"/>
  <c r="A2502" i="63"/>
  <c r="A2503" i="63"/>
  <c r="A2504" i="63"/>
  <c r="A2505" i="63"/>
  <c r="A2506" i="63"/>
  <c r="A2507" i="63"/>
  <c r="A2508" i="63"/>
  <c r="A2509" i="63"/>
  <c r="A2510" i="63"/>
  <c r="A2511" i="63"/>
  <c r="A2512" i="63"/>
  <c r="A2513" i="63"/>
  <c r="A2514" i="63"/>
  <c r="A2515" i="63"/>
  <c r="A2516" i="63"/>
  <c r="A2517" i="63"/>
  <c r="A2518" i="63"/>
  <c r="A2519" i="63"/>
  <c r="A2520" i="63"/>
  <c r="A2521" i="63"/>
  <c r="A2522" i="63"/>
  <c r="A2523" i="63"/>
  <c r="A2524" i="63"/>
  <c r="A2525" i="63"/>
  <c r="A2526" i="63"/>
  <c r="A2527" i="63"/>
  <c r="A2528" i="63"/>
  <c r="A2529" i="63"/>
  <c r="A2530" i="63"/>
  <c r="A2531" i="63"/>
  <c r="A2532" i="63"/>
  <c r="A2533" i="63"/>
  <c r="A2534" i="63"/>
  <c r="A2535" i="63"/>
  <c r="A2536" i="63"/>
  <c r="A2537" i="63"/>
  <c r="A2538" i="63"/>
  <c r="A2539" i="63"/>
  <c r="A2540" i="63"/>
  <c r="A2541" i="63"/>
  <c r="A2542" i="63"/>
  <c r="A2543" i="63"/>
  <c r="A2544" i="63"/>
  <c r="A2545" i="63"/>
  <c r="A2546" i="63"/>
  <c r="A2547" i="63"/>
  <c r="A2548" i="63"/>
  <c r="A2549" i="63"/>
  <c r="A2550" i="63"/>
  <c r="A2551" i="63"/>
  <c r="A2552" i="63"/>
  <c r="A2553" i="63"/>
  <c r="A2554" i="63"/>
  <c r="A2555" i="63"/>
  <c r="A2556" i="63"/>
  <c r="A2557" i="63"/>
  <c r="A2558" i="63"/>
  <c r="A2559" i="63"/>
  <c r="A2560" i="63"/>
  <c r="A2561" i="63"/>
  <c r="A2562" i="63"/>
  <c r="A2563" i="63"/>
  <c r="A2564" i="63"/>
  <c r="A2565" i="63"/>
  <c r="A2566" i="63"/>
  <c r="A2567" i="63"/>
  <c r="A2568" i="63"/>
  <c r="A2569" i="63"/>
  <c r="A2570" i="63"/>
  <c r="A2571" i="63"/>
  <c r="A2572" i="63"/>
  <c r="A2573" i="63"/>
  <c r="A2574" i="63"/>
  <c r="A2575" i="63"/>
  <c r="A2576" i="63"/>
  <c r="A2577" i="63"/>
  <c r="A2578" i="63"/>
  <c r="A2579" i="63"/>
  <c r="A2580" i="63"/>
  <c r="A2581" i="63"/>
  <c r="A2582" i="63"/>
  <c r="A2583" i="63"/>
  <c r="A2584" i="63"/>
  <c r="A2585" i="63"/>
  <c r="A2586" i="63"/>
  <c r="A2587" i="63"/>
  <c r="A2588" i="63"/>
  <c r="A2589" i="63"/>
  <c r="A2590" i="63"/>
  <c r="A2591" i="63"/>
  <c r="A2592" i="63"/>
  <c r="A2593" i="63"/>
  <c r="A2594" i="63"/>
  <c r="A2595" i="63"/>
  <c r="A2596" i="63"/>
  <c r="A2597" i="63"/>
  <c r="A2598" i="63"/>
  <c r="A2599" i="63"/>
  <c r="A2600" i="63"/>
  <c r="A2601" i="63"/>
  <c r="A2602" i="63"/>
  <c r="A2603" i="63"/>
  <c r="A2604" i="63"/>
  <c r="A2605" i="63"/>
  <c r="A2606" i="63"/>
  <c r="A2607" i="63"/>
  <c r="A2608" i="63"/>
  <c r="A2609" i="63"/>
  <c r="A2610" i="63"/>
  <c r="A2611" i="63"/>
  <c r="A2612" i="63"/>
  <c r="A2613" i="63"/>
  <c r="A2614" i="63"/>
  <c r="A2615" i="63"/>
  <c r="A2616" i="63"/>
  <c r="A2617" i="63"/>
  <c r="A2618" i="63"/>
  <c r="A2619" i="63"/>
  <c r="A2620" i="63"/>
  <c r="A2621" i="63"/>
  <c r="A2622" i="63"/>
  <c r="A2623" i="63"/>
  <c r="A2624" i="63"/>
  <c r="A2625" i="63"/>
  <c r="A2626" i="63"/>
  <c r="A2627" i="63"/>
  <c r="A2628" i="63"/>
  <c r="A2629" i="63"/>
  <c r="A2630" i="63"/>
  <c r="A2631" i="63"/>
  <c r="A2632" i="63"/>
  <c r="A2633" i="63"/>
  <c r="A2634" i="63"/>
  <c r="A2635" i="63"/>
  <c r="A2636" i="63"/>
  <c r="A2637" i="63"/>
  <c r="A2638" i="63"/>
  <c r="A2639" i="63"/>
  <c r="A2640" i="63"/>
  <c r="A2641" i="63"/>
  <c r="A2642" i="63"/>
  <c r="A2643" i="63"/>
  <c r="A2644" i="63"/>
  <c r="A2645" i="63"/>
  <c r="A2646" i="63"/>
  <c r="A2647" i="63"/>
  <c r="A2648" i="63"/>
  <c r="A2649" i="63"/>
  <c r="A2650" i="63"/>
  <c r="A2651" i="63"/>
  <c r="A2652" i="63"/>
  <c r="A2653" i="63"/>
  <c r="A2654" i="63"/>
  <c r="A2655" i="63"/>
  <c r="A2656" i="63"/>
  <c r="A2657" i="63"/>
  <c r="A2658" i="63"/>
  <c r="A2659" i="63"/>
  <c r="A2660" i="63"/>
  <c r="A2661" i="63"/>
  <c r="A2662" i="63"/>
  <c r="A2663" i="63"/>
  <c r="A2664" i="63"/>
  <c r="A2665" i="63"/>
  <c r="A2666" i="63"/>
  <c r="A2667" i="63"/>
  <c r="A2668" i="63"/>
  <c r="A2669" i="63"/>
  <c r="A2670" i="63"/>
  <c r="A2671" i="63"/>
  <c r="A2672" i="63"/>
  <c r="A2673" i="63"/>
  <c r="A2674" i="63"/>
  <c r="A2675" i="63"/>
  <c r="A2676" i="63"/>
  <c r="A2677" i="63"/>
  <c r="A2678" i="63"/>
  <c r="A2679" i="63"/>
  <c r="A2680" i="63"/>
  <c r="A2681" i="63"/>
  <c r="A2682" i="63"/>
  <c r="A2683" i="63"/>
  <c r="A2684" i="63"/>
  <c r="A2685" i="63"/>
  <c r="A2686" i="63"/>
  <c r="A2687" i="63"/>
  <c r="A2688" i="63"/>
  <c r="A2689" i="63"/>
  <c r="A2690" i="63"/>
  <c r="A2691" i="63"/>
  <c r="A2692" i="63"/>
  <c r="A2693" i="63"/>
  <c r="A2694" i="63"/>
  <c r="A2695" i="63"/>
  <c r="A2696" i="63"/>
  <c r="A2697" i="63"/>
  <c r="A2698" i="63"/>
  <c r="A2699" i="63"/>
  <c r="A2700" i="63"/>
  <c r="A2701" i="63"/>
  <c r="A2702" i="63"/>
  <c r="A2703" i="63"/>
  <c r="A2704" i="63"/>
  <c r="A2705" i="63"/>
  <c r="A2706" i="63"/>
  <c r="A2707" i="63"/>
  <c r="A2708" i="63"/>
  <c r="A2709" i="63"/>
  <c r="A2710" i="63"/>
  <c r="A2711" i="63"/>
  <c r="A2712" i="63"/>
  <c r="A2713" i="63"/>
  <c r="A2714" i="63"/>
  <c r="A2715" i="63"/>
  <c r="A2716" i="63"/>
  <c r="A2717" i="63"/>
  <c r="A2718" i="63"/>
  <c r="A2719" i="63"/>
  <c r="A2720" i="63"/>
  <c r="A2721" i="63"/>
  <c r="A2722" i="63"/>
  <c r="A2723" i="63"/>
  <c r="A2724" i="63"/>
  <c r="A2725" i="63"/>
  <c r="A2726" i="63"/>
  <c r="A2727" i="63"/>
  <c r="A2728" i="63"/>
  <c r="A2729" i="63"/>
  <c r="A2730" i="63"/>
  <c r="A2731" i="63"/>
  <c r="A2732" i="63"/>
  <c r="A2733" i="63"/>
  <c r="A2734" i="63"/>
  <c r="A2735" i="63"/>
  <c r="A2736" i="63"/>
  <c r="A2737" i="63"/>
  <c r="A2738" i="63"/>
  <c r="A2739" i="63"/>
  <c r="A2740" i="63"/>
  <c r="A2741" i="63"/>
  <c r="A2742" i="63"/>
  <c r="A2743" i="63"/>
  <c r="A2744" i="63"/>
  <c r="A2745" i="63"/>
  <c r="A2746" i="63"/>
  <c r="A2747" i="63"/>
  <c r="A2748" i="63"/>
  <c r="A2749" i="63"/>
  <c r="A2750" i="63"/>
  <c r="A2751" i="63"/>
  <c r="A2752" i="63"/>
  <c r="A2753" i="63"/>
  <c r="A2754" i="63"/>
  <c r="A2755" i="63"/>
  <c r="A2756" i="63"/>
  <c r="A2757" i="63"/>
  <c r="A2758" i="63"/>
  <c r="A2759" i="63"/>
  <c r="A2760" i="63"/>
  <c r="A2761" i="63"/>
  <c r="A2762" i="63"/>
  <c r="A2763" i="63"/>
  <c r="A2764" i="63"/>
  <c r="A2765" i="63"/>
  <c r="A2766" i="63"/>
  <c r="A2767" i="63"/>
  <c r="A2768" i="63"/>
  <c r="A2769" i="63"/>
  <c r="A2770" i="63"/>
  <c r="A2771" i="63"/>
  <c r="A2772" i="63"/>
  <c r="A2773" i="63"/>
  <c r="A2774" i="63"/>
  <c r="A2775" i="63"/>
  <c r="A2776" i="63"/>
  <c r="A2777" i="63"/>
  <c r="A2778" i="63"/>
  <c r="A2779" i="63"/>
  <c r="A2780" i="63"/>
  <c r="A2781" i="63"/>
  <c r="A2782" i="63"/>
  <c r="A2783" i="63"/>
  <c r="A2784" i="63"/>
  <c r="A2785" i="63"/>
  <c r="A2786" i="63"/>
  <c r="A2787" i="63"/>
  <c r="A2788" i="63"/>
  <c r="A2789" i="63"/>
  <c r="A2790" i="63"/>
  <c r="A2791" i="63"/>
  <c r="A2792" i="63"/>
  <c r="A2793" i="63"/>
  <c r="A2794" i="63"/>
  <c r="A2795" i="63"/>
  <c r="A2796" i="63"/>
  <c r="A2797" i="63"/>
  <c r="A2798" i="63"/>
  <c r="A2799" i="63"/>
  <c r="A2800" i="63"/>
  <c r="A2801" i="63"/>
  <c r="A2802" i="63"/>
  <c r="A2803" i="63"/>
  <c r="A2804" i="63"/>
  <c r="A2805" i="63"/>
  <c r="A2806" i="63"/>
  <c r="A2807" i="63"/>
  <c r="A2808" i="63"/>
  <c r="A2809" i="63"/>
  <c r="A2810" i="63"/>
  <c r="A2811" i="63"/>
  <c r="A2812" i="63"/>
  <c r="A2813" i="63"/>
  <c r="A2814" i="63"/>
  <c r="A2815" i="63"/>
  <c r="A2816" i="63"/>
  <c r="A2817" i="63"/>
  <c r="A2818" i="63"/>
  <c r="A2819" i="63"/>
  <c r="A2820" i="63"/>
  <c r="A2821" i="63"/>
  <c r="A2822" i="63"/>
  <c r="A2823" i="63"/>
  <c r="A2824" i="63"/>
  <c r="A2825" i="63"/>
  <c r="A2826" i="63"/>
  <c r="A2827" i="63"/>
  <c r="A2828" i="63"/>
  <c r="A2829" i="63"/>
  <c r="A2830" i="63"/>
  <c r="A2831" i="63"/>
  <c r="A2832" i="63"/>
  <c r="A2833" i="63"/>
  <c r="A2834" i="63"/>
  <c r="A2835" i="63"/>
  <c r="A2836" i="63"/>
  <c r="A2837" i="63"/>
  <c r="A2838" i="63"/>
  <c r="A2839" i="63"/>
  <c r="A2840" i="63"/>
  <c r="A2841" i="63"/>
  <c r="A2842" i="63"/>
  <c r="A2843" i="63"/>
  <c r="A2844" i="63"/>
  <c r="A2845" i="63"/>
  <c r="A2846" i="63"/>
  <c r="A2847" i="63"/>
  <c r="A2848" i="63"/>
  <c r="A2849" i="63"/>
  <c r="A2850" i="63"/>
  <c r="A2851" i="63"/>
  <c r="A2852" i="63"/>
  <c r="A2853" i="63"/>
  <c r="A2854" i="63"/>
  <c r="A2855" i="63"/>
  <c r="A2856" i="63"/>
  <c r="A2857" i="63"/>
  <c r="A2858" i="63"/>
  <c r="A2859" i="63"/>
  <c r="A2860" i="63"/>
  <c r="A2861" i="63"/>
  <c r="A2862" i="63"/>
  <c r="A2863" i="63"/>
  <c r="A2864" i="63"/>
  <c r="A2865" i="63"/>
  <c r="A2866" i="63"/>
  <c r="A2867" i="63"/>
  <c r="A2868" i="63"/>
  <c r="A2869" i="63"/>
  <c r="A2870" i="63"/>
  <c r="A2871" i="63"/>
  <c r="A2872" i="63"/>
  <c r="A2873" i="63"/>
  <c r="A2874" i="63"/>
  <c r="A2875" i="63"/>
  <c r="A2876" i="63"/>
  <c r="A2877" i="63"/>
  <c r="A2878" i="63"/>
  <c r="A2879" i="63"/>
  <c r="A2880" i="63"/>
  <c r="A2881" i="63"/>
  <c r="A2882" i="63"/>
  <c r="A2883" i="63"/>
  <c r="A2884" i="63"/>
  <c r="A2885" i="63"/>
  <c r="A2886" i="63"/>
  <c r="A2887" i="63"/>
  <c r="A2888" i="63"/>
  <c r="A2889" i="63"/>
  <c r="A2890" i="63"/>
  <c r="A2891" i="63"/>
  <c r="A2892" i="63"/>
  <c r="A2893" i="63"/>
  <c r="A2894" i="63"/>
  <c r="A2895" i="63"/>
  <c r="A2896" i="63"/>
  <c r="A2897" i="63"/>
  <c r="A2898" i="63"/>
  <c r="A2899" i="63"/>
  <c r="A2900" i="63"/>
  <c r="A2901" i="63"/>
  <c r="A2902" i="63"/>
  <c r="A2903" i="63"/>
  <c r="A2904" i="63"/>
  <c r="A2905" i="63"/>
  <c r="A2906" i="63"/>
  <c r="A2907" i="63"/>
  <c r="A2908" i="63"/>
  <c r="A2909" i="63"/>
  <c r="A2910" i="63"/>
  <c r="A2911" i="63"/>
  <c r="A2912" i="63"/>
  <c r="A2913" i="63"/>
  <c r="A2914" i="63"/>
  <c r="A2915" i="63"/>
  <c r="A2916" i="63"/>
  <c r="A2917" i="63"/>
  <c r="A2918" i="63"/>
  <c r="A2919" i="63"/>
  <c r="A2920" i="63"/>
  <c r="A2921" i="63"/>
  <c r="A2922" i="63"/>
  <c r="A2923" i="63"/>
  <c r="A2924" i="63"/>
  <c r="A2925" i="63"/>
  <c r="A2926" i="63"/>
  <c r="A2927" i="63"/>
  <c r="A2928" i="63"/>
  <c r="A2929" i="63"/>
  <c r="A2930" i="63"/>
  <c r="A2931" i="63"/>
  <c r="A2932" i="63"/>
  <c r="A2933" i="63"/>
  <c r="A2934" i="63"/>
  <c r="A2935" i="63"/>
  <c r="A2936" i="63"/>
  <c r="A2937" i="63"/>
  <c r="A2938" i="63"/>
  <c r="A2939" i="63"/>
  <c r="A2940" i="63"/>
  <c r="A2941" i="63"/>
  <c r="A2942" i="63"/>
  <c r="A2943" i="63"/>
  <c r="A2944" i="63"/>
  <c r="A2945" i="63"/>
  <c r="A2946" i="63"/>
  <c r="A2947" i="63"/>
  <c r="A2948" i="63"/>
  <c r="A2949" i="63"/>
  <c r="A2950" i="63"/>
  <c r="A2951" i="63"/>
  <c r="A2952" i="63"/>
  <c r="A2953" i="63"/>
  <c r="A2954" i="63"/>
  <c r="A2955" i="63"/>
  <c r="A2956" i="63"/>
  <c r="A2957" i="63"/>
  <c r="A2958" i="63"/>
  <c r="A2959" i="63"/>
  <c r="A2960" i="63"/>
  <c r="A2961" i="63"/>
  <c r="A2962" i="63"/>
  <c r="A2963" i="63"/>
  <c r="A2964" i="63"/>
  <c r="A2965" i="63"/>
  <c r="A2966" i="63"/>
  <c r="A2967" i="63"/>
  <c r="A2968" i="63"/>
  <c r="A2969" i="63"/>
  <c r="A2970" i="63"/>
  <c r="A2971" i="63"/>
  <c r="A2972" i="63"/>
  <c r="A2973" i="63"/>
  <c r="A2974" i="63"/>
  <c r="A2975" i="63"/>
  <c r="A2976" i="63"/>
  <c r="A2977" i="63"/>
  <c r="A2978" i="63"/>
  <c r="A2979" i="63"/>
  <c r="A2980" i="63"/>
  <c r="A2981" i="63"/>
  <c r="A2982" i="63"/>
  <c r="A2983" i="63"/>
  <c r="A2984" i="63"/>
  <c r="A2985" i="63"/>
  <c r="A2986" i="63"/>
  <c r="A2987" i="63"/>
  <c r="A2988" i="63"/>
  <c r="A2989" i="63"/>
  <c r="A2990" i="63"/>
  <c r="A2991" i="63"/>
  <c r="A2992" i="63"/>
  <c r="A2993" i="63"/>
  <c r="A2994" i="63"/>
  <c r="A2995" i="63"/>
  <c r="A2996" i="63"/>
  <c r="A2997" i="63"/>
  <c r="A2998" i="63"/>
  <c r="A2999" i="63"/>
  <c r="A3000" i="63"/>
  <c r="A3001" i="63"/>
  <c r="A3002" i="63"/>
  <c r="A3003" i="63"/>
  <c r="A3004" i="63"/>
  <c r="A3005" i="63"/>
  <c r="A3006" i="63"/>
  <c r="A3007" i="63"/>
  <c r="A3008" i="63"/>
  <c r="A3009" i="63"/>
  <c r="A3010" i="63"/>
  <c r="A3011" i="63"/>
  <c r="A3012" i="63"/>
  <c r="A3013" i="63"/>
  <c r="A3014" i="63"/>
  <c r="A3015" i="63"/>
  <c r="A3016" i="63"/>
  <c r="A3017" i="63"/>
  <c r="A3018" i="63"/>
  <c r="A3019" i="63"/>
  <c r="A3020" i="63"/>
  <c r="A3021" i="63"/>
  <c r="A3022" i="63"/>
  <c r="A3023" i="63"/>
  <c r="A3024" i="63"/>
  <c r="A3025" i="63"/>
  <c r="A3026" i="63"/>
  <c r="A3027" i="63"/>
  <c r="A3028" i="63"/>
  <c r="A3029" i="63"/>
  <c r="A3030" i="63"/>
  <c r="A3031" i="63"/>
  <c r="A3032" i="63"/>
  <c r="A3033" i="63"/>
  <c r="A3034" i="63"/>
  <c r="A3035" i="63"/>
  <c r="A3036" i="63"/>
  <c r="A3037" i="63"/>
  <c r="A3038" i="63"/>
  <c r="A3039" i="63"/>
  <c r="A3040" i="63"/>
  <c r="A3041" i="63"/>
  <c r="A3042" i="63"/>
  <c r="A3043" i="63"/>
  <c r="A3044" i="63"/>
  <c r="A3045" i="63"/>
  <c r="A3046" i="63"/>
  <c r="A3047" i="63"/>
  <c r="A3048" i="63"/>
  <c r="A3049" i="63"/>
  <c r="A3050" i="63"/>
  <c r="A3051" i="63"/>
  <c r="A3052" i="63"/>
  <c r="A3053" i="63"/>
  <c r="A3054" i="63"/>
  <c r="A3055" i="63"/>
  <c r="A3056" i="63"/>
  <c r="A3057" i="63"/>
  <c r="A3058" i="63"/>
  <c r="A3059" i="63"/>
  <c r="A3060" i="63"/>
  <c r="A3061" i="63"/>
  <c r="A3062" i="63"/>
  <c r="A3063" i="63"/>
  <c r="A3064" i="63"/>
  <c r="A3065" i="63"/>
  <c r="A3066" i="63"/>
  <c r="A3067" i="63"/>
  <c r="A3068" i="63"/>
  <c r="A3069" i="63"/>
  <c r="A3070" i="63"/>
  <c r="A3071" i="63"/>
  <c r="A3072" i="63"/>
  <c r="A3073" i="63"/>
  <c r="A3074" i="63"/>
  <c r="A3075" i="63"/>
  <c r="A3076" i="63"/>
  <c r="A3077" i="63"/>
  <c r="A3078" i="63"/>
  <c r="A3079" i="63"/>
  <c r="A3080" i="63"/>
  <c r="A3081" i="63"/>
  <c r="A3082" i="63"/>
  <c r="A3083" i="63"/>
  <c r="A3084" i="63"/>
  <c r="A3085" i="63"/>
  <c r="A3086" i="63"/>
  <c r="A3087" i="63"/>
  <c r="A3088" i="63"/>
  <c r="A3089" i="63"/>
  <c r="A3090" i="63"/>
  <c r="A3091" i="63"/>
  <c r="A3092" i="63"/>
  <c r="A3093" i="63"/>
  <c r="A3094" i="63"/>
  <c r="A3095" i="63"/>
  <c r="A3096" i="63"/>
  <c r="A3097" i="63"/>
  <c r="A3098" i="63"/>
  <c r="A3099" i="63"/>
  <c r="A3100" i="63"/>
  <c r="A3101" i="63"/>
  <c r="A3102" i="63"/>
  <c r="A3103" i="63"/>
  <c r="A3104" i="63"/>
  <c r="A3105" i="63"/>
  <c r="A3106" i="63"/>
  <c r="A3107" i="63"/>
  <c r="A3108" i="63"/>
  <c r="A3109" i="63"/>
  <c r="A3110" i="63"/>
  <c r="A3111" i="63"/>
  <c r="A3112" i="63"/>
  <c r="A3113" i="63"/>
  <c r="A3114" i="63"/>
  <c r="A3115" i="63"/>
  <c r="A3116" i="63"/>
  <c r="A3117" i="63"/>
  <c r="A3118" i="63"/>
  <c r="A3119" i="63"/>
  <c r="A3120" i="63"/>
  <c r="A3121" i="63"/>
  <c r="A3122" i="63"/>
  <c r="A3123" i="63"/>
  <c r="A3124" i="63"/>
  <c r="A3125" i="63"/>
  <c r="A3126" i="63"/>
  <c r="A3127" i="63"/>
  <c r="A3128" i="63"/>
  <c r="A3129" i="63"/>
  <c r="A3130" i="63"/>
  <c r="A3131" i="63"/>
  <c r="A3132" i="63"/>
  <c r="A3133" i="63"/>
  <c r="A3134" i="63"/>
  <c r="A3135" i="63"/>
  <c r="A3136" i="63"/>
  <c r="A3137" i="63"/>
  <c r="A3138" i="63"/>
  <c r="A3139" i="63"/>
  <c r="A3140" i="63"/>
  <c r="A3141" i="63"/>
  <c r="A3142" i="63"/>
  <c r="A3143" i="63"/>
  <c r="A3144" i="63"/>
  <c r="A3145" i="63"/>
  <c r="A3146" i="63"/>
  <c r="A3147" i="63"/>
  <c r="A3148" i="63"/>
  <c r="A3149" i="63"/>
  <c r="A3150" i="63"/>
  <c r="A3151" i="63"/>
  <c r="A3152" i="63"/>
  <c r="A3153" i="63"/>
  <c r="A3154" i="63"/>
  <c r="A3155" i="63"/>
  <c r="A3156" i="63"/>
  <c r="A3157" i="63"/>
  <c r="A3158" i="63"/>
  <c r="A3159" i="63"/>
  <c r="A3160" i="63"/>
  <c r="A3161" i="63"/>
  <c r="A3162" i="63"/>
  <c r="A3163" i="63"/>
  <c r="A3164" i="63"/>
  <c r="A3165" i="63"/>
  <c r="A3166" i="63"/>
  <c r="A3167" i="63"/>
  <c r="A3168" i="63"/>
  <c r="A3169" i="63"/>
  <c r="A3170" i="63"/>
  <c r="A3171" i="63"/>
  <c r="A3172" i="63"/>
  <c r="A3173" i="63"/>
  <c r="A3174" i="63"/>
  <c r="A3175" i="63"/>
  <c r="A3176" i="63"/>
  <c r="A3177" i="63"/>
  <c r="A3178" i="63"/>
  <c r="A3179" i="63"/>
  <c r="A3180" i="63"/>
  <c r="A3181" i="63"/>
  <c r="A3182" i="63"/>
  <c r="A3183" i="63"/>
  <c r="A3184" i="63"/>
  <c r="A3185" i="63"/>
  <c r="A3186" i="63"/>
  <c r="A3187" i="63"/>
  <c r="A3188" i="63"/>
  <c r="A3189" i="63"/>
  <c r="A3190" i="63"/>
  <c r="A3191" i="63"/>
  <c r="A3192" i="63"/>
  <c r="A3193" i="63"/>
  <c r="A3194" i="63"/>
  <c r="A3195" i="63"/>
  <c r="A3196" i="63"/>
  <c r="A3197" i="63"/>
  <c r="A3198" i="63"/>
  <c r="A3199" i="63"/>
  <c r="A3200" i="63"/>
  <c r="A3201" i="63"/>
  <c r="A3202" i="63"/>
  <c r="A3203" i="63"/>
  <c r="A3204" i="63"/>
  <c r="A3205" i="63"/>
  <c r="A3206" i="63"/>
  <c r="A3207" i="63"/>
  <c r="A3208" i="63"/>
  <c r="A3209" i="63"/>
  <c r="A3210" i="63"/>
  <c r="A3211" i="63"/>
  <c r="A3212" i="63"/>
  <c r="A3213" i="63"/>
  <c r="A3214" i="63"/>
  <c r="A3215" i="63"/>
  <c r="A3216" i="63"/>
  <c r="A3217" i="63"/>
  <c r="A3218" i="63"/>
  <c r="A3219" i="63"/>
  <c r="A3220" i="63"/>
  <c r="A3221" i="63"/>
  <c r="A3222" i="63"/>
  <c r="A3223" i="63"/>
  <c r="A3224" i="63"/>
  <c r="A3225" i="63"/>
  <c r="A3226" i="63"/>
  <c r="A3227" i="63"/>
  <c r="A3228" i="63"/>
  <c r="A3229" i="63"/>
  <c r="A3230" i="63"/>
  <c r="A3231" i="63"/>
  <c r="A3232" i="63"/>
  <c r="A3233" i="63"/>
  <c r="A3234" i="63"/>
  <c r="A3235" i="63"/>
  <c r="A3236" i="63"/>
  <c r="A3237" i="63"/>
  <c r="A3238" i="63"/>
  <c r="A3239" i="63"/>
  <c r="A3240" i="63"/>
  <c r="A3241" i="63"/>
  <c r="A3242" i="63"/>
  <c r="A3243" i="63"/>
  <c r="A3244" i="63"/>
  <c r="A3245" i="63"/>
  <c r="A3246" i="63"/>
  <c r="A3247" i="63"/>
  <c r="A3248" i="63"/>
  <c r="A3249" i="63"/>
  <c r="A3250" i="63"/>
  <c r="A3251" i="63"/>
  <c r="A3252" i="63"/>
  <c r="A3253" i="63"/>
  <c r="A3254" i="63"/>
  <c r="A3255" i="63"/>
  <c r="A3256" i="63"/>
  <c r="A3257" i="63"/>
  <c r="A3258" i="63"/>
  <c r="A3259" i="63"/>
  <c r="A3260" i="63"/>
  <c r="A3261" i="63"/>
  <c r="A3262" i="63"/>
  <c r="A3263" i="63"/>
  <c r="A3264" i="63"/>
  <c r="A3265" i="63"/>
  <c r="A3266" i="63"/>
  <c r="A3267" i="63"/>
  <c r="A3268" i="63"/>
  <c r="A3269" i="63"/>
  <c r="A3270" i="63"/>
  <c r="A3271" i="63"/>
  <c r="A3272" i="63"/>
  <c r="A3273" i="63"/>
  <c r="A3274" i="63"/>
  <c r="A3275" i="63"/>
  <c r="A3276" i="63"/>
  <c r="A3277" i="63"/>
  <c r="A3278" i="63"/>
  <c r="A3279" i="63"/>
  <c r="A3280" i="63"/>
  <c r="A3281" i="63"/>
  <c r="A3282" i="63"/>
  <c r="A3283" i="63"/>
  <c r="A3284" i="63"/>
  <c r="A3285" i="63"/>
  <c r="A3286" i="63"/>
  <c r="A3287" i="63"/>
  <c r="A3288" i="63"/>
  <c r="A3289" i="63"/>
  <c r="A3290" i="63"/>
  <c r="A3291" i="63"/>
  <c r="A3292" i="63"/>
  <c r="A3293" i="63"/>
  <c r="A3294" i="63"/>
  <c r="A3295" i="63"/>
  <c r="A3296" i="63"/>
  <c r="A3297" i="63"/>
  <c r="A3298" i="63"/>
  <c r="A3299" i="63"/>
  <c r="A3300" i="63"/>
  <c r="A3301" i="63"/>
  <c r="A3302" i="63"/>
  <c r="A3303" i="63"/>
  <c r="A3304" i="63"/>
  <c r="A3305" i="63"/>
  <c r="A3306" i="63"/>
  <c r="A3307" i="63"/>
  <c r="A3308" i="63"/>
  <c r="A3309" i="63"/>
  <c r="A3310" i="63"/>
  <c r="A3311" i="63"/>
  <c r="A3312" i="63"/>
  <c r="A3313" i="63"/>
  <c r="A3314" i="63"/>
  <c r="A3315" i="63"/>
  <c r="A3316" i="63"/>
  <c r="A3317" i="63"/>
  <c r="A3318" i="63"/>
  <c r="A3319" i="63"/>
  <c r="A3320" i="63"/>
  <c r="A3321" i="63"/>
  <c r="A3322" i="63"/>
  <c r="A3323" i="63"/>
  <c r="A3324" i="63"/>
  <c r="A3325" i="63"/>
  <c r="A3326" i="63"/>
  <c r="A3327" i="63"/>
  <c r="A3328" i="63"/>
  <c r="A3329" i="63"/>
  <c r="A3330" i="63"/>
  <c r="A3331" i="63"/>
  <c r="A3332" i="63"/>
  <c r="A3333" i="63"/>
  <c r="A3334" i="63"/>
  <c r="A3335" i="63"/>
  <c r="A3336" i="63"/>
  <c r="A3337" i="63"/>
  <c r="A3338" i="63"/>
  <c r="A3339" i="63"/>
  <c r="A3340" i="63"/>
  <c r="A3341" i="63"/>
  <c r="A3342" i="63"/>
  <c r="A3343" i="63"/>
  <c r="A3344" i="63"/>
  <c r="A3345" i="63"/>
  <c r="A3346" i="63"/>
  <c r="A3347" i="63"/>
  <c r="A3348" i="63"/>
  <c r="A3349" i="63"/>
  <c r="A3350" i="63"/>
  <c r="A3351" i="63"/>
  <c r="A3352" i="63"/>
  <c r="A3353" i="63"/>
  <c r="A3354" i="63"/>
  <c r="A3355" i="63"/>
  <c r="A3356" i="63"/>
  <c r="A3357" i="63"/>
  <c r="A3358" i="63"/>
  <c r="A3359" i="63"/>
  <c r="A3360" i="63"/>
  <c r="A3361" i="63"/>
  <c r="A3362" i="63"/>
  <c r="A3363" i="63"/>
  <c r="A3364" i="63"/>
  <c r="A3365" i="63"/>
  <c r="A3366" i="63"/>
  <c r="A3367" i="63"/>
  <c r="A3368" i="63"/>
  <c r="A3369" i="63"/>
  <c r="A3370" i="63"/>
  <c r="A3371" i="63"/>
  <c r="A3372" i="63"/>
  <c r="A3373" i="63"/>
  <c r="A3374" i="63"/>
  <c r="A3375" i="63"/>
  <c r="A3376" i="63"/>
  <c r="A3377" i="63"/>
  <c r="A3378" i="63"/>
  <c r="A3379" i="63"/>
  <c r="A3380" i="63"/>
  <c r="A3381" i="63"/>
  <c r="A3382" i="63"/>
  <c r="A3383" i="63"/>
  <c r="A3384" i="63"/>
  <c r="A3385" i="63"/>
  <c r="A3386" i="63"/>
  <c r="A3387" i="63"/>
  <c r="A3388" i="63"/>
  <c r="A3389" i="63"/>
  <c r="A3390" i="63"/>
  <c r="A3391" i="63"/>
  <c r="A3392" i="63"/>
  <c r="A3393" i="63"/>
  <c r="A3394" i="63"/>
  <c r="A3395" i="63"/>
  <c r="A3396" i="63"/>
  <c r="A3397" i="63"/>
  <c r="A3398" i="63"/>
  <c r="A3399" i="63"/>
  <c r="A3400" i="63"/>
  <c r="A3401" i="63"/>
  <c r="A3402" i="63"/>
  <c r="A3403" i="63"/>
  <c r="A3404" i="63"/>
  <c r="A3405" i="63"/>
  <c r="A3406" i="63"/>
  <c r="A3407" i="63"/>
  <c r="A3408" i="63"/>
  <c r="A3409" i="63"/>
  <c r="A3410" i="63"/>
  <c r="A3411" i="63"/>
  <c r="A3412" i="63"/>
  <c r="A3413" i="63"/>
  <c r="A3414" i="63"/>
  <c r="A3415" i="63"/>
  <c r="A3416" i="63"/>
  <c r="A3417" i="63"/>
  <c r="A3418" i="63"/>
  <c r="A3419" i="63"/>
  <c r="A3420" i="63"/>
  <c r="A3421" i="63"/>
  <c r="A3422" i="63"/>
  <c r="A3423" i="63"/>
  <c r="A3424" i="63"/>
  <c r="A3425" i="63"/>
  <c r="A3426" i="63"/>
  <c r="A3427" i="63"/>
  <c r="A3428" i="63"/>
  <c r="A3429" i="63"/>
  <c r="A3430" i="63"/>
  <c r="A3431" i="63"/>
  <c r="A3432" i="63"/>
  <c r="A3433" i="63"/>
  <c r="A3434" i="63"/>
  <c r="A3435" i="63"/>
  <c r="A3436" i="63"/>
  <c r="A3437" i="63"/>
  <c r="A3438" i="63"/>
  <c r="A3439" i="63"/>
  <c r="A3440" i="63"/>
  <c r="A3441" i="63"/>
  <c r="A3442" i="63"/>
  <c r="A3443" i="63"/>
  <c r="A3444" i="63"/>
  <c r="A3445" i="63"/>
  <c r="A3446" i="63"/>
  <c r="A3447" i="63"/>
  <c r="A3448" i="63"/>
  <c r="A3449" i="63"/>
  <c r="A3450" i="63"/>
  <c r="A3451" i="63"/>
  <c r="A3452" i="63"/>
  <c r="A3453" i="63"/>
  <c r="A3454" i="63"/>
  <c r="A3455" i="63"/>
  <c r="A3456" i="63"/>
  <c r="A3457" i="63"/>
  <c r="A3458" i="63"/>
  <c r="A3459" i="63"/>
  <c r="A3460" i="63"/>
  <c r="A3461" i="63"/>
  <c r="A3462" i="63"/>
  <c r="A3463" i="63"/>
  <c r="A3464" i="63"/>
  <c r="A3465" i="63"/>
  <c r="A3466" i="63"/>
  <c r="A3467" i="63"/>
  <c r="A3468" i="63"/>
  <c r="A3469" i="63"/>
  <c r="A3470" i="63"/>
  <c r="A3471" i="63"/>
  <c r="A3472" i="63"/>
  <c r="A3473" i="63"/>
  <c r="A3474" i="63"/>
  <c r="A3475" i="63"/>
  <c r="A3476" i="63"/>
  <c r="A3477" i="63"/>
  <c r="A3478" i="63"/>
  <c r="A3479" i="63"/>
  <c r="A3480" i="63"/>
  <c r="A3481" i="63"/>
  <c r="A3482" i="63"/>
  <c r="A3483" i="63"/>
  <c r="A3484" i="63"/>
  <c r="A3485" i="63"/>
  <c r="A3486" i="63"/>
  <c r="A3487" i="63"/>
  <c r="A3488" i="63"/>
  <c r="A3489" i="63"/>
  <c r="A3490" i="63"/>
  <c r="A3491" i="63"/>
  <c r="A3492" i="63"/>
  <c r="A3493" i="63"/>
  <c r="A3494" i="63"/>
  <c r="A3495" i="63"/>
  <c r="A3496" i="63"/>
  <c r="A3497" i="63"/>
  <c r="A3498" i="63"/>
  <c r="A3499" i="63"/>
  <c r="A3500" i="63"/>
  <c r="A3501" i="63"/>
  <c r="A3502" i="63"/>
  <c r="A3503" i="63"/>
  <c r="A3504" i="63"/>
  <c r="A3505" i="63"/>
  <c r="A3506" i="63"/>
  <c r="A3507" i="63"/>
  <c r="A3508" i="63"/>
  <c r="A3509" i="63"/>
  <c r="A3510" i="63"/>
  <c r="A3511" i="63"/>
  <c r="A3512" i="63"/>
  <c r="A3513" i="63"/>
  <c r="A3514" i="63"/>
  <c r="A3515" i="63"/>
  <c r="A3516" i="63"/>
  <c r="A3517" i="63"/>
  <c r="A3518" i="63"/>
  <c r="A3519" i="63"/>
  <c r="A3520" i="63"/>
  <c r="A3521" i="63"/>
  <c r="A3522" i="63"/>
  <c r="A3523" i="63"/>
  <c r="A3524" i="63"/>
  <c r="A3525" i="63"/>
  <c r="A3526" i="63"/>
  <c r="A3527" i="63"/>
  <c r="A3528" i="63"/>
  <c r="A3529" i="63"/>
  <c r="A3530" i="63"/>
  <c r="A3531" i="63"/>
  <c r="A3532" i="63"/>
  <c r="A3533" i="63"/>
  <c r="A3534" i="63"/>
  <c r="A3535" i="63"/>
  <c r="A3536" i="63"/>
  <c r="A3537" i="63"/>
  <c r="A3538" i="63"/>
  <c r="A3539" i="63"/>
  <c r="A3540" i="63"/>
  <c r="A3541" i="63"/>
  <c r="A3542" i="63"/>
  <c r="A3543" i="63"/>
  <c r="A3544" i="63"/>
  <c r="A3545" i="63"/>
  <c r="A3546" i="63"/>
  <c r="A3547" i="63"/>
  <c r="A3548" i="63"/>
  <c r="A3549" i="63"/>
  <c r="A3550" i="63"/>
  <c r="A3551" i="63"/>
  <c r="A3552" i="63"/>
  <c r="A3553" i="63"/>
  <c r="A3554" i="63"/>
  <c r="A3555" i="63"/>
  <c r="A3556" i="63"/>
  <c r="A3557" i="63"/>
  <c r="A3558" i="63"/>
  <c r="A3559" i="63"/>
  <c r="A3560" i="63"/>
  <c r="A3561" i="63"/>
  <c r="A3562" i="63"/>
  <c r="A3563" i="63"/>
  <c r="A3564" i="63"/>
  <c r="A3565" i="63"/>
  <c r="A3566" i="63"/>
  <c r="A3567" i="63"/>
  <c r="A3568" i="63"/>
  <c r="A3569" i="63"/>
  <c r="A3570" i="63"/>
  <c r="A3571" i="63"/>
  <c r="A3572" i="63"/>
  <c r="A3573" i="63"/>
  <c r="A3574" i="63"/>
  <c r="A3575" i="63"/>
  <c r="A3576" i="63"/>
  <c r="A3577" i="63"/>
  <c r="A3578" i="63"/>
  <c r="A3579" i="63"/>
  <c r="A3580" i="63"/>
  <c r="A3581" i="63"/>
  <c r="A3582" i="63"/>
  <c r="A3583" i="63"/>
  <c r="A3584" i="63"/>
  <c r="A3585" i="63"/>
  <c r="A3586" i="63"/>
  <c r="A3587" i="63"/>
  <c r="A3588" i="63"/>
  <c r="A3589" i="63"/>
  <c r="A3590" i="63"/>
  <c r="A3591" i="63"/>
  <c r="A3592" i="63"/>
  <c r="A3593" i="63"/>
  <c r="A3594" i="63"/>
  <c r="A3595" i="63"/>
  <c r="A3596" i="63"/>
  <c r="A3597" i="63"/>
  <c r="A3598" i="63"/>
  <c r="A3599" i="63"/>
  <c r="A3600" i="63"/>
  <c r="A3601" i="63"/>
  <c r="A3602" i="63"/>
  <c r="A3603" i="63"/>
  <c r="A3604" i="63"/>
  <c r="A3605" i="63"/>
  <c r="A3606" i="63"/>
  <c r="A3607" i="63"/>
  <c r="A3608" i="63"/>
  <c r="A3609" i="63"/>
  <c r="A3610" i="63"/>
  <c r="A3611" i="63"/>
  <c r="A3612" i="63"/>
  <c r="A3613" i="63"/>
  <c r="A3614" i="63"/>
  <c r="A3615" i="63"/>
  <c r="A3616" i="63"/>
  <c r="A3617" i="63"/>
  <c r="A3618" i="63"/>
  <c r="A3619" i="63"/>
  <c r="A3620" i="63"/>
  <c r="A3621" i="63"/>
  <c r="A3622" i="63"/>
  <c r="A3623" i="63"/>
  <c r="A3624" i="63"/>
  <c r="A3625" i="63"/>
  <c r="A3626" i="63"/>
  <c r="A3627" i="63"/>
  <c r="A3628" i="63"/>
  <c r="A3629" i="63"/>
  <c r="A3630" i="63"/>
  <c r="A3631" i="63"/>
  <c r="A3632" i="63"/>
  <c r="A3633" i="63"/>
  <c r="A3634" i="63"/>
  <c r="A3635" i="63"/>
  <c r="A3636" i="63"/>
  <c r="A3637" i="63"/>
  <c r="A3638" i="63"/>
  <c r="A3639" i="63"/>
  <c r="A3640" i="63"/>
  <c r="A3641" i="63"/>
  <c r="A3642" i="63"/>
  <c r="A3643" i="63"/>
  <c r="A3644" i="63"/>
  <c r="A3645" i="63"/>
  <c r="A3646" i="63"/>
  <c r="A3647" i="63"/>
  <c r="A3648" i="63"/>
  <c r="A3649" i="63"/>
  <c r="A3650" i="63"/>
  <c r="A3651" i="63"/>
  <c r="A3652" i="63"/>
  <c r="A3653" i="63"/>
  <c r="A3654" i="63"/>
  <c r="A3655" i="63"/>
  <c r="A3656" i="63"/>
  <c r="A3657" i="63"/>
  <c r="A3658" i="63"/>
  <c r="A3659" i="63"/>
  <c r="A3660" i="63"/>
  <c r="A3661" i="63"/>
  <c r="A3662" i="63"/>
  <c r="A3663" i="63"/>
  <c r="A3664" i="63"/>
  <c r="A3665" i="63"/>
  <c r="A3666" i="63"/>
  <c r="A3667" i="63"/>
  <c r="A3668" i="63"/>
  <c r="A3669" i="63"/>
  <c r="A3670" i="63"/>
  <c r="A3671" i="63"/>
  <c r="A3672" i="63"/>
  <c r="A3673" i="63"/>
  <c r="A3674" i="63"/>
  <c r="A3675" i="63"/>
  <c r="A3676" i="63"/>
  <c r="A3677" i="63"/>
  <c r="A3678" i="63"/>
  <c r="A3679" i="63"/>
  <c r="A3680" i="63"/>
  <c r="A3681" i="63"/>
  <c r="A3682" i="63"/>
  <c r="A3683" i="63"/>
  <c r="A3684" i="63"/>
  <c r="A3685" i="63"/>
  <c r="A3686" i="63"/>
  <c r="A3687" i="63"/>
  <c r="A3688" i="63"/>
  <c r="A3689" i="63"/>
  <c r="A3690" i="63"/>
  <c r="A3691" i="63"/>
  <c r="A3692" i="63"/>
  <c r="A3693" i="63"/>
  <c r="A3694" i="63"/>
  <c r="A3695" i="63"/>
  <c r="A3696" i="63"/>
  <c r="A3697" i="63"/>
  <c r="A3698" i="63"/>
  <c r="A3699" i="63"/>
  <c r="A3700" i="63"/>
  <c r="A3701" i="63"/>
  <c r="A3702" i="63"/>
  <c r="A3703" i="63"/>
  <c r="A3704" i="63"/>
  <c r="A3705" i="63"/>
  <c r="A3706" i="63"/>
  <c r="A3707" i="63"/>
  <c r="A3708" i="63"/>
  <c r="A3709" i="63"/>
  <c r="A3710" i="63"/>
  <c r="A3711" i="63"/>
  <c r="A3712" i="63"/>
  <c r="A3713" i="63"/>
  <c r="A3714" i="63"/>
  <c r="A3715" i="63"/>
  <c r="A3716" i="63"/>
  <c r="A3717" i="63"/>
  <c r="A3718" i="63"/>
  <c r="A3719" i="63"/>
  <c r="A3720" i="63"/>
  <c r="A3721" i="63"/>
  <c r="A3722" i="63"/>
  <c r="A3723" i="63"/>
  <c r="A3724" i="63"/>
  <c r="A3725" i="63"/>
  <c r="A3726" i="63"/>
  <c r="A3727" i="63"/>
  <c r="A3728" i="63"/>
  <c r="A3729" i="63"/>
  <c r="A3730" i="63"/>
  <c r="A3731" i="63"/>
  <c r="A3732" i="63"/>
  <c r="A3733" i="63"/>
  <c r="A3734" i="63"/>
  <c r="A3735" i="63"/>
  <c r="A3736" i="63"/>
  <c r="A3737" i="63"/>
  <c r="A3738" i="63"/>
  <c r="A3739" i="63"/>
  <c r="A3740" i="63"/>
  <c r="A3741" i="63"/>
  <c r="A3742" i="63"/>
  <c r="A3743" i="63"/>
  <c r="A3744" i="63"/>
  <c r="A3745" i="63"/>
  <c r="A3746" i="63"/>
  <c r="A3747" i="63"/>
  <c r="A3748" i="63"/>
  <c r="A3749" i="63"/>
  <c r="A3750" i="63"/>
  <c r="A3751" i="63"/>
  <c r="A3752" i="63"/>
  <c r="A3753" i="63"/>
  <c r="A3754" i="63"/>
  <c r="A3755" i="63"/>
  <c r="A3756" i="63"/>
  <c r="A3757" i="63"/>
  <c r="A3758" i="63"/>
  <c r="A3759" i="63"/>
  <c r="A3760" i="63"/>
  <c r="A3761" i="63"/>
  <c r="A3762" i="63"/>
  <c r="A3763" i="63"/>
  <c r="A3764" i="63"/>
  <c r="A3765" i="63"/>
  <c r="A3766" i="63"/>
  <c r="A3767" i="63"/>
  <c r="A3768" i="63"/>
  <c r="A3769" i="63"/>
  <c r="A3770" i="63"/>
  <c r="A3771" i="63"/>
  <c r="A3772" i="63"/>
  <c r="A3773" i="63"/>
  <c r="A3774" i="63"/>
  <c r="A3775" i="63"/>
  <c r="A3776" i="63"/>
  <c r="A3777" i="63"/>
  <c r="A3778" i="63"/>
  <c r="A3779" i="63"/>
  <c r="A3780" i="63"/>
  <c r="A3781" i="63"/>
  <c r="A3782" i="63"/>
  <c r="A3783" i="63"/>
  <c r="A3784" i="63"/>
  <c r="A3785" i="63"/>
  <c r="A3786" i="63"/>
  <c r="A3787" i="63"/>
  <c r="A3788" i="63"/>
  <c r="A3789" i="63"/>
  <c r="A3790" i="63"/>
  <c r="A3791" i="63"/>
  <c r="A3792" i="63"/>
  <c r="A3793" i="63"/>
  <c r="A3794" i="63"/>
  <c r="A3795" i="63"/>
  <c r="A3796" i="63"/>
  <c r="A3797" i="63"/>
  <c r="A3798" i="63"/>
  <c r="A3799" i="63"/>
  <c r="A3800" i="63"/>
  <c r="A3801" i="63"/>
  <c r="A3802" i="63"/>
  <c r="A3803" i="63"/>
  <c r="A3804" i="63"/>
  <c r="A3805" i="63"/>
  <c r="A3806" i="63"/>
  <c r="A3807" i="63"/>
  <c r="A3808" i="63"/>
  <c r="A3809" i="63"/>
  <c r="A3810" i="63"/>
  <c r="A3811" i="63"/>
  <c r="A3812" i="63"/>
  <c r="A3813" i="63"/>
  <c r="A3814" i="63"/>
  <c r="A3815" i="63"/>
  <c r="A3816" i="63"/>
  <c r="A3817" i="63"/>
  <c r="A3818" i="63"/>
  <c r="A3819" i="63"/>
  <c r="A3820" i="63"/>
  <c r="A3821" i="63"/>
  <c r="A3822" i="63"/>
  <c r="A3823" i="63"/>
  <c r="A3824" i="63"/>
  <c r="A3825" i="63"/>
  <c r="A3826" i="63"/>
  <c r="A3827" i="63"/>
  <c r="A3828" i="63"/>
  <c r="A3829" i="63"/>
  <c r="A3830" i="63"/>
  <c r="A3831" i="63"/>
  <c r="A3832" i="63"/>
  <c r="A3833" i="63"/>
  <c r="A3834" i="63"/>
  <c r="A3835" i="63"/>
  <c r="A3836" i="63"/>
  <c r="A3837" i="63"/>
  <c r="A3838" i="63"/>
  <c r="A3839" i="63"/>
  <c r="A3840" i="63"/>
  <c r="A3841" i="63"/>
  <c r="A3842" i="63"/>
  <c r="A3843" i="63"/>
  <c r="A3844" i="63"/>
  <c r="A3845" i="63"/>
  <c r="A3846" i="63"/>
  <c r="A3847" i="63"/>
  <c r="A3848" i="63"/>
  <c r="A3849" i="63"/>
  <c r="A3850" i="63"/>
  <c r="A3851" i="63"/>
  <c r="A3852" i="63"/>
  <c r="A3853" i="63"/>
  <c r="A3854" i="63"/>
  <c r="A3855" i="63"/>
  <c r="A3856" i="63"/>
  <c r="A3857" i="63"/>
  <c r="A3858" i="63"/>
  <c r="A3859" i="63"/>
  <c r="A3860" i="63"/>
  <c r="A3861" i="63"/>
  <c r="A3862" i="63"/>
  <c r="A3863" i="63"/>
  <c r="A3864" i="63"/>
  <c r="A3865" i="63"/>
  <c r="A3866" i="63"/>
  <c r="A3867" i="63"/>
  <c r="A3868" i="63"/>
  <c r="A3869" i="63"/>
  <c r="A3870" i="63"/>
  <c r="A3871" i="63"/>
  <c r="A3872" i="63"/>
  <c r="A3873" i="63"/>
  <c r="A3874" i="63"/>
  <c r="A3875" i="63"/>
  <c r="A3876" i="63"/>
  <c r="A3877" i="63"/>
  <c r="A3878" i="63"/>
  <c r="A3879" i="63"/>
  <c r="A3880" i="63"/>
  <c r="A3881" i="63"/>
  <c r="A3882" i="63"/>
  <c r="A3883" i="63"/>
  <c r="A3884" i="63"/>
  <c r="A3885" i="63"/>
  <c r="A3886" i="63"/>
  <c r="A3887" i="63"/>
  <c r="A3888" i="63"/>
  <c r="A3889" i="63"/>
  <c r="A3890" i="63"/>
  <c r="A3891" i="63"/>
  <c r="A3892" i="63"/>
  <c r="A3893" i="63"/>
  <c r="A3894" i="63"/>
  <c r="A3895" i="63"/>
  <c r="A3896" i="63"/>
  <c r="A3897" i="63"/>
  <c r="A3898" i="63"/>
  <c r="A3899" i="63"/>
  <c r="A3900" i="63"/>
  <c r="A3901" i="63"/>
  <c r="A3902" i="63"/>
  <c r="A3903" i="63"/>
  <c r="A3904" i="63"/>
  <c r="A3905" i="63"/>
  <c r="A3906" i="63"/>
  <c r="A3907" i="63"/>
  <c r="A3908" i="63"/>
  <c r="A3909" i="63"/>
  <c r="A3910" i="63"/>
  <c r="A3911" i="63"/>
  <c r="A3912" i="63"/>
  <c r="A3913" i="63"/>
  <c r="A3914" i="63"/>
  <c r="A3915" i="63"/>
  <c r="A3916" i="63"/>
  <c r="A3917" i="63"/>
  <c r="A3918" i="63"/>
  <c r="A3919" i="63"/>
  <c r="A3920" i="63"/>
  <c r="A3921" i="63"/>
  <c r="A3922" i="63"/>
  <c r="A3923" i="63"/>
  <c r="A3924" i="63"/>
  <c r="A3925" i="63"/>
  <c r="A3926" i="63"/>
  <c r="A3927" i="63"/>
  <c r="A3928" i="63"/>
  <c r="A3929" i="63"/>
  <c r="A3930" i="63"/>
  <c r="A3931" i="63"/>
  <c r="A3932" i="63"/>
  <c r="A3933" i="63"/>
  <c r="A3934" i="63"/>
  <c r="A3935" i="63"/>
  <c r="A3936" i="63"/>
  <c r="A3937" i="63"/>
  <c r="A3938" i="63"/>
  <c r="A3939" i="63"/>
  <c r="A3940" i="63"/>
  <c r="A3941" i="63"/>
  <c r="A3942" i="63"/>
  <c r="A3943" i="63"/>
  <c r="A3944" i="63"/>
  <c r="A3945" i="63"/>
  <c r="A3946" i="63"/>
  <c r="A3947" i="63"/>
  <c r="A3948" i="63"/>
  <c r="A3949" i="63"/>
  <c r="A3950" i="63"/>
  <c r="A3951" i="63"/>
  <c r="A3952" i="63"/>
  <c r="A3953" i="63"/>
  <c r="A3954" i="63"/>
  <c r="A3955" i="63"/>
  <c r="A3956" i="63"/>
  <c r="A3957" i="63"/>
  <c r="A3958" i="63"/>
  <c r="A3959" i="63"/>
  <c r="A3960" i="63"/>
  <c r="A3961" i="63"/>
  <c r="A3962" i="63"/>
  <c r="A3963" i="63"/>
  <c r="A3964" i="63"/>
  <c r="A3965" i="63"/>
  <c r="A3966" i="63"/>
  <c r="A3967" i="63"/>
  <c r="A3968" i="63"/>
  <c r="A3969" i="63"/>
  <c r="A3970" i="63"/>
  <c r="A3971" i="63"/>
  <c r="A3972" i="63"/>
  <c r="A3973" i="63"/>
  <c r="A3974" i="63"/>
  <c r="A3975" i="63"/>
  <c r="A3976" i="63"/>
  <c r="A3977" i="63"/>
  <c r="A3978" i="63"/>
  <c r="A3979" i="63"/>
  <c r="A3980" i="63"/>
  <c r="A3981" i="63"/>
  <c r="A3982" i="63"/>
  <c r="A3983" i="63"/>
  <c r="A3984" i="63"/>
  <c r="A3985" i="63"/>
  <c r="A3986" i="63"/>
  <c r="A3987" i="63"/>
  <c r="A3988" i="63"/>
  <c r="A3989" i="63"/>
  <c r="A3990" i="63"/>
  <c r="A3991" i="63"/>
  <c r="A3992" i="63"/>
  <c r="A3993" i="63"/>
  <c r="A3994" i="63"/>
  <c r="A3995" i="63"/>
  <c r="A3996" i="63"/>
  <c r="A3997" i="63"/>
  <c r="A3998" i="63"/>
  <c r="A3999" i="63"/>
  <c r="A4000" i="63"/>
  <c r="A4001" i="63"/>
  <c r="A4002" i="63"/>
  <c r="A4003" i="63"/>
  <c r="A4004" i="63"/>
  <c r="A4005" i="63"/>
  <c r="A4006" i="63"/>
  <c r="A4007" i="63"/>
  <c r="A4008" i="63"/>
  <c r="A4009" i="63"/>
  <c r="A4010" i="63"/>
  <c r="A4011" i="63"/>
  <c r="A4012" i="63"/>
  <c r="A4013" i="63"/>
  <c r="A4014" i="63"/>
  <c r="A4015" i="63"/>
  <c r="A4016" i="63"/>
  <c r="A4017" i="63"/>
  <c r="A4018" i="63"/>
  <c r="A4019" i="63"/>
  <c r="A4020" i="63"/>
  <c r="A4021" i="63"/>
  <c r="A4022" i="63"/>
  <c r="A4023" i="63"/>
  <c r="A4024" i="63"/>
  <c r="A4025" i="63"/>
  <c r="A4026" i="63"/>
  <c r="A4027" i="63"/>
  <c r="A4028" i="63"/>
  <c r="A4029" i="63"/>
  <c r="A4030" i="63"/>
  <c r="A4031" i="63"/>
  <c r="A4032" i="63"/>
  <c r="A4033" i="63"/>
  <c r="A4034" i="63"/>
  <c r="A4035" i="63"/>
  <c r="A4036" i="63"/>
  <c r="A4037" i="63"/>
  <c r="A4038" i="63"/>
  <c r="A4039" i="63"/>
  <c r="A4040" i="63"/>
  <c r="A4041" i="63"/>
  <c r="A4042" i="63"/>
  <c r="A4043" i="63"/>
  <c r="A4044" i="63"/>
  <c r="A4045" i="63"/>
  <c r="A4046" i="63"/>
  <c r="A4047" i="63"/>
  <c r="A4048" i="63"/>
  <c r="A4049" i="63"/>
  <c r="A4050" i="63"/>
  <c r="A4051" i="63"/>
  <c r="A4052" i="63"/>
  <c r="A4053" i="63"/>
  <c r="A4054" i="63"/>
  <c r="A4055" i="63"/>
  <c r="A4056" i="63"/>
  <c r="A4057" i="63"/>
  <c r="A4058" i="63"/>
  <c r="A4059" i="63"/>
  <c r="A4060" i="63"/>
  <c r="A4061" i="63"/>
  <c r="A4062" i="63"/>
  <c r="A4063" i="63"/>
  <c r="A4064" i="63"/>
  <c r="A4065" i="63"/>
  <c r="A4066" i="63"/>
  <c r="A4067" i="63"/>
  <c r="A4068" i="63"/>
  <c r="A4069" i="63"/>
  <c r="A4070" i="63"/>
  <c r="A4071" i="63"/>
  <c r="A4072" i="63"/>
  <c r="A4073" i="63"/>
  <c r="A4074" i="63"/>
  <c r="A4075" i="63"/>
  <c r="A4076" i="63"/>
  <c r="A4077" i="63"/>
  <c r="A4078" i="63"/>
  <c r="A4079" i="63"/>
  <c r="A4080" i="63"/>
  <c r="A4081" i="63"/>
  <c r="A4082" i="63"/>
  <c r="A4083" i="63"/>
  <c r="A4084" i="63"/>
  <c r="A4085" i="63"/>
  <c r="A4086" i="63"/>
  <c r="A4087" i="63"/>
  <c r="A4088" i="63"/>
  <c r="A4089" i="63"/>
  <c r="A4090" i="63"/>
  <c r="A4091" i="63"/>
  <c r="A4092" i="63"/>
  <c r="A4093" i="63"/>
  <c r="A4094" i="63"/>
  <c r="A4095" i="63"/>
  <c r="A4096" i="63"/>
  <c r="A4097" i="63"/>
  <c r="A4098" i="63"/>
  <c r="A4099" i="63"/>
  <c r="A4100" i="63"/>
  <c r="A4101" i="63"/>
  <c r="A4102" i="63"/>
  <c r="A4103" i="63"/>
  <c r="A4104" i="63"/>
  <c r="A4105" i="63"/>
  <c r="A4106" i="63"/>
  <c r="A4107" i="63"/>
  <c r="A4108" i="63"/>
  <c r="A4109" i="63"/>
  <c r="A4110" i="63"/>
  <c r="A4111" i="63"/>
  <c r="A4112" i="63"/>
  <c r="A4113" i="63"/>
  <c r="A4114" i="63"/>
  <c r="A4115" i="63"/>
  <c r="A4116" i="63"/>
  <c r="A4117" i="63"/>
  <c r="A4118" i="63"/>
  <c r="A4119" i="63"/>
  <c r="A4120" i="63"/>
  <c r="A4121" i="63"/>
  <c r="A4122" i="63"/>
  <c r="A4123" i="63"/>
  <c r="A4124" i="63"/>
  <c r="A4125" i="63"/>
  <c r="A4126" i="63"/>
  <c r="A4127" i="63"/>
  <c r="A4128" i="63"/>
  <c r="A4129" i="63"/>
  <c r="A4130" i="63"/>
  <c r="A4131" i="63"/>
  <c r="A4132" i="63"/>
  <c r="A4133" i="63"/>
  <c r="A4134" i="63"/>
  <c r="A4135" i="63"/>
  <c r="A4136" i="63"/>
  <c r="A4137" i="63"/>
  <c r="A4138" i="63"/>
  <c r="A4139" i="63"/>
  <c r="A4140" i="63"/>
  <c r="A4141" i="63"/>
  <c r="A4142" i="63"/>
  <c r="A4143" i="63"/>
  <c r="A4144" i="63"/>
  <c r="A4145" i="63"/>
  <c r="A4146" i="63"/>
  <c r="A4147" i="63"/>
  <c r="A4148" i="63"/>
  <c r="A4149" i="63"/>
  <c r="A4150" i="63"/>
  <c r="A4151" i="63"/>
  <c r="A4152" i="63"/>
  <c r="A4153" i="63"/>
  <c r="A4154" i="63"/>
  <c r="A4155" i="63"/>
  <c r="A4156" i="63"/>
  <c r="A4157" i="63"/>
  <c r="A4158" i="63"/>
  <c r="A4159" i="63"/>
  <c r="A4160" i="63"/>
  <c r="A4161" i="63"/>
  <c r="A4162" i="63"/>
  <c r="A4163" i="63"/>
  <c r="A4164" i="63"/>
  <c r="A4165" i="63"/>
  <c r="A4166" i="63"/>
  <c r="A4167" i="63"/>
  <c r="A4168" i="63"/>
  <c r="A4169" i="63"/>
  <c r="A4170" i="63"/>
  <c r="A4171" i="63"/>
  <c r="A4172" i="63"/>
  <c r="A4173" i="63"/>
  <c r="A4174" i="63"/>
  <c r="A4175" i="63"/>
  <c r="A4176" i="63"/>
  <c r="A4177" i="63"/>
  <c r="A4178" i="63"/>
  <c r="A4179" i="63"/>
  <c r="A4180" i="63"/>
  <c r="A4181" i="63"/>
  <c r="A4182" i="63"/>
  <c r="A4183" i="63"/>
  <c r="A4184" i="63"/>
  <c r="A4185" i="63"/>
  <c r="A4186" i="63"/>
  <c r="A4187" i="63"/>
  <c r="A4188" i="63"/>
  <c r="A4189" i="63"/>
  <c r="A4190" i="63"/>
  <c r="A4191" i="63"/>
  <c r="A4192" i="63"/>
  <c r="A4193" i="63"/>
  <c r="A4194" i="63"/>
  <c r="A4195" i="63"/>
  <c r="A4196" i="63"/>
  <c r="A4197" i="63"/>
  <c r="A4198" i="63"/>
  <c r="A4199" i="63"/>
  <c r="A4200" i="63"/>
  <c r="A4201" i="63"/>
  <c r="A4202" i="63"/>
  <c r="A4203" i="63"/>
  <c r="A4204" i="63"/>
  <c r="A4205" i="63"/>
  <c r="A4206" i="63"/>
  <c r="A4207" i="63"/>
  <c r="A4208" i="63"/>
  <c r="A4209" i="63"/>
  <c r="A4210" i="63"/>
  <c r="A4211" i="63"/>
  <c r="A4212" i="63"/>
  <c r="A4213" i="63"/>
  <c r="A4214" i="63"/>
  <c r="A4215" i="63"/>
  <c r="A4216" i="63"/>
  <c r="A4217" i="63"/>
  <c r="A4218" i="63"/>
  <c r="A4219" i="63"/>
  <c r="A4220" i="63"/>
  <c r="A4221" i="63"/>
  <c r="A4222" i="63"/>
  <c r="A4223" i="63"/>
  <c r="A4224" i="63"/>
  <c r="A4225" i="63"/>
  <c r="A4226" i="63"/>
  <c r="A4227" i="63"/>
  <c r="A4228" i="63"/>
  <c r="A4229" i="63"/>
  <c r="A4230" i="63"/>
  <c r="A4231" i="63"/>
  <c r="A4232" i="63"/>
  <c r="A4233" i="63"/>
  <c r="A4234" i="63"/>
  <c r="A4235" i="63"/>
  <c r="A4236" i="63"/>
  <c r="A4237" i="63"/>
  <c r="A4238" i="63"/>
  <c r="A4239" i="63"/>
  <c r="A4240" i="63"/>
  <c r="A4241" i="63"/>
  <c r="A4242" i="63"/>
  <c r="A4243" i="63"/>
  <c r="A4244" i="63"/>
  <c r="A4245" i="63"/>
  <c r="A4246" i="63"/>
  <c r="A4247" i="63"/>
  <c r="A4248" i="63"/>
  <c r="A4249" i="63"/>
  <c r="A4250" i="63"/>
  <c r="A4251" i="63"/>
  <c r="A4252" i="63"/>
  <c r="A4253" i="63"/>
  <c r="A4254" i="63"/>
  <c r="A4255" i="63"/>
  <c r="A4256" i="63"/>
  <c r="A4257" i="63"/>
  <c r="A4258" i="63"/>
  <c r="A4259" i="63"/>
  <c r="A4260" i="63"/>
  <c r="A4261" i="63"/>
  <c r="A4262" i="63"/>
  <c r="A4263" i="63"/>
  <c r="A4264" i="63"/>
  <c r="A4265" i="63"/>
  <c r="A4266" i="63"/>
  <c r="A4267" i="63"/>
  <c r="A4268" i="63"/>
  <c r="A4269" i="63"/>
  <c r="A4270" i="63"/>
  <c r="A4271" i="63"/>
  <c r="A4272" i="63"/>
  <c r="A4273" i="63"/>
  <c r="A4274" i="63"/>
  <c r="A4275" i="63"/>
  <c r="A4276" i="63"/>
  <c r="A4277" i="63"/>
  <c r="A4278" i="63"/>
  <c r="A4279" i="63"/>
  <c r="A4280" i="63"/>
  <c r="A4281" i="63"/>
  <c r="A4282" i="63"/>
  <c r="A4283" i="63"/>
  <c r="A4284" i="63"/>
  <c r="A4285" i="63"/>
  <c r="A4286" i="63"/>
  <c r="A4287" i="63"/>
  <c r="A4288" i="63"/>
  <c r="A4289" i="63"/>
  <c r="A4290" i="63"/>
  <c r="A4291" i="63"/>
  <c r="A4292" i="63"/>
  <c r="A4293" i="63"/>
  <c r="A4294" i="63"/>
  <c r="A4295" i="63"/>
  <c r="A4296" i="63"/>
  <c r="A4297" i="63"/>
  <c r="A4298" i="63"/>
  <c r="A4299" i="63"/>
  <c r="A4300" i="63"/>
  <c r="A4301" i="63"/>
  <c r="A4302" i="63"/>
  <c r="A4303" i="63"/>
  <c r="A4304" i="63"/>
  <c r="A4305" i="63"/>
  <c r="A4306" i="63"/>
  <c r="A4307" i="63"/>
  <c r="A4308" i="63"/>
  <c r="A4309" i="63"/>
  <c r="A4310" i="63"/>
  <c r="A4311" i="63"/>
  <c r="A4312" i="63"/>
  <c r="A4313" i="63"/>
  <c r="A4314" i="63"/>
  <c r="A4315" i="63"/>
  <c r="A4316" i="63"/>
  <c r="A4317" i="63"/>
  <c r="A4318" i="63"/>
  <c r="A4319" i="63"/>
  <c r="A4320" i="63"/>
  <c r="A4321" i="63"/>
  <c r="A4322" i="63"/>
  <c r="A4323" i="63"/>
  <c r="A4324" i="63"/>
  <c r="A4325" i="63"/>
  <c r="A4326" i="63"/>
  <c r="A4327" i="63"/>
  <c r="A4328" i="63"/>
  <c r="A4329" i="63"/>
  <c r="A4330" i="63"/>
  <c r="A4331" i="63"/>
  <c r="A4332" i="63"/>
  <c r="A4333" i="63"/>
  <c r="A4334" i="63"/>
  <c r="A4335" i="63"/>
  <c r="A4336" i="63"/>
  <c r="A4337" i="63"/>
  <c r="A4338" i="63"/>
  <c r="A4339" i="63"/>
  <c r="A4340" i="63"/>
  <c r="A4341" i="63"/>
  <c r="A4342" i="63"/>
  <c r="A4343" i="63"/>
  <c r="A4344" i="63"/>
  <c r="A4345" i="63"/>
  <c r="A4346" i="63"/>
  <c r="A4347" i="63"/>
  <c r="A4348" i="63"/>
  <c r="A4349" i="63"/>
  <c r="A4350" i="63"/>
  <c r="A4351" i="63"/>
  <c r="A4352" i="63"/>
  <c r="A4353" i="63"/>
  <c r="A4354" i="63"/>
  <c r="A4355" i="63"/>
  <c r="A4356" i="63"/>
  <c r="A4357" i="63"/>
  <c r="A4358" i="63"/>
  <c r="A4359" i="63"/>
  <c r="A4360" i="63"/>
  <c r="A4361" i="63"/>
  <c r="A4362" i="63"/>
  <c r="A4363" i="63"/>
  <c r="A4364" i="63"/>
  <c r="A4365" i="63"/>
  <c r="A4366" i="63"/>
  <c r="A4367" i="63"/>
  <c r="A4368" i="63"/>
  <c r="A4369" i="63"/>
  <c r="A4370" i="63"/>
  <c r="A4371" i="63"/>
  <c r="A4372" i="63"/>
  <c r="A4373" i="63"/>
  <c r="A4374" i="63"/>
  <c r="A4375" i="63"/>
  <c r="A4376" i="63"/>
  <c r="A4377" i="63"/>
  <c r="A4378" i="63"/>
  <c r="A4379" i="63"/>
  <c r="A4380" i="63"/>
  <c r="A4381" i="63"/>
  <c r="A4382" i="63"/>
  <c r="A4383" i="63"/>
  <c r="A4384" i="63"/>
  <c r="A4385" i="63"/>
  <c r="A4386" i="63"/>
  <c r="A4387" i="63"/>
  <c r="A4388" i="63"/>
  <c r="A4389" i="63"/>
  <c r="A4390" i="63"/>
  <c r="A4391" i="63"/>
  <c r="A4392" i="63"/>
  <c r="A4393" i="63"/>
  <c r="A4394" i="63"/>
  <c r="A4395" i="63"/>
  <c r="A4396" i="63"/>
  <c r="A4397" i="63"/>
  <c r="A4398" i="63"/>
  <c r="A4399" i="63"/>
  <c r="A4400" i="63"/>
  <c r="A4401" i="63"/>
  <c r="A4402" i="63"/>
  <c r="A4403" i="63"/>
  <c r="A4404" i="63"/>
  <c r="A4405" i="63"/>
  <c r="A4406" i="63"/>
  <c r="A4407" i="63"/>
  <c r="A4408" i="63"/>
  <c r="A4409" i="63"/>
  <c r="A4410" i="63"/>
  <c r="A4411" i="63"/>
  <c r="A4412" i="63"/>
  <c r="A4413" i="63"/>
  <c r="A4414" i="63"/>
  <c r="A4415" i="63"/>
  <c r="A4416" i="63"/>
  <c r="A4417" i="63"/>
  <c r="A4418" i="63"/>
  <c r="A4419" i="63"/>
  <c r="A4420" i="63"/>
  <c r="A4421" i="63"/>
  <c r="A4422" i="63"/>
  <c r="A4423" i="63"/>
  <c r="A4424" i="63"/>
  <c r="A4425" i="63"/>
  <c r="A4426" i="63"/>
  <c r="A4427" i="63"/>
  <c r="A4428" i="63"/>
  <c r="A4429" i="63"/>
  <c r="A4430" i="63"/>
  <c r="A4431" i="63"/>
  <c r="A4432" i="63"/>
  <c r="A4433" i="63"/>
  <c r="A4434" i="63"/>
  <c r="A4435" i="63"/>
  <c r="A4436" i="63"/>
  <c r="A4437" i="63"/>
  <c r="A4438" i="63"/>
  <c r="A4439" i="63"/>
  <c r="A4440" i="63"/>
  <c r="A4441" i="63"/>
  <c r="A4442" i="63"/>
  <c r="A4443" i="63"/>
  <c r="A4444" i="63"/>
  <c r="A4445" i="63"/>
  <c r="A4446" i="63"/>
  <c r="A4447" i="63"/>
  <c r="A4448" i="63"/>
  <c r="A4449" i="63"/>
  <c r="A4450" i="63"/>
  <c r="A4451" i="63"/>
  <c r="A4452" i="63"/>
  <c r="A4453" i="63"/>
  <c r="A4454" i="63"/>
  <c r="A4455" i="63"/>
  <c r="A4456" i="63"/>
  <c r="A4457" i="63"/>
  <c r="A4458" i="63"/>
  <c r="A4459" i="63"/>
  <c r="A4460" i="63"/>
  <c r="A4461" i="63"/>
  <c r="A4462" i="63"/>
  <c r="A4463" i="63"/>
  <c r="A4464" i="63"/>
  <c r="A4465" i="63"/>
  <c r="A4466" i="63"/>
  <c r="A4467" i="63"/>
  <c r="A4468" i="63"/>
  <c r="A4469" i="63"/>
  <c r="A4470" i="63"/>
  <c r="A4471" i="63"/>
  <c r="A4472" i="63"/>
  <c r="A4473" i="63"/>
  <c r="A4474" i="63"/>
  <c r="A4475" i="63"/>
  <c r="A4476" i="63"/>
  <c r="A4477" i="63"/>
  <c r="A4478" i="63"/>
  <c r="A4479" i="63"/>
  <c r="A4480" i="63"/>
  <c r="A4481" i="63"/>
  <c r="A4482" i="63"/>
  <c r="A4483" i="63"/>
  <c r="A4484" i="63"/>
  <c r="A4485" i="63"/>
  <c r="A4486" i="63"/>
  <c r="A4487" i="63"/>
  <c r="A4488" i="63"/>
  <c r="A4489" i="63"/>
  <c r="A4490" i="63"/>
  <c r="A4491" i="63"/>
  <c r="A4492" i="63"/>
  <c r="A4493" i="63"/>
  <c r="A4494" i="63"/>
  <c r="A4495" i="63"/>
  <c r="A4496" i="63"/>
  <c r="A4497" i="63"/>
  <c r="A4498" i="63"/>
  <c r="A4499" i="63"/>
  <c r="A4500" i="63"/>
  <c r="A4501" i="63"/>
  <c r="A4502" i="63"/>
  <c r="A4503" i="63"/>
  <c r="A4504" i="63"/>
  <c r="A4505" i="63"/>
  <c r="A4506" i="63"/>
  <c r="A4507" i="63"/>
  <c r="A4508" i="63"/>
  <c r="A4509" i="63"/>
  <c r="A4510" i="63"/>
  <c r="A4511" i="63"/>
  <c r="A4512" i="63"/>
  <c r="A4513" i="63"/>
  <c r="A4514" i="63"/>
  <c r="A4515" i="63"/>
  <c r="A4516" i="63"/>
  <c r="A4517" i="63"/>
  <c r="A4518" i="63"/>
  <c r="A4519" i="63"/>
  <c r="A4520" i="63"/>
  <c r="A4521" i="63"/>
  <c r="A4522" i="63"/>
  <c r="A4523" i="63"/>
  <c r="A4524" i="63"/>
  <c r="A4525" i="63"/>
  <c r="A4526" i="63"/>
  <c r="A4527" i="63"/>
  <c r="A4528" i="63"/>
  <c r="A4529" i="63"/>
  <c r="A4530" i="63"/>
  <c r="A4531" i="63"/>
  <c r="A4532" i="63"/>
  <c r="A4533" i="63"/>
  <c r="A4534" i="63"/>
  <c r="A4535" i="63"/>
  <c r="A4536" i="63"/>
  <c r="A4537" i="63"/>
  <c r="A4538" i="63"/>
  <c r="A4539" i="63"/>
  <c r="A4540" i="63"/>
  <c r="A4541" i="63"/>
  <c r="A4542" i="63"/>
  <c r="A4543" i="63"/>
  <c r="A4544" i="63"/>
  <c r="A4545" i="63"/>
  <c r="A4546" i="63"/>
  <c r="A4547" i="63"/>
  <c r="A4548" i="63"/>
  <c r="A4549" i="63"/>
  <c r="A4550" i="63"/>
  <c r="A4551" i="63"/>
  <c r="A4552" i="63"/>
  <c r="A4553" i="63"/>
  <c r="A4554" i="63"/>
  <c r="A4555" i="63"/>
  <c r="A4556" i="63"/>
  <c r="A4557" i="63"/>
  <c r="A4558" i="63"/>
  <c r="A4559" i="63"/>
  <c r="A4560" i="63"/>
  <c r="A4561" i="63"/>
  <c r="A4562" i="63"/>
  <c r="A4563" i="63"/>
  <c r="A4564" i="63"/>
  <c r="A4565" i="63"/>
  <c r="A4566" i="63"/>
  <c r="A4567" i="63"/>
  <c r="A4568" i="63"/>
  <c r="A4569" i="63"/>
  <c r="A4570" i="63"/>
  <c r="A4571" i="63"/>
  <c r="A4572" i="63"/>
  <c r="A4573" i="63"/>
  <c r="A4574" i="63"/>
  <c r="A4575" i="63"/>
  <c r="A4576" i="63"/>
  <c r="A4577" i="63"/>
  <c r="A4578" i="63"/>
  <c r="A4579" i="63"/>
  <c r="A4580" i="63"/>
  <c r="A4581" i="63"/>
  <c r="A4582" i="63"/>
  <c r="A4583" i="63"/>
  <c r="A4584" i="63"/>
  <c r="A4585" i="63"/>
  <c r="A4586" i="63"/>
  <c r="A4587" i="63"/>
  <c r="A4588" i="63"/>
  <c r="A4589" i="63"/>
  <c r="A4590" i="63"/>
  <c r="A4591" i="63"/>
  <c r="A4592" i="63"/>
  <c r="A4593" i="63"/>
  <c r="A4594" i="63"/>
  <c r="A4595" i="63"/>
  <c r="A4596" i="63"/>
  <c r="A4597" i="63"/>
  <c r="A4598" i="63"/>
  <c r="A4599" i="63"/>
  <c r="A4600" i="63"/>
  <c r="A4601" i="63"/>
  <c r="A4602" i="63"/>
  <c r="A4603" i="63"/>
  <c r="A4604" i="63"/>
  <c r="A4605" i="63"/>
  <c r="A4606" i="63"/>
  <c r="A4607" i="63"/>
  <c r="A4608" i="63"/>
  <c r="A4609" i="63"/>
  <c r="A4610" i="63"/>
  <c r="A4611" i="63"/>
  <c r="A4612" i="63"/>
  <c r="A4613" i="63"/>
  <c r="A4614" i="63"/>
  <c r="A4615" i="63"/>
  <c r="A4616" i="63"/>
  <c r="A4617" i="63"/>
  <c r="A4618" i="63"/>
  <c r="A4619" i="63"/>
  <c r="A4620" i="63"/>
  <c r="A4621" i="63"/>
  <c r="A4622" i="63"/>
  <c r="A4623" i="63"/>
  <c r="A4624" i="63"/>
  <c r="A4625" i="63"/>
  <c r="A4626" i="63"/>
  <c r="A4627" i="63"/>
  <c r="A4628" i="63"/>
  <c r="A4629" i="63"/>
  <c r="A4630" i="63"/>
  <c r="A4631" i="63"/>
  <c r="A4632" i="63"/>
  <c r="A4633" i="63"/>
  <c r="A4634" i="63"/>
  <c r="A4635" i="63"/>
  <c r="A4636" i="63"/>
  <c r="A4637" i="63"/>
  <c r="A4638" i="63"/>
  <c r="A4639" i="63"/>
  <c r="A4640" i="63"/>
  <c r="A4641" i="63"/>
  <c r="A4642" i="63"/>
  <c r="A4643" i="63"/>
  <c r="A4644" i="63"/>
  <c r="A4645" i="63"/>
  <c r="A4646" i="63"/>
  <c r="A4647" i="63"/>
  <c r="A4648" i="63"/>
  <c r="A4649" i="63"/>
  <c r="A4650" i="63"/>
  <c r="A4651" i="63"/>
  <c r="A4652" i="63"/>
  <c r="A4653" i="63"/>
  <c r="A4654" i="63"/>
  <c r="A4655" i="63"/>
  <c r="A4656" i="63"/>
  <c r="A4657" i="63"/>
  <c r="A4658" i="63"/>
  <c r="A4659" i="63"/>
  <c r="A4660" i="63"/>
  <c r="A4661" i="63"/>
  <c r="A4662" i="63"/>
  <c r="A4663" i="63"/>
  <c r="A4664" i="63"/>
  <c r="A4665" i="63"/>
  <c r="A4666" i="63"/>
  <c r="A4667" i="63"/>
  <c r="A4668" i="63"/>
  <c r="A4669" i="63"/>
  <c r="A4670" i="63"/>
  <c r="A4671" i="63"/>
  <c r="A4672" i="63"/>
  <c r="A4673" i="63"/>
  <c r="A4674" i="63"/>
  <c r="A4675" i="63"/>
  <c r="A4676" i="63"/>
  <c r="A4677" i="63"/>
  <c r="A4678" i="63"/>
  <c r="A4679" i="63"/>
  <c r="A4680" i="63"/>
  <c r="A4681" i="63"/>
  <c r="A4682" i="63"/>
  <c r="A4683" i="63"/>
  <c r="A4684" i="63"/>
  <c r="A4685" i="63"/>
  <c r="A4686" i="63"/>
  <c r="A4687" i="63"/>
  <c r="A4688" i="63"/>
  <c r="A4689" i="63"/>
  <c r="A4690" i="63"/>
  <c r="A4691" i="63"/>
  <c r="A4692" i="63"/>
  <c r="A4693" i="63"/>
  <c r="A4694" i="63"/>
  <c r="A4695" i="63"/>
  <c r="A4696" i="63"/>
  <c r="A4697" i="63"/>
  <c r="A4698" i="63"/>
  <c r="A4699" i="63"/>
  <c r="A4700" i="63"/>
  <c r="A4701" i="63"/>
  <c r="A4702" i="63"/>
  <c r="A4703" i="63"/>
  <c r="A4704" i="63"/>
  <c r="A4705" i="63"/>
  <c r="A4706" i="63"/>
  <c r="A4707" i="63"/>
  <c r="A4708" i="63"/>
  <c r="A4709" i="63"/>
  <c r="A4710" i="63"/>
  <c r="A4711" i="63"/>
  <c r="A4712" i="63"/>
  <c r="A4713" i="63"/>
  <c r="A4714" i="63"/>
  <c r="A4715" i="63"/>
  <c r="A4716" i="63"/>
  <c r="A4717" i="63"/>
  <c r="A4718" i="63"/>
  <c r="A4719" i="63"/>
  <c r="A4720" i="63"/>
  <c r="A4721" i="63"/>
  <c r="A4722" i="63"/>
  <c r="A4723" i="63"/>
  <c r="A4724" i="63"/>
  <c r="A4725" i="63"/>
  <c r="A4726" i="63"/>
  <c r="A4727" i="63"/>
  <c r="A4728" i="63"/>
  <c r="A4729" i="63"/>
  <c r="A4730" i="63"/>
  <c r="A4731" i="63"/>
  <c r="A4732" i="63"/>
  <c r="A4733" i="63"/>
  <c r="A4734" i="63"/>
  <c r="A4735" i="63"/>
  <c r="A4736" i="63"/>
  <c r="A4737" i="63"/>
  <c r="A4738" i="63"/>
  <c r="A4739" i="63"/>
  <c r="A4740" i="63"/>
  <c r="A4741" i="63"/>
  <c r="A4742" i="63"/>
  <c r="A4743" i="63"/>
  <c r="A4744" i="63"/>
  <c r="A4745" i="63"/>
  <c r="A4746" i="63"/>
  <c r="A4747" i="63"/>
  <c r="A4748" i="63"/>
  <c r="A4749" i="63"/>
  <c r="A4750" i="63"/>
  <c r="A4751" i="63"/>
  <c r="A4752" i="63"/>
  <c r="A4753" i="63"/>
  <c r="A4754" i="63"/>
  <c r="A4755" i="63"/>
  <c r="A4756" i="63"/>
  <c r="A4757" i="63"/>
  <c r="A4758" i="63"/>
  <c r="A4759" i="63"/>
  <c r="A4760" i="63"/>
  <c r="A4761" i="63"/>
  <c r="A4762" i="63"/>
  <c r="A4763" i="63"/>
  <c r="A4764" i="63"/>
  <c r="A4765" i="63"/>
  <c r="A4766" i="63"/>
  <c r="A4767" i="63"/>
  <c r="A4768" i="63"/>
  <c r="A4769" i="63"/>
  <c r="A4770" i="63"/>
  <c r="A4771" i="63"/>
  <c r="A4772" i="63"/>
  <c r="A4773" i="63"/>
  <c r="A4774" i="63"/>
  <c r="A4775" i="63"/>
  <c r="A4776" i="63"/>
  <c r="A4777" i="63"/>
  <c r="A4778" i="63"/>
  <c r="A4779" i="63"/>
  <c r="A4780" i="63"/>
  <c r="A4781" i="63"/>
  <c r="A4782" i="63"/>
  <c r="A4783" i="63"/>
  <c r="A4784" i="63"/>
  <c r="A4785" i="63"/>
  <c r="A4786" i="63"/>
  <c r="A4787" i="63"/>
  <c r="A4788" i="63"/>
  <c r="A4789" i="63"/>
  <c r="A4790" i="63"/>
  <c r="A4791" i="63"/>
  <c r="A4792" i="63"/>
  <c r="A4793" i="63"/>
  <c r="A4794" i="63"/>
  <c r="A4795" i="63"/>
  <c r="A4796" i="63"/>
  <c r="A4797" i="63"/>
  <c r="A4798" i="63"/>
  <c r="A4799" i="63"/>
  <c r="A4800" i="63"/>
  <c r="A4801" i="63"/>
  <c r="A4802" i="63"/>
  <c r="A4803" i="63"/>
  <c r="A4804" i="63"/>
  <c r="A4805" i="63"/>
  <c r="A4806" i="63"/>
  <c r="A4807" i="63"/>
  <c r="A4808" i="63"/>
  <c r="A4809" i="63"/>
  <c r="A4810" i="63"/>
  <c r="A4811" i="63"/>
  <c r="A4812" i="63"/>
  <c r="A4813" i="63"/>
  <c r="A4814" i="63"/>
  <c r="A4815" i="63"/>
  <c r="A4816" i="63"/>
  <c r="A4817" i="63"/>
  <c r="A4818" i="63"/>
  <c r="A4819" i="63"/>
  <c r="A4820" i="63"/>
  <c r="A4821" i="63"/>
  <c r="A4822" i="63"/>
  <c r="A4823" i="63"/>
  <c r="A4824" i="63"/>
  <c r="A4825" i="63"/>
  <c r="A4826" i="63"/>
  <c r="A4827" i="63"/>
  <c r="A4828" i="63"/>
  <c r="A4829" i="63"/>
  <c r="A4830" i="63"/>
  <c r="A4831" i="63"/>
  <c r="A4832" i="63"/>
  <c r="A4833" i="63"/>
  <c r="A4834" i="63"/>
  <c r="A4835" i="63"/>
  <c r="A4836" i="63"/>
  <c r="A4837" i="63"/>
  <c r="A4838" i="63"/>
  <c r="A4839" i="63"/>
  <c r="A4840" i="63"/>
  <c r="A4841" i="63"/>
  <c r="A4842" i="63"/>
  <c r="A4843" i="63"/>
  <c r="A4844" i="63"/>
  <c r="A4845" i="63"/>
  <c r="A4846" i="63"/>
  <c r="A4847" i="63"/>
  <c r="A4848" i="63"/>
  <c r="A4849" i="63"/>
  <c r="A4850" i="63"/>
  <c r="A4851" i="63"/>
  <c r="A4852" i="63"/>
  <c r="A4853" i="63"/>
  <c r="A4854" i="63"/>
  <c r="A4855" i="63"/>
  <c r="A4856" i="63"/>
  <c r="A4857" i="63"/>
  <c r="A4858" i="63"/>
  <c r="A4859" i="63"/>
  <c r="A4860" i="63"/>
  <c r="A4861" i="63"/>
  <c r="A4862" i="63"/>
  <c r="A4863" i="63"/>
  <c r="A4864" i="63"/>
  <c r="A4865" i="63"/>
  <c r="A4866" i="63"/>
  <c r="A4867" i="63"/>
  <c r="A4868" i="63"/>
  <c r="A4869" i="63"/>
  <c r="A4870" i="63"/>
  <c r="A4871" i="63"/>
  <c r="A4872" i="63"/>
  <c r="A4873" i="63"/>
  <c r="A4874" i="63"/>
  <c r="A4875" i="63"/>
  <c r="A4876" i="63"/>
  <c r="A4877" i="63"/>
  <c r="A4878" i="63"/>
  <c r="A4879" i="63"/>
  <c r="A4880" i="63"/>
  <c r="A4881" i="63"/>
  <c r="A4882" i="63"/>
  <c r="A4883" i="63"/>
  <c r="A4884" i="63"/>
  <c r="A4885" i="63"/>
  <c r="A4886" i="63"/>
  <c r="A4887" i="63"/>
  <c r="A4888" i="63"/>
  <c r="A4889" i="63"/>
  <c r="A4890" i="63"/>
  <c r="A4891" i="63"/>
  <c r="A4892" i="63"/>
  <c r="A4893" i="63"/>
  <c r="A4894" i="63"/>
  <c r="A4895" i="63"/>
  <c r="A4896" i="63"/>
  <c r="A4897" i="63"/>
  <c r="A4898" i="63"/>
  <c r="A4899" i="63"/>
  <c r="A4900" i="63"/>
  <c r="A4901" i="63"/>
  <c r="A4902" i="63"/>
  <c r="A4903" i="63"/>
  <c r="A4904" i="63"/>
  <c r="A4905" i="63"/>
  <c r="A4906" i="63"/>
  <c r="A4907" i="63"/>
  <c r="A4908" i="63"/>
  <c r="A4909" i="63"/>
  <c r="A4910" i="63"/>
  <c r="A4911" i="63"/>
  <c r="A4912" i="63"/>
  <c r="A4913" i="63"/>
  <c r="A4914" i="63"/>
  <c r="A4915" i="63"/>
  <c r="A4916" i="63"/>
  <c r="A4917" i="63"/>
  <c r="A4918" i="63"/>
  <c r="A4919" i="63"/>
  <c r="A4920" i="63"/>
  <c r="A4921" i="63"/>
  <c r="A4922" i="63"/>
  <c r="A4923" i="63"/>
  <c r="A4924" i="63"/>
  <c r="A4925" i="63"/>
  <c r="A4926" i="63"/>
  <c r="A4927" i="63"/>
  <c r="A4928" i="63"/>
  <c r="A4929" i="63"/>
  <c r="A4930" i="63"/>
  <c r="A4931" i="63"/>
  <c r="A4932" i="63"/>
  <c r="A4933" i="63"/>
  <c r="A4934" i="63"/>
  <c r="A4935" i="63"/>
  <c r="A4936" i="63"/>
  <c r="A4937" i="63"/>
  <c r="A4938" i="63"/>
  <c r="A4939" i="63"/>
  <c r="A4940" i="63"/>
  <c r="A4941" i="63"/>
  <c r="A4942" i="63"/>
  <c r="A4943" i="63"/>
  <c r="A4944" i="63"/>
  <c r="A4945" i="63"/>
  <c r="A4946" i="63"/>
  <c r="A4947" i="63"/>
  <c r="A4948" i="63"/>
  <c r="A4949" i="63"/>
  <c r="A4950" i="63"/>
  <c r="A4951" i="63"/>
  <c r="A4952" i="63"/>
  <c r="A4953" i="63"/>
  <c r="A4954" i="63"/>
  <c r="A4955" i="63"/>
  <c r="A4956" i="63"/>
  <c r="A4957" i="63"/>
  <c r="A4958" i="63"/>
  <c r="A4959" i="63"/>
  <c r="A4960" i="63"/>
  <c r="A4961" i="63"/>
  <c r="A4962" i="63"/>
  <c r="A4963" i="63"/>
  <c r="A4964" i="63"/>
  <c r="A4965" i="63"/>
  <c r="A4966" i="63"/>
  <c r="A4967" i="63"/>
  <c r="A4968" i="63"/>
  <c r="A4969" i="63"/>
  <c r="A4970" i="63"/>
  <c r="A4971" i="63"/>
  <c r="A4972" i="63"/>
  <c r="A4973" i="63"/>
  <c r="A4974" i="63"/>
  <c r="A4975" i="63"/>
  <c r="A4976" i="63"/>
  <c r="A4977" i="63"/>
  <c r="A4978" i="63"/>
  <c r="A4979" i="63"/>
  <c r="A4980" i="63"/>
  <c r="A4981" i="63"/>
  <c r="A4982" i="63"/>
  <c r="A4983" i="63"/>
  <c r="A4984" i="63"/>
  <c r="A4985" i="63"/>
  <c r="A4986" i="63"/>
  <c r="A4987" i="63"/>
  <c r="A4988" i="63"/>
  <c r="A4989" i="63"/>
  <c r="A4990" i="63"/>
  <c r="A4991" i="63"/>
  <c r="A4992" i="63"/>
  <c r="A4993" i="63"/>
  <c r="A4994" i="63"/>
  <c r="A4995" i="63"/>
  <c r="A4996" i="63"/>
  <c r="A4997" i="63"/>
  <c r="A4998" i="63"/>
  <c r="A4999" i="63"/>
  <c r="A5000" i="63"/>
  <c r="A5001" i="63"/>
  <c r="A5002" i="63"/>
  <c r="A5003" i="63"/>
  <c r="A5004" i="63"/>
  <c r="A5005" i="63"/>
  <c r="A5006" i="63"/>
  <c r="A5007" i="63"/>
  <c r="A5008" i="63"/>
  <c r="A5009" i="63"/>
  <c r="A5010" i="63"/>
  <c r="A5011" i="63"/>
  <c r="A5012" i="63"/>
  <c r="A5013" i="63"/>
  <c r="A5014" i="63"/>
  <c r="A5015" i="63"/>
  <c r="A5016" i="63"/>
  <c r="A5017" i="63"/>
  <c r="A5018" i="63"/>
  <c r="A5019" i="63"/>
  <c r="A5020" i="63"/>
  <c r="A5021" i="63"/>
  <c r="A5022" i="63"/>
  <c r="A5023" i="63"/>
  <c r="A5024" i="63"/>
  <c r="A5025" i="63"/>
  <c r="A5026" i="63"/>
  <c r="A5027" i="63"/>
  <c r="A5028" i="63"/>
  <c r="A5029" i="63"/>
  <c r="A5030" i="63"/>
  <c r="A5031" i="63"/>
  <c r="A5032" i="63"/>
  <c r="A5033" i="63"/>
  <c r="A5034" i="63"/>
  <c r="A5035" i="63"/>
  <c r="A5036" i="63"/>
  <c r="A5037" i="63"/>
  <c r="A5038" i="63"/>
  <c r="A5039" i="63"/>
  <c r="A5040" i="63"/>
  <c r="A5041" i="63"/>
  <c r="A5042" i="63"/>
  <c r="A5043" i="63"/>
  <c r="A5044" i="63"/>
  <c r="A5045" i="63"/>
  <c r="A5046" i="63"/>
  <c r="A5047" i="63"/>
  <c r="A5048" i="63"/>
  <c r="A5049" i="63"/>
  <c r="A5050" i="63"/>
  <c r="A5051" i="63"/>
  <c r="A5052" i="63"/>
  <c r="A5053" i="63"/>
  <c r="A5054" i="63"/>
  <c r="A5055" i="63"/>
  <c r="A5056" i="63"/>
  <c r="A5057" i="63"/>
  <c r="A5058" i="63"/>
  <c r="A5059" i="63"/>
  <c r="A5060" i="63"/>
  <c r="A5061" i="63"/>
  <c r="A5062" i="63"/>
  <c r="A5063" i="63"/>
  <c r="A5064" i="63"/>
  <c r="A5065" i="63"/>
  <c r="A5066" i="63"/>
  <c r="A5067" i="63"/>
  <c r="A5068" i="63"/>
  <c r="A5069" i="63"/>
  <c r="A5070" i="63"/>
  <c r="A5071" i="63"/>
  <c r="A5072" i="63"/>
  <c r="A5073" i="63"/>
  <c r="A5074" i="63"/>
  <c r="A5075" i="63"/>
  <c r="A5076" i="63"/>
  <c r="A5077" i="63"/>
  <c r="A5078" i="63"/>
  <c r="A5079" i="63"/>
  <c r="A5080" i="63"/>
  <c r="A5081" i="63"/>
  <c r="A5082" i="63"/>
  <c r="A5083" i="63"/>
  <c r="A5084" i="63"/>
  <c r="A5085" i="63"/>
  <c r="A5086" i="63"/>
  <c r="A5087" i="63"/>
  <c r="A5088" i="63"/>
  <c r="A5089" i="63"/>
  <c r="A5090" i="63"/>
  <c r="A5091" i="63"/>
  <c r="A5092" i="63"/>
  <c r="A5093" i="63"/>
  <c r="A5094" i="63"/>
  <c r="A5095" i="63"/>
  <c r="A5096" i="63"/>
  <c r="A5097" i="63"/>
  <c r="A5098" i="63"/>
  <c r="A5099" i="63"/>
  <c r="A5100" i="63"/>
  <c r="A5101" i="63"/>
  <c r="A5102" i="63"/>
  <c r="A5103" i="63"/>
  <c r="A5104" i="63"/>
  <c r="A5105" i="63"/>
  <c r="A5106" i="63"/>
  <c r="A5107" i="63"/>
  <c r="A5108" i="63"/>
  <c r="A5109" i="63"/>
  <c r="A5110" i="63"/>
  <c r="A5111" i="63"/>
  <c r="A5112" i="63"/>
  <c r="A5113" i="63"/>
  <c r="A5114" i="63"/>
  <c r="A5115" i="63"/>
  <c r="A5116" i="63"/>
  <c r="A5117" i="63"/>
  <c r="A5118" i="63"/>
  <c r="A5119" i="63"/>
  <c r="A5120" i="63"/>
  <c r="A5121" i="63"/>
  <c r="A5122" i="63"/>
  <c r="A5123" i="63"/>
  <c r="A5124" i="63"/>
  <c r="A5125" i="63"/>
  <c r="A5126" i="63"/>
  <c r="A5127" i="63"/>
  <c r="A5128" i="63"/>
  <c r="A5129" i="63"/>
  <c r="A5130" i="63"/>
  <c r="A5131" i="63"/>
  <c r="A5132" i="63"/>
  <c r="A5133" i="63"/>
  <c r="A5134" i="63"/>
  <c r="A5135" i="63"/>
  <c r="A5136" i="63"/>
  <c r="A5137" i="63"/>
  <c r="A5138" i="63"/>
  <c r="A5139" i="63"/>
  <c r="A5140" i="63"/>
  <c r="A5141" i="63"/>
  <c r="A5142" i="63"/>
  <c r="A5143" i="63"/>
  <c r="A5144" i="63"/>
  <c r="A5145" i="63"/>
  <c r="A5146" i="63"/>
  <c r="A5147" i="63"/>
  <c r="A5148" i="63"/>
  <c r="A5149" i="63"/>
  <c r="A5150" i="63"/>
  <c r="A5151" i="63"/>
  <c r="A5152" i="63"/>
  <c r="A5153" i="63"/>
  <c r="A5154" i="63"/>
  <c r="A5155" i="63"/>
  <c r="A5156" i="63"/>
  <c r="A5157" i="63"/>
  <c r="A5158" i="63"/>
  <c r="A5159" i="63"/>
  <c r="A5160" i="63"/>
  <c r="A5161" i="63"/>
  <c r="A5162" i="63"/>
  <c r="A5163" i="63"/>
  <c r="A5164" i="63"/>
  <c r="A5165" i="63"/>
  <c r="A5166" i="63"/>
  <c r="A5167" i="63"/>
  <c r="A5168" i="63"/>
  <c r="A5169" i="63"/>
  <c r="A5170" i="63"/>
  <c r="A5171" i="63"/>
  <c r="A5172" i="63"/>
  <c r="A5173" i="63"/>
  <c r="A5174" i="63"/>
  <c r="A5175" i="63"/>
  <c r="A5176" i="63"/>
  <c r="A5177" i="63"/>
  <c r="A5178" i="63"/>
  <c r="A5179" i="63"/>
  <c r="A5180" i="63"/>
  <c r="A5181" i="63"/>
  <c r="A5182" i="63"/>
  <c r="A5183" i="63"/>
  <c r="A5184" i="63"/>
  <c r="A5185" i="63"/>
  <c r="A5186" i="63"/>
  <c r="A5187" i="63"/>
  <c r="A5188" i="63"/>
  <c r="A5189" i="63"/>
  <c r="A5190" i="63"/>
  <c r="A5191" i="63"/>
  <c r="A5192" i="63"/>
  <c r="A5193" i="63"/>
  <c r="A5194" i="63"/>
  <c r="A5195" i="63"/>
  <c r="A5196" i="63"/>
  <c r="A5197" i="63"/>
  <c r="A5198" i="63"/>
  <c r="A5199" i="63"/>
  <c r="A5200" i="63"/>
  <c r="A5201" i="63"/>
  <c r="A5202" i="63"/>
  <c r="A5203" i="63"/>
  <c r="A5204" i="63"/>
  <c r="A5205" i="63"/>
  <c r="A5206" i="63"/>
  <c r="A5207" i="63"/>
  <c r="A5208" i="63"/>
  <c r="A5209" i="63"/>
  <c r="A5210" i="63"/>
  <c r="A5211" i="63"/>
  <c r="A5212" i="63"/>
  <c r="A5213" i="63"/>
  <c r="A5214" i="63"/>
  <c r="A5215" i="63"/>
  <c r="A5216" i="63"/>
  <c r="A5217" i="63"/>
  <c r="A5218" i="63"/>
  <c r="A5219" i="63"/>
  <c r="A5220" i="63"/>
  <c r="A5221" i="63"/>
  <c r="A5222" i="63"/>
  <c r="A5223" i="63"/>
  <c r="A5224" i="63"/>
  <c r="A5225" i="63"/>
  <c r="A5226" i="63"/>
  <c r="A5227" i="63"/>
  <c r="A5228" i="63"/>
  <c r="A5229" i="63"/>
  <c r="A5230" i="63"/>
  <c r="A5231" i="63"/>
  <c r="A5232" i="63"/>
  <c r="A5233" i="63"/>
  <c r="A5234" i="63"/>
  <c r="A5235" i="63"/>
  <c r="A5236" i="63"/>
  <c r="A5237" i="63"/>
  <c r="A5238" i="63"/>
  <c r="A5239" i="63"/>
  <c r="A5240" i="63"/>
  <c r="A5241" i="63"/>
  <c r="A5242" i="63"/>
  <c r="A5243" i="63"/>
  <c r="A5244" i="63"/>
  <c r="A5245" i="63"/>
  <c r="A5246" i="63"/>
  <c r="A5247" i="63"/>
  <c r="A5248" i="63"/>
  <c r="A5249" i="63"/>
  <c r="A5250" i="63"/>
  <c r="A5251" i="63"/>
  <c r="A5252" i="63"/>
  <c r="A5253" i="63"/>
  <c r="A5254" i="63"/>
  <c r="A5255" i="63"/>
  <c r="A5256" i="63"/>
  <c r="A5257" i="63"/>
  <c r="A5258" i="63"/>
  <c r="A5259" i="63"/>
  <c r="A5260" i="63"/>
  <c r="A5261" i="63"/>
  <c r="A5262" i="63"/>
  <c r="A5263" i="63"/>
  <c r="A5264" i="63"/>
  <c r="A5265" i="63"/>
  <c r="A5266" i="63"/>
  <c r="A5267" i="63"/>
  <c r="A5268" i="63"/>
  <c r="A5269" i="63"/>
  <c r="A5270" i="63"/>
  <c r="A5271" i="63"/>
  <c r="A5272" i="63"/>
  <c r="A5273" i="63"/>
  <c r="A5274" i="63"/>
  <c r="A5275" i="63"/>
  <c r="A5276" i="63"/>
  <c r="A5277" i="63"/>
  <c r="A5278" i="63"/>
  <c r="A5279" i="63"/>
  <c r="A5280" i="63"/>
  <c r="A5281" i="63"/>
  <c r="A5282" i="63"/>
  <c r="A5283" i="63"/>
  <c r="A5284" i="63"/>
  <c r="A5285" i="63"/>
  <c r="A5286" i="63"/>
  <c r="A5287" i="63"/>
  <c r="A5288" i="63"/>
  <c r="A5289" i="63"/>
  <c r="A5290" i="63"/>
  <c r="A5291" i="63"/>
  <c r="A5292" i="63"/>
  <c r="A5293" i="63"/>
  <c r="A5294" i="63"/>
  <c r="A5295" i="63"/>
  <c r="A5296" i="63"/>
  <c r="A5297" i="63"/>
  <c r="A5298" i="63"/>
  <c r="A5299" i="63"/>
  <c r="A5300" i="63"/>
  <c r="A5301" i="63"/>
  <c r="A5302" i="63"/>
  <c r="A5303" i="63"/>
  <c r="A5304" i="63"/>
  <c r="A5305" i="63"/>
  <c r="A5306" i="63"/>
  <c r="A5307" i="63"/>
  <c r="A5308" i="63"/>
  <c r="A5309" i="63"/>
  <c r="A5310" i="63"/>
  <c r="A5311" i="63"/>
  <c r="A5312" i="63"/>
  <c r="A5313" i="63"/>
  <c r="A5314" i="63"/>
  <c r="A5315" i="63"/>
  <c r="A5316" i="63"/>
  <c r="A5317" i="63"/>
  <c r="A5318" i="63"/>
  <c r="A5319" i="63"/>
  <c r="A5320" i="63"/>
  <c r="A5321" i="63"/>
  <c r="A5322" i="63"/>
  <c r="A5323" i="63"/>
  <c r="A5324" i="63"/>
  <c r="A5325" i="63"/>
  <c r="A5326" i="63"/>
  <c r="A5327" i="63"/>
  <c r="A5328" i="63"/>
  <c r="A5329" i="63"/>
  <c r="A5330" i="63"/>
  <c r="A5331" i="63"/>
  <c r="A5332" i="63"/>
  <c r="A5333" i="63"/>
  <c r="A5334" i="63"/>
  <c r="A5335" i="63"/>
  <c r="A5336" i="63"/>
  <c r="A5337" i="63"/>
  <c r="A5338" i="63"/>
  <c r="A5339" i="63"/>
  <c r="A5340" i="63"/>
  <c r="A5341" i="63"/>
  <c r="A5342" i="63"/>
  <c r="A5343" i="63"/>
  <c r="A5344" i="63"/>
  <c r="A5345" i="63"/>
  <c r="A5346" i="63"/>
  <c r="A5347" i="63"/>
  <c r="A5348" i="63"/>
  <c r="A5349" i="63"/>
  <c r="A5350" i="63"/>
  <c r="A5351" i="63"/>
  <c r="A5352" i="63"/>
  <c r="A5353" i="63"/>
  <c r="A5354" i="63"/>
  <c r="A5355" i="63"/>
  <c r="A5356" i="63"/>
  <c r="A5357" i="63"/>
  <c r="A5358" i="63"/>
  <c r="A5359" i="63"/>
  <c r="A5360" i="63"/>
  <c r="A5361" i="63"/>
  <c r="A5362" i="63"/>
  <c r="A5363" i="63"/>
  <c r="A5364" i="63"/>
  <c r="A5365" i="63"/>
  <c r="A5366" i="63"/>
  <c r="A5367" i="63"/>
  <c r="A5368" i="63"/>
  <c r="A5369" i="63"/>
  <c r="A5370" i="63"/>
  <c r="A5371" i="63"/>
  <c r="A5372" i="63"/>
  <c r="A5373" i="63"/>
  <c r="A5374" i="63"/>
  <c r="A5375" i="63"/>
  <c r="A5376" i="63"/>
  <c r="A5377" i="63"/>
  <c r="A5378" i="63"/>
  <c r="A5379" i="63"/>
  <c r="A5380" i="63"/>
  <c r="A5381" i="63"/>
  <c r="A5382" i="63"/>
  <c r="A5383" i="63"/>
  <c r="A5384" i="63"/>
  <c r="A5385" i="63"/>
  <c r="A5386" i="63"/>
  <c r="A5387" i="63"/>
  <c r="A5388" i="63"/>
  <c r="A5389" i="63"/>
  <c r="A5390" i="63"/>
  <c r="A5391" i="63"/>
  <c r="A5392" i="63"/>
  <c r="A5393" i="63"/>
  <c r="A5394" i="63"/>
  <c r="A5395" i="63"/>
  <c r="A5396" i="63"/>
  <c r="A5397" i="63"/>
  <c r="A5398" i="63"/>
  <c r="A5399" i="63"/>
  <c r="A5400" i="63"/>
  <c r="A5401" i="63"/>
  <c r="A5402" i="63"/>
  <c r="A5403" i="63"/>
  <c r="A5404" i="63"/>
  <c r="A5405" i="63"/>
  <c r="A5406" i="63"/>
  <c r="A5407" i="63"/>
  <c r="A5408" i="63"/>
  <c r="A5409" i="63"/>
  <c r="A5410" i="63"/>
  <c r="A5411" i="63"/>
  <c r="A5412" i="63"/>
  <c r="A5413" i="63"/>
  <c r="A5414" i="63"/>
  <c r="A5415" i="63"/>
  <c r="A5416" i="63"/>
  <c r="A5417" i="63"/>
  <c r="A5418" i="63"/>
  <c r="A5419" i="63"/>
  <c r="A5420" i="63"/>
  <c r="A5421" i="63"/>
  <c r="A5422" i="63"/>
  <c r="A5423" i="63"/>
  <c r="A5424" i="63"/>
  <c r="A5425" i="63"/>
  <c r="A5426" i="63"/>
  <c r="A5427" i="63"/>
  <c r="A5428" i="63"/>
  <c r="A5429" i="63"/>
  <c r="A5430" i="63"/>
  <c r="A5431" i="63"/>
  <c r="A5432" i="63"/>
  <c r="A5433" i="63"/>
  <c r="A5434" i="63"/>
  <c r="A5435" i="63"/>
  <c r="A5436" i="63"/>
  <c r="A5437" i="63"/>
  <c r="A5438" i="63"/>
  <c r="A5439" i="63"/>
  <c r="A5440" i="63"/>
  <c r="A5441" i="63"/>
  <c r="A5442" i="63"/>
  <c r="A5443" i="63"/>
  <c r="A5444" i="63"/>
  <c r="A5445" i="63"/>
  <c r="A5446" i="63"/>
  <c r="A5447" i="63"/>
  <c r="A5448" i="63"/>
  <c r="A5449" i="63"/>
  <c r="A5450" i="63"/>
  <c r="A5451" i="63"/>
  <c r="A5452" i="63"/>
  <c r="A5453" i="63"/>
  <c r="A5454" i="63"/>
  <c r="A5455" i="63"/>
  <c r="A5456" i="63"/>
  <c r="A5457" i="63"/>
  <c r="A5458" i="63"/>
  <c r="A5459" i="63"/>
  <c r="A5460" i="63"/>
  <c r="A5461" i="63"/>
  <c r="A5462" i="63"/>
  <c r="A5463" i="63"/>
  <c r="A5464" i="63"/>
  <c r="A5465" i="63"/>
  <c r="A5466" i="63"/>
  <c r="A5467" i="63"/>
  <c r="A5468" i="63"/>
  <c r="A5469" i="63"/>
  <c r="A5470" i="63"/>
  <c r="A5471" i="63"/>
  <c r="A5472" i="63"/>
  <c r="A5473" i="63"/>
  <c r="A5474" i="63"/>
  <c r="A5475" i="63"/>
  <c r="A5476" i="63"/>
  <c r="A5477" i="63"/>
  <c r="A5478" i="63"/>
  <c r="A5479" i="63"/>
  <c r="A5480" i="63"/>
  <c r="A5481" i="63"/>
  <c r="A5482" i="63"/>
  <c r="A5483" i="63"/>
  <c r="A5484" i="63"/>
  <c r="A5485" i="63"/>
  <c r="A5486" i="63"/>
  <c r="A5487" i="63"/>
  <c r="A5488" i="63"/>
  <c r="A5489" i="63"/>
  <c r="A5490" i="63"/>
  <c r="A5491" i="63"/>
  <c r="A5492" i="63"/>
  <c r="A5493" i="63"/>
  <c r="A5494" i="63"/>
  <c r="A5495" i="63"/>
  <c r="A5496" i="63"/>
  <c r="A5497" i="63"/>
  <c r="A5498" i="63"/>
  <c r="A5499" i="63"/>
  <c r="A5500" i="63"/>
  <c r="A5501" i="63"/>
  <c r="A5502" i="63"/>
  <c r="A5503" i="63"/>
  <c r="A5504" i="63"/>
  <c r="A5505" i="63"/>
  <c r="A5506" i="63"/>
  <c r="A5507" i="63"/>
  <c r="A5508" i="63"/>
  <c r="A5509" i="63"/>
  <c r="A5510" i="63"/>
  <c r="A5511" i="63"/>
  <c r="A5512" i="63"/>
  <c r="A5513" i="63"/>
  <c r="A5514" i="63"/>
  <c r="A5515" i="63"/>
  <c r="A5516" i="63"/>
  <c r="A5517" i="63"/>
  <c r="A5518" i="63"/>
  <c r="A5519" i="63"/>
  <c r="A5520" i="63"/>
  <c r="A5521" i="63"/>
  <c r="A5522" i="63"/>
  <c r="A5523" i="63"/>
  <c r="A5524" i="63"/>
  <c r="A5525" i="63"/>
  <c r="A5526" i="63"/>
  <c r="A5527" i="63"/>
  <c r="A5528" i="63"/>
  <c r="A5529" i="63"/>
  <c r="A5530" i="63"/>
  <c r="A5531" i="63"/>
  <c r="A5532" i="63"/>
  <c r="A5533" i="63"/>
  <c r="A5534" i="63"/>
  <c r="A5535" i="63"/>
  <c r="A5536" i="63"/>
  <c r="A5537" i="63"/>
  <c r="A5538" i="63"/>
  <c r="A5539" i="63"/>
  <c r="A5540" i="63"/>
  <c r="A5541" i="63"/>
  <c r="A5542" i="63"/>
  <c r="A5543" i="63"/>
  <c r="A5544" i="63"/>
  <c r="A5545" i="63"/>
  <c r="A5546" i="63"/>
  <c r="A5547" i="63"/>
  <c r="A5548" i="63"/>
  <c r="A5549" i="63"/>
  <c r="A5550" i="63"/>
  <c r="A5551" i="63"/>
  <c r="A5552" i="63"/>
  <c r="A5553" i="63"/>
  <c r="A5554" i="63"/>
  <c r="A5555" i="63"/>
  <c r="A5556" i="63"/>
  <c r="A5557" i="63"/>
  <c r="A5558" i="63"/>
  <c r="A5559" i="63"/>
  <c r="A5560" i="63"/>
  <c r="A5561" i="63"/>
  <c r="A5562" i="63"/>
  <c r="A5563" i="63"/>
  <c r="A5564" i="63"/>
  <c r="A5565" i="63"/>
  <c r="A5566" i="63"/>
  <c r="A5567" i="63"/>
  <c r="A5568" i="63"/>
  <c r="A5569" i="63"/>
  <c r="A5570" i="63"/>
  <c r="A5571" i="63"/>
  <c r="A5572" i="63"/>
  <c r="A5573" i="63"/>
  <c r="A5574" i="63"/>
  <c r="A5575" i="63"/>
  <c r="A5576" i="63"/>
  <c r="A5577" i="63"/>
  <c r="A5578" i="63"/>
  <c r="A5579" i="63"/>
  <c r="A5580" i="63"/>
  <c r="A5581" i="63"/>
  <c r="A5582" i="63"/>
  <c r="A5583" i="63"/>
  <c r="A5584" i="63"/>
  <c r="A5585" i="63"/>
  <c r="A5586" i="63"/>
  <c r="A5587" i="63"/>
  <c r="A5588" i="63"/>
  <c r="A5589" i="63"/>
  <c r="A5590" i="63"/>
  <c r="A5591" i="63"/>
  <c r="A5592" i="63"/>
  <c r="A5593" i="63"/>
  <c r="A5594" i="63"/>
  <c r="A5595" i="63"/>
  <c r="A5596" i="63"/>
  <c r="A5597" i="63"/>
  <c r="A5598" i="63"/>
  <c r="A5599" i="63"/>
  <c r="A5600" i="63"/>
  <c r="A5601" i="63"/>
  <c r="A5602" i="63"/>
  <c r="A5603" i="63"/>
  <c r="A5604" i="63"/>
  <c r="A5605" i="63"/>
  <c r="A5606" i="63"/>
  <c r="A5607" i="63"/>
  <c r="A5608" i="63"/>
  <c r="A5609" i="63"/>
  <c r="A5610" i="63"/>
  <c r="A5611" i="63"/>
  <c r="A5612" i="63"/>
  <c r="A5613" i="63"/>
  <c r="A5614" i="63"/>
  <c r="A5615" i="63"/>
  <c r="A5616" i="63"/>
  <c r="A5617" i="63"/>
  <c r="A5618" i="63"/>
  <c r="A5619" i="63"/>
  <c r="A5620" i="63"/>
  <c r="A5621" i="63"/>
  <c r="A5622" i="63"/>
  <c r="A5623" i="63"/>
  <c r="A5624" i="63"/>
  <c r="A5625" i="63"/>
  <c r="A5626" i="63"/>
  <c r="A5627" i="63"/>
  <c r="A5628" i="63"/>
  <c r="A5629" i="63"/>
  <c r="A5630" i="63"/>
  <c r="A5631" i="63"/>
  <c r="A5632" i="63"/>
  <c r="A5633" i="63"/>
  <c r="A5634" i="63"/>
  <c r="A5635" i="63"/>
  <c r="A5636" i="63"/>
  <c r="A5637" i="63"/>
  <c r="A5638" i="63"/>
  <c r="A5639" i="63"/>
  <c r="A5640" i="63"/>
  <c r="A5641" i="63"/>
  <c r="A5642" i="63"/>
  <c r="A5643" i="63"/>
  <c r="A5644" i="63"/>
  <c r="A5645" i="63"/>
  <c r="A5646" i="63"/>
  <c r="A5647" i="63"/>
  <c r="A5648" i="63"/>
  <c r="A5649" i="63"/>
  <c r="A5650" i="63"/>
  <c r="A5651" i="63"/>
  <c r="A5652" i="63"/>
  <c r="A5653" i="63"/>
  <c r="A5654" i="63"/>
  <c r="A5655" i="63"/>
  <c r="A5656" i="63"/>
  <c r="A5657" i="63"/>
  <c r="A5658" i="63"/>
  <c r="A5659" i="63"/>
  <c r="A5660" i="63"/>
  <c r="A5661" i="63"/>
  <c r="A5662" i="63"/>
  <c r="A5663" i="63"/>
  <c r="A5664" i="63"/>
  <c r="A5665" i="63"/>
  <c r="A5666" i="63"/>
  <c r="A5667" i="63"/>
  <c r="A5668" i="63"/>
  <c r="A5669" i="63"/>
  <c r="A5670" i="63"/>
  <c r="A5671" i="63"/>
  <c r="A5672" i="63"/>
  <c r="A5673" i="63"/>
  <c r="A5674" i="63"/>
  <c r="A5675" i="63"/>
  <c r="A5676" i="63"/>
  <c r="A5677" i="63"/>
  <c r="A5678" i="63"/>
  <c r="A5679" i="63"/>
  <c r="A5680" i="63"/>
  <c r="A5681" i="63"/>
  <c r="A5682" i="63"/>
  <c r="A5683" i="63"/>
  <c r="A5684" i="63"/>
  <c r="A5685" i="63"/>
  <c r="A5686" i="63"/>
  <c r="A5687" i="63"/>
  <c r="A5688" i="63"/>
  <c r="A5689" i="63"/>
  <c r="A5690" i="63"/>
  <c r="A5691" i="63"/>
  <c r="A5692" i="63"/>
  <c r="A5693" i="63"/>
  <c r="A5694" i="63"/>
  <c r="A5695" i="63"/>
  <c r="A5696" i="63"/>
  <c r="A5697" i="63"/>
  <c r="A5698" i="63"/>
  <c r="A5699" i="63"/>
  <c r="A5700" i="63"/>
  <c r="A5701" i="63"/>
  <c r="A5702" i="63"/>
  <c r="A5703" i="63"/>
  <c r="A5704" i="63"/>
  <c r="A5705" i="63"/>
  <c r="A5706" i="63"/>
  <c r="A5707" i="63"/>
  <c r="A5708" i="63"/>
  <c r="A5709" i="63"/>
  <c r="A5710" i="63"/>
  <c r="A5711" i="63"/>
  <c r="A5712" i="63"/>
  <c r="A5713" i="63"/>
  <c r="A5714" i="63"/>
  <c r="A5715" i="63"/>
  <c r="A5716" i="63"/>
  <c r="A5717" i="63"/>
  <c r="A5718" i="63"/>
  <c r="A5719" i="63"/>
  <c r="A5720" i="63"/>
  <c r="A5721" i="63"/>
  <c r="A5722" i="63"/>
  <c r="A5723" i="63"/>
  <c r="A5724" i="63"/>
  <c r="A5725" i="63"/>
  <c r="A5726" i="63"/>
  <c r="A5727" i="63"/>
  <c r="A5728" i="63"/>
  <c r="A5729" i="63"/>
  <c r="A5730" i="63"/>
  <c r="A5731" i="63"/>
  <c r="A5732" i="63"/>
  <c r="A5733" i="63"/>
  <c r="A5734" i="63"/>
  <c r="A5735" i="63"/>
  <c r="A5736" i="63"/>
  <c r="A5737" i="63"/>
  <c r="A5738" i="63"/>
  <c r="A5739" i="63"/>
  <c r="A5740" i="63"/>
  <c r="A5741" i="63"/>
  <c r="A5742" i="63"/>
  <c r="A5743" i="63"/>
  <c r="A5744" i="63"/>
  <c r="A5745" i="63"/>
  <c r="A5746" i="63"/>
  <c r="A5747" i="63"/>
  <c r="A5748" i="63"/>
  <c r="A5749" i="63"/>
  <c r="A5750" i="63"/>
  <c r="A5751" i="63"/>
  <c r="A5752" i="63"/>
  <c r="A5753" i="63"/>
  <c r="A5754" i="63"/>
  <c r="A5755" i="63"/>
  <c r="A5756" i="63"/>
  <c r="A5757" i="63"/>
  <c r="A5758" i="63"/>
  <c r="A5759" i="63"/>
  <c r="A5760" i="63"/>
  <c r="A5761" i="63"/>
  <c r="A5762" i="63"/>
  <c r="A5763" i="63"/>
  <c r="A5764" i="63"/>
  <c r="A5765" i="63"/>
  <c r="A5766" i="63"/>
  <c r="A5767" i="63"/>
  <c r="A5768" i="63"/>
  <c r="A5769" i="63"/>
  <c r="A5770" i="63"/>
  <c r="A5771" i="63"/>
  <c r="A5772" i="63"/>
  <c r="A5773" i="63"/>
  <c r="A5774" i="63"/>
  <c r="A5775" i="63"/>
  <c r="A5776" i="63"/>
  <c r="A5777" i="63"/>
  <c r="A5778" i="63"/>
  <c r="A5779" i="63"/>
  <c r="A5780" i="63"/>
  <c r="A5781" i="63"/>
  <c r="A5782" i="63"/>
  <c r="A5783" i="63"/>
  <c r="A5784" i="63"/>
  <c r="A5785" i="63"/>
  <c r="A5786" i="63"/>
  <c r="A5787" i="63"/>
  <c r="A5788" i="63"/>
  <c r="A5789" i="63"/>
  <c r="A5790" i="63"/>
  <c r="A5791" i="63"/>
  <c r="A5792" i="63"/>
  <c r="A5793" i="63"/>
  <c r="A5794" i="63"/>
  <c r="A5795" i="63"/>
  <c r="A5796" i="63"/>
  <c r="A5797" i="63"/>
  <c r="A5798" i="63"/>
  <c r="A5799" i="63"/>
  <c r="A5800" i="63"/>
  <c r="A5801" i="63"/>
  <c r="A5802" i="63"/>
  <c r="A5803" i="63"/>
  <c r="A5804" i="63"/>
  <c r="A5805" i="63"/>
  <c r="A5806" i="63"/>
  <c r="A5807" i="63"/>
  <c r="A5808" i="63"/>
  <c r="A5809" i="63"/>
  <c r="A5810" i="63"/>
  <c r="A5811" i="63"/>
  <c r="A5812" i="63"/>
  <c r="A5813" i="63"/>
  <c r="A5814" i="63"/>
  <c r="A5815" i="63"/>
  <c r="A5816" i="63"/>
  <c r="A5817" i="63"/>
  <c r="A5818" i="63"/>
  <c r="A5819" i="63"/>
  <c r="A5820" i="63"/>
  <c r="A5821" i="63"/>
  <c r="A5822" i="63"/>
  <c r="A5823" i="63"/>
  <c r="A5824" i="63"/>
  <c r="A5825" i="63"/>
  <c r="A5826" i="63"/>
  <c r="A5827" i="63"/>
  <c r="A5828" i="63"/>
  <c r="A5829" i="63"/>
  <c r="A5830" i="63"/>
  <c r="A5831" i="63"/>
  <c r="A5832" i="63"/>
  <c r="A5833" i="63"/>
  <c r="A5834" i="63"/>
  <c r="A5835" i="63"/>
  <c r="A5836" i="63"/>
  <c r="A5837" i="63"/>
  <c r="A5838" i="63"/>
  <c r="A5839" i="63"/>
  <c r="A5840" i="63"/>
  <c r="A5841" i="63"/>
  <c r="A5842" i="63"/>
  <c r="A5843" i="63"/>
  <c r="A5844" i="63"/>
  <c r="A5845" i="63"/>
  <c r="A5846" i="63"/>
  <c r="A5847" i="63"/>
  <c r="A5848" i="63"/>
  <c r="A5849" i="63"/>
  <c r="A5850" i="63"/>
  <c r="A5851" i="63"/>
  <c r="A5852" i="63"/>
  <c r="A5853" i="63"/>
  <c r="A5854" i="63"/>
  <c r="A5855" i="63"/>
  <c r="A5856" i="63"/>
  <c r="A5857" i="63"/>
  <c r="A5858" i="63"/>
  <c r="A5859" i="63"/>
  <c r="A5860" i="63"/>
  <c r="A5861" i="63"/>
  <c r="A5862" i="63"/>
  <c r="A5863" i="63"/>
  <c r="A5864" i="63"/>
  <c r="A5865" i="63"/>
  <c r="A5866" i="63"/>
  <c r="A5867" i="63"/>
  <c r="A5868" i="63"/>
  <c r="A5869" i="63"/>
  <c r="A5870" i="63"/>
  <c r="A5871" i="63"/>
  <c r="A5872" i="63"/>
  <c r="A5873" i="63"/>
  <c r="A5874" i="63"/>
  <c r="A5875" i="63"/>
  <c r="A5876" i="63"/>
  <c r="A5877" i="63"/>
  <c r="A5878" i="63"/>
  <c r="A5879" i="63"/>
  <c r="A5880" i="63"/>
  <c r="A5881" i="63"/>
  <c r="A5882" i="63"/>
  <c r="A5883" i="63"/>
  <c r="A5884" i="63"/>
  <c r="A5885" i="63"/>
  <c r="A5886" i="63"/>
  <c r="A5887" i="63"/>
  <c r="A5888" i="63"/>
  <c r="A5889" i="63"/>
  <c r="A5890" i="63"/>
  <c r="A5891" i="63"/>
  <c r="A5892" i="63"/>
  <c r="A5893" i="63"/>
  <c r="A5894" i="63"/>
  <c r="A5895" i="63"/>
  <c r="A5896" i="63"/>
  <c r="A5897" i="63"/>
  <c r="A5898" i="63"/>
  <c r="A5899" i="63"/>
  <c r="A5900" i="63"/>
  <c r="A5901" i="63"/>
  <c r="A5902" i="63"/>
  <c r="A5903" i="63"/>
  <c r="A5904" i="63"/>
  <c r="A5905" i="63"/>
  <c r="A5906" i="63"/>
  <c r="A5907" i="63"/>
  <c r="A5908" i="63"/>
  <c r="A5909" i="63"/>
  <c r="A5910" i="63"/>
  <c r="A5911" i="63"/>
  <c r="A5912" i="63"/>
  <c r="A5913" i="63"/>
  <c r="A5914" i="63"/>
  <c r="A5915" i="63"/>
  <c r="A5916" i="63"/>
  <c r="A5917" i="63"/>
  <c r="A5918" i="63"/>
  <c r="A5919" i="63"/>
  <c r="A5920" i="63"/>
  <c r="A5921" i="63"/>
  <c r="A5922" i="63"/>
  <c r="A5923" i="63"/>
  <c r="A5924" i="63"/>
  <c r="A5925" i="63"/>
  <c r="A5926" i="63"/>
  <c r="A5927" i="63"/>
  <c r="A5928" i="63"/>
  <c r="A5929" i="63"/>
  <c r="A5930" i="63"/>
  <c r="A5931" i="63"/>
  <c r="A5932" i="63"/>
  <c r="A5933" i="63"/>
  <c r="A5934" i="63"/>
  <c r="A5935" i="63"/>
  <c r="A5936" i="63"/>
  <c r="A5937" i="63"/>
  <c r="A5938" i="63"/>
  <c r="A5939" i="63"/>
  <c r="A5940" i="63"/>
  <c r="A5941" i="63"/>
  <c r="A5942" i="63"/>
  <c r="A5943" i="63"/>
  <c r="A5944" i="63"/>
  <c r="A5945" i="63"/>
  <c r="A5946" i="63"/>
  <c r="A5947" i="63"/>
  <c r="A5948" i="63"/>
  <c r="A5949" i="63"/>
  <c r="A5950" i="63"/>
  <c r="A5951" i="63"/>
  <c r="A5952" i="63"/>
  <c r="A5953" i="63"/>
  <c r="A5954" i="63"/>
  <c r="A5955" i="63"/>
  <c r="A5956" i="63"/>
  <c r="A5957" i="63"/>
  <c r="A5958" i="63"/>
  <c r="A5959" i="63"/>
  <c r="A5960" i="63"/>
  <c r="A5961" i="63"/>
  <c r="A5962" i="63"/>
  <c r="A5963" i="63"/>
  <c r="A5964" i="63"/>
  <c r="A5965" i="63"/>
  <c r="A5966" i="63"/>
  <c r="A5967" i="63"/>
  <c r="A5968" i="63"/>
  <c r="A5969" i="63"/>
  <c r="A5970" i="63"/>
  <c r="A5971" i="63"/>
  <c r="A5972" i="63"/>
  <c r="A5973" i="63"/>
  <c r="A5974" i="63"/>
  <c r="A5975" i="63"/>
  <c r="A5976" i="63"/>
  <c r="A5977" i="63"/>
  <c r="A5978" i="63"/>
  <c r="A5979" i="63"/>
  <c r="A5980" i="63"/>
  <c r="A5981" i="63"/>
  <c r="A5982" i="63"/>
  <c r="A5983" i="63"/>
  <c r="A5984" i="63"/>
  <c r="A5985" i="63"/>
  <c r="A5986" i="63"/>
  <c r="A5987" i="63"/>
  <c r="A5988" i="63"/>
  <c r="A5989" i="63"/>
  <c r="A5990" i="63"/>
  <c r="A5991" i="63"/>
  <c r="A5992" i="63"/>
  <c r="A5993" i="63"/>
  <c r="A5994" i="63"/>
  <c r="A5995" i="63"/>
  <c r="A5996" i="63"/>
  <c r="A5997" i="63"/>
  <c r="A5998" i="63"/>
  <c r="A5999" i="63"/>
  <c r="A6000" i="63"/>
  <c r="A6001" i="63"/>
  <c r="A6002" i="63"/>
  <c r="A6003" i="63"/>
  <c r="A6004" i="63"/>
  <c r="A6005" i="63"/>
  <c r="A6006" i="63"/>
  <c r="A6007" i="63"/>
  <c r="A6008" i="63"/>
  <c r="A6009" i="63"/>
  <c r="A6010" i="63"/>
  <c r="A6011" i="63"/>
  <c r="A6012" i="63"/>
  <c r="A6013" i="63"/>
  <c r="A6014" i="63"/>
  <c r="A6015" i="63"/>
  <c r="A6016" i="63"/>
  <c r="A6017" i="63"/>
  <c r="A6018" i="63"/>
  <c r="A6019" i="63"/>
  <c r="A6020" i="63"/>
  <c r="A6021" i="63"/>
  <c r="A6022" i="63"/>
  <c r="A6023" i="63"/>
  <c r="A6024" i="63"/>
  <c r="A6025" i="63"/>
  <c r="A6026" i="63"/>
  <c r="A6027" i="63"/>
  <c r="A6028" i="63"/>
  <c r="A6029" i="63"/>
  <c r="A6030" i="63"/>
  <c r="A6031" i="63"/>
  <c r="A6032" i="63"/>
  <c r="A6033" i="63"/>
  <c r="A6034" i="63"/>
  <c r="A6035" i="63"/>
  <c r="A6036" i="63"/>
  <c r="A6037" i="63"/>
  <c r="A6038" i="63"/>
  <c r="A6039" i="63"/>
  <c r="A6040" i="63"/>
  <c r="A6041" i="63"/>
  <c r="A6042" i="63"/>
  <c r="A6043" i="63"/>
  <c r="A6044" i="63"/>
  <c r="A6045" i="63"/>
  <c r="A6046" i="63"/>
  <c r="A6047" i="63"/>
  <c r="A6048" i="63"/>
  <c r="A6049" i="63"/>
  <c r="A6050" i="63"/>
  <c r="A6051" i="63"/>
  <c r="A6052" i="63"/>
  <c r="A6053" i="63"/>
  <c r="A6054" i="63"/>
  <c r="A6055" i="63"/>
  <c r="A6056" i="63"/>
  <c r="A6057" i="63"/>
  <c r="A6058" i="63"/>
  <c r="A6059" i="63"/>
  <c r="A6060" i="63"/>
  <c r="A6061" i="63"/>
  <c r="A6062" i="63"/>
  <c r="A6063" i="63"/>
  <c r="A6064" i="63"/>
  <c r="A6065" i="63"/>
  <c r="A6066" i="63"/>
  <c r="A6067" i="63"/>
  <c r="A6068" i="63"/>
  <c r="A6069" i="63"/>
  <c r="A6070" i="63"/>
  <c r="A6071" i="63"/>
  <c r="A6072" i="63"/>
  <c r="A6073" i="63"/>
  <c r="A6074" i="63"/>
  <c r="A6075" i="63"/>
  <c r="A6076" i="63"/>
  <c r="A6077" i="63"/>
  <c r="A6078" i="63"/>
  <c r="A6079" i="63"/>
  <c r="A6080" i="63"/>
  <c r="A6081" i="63"/>
  <c r="A6082" i="63"/>
  <c r="A6083" i="63"/>
  <c r="A6084" i="63"/>
  <c r="A6085" i="63"/>
  <c r="A6086" i="63"/>
  <c r="A6087" i="63"/>
  <c r="A6088" i="63"/>
  <c r="A6089" i="63"/>
  <c r="A6090" i="63"/>
  <c r="A6091" i="63"/>
  <c r="A6092" i="63"/>
  <c r="A6093" i="63"/>
  <c r="A6094" i="63"/>
  <c r="A6095" i="63"/>
  <c r="A6096" i="63"/>
  <c r="A6097" i="63"/>
  <c r="A6098" i="63"/>
  <c r="A6099" i="63"/>
  <c r="A6100" i="63"/>
  <c r="A6101" i="63"/>
  <c r="A6102" i="63"/>
  <c r="A6103" i="63"/>
  <c r="A6104" i="63"/>
  <c r="A6105" i="63"/>
  <c r="A6106" i="63"/>
  <c r="A6107" i="63"/>
  <c r="A6108" i="63"/>
  <c r="A6109" i="63"/>
  <c r="A6110" i="63"/>
  <c r="A6111" i="63"/>
  <c r="A6112" i="63"/>
  <c r="A6113" i="63"/>
  <c r="A6114" i="63"/>
  <c r="A6115" i="63"/>
  <c r="A6116" i="63"/>
  <c r="A6117" i="63"/>
  <c r="A6118" i="63"/>
  <c r="A6119" i="63"/>
  <c r="A6120" i="63"/>
  <c r="A6121" i="63"/>
  <c r="A6122" i="63"/>
  <c r="A6123" i="63"/>
  <c r="A6124" i="63"/>
  <c r="A6125" i="63"/>
  <c r="A6126" i="63"/>
  <c r="A6127" i="63"/>
  <c r="A6128" i="63"/>
  <c r="A6129" i="63"/>
  <c r="A6130" i="63"/>
  <c r="A6131" i="63"/>
  <c r="A6132" i="63"/>
  <c r="A6133" i="63"/>
  <c r="A6134" i="63"/>
  <c r="A6135" i="63"/>
  <c r="A6136" i="63"/>
  <c r="A6137" i="63"/>
  <c r="A6138" i="63"/>
  <c r="A6139" i="63"/>
  <c r="A6140" i="63"/>
  <c r="A6141" i="63"/>
  <c r="A6142" i="63"/>
  <c r="A6143" i="63"/>
  <c r="A6144" i="63"/>
  <c r="A6145" i="63"/>
  <c r="A6146" i="63"/>
  <c r="A6147" i="63"/>
  <c r="A6148" i="63"/>
  <c r="A6149" i="63"/>
  <c r="A6150" i="63"/>
  <c r="A6151" i="63"/>
  <c r="A6152" i="63"/>
  <c r="A6153" i="63"/>
  <c r="A6154" i="63"/>
  <c r="A6155" i="63"/>
  <c r="A6156" i="63"/>
  <c r="A6157" i="63"/>
  <c r="A6158" i="63"/>
  <c r="A6159" i="63"/>
  <c r="A6160" i="63"/>
  <c r="A6161" i="63"/>
  <c r="A6162" i="63"/>
  <c r="A6163" i="63"/>
  <c r="A6164" i="63"/>
  <c r="A6165" i="63"/>
  <c r="A6166" i="63"/>
  <c r="A6167" i="63"/>
  <c r="A6168" i="63"/>
  <c r="A6169" i="63"/>
  <c r="A6170" i="63"/>
  <c r="A6171" i="63"/>
  <c r="A6172" i="63"/>
  <c r="A6173" i="63"/>
  <c r="A6174" i="63"/>
  <c r="A6175" i="63"/>
  <c r="A6176" i="63"/>
  <c r="A6177" i="63"/>
  <c r="A6178" i="63"/>
  <c r="A6179" i="63"/>
  <c r="A6180" i="63"/>
  <c r="A6181" i="63"/>
  <c r="A6182" i="63"/>
  <c r="A6183" i="63"/>
  <c r="A6184" i="63"/>
  <c r="A6185" i="63"/>
  <c r="A6186" i="63"/>
  <c r="A6187" i="63"/>
  <c r="A6188" i="63"/>
  <c r="A6189" i="63"/>
  <c r="A6190" i="63"/>
  <c r="A6191" i="63"/>
  <c r="A6192" i="63"/>
  <c r="A6193" i="63"/>
  <c r="A6194" i="63"/>
  <c r="A6195" i="63"/>
  <c r="A6196" i="63"/>
  <c r="A6197" i="63"/>
  <c r="A6198" i="63"/>
  <c r="A6199" i="63"/>
  <c r="A6200" i="63"/>
  <c r="A6201" i="63"/>
  <c r="A6202" i="63"/>
  <c r="A6203" i="63"/>
  <c r="A6204" i="63"/>
  <c r="A6205" i="63"/>
  <c r="A6206" i="63"/>
  <c r="A6207" i="63"/>
  <c r="A6208" i="63"/>
  <c r="A6209" i="63"/>
  <c r="A6210" i="63"/>
  <c r="A6211" i="63"/>
  <c r="A6212" i="63"/>
  <c r="A6213" i="63"/>
  <c r="A6214" i="63"/>
  <c r="A6215" i="63"/>
  <c r="A6216" i="63"/>
  <c r="A6217" i="63"/>
  <c r="A6218" i="63"/>
  <c r="A6219" i="63"/>
  <c r="A6220" i="63"/>
  <c r="A6221" i="63"/>
  <c r="A6222" i="63"/>
  <c r="A6223" i="63"/>
  <c r="A6224" i="63"/>
  <c r="A6225" i="63"/>
  <c r="A6226" i="63"/>
  <c r="A6227" i="63"/>
  <c r="A6228" i="63"/>
  <c r="A6229" i="63"/>
  <c r="A6230" i="63"/>
  <c r="A6231" i="63"/>
  <c r="A6232" i="63"/>
  <c r="A6233" i="63"/>
  <c r="A6234" i="63"/>
  <c r="A6235" i="63"/>
  <c r="A6236" i="63"/>
  <c r="A6237" i="63"/>
  <c r="A6238" i="63"/>
  <c r="A6239" i="63"/>
  <c r="A6240" i="63"/>
  <c r="A6241" i="63"/>
  <c r="A6242" i="63"/>
  <c r="A6243" i="63"/>
  <c r="A6244" i="63"/>
  <c r="A6245" i="63"/>
  <c r="A6246" i="63"/>
  <c r="A6247" i="63"/>
  <c r="A6248" i="63"/>
  <c r="A6249" i="63"/>
  <c r="A6250" i="63"/>
  <c r="A6251" i="63"/>
  <c r="A6252" i="63"/>
  <c r="A6253" i="63"/>
  <c r="A6254" i="63"/>
  <c r="A6255" i="63"/>
  <c r="A6256" i="63"/>
  <c r="A6257" i="63"/>
  <c r="A6258" i="63"/>
  <c r="A6259" i="63"/>
  <c r="A6260" i="63"/>
  <c r="A6261" i="63"/>
  <c r="A6262" i="63"/>
  <c r="A6263" i="63"/>
  <c r="A6264" i="63"/>
  <c r="A6265" i="63"/>
  <c r="A6266" i="63"/>
  <c r="A6267" i="63"/>
  <c r="A6268" i="63"/>
  <c r="A6269" i="63"/>
  <c r="A6270" i="63"/>
  <c r="A6271" i="63"/>
  <c r="A6272" i="63"/>
  <c r="A6273" i="63"/>
  <c r="A6274" i="63"/>
  <c r="A6275" i="63"/>
  <c r="A6276" i="63"/>
  <c r="A6277" i="63"/>
  <c r="A6278" i="63"/>
  <c r="A6279" i="63"/>
  <c r="A6280" i="63"/>
  <c r="A6281" i="63"/>
  <c r="A6282" i="63"/>
  <c r="A6283" i="63"/>
  <c r="A6284" i="63"/>
  <c r="A6285" i="63"/>
  <c r="A6286" i="63"/>
  <c r="A6287" i="63"/>
  <c r="A6288" i="63"/>
  <c r="A6289" i="63"/>
  <c r="A6290" i="63"/>
  <c r="A6291" i="63"/>
  <c r="A6292" i="63"/>
  <c r="A6293" i="63"/>
  <c r="A6294" i="63"/>
  <c r="A6295" i="63"/>
  <c r="A6296" i="63"/>
  <c r="A6297" i="63"/>
  <c r="A6298" i="63"/>
  <c r="A6299" i="63"/>
  <c r="A6300" i="63"/>
  <c r="A6301" i="63"/>
  <c r="A6302" i="63"/>
  <c r="A6303" i="63"/>
  <c r="A6304" i="63"/>
  <c r="A6305" i="63"/>
  <c r="A6306" i="63"/>
  <c r="A6307" i="63"/>
  <c r="A6308" i="63"/>
  <c r="A6309" i="63"/>
  <c r="A6310" i="63"/>
  <c r="A6311" i="63"/>
  <c r="A6312" i="63"/>
  <c r="A6313" i="63"/>
  <c r="A6314" i="63"/>
  <c r="A6315" i="63"/>
  <c r="A6316" i="63"/>
  <c r="A6317" i="63"/>
  <c r="A6318" i="63"/>
  <c r="A6319" i="63"/>
  <c r="A6320" i="63"/>
  <c r="A6321" i="63"/>
  <c r="A6322" i="63"/>
  <c r="A6323" i="63"/>
  <c r="A6324" i="63"/>
  <c r="A6325" i="63"/>
  <c r="A6326" i="63"/>
  <c r="A6327" i="63"/>
  <c r="A6328" i="63"/>
  <c r="A6329" i="63"/>
  <c r="A6330" i="63"/>
  <c r="A6331" i="63"/>
  <c r="A6332" i="63"/>
  <c r="A6333" i="63"/>
  <c r="A6334" i="63"/>
  <c r="A6335" i="63"/>
  <c r="A6336" i="63"/>
  <c r="A6337" i="63"/>
  <c r="A6338" i="63"/>
  <c r="A6339" i="63"/>
  <c r="A6340" i="63"/>
  <c r="A6341" i="63"/>
  <c r="A6342" i="63"/>
  <c r="A6343" i="63"/>
  <c r="A6344" i="63"/>
  <c r="A6345" i="63"/>
  <c r="A6346" i="63"/>
  <c r="A6347" i="63"/>
  <c r="A6348" i="63"/>
  <c r="A6349" i="63"/>
  <c r="A6350" i="63"/>
  <c r="A6351" i="63"/>
  <c r="A6352" i="63"/>
  <c r="A6353" i="63"/>
  <c r="A6354" i="63"/>
  <c r="A6355" i="63"/>
  <c r="A6356" i="63"/>
  <c r="A6357" i="63"/>
  <c r="A6358" i="63"/>
  <c r="A6359" i="63"/>
  <c r="A6360" i="63"/>
  <c r="A6361" i="63"/>
  <c r="A6362" i="63"/>
  <c r="A6363" i="63"/>
  <c r="A6364" i="63"/>
  <c r="A6365" i="63"/>
  <c r="A6366" i="63"/>
  <c r="A6367" i="63"/>
  <c r="A6368" i="63"/>
  <c r="A6369" i="63"/>
  <c r="A6370" i="63"/>
  <c r="A6371" i="63"/>
  <c r="A6372" i="63"/>
  <c r="A6373" i="63"/>
  <c r="A6374" i="63"/>
  <c r="A6375" i="63"/>
  <c r="A6376" i="63"/>
  <c r="A6377" i="63"/>
  <c r="A6378" i="63"/>
  <c r="A6379" i="63"/>
  <c r="A6380" i="63"/>
  <c r="A6381" i="63"/>
  <c r="A6382" i="63"/>
  <c r="A6383" i="63"/>
  <c r="A6384" i="63"/>
  <c r="A6385" i="63"/>
  <c r="A6386" i="63"/>
  <c r="A6387" i="63"/>
  <c r="A6388" i="63"/>
  <c r="A6389" i="63"/>
  <c r="A6390" i="63"/>
  <c r="A6391" i="63"/>
  <c r="A6392" i="63"/>
  <c r="A6393" i="63"/>
  <c r="A6394" i="63"/>
  <c r="A6395" i="63"/>
  <c r="A6396" i="63"/>
  <c r="A6397" i="63"/>
  <c r="A6398" i="63"/>
  <c r="A6399" i="63"/>
  <c r="A6400" i="63"/>
  <c r="A6401" i="63"/>
  <c r="A6402" i="63"/>
  <c r="A6403" i="63"/>
  <c r="A6404" i="63"/>
  <c r="A6405" i="63"/>
  <c r="A6406" i="63"/>
  <c r="A6407" i="63"/>
  <c r="A6408" i="63"/>
  <c r="A6409" i="63"/>
  <c r="A6410" i="63"/>
  <c r="A6411" i="63"/>
  <c r="A6412" i="63"/>
  <c r="A6413" i="63"/>
  <c r="A6414" i="63"/>
  <c r="A6415" i="63"/>
  <c r="A6416" i="63"/>
  <c r="A6417" i="63"/>
  <c r="A6418" i="63"/>
  <c r="A6419" i="63"/>
  <c r="A6420" i="63"/>
  <c r="A6421" i="63"/>
  <c r="A6422" i="63"/>
  <c r="A6423" i="63"/>
  <c r="A6424" i="63"/>
  <c r="A6425" i="63"/>
  <c r="A6426" i="63"/>
  <c r="A6427" i="63"/>
  <c r="A6428" i="63"/>
  <c r="A6429" i="63"/>
  <c r="A6430" i="63"/>
  <c r="A6431" i="63"/>
  <c r="A6432" i="63"/>
  <c r="A6433" i="63"/>
  <c r="A6434" i="63"/>
  <c r="A6435" i="63"/>
  <c r="A6436" i="63"/>
  <c r="A6437" i="63"/>
  <c r="A6438" i="63"/>
  <c r="A6439" i="63"/>
  <c r="A6440" i="63"/>
  <c r="A6441" i="63"/>
  <c r="A6442" i="63"/>
  <c r="A6443" i="63"/>
  <c r="A6444" i="63"/>
  <c r="A6445" i="63"/>
  <c r="A6446" i="63"/>
  <c r="A6447" i="63"/>
  <c r="A6448" i="63"/>
  <c r="A6449" i="63"/>
  <c r="A6450" i="63"/>
  <c r="A6451" i="63"/>
  <c r="A6452" i="63"/>
  <c r="A6453" i="63"/>
  <c r="A6454" i="63"/>
  <c r="A6455" i="63"/>
  <c r="A6456" i="63"/>
  <c r="A6457" i="63"/>
  <c r="A6458" i="63"/>
  <c r="A6459" i="63"/>
  <c r="A6460" i="63"/>
  <c r="A6461" i="63"/>
  <c r="A6462" i="63"/>
  <c r="A6463" i="63"/>
  <c r="A6464" i="63"/>
  <c r="A6465" i="63"/>
  <c r="A6466" i="63"/>
  <c r="A6467" i="63"/>
  <c r="A6468" i="63"/>
  <c r="A6469" i="63"/>
  <c r="A6470" i="63"/>
  <c r="A6471" i="63"/>
  <c r="A6472" i="63"/>
  <c r="A6473" i="63"/>
  <c r="A6474" i="63"/>
  <c r="A6475" i="63"/>
  <c r="A6476" i="63"/>
  <c r="A6477" i="63"/>
  <c r="A6478" i="63"/>
  <c r="A6479" i="63"/>
  <c r="A6480" i="63"/>
  <c r="A6481" i="63"/>
  <c r="A6482" i="63"/>
  <c r="A6483" i="63"/>
  <c r="A6484" i="63"/>
  <c r="A6485" i="63"/>
  <c r="A6486" i="63"/>
  <c r="A6487" i="63"/>
  <c r="A6488" i="63"/>
  <c r="A6489" i="63"/>
  <c r="A6490" i="63"/>
  <c r="A6491" i="63"/>
  <c r="A6492" i="63"/>
  <c r="A6493" i="63"/>
  <c r="A6494" i="63"/>
  <c r="A6495" i="63"/>
  <c r="A6496" i="63"/>
  <c r="A6497" i="63"/>
  <c r="A6498" i="63"/>
  <c r="A6499" i="63"/>
  <c r="A6500" i="63"/>
  <c r="A6501" i="63"/>
  <c r="A6502" i="63"/>
  <c r="A6503" i="63"/>
  <c r="A6504" i="63"/>
  <c r="A6505" i="63"/>
  <c r="A6506" i="63"/>
  <c r="A6507" i="63"/>
  <c r="A6508" i="63"/>
  <c r="A6509" i="63"/>
  <c r="A6510" i="63"/>
  <c r="A6511" i="63"/>
  <c r="A6512" i="63"/>
  <c r="A6513" i="63"/>
  <c r="A6514" i="63"/>
  <c r="A6515" i="63"/>
  <c r="A6516" i="63"/>
  <c r="A6517" i="63"/>
  <c r="A6518" i="63"/>
  <c r="A6519" i="63"/>
  <c r="A6520" i="63"/>
  <c r="A6521" i="63"/>
  <c r="A6522" i="63"/>
  <c r="A6523" i="63"/>
  <c r="A6524" i="63"/>
  <c r="A6525" i="63"/>
  <c r="A6526" i="63"/>
  <c r="A6527" i="63"/>
  <c r="A6528" i="63"/>
  <c r="A6529" i="63"/>
  <c r="A6530" i="63"/>
  <c r="A6531" i="63"/>
  <c r="A6532" i="63"/>
  <c r="A6533" i="63"/>
  <c r="A6534" i="63"/>
  <c r="A6535" i="63"/>
  <c r="A6536" i="63"/>
  <c r="A6537" i="63"/>
  <c r="A6538" i="63"/>
  <c r="A6539" i="63"/>
  <c r="A6540" i="63"/>
  <c r="A6541" i="63"/>
  <c r="A6542" i="63"/>
  <c r="A6543" i="63"/>
  <c r="A6544" i="63"/>
  <c r="A6545" i="63"/>
  <c r="A6546" i="63"/>
  <c r="A6547" i="63"/>
  <c r="A6548" i="63"/>
  <c r="A6549" i="63"/>
  <c r="A6550" i="63"/>
  <c r="A6551" i="63"/>
  <c r="A6552" i="63"/>
  <c r="A6553" i="63"/>
  <c r="A6554" i="63"/>
  <c r="A6555" i="63"/>
  <c r="A6556" i="63"/>
  <c r="A6557" i="63"/>
  <c r="A6558" i="63"/>
  <c r="A6559" i="63"/>
  <c r="A6560" i="63"/>
  <c r="A6561" i="63"/>
  <c r="A6562" i="63"/>
  <c r="A6563" i="63"/>
  <c r="A6564" i="63"/>
  <c r="A6565" i="63"/>
  <c r="A6566" i="63"/>
  <c r="A6567" i="63"/>
  <c r="A6568" i="63"/>
  <c r="A6569" i="63"/>
  <c r="A6570" i="63"/>
  <c r="A6571" i="63"/>
  <c r="A6572" i="63"/>
  <c r="A6573" i="63"/>
  <c r="A6574" i="63"/>
  <c r="A6575" i="63"/>
  <c r="A6576" i="63"/>
  <c r="A6577" i="63"/>
  <c r="A6578" i="63"/>
  <c r="A6579" i="63"/>
  <c r="A6580" i="63"/>
  <c r="A6581" i="63"/>
  <c r="A6582" i="63"/>
  <c r="A6583" i="63"/>
  <c r="A6584" i="63"/>
  <c r="A6585" i="63"/>
  <c r="A6586" i="63"/>
  <c r="A6587" i="63"/>
  <c r="A6588" i="63"/>
  <c r="A6589" i="63"/>
  <c r="A6590" i="63"/>
  <c r="A6591" i="63"/>
  <c r="A6592" i="63"/>
  <c r="A6593" i="63"/>
  <c r="A6594" i="63"/>
  <c r="A6595" i="63"/>
  <c r="A6596" i="63"/>
  <c r="A6597" i="63"/>
  <c r="A6598" i="63"/>
  <c r="A6599" i="63"/>
  <c r="A6600" i="63"/>
  <c r="A6601" i="63"/>
  <c r="A6602" i="63"/>
  <c r="A6603" i="63"/>
  <c r="A6604" i="63"/>
  <c r="A6605" i="63"/>
  <c r="A6606" i="63"/>
  <c r="A6607" i="63"/>
  <c r="A6608" i="63"/>
  <c r="A6609" i="63"/>
  <c r="A6610" i="63"/>
  <c r="A6611" i="63"/>
  <c r="A6612" i="63"/>
  <c r="A6613" i="63"/>
  <c r="A6614" i="63"/>
  <c r="A6615" i="63"/>
  <c r="A6616" i="63"/>
  <c r="A6617" i="63"/>
  <c r="A6618" i="63"/>
  <c r="A6619" i="63"/>
  <c r="A6620" i="63"/>
  <c r="A6621" i="63"/>
  <c r="A6622" i="63"/>
  <c r="A6623" i="63"/>
  <c r="A6624" i="63"/>
  <c r="A6625" i="63"/>
  <c r="A6626" i="63"/>
  <c r="A6627" i="63"/>
  <c r="A6628" i="63"/>
  <c r="A6629" i="63"/>
  <c r="A6630" i="63"/>
  <c r="A6631" i="63"/>
  <c r="A6632" i="63"/>
  <c r="A6633" i="63"/>
  <c r="A6634" i="63"/>
  <c r="A6635" i="63"/>
  <c r="A6636" i="63"/>
  <c r="A6637" i="63"/>
  <c r="A6638" i="63"/>
  <c r="A6639" i="63"/>
  <c r="A6640" i="63"/>
  <c r="A6641" i="63"/>
  <c r="A6642" i="63"/>
  <c r="A6643" i="63"/>
  <c r="A6644" i="63"/>
  <c r="A6645" i="63"/>
  <c r="A6646" i="63"/>
  <c r="A6647" i="63"/>
  <c r="A6648" i="63"/>
  <c r="A6649" i="63"/>
  <c r="A6650" i="63"/>
  <c r="A6651" i="63"/>
  <c r="A6652" i="63"/>
  <c r="A6653" i="63"/>
  <c r="A6654" i="63"/>
  <c r="A6655" i="63"/>
  <c r="A6656" i="63"/>
  <c r="A6657" i="63"/>
  <c r="A6658" i="63"/>
  <c r="A6659" i="63"/>
  <c r="A6660" i="63"/>
  <c r="A6661" i="63"/>
  <c r="A6662" i="63"/>
  <c r="A6663" i="63"/>
  <c r="A6664" i="63"/>
  <c r="A6665" i="63"/>
  <c r="A6666" i="63"/>
  <c r="A6667" i="63"/>
  <c r="A6668" i="63"/>
  <c r="A6669" i="63"/>
  <c r="A6670" i="63"/>
  <c r="A6671" i="63"/>
  <c r="A6672" i="63"/>
  <c r="A6673" i="63"/>
  <c r="A6674" i="63"/>
  <c r="A6675" i="63"/>
  <c r="A6676" i="63"/>
  <c r="A6677" i="63"/>
  <c r="A6678" i="63"/>
  <c r="A6679" i="63"/>
  <c r="A6680" i="63"/>
  <c r="A6681" i="63"/>
  <c r="A6682" i="63"/>
  <c r="A6683" i="63"/>
  <c r="A6684" i="63"/>
  <c r="A6685" i="63"/>
  <c r="A6686" i="63"/>
  <c r="A6687" i="63"/>
  <c r="A6688" i="63"/>
  <c r="A6689" i="63"/>
  <c r="A6690" i="63"/>
  <c r="A6691" i="63"/>
  <c r="A6692" i="63"/>
  <c r="A6693" i="63"/>
  <c r="A6694" i="63"/>
  <c r="A6695" i="63"/>
  <c r="A6696" i="63"/>
  <c r="A6697" i="63"/>
  <c r="A6698" i="63"/>
  <c r="A6699" i="63"/>
  <c r="A6700" i="63"/>
  <c r="A6701" i="63"/>
  <c r="A6702" i="63"/>
  <c r="A6703" i="63"/>
  <c r="A6704" i="63"/>
  <c r="A6705" i="63"/>
  <c r="A6706" i="63"/>
  <c r="A6707" i="63"/>
  <c r="A6708" i="63"/>
  <c r="A6709" i="63"/>
  <c r="A6710" i="63"/>
  <c r="A6711" i="63"/>
  <c r="A6712" i="63"/>
  <c r="A6713" i="63"/>
  <c r="A6714" i="63"/>
  <c r="A6715" i="63"/>
  <c r="A6716" i="63"/>
  <c r="A6717" i="63"/>
  <c r="A6718" i="63"/>
  <c r="A6719" i="63"/>
  <c r="A6720" i="63"/>
  <c r="A6721" i="63"/>
  <c r="A6722" i="63"/>
  <c r="A6723" i="63"/>
  <c r="A6724" i="63"/>
  <c r="A6725" i="63"/>
  <c r="A6726" i="63"/>
  <c r="A6727" i="63"/>
  <c r="A6728" i="63"/>
  <c r="A6729" i="63"/>
  <c r="A6730" i="63"/>
  <c r="A6731" i="63"/>
  <c r="A6732" i="63"/>
  <c r="A6733" i="63"/>
  <c r="A6734" i="63"/>
  <c r="A6735" i="63"/>
  <c r="A6736" i="63"/>
  <c r="A6737" i="63"/>
  <c r="A6738" i="63"/>
  <c r="A6739" i="63"/>
  <c r="A6740" i="63"/>
  <c r="A6741" i="63"/>
  <c r="A6742" i="63"/>
  <c r="A6743" i="63"/>
  <c r="A6744" i="63"/>
  <c r="A6745" i="63"/>
  <c r="A6746" i="63"/>
  <c r="A6747" i="63"/>
  <c r="A6748" i="63"/>
  <c r="A6749" i="63"/>
  <c r="A6750" i="63"/>
  <c r="A6751" i="63"/>
  <c r="A6752" i="63"/>
  <c r="A6753" i="63"/>
  <c r="A6754" i="63"/>
  <c r="A6755" i="63"/>
  <c r="A6756" i="63"/>
  <c r="A6757" i="63"/>
  <c r="A6758" i="63"/>
  <c r="A6759" i="63"/>
  <c r="A6760" i="63"/>
  <c r="A6761" i="63"/>
  <c r="A6762" i="63"/>
  <c r="A6763" i="63"/>
  <c r="A6764" i="63"/>
  <c r="A6765" i="63"/>
  <c r="A6766" i="63"/>
  <c r="A6767" i="63"/>
  <c r="A6768" i="63"/>
  <c r="A6769" i="63"/>
  <c r="A6770" i="63"/>
  <c r="A6771" i="63"/>
  <c r="A6772" i="63"/>
  <c r="A6773" i="63"/>
  <c r="A6774" i="63"/>
  <c r="A6775" i="63"/>
  <c r="A6776" i="63"/>
  <c r="A6777" i="63"/>
  <c r="A6778" i="63"/>
  <c r="A6779" i="63"/>
  <c r="A6780" i="63"/>
  <c r="A6781" i="63"/>
  <c r="A6782" i="63"/>
  <c r="A6783" i="63"/>
  <c r="A6784" i="63"/>
  <c r="A6785" i="63"/>
  <c r="A6786" i="63"/>
  <c r="A6787" i="63"/>
  <c r="A6788" i="63"/>
  <c r="A6789" i="63"/>
  <c r="A6790" i="63"/>
  <c r="A6791" i="63"/>
  <c r="A6792" i="63"/>
  <c r="A6793" i="63"/>
  <c r="A6794" i="63"/>
  <c r="A6795" i="63"/>
  <c r="A6796" i="63"/>
  <c r="A6797" i="63"/>
  <c r="A6798" i="63"/>
  <c r="A6799" i="63"/>
  <c r="A6800" i="63"/>
  <c r="A6801" i="63"/>
  <c r="A6802" i="63"/>
  <c r="A6803" i="63"/>
  <c r="A6804" i="63"/>
  <c r="A6805" i="63"/>
  <c r="A6806" i="63"/>
  <c r="A6807" i="63"/>
  <c r="A6808" i="63"/>
  <c r="A6809" i="63"/>
  <c r="A6810" i="63"/>
  <c r="A6811" i="63"/>
  <c r="A6812" i="63"/>
  <c r="A6813" i="63"/>
  <c r="A6814" i="63"/>
  <c r="A6815" i="63"/>
  <c r="A6816" i="63"/>
  <c r="A6817" i="63"/>
  <c r="A6818" i="63"/>
  <c r="A6819" i="63"/>
  <c r="A6820" i="63"/>
  <c r="A6821" i="63"/>
  <c r="A6822" i="63"/>
  <c r="A6823" i="63"/>
  <c r="A6824" i="63"/>
  <c r="A6825" i="63"/>
  <c r="A6826" i="63"/>
  <c r="A6827" i="63"/>
  <c r="A6828" i="63"/>
  <c r="A6829" i="63"/>
  <c r="A6830" i="63"/>
  <c r="A6831" i="63"/>
  <c r="A6832" i="63"/>
  <c r="A6833" i="63"/>
  <c r="A6834" i="63"/>
  <c r="A6835" i="63"/>
  <c r="A6836" i="63"/>
  <c r="A6837" i="63"/>
  <c r="A6838" i="63"/>
  <c r="A6839" i="63"/>
  <c r="A6840" i="63"/>
  <c r="A6841" i="63"/>
  <c r="A6842" i="63"/>
  <c r="A6843" i="63"/>
  <c r="A6844" i="63"/>
  <c r="A6845" i="63"/>
  <c r="A6846" i="63"/>
  <c r="A6847" i="63"/>
  <c r="A6848" i="63"/>
  <c r="A6849" i="63"/>
  <c r="A6850" i="63"/>
  <c r="A6851" i="63"/>
  <c r="A6852" i="63"/>
  <c r="A6853" i="63"/>
  <c r="A6854" i="63"/>
  <c r="A6855" i="63"/>
  <c r="A6856" i="63"/>
  <c r="A6857" i="63"/>
  <c r="A6858" i="63"/>
  <c r="A6859" i="63"/>
  <c r="A6860" i="63"/>
  <c r="A6861" i="63"/>
  <c r="A6862" i="63"/>
  <c r="A6863" i="63"/>
  <c r="A6864" i="63"/>
  <c r="A6865" i="63"/>
  <c r="A6866" i="63"/>
  <c r="A6867" i="63"/>
  <c r="A6868" i="63"/>
  <c r="A6869" i="63"/>
  <c r="A6870" i="63"/>
  <c r="A6871" i="63"/>
  <c r="A6872" i="63"/>
  <c r="A6873" i="63"/>
  <c r="A6874" i="63"/>
  <c r="A6875" i="63"/>
  <c r="A6876" i="63"/>
  <c r="A6877" i="63"/>
  <c r="A6878" i="63"/>
  <c r="A6879" i="63"/>
  <c r="A6880" i="63"/>
  <c r="A6881" i="63"/>
  <c r="A6882" i="63"/>
  <c r="A6883" i="63"/>
  <c r="A6884" i="63"/>
  <c r="A6885" i="63"/>
  <c r="A6886" i="63"/>
  <c r="A6887" i="63"/>
  <c r="A6888" i="63"/>
  <c r="A6889" i="63"/>
  <c r="A6890" i="63"/>
  <c r="A6891" i="63"/>
  <c r="A6892" i="63"/>
  <c r="A6893" i="63"/>
  <c r="A6894" i="63"/>
  <c r="A6895" i="63"/>
  <c r="A6896" i="63"/>
  <c r="A6897" i="63"/>
  <c r="A6898" i="63"/>
  <c r="A6899" i="63"/>
  <c r="A6900" i="63"/>
  <c r="A6901" i="63"/>
  <c r="A6902" i="63"/>
  <c r="A6903" i="63"/>
  <c r="A6904" i="63"/>
  <c r="A6905" i="63"/>
  <c r="A6906" i="63"/>
  <c r="A6907" i="63"/>
  <c r="A6908" i="63"/>
  <c r="A6909" i="63"/>
  <c r="A6910" i="63"/>
  <c r="A6911" i="63"/>
  <c r="A6912" i="63"/>
  <c r="A6913" i="63"/>
  <c r="A6914" i="63"/>
  <c r="A6915" i="63"/>
  <c r="A6916" i="63"/>
  <c r="A6917" i="63"/>
  <c r="A6918" i="63"/>
  <c r="A6919" i="63"/>
  <c r="A6920" i="63"/>
  <c r="A6921" i="63"/>
  <c r="A6922" i="63"/>
  <c r="A6923" i="63"/>
  <c r="A6924" i="63"/>
  <c r="A6925" i="63"/>
  <c r="A6926" i="63"/>
  <c r="A6927" i="63"/>
  <c r="A6928" i="63"/>
  <c r="A6929" i="63"/>
  <c r="A6930" i="63"/>
  <c r="A6931" i="63"/>
  <c r="A6932" i="63"/>
  <c r="A6933" i="63"/>
  <c r="A6934" i="63"/>
  <c r="A6935" i="63"/>
  <c r="A6936" i="63"/>
  <c r="A6937" i="63"/>
  <c r="A6938" i="63"/>
  <c r="A6939" i="63"/>
  <c r="A6940" i="63"/>
  <c r="A6941" i="63"/>
  <c r="A6942" i="63"/>
  <c r="A6943" i="63"/>
  <c r="A6944" i="63"/>
  <c r="A6945" i="63"/>
  <c r="A6946" i="63"/>
  <c r="A6947" i="63"/>
  <c r="A6948" i="63"/>
  <c r="A6949" i="63"/>
  <c r="A6950" i="63"/>
  <c r="A6951" i="63"/>
  <c r="A6952" i="63"/>
  <c r="A6953" i="63"/>
  <c r="A6954" i="63"/>
  <c r="A6955" i="63"/>
  <c r="A6956" i="63"/>
  <c r="A6957" i="63"/>
  <c r="A6958" i="63"/>
  <c r="A6959" i="63"/>
  <c r="A6960" i="63"/>
  <c r="A6961" i="63"/>
  <c r="A6962" i="63"/>
  <c r="A6963" i="63"/>
  <c r="A6964" i="63"/>
  <c r="A6965" i="63"/>
  <c r="A6966" i="63"/>
  <c r="A6967" i="63"/>
  <c r="A6968" i="63"/>
  <c r="A6969" i="63"/>
  <c r="A6970" i="63"/>
  <c r="A6971" i="63"/>
  <c r="A6972" i="63"/>
  <c r="A6973" i="63"/>
  <c r="A6974" i="63"/>
  <c r="A6975" i="63"/>
  <c r="A6976" i="63"/>
  <c r="A6977" i="63"/>
  <c r="A6978" i="63"/>
  <c r="A6979" i="63"/>
  <c r="A6980" i="63"/>
  <c r="A6981" i="63"/>
  <c r="A6982" i="63"/>
  <c r="A6983" i="63"/>
  <c r="A6984" i="63"/>
  <c r="A6985" i="63"/>
  <c r="A6986" i="63"/>
  <c r="A6987" i="63"/>
  <c r="A6988" i="63"/>
  <c r="A6989" i="63"/>
  <c r="A6990" i="63"/>
  <c r="A6991" i="63"/>
  <c r="A6992" i="63"/>
  <c r="A6993" i="63"/>
  <c r="A6994" i="63"/>
  <c r="A6995" i="63"/>
  <c r="A6996" i="63"/>
  <c r="A6997" i="63"/>
  <c r="A6998" i="63"/>
  <c r="A6999" i="63"/>
  <c r="A7000" i="63"/>
  <c r="J2" i="63"/>
  <c r="J3" i="63"/>
  <c r="J4" i="63"/>
  <c r="J5" i="63"/>
  <c r="J6" i="63"/>
  <c r="J7" i="63"/>
  <c r="J8" i="63"/>
  <c r="J9" i="63"/>
  <c r="J10" i="63"/>
  <c r="J11" i="63"/>
  <c r="J12" i="63"/>
  <c r="J13" i="63"/>
  <c r="J14" i="63"/>
  <c r="J15" i="63"/>
  <c r="J16" i="63"/>
  <c r="J17" i="63"/>
  <c r="J18" i="63"/>
  <c r="J19" i="63"/>
  <c r="J20" i="63"/>
  <c r="J21" i="63"/>
  <c r="J22" i="63"/>
  <c r="J23" i="63"/>
  <c r="J24" i="63"/>
  <c r="J25" i="63"/>
  <c r="J26" i="63"/>
  <c r="J27" i="63"/>
  <c r="J28" i="63"/>
  <c r="J29" i="63"/>
  <c r="J30" i="63"/>
  <c r="J31" i="63"/>
  <c r="J32" i="63"/>
  <c r="J33" i="63"/>
  <c r="J34" i="63"/>
  <c r="J35" i="63"/>
  <c r="J36" i="63"/>
  <c r="J37" i="63"/>
  <c r="J38" i="63"/>
  <c r="J39" i="63"/>
  <c r="J40" i="63"/>
  <c r="J41" i="63"/>
  <c r="J42" i="63"/>
  <c r="J43" i="63"/>
  <c r="J44" i="63"/>
  <c r="J45" i="63"/>
  <c r="J46" i="63"/>
  <c r="J47" i="63"/>
  <c r="J48" i="63"/>
  <c r="J49" i="63"/>
  <c r="J50" i="63"/>
  <c r="J51" i="63"/>
  <c r="J52" i="63"/>
  <c r="J53" i="63"/>
  <c r="J54" i="63"/>
  <c r="J55" i="63"/>
  <c r="J56" i="63"/>
  <c r="J57" i="63"/>
  <c r="J58" i="63"/>
  <c r="J59" i="63"/>
  <c r="J60" i="63"/>
  <c r="J61" i="63"/>
  <c r="J62" i="63"/>
  <c r="J63" i="63"/>
  <c r="J64" i="63"/>
  <c r="J65" i="63"/>
  <c r="J66" i="63"/>
  <c r="J67" i="63"/>
  <c r="J68" i="63"/>
  <c r="J69" i="63"/>
  <c r="J70" i="63"/>
  <c r="J71" i="63"/>
  <c r="J72" i="63"/>
  <c r="J73" i="63"/>
  <c r="J74" i="63"/>
  <c r="J75" i="63"/>
  <c r="J76" i="63"/>
  <c r="J77" i="63"/>
  <c r="J78" i="63"/>
  <c r="J79" i="63"/>
  <c r="J80" i="63"/>
  <c r="J81" i="63"/>
  <c r="J82" i="63"/>
  <c r="J83" i="63"/>
  <c r="J84" i="63"/>
  <c r="J85" i="63"/>
  <c r="J86" i="63"/>
  <c r="J87" i="63"/>
  <c r="J88" i="63"/>
  <c r="J89" i="63"/>
  <c r="J90" i="63"/>
  <c r="J91" i="63"/>
  <c r="J92" i="63"/>
  <c r="J93" i="63"/>
  <c r="J94" i="63"/>
  <c r="J95" i="63"/>
  <c r="J96" i="63"/>
  <c r="J97" i="63"/>
  <c r="J98" i="63"/>
  <c r="J99" i="63"/>
  <c r="J100" i="63"/>
  <c r="J101" i="63"/>
  <c r="J102" i="63"/>
  <c r="J103" i="63"/>
  <c r="J104" i="63"/>
  <c r="J105" i="63"/>
  <c r="J106" i="63"/>
  <c r="J107" i="63"/>
  <c r="J108" i="63"/>
  <c r="J109" i="63"/>
  <c r="J110" i="63"/>
  <c r="J111" i="63"/>
  <c r="J112" i="63"/>
  <c r="J113" i="63"/>
  <c r="J114" i="63"/>
  <c r="J115" i="63"/>
  <c r="J116" i="63"/>
  <c r="J117" i="63"/>
  <c r="J118" i="63"/>
  <c r="J119" i="63"/>
  <c r="J120" i="63"/>
  <c r="J121" i="63"/>
  <c r="J122" i="63"/>
  <c r="J123" i="63"/>
  <c r="J124" i="63"/>
  <c r="J125" i="63"/>
  <c r="J126" i="63"/>
  <c r="J127" i="63"/>
  <c r="J128" i="63"/>
  <c r="J129" i="63"/>
  <c r="J130" i="63"/>
  <c r="J131" i="63"/>
  <c r="J132" i="63"/>
  <c r="J133" i="63"/>
  <c r="J134" i="63"/>
  <c r="J135" i="63"/>
  <c r="J136" i="63"/>
  <c r="J137" i="63"/>
  <c r="J138" i="63"/>
  <c r="J139" i="63"/>
  <c r="J140" i="63"/>
  <c r="J141" i="63"/>
  <c r="J142" i="63"/>
  <c r="J143" i="63"/>
  <c r="J144" i="63"/>
  <c r="J145" i="63"/>
  <c r="J146" i="63"/>
  <c r="J147" i="63"/>
  <c r="J148" i="63"/>
  <c r="J149" i="63"/>
  <c r="J150" i="63"/>
  <c r="J151" i="63"/>
  <c r="J152" i="63"/>
  <c r="J153" i="63"/>
  <c r="J154" i="63"/>
  <c r="J155" i="63"/>
  <c r="J156" i="63"/>
  <c r="J157" i="63"/>
  <c r="J158" i="63"/>
  <c r="J159" i="63"/>
  <c r="J160" i="63"/>
  <c r="J161" i="63"/>
  <c r="J162" i="63"/>
  <c r="J163" i="63"/>
  <c r="J164" i="63"/>
  <c r="J165" i="63"/>
  <c r="J166" i="63"/>
  <c r="J167" i="63"/>
  <c r="J168" i="63"/>
  <c r="J169" i="63"/>
  <c r="J170" i="63"/>
  <c r="J171" i="63"/>
  <c r="J172" i="63"/>
  <c r="J173" i="63"/>
  <c r="J174" i="63"/>
  <c r="J175" i="63"/>
  <c r="J176" i="63"/>
  <c r="J177" i="63"/>
  <c r="J178" i="63"/>
  <c r="J179" i="63"/>
  <c r="J180" i="63"/>
  <c r="J181" i="63"/>
  <c r="J182" i="63"/>
  <c r="J183" i="63"/>
  <c r="J184" i="63"/>
  <c r="J185" i="63"/>
  <c r="J186" i="63"/>
  <c r="J187" i="63"/>
  <c r="J188" i="63"/>
  <c r="J189" i="63"/>
  <c r="J190" i="63"/>
  <c r="J191" i="63"/>
  <c r="J192" i="63"/>
  <c r="J193" i="63"/>
  <c r="J194" i="63"/>
  <c r="J195" i="63"/>
  <c r="J196" i="63"/>
  <c r="J197" i="63"/>
  <c r="J198" i="63"/>
  <c r="J199" i="63"/>
  <c r="J200" i="63"/>
  <c r="J201" i="63"/>
  <c r="J202" i="63"/>
  <c r="J203" i="63"/>
  <c r="J204" i="63"/>
  <c r="J205" i="63"/>
  <c r="J206" i="63"/>
  <c r="J207" i="63"/>
  <c r="J208" i="63"/>
  <c r="J209" i="63"/>
  <c r="J210" i="63"/>
  <c r="J211" i="63"/>
  <c r="J212" i="63"/>
  <c r="J213" i="63"/>
  <c r="J214" i="63"/>
  <c r="J215" i="63"/>
  <c r="J216" i="63"/>
  <c r="J217" i="63"/>
  <c r="J218" i="63"/>
  <c r="J219" i="63"/>
  <c r="J220" i="63"/>
  <c r="J221" i="63"/>
  <c r="J222" i="63"/>
  <c r="J223" i="63"/>
  <c r="J224" i="63"/>
  <c r="J225" i="63"/>
  <c r="J226" i="63"/>
  <c r="J227" i="63"/>
  <c r="J228" i="63"/>
  <c r="J229" i="63"/>
  <c r="J230" i="63"/>
  <c r="J231" i="63"/>
  <c r="J232" i="63"/>
  <c r="J233" i="63"/>
  <c r="J234" i="63"/>
  <c r="J235" i="63"/>
  <c r="J236" i="63"/>
  <c r="J237" i="63"/>
  <c r="J238" i="63"/>
  <c r="J239" i="63"/>
  <c r="J240" i="63"/>
  <c r="J241" i="63"/>
  <c r="J242" i="63"/>
  <c r="J243" i="63"/>
  <c r="J244" i="63"/>
  <c r="J245" i="63"/>
  <c r="J246" i="63"/>
  <c r="J247" i="63"/>
  <c r="J248" i="63"/>
  <c r="J249" i="63"/>
  <c r="J250" i="63"/>
  <c r="J251" i="63"/>
  <c r="J252" i="63"/>
  <c r="J253" i="63"/>
  <c r="J254" i="63"/>
  <c r="J255" i="63"/>
  <c r="J256" i="63"/>
  <c r="J257" i="63"/>
  <c r="J258" i="63"/>
  <c r="J259" i="63"/>
  <c r="J260" i="63"/>
  <c r="J261" i="63"/>
  <c r="J262" i="63"/>
  <c r="J263" i="63"/>
  <c r="J264" i="63"/>
  <c r="J265" i="63"/>
  <c r="J266" i="63"/>
  <c r="J267" i="63"/>
  <c r="J268" i="63"/>
  <c r="J269" i="63"/>
  <c r="J270" i="63"/>
  <c r="J271" i="63"/>
  <c r="J272" i="63"/>
  <c r="J273" i="63"/>
  <c r="J274" i="63"/>
  <c r="J275" i="63"/>
  <c r="J276" i="63"/>
  <c r="J277" i="63"/>
  <c r="J278" i="63"/>
  <c r="J279" i="63"/>
  <c r="J280" i="63"/>
  <c r="J281" i="63"/>
  <c r="J282" i="63"/>
  <c r="J283" i="63"/>
  <c r="J284" i="63"/>
  <c r="J285" i="63"/>
  <c r="J286" i="63"/>
  <c r="J287" i="63"/>
  <c r="J288" i="63"/>
  <c r="J289" i="63"/>
  <c r="J290" i="63"/>
  <c r="J291" i="63"/>
  <c r="J292" i="63"/>
  <c r="J293" i="63"/>
  <c r="J294" i="63"/>
  <c r="J295" i="63"/>
  <c r="J296" i="63"/>
  <c r="J297" i="63"/>
  <c r="J298" i="63"/>
  <c r="J299" i="63"/>
  <c r="J300" i="63"/>
  <c r="J301" i="63"/>
  <c r="J302" i="63"/>
  <c r="J303" i="63"/>
  <c r="J304" i="63"/>
  <c r="J305" i="63"/>
  <c r="J306" i="63"/>
  <c r="J307" i="63"/>
  <c r="J308" i="63"/>
  <c r="J309" i="63"/>
  <c r="J310" i="63"/>
  <c r="J311" i="63"/>
  <c r="J312" i="63"/>
  <c r="J313" i="63"/>
  <c r="J314" i="63"/>
  <c r="J315" i="63"/>
  <c r="J316" i="63"/>
  <c r="J317" i="63"/>
  <c r="J318" i="63"/>
  <c r="J319" i="63"/>
  <c r="J320" i="63"/>
  <c r="J321" i="63"/>
  <c r="J322" i="63"/>
  <c r="J323" i="63"/>
  <c r="J324" i="63"/>
  <c r="J325" i="63"/>
  <c r="J326" i="63"/>
  <c r="J327" i="63"/>
  <c r="J328" i="63"/>
  <c r="J329" i="63"/>
  <c r="J330" i="63"/>
  <c r="J331" i="63"/>
  <c r="J332" i="63"/>
  <c r="J333" i="63"/>
  <c r="J334" i="63"/>
  <c r="J335" i="63"/>
  <c r="J336" i="63"/>
  <c r="J337" i="63"/>
  <c r="J338" i="63"/>
  <c r="J339" i="63"/>
  <c r="J340" i="63"/>
  <c r="J341" i="63"/>
  <c r="J342" i="63"/>
  <c r="J343" i="63"/>
  <c r="J344" i="63"/>
  <c r="J345" i="63"/>
  <c r="J346" i="63"/>
  <c r="J347" i="63"/>
  <c r="J348" i="63"/>
  <c r="J349" i="63"/>
  <c r="J350" i="63"/>
  <c r="J351" i="63"/>
  <c r="J352" i="63"/>
  <c r="J353" i="63"/>
  <c r="J354" i="63"/>
  <c r="J355" i="63"/>
  <c r="J356" i="63"/>
  <c r="J357" i="63"/>
  <c r="J358" i="63"/>
  <c r="J359" i="63"/>
  <c r="J360" i="63"/>
  <c r="J361" i="63"/>
  <c r="J362" i="63"/>
  <c r="J363" i="63"/>
  <c r="J364" i="63"/>
  <c r="J365" i="63"/>
  <c r="J366" i="63"/>
  <c r="J367" i="63"/>
  <c r="J368" i="63"/>
  <c r="J369" i="63"/>
  <c r="J370" i="63"/>
  <c r="J371" i="63"/>
  <c r="J372" i="63"/>
  <c r="J373" i="63"/>
  <c r="J374" i="63"/>
  <c r="J375" i="63"/>
  <c r="J376" i="63"/>
  <c r="J377" i="63"/>
  <c r="J378" i="63"/>
  <c r="J379" i="63"/>
  <c r="J380" i="63"/>
  <c r="J381" i="63"/>
  <c r="J382" i="63"/>
  <c r="J383" i="63"/>
  <c r="J384" i="63"/>
  <c r="J385" i="63"/>
  <c r="J386" i="63"/>
  <c r="J387" i="63"/>
  <c r="J388" i="63"/>
  <c r="J389" i="63"/>
  <c r="J390" i="63"/>
  <c r="J391" i="63"/>
  <c r="J392" i="63"/>
  <c r="J393" i="63"/>
  <c r="J394" i="63"/>
  <c r="J395" i="63"/>
  <c r="J396" i="63"/>
  <c r="J397" i="63"/>
  <c r="J398" i="63"/>
  <c r="J399" i="63"/>
  <c r="J400" i="63"/>
  <c r="J401" i="63"/>
  <c r="J402" i="63"/>
  <c r="J403" i="63"/>
  <c r="J404" i="63"/>
  <c r="J405" i="63"/>
  <c r="J406" i="63"/>
  <c r="J407" i="63"/>
  <c r="J408" i="63"/>
  <c r="J409" i="63"/>
  <c r="J410" i="63"/>
  <c r="J411" i="63"/>
  <c r="J412" i="63"/>
  <c r="J413" i="63"/>
  <c r="J414" i="63"/>
  <c r="J415" i="63"/>
  <c r="J416" i="63"/>
  <c r="J417" i="63"/>
  <c r="J418" i="63"/>
  <c r="J419" i="63"/>
  <c r="J420" i="63"/>
  <c r="J421" i="63"/>
  <c r="J422" i="63"/>
  <c r="J423" i="63"/>
  <c r="J424" i="63"/>
  <c r="J425" i="63"/>
  <c r="J426" i="63"/>
  <c r="J427" i="63"/>
  <c r="J428" i="63"/>
  <c r="J429" i="63"/>
  <c r="J430" i="63"/>
  <c r="J431" i="63"/>
  <c r="J432" i="63"/>
  <c r="J433" i="63"/>
  <c r="J434" i="63"/>
  <c r="J435" i="63"/>
  <c r="J436" i="63"/>
  <c r="J437" i="63"/>
  <c r="J438" i="63"/>
  <c r="J439" i="63"/>
  <c r="J440" i="63"/>
  <c r="J441" i="63"/>
  <c r="J442" i="63"/>
  <c r="J443" i="63"/>
  <c r="J444" i="63"/>
  <c r="J445" i="63"/>
  <c r="J446" i="63"/>
  <c r="J447" i="63"/>
  <c r="J448" i="63"/>
  <c r="J449" i="63"/>
  <c r="J450" i="63"/>
  <c r="J451" i="63"/>
  <c r="J452" i="63"/>
  <c r="J453" i="63"/>
  <c r="J454" i="63"/>
  <c r="J455" i="63"/>
  <c r="J456" i="63"/>
  <c r="J457" i="63"/>
  <c r="J458" i="63"/>
  <c r="J459" i="63"/>
  <c r="J460" i="63"/>
  <c r="J461" i="63"/>
  <c r="J462" i="63"/>
  <c r="J463" i="63"/>
  <c r="J464" i="63"/>
  <c r="J465" i="63"/>
  <c r="J466" i="63"/>
  <c r="J467" i="63"/>
  <c r="J468" i="63"/>
  <c r="J469" i="63"/>
  <c r="J470" i="63"/>
  <c r="J471" i="63"/>
  <c r="J472" i="63"/>
  <c r="J473" i="63"/>
  <c r="J474" i="63"/>
  <c r="J475" i="63"/>
  <c r="J476" i="63"/>
  <c r="J477" i="63"/>
  <c r="J478" i="63"/>
  <c r="J479" i="63"/>
  <c r="J480" i="63"/>
  <c r="J481" i="63"/>
  <c r="J482" i="63"/>
  <c r="J483" i="63"/>
  <c r="J484" i="63"/>
  <c r="J485" i="63"/>
  <c r="J486" i="63"/>
  <c r="J487" i="63"/>
  <c r="J488" i="63"/>
  <c r="J489" i="63"/>
  <c r="J490" i="63"/>
  <c r="J491" i="63"/>
  <c r="J492" i="63"/>
  <c r="J493" i="63"/>
  <c r="J494" i="63"/>
  <c r="J495" i="63"/>
  <c r="J496" i="63"/>
  <c r="J497" i="63"/>
  <c r="J498" i="63"/>
  <c r="J499" i="63"/>
  <c r="J500" i="63"/>
  <c r="J501" i="63"/>
  <c r="J502" i="63"/>
  <c r="J503" i="63"/>
  <c r="J504" i="63"/>
  <c r="J505" i="63"/>
  <c r="J506" i="63"/>
  <c r="J507" i="63"/>
  <c r="J508" i="63"/>
  <c r="J509" i="63"/>
  <c r="J510" i="63"/>
  <c r="J511" i="63"/>
  <c r="J512" i="63"/>
  <c r="J513" i="63"/>
  <c r="J514" i="63"/>
  <c r="J515" i="63"/>
  <c r="J516" i="63"/>
  <c r="J517" i="63"/>
  <c r="J518" i="63"/>
  <c r="J519" i="63"/>
  <c r="J520" i="63"/>
  <c r="J521" i="63"/>
  <c r="J522" i="63"/>
  <c r="J523" i="63"/>
  <c r="J524" i="63"/>
  <c r="J525" i="63"/>
  <c r="J526" i="63"/>
  <c r="J527" i="63"/>
  <c r="J528" i="63"/>
  <c r="J529" i="63"/>
  <c r="J530" i="63"/>
  <c r="J531" i="63"/>
  <c r="J532" i="63"/>
  <c r="J533" i="63"/>
  <c r="J534" i="63"/>
  <c r="J535" i="63"/>
  <c r="J536" i="63"/>
  <c r="J537" i="63"/>
  <c r="J538" i="63"/>
  <c r="J539" i="63"/>
  <c r="J540" i="63"/>
  <c r="J541" i="63"/>
  <c r="J542" i="63"/>
  <c r="J543" i="63"/>
  <c r="J544" i="63"/>
  <c r="J545" i="63"/>
  <c r="J546" i="63"/>
  <c r="J547" i="63"/>
  <c r="J548" i="63"/>
  <c r="J549" i="63"/>
  <c r="J550" i="63"/>
  <c r="J551" i="63"/>
  <c r="J552" i="63"/>
  <c r="J553" i="63"/>
  <c r="J554" i="63"/>
  <c r="J555" i="63"/>
  <c r="J556" i="63"/>
  <c r="J557" i="63"/>
  <c r="J558" i="63"/>
  <c r="J559" i="63"/>
  <c r="J560" i="63"/>
  <c r="J561" i="63"/>
  <c r="J562" i="63"/>
  <c r="J563" i="63"/>
  <c r="J564" i="63"/>
  <c r="J565" i="63"/>
  <c r="J566" i="63"/>
  <c r="J567" i="63"/>
  <c r="J568" i="63"/>
  <c r="J569" i="63"/>
  <c r="J570" i="63"/>
  <c r="J571" i="63"/>
  <c r="J572" i="63"/>
  <c r="J573" i="63"/>
  <c r="J574" i="63"/>
  <c r="J575" i="63"/>
  <c r="J576" i="63"/>
  <c r="J577" i="63"/>
  <c r="J578" i="63"/>
  <c r="J579" i="63"/>
  <c r="J580" i="63"/>
  <c r="J581" i="63"/>
  <c r="J582" i="63"/>
  <c r="J583" i="63"/>
  <c r="J584" i="63"/>
  <c r="J585" i="63"/>
  <c r="J586" i="63"/>
  <c r="J587" i="63"/>
  <c r="J588" i="63"/>
  <c r="J589" i="63"/>
  <c r="J590" i="63"/>
  <c r="J591" i="63"/>
  <c r="J592" i="63"/>
  <c r="J593" i="63"/>
  <c r="J594" i="63"/>
  <c r="J595" i="63"/>
  <c r="J596" i="63"/>
  <c r="J597" i="63"/>
  <c r="J598" i="63"/>
  <c r="J599" i="63"/>
  <c r="J600" i="63"/>
  <c r="J601" i="63"/>
  <c r="J602" i="63"/>
  <c r="J603" i="63"/>
  <c r="J604" i="63"/>
  <c r="J605" i="63"/>
  <c r="J606" i="63"/>
  <c r="J607" i="63"/>
  <c r="J608" i="63"/>
  <c r="J609" i="63"/>
  <c r="J610" i="63"/>
  <c r="J611" i="63"/>
  <c r="J612" i="63"/>
  <c r="J613" i="63"/>
  <c r="J614" i="63"/>
  <c r="J615" i="63"/>
  <c r="J616" i="63"/>
  <c r="J617" i="63"/>
  <c r="J618" i="63"/>
  <c r="J619" i="63"/>
  <c r="J620" i="63"/>
  <c r="J621" i="63"/>
  <c r="J622" i="63"/>
  <c r="J623" i="63"/>
  <c r="J624" i="63"/>
  <c r="J625" i="63"/>
  <c r="J626" i="63"/>
  <c r="J627" i="63"/>
  <c r="J628" i="63"/>
  <c r="J629" i="63"/>
  <c r="J630" i="63"/>
  <c r="J631" i="63"/>
  <c r="J632" i="63"/>
  <c r="J633" i="63"/>
  <c r="J634" i="63"/>
  <c r="J635" i="63"/>
  <c r="J636" i="63"/>
  <c r="J637" i="63"/>
  <c r="J638" i="63"/>
  <c r="J639" i="63"/>
  <c r="J640" i="63"/>
  <c r="J641" i="63"/>
  <c r="J642" i="63"/>
  <c r="J643" i="63"/>
  <c r="J644" i="63"/>
  <c r="J645" i="63"/>
  <c r="J646" i="63"/>
  <c r="J647" i="63"/>
  <c r="J648" i="63"/>
  <c r="J649" i="63"/>
  <c r="J650" i="63"/>
  <c r="J651" i="63"/>
  <c r="J652" i="63"/>
  <c r="J653" i="63"/>
  <c r="J654" i="63"/>
  <c r="J655" i="63"/>
  <c r="J656" i="63"/>
  <c r="J657" i="63"/>
  <c r="J658" i="63"/>
  <c r="J659" i="63"/>
  <c r="J660" i="63"/>
  <c r="J661" i="63"/>
  <c r="J662" i="63"/>
  <c r="J663" i="63"/>
  <c r="J664" i="63"/>
  <c r="J665" i="63"/>
  <c r="J666" i="63"/>
  <c r="J667" i="63"/>
  <c r="J668" i="63"/>
  <c r="J669" i="63"/>
  <c r="J670" i="63"/>
  <c r="J671" i="63"/>
  <c r="J672" i="63"/>
  <c r="J673" i="63"/>
  <c r="J674" i="63"/>
  <c r="J675" i="63"/>
  <c r="J676" i="63"/>
  <c r="J677" i="63"/>
  <c r="J678" i="63"/>
  <c r="J679" i="63"/>
  <c r="J680" i="63"/>
  <c r="J681" i="63"/>
  <c r="J682" i="63"/>
  <c r="J683" i="63"/>
  <c r="J684" i="63"/>
  <c r="J685" i="63"/>
  <c r="J686" i="63"/>
  <c r="J687" i="63"/>
  <c r="J688" i="63"/>
  <c r="J689" i="63"/>
  <c r="J690" i="63"/>
  <c r="J691" i="63"/>
  <c r="J692" i="63"/>
  <c r="J693" i="63"/>
  <c r="J694" i="63"/>
  <c r="J695" i="63"/>
  <c r="J696" i="63"/>
  <c r="J697" i="63"/>
  <c r="J698" i="63"/>
  <c r="J699" i="63"/>
  <c r="J700" i="63"/>
  <c r="J701" i="63"/>
  <c r="J702" i="63"/>
  <c r="J703" i="63"/>
  <c r="J704" i="63"/>
  <c r="J705" i="63"/>
  <c r="J706" i="63"/>
  <c r="J707" i="63"/>
  <c r="J708" i="63"/>
  <c r="J709" i="63"/>
  <c r="J710" i="63"/>
  <c r="J711" i="63"/>
  <c r="J712" i="63"/>
  <c r="J713" i="63"/>
  <c r="J714" i="63"/>
  <c r="J715" i="63"/>
  <c r="J716" i="63"/>
  <c r="J717" i="63"/>
  <c r="J718" i="63"/>
  <c r="J719" i="63"/>
  <c r="J720" i="63"/>
  <c r="J721" i="63"/>
  <c r="J722" i="63"/>
  <c r="J723" i="63"/>
  <c r="J724" i="63"/>
  <c r="J725" i="63"/>
  <c r="J726" i="63"/>
  <c r="J727" i="63"/>
  <c r="J728" i="63"/>
  <c r="J729" i="63"/>
  <c r="J730" i="63"/>
  <c r="J731" i="63"/>
  <c r="J732" i="63"/>
  <c r="J733" i="63"/>
  <c r="J734" i="63"/>
  <c r="J735" i="63"/>
  <c r="J736" i="63"/>
  <c r="J737" i="63"/>
  <c r="J738" i="63"/>
  <c r="J739" i="63"/>
  <c r="J740" i="63"/>
  <c r="J741" i="63"/>
  <c r="J742" i="63"/>
  <c r="J743" i="63"/>
  <c r="J744" i="63"/>
  <c r="J745" i="63"/>
  <c r="J746" i="63"/>
  <c r="J747" i="63"/>
  <c r="J748" i="63"/>
  <c r="J749" i="63"/>
  <c r="J750" i="63"/>
  <c r="J751" i="63"/>
  <c r="J752" i="63"/>
  <c r="J753" i="63"/>
  <c r="J754" i="63"/>
  <c r="J755" i="63"/>
  <c r="J756" i="63"/>
  <c r="J757" i="63"/>
  <c r="J758" i="63"/>
  <c r="J759" i="63"/>
  <c r="J760" i="63"/>
  <c r="J761" i="63"/>
  <c r="J762" i="63"/>
  <c r="J763" i="63"/>
  <c r="J764" i="63"/>
  <c r="J765" i="63"/>
  <c r="J766" i="63"/>
  <c r="J767" i="63"/>
  <c r="J768" i="63"/>
  <c r="J769" i="63"/>
  <c r="J770" i="63"/>
  <c r="J771" i="63"/>
  <c r="J772" i="63"/>
  <c r="J773" i="63"/>
  <c r="J774" i="63"/>
  <c r="J775" i="63"/>
  <c r="J776" i="63"/>
  <c r="J777" i="63"/>
  <c r="J778" i="63"/>
  <c r="J779" i="63"/>
  <c r="J780" i="63"/>
  <c r="J781" i="63"/>
  <c r="J782" i="63"/>
  <c r="J783" i="63"/>
  <c r="J784" i="63"/>
  <c r="J785" i="63"/>
  <c r="J786" i="63"/>
  <c r="J787" i="63"/>
  <c r="J788" i="63"/>
  <c r="J789" i="63"/>
  <c r="J790" i="63"/>
  <c r="J791" i="63"/>
  <c r="J792" i="63"/>
  <c r="J793" i="63"/>
  <c r="J794" i="63"/>
  <c r="J795" i="63"/>
  <c r="J796" i="63"/>
  <c r="J797" i="63"/>
  <c r="J798" i="63"/>
  <c r="J799" i="63"/>
  <c r="J800" i="63"/>
  <c r="J801" i="63"/>
  <c r="J802" i="63"/>
  <c r="J803" i="63"/>
  <c r="J804" i="63"/>
  <c r="J805" i="63"/>
  <c r="J806" i="63"/>
  <c r="J807" i="63"/>
  <c r="J808" i="63"/>
  <c r="J809" i="63"/>
  <c r="J810" i="63"/>
  <c r="J811" i="63"/>
  <c r="J812" i="63"/>
  <c r="J813" i="63"/>
  <c r="J814" i="63"/>
  <c r="J815" i="63"/>
  <c r="J816" i="63"/>
  <c r="J817" i="63"/>
  <c r="J818" i="63"/>
  <c r="J819" i="63"/>
  <c r="J820" i="63"/>
  <c r="J821" i="63"/>
  <c r="J822" i="63"/>
  <c r="J823" i="63"/>
  <c r="J824" i="63"/>
  <c r="J825" i="63"/>
  <c r="J826" i="63"/>
  <c r="J827" i="63"/>
  <c r="J828" i="63"/>
  <c r="J829" i="63"/>
  <c r="J830" i="63"/>
  <c r="J831" i="63"/>
  <c r="J832" i="63"/>
  <c r="J833" i="63"/>
  <c r="J834" i="63"/>
  <c r="J835" i="63"/>
  <c r="J836" i="63"/>
  <c r="J837" i="63"/>
  <c r="J838" i="63"/>
  <c r="J839" i="63"/>
  <c r="J840" i="63"/>
  <c r="J841" i="63"/>
  <c r="J842" i="63"/>
  <c r="J843" i="63"/>
  <c r="J844" i="63"/>
  <c r="J845" i="63"/>
  <c r="J846" i="63"/>
  <c r="J847" i="63"/>
  <c r="J848" i="63"/>
  <c r="J849" i="63"/>
  <c r="J850" i="63"/>
  <c r="J851" i="63"/>
  <c r="J852" i="63"/>
  <c r="J853" i="63"/>
  <c r="J854" i="63"/>
  <c r="J855" i="63"/>
  <c r="J856" i="63"/>
  <c r="J857" i="63"/>
  <c r="J858" i="63"/>
  <c r="J859" i="63"/>
  <c r="J860" i="63"/>
  <c r="J861" i="63"/>
  <c r="J862" i="63"/>
  <c r="J863" i="63"/>
  <c r="J864" i="63"/>
  <c r="J865" i="63"/>
  <c r="J866" i="63"/>
  <c r="J867" i="63"/>
  <c r="J868" i="63"/>
  <c r="J869" i="63"/>
  <c r="J870" i="63"/>
  <c r="J871" i="63"/>
  <c r="J872" i="63"/>
  <c r="J873" i="63"/>
  <c r="J874" i="63"/>
  <c r="J875" i="63"/>
  <c r="J876" i="63"/>
  <c r="J877" i="63"/>
  <c r="J878" i="63"/>
  <c r="J879" i="63"/>
  <c r="J880" i="63"/>
  <c r="J881" i="63"/>
  <c r="J882" i="63"/>
  <c r="J883" i="63"/>
  <c r="J884" i="63"/>
  <c r="J885" i="63"/>
  <c r="J886" i="63"/>
  <c r="J887" i="63"/>
  <c r="J888" i="63"/>
  <c r="J889" i="63"/>
  <c r="J890" i="63"/>
  <c r="J891" i="63"/>
  <c r="J892" i="63"/>
  <c r="J893" i="63"/>
  <c r="J894" i="63"/>
  <c r="J895" i="63"/>
  <c r="J896" i="63"/>
  <c r="J897" i="63"/>
  <c r="J898" i="63"/>
  <c r="J899" i="63"/>
  <c r="J900" i="63"/>
  <c r="J901" i="63"/>
  <c r="J902" i="63"/>
  <c r="J903" i="63"/>
  <c r="J904" i="63"/>
  <c r="J905" i="63"/>
  <c r="J906" i="63"/>
  <c r="J907" i="63"/>
  <c r="J908" i="63"/>
  <c r="J909" i="63"/>
  <c r="J910" i="63"/>
  <c r="J911" i="63"/>
  <c r="J912" i="63"/>
  <c r="J913" i="63"/>
  <c r="J914" i="63"/>
  <c r="J915" i="63"/>
  <c r="J916" i="63"/>
  <c r="J917" i="63"/>
  <c r="J918" i="63"/>
  <c r="J919" i="63"/>
  <c r="J920" i="63"/>
  <c r="J921" i="63"/>
  <c r="J922" i="63"/>
  <c r="J923" i="63"/>
  <c r="J924" i="63"/>
  <c r="J925" i="63"/>
  <c r="J926" i="63"/>
  <c r="J927" i="63"/>
  <c r="J928" i="63"/>
  <c r="J929" i="63"/>
  <c r="J930" i="63"/>
  <c r="J931" i="63"/>
  <c r="J932" i="63"/>
  <c r="J933" i="63"/>
  <c r="J934" i="63"/>
  <c r="J935" i="63"/>
  <c r="J936" i="63"/>
  <c r="J937" i="63"/>
  <c r="J938" i="63"/>
  <c r="J939" i="63"/>
  <c r="J940" i="63"/>
  <c r="J941" i="63"/>
  <c r="J942" i="63"/>
  <c r="J943" i="63"/>
  <c r="J944" i="63"/>
  <c r="J945" i="63"/>
  <c r="J946" i="63"/>
  <c r="J947" i="63"/>
  <c r="J948" i="63"/>
  <c r="J949" i="63"/>
  <c r="J950" i="63"/>
  <c r="J951" i="63"/>
  <c r="J952" i="63"/>
  <c r="J953" i="63"/>
  <c r="J954" i="63"/>
  <c r="J955" i="63"/>
  <c r="J956" i="63"/>
  <c r="J957" i="63"/>
  <c r="J958" i="63"/>
  <c r="J959" i="63"/>
  <c r="J960" i="63"/>
  <c r="J961" i="63"/>
  <c r="J962" i="63"/>
  <c r="J963" i="63"/>
  <c r="J964" i="63"/>
  <c r="J965" i="63"/>
  <c r="J966" i="63"/>
  <c r="J967" i="63"/>
  <c r="J968" i="63"/>
  <c r="J969" i="63"/>
  <c r="J970" i="63"/>
  <c r="J971" i="63"/>
  <c r="J972" i="63"/>
  <c r="J973" i="63"/>
  <c r="J974" i="63"/>
  <c r="J975" i="63"/>
  <c r="J976" i="63"/>
  <c r="J977" i="63"/>
  <c r="J978" i="63"/>
  <c r="J979" i="63"/>
  <c r="J980" i="63"/>
  <c r="J981" i="63"/>
  <c r="J982" i="63"/>
  <c r="J983" i="63"/>
  <c r="J984" i="63"/>
  <c r="J985" i="63"/>
  <c r="J986" i="63"/>
  <c r="J987" i="63"/>
  <c r="J988" i="63"/>
  <c r="J989" i="63"/>
  <c r="J990" i="63"/>
  <c r="J991" i="63"/>
  <c r="J992" i="63"/>
  <c r="J993" i="63"/>
  <c r="J994" i="63"/>
  <c r="J995" i="63"/>
  <c r="J996" i="63"/>
  <c r="J997" i="63"/>
  <c r="J998" i="63"/>
  <c r="J999" i="63"/>
  <c r="J1000" i="63"/>
  <c r="J1001" i="63"/>
  <c r="J1002" i="63"/>
  <c r="J1003" i="63"/>
  <c r="J1004" i="63"/>
  <c r="J1005" i="63"/>
  <c r="J1006" i="63"/>
  <c r="J1007" i="63"/>
  <c r="J1008" i="63"/>
  <c r="J1009" i="63"/>
  <c r="J1010" i="63"/>
  <c r="J1011" i="63"/>
  <c r="J1012" i="63"/>
  <c r="J1013" i="63"/>
  <c r="J1014" i="63"/>
  <c r="J1015" i="63"/>
  <c r="J1016" i="63"/>
  <c r="J1017" i="63"/>
  <c r="J1018" i="63"/>
  <c r="J1019" i="63"/>
  <c r="J1020" i="63"/>
  <c r="J1021" i="63"/>
  <c r="J1022" i="63"/>
  <c r="J1023" i="63"/>
  <c r="J1024" i="63"/>
  <c r="J1025" i="63"/>
  <c r="J1026" i="63"/>
  <c r="J1027" i="63"/>
  <c r="J1028" i="63"/>
  <c r="J1029" i="63"/>
  <c r="J1030" i="63"/>
  <c r="J1031" i="63"/>
  <c r="J1032" i="63"/>
  <c r="J1033" i="63"/>
  <c r="J1034" i="63"/>
  <c r="J1035" i="63"/>
  <c r="J1036" i="63"/>
  <c r="J1037" i="63"/>
  <c r="J1038" i="63"/>
  <c r="J1039" i="63"/>
  <c r="J1040" i="63"/>
  <c r="J1041" i="63"/>
  <c r="J1042" i="63"/>
  <c r="J1043" i="63"/>
  <c r="J1044" i="63"/>
  <c r="J1045" i="63"/>
  <c r="J1046" i="63"/>
  <c r="J1047" i="63"/>
  <c r="J1048" i="63"/>
  <c r="J1049" i="63"/>
  <c r="J1050" i="63"/>
  <c r="J1051" i="63"/>
  <c r="J1052" i="63"/>
  <c r="J1053" i="63"/>
  <c r="J1054" i="63"/>
  <c r="J1055" i="63"/>
  <c r="J1056" i="63"/>
  <c r="J1057" i="63"/>
  <c r="J1058" i="63"/>
  <c r="J1059" i="63"/>
  <c r="J1060" i="63"/>
  <c r="J1061" i="63"/>
  <c r="J1062" i="63"/>
  <c r="J1063" i="63"/>
  <c r="J1064" i="63"/>
  <c r="J1065" i="63"/>
  <c r="J1066" i="63"/>
  <c r="J1067" i="63"/>
  <c r="J1068" i="63"/>
  <c r="J1069" i="63"/>
  <c r="J1070" i="63"/>
  <c r="J1071" i="63"/>
  <c r="J1072" i="63"/>
  <c r="J1073" i="63"/>
  <c r="J1074" i="63"/>
  <c r="J1075" i="63"/>
  <c r="J1076" i="63"/>
  <c r="J1077" i="63"/>
  <c r="J1078" i="63"/>
  <c r="J1079" i="63"/>
  <c r="J1080" i="63"/>
  <c r="J1081" i="63"/>
  <c r="J1082" i="63"/>
  <c r="J1083" i="63"/>
  <c r="J1084" i="63"/>
  <c r="J1085" i="63"/>
  <c r="J1086" i="63"/>
  <c r="J1087" i="63"/>
  <c r="J1088" i="63"/>
  <c r="J1089" i="63"/>
  <c r="J1090" i="63"/>
  <c r="J1091" i="63"/>
  <c r="J1092" i="63"/>
  <c r="J1093" i="63"/>
  <c r="J1094" i="63"/>
  <c r="J1095" i="63"/>
  <c r="J1096" i="63"/>
  <c r="J1097" i="63"/>
  <c r="J1098" i="63"/>
  <c r="J1099" i="63"/>
  <c r="J1100" i="63"/>
  <c r="J1101" i="63"/>
  <c r="J1102" i="63"/>
  <c r="J1103" i="63"/>
  <c r="J1104" i="63"/>
  <c r="J1105" i="63"/>
  <c r="J1106" i="63"/>
  <c r="J1107" i="63"/>
  <c r="J1108" i="63"/>
  <c r="J1109" i="63"/>
  <c r="J1110" i="63"/>
  <c r="J1111" i="63"/>
  <c r="J1112" i="63"/>
  <c r="J1113" i="63"/>
  <c r="J1114" i="63"/>
  <c r="J1115" i="63"/>
  <c r="J1116" i="63"/>
  <c r="J1117" i="63"/>
  <c r="J1118" i="63"/>
  <c r="J1119" i="63"/>
  <c r="J1120" i="63"/>
  <c r="J1121" i="63"/>
  <c r="J1122" i="63"/>
  <c r="J1123" i="63"/>
  <c r="J1124" i="63"/>
  <c r="J1125" i="63"/>
  <c r="J1126" i="63"/>
  <c r="J1127" i="63"/>
  <c r="J1128" i="63"/>
  <c r="J1129" i="63"/>
  <c r="J1130" i="63"/>
  <c r="J1131" i="63"/>
  <c r="J1132" i="63"/>
  <c r="J1133" i="63"/>
  <c r="J1134" i="63"/>
  <c r="J1135" i="63"/>
  <c r="J1136" i="63"/>
  <c r="J1137" i="63"/>
  <c r="J1138" i="63"/>
  <c r="J1139" i="63"/>
  <c r="J1140" i="63"/>
  <c r="J1141" i="63"/>
  <c r="J1142" i="63"/>
  <c r="J1143" i="63"/>
  <c r="J1144" i="63"/>
  <c r="J1145" i="63"/>
  <c r="J1146" i="63"/>
  <c r="J1147" i="63"/>
  <c r="J1148" i="63"/>
  <c r="J1149" i="63"/>
  <c r="J1150" i="63"/>
  <c r="J1151" i="63"/>
  <c r="J1152" i="63"/>
  <c r="J1153" i="63"/>
  <c r="J1154" i="63"/>
  <c r="J1155" i="63"/>
  <c r="J1156" i="63"/>
  <c r="J1157" i="63"/>
  <c r="J1158" i="63"/>
  <c r="J1159" i="63"/>
  <c r="J1160" i="63"/>
  <c r="J1161" i="63"/>
  <c r="J1162" i="63"/>
  <c r="J1163" i="63"/>
  <c r="J1164" i="63"/>
  <c r="J1165" i="63"/>
  <c r="J1166" i="63"/>
  <c r="J1167" i="63"/>
  <c r="J1168" i="63"/>
  <c r="J1169" i="63"/>
  <c r="J1170" i="63"/>
  <c r="J1171" i="63"/>
  <c r="J1172" i="63"/>
  <c r="J1173" i="63"/>
  <c r="J1174" i="63"/>
  <c r="J1175" i="63"/>
  <c r="J1176" i="63"/>
  <c r="J1177" i="63"/>
  <c r="J1178" i="63"/>
  <c r="J1179" i="63"/>
  <c r="J1180" i="63"/>
  <c r="J1181" i="63"/>
  <c r="J1182" i="63"/>
  <c r="J1183" i="63"/>
  <c r="J1184" i="63"/>
  <c r="J1185" i="63"/>
  <c r="J1186" i="63"/>
  <c r="J1187" i="63"/>
  <c r="J1188" i="63"/>
  <c r="J1189" i="63"/>
  <c r="J1190" i="63"/>
  <c r="J1191" i="63"/>
  <c r="J1192" i="63"/>
  <c r="J1193" i="63"/>
  <c r="J1194" i="63"/>
  <c r="J1195" i="63"/>
  <c r="J1196" i="63"/>
  <c r="J1197" i="63"/>
  <c r="J1198" i="63"/>
  <c r="J1199" i="63"/>
  <c r="J1200" i="63"/>
  <c r="J1201" i="63"/>
  <c r="J1202" i="63"/>
  <c r="J1203" i="63"/>
  <c r="J1204" i="63"/>
  <c r="J1205" i="63"/>
  <c r="J1206" i="63"/>
  <c r="J1207" i="63"/>
  <c r="J1208" i="63"/>
  <c r="J1209" i="63"/>
  <c r="J1210" i="63"/>
  <c r="J1211" i="63"/>
  <c r="J1212" i="63"/>
  <c r="J1213" i="63"/>
  <c r="J1214" i="63"/>
  <c r="J1215" i="63"/>
  <c r="J1216" i="63"/>
  <c r="J1217" i="63"/>
  <c r="J1218" i="63"/>
  <c r="J1219" i="63"/>
  <c r="J1220" i="63"/>
  <c r="J1221" i="63"/>
  <c r="J1222" i="63"/>
  <c r="J1223" i="63"/>
  <c r="J1224" i="63"/>
  <c r="J1225" i="63"/>
  <c r="J1226" i="63"/>
  <c r="J1227" i="63"/>
  <c r="J1228" i="63"/>
  <c r="J1229" i="63"/>
  <c r="J1230" i="63"/>
  <c r="J1231" i="63"/>
  <c r="J1232" i="63"/>
  <c r="J1233" i="63"/>
  <c r="J1234" i="63"/>
  <c r="J1235" i="63"/>
  <c r="J1236" i="63"/>
  <c r="J1237" i="63"/>
  <c r="J1238" i="63"/>
  <c r="J1239" i="63"/>
  <c r="J1240" i="63"/>
  <c r="J1241" i="63"/>
  <c r="J1242" i="63"/>
  <c r="J1243" i="63"/>
  <c r="J1244" i="63"/>
  <c r="J1245" i="63"/>
  <c r="J1246" i="63"/>
  <c r="J1247" i="63"/>
  <c r="J1248" i="63"/>
  <c r="J1249" i="63"/>
  <c r="J1250" i="63"/>
  <c r="J1251" i="63"/>
  <c r="J1252" i="63"/>
  <c r="J1253" i="63"/>
  <c r="J1254" i="63"/>
  <c r="J1255" i="63"/>
  <c r="J1256" i="63"/>
  <c r="J1257" i="63"/>
  <c r="J1258" i="63"/>
  <c r="J1259" i="63"/>
  <c r="J1260" i="63"/>
  <c r="J1261" i="63"/>
  <c r="J1262" i="63"/>
  <c r="J1263" i="63"/>
  <c r="J1264" i="63"/>
  <c r="J1265" i="63"/>
  <c r="J1266" i="63"/>
  <c r="J1267" i="63"/>
  <c r="J1268" i="63"/>
  <c r="J1269" i="63"/>
  <c r="J1270" i="63"/>
  <c r="J1271" i="63"/>
  <c r="J1272" i="63"/>
  <c r="J1273" i="63"/>
  <c r="J1274" i="63"/>
  <c r="J1275" i="63"/>
  <c r="J1276" i="63"/>
  <c r="J1277" i="63"/>
  <c r="J1278" i="63"/>
  <c r="J1279" i="63"/>
  <c r="J1280" i="63"/>
  <c r="J1281" i="63"/>
  <c r="J1282" i="63"/>
  <c r="J1283" i="63"/>
  <c r="J1284" i="63"/>
  <c r="J1285" i="63"/>
  <c r="J1286" i="63"/>
  <c r="J1287" i="63"/>
  <c r="J1288" i="63"/>
  <c r="J1289" i="63"/>
  <c r="J1290" i="63"/>
  <c r="J1291" i="63"/>
  <c r="J1292" i="63"/>
  <c r="J1293" i="63"/>
  <c r="J1294" i="63"/>
  <c r="J1295" i="63"/>
  <c r="J1296" i="63"/>
  <c r="J1297" i="63"/>
  <c r="J1298" i="63"/>
  <c r="J1299" i="63"/>
  <c r="J1300" i="63"/>
  <c r="J1301" i="63"/>
  <c r="J1302" i="63"/>
  <c r="J1303" i="63"/>
  <c r="J1304" i="63"/>
  <c r="J1305" i="63"/>
  <c r="J1306" i="63"/>
  <c r="J1307" i="63"/>
  <c r="J1308" i="63"/>
  <c r="J1309" i="63"/>
  <c r="J1310" i="63"/>
  <c r="J1311" i="63"/>
  <c r="J1312" i="63"/>
  <c r="J1313" i="63"/>
  <c r="J1314" i="63"/>
  <c r="J1315" i="63"/>
  <c r="J1316" i="63"/>
  <c r="J1317" i="63"/>
  <c r="J1318" i="63"/>
  <c r="J1319" i="63"/>
  <c r="J1320" i="63"/>
  <c r="J1321" i="63"/>
  <c r="J1322" i="63"/>
  <c r="J1323" i="63"/>
  <c r="J1324" i="63"/>
  <c r="J1325" i="63"/>
  <c r="J1326" i="63"/>
  <c r="J1327" i="63"/>
  <c r="J1328" i="63"/>
  <c r="J1329" i="63"/>
  <c r="J1330" i="63"/>
  <c r="J1331" i="63"/>
  <c r="J1332" i="63"/>
  <c r="J1333" i="63"/>
  <c r="J1334" i="63"/>
  <c r="J1335" i="63"/>
  <c r="J1336" i="63"/>
  <c r="J1337" i="63"/>
  <c r="J1338" i="63"/>
  <c r="J1339" i="63"/>
  <c r="J1340" i="63"/>
  <c r="J1341" i="63"/>
  <c r="J1342" i="63"/>
  <c r="J1343" i="63"/>
  <c r="J1344" i="63"/>
  <c r="J1345" i="63"/>
  <c r="J1346" i="63"/>
  <c r="J1347" i="63"/>
  <c r="J1348" i="63"/>
  <c r="J1349" i="63"/>
  <c r="J1350" i="63"/>
  <c r="J1351" i="63"/>
  <c r="J1352" i="63"/>
  <c r="J1353" i="63"/>
  <c r="J1354" i="63"/>
  <c r="J1355" i="63"/>
  <c r="J1356" i="63"/>
  <c r="J1357" i="63"/>
  <c r="J1358" i="63"/>
  <c r="J1359" i="63"/>
  <c r="J1360" i="63"/>
  <c r="J1361" i="63"/>
  <c r="J1362" i="63"/>
  <c r="J1363" i="63"/>
  <c r="J1364" i="63"/>
  <c r="J1365" i="63"/>
  <c r="J1366" i="63"/>
  <c r="J1367" i="63"/>
  <c r="J1368" i="63"/>
  <c r="J1369" i="63"/>
  <c r="J1370" i="63"/>
  <c r="J1371" i="63"/>
  <c r="J1372" i="63"/>
  <c r="J1373" i="63"/>
  <c r="J1374" i="63"/>
  <c r="J1375" i="63"/>
  <c r="J1376" i="63"/>
  <c r="J1377" i="63"/>
  <c r="J1378" i="63"/>
  <c r="J1379" i="63"/>
  <c r="J1380" i="63"/>
  <c r="J1381" i="63"/>
  <c r="J1382" i="63"/>
  <c r="J1383" i="63"/>
  <c r="J1384" i="63"/>
  <c r="J1385" i="63"/>
  <c r="J1386" i="63"/>
  <c r="J1387" i="63"/>
  <c r="J1388" i="63"/>
  <c r="J1389" i="63"/>
  <c r="J1390" i="63"/>
  <c r="J1391" i="63"/>
  <c r="J1392" i="63"/>
  <c r="J1393" i="63"/>
  <c r="J1394" i="63"/>
  <c r="J1395" i="63"/>
  <c r="J1396" i="63"/>
  <c r="J1397" i="63"/>
  <c r="J1398" i="63"/>
  <c r="J1399" i="63"/>
  <c r="J1400" i="63"/>
  <c r="J1401" i="63"/>
  <c r="J1402" i="63"/>
  <c r="J1403" i="63"/>
  <c r="J1404" i="63"/>
  <c r="J1405" i="63"/>
  <c r="J1406" i="63"/>
  <c r="J1407" i="63"/>
  <c r="J1408" i="63"/>
  <c r="J1409" i="63"/>
  <c r="J1410" i="63"/>
  <c r="J1411" i="63"/>
  <c r="J1412" i="63"/>
  <c r="J1413" i="63"/>
  <c r="J1414" i="63"/>
  <c r="J1415" i="63"/>
  <c r="J1416" i="63"/>
  <c r="J1417" i="63"/>
  <c r="J1418" i="63"/>
  <c r="J1419" i="63"/>
  <c r="J1420" i="63"/>
  <c r="J1421" i="63"/>
  <c r="J1422" i="63"/>
  <c r="J1423" i="63"/>
  <c r="J1424" i="63"/>
  <c r="J1425" i="63"/>
  <c r="J1426" i="63"/>
  <c r="J1427" i="63"/>
  <c r="J1428" i="63"/>
  <c r="J1429" i="63"/>
  <c r="J1430" i="63"/>
  <c r="J1431" i="63"/>
  <c r="J1432" i="63"/>
  <c r="J1433" i="63"/>
  <c r="J1434" i="63"/>
  <c r="J1435" i="63"/>
  <c r="J1436" i="63"/>
  <c r="J1437" i="63"/>
  <c r="J1438" i="63"/>
  <c r="J1439" i="63"/>
  <c r="J1440" i="63"/>
  <c r="J1441" i="63"/>
  <c r="J1442" i="63"/>
  <c r="J1443" i="63"/>
  <c r="J1444" i="63"/>
  <c r="J1445" i="63"/>
  <c r="J1446" i="63"/>
  <c r="J1447" i="63"/>
  <c r="J1448" i="63"/>
  <c r="J1449" i="63"/>
  <c r="J1450" i="63"/>
  <c r="J1451" i="63"/>
  <c r="J1452" i="63"/>
  <c r="J1453" i="63"/>
  <c r="J1454" i="63"/>
  <c r="J1455" i="63"/>
  <c r="J1456" i="63"/>
  <c r="J1457" i="63"/>
  <c r="J1458" i="63"/>
  <c r="J1459" i="63"/>
  <c r="J1460" i="63"/>
  <c r="J1461" i="63"/>
  <c r="J1462" i="63"/>
  <c r="J1463" i="63"/>
  <c r="J1464" i="63"/>
  <c r="J1465" i="63"/>
  <c r="J1466" i="63"/>
  <c r="J1467" i="63"/>
  <c r="J1468" i="63"/>
  <c r="J1469" i="63"/>
  <c r="J1470" i="63"/>
  <c r="J1471" i="63"/>
  <c r="J1472" i="63"/>
  <c r="J1473" i="63"/>
  <c r="J1474" i="63"/>
  <c r="J1475" i="63"/>
  <c r="J1476" i="63"/>
  <c r="J1477" i="63"/>
  <c r="J1478" i="63"/>
  <c r="J1479" i="63"/>
  <c r="J1480" i="63"/>
  <c r="J1481" i="63"/>
  <c r="J1482" i="63"/>
  <c r="J1483" i="63"/>
  <c r="J1484" i="63"/>
  <c r="J1485" i="63"/>
  <c r="J1486" i="63"/>
  <c r="J1487" i="63"/>
  <c r="J1488" i="63"/>
  <c r="J1489" i="63"/>
  <c r="J1490" i="63"/>
  <c r="J1491" i="63"/>
  <c r="J1492" i="63"/>
  <c r="J1493" i="63"/>
  <c r="J1494" i="63"/>
  <c r="J1495" i="63"/>
  <c r="J1496" i="63"/>
  <c r="J1497" i="63"/>
  <c r="J1498" i="63"/>
  <c r="J1499" i="63"/>
  <c r="J1500" i="63"/>
  <c r="J1501" i="63"/>
  <c r="J1502" i="63"/>
  <c r="J1503" i="63"/>
  <c r="J1504" i="63"/>
  <c r="J1505" i="63"/>
  <c r="J1506" i="63"/>
  <c r="J1507" i="63"/>
  <c r="J1508" i="63"/>
  <c r="J1509" i="63"/>
  <c r="J1510" i="63"/>
  <c r="J1511" i="63"/>
  <c r="J1512" i="63"/>
  <c r="J1513" i="63"/>
  <c r="J1514" i="63"/>
  <c r="J1515" i="63"/>
  <c r="J1516" i="63"/>
  <c r="J1517" i="63"/>
  <c r="J1518" i="63"/>
  <c r="J1519" i="63"/>
  <c r="J1520" i="63"/>
  <c r="J1521" i="63"/>
  <c r="J1522" i="63"/>
  <c r="J1523" i="63"/>
  <c r="J1524" i="63"/>
  <c r="J1525" i="63"/>
  <c r="J1526" i="63"/>
  <c r="J1527" i="63"/>
  <c r="J1528" i="63"/>
  <c r="J1529" i="63"/>
  <c r="J1530" i="63"/>
  <c r="J1531" i="63"/>
  <c r="J1532" i="63"/>
  <c r="J1533" i="63"/>
  <c r="J1534" i="63"/>
  <c r="J1535" i="63"/>
  <c r="J1536" i="63"/>
  <c r="J1537" i="63"/>
  <c r="J1538" i="63"/>
  <c r="J1539" i="63"/>
  <c r="J1540" i="63"/>
  <c r="J1541" i="63"/>
  <c r="J1542" i="63"/>
  <c r="J1543" i="63"/>
  <c r="J1544" i="63"/>
  <c r="J1545" i="63"/>
  <c r="J1546" i="63"/>
  <c r="J1547" i="63"/>
  <c r="J1548" i="63"/>
  <c r="J1549" i="63"/>
  <c r="J1550" i="63"/>
  <c r="J1551" i="63"/>
  <c r="J1552" i="63"/>
  <c r="J1553" i="63"/>
  <c r="J1554" i="63"/>
  <c r="J1555" i="63"/>
  <c r="J1556" i="63"/>
  <c r="J1557" i="63"/>
  <c r="J1558" i="63"/>
  <c r="J1559" i="63"/>
  <c r="J1560" i="63"/>
  <c r="J1561" i="63"/>
  <c r="J1562" i="63"/>
  <c r="J1563" i="63"/>
  <c r="J1564" i="63"/>
  <c r="J1565" i="63"/>
  <c r="J1566" i="63"/>
  <c r="J1567" i="63"/>
  <c r="J1568" i="63"/>
  <c r="J1569" i="63"/>
  <c r="J1570" i="63"/>
  <c r="J1571" i="63"/>
  <c r="J1572" i="63"/>
  <c r="J1573" i="63"/>
  <c r="J1574" i="63"/>
  <c r="J1575" i="63"/>
  <c r="J1576" i="63"/>
  <c r="J1577" i="63"/>
  <c r="J1578" i="63"/>
  <c r="J1579" i="63"/>
  <c r="J1580" i="63"/>
  <c r="J1581" i="63"/>
  <c r="J1582" i="63"/>
  <c r="J1583" i="63"/>
  <c r="J1584" i="63"/>
  <c r="J1585" i="63"/>
  <c r="J1586" i="63"/>
  <c r="J1587" i="63"/>
  <c r="J1588" i="63"/>
  <c r="J1589" i="63"/>
  <c r="J1590" i="63"/>
  <c r="J1591" i="63"/>
  <c r="J1592" i="63"/>
  <c r="J1593" i="63"/>
  <c r="J1594" i="63"/>
  <c r="J1595" i="63"/>
  <c r="J1596" i="63"/>
  <c r="J1597" i="63"/>
  <c r="J1598" i="63"/>
  <c r="J1599" i="63"/>
  <c r="J1600" i="63"/>
  <c r="J1601" i="63"/>
  <c r="J1602" i="63"/>
  <c r="J1603" i="63"/>
  <c r="J1604" i="63"/>
  <c r="J1605" i="63"/>
  <c r="J1606" i="63"/>
  <c r="J1607" i="63"/>
  <c r="J1608" i="63"/>
  <c r="J1609" i="63"/>
  <c r="J1610" i="63"/>
  <c r="J1611" i="63"/>
  <c r="J1612" i="63"/>
  <c r="J1613" i="63"/>
  <c r="J1614" i="63"/>
  <c r="J1615" i="63"/>
  <c r="J1616" i="63"/>
  <c r="J1617" i="63"/>
  <c r="J1618" i="63"/>
  <c r="J1619" i="63"/>
  <c r="J1620" i="63"/>
  <c r="J1621" i="63"/>
  <c r="J1622" i="63"/>
  <c r="J1623" i="63"/>
  <c r="J1624" i="63"/>
  <c r="J1625" i="63"/>
  <c r="J1626" i="63"/>
  <c r="J1627" i="63"/>
  <c r="J1628" i="63"/>
  <c r="J1629" i="63"/>
  <c r="J1630" i="63"/>
  <c r="J1631" i="63"/>
  <c r="J1632" i="63"/>
  <c r="J1633" i="63"/>
  <c r="J1634" i="63"/>
  <c r="J1635" i="63"/>
  <c r="J1636" i="63"/>
  <c r="J1637" i="63"/>
  <c r="J1638" i="63"/>
  <c r="J1639" i="63"/>
  <c r="J1640" i="63"/>
  <c r="J1641" i="63"/>
  <c r="J1642" i="63"/>
  <c r="J1643" i="63"/>
  <c r="J1644" i="63"/>
  <c r="J1645" i="63"/>
  <c r="J1646" i="63"/>
  <c r="J1647" i="63"/>
  <c r="J1648" i="63"/>
  <c r="J1649" i="63"/>
  <c r="J1650" i="63"/>
  <c r="J1651" i="63"/>
  <c r="J1652" i="63"/>
  <c r="J1653" i="63"/>
  <c r="J1654" i="63"/>
  <c r="J1655" i="63"/>
  <c r="J1656" i="63"/>
  <c r="J1657" i="63"/>
  <c r="J1658" i="63"/>
  <c r="J1659" i="63"/>
  <c r="J1660" i="63"/>
  <c r="J1661" i="63"/>
  <c r="J1662" i="63"/>
  <c r="J1663" i="63"/>
  <c r="J1664" i="63"/>
  <c r="J1665" i="63"/>
  <c r="J1666" i="63"/>
  <c r="J1667" i="63"/>
  <c r="J1668" i="63"/>
  <c r="J1669" i="63"/>
  <c r="J1670" i="63"/>
  <c r="J1671" i="63"/>
  <c r="J1672" i="63"/>
  <c r="J1673" i="63"/>
  <c r="J1674" i="63"/>
  <c r="J1675" i="63"/>
  <c r="J1676" i="63"/>
  <c r="J1677" i="63"/>
  <c r="J1678" i="63"/>
  <c r="J1679" i="63"/>
  <c r="J1680" i="63"/>
  <c r="J1681" i="63"/>
  <c r="J1682" i="63"/>
  <c r="J1683" i="63"/>
  <c r="J1684" i="63"/>
  <c r="J1685" i="63"/>
  <c r="J1686" i="63"/>
  <c r="J1687" i="63"/>
  <c r="J1688" i="63"/>
  <c r="J1689" i="63"/>
  <c r="J1690" i="63"/>
  <c r="J1691" i="63"/>
  <c r="J1692" i="63"/>
  <c r="J1693" i="63"/>
  <c r="J1694" i="63"/>
  <c r="J1695" i="63"/>
  <c r="J1696" i="63"/>
  <c r="J1697" i="63"/>
  <c r="J1698" i="63"/>
  <c r="J1699" i="63"/>
  <c r="J1700" i="63"/>
  <c r="J1701" i="63"/>
  <c r="J1702" i="63"/>
  <c r="J1703" i="63"/>
  <c r="J1704" i="63"/>
  <c r="J1705" i="63"/>
  <c r="J1706" i="63"/>
  <c r="J1707" i="63"/>
  <c r="J1708" i="63"/>
  <c r="J1709" i="63"/>
  <c r="J1710" i="63"/>
  <c r="J1711" i="63"/>
  <c r="J1712" i="63"/>
  <c r="J1713" i="63"/>
  <c r="J1714" i="63"/>
  <c r="J1715" i="63"/>
  <c r="J1716" i="63"/>
  <c r="J1717" i="63"/>
  <c r="J1718" i="63"/>
  <c r="J1719" i="63"/>
  <c r="J1720" i="63"/>
  <c r="J1721" i="63"/>
  <c r="J1722" i="63"/>
  <c r="J1723" i="63"/>
  <c r="J1724" i="63"/>
  <c r="J1725" i="63"/>
  <c r="J1726" i="63"/>
  <c r="J1727" i="63"/>
  <c r="J1728" i="63"/>
  <c r="J1729" i="63"/>
  <c r="J1730" i="63"/>
  <c r="J1731" i="63"/>
  <c r="J1732" i="63"/>
  <c r="J1733" i="63"/>
  <c r="J1734" i="63"/>
  <c r="J1735" i="63"/>
  <c r="J1736" i="63"/>
  <c r="J1737" i="63"/>
  <c r="J1738" i="63"/>
  <c r="J1739" i="63"/>
  <c r="J1740" i="63"/>
  <c r="J1741" i="63"/>
  <c r="J1742" i="63"/>
  <c r="J1743" i="63"/>
  <c r="J1744" i="63"/>
  <c r="J1745" i="63"/>
  <c r="J1746" i="63"/>
  <c r="J1747" i="63"/>
  <c r="J1748" i="63"/>
  <c r="J1749" i="63"/>
  <c r="J1750" i="63"/>
  <c r="J1751" i="63"/>
  <c r="J1752" i="63"/>
  <c r="J1753" i="63"/>
  <c r="J1754" i="63"/>
  <c r="J1755" i="63"/>
  <c r="J1756" i="63"/>
  <c r="J1757" i="63"/>
  <c r="J1758" i="63"/>
  <c r="J1759" i="63"/>
  <c r="J1760" i="63"/>
  <c r="J1761" i="63"/>
  <c r="J1762" i="63"/>
  <c r="J1763" i="63"/>
  <c r="J1764" i="63"/>
  <c r="J1765" i="63"/>
  <c r="J1766" i="63"/>
  <c r="J1767" i="63"/>
  <c r="J1768" i="63"/>
  <c r="J1769" i="63"/>
  <c r="J1770" i="63"/>
  <c r="J1771" i="63"/>
  <c r="J1772" i="63"/>
  <c r="J1773" i="63"/>
  <c r="J1774" i="63"/>
  <c r="J1775" i="63"/>
  <c r="J1776" i="63"/>
  <c r="J1777" i="63"/>
  <c r="J1778" i="63"/>
  <c r="J1779" i="63"/>
  <c r="J1780" i="63"/>
  <c r="J1781" i="63"/>
  <c r="J1782" i="63"/>
  <c r="J1783" i="63"/>
  <c r="J1784" i="63"/>
  <c r="J1785" i="63"/>
  <c r="J1786" i="63"/>
  <c r="J1787" i="63"/>
  <c r="J1788" i="63"/>
  <c r="J1789" i="63"/>
  <c r="J1790" i="63"/>
  <c r="J1791" i="63"/>
  <c r="J1792" i="63"/>
  <c r="J1793" i="63"/>
  <c r="J1794" i="63"/>
  <c r="J1795" i="63"/>
  <c r="J1796" i="63"/>
  <c r="J1797" i="63"/>
  <c r="J1798" i="63"/>
  <c r="J1799" i="63"/>
  <c r="J1800" i="63"/>
  <c r="J1801" i="63"/>
  <c r="J1802" i="63"/>
  <c r="J1803" i="63"/>
  <c r="J1804" i="63"/>
  <c r="J1805" i="63"/>
  <c r="J1806" i="63"/>
  <c r="J1807" i="63"/>
  <c r="J1808" i="63"/>
  <c r="J1809" i="63"/>
  <c r="J1810" i="63"/>
  <c r="J1811" i="63"/>
  <c r="J1812" i="63"/>
  <c r="J1813" i="63"/>
  <c r="J1814" i="63"/>
  <c r="J1815" i="63"/>
  <c r="J1816" i="63"/>
  <c r="J1817" i="63"/>
  <c r="J1818" i="63"/>
  <c r="J1819" i="63"/>
  <c r="J1820" i="63"/>
  <c r="J1821" i="63"/>
  <c r="J1822" i="63"/>
  <c r="J1823" i="63"/>
  <c r="J1824" i="63"/>
  <c r="J1825" i="63"/>
  <c r="J1826" i="63"/>
  <c r="J1827" i="63"/>
  <c r="J1828" i="63"/>
  <c r="J1829" i="63"/>
  <c r="J1830" i="63"/>
  <c r="J1831" i="63"/>
  <c r="J1832" i="63"/>
  <c r="J1833" i="63"/>
  <c r="J1834" i="63"/>
  <c r="J1835" i="63"/>
  <c r="J1836" i="63"/>
  <c r="J1837" i="63"/>
  <c r="J1838" i="63"/>
  <c r="J1839" i="63"/>
  <c r="J1840" i="63"/>
  <c r="J1841" i="63"/>
  <c r="J1842" i="63"/>
  <c r="J1843" i="63"/>
  <c r="J1844" i="63"/>
  <c r="J1845" i="63"/>
  <c r="J1846" i="63"/>
  <c r="J1847" i="63"/>
  <c r="J1848" i="63"/>
  <c r="J1849" i="63"/>
  <c r="J1850" i="63"/>
  <c r="J1851" i="63"/>
  <c r="J1852" i="63"/>
  <c r="J1853" i="63"/>
  <c r="J1854" i="63"/>
  <c r="J1855" i="63"/>
  <c r="J1856" i="63"/>
  <c r="J1857" i="63"/>
  <c r="J1858" i="63"/>
  <c r="J1859" i="63"/>
  <c r="J1860" i="63"/>
  <c r="J1861" i="63"/>
  <c r="J1862" i="63"/>
  <c r="J1863" i="63"/>
  <c r="J1864" i="63"/>
  <c r="J1865" i="63"/>
  <c r="J1866" i="63"/>
  <c r="J1867" i="63"/>
  <c r="J1868" i="63"/>
  <c r="J1869" i="63"/>
  <c r="J1870" i="63"/>
  <c r="J1871" i="63"/>
  <c r="J1872" i="63"/>
  <c r="J1873" i="63"/>
  <c r="J1874" i="63"/>
  <c r="J1875" i="63"/>
  <c r="J1876" i="63"/>
  <c r="J1877" i="63"/>
  <c r="J1878" i="63"/>
  <c r="J1879" i="63"/>
  <c r="J1880" i="63"/>
  <c r="J1881" i="63"/>
  <c r="J1882" i="63"/>
  <c r="J1883" i="63"/>
  <c r="J1884" i="63"/>
  <c r="J1885" i="63"/>
  <c r="J1886" i="63"/>
  <c r="J1887" i="63"/>
  <c r="J1888" i="63"/>
  <c r="J1889" i="63"/>
  <c r="J1890" i="63"/>
  <c r="J1891" i="63"/>
  <c r="J1892" i="63"/>
  <c r="J1893" i="63"/>
  <c r="J1894" i="63"/>
  <c r="J1895" i="63"/>
  <c r="J1896" i="63"/>
  <c r="J1897" i="63"/>
  <c r="J1898" i="63"/>
  <c r="J1899" i="63"/>
  <c r="J1900" i="63"/>
  <c r="J1901" i="63"/>
  <c r="J1902" i="63"/>
  <c r="J1903" i="63"/>
  <c r="J1904" i="63"/>
  <c r="J1905" i="63"/>
  <c r="J1906" i="63"/>
  <c r="J1907" i="63"/>
  <c r="J1908" i="63"/>
  <c r="J1909" i="63"/>
  <c r="J1910" i="63"/>
  <c r="J1911" i="63"/>
  <c r="J1912" i="63"/>
  <c r="J1913" i="63"/>
  <c r="J1914" i="63"/>
  <c r="J1915" i="63"/>
  <c r="J1916" i="63"/>
  <c r="J1917" i="63"/>
  <c r="J1918" i="63"/>
  <c r="J1919" i="63"/>
  <c r="J1920" i="63"/>
  <c r="J1921" i="63"/>
  <c r="J1922" i="63"/>
  <c r="J1923" i="63"/>
  <c r="J1924" i="63"/>
  <c r="J1925" i="63"/>
  <c r="J1926" i="63"/>
  <c r="J1927" i="63"/>
  <c r="J1928" i="63"/>
  <c r="J1929" i="63"/>
  <c r="J1930" i="63"/>
  <c r="J1931" i="63"/>
  <c r="J1932" i="63"/>
  <c r="J1933" i="63"/>
  <c r="J1934" i="63"/>
  <c r="J1935" i="63"/>
  <c r="J1936" i="63"/>
  <c r="J1937" i="63"/>
  <c r="J1938" i="63"/>
  <c r="J1939" i="63"/>
  <c r="J1940" i="63"/>
  <c r="J1941" i="63"/>
  <c r="J1942" i="63"/>
  <c r="J1943" i="63"/>
  <c r="J1944" i="63"/>
  <c r="J1945" i="63"/>
  <c r="J1946" i="63"/>
  <c r="J1947" i="63"/>
  <c r="J1948" i="63"/>
  <c r="J1949" i="63"/>
  <c r="J1950" i="63"/>
  <c r="J1951" i="63"/>
  <c r="J1952" i="63"/>
  <c r="J1953" i="63"/>
  <c r="J1954" i="63"/>
  <c r="J1955" i="63"/>
  <c r="J1956" i="63"/>
  <c r="J1957" i="63"/>
  <c r="J1958" i="63"/>
  <c r="J1959" i="63"/>
  <c r="J1960" i="63"/>
  <c r="J1961" i="63"/>
  <c r="J1962" i="63"/>
  <c r="J1963" i="63"/>
  <c r="J1964" i="63"/>
  <c r="J1965" i="63"/>
  <c r="J1966" i="63"/>
  <c r="J1967" i="63"/>
  <c r="J1968" i="63"/>
  <c r="J1969" i="63"/>
  <c r="J1970" i="63"/>
  <c r="J1971" i="63"/>
  <c r="J1972" i="63"/>
  <c r="J1973" i="63"/>
  <c r="J1974" i="63"/>
  <c r="J1975" i="63"/>
  <c r="J1976" i="63"/>
  <c r="J1977" i="63"/>
  <c r="J1978" i="63"/>
  <c r="J1979" i="63"/>
  <c r="J1980" i="63"/>
  <c r="J1981" i="63"/>
  <c r="J1982" i="63"/>
  <c r="J1983" i="63"/>
  <c r="J1984" i="63"/>
  <c r="J1985" i="63"/>
  <c r="J1986" i="63"/>
  <c r="J1987" i="63"/>
  <c r="J1988" i="63"/>
  <c r="J1989" i="63"/>
  <c r="J1990" i="63"/>
  <c r="J1991" i="63"/>
  <c r="J1992" i="63"/>
  <c r="J1993" i="63"/>
  <c r="J1994" i="63"/>
  <c r="J1995" i="63"/>
  <c r="J1996" i="63"/>
  <c r="J1997" i="63"/>
  <c r="J1998" i="63"/>
  <c r="J1999" i="63"/>
  <c r="J2000" i="63"/>
  <c r="J2001" i="63"/>
  <c r="J2002" i="63"/>
  <c r="J2003" i="63"/>
  <c r="J2004" i="63"/>
  <c r="J2005" i="63"/>
  <c r="J2006" i="63"/>
  <c r="J2007" i="63"/>
  <c r="J2008" i="63"/>
  <c r="J2009" i="63"/>
  <c r="J2010" i="63"/>
  <c r="J2011" i="63"/>
  <c r="J2012" i="63"/>
  <c r="J2013" i="63"/>
  <c r="J2014" i="63"/>
  <c r="J2015" i="63"/>
  <c r="J2016" i="63"/>
  <c r="J2017" i="63"/>
  <c r="J2018" i="63"/>
  <c r="J2019" i="63"/>
  <c r="J2020" i="63"/>
  <c r="J2021" i="63"/>
  <c r="J2022" i="63"/>
  <c r="J2023" i="63"/>
  <c r="J2024" i="63"/>
  <c r="J2025" i="63"/>
  <c r="J2026" i="63"/>
  <c r="J2027" i="63"/>
  <c r="J2028" i="63"/>
  <c r="J2029" i="63"/>
  <c r="J2030" i="63"/>
  <c r="J2031" i="63"/>
  <c r="J2032" i="63"/>
  <c r="J2033" i="63"/>
  <c r="J2034" i="63"/>
  <c r="J2035" i="63"/>
  <c r="J2036" i="63"/>
  <c r="J2037" i="63"/>
  <c r="J2038" i="63"/>
  <c r="J2039" i="63"/>
  <c r="J2040" i="63"/>
  <c r="J2041" i="63"/>
  <c r="J2042" i="63"/>
  <c r="J2043" i="63"/>
  <c r="J2044" i="63"/>
  <c r="J2045" i="63"/>
  <c r="J2046" i="63"/>
  <c r="J2047" i="63"/>
  <c r="J2048" i="63"/>
  <c r="J2049" i="63"/>
  <c r="J2050" i="63"/>
  <c r="J2051" i="63"/>
  <c r="J2052" i="63"/>
  <c r="J2053" i="63"/>
  <c r="J2054" i="63"/>
  <c r="J2055" i="63"/>
  <c r="J2056" i="63"/>
  <c r="J2057" i="63"/>
  <c r="J2058" i="63"/>
  <c r="J2059" i="63"/>
  <c r="J2060" i="63"/>
  <c r="J2061" i="63"/>
  <c r="J2062" i="63"/>
  <c r="J2063" i="63"/>
  <c r="J2064" i="63"/>
  <c r="J2065" i="63"/>
  <c r="J2066" i="63"/>
  <c r="J2067" i="63"/>
  <c r="J2068" i="63"/>
  <c r="J2069" i="63"/>
  <c r="J2070" i="63"/>
  <c r="J2071" i="63"/>
  <c r="J2072" i="63"/>
  <c r="J2073" i="63"/>
  <c r="J2074" i="63"/>
  <c r="J2075" i="63"/>
  <c r="J2076" i="63"/>
  <c r="J2077" i="63"/>
  <c r="J2078" i="63"/>
  <c r="J2079" i="63"/>
  <c r="J2080" i="63"/>
  <c r="J2081" i="63"/>
  <c r="J2082" i="63"/>
  <c r="J2083" i="63"/>
  <c r="J2084" i="63"/>
  <c r="J2085" i="63"/>
  <c r="J2086" i="63"/>
  <c r="J2087" i="63"/>
  <c r="J2088" i="63"/>
  <c r="J2089" i="63"/>
  <c r="J2090" i="63"/>
  <c r="J2091" i="63"/>
  <c r="J2092" i="63"/>
  <c r="J2093" i="63"/>
  <c r="J2094" i="63"/>
  <c r="J2095" i="63"/>
  <c r="J2096" i="63"/>
  <c r="J2097" i="63"/>
  <c r="J2098" i="63"/>
  <c r="J2099" i="63"/>
  <c r="J2100" i="63"/>
  <c r="J2101" i="63"/>
  <c r="J2102" i="63"/>
  <c r="J2103" i="63"/>
  <c r="J2104" i="63"/>
  <c r="J2105" i="63"/>
  <c r="J2106" i="63"/>
  <c r="J2107" i="63"/>
  <c r="J2108" i="63"/>
  <c r="J2109" i="63"/>
  <c r="J2110" i="63"/>
  <c r="J2111" i="63"/>
  <c r="J2112" i="63"/>
  <c r="J2113" i="63"/>
  <c r="J2114" i="63"/>
  <c r="J2115" i="63"/>
  <c r="J2116" i="63"/>
  <c r="J2117" i="63"/>
  <c r="J2118" i="63"/>
  <c r="J2119" i="63"/>
  <c r="J2120" i="63"/>
  <c r="J2121" i="63"/>
  <c r="J2122" i="63"/>
  <c r="J2123" i="63"/>
  <c r="J2124" i="63"/>
  <c r="J2125" i="63"/>
  <c r="J2126" i="63"/>
  <c r="J2127" i="63"/>
  <c r="J2128" i="63"/>
  <c r="J2129" i="63"/>
  <c r="J2130" i="63"/>
  <c r="J2131" i="63"/>
  <c r="J2132" i="63"/>
  <c r="J2133" i="63"/>
  <c r="J2134" i="63"/>
  <c r="J2135" i="63"/>
  <c r="J2136" i="63"/>
  <c r="J2137" i="63"/>
  <c r="J2138" i="63"/>
  <c r="J2139" i="63"/>
  <c r="J2140" i="63"/>
  <c r="J2141" i="63"/>
  <c r="J2142" i="63"/>
  <c r="J2143" i="63"/>
  <c r="J2144" i="63"/>
  <c r="J2145" i="63"/>
  <c r="J2146" i="63"/>
  <c r="J2147" i="63"/>
  <c r="J2148" i="63"/>
  <c r="J2149" i="63"/>
  <c r="J2150" i="63"/>
  <c r="J2151" i="63"/>
  <c r="J2152" i="63"/>
  <c r="J2153" i="63"/>
  <c r="J2154" i="63"/>
  <c r="J2155" i="63"/>
  <c r="J2156" i="63"/>
  <c r="J2157" i="63"/>
  <c r="J2158" i="63"/>
  <c r="J2159" i="63"/>
  <c r="J2160" i="63"/>
  <c r="J2161" i="63"/>
  <c r="J2162" i="63"/>
  <c r="J2163" i="63"/>
  <c r="J2164" i="63"/>
  <c r="J2165" i="63"/>
  <c r="J2166" i="63"/>
  <c r="J2167" i="63"/>
  <c r="J2168" i="63"/>
  <c r="J2169" i="63"/>
  <c r="J2170" i="63"/>
  <c r="J2171" i="63"/>
  <c r="J2172" i="63"/>
  <c r="J2173" i="63"/>
  <c r="J2174" i="63"/>
  <c r="J2175" i="63"/>
  <c r="J2176" i="63"/>
  <c r="J2177" i="63"/>
  <c r="J2178" i="63"/>
  <c r="J2179" i="63"/>
  <c r="J2180" i="63"/>
  <c r="J2181" i="63"/>
  <c r="J2182" i="63"/>
  <c r="J2183" i="63"/>
  <c r="J2184" i="63"/>
  <c r="J2185" i="63"/>
  <c r="J2186" i="63"/>
  <c r="J2187" i="63"/>
  <c r="J2188" i="63"/>
  <c r="J2189" i="63"/>
  <c r="J2190" i="63"/>
  <c r="J2191" i="63"/>
  <c r="J2192" i="63"/>
  <c r="J2193" i="63"/>
  <c r="J2194" i="63"/>
  <c r="J2195" i="63"/>
  <c r="J2196" i="63"/>
  <c r="J2197" i="63"/>
  <c r="J2198" i="63"/>
  <c r="J2199" i="63"/>
  <c r="J2200" i="63"/>
  <c r="J2201" i="63"/>
  <c r="J2202" i="63"/>
  <c r="J2203" i="63"/>
  <c r="J2204" i="63"/>
  <c r="J2205" i="63"/>
  <c r="J2206" i="63"/>
  <c r="J2207" i="63"/>
  <c r="J2208" i="63"/>
  <c r="J2209" i="63"/>
  <c r="J2210" i="63"/>
  <c r="J2211" i="63"/>
  <c r="J2212" i="63"/>
  <c r="J2213" i="63"/>
  <c r="J2214" i="63"/>
  <c r="J2215" i="63"/>
  <c r="J2216" i="63"/>
  <c r="J2217" i="63"/>
  <c r="J2218" i="63"/>
  <c r="J2219" i="63"/>
  <c r="J2220" i="63"/>
  <c r="J2221" i="63"/>
  <c r="J2222" i="63"/>
  <c r="J2223" i="63"/>
  <c r="J2224" i="63"/>
  <c r="J2225" i="63"/>
  <c r="J2226" i="63"/>
  <c r="J2227" i="63"/>
  <c r="J2228" i="63"/>
  <c r="J2229" i="63"/>
  <c r="J2230" i="63"/>
  <c r="J2231" i="63"/>
  <c r="J2232" i="63"/>
  <c r="J2233" i="63"/>
  <c r="J2234" i="63"/>
  <c r="J2235" i="63"/>
  <c r="J2236" i="63"/>
  <c r="J2237" i="63"/>
  <c r="J2238" i="63"/>
  <c r="J2239" i="63"/>
  <c r="J2240" i="63"/>
  <c r="J2241" i="63"/>
  <c r="J2242" i="63"/>
  <c r="J2243" i="63"/>
  <c r="J2244" i="63"/>
  <c r="J2245" i="63"/>
  <c r="J2246" i="63"/>
  <c r="J2247" i="63"/>
  <c r="J2248" i="63"/>
  <c r="J2249" i="63"/>
  <c r="J2250" i="63"/>
  <c r="J2251" i="63"/>
  <c r="J2252" i="63"/>
  <c r="J2253" i="63"/>
  <c r="J2254" i="63"/>
  <c r="J2255" i="63"/>
  <c r="J2256" i="63"/>
  <c r="J2257" i="63"/>
  <c r="J2258" i="63"/>
  <c r="J2259" i="63"/>
  <c r="J2260" i="63"/>
  <c r="J2261" i="63"/>
  <c r="J2262" i="63"/>
  <c r="J2263" i="63"/>
  <c r="J2264" i="63"/>
  <c r="J2265" i="63"/>
  <c r="J2266" i="63"/>
  <c r="J2267" i="63"/>
  <c r="J2268" i="63"/>
  <c r="J2269" i="63"/>
  <c r="J2270" i="63"/>
  <c r="J2271" i="63"/>
  <c r="J2272" i="63"/>
  <c r="J2273" i="63"/>
  <c r="J2274" i="63"/>
  <c r="J2275" i="63"/>
  <c r="J2276" i="63"/>
  <c r="J2277" i="63"/>
  <c r="J2278" i="63"/>
  <c r="J2279" i="63"/>
  <c r="J2280" i="63"/>
  <c r="J2281" i="63"/>
  <c r="J2282" i="63"/>
  <c r="J2283" i="63"/>
  <c r="J2284" i="63"/>
  <c r="J2285" i="63"/>
  <c r="J2286" i="63"/>
  <c r="J2287" i="63"/>
  <c r="J2288" i="63"/>
  <c r="J2289" i="63"/>
  <c r="J2290" i="63"/>
  <c r="J2291" i="63"/>
  <c r="J2292" i="63"/>
  <c r="J2293" i="63"/>
  <c r="J2294" i="63"/>
  <c r="J2295" i="63"/>
  <c r="J2296" i="63"/>
  <c r="J2297" i="63"/>
  <c r="J2298" i="63"/>
  <c r="J2299" i="63"/>
  <c r="J2300" i="63"/>
  <c r="J2301" i="63"/>
  <c r="J2302" i="63"/>
  <c r="J2303" i="63"/>
  <c r="J2304" i="63"/>
  <c r="J2305" i="63"/>
  <c r="J2306" i="63"/>
  <c r="J2307" i="63"/>
  <c r="J2308" i="63"/>
  <c r="J2309" i="63"/>
  <c r="J2310" i="63"/>
  <c r="J2311" i="63"/>
  <c r="J2312" i="63"/>
  <c r="J2313" i="63"/>
  <c r="J2314" i="63"/>
  <c r="J2315" i="63"/>
  <c r="J2316" i="63"/>
  <c r="J2317" i="63"/>
  <c r="J2318" i="63"/>
  <c r="J2319" i="63"/>
  <c r="J2320" i="63"/>
  <c r="J2321" i="63"/>
  <c r="J2322" i="63"/>
  <c r="J2323" i="63"/>
  <c r="J2324" i="63"/>
  <c r="J2325" i="63"/>
  <c r="J2326" i="63"/>
  <c r="J2327" i="63"/>
  <c r="J2328" i="63"/>
  <c r="J2329" i="63"/>
  <c r="J2330" i="63"/>
  <c r="J2331" i="63"/>
  <c r="J2332" i="63"/>
  <c r="J2333" i="63"/>
  <c r="J2334" i="63"/>
  <c r="J2335" i="63"/>
  <c r="J2336" i="63"/>
  <c r="J2337" i="63"/>
  <c r="J2338" i="63"/>
  <c r="J2339" i="63"/>
  <c r="J2340" i="63"/>
  <c r="J2341" i="63"/>
  <c r="J2342" i="63"/>
  <c r="J2343" i="63"/>
  <c r="J2344" i="63"/>
  <c r="J2345" i="63"/>
  <c r="J2346" i="63"/>
  <c r="J2347" i="63"/>
  <c r="J2348" i="63"/>
  <c r="J2349" i="63"/>
  <c r="J2350" i="63"/>
  <c r="J2351" i="63"/>
  <c r="J2352" i="63"/>
  <c r="J2353" i="63"/>
  <c r="J2354" i="63"/>
  <c r="J2355" i="63"/>
  <c r="J2356" i="63"/>
  <c r="J2357" i="63"/>
  <c r="J2358" i="63"/>
  <c r="J2359" i="63"/>
  <c r="J2360" i="63"/>
  <c r="J2361" i="63"/>
  <c r="J2362" i="63"/>
  <c r="J2363" i="63"/>
  <c r="J2364" i="63"/>
  <c r="J2365" i="63"/>
  <c r="J2366" i="63"/>
  <c r="J2367" i="63"/>
  <c r="J2368" i="63"/>
  <c r="J2369" i="63"/>
  <c r="J2370" i="63"/>
  <c r="J2371" i="63"/>
  <c r="J2372" i="63"/>
  <c r="J2373" i="63"/>
  <c r="J2374" i="63"/>
  <c r="J2375" i="63"/>
  <c r="J2376" i="63"/>
  <c r="J2377" i="63"/>
  <c r="J2378" i="63"/>
  <c r="J2379" i="63"/>
  <c r="J2380" i="63"/>
  <c r="J2381" i="63"/>
  <c r="J2382" i="63"/>
  <c r="J2383" i="63"/>
  <c r="J2384" i="63"/>
  <c r="J2385" i="63"/>
  <c r="J2386" i="63"/>
  <c r="J2387" i="63"/>
  <c r="J2388" i="63"/>
  <c r="J2389" i="63"/>
  <c r="J2390" i="63"/>
  <c r="J2391" i="63"/>
  <c r="J2392" i="63"/>
  <c r="J2393" i="63"/>
  <c r="J2394" i="63"/>
  <c r="J2395" i="63"/>
  <c r="J2396" i="63"/>
  <c r="J2397" i="63"/>
  <c r="J2398" i="63"/>
  <c r="J2399" i="63"/>
  <c r="J2400" i="63"/>
  <c r="J2401" i="63"/>
  <c r="J2402" i="63"/>
  <c r="J2403" i="63"/>
  <c r="J2404" i="63"/>
  <c r="J2405" i="63"/>
  <c r="J2406" i="63"/>
  <c r="J2407" i="63"/>
  <c r="J2408" i="63"/>
  <c r="J2409" i="63"/>
  <c r="J2410" i="63"/>
  <c r="J2411" i="63"/>
  <c r="J2412" i="63"/>
  <c r="J2413" i="63"/>
  <c r="J2414" i="63"/>
  <c r="J2415" i="63"/>
  <c r="J2416" i="63"/>
  <c r="J2417" i="63"/>
  <c r="J2418" i="63"/>
  <c r="J2419" i="63"/>
  <c r="J2420" i="63"/>
  <c r="J2421" i="63"/>
  <c r="J2422" i="63"/>
  <c r="J2423" i="63"/>
  <c r="J2424" i="63"/>
  <c r="J2425" i="63"/>
  <c r="J2426" i="63"/>
  <c r="J2427" i="63"/>
  <c r="J2428" i="63"/>
  <c r="J2429" i="63"/>
  <c r="J2430" i="63"/>
  <c r="J2431" i="63"/>
  <c r="J2432" i="63"/>
  <c r="J2433" i="63"/>
  <c r="J2434" i="63"/>
  <c r="J2435" i="63"/>
  <c r="J2436" i="63"/>
  <c r="J2437" i="63"/>
  <c r="J2438" i="63"/>
  <c r="J2439" i="63"/>
  <c r="J2440" i="63"/>
  <c r="J2441" i="63"/>
  <c r="J2442" i="63"/>
  <c r="J2443" i="63"/>
  <c r="J2444" i="63"/>
  <c r="J2445" i="63"/>
  <c r="J2446" i="63"/>
  <c r="J2447" i="63"/>
  <c r="J2448" i="63"/>
  <c r="J2449" i="63"/>
  <c r="J2450" i="63"/>
  <c r="J2451" i="63"/>
  <c r="J2452" i="63"/>
  <c r="J2453" i="63"/>
  <c r="J2454" i="63"/>
  <c r="J2455" i="63"/>
  <c r="J2456" i="63"/>
  <c r="J2457" i="63"/>
  <c r="J2458" i="63"/>
  <c r="J2459" i="63"/>
  <c r="J2460" i="63"/>
  <c r="J2461" i="63"/>
  <c r="J2462" i="63"/>
  <c r="J2463" i="63"/>
  <c r="J2464" i="63"/>
  <c r="J2465" i="63"/>
  <c r="J2466" i="63"/>
  <c r="J2467" i="63"/>
  <c r="J2468" i="63"/>
  <c r="J2469" i="63"/>
  <c r="J2470" i="63"/>
  <c r="J2471" i="63"/>
  <c r="J2472" i="63"/>
  <c r="J2473" i="63"/>
  <c r="J2474" i="63"/>
  <c r="J2475" i="63"/>
  <c r="J2476" i="63"/>
  <c r="J2477" i="63"/>
  <c r="J2478" i="63"/>
  <c r="J2479" i="63"/>
  <c r="J2480" i="63"/>
  <c r="J2481" i="63"/>
  <c r="J2482" i="63"/>
  <c r="J2483" i="63"/>
  <c r="J2484" i="63"/>
  <c r="J2485" i="63"/>
  <c r="J2486" i="63"/>
  <c r="J2487" i="63"/>
  <c r="J2488" i="63"/>
  <c r="J2489" i="63"/>
  <c r="J2490" i="63"/>
  <c r="J2491" i="63"/>
  <c r="J2492" i="63"/>
  <c r="J2493" i="63"/>
  <c r="J2494" i="63"/>
  <c r="J2495" i="63"/>
  <c r="J2496" i="63"/>
  <c r="J2497" i="63"/>
  <c r="J2498" i="63"/>
  <c r="J2499" i="63"/>
  <c r="J2500" i="63"/>
  <c r="J2501" i="63"/>
  <c r="J2502" i="63"/>
  <c r="J2503" i="63"/>
  <c r="J2504" i="63"/>
  <c r="J2505" i="63"/>
  <c r="J2506" i="63"/>
  <c r="J2507" i="63"/>
  <c r="J2508" i="63"/>
  <c r="J2509" i="63"/>
  <c r="J2510" i="63"/>
  <c r="J2511" i="63"/>
  <c r="J2512" i="63"/>
  <c r="J2513" i="63"/>
  <c r="J2514" i="63"/>
  <c r="J2515" i="63"/>
  <c r="J2516" i="63"/>
  <c r="J2517" i="63"/>
  <c r="J2518" i="63"/>
  <c r="J2519" i="63"/>
  <c r="J2520" i="63"/>
  <c r="J2521" i="63"/>
  <c r="J2522" i="63"/>
  <c r="J2523" i="63"/>
  <c r="J2524" i="63"/>
  <c r="J2525" i="63"/>
  <c r="J2526" i="63"/>
  <c r="J2527" i="63"/>
  <c r="J2528" i="63"/>
  <c r="J2529" i="63"/>
  <c r="J2530" i="63"/>
  <c r="J2531" i="63"/>
  <c r="J2532" i="63"/>
  <c r="J2533" i="63"/>
  <c r="J2534" i="63"/>
  <c r="J2535" i="63"/>
  <c r="J2536" i="63"/>
  <c r="J2537" i="63"/>
  <c r="J2538" i="63"/>
  <c r="J2539" i="63"/>
  <c r="J2540" i="63"/>
  <c r="J2541" i="63"/>
  <c r="J2542" i="63"/>
  <c r="J2543" i="63"/>
  <c r="J2544" i="63"/>
  <c r="J2545" i="63"/>
  <c r="J2546" i="63"/>
  <c r="J2547" i="63"/>
  <c r="J2548" i="63"/>
  <c r="J2549" i="63"/>
  <c r="J2550" i="63"/>
  <c r="J2551" i="63"/>
  <c r="J2552" i="63"/>
  <c r="J2553" i="63"/>
  <c r="J2554" i="63"/>
  <c r="J2555" i="63"/>
  <c r="J2556" i="63"/>
  <c r="J2557" i="63"/>
  <c r="J2558" i="63"/>
  <c r="J2559" i="63"/>
  <c r="J2560" i="63"/>
  <c r="J2561" i="63"/>
  <c r="J2562" i="63"/>
  <c r="J2563" i="63"/>
  <c r="J2564" i="63"/>
  <c r="J2565" i="63"/>
  <c r="J2566" i="63"/>
  <c r="J2567" i="63"/>
  <c r="J2568" i="63"/>
  <c r="J2569" i="63"/>
  <c r="J2570" i="63"/>
  <c r="J2571" i="63"/>
  <c r="J2572" i="63"/>
  <c r="J2573" i="63"/>
  <c r="J2574" i="63"/>
  <c r="J2575" i="63"/>
  <c r="J2576" i="63"/>
  <c r="J2577" i="63"/>
  <c r="J2578" i="63"/>
  <c r="J2579" i="63"/>
  <c r="J2580" i="63"/>
  <c r="J2581" i="63"/>
  <c r="J2582" i="63"/>
  <c r="J2583" i="63"/>
  <c r="J2584" i="63"/>
  <c r="J2585" i="63"/>
  <c r="J2586" i="63"/>
  <c r="J2587" i="63"/>
  <c r="J2588" i="63"/>
  <c r="J2589" i="63"/>
  <c r="J2590" i="63"/>
  <c r="J2591" i="63"/>
  <c r="J2592" i="63"/>
  <c r="J2593" i="63"/>
  <c r="J2594" i="63"/>
  <c r="J2595" i="63"/>
  <c r="J2596" i="63"/>
  <c r="J2597" i="63"/>
  <c r="J2598" i="63"/>
  <c r="J2599" i="63"/>
  <c r="J2600" i="63"/>
  <c r="J2601" i="63"/>
  <c r="J2602" i="63"/>
  <c r="J2603" i="63"/>
  <c r="J2604" i="63"/>
  <c r="J2605" i="63"/>
  <c r="J2606" i="63"/>
  <c r="J2607" i="63"/>
  <c r="J2608" i="63"/>
  <c r="J2609" i="63"/>
  <c r="J2610" i="63"/>
  <c r="J2611" i="63"/>
  <c r="J2612" i="63"/>
  <c r="J2613" i="63"/>
  <c r="J2614" i="63"/>
  <c r="J2615" i="63"/>
  <c r="J2616" i="63"/>
  <c r="J2617" i="63"/>
  <c r="J2618" i="63"/>
  <c r="J2619" i="63"/>
  <c r="J2620" i="63"/>
  <c r="J2621" i="63"/>
  <c r="J2622" i="63"/>
  <c r="J2623" i="63"/>
  <c r="J2624" i="63"/>
  <c r="J2625" i="63"/>
  <c r="J2626" i="63"/>
  <c r="J2627" i="63"/>
  <c r="J2628" i="63"/>
  <c r="J2629" i="63"/>
  <c r="J2630" i="63"/>
  <c r="J2631" i="63"/>
  <c r="J2632" i="63"/>
  <c r="J2633" i="63"/>
  <c r="J2634" i="63"/>
  <c r="J2635" i="63"/>
  <c r="J2636" i="63"/>
  <c r="J2637" i="63"/>
  <c r="J2638" i="63"/>
  <c r="J2639" i="63"/>
  <c r="J2640" i="63"/>
  <c r="J2641" i="63"/>
  <c r="J2642" i="63"/>
  <c r="J2643" i="63"/>
  <c r="J2644" i="63"/>
  <c r="J2645" i="63"/>
  <c r="J2646" i="63"/>
  <c r="J2647" i="63"/>
  <c r="J2648" i="63"/>
  <c r="J2649" i="63"/>
  <c r="J2650" i="63"/>
  <c r="J2651" i="63"/>
  <c r="J2652" i="63"/>
  <c r="J2653" i="63"/>
  <c r="J2654" i="63"/>
  <c r="J2655" i="63"/>
  <c r="J2656" i="63"/>
  <c r="J2657" i="63"/>
  <c r="J2658" i="63"/>
  <c r="J2659" i="63"/>
  <c r="J2660" i="63"/>
  <c r="J2661" i="63"/>
  <c r="J2662" i="63"/>
  <c r="J2663" i="63"/>
  <c r="J2664" i="63"/>
  <c r="J2665" i="63"/>
  <c r="J2666" i="63"/>
  <c r="J2667" i="63"/>
  <c r="J2668" i="63"/>
  <c r="J2669" i="63"/>
  <c r="J2670" i="63"/>
  <c r="J2671" i="63"/>
  <c r="J2672" i="63"/>
  <c r="J2673" i="63"/>
  <c r="J2674" i="63"/>
  <c r="J2675" i="63"/>
  <c r="J2676" i="63"/>
  <c r="J2677" i="63"/>
  <c r="J2678" i="63"/>
  <c r="J2679" i="63"/>
  <c r="J2680" i="63"/>
  <c r="J2681" i="63"/>
  <c r="J2682" i="63"/>
  <c r="J2683" i="63"/>
  <c r="J2684" i="63"/>
  <c r="J2685" i="63"/>
  <c r="J2686" i="63"/>
  <c r="J2687" i="63"/>
  <c r="J2688" i="63"/>
  <c r="J2689" i="63"/>
  <c r="J2690" i="63"/>
  <c r="J2691" i="63"/>
  <c r="J2692" i="63"/>
  <c r="J2693" i="63"/>
  <c r="J2694" i="63"/>
  <c r="J2695" i="63"/>
  <c r="J2696" i="63"/>
  <c r="J2697" i="63"/>
  <c r="J2698" i="63"/>
  <c r="J2699" i="63"/>
  <c r="J2700" i="63"/>
  <c r="J2701" i="63"/>
  <c r="J2702" i="63"/>
  <c r="J2703" i="63"/>
  <c r="J2704" i="63"/>
  <c r="J2705" i="63"/>
  <c r="J2706" i="63"/>
  <c r="J2707" i="63"/>
  <c r="J2708" i="63"/>
  <c r="J2709" i="63"/>
  <c r="J2710" i="63"/>
  <c r="J2711" i="63"/>
  <c r="J2712" i="63"/>
  <c r="J2713" i="63"/>
  <c r="J2714" i="63"/>
  <c r="J2715" i="63"/>
  <c r="J2716" i="63"/>
  <c r="J2717" i="63"/>
  <c r="J2718" i="63"/>
  <c r="J2719" i="63"/>
  <c r="J2720" i="63"/>
  <c r="J2721" i="63"/>
  <c r="J2722" i="63"/>
  <c r="J2723" i="63"/>
  <c r="J2724" i="63"/>
  <c r="J2725" i="63"/>
  <c r="J2726" i="63"/>
  <c r="J2727" i="63"/>
  <c r="J2728" i="63"/>
  <c r="J2729" i="63"/>
  <c r="J2730" i="63"/>
  <c r="J2731" i="63"/>
  <c r="J2732" i="63"/>
  <c r="J2733" i="63"/>
  <c r="J2734" i="63"/>
  <c r="J2735" i="63"/>
  <c r="J2736" i="63"/>
  <c r="J2737" i="63"/>
  <c r="J2738" i="63"/>
  <c r="J2739" i="63"/>
  <c r="J2740" i="63"/>
  <c r="J2741" i="63"/>
  <c r="J2742" i="63"/>
  <c r="J2743" i="63"/>
  <c r="J2744" i="63"/>
  <c r="J2745" i="63"/>
  <c r="J2746" i="63"/>
  <c r="J2747" i="63"/>
  <c r="J2748" i="63"/>
  <c r="J2749" i="63"/>
  <c r="J2750" i="63"/>
  <c r="J2751" i="63"/>
  <c r="J2752" i="63"/>
  <c r="J2753" i="63"/>
  <c r="J2754" i="63"/>
  <c r="J2755" i="63"/>
  <c r="J2756" i="63"/>
  <c r="J2757" i="63"/>
  <c r="J2758" i="63"/>
  <c r="J2759" i="63"/>
  <c r="J2760" i="63"/>
  <c r="J2761" i="63"/>
  <c r="J2762" i="63"/>
  <c r="J2763" i="63"/>
  <c r="J2764" i="63"/>
  <c r="J2765" i="63"/>
  <c r="J2766" i="63"/>
  <c r="J2767" i="63"/>
  <c r="J2768" i="63"/>
  <c r="J2769" i="63"/>
  <c r="J2770" i="63"/>
  <c r="J2771" i="63"/>
  <c r="J2772" i="63"/>
  <c r="J2773" i="63"/>
  <c r="J2774" i="63"/>
  <c r="J2775" i="63"/>
  <c r="J2776" i="63"/>
  <c r="J2777" i="63"/>
  <c r="J2778" i="63"/>
  <c r="J2779" i="63"/>
  <c r="J2780" i="63"/>
  <c r="J2781" i="63"/>
  <c r="J2782" i="63"/>
  <c r="J2783" i="63"/>
  <c r="J2784" i="63"/>
  <c r="J2785" i="63"/>
  <c r="J2786" i="63"/>
  <c r="J2787" i="63"/>
  <c r="J2788" i="63"/>
  <c r="J2789" i="63"/>
  <c r="J2790" i="63"/>
  <c r="J2791" i="63"/>
  <c r="J2792" i="63"/>
  <c r="J2793" i="63"/>
  <c r="J2794" i="63"/>
  <c r="J2795" i="63"/>
  <c r="J2796" i="63"/>
  <c r="J2797" i="63"/>
  <c r="J2798" i="63"/>
  <c r="J2799" i="63"/>
  <c r="J2800" i="63"/>
  <c r="J2801" i="63"/>
  <c r="J2802" i="63"/>
  <c r="J2803" i="63"/>
  <c r="J2804" i="63"/>
  <c r="J2805" i="63"/>
  <c r="J2806" i="63"/>
  <c r="J2807" i="63"/>
  <c r="J2808" i="63"/>
  <c r="J2809" i="63"/>
  <c r="J2810" i="63"/>
  <c r="J2811" i="63"/>
  <c r="J2812" i="63"/>
  <c r="J2813" i="63"/>
  <c r="J2814" i="63"/>
  <c r="J2815" i="63"/>
  <c r="J2816" i="63"/>
  <c r="J2817" i="63"/>
  <c r="J2818" i="63"/>
  <c r="J2819" i="63"/>
  <c r="J2820" i="63"/>
  <c r="J2821" i="63"/>
  <c r="J2822" i="63"/>
  <c r="J2823" i="63"/>
  <c r="J2824" i="63"/>
  <c r="J2825" i="63"/>
  <c r="J2826" i="63"/>
  <c r="J2827" i="63"/>
  <c r="J2828" i="63"/>
  <c r="J2829" i="63"/>
  <c r="J2830" i="63"/>
  <c r="J2831" i="63"/>
  <c r="J2832" i="63"/>
  <c r="J2833" i="63"/>
  <c r="J2834" i="63"/>
  <c r="J2835" i="63"/>
  <c r="J2836" i="63"/>
  <c r="J2837" i="63"/>
  <c r="J2838" i="63"/>
  <c r="J2839" i="63"/>
  <c r="J2840" i="63"/>
  <c r="J2841" i="63"/>
  <c r="J2842" i="63"/>
  <c r="J2843" i="63"/>
  <c r="J2844" i="63"/>
  <c r="J2845" i="63"/>
  <c r="J2846" i="63"/>
  <c r="J2847" i="63"/>
  <c r="J2848" i="63"/>
  <c r="J2849" i="63"/>
  <c r="J2850" i="63"/>
  <c r="J2851" i="63"/>
  <c r="J2852" i="63"/>
  <c r="J2853" i="63"/>
  <c r="J2854" i="63"/>
  <c r="J2855" i="63"/>
  <c r="J2856" i="63"/>
  <c r="J2857" i="63"/>
  <c r="J2858" i="63"/>
  <c r="J2859" i="63"/>
  <c r="J2860" i="63"/>
  <c r="J2861" i="63"/>
  <c r="J2862" i="63"/>
  <c r="J2863" i="63"/>
  <c r="J2864" i="63"/>
  <c r="J2865" i="63"/>
  <c r="J2866" i="63"/>
  <c r="J2867" i="63"/>
  <c r="J2868" i="63"/>
  <c r="J2869" i="63"/>
  <c r="J2870" i="63"/>
  <c r="J2871" i="63"/>
  <c r="J2872" i="63"/>
  <c r="J2873" i="63"/>
  <c r="J2874" i="63"/>
  <c r="J2875" i="63"/>
  <c r="J2876" i="63"/>
  <c r="J2877" i="63"/>
  <c r="J2878" i="63"/>
  <c r="J2879" i="63"/>
  <c r="J2880" i="63"/>
  <c r="J2881" i="63"/>
  <c r="J2882" i="63"/>
  <c r="J2883" i="63"/>
  <c r="J2884" i="63"/>
  <c r="J2885" i="63"/>
  <c r="J2886" i="63"/>
  <c r="J2887" i="63"/>
  <c r="J2888" i="63"/>
  <c r="J2889" i="63"/>
  <c r="J2890" i="63"/>
  <c r="J2891" i="63"/>
  <c r="J2892" i="63"/>
  <c r="J2893" i="63"/>
  <c r="J2894" i="63"/>
  <c r="J2895" i="63"/>
  <c r="J2896" i="63"/>
  <c r="J2897" i="63"/>
  <c r="J2898" i="63"/>
  <c r="J2899" i="63"/>
  <c r="J2900" i="63"/>
  <c r="J2901" i="63"/>
  <c r="J2902" i="63"/>
  <c r="J2903" i="63"/>
  <c r="J2904" i="63"/>
  <c r="J2905" i="63"/>
  <c r="J2906" i="63"/>
  <c r="J2907" i="63"/>
  <c r="J2908" i="63"/>
  <c r="J2909" i="63"/>
  <c r="J2910" i="63"/>
  <c r="J2911" i="63"/>
  <c r="J2912" i="63"/>
  <c r="J2913" i="63"/>
  <c r="J2914" i="63"/>
  <c r="J2915" i="63"/>
  <c r="J2916" i="63"/>
  <c r="J2917" i="63"/>
  <c r="J2918" i="63"/>
  <c r="J2919" i="63"/>
  <c r="J2920" i="63"/>
  <c r="J2921" i="63"/>
  <c r="J2922" i="63"/>
  <c r="J2923" i="63"/>
  <c r="J2924" i="63"/>
  <c r="J2925" i="63"/>
  <c r="J2926" i="63"/>
  <c r="J2927" i="63"/>
  <c r="J2928" i="63"/>
  <c r="J2929" i="63"/>
  <c r="J2930" i="63"/>
  <c r="J2931" i="63"/>
  <c r="J2932" i="63"/>
  <c r="J2933" i="63"/>
  <c r="J2934" i="63"/>
  <c r="J2935" i="63"/>
  <c r="J2936" i="63"/>
  <c r="J2937" i="63"/>
  <c r="J2938" i="63"/>
  <c r="J2939" i="63"/>
  <c r="J2940" i="63"/>
  <c r="J2941" i="63"/>
  <c r="J2942" i="63"/>
  <c r="J2943" i="63"/>
  <c r="J2944" i="63"/>
  <c r="J2945" i="63"/>
  <c r="J2946" i="63"/>
  <c r="J2947" i="63"/>
  <c r="J2948" i="63"/>
  <c r="J2949" i="63"/>
  <c r="J2950" i="63"/>
  <c r="J2951" i="63"/>
  <c r="J2952" i="63"/>
  <c r="J2953" i="63"/>
  <c r="J2954" i="63"/>
  <c r="J2955" i="63"/>
  <c r="J2956" i="63"/>
  <c r="J2957" i="63"/>
  <c r="J2958" i="63"/>
  <c r="J2959" i="63"/>
  <c r="J2960" i="63"/>
  <c r="J2961" i="63"/>
  <c r="J2962" i="63"/>
  <c r="J2963" i="63"/>
  <c r="J2964" i="63"/>
  <c r="J2965" i="63"/>
  <c r="J2966" i="63"/>
  <c r="J2967" i="63"/>
  <c r="J2968" i="63"/>
  <c r="J2969" i="63"/>
  <c r="J2970" i="63"/>
  <c r="J2971" i="63"/>
  <c r="J2972" i="63"/>
  <c r="J2973" i="63"/>
  <c r="J2974" i="63"/>
  <c r="J2975" i="63"/>
  <c r="J2976" i="63"/>
  <c r="J2977" i="63"/>
  <c r="J2978" i="63"/>
  <c r="J2979" i="63"/>
  <c r="J2980" i="63"/>
  <c r="J2981" i="63"/>
  <c r="J2982" i="63"/>
  <c r="J2983" i="63"/>
  <c r="J2984" i="63"/>
  <c r="J2985" i="63"/>
  <c r="J2986" i="63"/>
  <c r="J2987" i="63"/>
  <c r="J2988" i="63"/>
  <c r="J2989" i="63"/>
  <c r="J2990" i="63"/>
  <c r="J2991" i="63"/>
  <c r="J2992" i="63"/>
  <c r="J2993" i="63"/>
  <c r="J2994" i="63"/>
  <c r="J2995" i="63"/>
  <c r="J2996" i="63"/>
  <c r="J2997" i="63"/>
  <c r="J2998" i="63"/>
  <c r="J2999" i="63"/>
  <c r="J3000" i="63"/>
  <c r="J3001" i="63"/>
  <c r="J3002" i="63"/>
  <c r="J3003" i="63"/>
  <c r="J3004" i="63"/>
  <c r="J3005" i="63"/>
  <c r="J3006" i="63"/>
  <c r="J3007" i="63"/>
  <c r="J3008" i="63"/>
  <c r="J3009" i="63"/>
  <c r="J3010" i="63"/>
  <c r="J3011" i="63"/>
  <c r="J3012" i="63"/>
  <c r="J3013" i="63"/>
  <c r="J3014" i="63"/>
  <c r="J3015" i="63"/>
  <c r="J3016" i="63"/>
  <c r="J3017" i="63"/>
  <c r="J3018" i="63"/>
  <c r="J3019" i="63"/>
  <c r="J3020" i="63"/>
  <c r="J3021" i="63"/>
  <c r="J3022" i="63"/>
  <c r="J3023" i="63"/>
  <c r="J3024" i="63"/>
  <c r="J3025" i="63"/>
  <c r="J3026" i="63"/>
  <c r="J3027" i="63"/>
  <c r="J3028" i="63"/>
  <c r="J3029" i="63"/>
  <c r="J3030" i="63"/>
  <c r="J3031" i="63"/>
  <c r="J3032" i="63"/>
  <c r="J3033" i="63"/>
  <c r="J3034" i="63"/>
  <c r="J3035" i="63"/>
  <c r="J3036" i="63"/>
  <c r="J3037" i="63"/>
  <c r="J3038" i="63"/>
  <c r="J3039" i="63"/>
  <c r="J3040" i="63"/>
  <c r="J3041" i="63"/>
  <c r="J3042" i="63"/>
  <c r="J3043" i="63"/>
  <c r="J3044" i="63"/>
  <c r="J3045" i="63"/>
  <c r="J3046" i="63"/>
  <c r="J3047" i="63"/>
  <c r="J3048" i="63"/>
  <c r="J3049" i="63"/>
  <c r="J3050" i="63"/>
  <c r="J3051" i="63"/>
  <c r="J3052" i="63"/>
  <c r="J3053" i="63"/>
  <c r="J3054" i="63"/>
  <c r="J3055" i="63"/>
  <c r="J3056" i="63"/>
  <c r="J3057" i="63"/>
  <c r="J3058" i="63"/>
  <c r="J3059" i="63"/>
  <c r="J3060" i="63"/>
  <c r="J3061" i="63"/>
  <c r="J3062" i="63"/>
  <c r="J3063" i="63"/>
  <c r="J3064" i="63"/>
  <c r="J3065" i="63"/>
  <c r="J3066" i="63"/>
  <c r="J3067" i="63"/>
  <c r="J3068" i="63"/>
  <c r="J3069" i="63"/>
  <c r="J3070" i="63"/>
  <c r="J3071" i="63"/>
  <c r="J3072" i="63"/>
  <c r="J3073" i="63"/>
  <c r="J3074" i="63"/>
  <c r="J3075" i="63"/>
  <c r="J3076" i="63"/>
  <c r="J3077" i="63"/>
  <c r="J3078" i="63"/>
  <c r="J3079" i="63"/>
  <c r="J3080" i="63"/>
  <c r="J3081" i="63"/>
  <c r="J3082" i="63"/>
  <c r="J3083" i="63"/>
  <c r="J3084" i="63"/>
  <c r="J3085" i="63"/>
  <c r="J3086" i="63"/>
  <c r="J3087" i="63"/>
  <c r="J3088" i="63"/>
  <c r="J3089" i="63"/>
  <c r="J3090" i="63"/>
  <c r="J3091" i="63"/>
  <c r="J3092" i="63"/>
  <c r="J3093" i="63"/>
  <c r="J3094" i="63"/>
  <c r="J3095" i="63"/>
  <c r="J3096" i="63"/>
  <c r="J3097" i="63"/>
  <c r="J3098" i="63"/>
  <c r="J3099" i="63"/>
  <c r="J3100" i="63"/>
  <c r="J3101" i="63"/>
  <c r="J3102" i="63"/>
  <c r="J3103" i="63"/>
  <c r="J3104" i="63"/>
  <c r="J3105" i="63"/>
  <c r="J3106" i="63"/>
  <c r="J3107" i="63"/>
  <c r="J3108" i="63"/>
  <c r="J3109" i="63"/>
  <c r="J3110" i="63"/>
  <c r="J3111" i="63"/>
  <c r="J3112" i="63"/>
  <c r="J3113" i="63"/>
  <c r="J3114" i="63"/>
  <c r="J3115" i="63"/>
  <c r="J3116" i="63"/>
  <c r="J3117" i="63"/>
  <c r="J3118" i="63"/>
  <c r="J3119" i="63"/>
  <c r="J3120" i="63"/>
  <c r="J3121" i="63"/>
  <c r="J3122" i="63"/>
  <c r="J3123" i="63"/>
  <c r="J3124" i="63"/>
  <c r="J3125" i="63"/>
  <c r="J3126" i="63"/>
  <c r="J3127" i="63"/>
  <c r="J3128" i="63"/>
  <c r="J3129" i="63"/>
  <c r="J3130" i="63"/>
  <c r="J3131" i="63"/>
  <c r="J3132" i="63"/>
  <c r="J3133" i="63"/>
  <c r="J3134" i="63"/>
  <c r="J3135" i="63"/>
  <c r="J3136" i="63"/>
  <c r="J3137" i="63"/>
  <c r="J3138" i="63"/>
  <c r="J3139" i="63"/>
  <c r="J3140" i="63"/>
  <c r="J3141" i="63"/>
  <c r="J3142" i="63"/>
  <c r="J3143" i="63"/>
  <c r="J3144" i="63"/>
  <c r="J3145" i="63"/>
  <c r="J3146" i="63"/>
  <c r="J3147" i="63"/>
  <c r="J3148" i="63"/>
  <c r="J3149" i="63"/>
  <c r="J3150" i="63"/>
  <c r="J3151" i="63"/>
  <c r="J3152" i="63"/>
  <c r="J3153" i="63"/>
  <c r="J3154" i="63"/>
  <c r="J3155" i="63"/>
  <c r="J3156" i="63"/>
  <c r="J3157" i="63"/>
  <c r="J3158" i="63"/>
  <c r="J3159" i="63"/>
  <c r="J3160" i="63"/>
  <c r="J3161" i="63"/>
  <c r="J3162" i="63"/>
  <c r="J3163" i="63"/>
  <c r="J3164" i="63"/>
  <c r="J3165" i="63"/>
  <c r="J3166" i="63"/>
  <c r="J3167" i="63"/>
  <c r="J3168" i="63"/>
  <c r="J3169" i="63"/>
  <c r="J3170" i="63"/>
  <c r="J3171" i="63"/>
  <c r="J3172" i="63"/>
  <c r="J3173" i="63"/>
  <c r="J3174" i="63"/>
  <c r="J3175" i="63"/>
  <c r="J3176" i="63"/>
  <c r="J3177" i="63"/>
  <c r="J3178" i="63"/>
  <c r="J3179" i="63"/>
  <c r="J3180" i="63"/>
  <c r="J3181" i="63"/>
  <c r="J3182" i="63"/>
  <c r="J3183" i="63"/>
  <c r="J3184" i="63"/>
  <c r="J3185" i="63"/>
  <c r="J3186" i="63"/>
  <c r="J3187" i="63"/>
  <c r="J3188" i="63"/>
  <c r="J3189" i="63"/>
  <c r="J3190" i="63"/>
  <c r="J3191" i="63"/>
  <c r="J3192" i="63"/>
  <c r="J3193" i="63"/>
  <c r="J3194" i="63"/>
  <c r="J3195" i="63"/>
  <c r="J3196" i="63"/>
  <c r="J3197" i="63"/>
  <c r="J3198" i="63"/>
  <c r="J3199" i="63"/>
  <c r="J3200" i="63"/>
  <c r="J3201" i="63"/>
  <c r="J3202" i="63"/>
  <c r="J3203" i="63"/>
  <c r="J3204" i="63"/>
  <c r="J3205" i="63"/>
  <c r="J3206" i="63"/>
  <c r="J3207" i="63"/>
  <c r="J3208" i="63"/>
  <c r="J3209" i="63"/>
  <c r="J3210" i="63"/>
  <c r="J3211" i="63"/>
  <c r="J3212" i="63"/>
  <c r="J3213" i="63"/>
  <c r="J3214" i="63"/>
  <c r="J3215" i="63"/>
  <c r="J3216" i="63"/>
  <c r="J3217" i="63"/>
  <c r="J3218" i="63"/>
  <c r="J3219" i="63"/>
  <c r="J3220" i="63"/>
  <c r="J3221" i="63"/>
  <c r="J3222" i="63"/>
  <c r="J3223" i="63"/>
  <c r="J3224" i="63"/>
  <c r="J3225" i="63"/>
  <c r="J3226" i="63"/>
  <c r="J3227" i="63"/>
  <c r="J3228" i="63"/>
  <c r="J3229" i="63"/>
  <c r="J3230" i="63"/>
  <c r="J3231" i="63"/>
  <c r="J3232" i="63"/>
  <c r="J3233" i="63"/>
  <c r="J3234" i="63"/>
  <c r="J3235" i="63"/>
  <c r="J3236" i="63"/>
  <c r="J3237" i="63"/>
  <c r="J3238" i="63"/>
  <c r="J3239" i="63"/>
  <c r="J3240" i="63"/>
  <c r="J3241" i="63"/>
  <c r="J3242" i="63"/>
  <c r="J3243" i="63"/>
  <c r="J3244" i="63"/>
  <c r="J3245" i="63"/>
  <c r="J3246" i="63"/>
  <c r="J3247" i="63"/>
  <c r="J3248" i="63"/>
  <c r="J3249" i="63"/>
  <c r="J3250" i="63"/>
  <c r="J3251" i="63"/>
  <c r="J3252" i="63"/>
  <c r="J3253" i="63"/>
  <c r="J3254" i="63"/>
  <c r="J3255" i="63"/>
  <c r="J3256" i="63"/>
  <c r="J3257" i="63"/>
  <c r="J3258" i="63"/>
  <c r="J3259" i="63"/>
  <c r="J3260" i="63"/>
  <c r="J3261" i="63"/>
  <c r="J3262" i="63"/>
  <c r="J3263" i="63"/>
  <c r="J3264" i="63"/>
  <c r="J3265" i="63"/>
  <c r="J3266" i="63"/>
  <c r="J3267" i="63"/>
  <c r="J3268" i="63"/>
  <c r="J3269" i="63"/>
  <c r="J3270" i="63"/>
  <c r="J3271" i="63"/>
  <c r="J3272" i="63"/>
  <c r="J3273" i="63"/>
  <c r="J3274" i="63"/>
  <c r="J3275" i="63"/>
  <c r="J3276" i="63"/>
  <c r="J3277" i="63"/>
  <c r="J3278" i="63"/>
  <c r="J3279" i="63"/>
  <c r="J3280" i="63"/>
  <c r="J3281" i="63"/>
  <c r="J3282" i="63"/>
  <c r="J3283" i="63"/>
  <c r="J3284" i="63"/>
  <c r="J3285" i="63"/>
  <c r="J3286" i="63"/>
  <c r="J3287" i="63"/>
  <c r="J3288" i="63"/>
  <c r="J3289" i="63"/>
  <c r="J3290" i="63"/>
  <c r="J3291" i="63"/>
  <c r="J3292" i="63"/>
  <c r="J3293" i="63"/>
  <c r="J3294" i="63"/>
  <c r="J3295" i="63"/>
  <c r="J3296" i="63"/>
  <c r="J3297" i="63"/>
  <c r="J3298" i="63"/>
  <c r="J3299" i="63"/>
  <c r="J3300" i="63"/>
  <c r="J3301" i="63"/>
  <c r="J3302" i="63"/>
  <c r="J3303" i="63"/>
  <c r="J3304" i="63"/>
  <c r="J3305" i="63"/>
  <c r="J3306" i="63"/>
  <c r="J3307" i="63"/>
  <c r="J3308" i="63"/>
  <c r="J3309" i="63"/>
  <c r="J3310" i="63"/>
  <c r="J3311" i="63"/>
  <c r="J3312" i="63"/>
  <c r="J3313" i="63"/>
  <c r="J3314" i="63"/>
  <c r="J3315" i="63"/>
  <c r="J3316" i="63"/>
  <c r="J3317" i="63"/>
  <c r="J3318" i="63"/>
  <c r="J3319" i="63"/>
  <c r="J3320" i="63"/>
  <c r="J3321" i="63"/>
  <c r="J3322" i="63"/>
  <c r="J3323" i="63"/>
  <c r="J3324" i="63"/>
  <c r="J3325" i="63"/>
  <c r="J3326" i="63"/>
  <c r="J3327" i="63"/>
  <c r="J3328" i="63"/>
  <c r="J3329" i="63"/>
  <c r="J3330" i="63"/>
  <c r="J3331" i="63"/>
  <c r="J3332" i="63"/>
  <c r="J3333" i="63"/>
  <c r="J3334" i="63"/>
  <c r="J3335" i="63"/>
  <c r="J3336" i="63"/>
  <c r="J3337" i="63"/>
  <c r="J3338" i="63"/>
  <c r="J3339" i="63"/>
  <c r="J3340" i="63"/>
  <c r="J3341" i="63"/>
  <c r="J3342" i="63"/>
  <c r="J3343" i="63"/>
  <c r="J3344" i="63"/>
  <c r="J3345" i="63"/>
  <c r="J3346" i="63"/>
  <c r="J3347" i="63"/>
  <c r="J3348" i="63"/>
  <c r="J3349" i="63"/>
  <c r="J3350" i="63"/>
  <c r="J3351" i="63"/>
  <c r="J3352" i="63"/>
  <c r="J3353" i="63"/>
  <c r="J3354" i="63"/>
  <c r="J3355" i="63"/>
  <c r="J3356" i="63"/>
  <c r="J3357" i="63"/>
  <c r="J3358" i="63"/>
  <c r="J3359" i="63"/>
  <c r="J3360" i="63"/>
  <c r="J3361" i="63"/>
  <c r="J3362" i="63"/>
  <c r="J3363" i="63"/>
  <c r="J3364" i="63"/>
  <c r="J3365" i="63"/>
  <c r="J3366" i="63"/>
  <c r="J3367" i="63"/>
  <c r="J3368" i="63"/>
  <c r="J3369" i="63"/>
  <c r="J3370" i="63"/>
  <c r="J3371" i="63"/>
  <c r="J3372" i="63"/>
  <c r="J3373" i="63"/>
  <c r="J3374" i="63"/>
  <c r="J3375" i="63"/>
  <c r="J3376" i="63"/>
  <c r="J3377" i="63"/>
  <c r="J3378" i="63"/>
  <c r="J3379" i="63"/>
  <c r="J3380" i="63"/>
  <c r="J3381" i="63"/>
  <c r="J3382" i="63"/>
  <c r="J3383" i="63"/>
  <c r="J3384" i="63"/>
  <c r="J3385" i="63"/>
  <c r="J3386" i="63"/>
  <c r="J3387" i="63"/>
  <c r="J3388" i="63"/>
  <c r="J3389" i="63"/>
  <c r="J3390" i="63"/>
  <c r="J3391" i="63"/>
  <c r="J3392" i="63"/>
  <c r="J3393" i="63"/>
  <c r="J3394" i="63"/>
  <c r="J3395" i="63"/>
  <c r="J3396" i="63"/>
  <c r="J3397" i="63"/>
  <c r="J3398" i="63"/>
  <c r="J3399" i="63"/>
  <c r="J3400" i="63"/>
  <c r="J3401" i="63"/>
  <c r="J3402" i="63"/>
  <c r="J3403" i="63"/>
  <c r="J3404" i="63"/>
  <c r="J3405" i="63"/>
  <c r="J3406" i="63"/>
  <c r="J3407" i="63"/>
  <c r="J3408" i="63"/>
  <c r="J3409" i="63"/>
  <c r="J3410" i="63"/>
  <c r="J3411" i="63"/>
  <c r="J3412" i="63"/>
  <c r="J3413" i="63"/>
  <c r="J3414" i="63"/>
  <c r="J3415" i="63"/>
  <c r="J3416" i="63"/>
  <c r="J3417" i="63"/>
  <c r="J3418" i="63"/>
  <c r="J3419" i="63"/>
  <c r="J3420" i="63"/>
  <c r="J3421" i="63"/>
  <c r="J3422" i="63"/>
  <c r="J3423" i="63"/>
  <c r="J3424" i="63"/>
  <c r="J3425" i="63"/>
  <c r="J3426" i="63"/>
  <c r="J3427" i="63"/>
  <c r="J3428" i="63"/>
  <c r="J3429" i="63"/>
  <c r="J3430" i="63"/>
  <c r="J3431" i="63"/>
  <c r="J3432" i="63"/>
  <c r="J3433" i="63"/>
  <c r="J3434" i="63"/>
  <c r="J3435" i="63"/>
  <c r="J3436" i="63"/>
  <c r="J3437" i="63"/>
  <c r="J3438" i="63"/>
  <c r="J3439" i="63"/>
  <c r="J3440" i="63"/>
  <c r="J3441" i="63"/>
  <c r="J3442" i="63"/>
  <c r="J3443" i="63"/>
  <c r="J3444" i="63"/>
  <c r="J3445" i="63"/>
  <c r="J3446" i="63"/>
  <c r="J3447" i="63"/>
  <c r="J3448" i="63"/>
  <c r="J3449" i="63"/>
  <c r="J3450" i="63"/>
  <c r="J3451" i="63"/>
  <c r="J3452" i="63"/>
  <c r="J3453" i="63"/>
  <c r="J3454" i="63"/>
  <c r="J3455" i="63"/>
  <c r="J3456" i="63"/>
  <c r="J3457" i="63"/>
  <c r="J3458" i="63"/>
  <c r="J3459" i="63"/>
  <c r="J3460" i="63"/>
  <c r="J3461" i="63"/>
  <c r="J3462" i="63"/>
  <c r="J3463" i="63"/>
  <c r="J3464" i="63"/>
  <c r="J3465" i="63"/>
  <c r="J3466" i="63"/>
  <c r="J3467" i="63"/>
  <c r="J3468" i="63"/>
  <c r="J3469" i="63"/>
  <c r="J3470" i="63"/>
  <c r="J3471" i="63"/>
  <c r="J3472" i="63"/>
  <c r="J3473" i="63"/>
  <c r="J3474" i="63"/>
  <c r="J3475" i="63"/>
  <c r="J3476" i="63"/>
  <c r="J3477" i="63"/>
  <c r="J3478" i="63"/>
  <c r="J3479" i="63"/>
  <c r="J3480" i="63"/>
  <c r="J3481" i="63"/>
  <c r="J3482" i="63"/>
  <c r="J3483" i="63"/>
  <c r="J3484" i="63"/>
  <c r="J3485" i="63"/>
  <c r="J3486" i="63"/>
  <c r="J3487" i="63"/>
  <c r="J3488" i="63"/>
  <c r="J3489" i="63"/>
  <c r="J3490" i="63"/>
  <c r="J3491" i="63"/>
  <c r="J3492" i="63"/>
  <c r="J3493" i="63"/>
  <c r="J3494" i="63"/>
  <c r="J3495" i="63"/>
  <c r="J3496" i="63"/>
  <c r="J3497" i="63"/>
  <c r="J3498" i="63"/>
  <c r="J3499" i="63"/>
  <c r="J3500" i="63"/>
  <c r="J3501" i="63"/>
  <c r="J3502" i="63"/>
  <c r="J3503" i="63"/>
  <c r="J3504" i="63"/>
  <c r="J3505" i="63"/>
  <c r="J3506" i="63"/>
  <c r="J3507" i="63"/>
  <c r="J3508" i="63"/>
  <c r="J3509" i="63"/>
  <c r="J3510" i="63"/>
  <c r="J3511" i="63"/>
  <c r="J3512" i="63"/>
  <c r="J3513" i="63"/>
  <c r="J3514" i="63"/>
  <c r="J3515" i="63"/>
  <c r="J3516" i="63"/>
  <c r="J3517" i="63"/>
  <c r="J3518" i="63"/>
  <c r="J3519" i="63"/>
  <c r="J3520" i="63"/>
  <c r="J3521" i="63"/>
  <c r="J3522" i="63"/>
  <c r="J3523" i="63"/>
  <c r="J3524" i="63"/>
  <c r="J3525" i="63"/>
  <c r="J3526" i="63"/>
  <c r="J3527" i="63"/>
  <c r="J3528" i="63"/>
  <c r="J3529" i="63"/>
  <c r="J3530" i="63"/>
  <c r="J3531" i="63"/>
  <c r="J3532" i="63"/>
  <c r="J3533" i="63"/>
  <c r="J3534" i="63"/>
  <c r="J3535" i="63"/>
  <c r="J3536" i="63"/>
  <c r="J3537" i="63"/>
  <c r="J3538" i="63"/>
  <c r="J3539" i="63"/>
  <c r="J3540" i="63"/>
  <c r="J3541" i="63"/>
  <c r="J3542" i="63"/>
  <c r="J3543" i="63"/>
  <c r="J3544" i="63"/>
  <c r="J3545" i="63"/>
  <c r="J3546" i="63"/>
  <c r="J3547" i="63"/>
  <c r="J3548" i="63"/>
  <c r="J3549" i="63"/>
  <c r="J3550" i="63"/>
  <c r="J3551" i="63"/>
  <c r="J3552" i="63"/>
  <c r="J3553" i="63"/>
  <c r="J3554" i="63"/>
  <c r="J3555" i="63"/>
  <c r="J3556" i="63"/>
  <c r="J3557" i="63"/>
  <c r="J3558" i="63"/>
  <c r="J3559" i="63"/>
  <c r="J3560" i="63"/>
  <c r="J3561" i="63"/>
  <c r="J3562" i="63"/>
  <c r="J3563" i="63"/>
  <c r="J3564" i="63"/>
  <c r="J3565" i="63"/>
  <c r="J3566" i="63"/>
  <c r="J3567" i="63"/>
  <c r="J3568" i="63"/>
  <c r="J3569" i="63"/>
  <c r="J3570" i="63"/>
  <c r="J3571" i="63"/>
  <c r="J3572" i="63"/>
  <c r="J3573" i="63"/>
  <c r="J3574" i="63"/>
  <c r="J3575" i="63"/>
  <c r="J3576" i="63"/>
  <c r="J3577" i="63"/>
  <c r="J3578" i="63"/>
  <c r="J3579" i="63"/>
  <c r="J3580" i="63"/>
  <c r="J3581" i="63"/>
  <c r="J3582" i="63"/>
  <c r="J3583" i="63"/>
  <c r="J3584" i="63"/>
  <c r="J3585" i="63"/>
  <c r="J3586" i="63"/>
  <c r="J3587" i="63"/>
  <c r="J3588" i="63"/>
  <c r="J3589" i="63"/>
  <c r="J3590" i="63"/>
  <c r="J3591" i="63"/>
  <c r="J3592" i="63"/>
  <c r="J3593" i="63"/>
  <c r="J3594" i="63"/>
  <c r="J3595" i="63"/>
  <c r="J3596" i="63"/>
  <c r="J3597" i="63"/>
  <c r="J3598" i="63"/>
  <c r="J3599" i="63"/>
  <c r="J3600" i="63"/>
  <c r="J3601" i="63"/>
  <c r="J3602" i="63"/>
  <c r="J3603" i="63"/>
  <c r="J3604" i="63"/>
  <c r="J3605" i="63"/>
  <c r="J3606" i="63"/>
  <c r="J3607" i="63"/>
  <c r="J3608" i="63"/>
  <c r="J3609" i="63"/>
  <c r="J3610" i="63"/>
  <c r="J3611" i="63"/>
  <c r="J3612" i="63"/>
  <c r="J3613" i="63"/>
  <c r="J3614" i="63"/>
  <c r="J3615" i="63"/>
  <c r="J3616" i="63"/>
  <c r="J3617" i="63"/>
  <c r="J3618" i="63"/>
  <c r="J3619" i="63"/>
  <c r="J3620" i="63"/>
  <c r="J3621" i="63"/>
  <c r="J3622" i="63"/>
  <c r="J3623" i="63"/>
  <c r="J3624" i="63"/>
  <c r="J3625" i="63"/>
  <c r="J3626" i="63"/>
  <c r="J3627" i="63"/>
  <c r="J3628" i="63"/>
  <c r="J3629" i="63"/>
  <c r="J3630" i="63"/>
  <c r="J3631" i="63"/>
  <c r="J3632" i="63"/>
  <c r="J3633" i="63"/>
  <c r="J3634" i="63"/>
  <c r="J3635" i="63"/>
  <c r="J3636" i="63"/>
  <c r="J3637" i="63"/>
  <c r="J3638" i="63"/>
  <c r="J3639" i="63"/>
  <c r="J3640" i="63"/>
  <c r="J3641" i="63"/>
  <c r="J3642" i="63"/>
  <c r="J3643" i="63"/>
  <c r="J3644" i="63"/>
  <c r="J3645" i="63"/>
  <c r="J3646" i="63"/>
  <c r="J3647" i="63"/>
  <c r="J3648" i="63"/>
  <c r="J3649" i="63"/>
  <c r="J3650" i="63"/>
  <c r="J3651" i="63"/>
  <c r="J3652" i="63"/>
  <c r="J3653" i="63"/>
  <c r="J3654" i="63"/>
  <c r="J3655" i="63"/>
  <c r="J3656" i="63"/>
  <c r="J3657" i="63"/>
  <c r="J3658" i="63"/>
  <c r="J3659" i="63"/>
  <c r="J3660" i="63"/>
  <c r="J3661" i="63"/>
  <c r="J3662" i="63"/>
  <c r="J3663" i="63"/>
  <c r="J3664" i="63"/>
  <c r="J3665" i="63"/>
  <c r="J3666" i="63"/>
  <c r="J3667" i="63"/>
  <c r="J3668" i="63"/>
  <c r="J3669" i="63"/>
  <c r="J3670" i="63"/>
  <c r="J3671" i="63"/>
  <c r="J3672" i="63"/>
  <c r="J3673" i="63"/>
  <c r="J3674" i="63"/>
  <c r="J3675" i="63"/>
  <c r="J3676" i="63"/>
  <c r="J3677" i="63"/>
  <c r="J3678" i="63"/>
  <c r="J3679" i="63"/>
  <c r="J3680" i="63"/>
  <c r="J3681" i="63"/>
  <c r="J3682" i="63"/>
  <c r="J3683" i="63"/>
  <c r="J3684" i="63"/>
  <c r="J3685" i="63"/>
  <c r="J3686" i="63"/>
  <c r="J3687" i="63"/>
  <c r="J3688" i="63"/>
  <c r="J3689" i="63"/>
  <c r="J3690" i="63"/>
  <c r="J3691" i="63"/>
  <c r="J3692" i="63"/>
  <c r="J3693" i="63"/>
  <c r="J3694" i="63"/>
  <c r="J3695" i="63"/>
  <c r="J3696" i="63"/>
  <c r="J3697" i="63"/>
  <c r="J3698" i="63"/>
  <c r="J3699" i="63"/>
  <c r="J3700" i="63"/>
  <c r="J3701" i="63"/>
  <c r="J3702" i="63"/>
  <c r="J3703" i="63"/>
  <c r="J3704" i="63"/>
  <c r="J3705" i="63"/>
  <c r="J3706" i="63"/>
  <c r="J3707" i="63"/>
  <c r="J3708" i="63"/>
  <c r="J3709" i="63"/>
  <c r="J3710" i="63"/>
  <c r="J3711" i="63"/>
  <c r="J3712" i="63"/>
  <c r="J3713" i="63"/>
  <c r="J3714" i="63"/>
  <c r="J3715" i="63"/>
  <c r="J3716" i="63"/>
  <c r="J3717" i="63"/>
  <c r="J3718" i="63"/>
  <c r="J3719" i="63"/>
  <c r="J3720" i="63"/>
  <c r="J3721" i="63"/>
  <c r="J3722" i="63"/>
  <c r="J3723" i="63"/>
  <c r="J3724" i="63"/>
  <c r="J3725" i="63"/>
  <c r="J3726" i="63"/>
  <c r="J3727" i="63"/>
  <c r="J3728" i="63"/>
  <c r="J3729" i="63"/>
  <c r="J3730" i="63"/>
  <c r="J3731" i="63"/>
  <c r="J3732" i="63"/>
  <c r="J3733" i="63"/>
  <c r="J3734" i="63"/>
  <c r="J3735" i="63"/>
  <c r="J3736" i="63"/>
  <c r="J3737" i="63"/>
  <c r="J3738" i="63"/>
  <c r="J3739" i="63"/>
  <c r="J3740" i="63"/>
  <c r="J3741" i="63"/>
  <c r="J3742" i="63"/>
  <c r="J3743" i="63"/>
  <c r="J3744" i="63"/>
  <c r="J3745" i="63"/>
  <c r="J3746" i="63"/>
  <c r="J3747" i="63"/>
  <c r="J3748" i="63"/>
  <c r="J3749" i="63"/>
  <c r="J3750" i="63"/>
  <c r="J3751" i="63"/>
  <c r="J3752" i="63"/>
  <c r="J3753" i="63"/>
  <c r="J3754" i="63"/>
  <c r="J3755" i="63"/>
  <c r="J3756" i="63"/>
  <c r="J3757" i="63"/>
  <c r="J3758" i="63"/>
  <c r="J3759" i="63"/>
  <c r="J3760" i="63"/>
  <c r="J3761" i="63"/>
  <c r="J3762" i="63"/>
  <c r="J3763" i="63"/>
  <c r="J3764" i="63"/>
  <c r="J3765" i="63"/>
  <c r="J3766" i="63"/>
  <c r="J3767" i="63"/>
  <c r="J3768" i="63"/>
  <c r="J3769" i="63"/>
  <c r="J3770" i="63"/>
  <c r="J3771" i="63"/>
  <c r="J3772" i="63"/>
  <c r="J3773" i="63"/>
  <c r="J3774" i="63"/>
  <c r="J3775" i="63"/>
  <c r="J3776" i="63"/>
  <c r="J3777" i="63"/>
  <c r="J3778" i="63"/>
  <c r="J3779" i="63"/>
  <c r="J3780" i="63"/>
  <c r="J3781" i="63"/>
  <c r="J3782" i="63"/>
  <c r="J3783" i="63"/>
  <c r="J3784" i="63"/>
  <c r="J3785" i="63"/>
  <c r="J3786" i="63"/>
  <c r="J3787" i="63"/>
  <c r="J3788" i="63"/>
  <c r="J3789" i="63"/>
  <c r="J3790" i="63"/>
  <c r="J3791" i="63"/>
  <c r="J3792" i="63"/>
  <c r="J3793" i="63"/>
  <c r="J3794" i="63"/>
  <c r="J3795" i="63"/>
  <c r="J3796" i="63"/>
  <c r="J3797" i="63"/>
  <c r="J3798" i="63"/>
  <c r="J3799" i="63"/>
  <c r="J3800" i="63"/>
  <c r="J3801" i="63"/>
  <c r="J3802" i="63"/>
  <c r="J3803" i="63"/>
  <c r="J3804" i="63"/>
  <c r="J3805" i="63"/>
  <c r="J3806" i="63"/>
  <c r="J3807" i="63"/>
  <c r="J3808" i="63"/>
  <c r="J3809" i="63"/>
  <c r="J3810" i="63"/>
  <c r="J3811" i="63"/>
  <c r="J3812" i="63"/>
  <c r="J3813" i="63"/>
  <c r="J3814" i="63"/>
  <c r="J3815" i="63"/>
  <c r="J3816" i="63"/>
  <c r="J3817" i="63"/>
  <c r="J3818" i="63"/>
  <c r="J3819" i="63"/>
  <c r="J3820" i="63"/>
  <c r="J3821" i="63"/>
  <c r="J3822" i="63"/>
  <c r="J3823" i="63"/>
  <c r="J3824" i="63"/>
  <c r="J3825" i="63"/>
  <c r="J3826" i="63"/>
  <c r="J3827" i="63"/>
  <c r="J3828" i="63"/>
  <c r="J3829" i="63"/>
  <c r="J3830" i="63"/>
  <c r="J3831" i="63"/>
  <c r="J3832" i="63"/>
  <c r="J3833" i="63"/>
  <c r="J3834" i="63"/>
  <c r="J3835" i="63"/>
  <c r="J3836" i="63"/>
  <c r="J3837" i="63"/>
  <c r="J3838" i="63"/>
  <c r="J3839" i="63"/>
  <c r="J3840" i="63"/>
  <c r="J3841" i="63"/>
  <c r="J3842" i="63"/>
  <c r="J3843" i="63"/>
  <c r="J3844" i="63"/>
  <c r="J3845" i="63"/>
  <c r="J3846" i="63"/>
  <c r="J3847" i="63"/>
  <c r="J3848" i="63"/>
  <c r="J3849" i="63"/>
  <c r="J3850" i="63"/>
  <c r="J3851" i="63"/>
  <c r="J3852" i="63"/>
  <c r="J3853" i="63"/>
  <c r="J3854" i="63"/>
  <c r="J3855" i="63"/>
  <c r="J3856" i="63"/>
  <c r="J3857" i="63"/>
  <c r="J3858" i="63"/>
  <c r="J3859" i="63"/>
  <c r="J3860" i="63"/>
  <c r="J3861" i="63"/>
  <c r="J3862" i="63"/>
  <c r="J3863" i="63"/>
  <c r="J3864" i="63"/>
  <c r="J3865" i="63"/>
  <c r="J3866" i="63"/>
  <c r="J3867" i="63"/>
  <c r="J3868" i="63"/>
  <c r="J3869" i="63"/>
  <c r="J3870" i="63"/>
  <c r="J3871" i="63"/>
  <c r="J3872" i="63"/>
  <c r="J3873" i="63"/>
  <c r="J3874" i="63"/>
  <c r="J3875" i="63"/>
  <c r="J3876" i="63"/>
  <c r="J3877" i="63"/>
  <c r="J3878" i="63"/>
  <c r="J3879" i="63"/>
  <c r="J3880" i="63"/>
  <c r="J3881" i="63"/>
  <c r="J3882" i="63"/>
  <c r="J3883" i="63"/>
  <c r="J3884" i="63"/>
  <c r="J3885" i="63"/>
  <c r="J3886" i="63"/>
  <c r="J3887" i="63"/>
  <c r="J3888" i="63"/>
  <c r="J3889" i="63"/>
  <c r="J3890" i="63"/>
  <c r="J3891" i="63"/>
  <c r="J3892" i="63"/>
  <c r="J3893" i="63"/>
  <c r="J3894" i="63"/>
  <c r="J3895" i="63"/>
  <c r="J3896" i="63"/>
  <c r="J3897" i="63"/>
  <c r="J3898" i="63"/>
  <c r="J3899" i="63"/>
  <c r="J3900" i="63"/>
  <c r="J3901" i="63"/>
  <c r="J3902" i="63"/>
  <c r="J3903" i="63"/>
  <c r="J3904" i="63"/>
  <c r="J3905" i="63"/>
  <c r="J3906" i="63"/>
  <c r="J3907" i="63"/>
  <c r="J3908" i="63"/>
  <c r="J3909" i="63"/>
  <c r="J3910" i="63"/>
  <c r="J3911" i="63"/>
  <c r="J3912" i="63"/>
  <c r="J3913" i="63"/>
  <c r="J3914" i="63"/>
  <c r="J3915" i="63"/>
  <c r="J3916" i="63"/>
  <c r="J3917" i="63"/>
  <c r="J3918" i="63"/>
  <c r="J3919" i="63"/>
  <c r="J3920" i="63"/>
  <c r="J3921" i="63"/>
  <c r="J3922" i="63"/>
  <c r="J3923" i="63"/>
  <c r="J3924" i="63"/>
  <c r="J3925" i="63"/>
  <c r="J3926" i="63"/>
  <c r="J3927" i="63"/>
  <c r="J3928" i="63"/>
  <c r="J3929" i="63"/>
  <c r="J3930" i="63"/>
  <c r="J3931" i="63"/>
  <c r="J3932" i="63"/>
  <c r="J3933" i="63"/>
  <c r="J3934" i="63"/>
  <c r="J3935" i="63"/>
  <c r="J3936" i="63"/>
  <c r="J3937" i="63"/>
  <c r="J3938" i="63"/>
  <c r="J3939" i="63"/>
  <c r="J3940" i="63"/>
  <c r="J3941" i="63"/>
  <c r="J3942" i="63"/>
  <c r="J3943" i="63"/>
  <c r="J3944" i="63"/>
  <c r="J3945" i="63"/>
  <c r="J3946" i="63"/>
  <c r="J3947" i="63"/>
  <c r="J3948" i="63"/>
  <c r="J3949" i="63"/>
  <c r="J3950" i="63"/>
  <c r="J3951" i="63"/>
  <c r="J3952" i="63"/>
  <c r="J3953" i="63"/>
  <c r="J3954" i="63"/>
  <c r="J3955" i="63"/>
  <c r="J3956" i="63"/>
  <c r="J3957" i="63"/>
  <c r="J3958" i="63"/>
  <c r="J3959" i="63"/>
  <c r="J3960" i="63"/>
  <c r="J3961" i="63"/>
  <c r="J3962" i="63"/>
  <c r="J3963" i="63"/>
  <c r="J3964" i="63"/>
  <c r="J3965" i="63"/>
  <c r="J3966" i="63"/>
  <c r="J3967" i="63"/>
  <c r="J3968" i="63"/>
  <c r="J3969" i="63"/>
  <c r="J3970" i="63"/>
  <c r="J3971" i="63"/>
  <c r="J3972" i="63"/>
  <c r="J3973" i="63"/>
  <c r="J3974" i="63"/>
  <c r="J3975" i="63"/>
  <c r="J3976" i="63"/>
  <c r="J3977" i="63"/>
  <c r="J3978" i="63"/>
  <c r="J3979" i="63"/>
  <c r="J3980" i="63"/>
  <c r="J3981" i="63"/>
  <c r="J3982" i="63"/>
  <c r="J3983" i="63"/>
  <c r="J3984" i="63"/>
  <c r="J3985" i="63"/>
  <c r="J3986" i="63"/>
  <c r="J3987" i="63"/>
  <c r="J3988" i="63"/>
  <c r="J3989" i="63"/>
  <c r="J3990" i="63"/>
  <c r="J3991" i="63"/>
  <c r="J3992" i="63"/>
  <c r="J3993" i="63"/>
  <c r="J3994" i="63"/>
  <c r="J3995" i="63"/>
  <c r="J3996" i="63"/>
  <c r="J3997" i="63"/>
  <c r="J3998" i="63"/>
  <c r="J3999" i="63"/>
  <c r="J4000" i="63"/>
  <c r="J4001" i="63"/>
  <c r="J4002" i="63"/>
  <c r="J4003" i="63"/>
  <c r="J4004" i="63"/>
  <c r="J4005" i="63"/>
  <c r="J4006" i="63"/>
  <c r="J4007" i="63"/>
  <c r="J4008" i="63"/>
  <c r="J4009" i="63"/>
  <c r="J4010" i="63"/>
  <c r="J4011" i="63"/>
  <c r="J4012" i="63"/>
  <c r="J4013" i="63"/>
  <c r="J4014" i="63"/>
  <c r="J4015" i="63"/>
  <c r="J4016" i="63"/>
  <c r="J4017" i="63"/>
  <c r="J4018" i="63"/>
  <c r="J4019" i="63"/>
  <c r="J4020" i="63"/>
  <c r="J4021" i="63"/>
  <c r="J4022" i="63"/>
  <c r="J4023" i="63"/>
  <c r="J4024" i="63"/>
  <c r="J4025" i="63"/>
  <c r="J4026" i="63"/>
  <c r="J4027" i="63"/>
  <c r="J4028" i="63"/>
  <c r="J4029" i="63"/>
  <c r="J4030" i="63"/>
  <c r="J4031" i="63"/>
  <c r="J4032" i="63"/>
  <c r="J4033" i="63"/>
  <c r="J4034" i="63"/>
  <c r="J4035" i="63"/>
  <c r="J4036" i="63"/>
  <c r="J4037" i="63"/>
  <c r="J4038" i="63"/>
  <c r="J4039" i="63"/>
  <c r="J4040" i="63"/>
  <c r="J4041" i="63"/>
  <c r="J4042" i="63"/>
  <c r="J4043" i="63"/>
  <c r="J4044" i="63"/>
  <c r="J4045" i="63"/>
  <c r="J4046" i="63"/>
  <c r="J4047" i="63"/>
  <c r="J4048" i="63"/>
  <c r="J4049" i="63"/>
  <c r="J4050" i="63"/>
  <c r="J4051" i="63"/>
  <c r="J4052" i="63"/>
  <c r="J4053" i="63"/>
  <c r="J4054" i="63"/>
  <c r="J4055" i="63"/>
  <c r="J4056" i="63"/>
  <c r="J4057" i="63"/>
  <c r="J4058" i="63"/>
  <c r="J4059" i="63"/>
  <c r="J4060" i="63"/>
  <c r="J4061" i="63"/>
  <c r="J4062" i="63"/>
  <c r="J4063" i="63"/>
  <c r="J4064" i="63"/>
  <c r="J4065" i="63"/>
  <c r="J4066" i="63"/>
  <c r="J4067" i="63"/>
  <c r="J4068" i="63"/>
  <c r="J4069" i="63"/>
  <c r="J4070" i="63"/>
  <c r="J4071" i="63"/>
  <c r="J4072" i="63"/>
  <c r="J4073" i="63"/>
  <c r="J4074" i="63"/>
  <c r="J4075" i="63"/>
  <c r="J4076" i="63"/>
  <c r="J4077" i="63"/>
  <c r="J4078" i="63"/>
  <c r="J4079" i="63"/>
  <c r="J4080" i="63"/>
  <c r="J4081" i="63"/>
  <c r="J4082" i="63"/>
  <c r="J4083" i="63"/>
  <c r="J4084" i="63"/>
  <c r="J4085" i="63"/>
  <c r="J4086" i="63"/>
  <c r="J4087" i="63"/>
  <c r="J4088" i="63"/>
  <c r="J4089" i="63"/>
  <c r="J4090" i="63"/>
  <c r="J4091" i="63"/>
  <c r="J4092" i="63"/>
  <c r="J4093" i="63"/>
  <c r="J4094" i="63"/>
  <c r="J4095" i="63"/>
  <c r="J4096" i="63"/>
  <c r="J4097" i="63"/>
  <c r="J4098" i="63"/>
  <c r="J4099" i="63"/>
  <c r="J4100" i="63"/>
  <c r="J4101" i="63"/>
  <c r="J4102" i="63"/>
  <c r="J4103" i="63"/>
  <c r="J4104" i="63"/>
  <c r="J4105" i="63"/>
  <c r="J4106" i="63"/>
  <c r="J4107" i="63"/>
  <c r="J4108" i="63"/>
  <c r="J4109" i="63"/>
  <c r="J4110" i="63"/>
  <c r="J4111" i="63"/>
  <c r="J4112" i="63"/>
  <c r="J4113" i="63"/>
  <c r="J4114" i="63"/>
  <c r="J4115" i="63"/>
  <c r="J4116" i="63"/>
  <c r="J4117" i="63"/>
  <c r="J4118" i="63"/>
  <c r="J4119" i="63"/>
  <c r="J4120" i="63"/>
  <c r="J4121" i="63"/>
  <c r="J4122" i="63"/>
  <c r="J4123" i="63"/>
  <c r="J4124" i="63"/>
  <c r="J4125" i="63"/>
  <c r="J4126" i="63"/>
  <c r="J4127" i="63"/>
  <c r="J4128" i="63"/>
  <c r="J4129" i="63"/>
  <c r="J4130" i="63"/>
  <c r="J4131" i="63"/>
  <c r="J4132" i="63"/>
  <c r="J4133" i="63"/>
  <c r="J4134" i="63"/>
  <c r="J4135" i="63"/>
  <c r="J4136" i="63"/>
  <c r="J4137" i="63"/>
  <c r="J4138" i="63"/>
  <c r="J4139" i="63"/>
  <c r="J4140" i="63"/>
  <c r="J4141" i="63"/>
  <c r="J4142" i="63"/>
  <c r="J4143" i="63"/>
  <c r="J4144" i="63"/>
  <c r="J4145" i="63"/>
  <c r="J4146" i="63"/>
  <c r="J4147" i="63"/>
  <c r="J4148" i="63"/>
  <c r="J4149" i="63"/>
  <c r="J4150" i="63"/>
  <c r="J4151" i="63"/>
  <c r="J4152" i="63"/>
  <c r="J4153" i="63"/>
  <c r="J4154" i="63"/>
  <c r="J4155" i="63"/>
  <c r="J4156" i="63"/>
  <c r="J4157" i="63"/>
  <c r="J4158" i="63"/>
  <c r="J4159" i="63"/>
  <c r="J4160" i="63"/>
  <c r="J4161" i="63"/>
  <c r="J4162" i="63"/>
  <c r="J4163" i="63"/>
  <c r="J4164" i="63"/>
  <c r="J4165" i="63"/>
  <c r="J4166" i="63"/>
  <c r="J4167" i="63"/>
  <c r="J4168" i="63"/>
  <c r="J4169" i="63"/>
  <c r="J4170" i="63"/>
  <c r="J4171" i="63"/>
  <c r="J4172" i="63"/>
  <c r="J4173" i="63"/>
  <c r="J4174" i="63"/>
  <c r="J4175" i="63"/>
  <c r="J4176" i="63"/>
  <c r="J4177" i="63"/>
  <c r="J4178" i="63"/>
  <c r="J4179" i="63"/>
  <c r="J4180" i="63"/>
  <c r="J4181" i="63"/>
  <c r="J4182" i="63"/>
  <c r="J4183" i="63"/>
  <c r="J4184" i="63"/>
  <c r="J4185" i="63"/>
  <c r="J4186" i="63"/>
  <c r="J4187" i="63"/>
  <c r="J4188" i="63"/>
  <c r="J4189" i="63"/>
  <c r="J4190" i="63"/>
  <c r="J4191" i="63"/>
  <c r="J4192" i="63"/>
  <c r="J4193" i="63"/>
  <c r="J4194" i="63"/>
  <c r="J4195" i="63"/>
  <c r="J4196" i="63"/>
  <c r="J4197" i="63"/>
  <c r="J4198" i="63"/>
  <c r="J4199" i="63"/>
  <c r="J4200" i="63"/>
  <c r="J4201" i="63"/>
  <c r="J4202" i="63"/>
  <c r="J4203" i="63"/>
  <c r="J4204" i="63"/>
  <c r="J4205" i="63"/>
  <c r="J4206" i="63"/>
  <c r="J4207" i="63"/>
  <c r="J4208" i="63"/>
  <c r="J4209" i="63"/>
  <c r="J4210" i="63"/>
  <c r="J4211" i="63"/>
  <c r="J4212" i="63"/>
  <c r="J4213" i="63"/>
  <c r="J4214" i="63"/>
  <c r="J4215" i="63"/>
  <c r="J4216" i="63"/>
  <c r="J4217" i="63"/>
  <c r="J4218" i="63"/>
  <c r="J4219" i="63"/>
  <c r="J4220" i="63"/>
  <c r="J4221" i="63"/>
  <c r="J4222" i="63"/>
  <c r="J4223" i="63"/>
  <c r="J4224" i="63"/>
  <c r="J4225" i="63"/>
  <c r="J4226" i="63"/>
  <c r="J4227" i="63"/>
  <c r="J4228" i="63"/>
  <c r="J4229" i="63"/>
  <c r="J4230" i="63"/>
  <c r="J4231" i="63"/>
  <c r="J4232" i="63"/>
  <c r="J4233" i="63"/>
  <c r="J4234" i="63"/>
  <c r="J4235" i="63"/>
  <c r="J4236" i="63"/>
  <c r="J4237" i="63"/>
  <c r="J4238" i="63"/>
  <c r="J4239" i="63"/>
  <c r="J4240" i="63"/>
  <c r="J4241" i="63"/>
  <c r="J4242" i="63"/>
  <c r="J4243" i="63"/>
  <c r="J4244" i="63"/>
  <c r="J4245" i="63"/>
  <c r="J4246" i="63"/>
  <c r="J4247" i="63"/>
  <c r="J4248" i="63"/>
  <c r="J4249" i="63"/>
  <c r="J4250" i="63"/>
  <c r="J4251" i="63"/>
  <c r="J4252" i="63"/>
  <c r="J4253" i="63"/>
  <c r="J4254" i="63"/>
  <c r="J4255" i="63"/>
  <c r="J4256" i="63"/>
  <c r="J4257" i="63"/>
  <c r="J4258" i="63"/>
  <c r="J4259" i="63"/>
  <c r="J4260" i="63"/>
  <c r="J4261" i="63"/>
  <c r="J4262" i="63"/>
  <c r="J4263" i="63"/>
  <c r="J4264" i="63"/>
  <c r="J4265" i="63"/>
  <c r="J4266" i="63"/>
  <c r="J4267" i="63"/>
  <c r="J4268" i="63"/>
  <c r="J4269" i="63"/>
  <c r="J4270" i="63"/>
  <c r="J4271" i="63"/>
  <c r="J4272" i="63"/>
  <c r="J4273" i="63"/>
  <c r="J4274" i="63"/>
  <c r="J4275" i="63"/>
  <c r="J4276" i="63"/>
  <c r="J4277" i="63"/>
  <c r="J4278" i="63"/>
  <c r="J4279" i="63"/>
  <c r="J4280" i="63"/>
  <c r="J4281" i="63"/>
  <c r="J4282" i="63"/>
  <c r="J4283" i="63"/>
  <c r="J4284" i="63"/>
  <c r="J4285" i="63"/>
  <c r="J4286" i="63"/>
  <c r="J4287" i="63"/>
  <c r="J4288" i="63"/>
  <c r="J4289" i="63"/>
  <c r="J4290" i="63"/>
  <c r="J4291" i="63"/>
  <c r="J4292" i="63"/>
  <c r="J4293" i="63"/>
  <c r="J4294" i="63"/>
  <c r="J4295" i="63"/>
  <c r="J4296" i="63"/>
  <c r="J4297" i="63"/>
  <c r="J4298" i="63"/>
  <c r="J4299" i="63"/>
  <c r="J4300" i="63"/>
  <c r="J4301" i="63"/>
  <c r="J4302" i="63"/>
  <c r="J4303" i="63"/>
  <c r="J4304" i="63"/>
  <c r="J4305" i="63"/>
  <c r="J4306" i="63"/>
  <c r="J4307" i="63"/>
  <c r="J4308" i="63"/>
  <c r="J4309" i="63"/>
  <c r="J4310" i="63"/>
  <c r="J4311" i="63"/>
  <c r="J4312" i="63"/>
  <c r="J4313" i="63"/>
  <c r="J4314" i="63"/>
  <c r="J4315" i="63"/>
  <c r="J4316" i="63"/>
  <c r="J4317" i="63"/>
  <c r="J4318" i="63"/>
  <c r="J4319" i="63"/>
  <c r="J4320" i="63"/>
  <c r="J4321" i="63"/>
  <c r="J4322" i="63"/>
  <c r="J4323" i="63"/>
  <c r="J4324" i="63"/>
  <c r="J4325" i="63"/>
  <c r="J4326" i="63"/>
  <c r="J4327" i="63"/>
  <c r="J4328" i="63"/>
  <c r="J4329" i="63"/>
  <c r="J4330" i="63"/>
  <c r="J4331" i="63"/>
  <c r="J4332" i="63"/>
  <c r="J4333" i="63"/>
  <c r="J4334" i="63"/>
  <c r="J4335" i="63"/>
  <c r="J4336" i="63"/>
  <c r="J4337" i="63"/>
  <c r="J4338" i="63"/>
  <c r="J4339" i="63"/>
  <c r="J4340" i="63"/>
  <c r="J4341" i="63"/>
  <c r="J4342" i="63"/>
  <c r="J4343" i="63"/>
  <c r="J4344" i="63"/>
  <c r="J4345" i="63"/>
  <c r="J4346" i="63"/>
  <c r="J4347" i="63"/>
  <c r="J4348" i="63"/>
  <c r="J4349" i="63"/>
  <c r="J4350" i="63"/>
  <c r="J4351" i="63"/>
  <c r="J4352" i="63"/>
  <c r="J4353" i="63"/>
  <c r="J4354" i="63"/>
  <c r="J4355" i="63"/>
  <c r="J4356" i="63"/>
  <c r="J4357" i="63"/>
  <c r="J4358" i="63"/>
  <c r="J4359" i="63"/>
  <c r="J4360" i="63"/>
  <c r="J4361" i="63"/>
  <c r="J4362" i="63"/>
  <c r="J4363" i="63"/>
  <c r="J4364" i="63"/>
  <c r="J4365" i="63"/>
  <c r="J4366" i="63"/>
  <c r="J4367" i="63"/>
  <c r="J4368" i="63"/>
  <c r="J4369" i="63"/>
  <c r="J4370" i="63"/>
  <c r="J4371" i="63"/>
  <c r="J4372" i="63"/>
  <c r="J4373" i="63"/>
  <c r="J4374" i="63"/>
  <c r="J4375" i="63"/>
  <c r="J4376" i="63"/>
  <c r="J4377" i="63"/>
  <c r="J4378" i="63"/>
  <c r="J4379" i="63"/>
  <c r="J4380" i="63"/>
  <c r="J4381" i="63"/>
  <c r="J4382" i="63"/>
  <c r="J4383" i="63"/>
  <c r="J4384" i="63"/>
  <c r="J4385" i="63"/>
  <c r="J4386" i="63"/>
  <c r="J4387" i="63"/>
  <c r="J4388" i="63"/>
  <c r="J4389" i="63"/>
  <c r="J4390" i="63"/>
  <c r="J4391" i="63"/>
  <c r="J4392" i="63"/>
  <c r="J4393" i="63"/>
  <c r="J4394" i="63"/>
  <c r="J4395" i="63"/>
  <c r="J4396" i="63"/>
  <c r="J4397" i="63"/>
  <c r="J4398" i="63"/>
  <c r="J4399" i="63"/>
  <c r="J4400" i="63"/>
  <c r="J4401" i="63"/>
  <c r="J4402" i="63"/>
  <c r="J4403" i="63"/>
  <c r="J4404" i="63"/>
  <c r="J4405" i="63"/>
  <c r="J4406" i="63"/>
  <c r="J4407" i="63"/>
  <c r="J4408" i="63"/>
  <c r="J4409" i="63"/>
  <c r="J4410" i="63"/>
  <c r="J4411" i="63"/>
  <c r="J4412" i="63"/>
  <c r="J4413" i="63"/>
  <c r="J4414" i="63"/>
  <c r="J4415" i="63"/>
  <c r="J4416" i="63"/>
  <c r="J4417" i="63"/>
  <c r="J4418" i="63"/>
  <c r="J4419" i="63"/>
  <c r="J4420" i="63"/>
  <c r="J4421" i="63"/>
  <c r="J4422" i="63"/>
  <c r="J4423" i="63"/>
  <c r="J4424" i="63"/>
  <c r="J4425" i="63"/>
  <c r="J4426" i="63"/>
  <c r="J4427" i="63"/>
  <c r="J4428" i="63"/>
  <c r="J4429" i="63"/>
  <c r="J4430" i="63"/>
  <c r="J4431" i="63"/>
  <c r="J4432" i="63"/>
  <c r="J4433" i="63"/>
  <c r="J4434" i="63"/>
  <c r="J4435" i="63"/>
  <c r="J4436" i="63"/>
  <c r="J4437" i="63"/>
  <c r="J4438" i="63"/>
  <c r="J4439" i="63"/>
  <c r="J4440" i="63"/>
  <c r="J4441" i="63"/>
  <c r="J4442" i="63"/>
  <c r="J4443" i="63"/>
  <c r="J4444" i="63"/>
  <c r="J4445" i="63"/>
  <c r="J4446" i="63"/>
  <c r="J4447" i="63"/>
  <c r="J4448" i="63"/>
  <c r="J4449" i="63"/>
  <c r="J4450" i="63"/>
  <c r="J4451" i="63"/>
  <c r="J4452" i="63"/>
  <c r="J4453" i="63"/>
  <c r="J4454" i="63"/>
  <c r="J4455" i="63"/>
  <c r="J4456" i="63"/>
  <c r="J4457" i="63"/>
  <c r="J4458" i="63"/>
  <c r="J4459" i="63"/>
  <c r="J4460" i="63"/>
  <c r="J4461" i="63"/>
  <c r="J4462" i="63"/>
  <c r="J4463" i="63"/>
  <c r="J4464" i="63"/>
  <c r="J4465" i="63"/>
  <c r="J4466" i="63"/>
  <c r="J4467" i="63"/>
  <c r="J4468" i="63"/>
  <c r="J4469" i="63"/>
  <c r="J4470" i="63"/>
  <c r="J4471" i="63"/>
  <c r="J4472" i="63"/>
  <c r="J4473" i="63"/>
  <c r="J4474" i="63"/>
  <c r="J4475" i="63"/>
  <c r="J4476" i="63"/>
  <c r="J4477" i="63"/>
  <c r="J4478" i="63"/>
  <c r="J4479" i="63"/>
  <c r="J4480" i="63"/>
  <c r="J4481" i="63"/>
  <c r="J4482" i="63"/>
  <c r="J4483" i="63"/>
  <c r="J4484" i="63"/>
  <c r="J4485" i="63"/>
  <c r="J4486" i="63"/>
  <c r="J4487" i="63"/>
  <c r="J4488" i="63"/>
  <c r="J4489" i="63"/>
  <c r="J4490" i="63"/>
  <c r="J4491" i="63"/>
  <c r="J4492" i="63"/>
  <c r="J4493" i="63"/>
  <c r="J4494" i="63"/>
  <c r="J4495" i="63"/>
  <c r="J4496" i="63"/>
  <c r="J4497" i="63"/>
  <c r="J4498" i="63"/>
  <c r="J4499" i="63"/>
  <c r="J4500" i="63"/>
  <c r="J4501" i="63"/>
  <c r="J4502" i="63"/>
  <c r="J4503" i="63"/>
  <c r="J4504" i="63"/>
  <c r="J4505" i="63"/>
  <c r="J4506" i="63"/>
  <c r="J4507" i="63"/>
  <c r="J4508" i="63"/>
  <c r="J4509" i="63"/>
  <c r="J4510" i="63"/>
  <c r="J4511" i="63"/>
  <c r="J4512" i="63"/>
  <c r="J4513" i="63"/>
  <c r="J4514" i="63"/>
  <c r="J4515" i="63"/>
  <c r="J4516" i="63"/>
  <c r="J4517" i="63"/>
  <c r="J4518" i="63"/>
  <c r="J4519" i="63"/>
  <c r="J4520" i="63"/>
  <c r="J4521" i="63"/>
  <c r="J4522" i="63"/>
  <c r="J4523" i="63"/>
  <c r="J4524" i="63"/>
  <c r="J4525" i="63"/>
  <c r="J4526" i="63"/>
  <c r="J4527" i="63"/>
  <c r="J4528" i="63"/>
  <c r="J4529" i="63"/>
  <c r="J4530" i="63"/>
  <c r="J4531" i="63"/>
  <c r="J4532" i="63"/>
  <c r="J4533" i="63"/>
  <c r="J4534" i="63"/>
  <c r="J4535" i="63"/>
  <c r="J4536" i="63"/>
  <c r="J4537" i="63"/>
  <c r="J4538" i="63"/>
  <c r="J4539" i="63"/>
  <c r="J4540" i="63"/>
  <c r="J4541" i="63"/>
  <c r="J4542" i="63"/>
  <c r="J4543" i="63"/>
  <c r="J4544" i="63"/>
  <c r="J4545" i="63"/>
  <c r="J4546" i="63"/>
  <c r="J4547" i="63"/>
  <c r="J4548" i="63"/>
  <c r="J4549" i="63"/>
  <c r="J4550" i="63"/>
  <c r="J4551" i="63"/>
  <c r="J4552" i="63"/>
  <c r="J4553" i="63"/>
  <c r="J4554" i="63"/>
  <c r="J4555" i="63"/>
  <c r="J4556" i="63"/>
  <c r="J4557" i="63"/>
  <c r="J4558" i="63"/>
  <c r="J4559" i="63"/>
  <c r="J4560" i="63"/>
  <c r="J4561" i="63"/>
  <c r="J4562" i="63"/>
  <c r="J4563" i="63"/>
  <c r="J4564" i="63"/>
  <c r="J4565" i="63"/>
  <c r="J4566" i="63"/>
  <c r="J4567" i="63"/>
  <c r="J4568" i="63"/>
  <c r="J4569" i="63"/>
  <c r="J4570" i="63"/>
  <c r="J4571" i="63"/>
  <c r="J4572" i="63"/>
  <c r="J4573" i="63"/>
  <c r="J4574" i="63"/>
  <c r="J4575" i="63"/>
  <c r="J4576" i="63"/>
  <c r="J4577" i="63"/>
  <c r="J4578" i="63"/>
  <c r="J4579" i="63"/>
  <c r="J4580" i="63"/>
  <c r="J4581" i="63"/>
  <c r="J4582" i="63"/>
  <c r="J4583" i="63"/>
  <c r="J4584" i="63"/>
  <c r="J4585" i="63"/>
  <c r="J4586" i="63"/>
  <c r="J4587" i="63"/>
  <c r="J4588" i="63"/>
  <c r="J4589" i="63"/>
  <c r="J4590" i="63"/>
  <c r="J4591" i="63"/>
  <c r="J4592" i="63"/>
  <c r="J4593" i="63"/>
  <c r="J4594" i="63"/>
  <c r="J4595" i="63"/>
  <c r="J4596" i="63"/>
  <c r="J4597" i="63"/>
  <c r="J4598" i="63"/>
  <c r="J4599" i="63"/>
  <c r="J4600" i="63"/>
  <c r="J4601" i="63"/>
  <c r="J4602" i="63"/>
  <c r="J4603" i="63"/>
  <c r="J4604" i="63"/>
  <c r="J4605" i="63"/>
  <c r="J4606" i="63"/>
  <c r="J4607" i="63"/>
  <c r="J4608" i="63"/>
  <c r="J4609" i="63"/>
  <c r="J4610" i="63"/>
  <c r="J4611" i="63"/>
  <c r="J4612" i="63"/>
  <c r="J4613" i="63"/>
  <c r="J4614" i="63"/>
  <c r="J4615" i="63"/>
  <c r="J4616" i="63"/>
  <c r="J4617" i="63"/>
  <c r="J4618" i="63"/>
  <c r="J4619" i="63"/>
  <c r="J4620" i="63"/>
  <c r="J4621" i="63"/>
  <c r="J4622" i="63"/>
  <c r="J4623" i="63"/>
  <c r="J4624" i="63"/>
  <c r="J4625" i="63"/>
  <c r="J4626" i="63"/>
  <c r="J4627" i="63"/>
  <c r="J4628" i="63"/>
  <c r="J4629" i="63"/>
  <c r="J4630" i="63"/>
  <c r="J4631" i="63"/>
  <c r="J4632" i="63"/>
  <c r="J4633" i="63"/>
  <c r="J4634" i="63"/>
  <c r="J4635" i="63"/>
  <c r="J4636" i="63"/>
  <c r="J4637" i="63"/>
  <c r="J4638" i="63"/>
  <c r="J4639" i="63"/>
  <c r="J4640" i="63"/>
  <c r="J4641" i="63"/>
  <c r="J4642" i="63"/>
  <c r="J4643" i="63"/>
  <c r="J4644" i="63"/>
  <c r="J4645" i="63"/>
  <c r="J4646" i="63"/>
  <c r="J4647" i="63"/>
  <c r="J4648" i="63"/>
  <c r="J4649" i="63"/>
  <c r="J4650" i="63"/>
  <c r="J4651" i="63"/>
  <c r="J4652" i="63"/>
  <c r="J4653" i="63"/>
  <c r="J4654" i="63"/>
  <c r="J4655" i="63"/>
  <c r="J4656" i="63"/>
  <c r="J4657" i="63"/>
  <c r="J4658" i="63"/>
  <c r="J4659" i="63"/>
  <c r="J4660" i="63"/>
  <c r="J4661" i="63"/>
  <c r="J4662" i="63"/>
  <c r="J4663" i="63"/>
  <c r="J4664" i="63"/>
  <c r="J4665" i="63"/>
  <c r="J4666" i="63"/>
  <c r="J4667" i="63"/>
  <c r="J4668" i="63"/>
  <c r="J4669" i="63"/>
  <c r="J4670" i="63"/>
  <c r="J4671" i="63"/>
  <c r="J4672" i="63"/>
  <c r="J4673" i="63"/>
  <c r="J4674" i="63"/>
  <c r="J4675" i="63"/>
  <c r="J4676" i="63"/>
  <c r="J4677" i="63"/>
  <c r="J4678" i="63"/>
  <c r="J4679" i="63"/>
  <c r="J4680" i="63"/>
  <c r="J4681" i="63"/>
  <c r="J4682" i="63"/>
  <c r="J4683" i="63"/>
  <c r="J4684" i="63"/>
  <c r="J4685" i="63"/>
  <c r="J4686" i="63"/>
  <c r="J4687" i="63"/>
  <c r="J4688" i="63"/>
  <c r="J4689" i="63"/>
  <c r="J4690" i="63"/>
  <c r="J4691" i="63"/>
  <c r="J4692" i="63"/>
  <c r="J4693" i="63"/>
  <c r="J4694" i="63"/>
  <c r="J4695" i="63"/>
  <c r="J4696" i="63"/>
  <c r="J4697" i="63"/>
  <c r="J4698" i="63"/>
  <c r="J4699" i="63"/>
  <c r="J4700" i="63"/>
  <c r="J4701" i="63"/>
  <c r="J4702" i="63"/>
  <c r="J4703" i="63"/>
  <c r="J4704" i="63"/>
  <c r="J4705" i="63"/>
  <c r="J4706" i="63"/>
  <c r="J4707" i="63"/>
  <c r="J4708" i="63"/>
  <c r="J4709" i="63"/>
  <c r="J4710" i="63"/>
  <c r="J4711" i="63"/>
  <c r="J4712" i="63"/>
  <c r="J4713" i="63"/>
  <c r="J4714" i="63"/>
  <c r="J4715" i="63"/>
  <c r="J4716" i="63"/>
  <c r="J4717" i="63"/>
  <c r="J4718" i="63"/>
  <c r="J4719" i="63"/>
  <c r="J4720" i="63"/>
  <c r="J4721" i="63"/>
  <c r="J4722" i="63"/>
  <c r="J4723" i="63"/>
  <c r="J4724" i="63"/>
  <c r="J4725" i="63"/>
  <c r="J4726" i="63"/>
  <c r="J4727" i="63"/>
  <c r="J4728" i="63"/>
  <c r="J4729" i="63"/>
  <c r="J4730" i="63"/>
  <c r="J4731" i="63"/>
  <c r="J4732" i="63"/>
  <c r="J4733" i="63"/>
  <c r="J4734" i="63"/>
  <c r="J4735" i="63"/>
  <c r="J4736" i="63"/>
  <c r="J4737" i="63"/>
  <c r="J4738" i="63"/>
  <c r="J4739" i="63"/>
  <c r="J4740" i="63"/>
  <c r="J4741" i="63"/>
  <c r="J4742" i="63"/>
  <c r="J4743" i="63"/>
  <c r="J4744" i="63"/>
  <c r="J4745" i="63"/>
  <c r="J4746" i="63"/>
  <c r="J4747" i="63"/>
  <c r="J4748" i="63"/>
  <c r="J4749" i="63"/>
  <c r="J4750" i="63"/>
  <c r="J4751" i="63"/>
  <c r="J4752" i="63"/>
  <c r="J4753" i="63"/>
  <c r="J4754" i="63"/>
  <c r="J4755" i="63"/>
  <c r="J4756" i="63"/>
  <c r="J4757" i="63"/>
  <c r="J4758" i="63"/>
  <c r="J4759" i="63"/>
  <c r="J4760" i="63"/>
  <c r="J4761" i="63"/>
  <c r="J4762" i="63"/>
  <c r="J4763" i="63"/>
  <c r="J4764" i="63"/>
  <c r="J4765" i="63"/>
  <c r="J4766" i="63"/>
  <c r="J4767" i="63"/>
  <c r="J4768" i="63"/>
  <c r="J4769" i="63"/>
  <c r="J4770" i="63"/>
  <c r="J4771" i="63"/>
  <c r="J4772" i="63"/>
  <c r="J4773" i="63"/>
  <c r="J4774" i="63"/>
  <c r="J4775" i="63"/>
  <c r="J4776" i="63"/>
  <c r="J4777" i="63"/>
  <c r="J4778" i="63"/>
  <c r="J4779" i="63"/>
  <c r="J4780" i="63"/>
  <c r="J4781" i="63"/>
  <c r="J4782" i="63"/>
  <c r="J4783" i="63"/>
  <c r="J4784" i="63"/>
  <c r="J4785" i="63"/>
  <c r="J4786" i="63"/>
  <c r="J4787" i="63"/>
  <c r="J4788" i="63"/>
  <c r="J4789" i="63"/>
  <c r="J4790" i="63"/>
  <c r="J4791" i="63"/>
  <c r="J4792" i="63"/>
  <c r="J4793" i="63"/>
  <c r="J4794" i="63"/>
  <c r="J4795" i="63"/>
  <c r="J4796" i="63"/>
  <c r="J4797" i="63"/>
  <c r="J4798" i="63"/>
  <c r="J4799" i="63"/>
  <c r="J4800" i="63"/>
  <c r="J4801" i="63"/>
  <c r="J4802" i="63"/>
  <c r="J4803" i="63"/>
  <c r="J4804" i="63"/>
  <c r="J4805" i="63"/>
  <c r="J4806" i="63"/>
  <c r="J4807" i="63"/>
  <c r="J4808" i="63"/>
  <c r="J4809" i="63"/>
  <c r="J4810" i="63"/>
  <c r="J4811" i="63"/>
  <c r="J4812" i="63"/>
  <c r="J4813" i="63"/>
  <c r="J4814" i="63"/>
  <c r="J4815" i="63"/>
  <c r="J4816" i="63"/>
  <c r="J4817" i="63"/>
  <c r="J4818" i="63"/>
  <c r="J4819" i="63"/>
  <c r="J4820" i="63"/>
  <c r="J4821" i="63"/>
  <c r="J4822" i="63"/>
  <c r="J4823" i="63"/>
  <c r="J4824" i="63"/>
  <c r="J4825" i="63"/>
  <c r="J4826" i="63"/>
  <c r="J4827" i="63"/>
  <c r="J4828" i="63"/>
  <c r="J4829" i="63"/>
  <c r="J4830" i="63"/>
  <c r="J4831" i="63"/>
  <c r="J4832" i="63"/>
  <c r="J4833" i="63"/>
  <c r="J4834" i="63"/>
  <c r="J4835" i="63"/>
  <c r="J4836" i="63"/>
  <c r="J4837" i="63"/>
  <c r="J4838" i="63"/>
  <c r="J4839" i="63"/>
  <c r="J4840" i="63"/>
  <c r="J4841" i="63"/>
  <c r="J4842" i="63"/>
  <c r="J4843" i="63"/>
  <c r="J4844" i="63"/>
  <c r="J4845" i="63"/>
  <c r="J4846" i="63"/>
  <c r="J4847" i="63"/>
  <c r="J4848" i="63"/>
  <c r="J4849" i="63"/>
  <c r="J4850" i="63"/>
  <c r="J4851" i="63"/>
  <c r="J4852" i="63"/>
  <c r="J4853" i="63"/>
  <c r="J4854" i="63"/>
  <c r="J4855" i="63"/>
  <c r="J4856" i="63"/>
  <c r="J4857" i="63"/>
  <c r="J4858" i="63"/>
  <c r="J4859" i="63"/>
  <c r="J4860" i="63"/>
  <c r="J4861" i="63"/>
  <c r="J4862" i="63"/>
  <c r="J4863" i="63"/>
  <c r="J4864" i="63"/>
  <c r="J4865" i="63"/>
  <c r="J4866" i="63"/>
  <c r="J4867" i="63"/>
  <c r="J4868" i="63"/>
  <c r="J4869" i="63"/>
  <c r="J4870" i="63"/>
  <c r="J4871" i="63"/>
  <c r="J4872" i="63"/>
  <c r="J4873" i="63"/>
  <c r="J4874" i="63"/>
  <c r="J4875" i="63"/>
  <c r="J4876" i="63"/>
  <c r="J4877" i="63"/>
  <c r="J4878" i="63"/>
  <c r="J4879" i="63"/>
  <c r="J4880" i="63"/>
  <c r="J4881" i="63"/>
  <c r="J4882" i="63"/>
  <c r="J4883" i="63"/>
  <c r="J4884" i="63"/>
  <c r="J4885" i="63"/>
  <c r="J4886" i="63"/>
  <c r="J4887" i="63"/>
  <c r="J4888" i="63"/>
  <c r="J4889" i="63"/>
  <c r="J4890" i="63"/>
  <c r="J4891" i="63"/>
  <c r="J4892" i="63"/>
  <c r="J4893" i="63"/>
  <c r="J4894" i="63"/>
  <c r="J4895" i="63"/>
  <c r="J4896" i="63"/>
  <c r="J4897" i="63"/>
  <c r="J4898" i="63"/>
  <c r="J4899" i="63"/>
  <c r="J4900" i="63"/>
  <c r="J4901" i="63"/>
  <c r="J4902" i="63"/>
  <c r="J4903" i="63"/>
  <c r="J4904" i="63"/>
  <c r="J4905" i="63"/>
  <c r="J4906" i="63"/>
  <c r="J4907" i="63"/>
  <c r="J4908" i="63"/>
  <c r="J4909" i="63"/>
  <c r="J4910" i="63"/>
  <c r="J4911" i="63"/>
  <c r="J4912" i="63"/>
  <c r="J4913" i="63"/>
  <c r="J4914" i="63"/>
  <c r="J4915" i="63"/>
  <c r="J4916" i="63"/>
  <c r="J4917" i="63"/>
  <c r="J4918" i="63"/>
  <c r="J4919" i="63"/>
  <c r="J4920" i="63"/>
  <c r="J4921" i="63"/>
  <c r="J4922" i="63"/>
  <c r="J4923" i="63"/>
  <c r="J4924" i="63"/>
  <c r="J4925" i="63"/>
  <c r="J4926" i="63"/>
  <c r="J4927" i="63"/>
  <c r="J4928" i="63"/>
  <c r="J4929" i="63"/>
  <c r="J4930" i="63"/>
  <c r="J4931" i="63"/>
  <c r="J4932" i="63"/>
  <c r="J4933" i="63"/>
  <c r="J4934" i="63"/>
  <c r="J4935" i="63"/>
  <c r="J4936" i="63"/>
  <c r="J4937" i="63"/>
  <c r="J4938" i="63"/>
  <c r="J4939" i="63"/>
  <c r="J4940" i="63"/>
  <c r="J4941" i="63"/>
  <c r="J4942" i="63"/>
  <c r="J4943" i="63"/>
  <c r="J4944" i="63"/>
  <c r="J4945" i="63"/>
  <c r="J4946" i="63"/>
  <c r="J4947" i="63"/>
  <c r="J4948" i="63"/>
  <c r="J4949" i="63"/>
  <c r="J4950" i="63"/>
  <c r="J4951" i="63"/>
  <c r="J4952" i="63"/>
  <c r="J4953" i="63"/>
  <c r="J4954" i="63"/>
  <c r="J4955" i="63"/>
  <c r="J4956" i="63"/>
  <c r="J4957" i="63"/>
  <c r="J4958" i="63"/>
  <c r="J4959" i="63"/>
  <c r="J4960" i="63"/>
  <c r="J4961" i="63"/>
  <c r="J4962" i="63"/>
  <c r="J4963" i="63"/>
  <c r="J4964" i="63"/>
  <c r="J4965" i="63"/>
  <c r="J4966" i="63"/>
  <c r="J4967" i="63"/>
  <c r="J4968" i="63"/>
  <c r="J4969" i="63"/>
  <c r="J4970" i="63"/>
  <c r="J4971" i="63"/>
  <c r="J4972" i="63"/>
  <c r="J4973" i="63"/>
  <c r="J4974" i="63"/>
  <c r="J4975" i="63"/>
  <c r="J4976" i="63"/>
  <c r="J4977" i="63"/>
  <c r="J4978" i="63"/>
  <c r="J4979" i="63"/>
  <c r="J4980" i="63"/>
  <c r="J4981" i="63"/>
  <c r="J4982" i="63"/>
  <c r="J4983" i="63"/>
  <c r="J4984" i="63"/>
  <c r="J4985" i="63"/>
  <c r="J4986" i="63"/>
  <c r="J4987" i="63"/>
  <c r="J4988" i="63"/>
  <c r="J4989" i="63"/>
  <c r="J4990" i="63"/>
  <c r="J4991" i="63"/>
  <c r="J4992" i="63"/>
  <c r="J4993" i="63"/>
  <c r="J4994" i="63"/>
  <c r="J4995" i="63"/>
  <c r="J4996" i="63"/>
  <c r="J4997" i="63"/>
  <c r="J4998" i="63"/>
  <c r="J4999" i="63"/>
  <c r="J5000" i="63"/>
  <c r="J5001" i="63"/>
  <c r="J5002" i="63"/>
  <c r="J5003" i="63"/>
  <c r="J5004" i="63"/>
  <c r="J5005" i="63"/>
  <c r="J5006" i="63"/>
  <c r="J5007" i="63"/>
  <c r="J5008" i="63"/>
  <c r="J5009" i="63"/>
  <c r="J5010" i="63"/>
  <c r="J5011" i="63"/>
  <c r="J5012" i="63"/>
  <c r="J5013" i="63"/>
  <c r="J5014" i="63"/>
  <c r="J5015" i="63"/>
  <c r="J5016" i="63"/>
  <c r="J5017" i="63"/>
  <c r="J5018" i="63"/>
  <c r="J5019" i="63"/>
  <c r="J5020" i="63"/>
  <c r="J5021" i="63"/>
  <c r="J5022" i="63"/>
  <c r="J5023" i="63"/>
  <c r="J5024" i="63"/>
  <c r="J5025" i="63"/>
  <c r="J5026" i="63"/>
  <c r="J5027" i="63"/>
  <c r="J5028" i="63"/>
  <c r="J5029" i="63"/>
  <c r="J5030" i="63"/>
  <c r="J5031" i="63"/>
  <c r="J5032" i="63"/>
  <c r="J5033" i="63"/>
  <c r="J5034" i="63"/>
  <c r="J5035" i="63"/>
  <c r="J5036" i="63"/>
  <c r="J5037" i="63"/>
  <c r="J5038" i="63"/>
  <c r="J5039" i="63"/>
  <c r="J5040" i="63"/>
  <c r="J5041" i="63"/>
  <c r="J5042" i="63"/>
  <c r="J5043" i="63"/>
  <c r="J5044" i="63"/>
  <c r="J5045" i="63"/>
  <c r="J5046" i="63"/>
  <c r="J5047" i="63"/>
  <c r="J5048" i="63"/>
  <c r="J5049" i="63"/>
  <c r="J5050" i="63"/>
  <c r="J5051" i="63"/>
  <c r="J5052" i="63"/>
  <c r="J5053" i="63"/>
  <c r="J5054" i="63"/>
  <c r="J5055" i="63"/>
  <c r="J5056" i="63"/>
  <c r="J5057" i="63"/>
  <c r="J5058" i="63"/>
  <c r="J5059" i="63"/>
  <c r="J5060" i="63"/>
  <c r="J5061" i="63"/>
  <c r="J5062" i="63"/>
  <c r="J5063" i="63"/>
  <c r="J5064" i="63"/>
  <c r="J5065" i="63"/>
  <c r="J5066" i="63"/>
  <c r="J5067" i="63"/>
  <c r="J5068" i="63"/>
  <c r="J5069" i="63"/>
  <c r="J5070" i="63"/>
  <c r="J5071" i="63"/>
  <c r="J5072" i="63"/>
  <c r="J5073" i="63"/>
  <c r="J5074" i="63"/>
  <c r="J5075" i="63"/>
  <c r="J5076" i="63"/>
  <c r="J5077" i="63"/>
  <c r="J5078" i="63"/>
  <c r="J5079" i="63"/>
  <c r="J5080" i="63"/>
  <c r="J5081" i="63"/>
  <c r="J5082" i="63"/>
  <c r="J5083" i="63"/>
  <c r="J5084" i="63"/>
  <c r="J5085" i="63"/>
  <c r="J5086" i="63"/>
  <c r="J5087" i="63"/>
  <c r="J5088" i="63"/>
  <c r="J5089" i="63"/>
  <c r="J5090" i="63"/>
  <c r="J5091" i="63"/>
  <c r="J5092" i="63"/>
  <c r="J5093" i="63"/>
  <c r="J5094" i="63"/>
  <c r="J5095" i="63"/>
  <c r="J5096" i="63"/>
  <c r="J5097" i="63"/>
  <c r="J5098" i="63"/>
  <c r="J5099" i="63"/>
  <c r="J5100" i="63"/>
  <c r="J5101" i="63"/>
  <c r="J5102" i="63"/>
  <c r="J5103" i="63"/>
  <c r="J5104" i="63"/>
  <c r="J5105" i="63"/>
  <c r="J5106" i="63"/>
  <c r="J5107" i="63"/>
  <c r="J5108" i="63"/>
  <c r="J5109" i="63"/>
  <c r="J5110" i="63"/>
  <c r="J5111" i="63"/>
  <c r="J5112" i="63"/>
  <c r="J5113" i="63"/>
  <c r="J5114" i="63"/>
  <c r="J5115" i="63"/>
  <c r="J5116" i="63"/>
  <c r="J5117" i="63"/>
  <c r="J5118" i="63"/>
  <c r="J5119" i="63"/>
  <c r="J5120" i="63"/>
  <c r="J5121" i="63"/>
  <c r="J5122" i="63"/>
  <c r="J5123" i="63"/>
  <c r="J5124" i="63"/>
  <c r="J5125" i="63"/>
  <c r="J5126" i="63"/>
  <c r="J5127" i="63"/>
  <c r="J5128" i="63"/>
  <c r="J5129" i="63"/>
  <c r="J5130" i="63"/>
  <c r="J5131" i="63"/>
  <c r="J5132" i="63"/>
  <c r="J5133" i="63"/>
  <c r="J5134" i="63"/>
  <c r="J5135" i="63"/>
  <c r="J5136" i="63"/>
  <c r="J5137" i="63"/>
  <c r="J5138" i="63"/>
  <c r="J5139" i="63"/>
  <c r="J5140" i="63"/>
  <c r="J5141" i="63"/>
  <c r="J5142" i="63"/>
  <c r="J5143" i="63"/>
  <c r="J5144" i="63"/>
  <c r="J5145" i="63"/>
  <c r="J5146" i="63"/>
  <c r="J5147" i="63"/>
  <c r="J5148" i="63"/>
  <c r="J5149" i="63"/>
  <c r="J5150" i="63"/>
  <c r="J5151" i="63"/>
  <c r="J5152" i="63"/>
  <c r="J5153" i="63"/>
  <c r="J5154" i="63"/>
  <c r="J5155" i="63"/>
  <c r="J5156" i="63"/>
  <c r="J5157" i="63"/>
  <c r="J5158" i="63"/>
  <c r="J5159" i="63"/>
  <c r="J5160" i="63"/>
  <c r="J5161" i="63"/>
  <c r="J5162" i="63"/>
  <c r="J5163" i="63"/>
  <c r="J5164" i="63"/>
  <c r="J5165" i="63"/>
  <c r="J5166" i="63"/>
  <c r="J5167" i="63"/>
  <c r="J5168" i="63"/>
  <c r="J5169" i="63"/>
  <c r="J5170" i="63"/>
  <c r="J5171" i="63"/>
  <c r="J5172" i="63"/>
  <c r="J5173" i="63"/>
  <c r="J5174" i="63"/>
  <c r="J5175" i="63"/>
  <c r="J5176" i="63"/>
  <c r="J5177" i="63"/>
  <c r="J5178" i="63"/>
  <c r="J5179" i="63"/>
  <c r="J5180" i="63"/>
  <c r="J5181" i="63"/>
  <c r="J5182" i="63"/>
  <c r="J5183" i="63"/>
  <c r="J5184" i="63"/>
  <c r="J5185" i="63"/>
  <c r="J5186" i="63"/>
  <c r="J5187" i="63"/>
  <c r="J5188" i="63"/>
  <c r="J5189" i="63"/>
  <c r="J5190" i="63"/>
  <c r="J5191" i="63"/>
  <c r="J5192" i="63"/>
  <c r="J5193" i="63"/>
  <c r="J5194" i="63"/>
  <c r="J5195" i="63"/>
  <c r="J5196" i="63"/>
  <c r="J5197" i="63"/>
  <c r="J5198" i="63"/>
  <c r="J5199" i="63"/>
  <c r="J5200" i="63"/>
  <c r="J5201" i="63"/>
  <c r="J5202" i="63"/>
  <c r="J5203" i="63"/>
  <c r="J5204" i="63"/>
  <c r="J5205" i="63"/>
  <c r="J5206" i="63"/>
  <c r="J5207" i="63"/>
  <c r="J5208" i="63"/>
  <c r="J5209" i="63"/>
  <c r="J5210" i="63"/>
  <c r="J5211" i="63"/>
  <c r="J5212" i="63"/>
  <c r="J5213" i="63"/>
  <c r="J5214" i="63"/>
  <c r="J5215" i="63"/>
  <c r="J5216" i="63"/>
  <c r="J5217" i="63"/>
  <c r="J5218" i="63"/>
  <c r="J5219" i="63"/>
  <c r="J5220" i="63"/>
  <c r="J5221" i="63"/>
  <c r="J5222" i="63"/>
  <c r="J5223" i="63"/>
  <c r="J5224" i="63"/>
  <c r="J5225" i="63"/>
  <c r="J5226" i="63"/>
  <c r="J5227" i="63"/>
  <c r="J5228" i="63"/>
  <c r="J5229" i="63"/>
  <c r="J5230" i="63"/>
  <c r="J5231" i="63"/>
  <c r="J5232" i="63"/>
  <c r="J5233" i="63"/>
  <c r="J5234" i="63"/>
  <c r="J5235" i="63"/>
  <c r="J5236" i="63"/>
  <c r="J5237" i="63"/>
  <c r="J5238" i="63"/>
  <c r="J5239" i="63"/>
  <c r="J5240" i="63"/>
  <c r="J5241" i="63"/>
  <c r="J5242" i="63"/>
  <c r="J5243" i="63"/>
  <c r="J5244" i="63"/>
  <c r="J5245" i="63"/>
  <c r="J5246" i="63"/>
  <c r="J5247" i="63"/>
  <c r="J5248" i="63"/>
  <c r="J5249" i="63"/>
  <c r="J5250" i="63"/>
  <c r="J5251" i="63"/>
  <c r="J5252" i="63"/>
  <c r="J5253" i="63"/>
  <c r="J5254" i="63"/>
  <c r="J5255" i="63"/>
  <c r="J5256" i="63"/>
  <c r="J5257" i="63"/>
  <c r="J5258" i="63"/>
  <c r="J5259" i="63"/>
  <c r="J5260" i="63"/>
  <c r="J5261" i="63"/>
  <c r="J5262" i="63"/>
  <c r="J5263" i="63"/>
  <c r="J5264" i="63"/>
  <c r="J5265" i="63"/>
  <c r="J5266" i="63"/>
  <c r="J5267" i="63"/>
  <c r="J5268" i="63"/>
  <c r="J5269" i="63"/>
  <c r="J5270" i="63"/>
  <c r="J5271" i="63"/>
  <c r="J5272" i="63"/>
  <c r="J5273" i="63"/>
  <c r="J5274" i="63"/>
  <c r="J5275" i="63"/>
  <c r="J5276" i="63"/>
  <c r="J5277" i="63"/>
  <c r="J5278" i="63"/>
  <c r="J5279" i="63"/>
  <c r="J5280" i="63"/>
  <c r="J5281" i="63"/>
  <c r="J5282" i="63"/>
  <c r="J5283" i="63"/>
  <c r="J5284" i="63"/>
  <c r="J5285" i="63"/>
  <c r="J5286" i="63"/>
  <c r="J5287" i="63"/>
  <c r="J5288" i="63"/>
  <c r="J5289" i="63"/>
  <c r="J5290" i="63"/>
  <c r="J5291" i="63"/>
  <c r="J5292" i="63"/>
  <c r="J5293" i="63"/>
  <c r="J5294" i="63"/>
  <c r="J5295" i="63"/>
  <c r="J5296" i="63"/>
  <c r="J5297" i="63"/>
  <c r="J5298" i="63"/>
  <c r="J5299" i="63"/>
  <c r="J5300" i="63"/>
  <c r="J5301" i="63"/>
  <c r="J5302" i="63"/>
  <c r="J5303" i="63"/>
  <c r="J5304" i="63"/>
  <c r="J5305" i="63"/>
  <c r="J5306" i="63"/>
  <c r="J5307" i="63"/>
  <c r="J5308" i="63"/>
  <c r="J5309" i="63"/>
  <c r="J5310" i="63"/>
  <c r="J5311" i="63"/>
  <c r="J5312" i="63"/>
  <c r="J5313" i="63"/>
  <c r="J5314" i="63"/>
  <c r="J5315" i="63"/>
  <c r="J5316" i="63"/>
  <c r="J5317" i="63"/>
  <c r="J5318" i="63"/>
  <c r="J5319" i="63"/>
  <c r="J5320" i="63"/>
  <c r="J5321" i="63"/>
  <c r="J5322" i="63"/>
  <c r="J5323" i="63"/>
  <c r="J5324" i="63"/>
  <c r="J5325" i="63"/>
  <c r="J5326" i="63"/>
  <c r="J5327" i="63"/>
  <c r="J5328" i="63"/>
  <c r="J5329" i="63"/>
  <c r="J5330" i="63"/>
  <c r="J5331" i="63"/>
  <c r="J5332" i="63"/>
  <c r="J5333" i="63"/>
  <c r="J5334" i="63"/>
  <c r="J5335" i="63"/>
  <c r="J5336" i="63"/>
  <c r="J5337" i="63"/>
  <c r="J5338" i="63"/>
  <c r="J5339" i="63"/>
  <c r="J5340" i="63"/>
  <c r="J5341" i="63"/>
  <c r="J5342" i="63"/>
  <c r="J5343" i="63"/>
  <c r="J5344" i="63"/>
  <c r="J5345" i="63"/>
  <c r="J5346" i="63"/>
  <c r="J5347" i="63"/>
  <c r="J5348" i="63"/>
  <c r="J5349" i="63"/>
  <c r="J5350" i="63"/>
  <c r="J5351" i="63"/>
  <c r="J5352" i="63"/>
  <c r="J5353" i="63"/>
  <c r="J5354" i="63"/>
  <c r="J5355" i="63"/>
  <c r="J5356" i="63"/>
  <c r="J5357" i="63"/>
  <c r="J5358" i="63"/>
  <c r="J5359" i="63"/>
  <c r="J5360" i="63"/>
  <c r="J5361" i="63"/>
  <c r="J5362" i="63"/>
  <c r="J5363" i="63"/>
  <c r="J5364" i="63"/>
  <c r="J5365" i="63"/>
  <c r="J5366" i="63"/>
  <c r="J5367" i="63"/>
  <c r="J5368" i="63"/>
  <c r="J5369" i="63"/>
  <c r="J5370" i="63"/>
  <c r="J5371" i="63"/>
  <c r="J5372" i="63"/>
  <c r="J5373" i="63"/>
  <c r="J5374" i="63"/>
  <c r="J5375" i="63"/>
  <c r="J5376" i="63"/>
  <c r="J5377" i="63"/>
  <c r="J5378" i="63"/>
  <c r="J5379" i="63"/>
  <c r="J5380" i="63"/>
  <c r="J5381" i="63"/>
  <c r="J5382" i="63"/>
  <c r="J5383" i="63"/>
  <c r="J5384" i="63"/>
  <c r="J5385" i="63"/>
  <c r="J5386" i="63"/>
  <c r="J5387" i="63"/>
  <c r="J5388" i="63"/>
  <c r="J5389" i="63"/>
  <c r="J5390" i="63"/>
  <c r="J5391" i="63"/>
  <c r="J5392" i="63"/>
  <c r="J5393" i="63"/>
  <c r="J5394" i="63"/>
  <c r="J5395" i="63"/>
  <c r="J5396" i="63"/>
  <c r="J5397" i="63"/>
  <c r="J5398" i="63"/>
  <c r="J5399" i="63"/>
  <c r="J5400" i="63"/>
  <c r="J5401" i="63"/>
  <c r="J5402" i="63"/>
  <c r="J5403" i="63"/>
  <c r="J5404" i="63"/>
  <c r="J5405" i="63"/>
  <c r="J5406" i="63"/>
  <c r="J5407" i="63"/>
  <c r="J5408" i="63"/>
  <c r="J5409" i="63"/>
  <c r="J5410" i="63"/>
  <c r="J5411" i="63"/>
  <c r="J5412" i="63"/>
  <c r="J5413" i="63"/>
  <c r="J5414" i="63"/>
  <c r="J5415" i="63"/>
  <c r="J5416" i="63"/>
  <c r="J5417" i="63"/>
  <c r="J5418" i="63"/>
  <c r="J5419" i="63"/>
  <c r="J5420" i="63"/>
  <c r="J5421" i="63"/>
  <c r="J5422" i="63"/>
  <c r="J5423" i="63"/>
  <c r="J5424" i="63"/>
  <c r="J5425" i="63"/>
  <c r="J5426" i="63"/>
  <c r="J5427" i="63"/>
  <c r="J5428" i="63"/>
  <c r="J5429" i="63"/>
  <c r="J5430" i="63"/>
  <c r="J5431" i="63"/>
  <c r="J5432" i="63"/>
  <c r="J5433" i="63"/>
  <c r="J5434" i="63"/>
  <c r="J5435" i="63"/>
  <c r="J5436" i="63"/>
  <c r="J5437" i="63"/>
  <c r="J5438" i="63"/>
  <c r="J5439" i="63"/>
  <c r="J5440" i="63"/>
  <c r="J5441" i="63"/>
  <c r="J5442" i="63"/>
  <c r="J5443" i="63"/>
  <c r="J5444" i="63"/>
  <c r="J5445" i="63"/>
  <c r="J5446" i="63"/>
  <c r="J5447" i="63"/>
  <c r="J5448" i="63"/>
  <c r="J5449" i="63"/>
  <c r="J5450" i="63"/>
  <c r="J5451" i="63"/>
  <c r="J5452" i="63"/>
  <c r="J5453" i="63"/>
  <c r="J5454" i="63"/>
  <c r="J5455" i="63"/>
  <c r="J5456" i="63"/>
  <c r="J5457" i="63"/>
  <c r="J5458" i="63"/>
  <c r="J5459" i="63"/>
  <c r="J5460" i="63"/>
  <c r="J5461" i="63"/>
  <c r="J5462" i="63"/>
  <c r="J5463" i="63"/>
  <c r="J5464" i="63"/>
  <c r="J5465" i="63"/>
  <c r="J5466" i="63"/>
  <c r="J5467" i="63"/>
  <c r="J5468" i="63"/>
  <c r="J5469" i="63"/>
  <c r="J5470" i="63"/>
  <c r="J5471" i="63"/>
  <c r="J5472" i="63"/>
  <c r="J5473" i="63"/>
  <c r="J5474" i="63"/>
  <c r="J5475" i="63"/>
  <c r="J5476" i="63"/>
  <c r="J5477" i="63"/>
  <c r="J5478" i="63"/>
  <c r="J5479" i="63"/>
  <c r="J5480" i="63"/>
  <c r="J5481" i="63"/>
  <c r="J5482" i="63"/>
  <c r="J5483" i="63"/>
  <c r="J5484" i="63"/>
  <c r="J5485" i="63"/>
  <c r="J5486" i="63"/>
  <c r="J5487" i="63"/>
  <c r="J5488" i="63"/>
  <c r="J5489" i="63"/>
  <c r="J5490" i="63"/>
  <c r="J5491" i="63"/>
  <c r="J5492" i="63"/>
  <c r="J5493" i="63"/>
  <c r="J5494" i="63"/>
  <c r="J5495" i="63"/>
  <c r="J5496" i="63"/>
  <c r="J5497" i="63"/>
  <c r="J5498" i="63"/>
  <c r="J5499" i="63"/>
  <c r="J5500" i="63"/>
  <c r="J5501" i="63"/>
  <c r="J5502" i="63"/>
  <c r="J5503" i="63"/>
  <c r="J5504" i="63"/>
  <c r="J5505" i="63"/>
  <c r="J5506" i="63"/>
  <c r="J5507" i="63"/>
  <c r="J5508" i="63"/>
  <c r="J5509" i="63"/>
  <c r="J5510" i="63"/>
  <c r="J5511" i="63"/>
  <c r="J5512" i="63"/>
  <c r="J5513" i="63"/>
  <c r="J5514" i="63"/>
  <c r="J5515" i="63"/>
  <c r="J5516" i="63"/>
  <c r="J5517" i="63"/>
  <c r="J5518" i="63"/>
  <c r="J5519" i="63"/>
  <c r="J5520" i="63"/>
  <c r="J5521" i="63"/>
  <c r="J5522" i="63"/>
  <c r="J5523" i="63"/>
  <c r="J5524" i="63"/>
  <c r="J5525" i="63"/>
  <c r="J5526" i="63"/>
  <c r="J5527" i="63"/>
  <c r="J5528" i="63"/>
  <c r="J5529" i="63"/>
  <c r="J5530" i="63"/>
  <c r="J5531" i="63"/>
  <c r="J5532" i="63"/>
  <c r="J5533" i="63"/>
  <c r="J5534" i="63"/>
  <c r="J5535" i="63"/>
  <c r="J5536" i="63"/>
  <c r="J5537" i="63"/>
  <c r="J5538" i="63"/>
  <c r="J5539" i="63"/>
  <c r="J5540" i="63"/>
  <c r="J5541" i="63"/>
  <c r="J5542" i="63"/>
  <c r="J5543" i="63"/>
  <c r="J5544" i="63"/>
  <c r="J5545" i="63"/>
  <c r="J5546" i="63"/>
  <c r="J5547" i="63"/>
  <c r="J5548" i="63"/>
  <c r="J5549" i="63"/>
  <c r="J5550" i="63"/>
  <c r="J5551" i="63"/>
  <c r="J5552" i="63"/>
  <c r="J5553" i="63"/>
  <c r="J5554" i="63"/>
  <c r="J5555" i="63"/>
  <c r="J5556" i="63"/>
  <c r="J5557" i="63"/>
  <c r="J5558" i="63"/>
  <c r="J5559" i="63"/>
  <c r="J5560" i="63"/>
  <c r="J5561" i="63"/>
  <c r="J5562" i="63"/>
  <c r="J5563" i="63"/>
  <c r="J5564" i="63"/>
  <c r="J5565" i="63"/>
  <c r="J5566" i="63"/>
  <c r="J5567" i="63"/>
  <c r="J5568" i="63"/>
  <c r="J5569" i="63"/>
  <c r="J5570" i="63"/>
  <c r="J5571" i="63"/>
  <c r="J5572" i="63"/>
  <c r="J5573" i="63"/>
  <c r="J5574" i="63"/>
  <c r="J5575" i="63"/>
  <c r="J5576" i="63"/>
  <c r="J5577" i="63"/>
  <c r="J5578" i="63"/>
  <c r="J5579" i="63"/>
  <c r="J5580" i="63"/>
  <c r="J5581" i="63"/>
  <c r="J5582" i="63"/>
  <c r="J5583" i="63"/>
  <c r="J5584" i="63"/>
  <c r="J5585" i="63"/>
  <c r="J5586" i="63"/>
  <c r="J5587" i="63"/>
  <c r="J5588" i="63"/>
  <c r="J5589" i="63"/>
  <c r="J5590" i="63"/>
  <c r="J5591" i="63"/>
  <c r="J5592" i="63"/>
  <c r="J5593" i="63"/>
  <c r="J5594" i="63"/>
  <c r="J5595" i="63"/>
  <c r="J5596" i="63"/>
  <c r="J5597" i="63"/>
  <c r="J5598" i="63"/>
  <c r="J5599" i="63"/>
  <c r="J5600" i="63"/>
  <c r="J5601" i="63"/>
  <c r="J5602" i="63"/>
  <c r="J5603" i="63"/>
  <c r="J5604" i="63"/>
  <c r="J5605" i="63"/>
  <c r="J5606" i="63"/>
  <c r="J5607" i="63"/>
  <c r="J5608" i="63"/>
  <c r="J5609" i="63"/>
  <c r="J5610" i="63"/>
  <c r="J5611" i="63"/>
  <c r="J5612" i="63"/>
  <c r="J5613" i="63"/>
  <c r="J5614" i="63"/>
  <c r="J5615" i="63"/>
  <c r="J5616" i="63"/>
  <c r="J5617" i="63"/>
  <c r="J5618" i="63"/>
  <c r="J5619" i="63"/>
  <c r="J5620" i="63"/>
  <c r="J5621" i="63"/>
  <c r="J5622" i="63"/>
  <c r="J5623" i="63"/>
  <c r="J5624" i="63"/>
  <c r="J5625" i="63"/>
  <c r="J5626" i="63"/>
  <c r="J5627" i="63"/>
  <c r="J5628" i="63"/>
  <c r="J5629" i="63"/>
  <c r="J5630" i="63"/>
  <c r="J5631" i="63"/>
  <c r="J5632" i="63"/>
  <c r="J5633" i="63"/>
  <c r="J5634" i="63"/>
  <c r="J5635" i="63"/>
  <c r="J5636" i="63"/>
  <c r="J5637" i="63"/>
  <c r="J5638" i="63"/>
  <c r="J5639" i="63"/>
  <c r="J5640" i="63"/>
  <c r="J5641" i="63"/>
  <c r="J5642" i="63"/>
  <c r="J5643" i="63"/>
  <c r="J5644" i="63"/>
  <c r="J5645" i="63"/>
  <c r="J5646" i="63"/>
  <c r="J5647" i="63"/>
  <c r="J5648" i="63"/>
  <c r="J5649" i="63"/>
  <c r="J5650" i="63"/>
  <c r="J5651" i="63"/>
  <c r="J5652" i="63"/>
  <c r="J5653" i="63"/>
  <c r="J5654" i="63"/>
  <c r="J5655" i="63"/>
  <c r="J5656" i="63"/>
  <c r="J5657" i="63"/>
  <c r="J5658" i="63"/>
  <c r="J5659" i="63"/>
  <c r="J5660" i="63"/>
  <c r="J5661" i="63"/>
  <c r="J5662" i="63"/>
  <c r="J5663" i="63"/>
  <c r="J5664" i="63"/>
  <c r="J5665" i="63"/>
  <c r="J5666" i="63"/>
  <c r="J5667" i="63"/>
  <c r="J5668" i="63"/>
  <c r="J5669" i="63"/>
  <c r="J5670" i="63"/>
  <c r="J5671" i="63"/>
  <c r="J5672" i="63"/>
  <c r="J5673" i="63"/>
  <c r="J5674" i="63"/>
  <c r="J5675" i="63"/>
  <c r="J5676" i="63"/>
  <c r="J5677" i="63"/>
  <c r="J5678" i="63"/>
  <c r="J5679" i="63"/>
  <c r="J5680" i="63"/>
  <c r="J5681" i="63"/>
  <c r="J5682" i="63"/>
  <c r="J5683" i="63"/>
  <c r="J5684" i="63"/>
  <c r="J5685" i="63"/>
  <c r="J5686" i="63"/>
  <c r="J5687" i="63"/>
  <c r="J5688" i="63"/>
  <c r="J5689" i="63"/>
  <c r="J5690" i="63"/>
  <c r="J5691" i="63"/>
  <c r="J5692" i="63"/>
  <c r="J5693" i="63"/>
  <c r="J5694" i="63"/>
  <c r="J5695" i="63"/>
  <c r="J5696" i="63"/>
  <c r="J5697" i="63"/>
  <c r="J5698" i="63"/>
  <c r="J5699" i="63"/>
  <c r="J5700" i="63"/>
  <c r="J5701" i="63"/>
  <c r="J5702" i="63"/>
  <c r="J5703" i="63"/>
  <c r="J5704" i="63"/>
  <c r="J5705" i="63"/>
  <c r="J5706" i="63"/>
  <c r="J5707" i="63"/>
  <c r="J5708" i="63"/>
  <c r="J5709" i="63"/>
  <c r="J5710" i="63"/>
  <c r="J5711" i="63"/>
  <c r="J5712" i="63"/>
  <c r="J5713" i="63"/>
  <c r="J5714" i="63"/>
  <c r="J5715" i="63"/>
  <c r="J5716" i="63"/>
  <c r="J5717" i="63"/>
  <c r="J5718" i="63"/>
  <c r="J5719" i="63"/>
  <c r="J5720" i="63"/>
  <c r="J5721" i="63"/>
  <c r="J5722" i="63"/>
  <c r="J5723" i="63"/>
  <c r="J5724" i="63"/>
  <c r="J5725" i="63"/>
  <c r="J5726" i="63"/>
  <c r="J5727" i="63"/>
  <c r="J5728" i="63"/>
  <c r="J5729" i="63"/>
  <c r="J5730" i="63"/>
  <c r="J5731" i="63"/>
  <c r="J5732" i="63"/>
  <c r="J5733" i="63"/>
  <c r="J5734" i="63"/>
  <c r="J5735" i="63"/>
  <c r="J5736" i="63"/>
  <c r="J5737" i="63"/>
  <c r="J5738" i="63"/>
  <c r="J5739" i="63"/>
  <c r="J5740" i="63"/>
  <c r="J5741" i="63"/>
  <c r="J5742" i="63"/>
  <c r="J5743" i="63"/>
  <c r="J5744" i="63"/>
  <c r="J5745" i="63"/>
  <c r="J5746" i="63"/>
  <c r="J5747" i="63"/>
  <c r="J5748" i="63"/>
  <c r="J5749" i="63"/>
  <c r="J5750" i="63"/>
  <c r="J5751" i="63"/>
  <c r="J5752" i="63"/>
  <c r="J5753" i="63"/>
  <c r="J5754" i="63"/>
  <c r="J5755" i="63"/>
  <c r="J5756" i="63"/>
  <c r="J5757" i="63"/>
  <c r="J5758" i="63"/>
  <c r="J5759" i="63"/>
  <c r="J5760" i="63"/>
  <c r="J5761" i="63"/>
  <c r="J5762" i="63"/>
  <c r="J5763" i="63"/>
  <c r="J5764" i="63"/>
  <c r="J5765" i="63"/>
  <c r="J5766" i="63"/>
  <c r="J5767" i="63"/>
  <c r="J5768" i="63"/>
  <c r="J5769" i="63"/>
  <c r="J5770" i="63"/>
  <c r="J5771" i="63"/>
  <c r="J5772" i="63"/>
  <c r="J5773" i="63"/>
  <c r="J5774" i="63"/>
  <c r="J5775" i="63"/>
  <c r="J5776" i="63"/>
  <c r="J5777" i="63"/>
  <c r="J5778" i="63"/>
  <c r="J5779" i="63"/>
  <c r="J5780" i="63"/>
  <c r="J5781" i="63"/>
  <c r="J5782" i="63"/>
  <c r="J5783" i="63"/>
  <c r="J5784" i="63"/>
  <c r="J5785" i="63"/>
  <c r="J5786" i="63"/>
  <c r="J5787" i="63"/>
  <c r="J5788" i="63"/>
  <c r="J5789" i="63"/>
  <c r="J5790" i="63"/>
  <c r="J5791" i="63"/>
  <c r="J5792" i="63"/>
  <c r="J5793" i="63"/>
  <c r="J5794" i="63"/>
  <c r="J5795" i="63"/>
  <c r="J5796" i="63"/>
  <c r="J5797" i="63"/>
  <c r="J5798" i="63"/>
  <c r="J5799" i="63"/>
  <c r="J5800" i="63"/>
  <c r="J5801" i="63"/>
  <c r="J5802" i="63"/>
  <c r="J5803" i="63"/>
  <c r="J5804" i="63"/>
  <c r="J5805" i="63"/>
  <c r="J5806" i="63"/>
  <c r="J5807" i="63"/>
  <c r="J5808" i="63"/>
  <c r="J5809" i="63"/>
  <c r="J5810" i="63"/>
  <c r="J5811" i="63"/>
  <c r="J5812" i="63"/>
  <c r="J5813" i="63"/>
  <c r="J5814" i="63"/>
  <c r="J5815" i="63"/>
  <c r="J5816" i="63"/>
  <c r="J5817" i="63"/>
  <c r="J5818" i="63"/>
  <c r="J5819" i="63"/>
  <c r="J5820" i="63"/>
  <c r="J5821" i="63"/>
  <c r="J5822" i="63"/>
  <c r="J5823" i="63"/>
  <c r="J5824" i="63"/>
  <c r="J5825" i="63"/>
  <c r="J5826" i="63"/>
  <c r="J5827" i="63"/>
  <c r="J5828" i="63"/>
  <c r="J5829" i="63"/>
  <c r="J5830" i="63"/>
  <c r="J5831" i="63"/>
  <c r="J5832" i="63"/>
  <c r="J5833" i="63"/>
  <c r="J5834" i="63"/>
  <c r="J5835" i="63"/>
  <c r="J5836" i="63"/>
  <c r="J5837" i="63"/>
  <c r="J5838" i="63"/>
  <c r="J5839" i="63"/>
  <c r="J5840" i="63"/>
  <c r="J5841" i="63"/>
  <c r="J5842" i="63"/>
  <c r="J5843" i="63"/>
  <c r="J5844" i="63"/>
  <c r="J5845" i="63"/>
  <c r="J5846" i="63"/>
  <c r="J5847" i="63"/>
  <c r="J5848" i="63"/>
  <c r="J5849" i="63"/>
  <c r="J5850" i="63"/>
  <c r="J5851" i="63"/>
  <c r="J5852" i="63"/>
  <c r="J5853" i="63"/>
  <c r="J5854" i="63"/>
  <c r="J5855" i="63"/>
  <c r="J5856" i="63"/>
  <c r="J5857" i="63"/>
  <c r="J5858" i="63"/>
  <c r="J5859" i="63"/>
  <c r="J5860" i="63"/>
  <c r="J5861" i="63"/>
  <c r="J5862" i="63"/>
  <c r="J5863" i="63"/>
  <c r="J5864" i="63"/>
  <c r="J5865" i="63"/>
  <c r="J5866" i="63"/>
  <c r="J5867" i="63"/>
  <c r="J5868" i="63"/>
  <c r="J5869" i="63"/>
  <c r="J5870" i="63"/>
  <c r="J5871" i="63"/>
  <c r="J5872" i="63"/>
  <c r="J5873" i="63"/>
  <c r="J5874" i="63"/>
  <c r="J5875" i="63"/>
  <c r="J5876" i="63"/>
  <c r="J5877" i="63"/>
  <c r="J5878" i="63"/>
  <c r="J5879" i="63"/>
  <c r="J5880" i="63"/>
  <c r="J5881" i="63"/>
  <c r="J5882" i="63"/>
  <c r="J5883" i="63"/>
  <c r="J5884" i="63"/>
  <c r="J5885" i="63"/>
  <c r="J5886" i="63"/>
  <c r="J5887" i="63"/>
  <c r="J5888" i="63"/>
  <c r="J5889" i="63"/>
  <c r="J5890" i="63"/>
  <c r="J5891" i="63"/>
  <c r="J5892" i="63"/>
  <c r="J5893" i="63"/>
  <c r="J5894" i="63"/>
  <c r="J5895" i="63"/>
  <c r="J5896" i="63"/>
  <c r="J5897" i="63"/>
  <c r="J5898" i="63"/>
  <c r="J5899" i="63"/>
  <c r="J5900" i="63"/>
  <c r="J5901" i="63"/>
  <c r="J5902" i="63"/>
  <c r="J5903" i="63"/>
  <c r="J5904" i="63"/>
  <c r="J5905" i="63"/>
  <c r="J5906" i="63"/>
  <c r="J5907" i="63"/>
  <c r="J5908" i="63"/>
  <c r="J5909" i="63"/>
  <c r="J5910" i="63"/>
  <c r="J5911" i="63"/>
  <c r="J5912" i="63"/>
  <c r="J5913" i="63"/>
  <c r="J5914" i="63"/>
  <c r="J5915" i="63"/>
  <c r="J5916" i="63"/>
  <c r="J5917" i="63"/>
  <c r="J5918" i="63"/>
  <c r="J5919" i="63"/>
  <c r="J5920" i="63"/>
  <c r="J5921" i="63"/>
  <c r="J5922" i="63"/>
  <c r="J5923" i="63"/>
  <c r="J5924" i="63"/>
  <c r="J5925" i="63"/>
  <c r="J5926" i="63"/>
  <c r="J5927" i="63"/>
  <c r="J5928" i="63"/>
  <c r="J5929" i="63"/>
  <c r="J5930" i="63"/>
  <c r="J5931" i="63"/>
  <c r="J5932" i="63"/>
  <c r="J5933" i="63"/>
  <c r="J5934" i="63"/>
  <c r="J5935" i="63"/>
  <c r="J5936" i="63"/>
  <c r="J5937" i="63"/>
  <c r="J5938" i="63"/>
  <c r="J5939" i="63"/>
  <c r="J5940" i="63"/>
  <c r="J5941" i="63"/>
  <c r="J5942" i="63"/>
  <c r="J5943" i="63"/>
  <c r="J5944" i="63"/>
  <c r="J5945" i="63"/>
  <c r="J5946" i="63"/>
  <c r="J5947" i="63"/>
  <c r="J5948" i="63"/>
  <c r="J5949" i="63"/>
  <c r="J5950" i="63"/>
  <c r="J5951" i="63"/>
  <c r="J5952" i="63"/>
  <c r="J5953" i="63"/>
  <c r="J5954" i="63"/>
  <c r="J5955" i="63"/>
  <c r="J5956" i="63"/>
  <c r="J5957" i="63"/>
  <c r="J5958" i="63"/>
  <c r="J5959" i="63"/>
  <c r="J5960" i="63"/>
  <c r="J5961" i="63"/>
  <c r="J5962" i="63"/>
  <c r="J5963" i="63"/>
  <c r="J5964" i="63"/>
  <c r="J5965" i="63"/>
  <c r="J5966" i="63"/>
  <c r="J5967" i="63"/>
  <c r="J5968" i="63"/>
  <c r="J5969" i="63"/>
  <c r="J5970" i="63"/>
  <c r="J5971" i="63"/>
  <c r="J5972" i="63"/>
  <c r="J5973" i="63"/>
  <c r="J5974" i="63"/>
  <c r="J5975" i="63"/>
  <c r="J5976" i="63"/>
  <c r="J5977" i="63"/>
  <c r="J5978" i="63"/>
  <c r="J5979" i="63"/>
  <c r="J5980" i="63"/>
  <c r="J5981" i="63"/>
  <c r="J5982" i="63"/>
  <c r="J5983" i="63"/>
  <c r="J5984" i="63"/>
  <c r="J5985" i="63"/>
  <c r="J5986" i="63"/>
  <c r="J5987" i="63"/>
  <c r="J5988" i="63"/>
  <c r="J5989" i="63"/>
  <c r="J5990" i="63"/>
  <c r="J5991" i="63"/>
  <c r="J5992" i="63"/>
  <c r="J5993" i="63"/>
  <c r="J5994" i="63"/>
  <c r="J5995" i="63"/>
  <c r="J5996" i="63"/>
  <c r="J5997" i="63"/>
  <c r="J5998" i="63"/>
  <c r="J5999" i="63"/>
  <c r="J6000" i="63"/>
  <c r="J6001" i="63"/>
  <c r="J6002" i="63"/>
  <c r="J6003" i="63"/>
  <c r="J6004" i="63"/>
  <c r="J6005" i="63"/>
  <c r="J6006" i="63"/>
  <c r="J6007" i="63"/>
  <c r="J6008" i="63"/>
  <c r="J6009" i="63"/>
  <c r="J6010" i="63"/>
  <c r="J6011" i="63"/>
  <c r="J6012" i="63"/>
  <c r="J6013" i="63"/>
  <c r="J6014" i="63"/>
  <c r="J6015" i="63"/>
  <c r="J6016" i="63"/>
  <c r="J6017" i="63"/>
  <c r="J6018" i="63"/>
  <c r="J6019" i="63"/>
  <c r="J6020" i="63"/>
  <c r="J6021" i="63"/>
  <c r="J6022" i="63"/>
  <c r="J6023" i="63"/>
  <c r="J6024" i="63"/>
  <c r="J6025" i="63"/>
  <c r="J6026" i="63"/>
  <c r="J6027" i="63"/>
  <c r="J6028" i="63"/>
  <c r="J6029" i="63"/>
  <c r="J6030" i="63"/>
  <c r="J6031" i="63"/>
  <c r="J6032" i="63"/>
  <c r="J6033" i="63"/>
  <c r="J6034" i="63"/>
  <c r="J6035" i="63"/>
  <c r="J6036" i="63"/>
  <c r="J6037" i="63"/>
  <c r="J6038" i="63"/>
  <c r="J6039" i="63"/>
  <c r="J6040" i="63"/>
  <c r="J6041" i="63"/>
  <c r="J6042" i="63"/>
  <c r="J6043" i="63"/>
  <c r="J6044" i="63"/>
  <c r="J6045" i="63"/>
  <c r="J6046" i="63"/>
  <c r="J6047" i="63"/>
  <c r="J6048" i="63"/>
  <c r="J6049" i="63"/>
  <c r="J6050" i="63"/>
  <c r="J6051" i="63"/>
  <c r="J6052" i="63"/>
  <c r="J6053" i="63"/>
  <c r="J6054" i="63"/>
  <c r="J6055" i="63"/>
  <c r="J6056" i="63"/>
  <c r="J6057" i="63"/>
  <c r="J6058" i="63"/>
  <c r="J6059" i="63"/>
  <c r="J6060" i="63"/>
  <c r="J6061" i="63"/>
  <c r="J6062" i="63"/>
  <c r="J6063" i="63"/>
  <c r="J6064" i="63"/>
  <c r="J6065" i="63"/>
  <c r="J6066" i="63"/>
  <c r="J6067" i="63"/>
  <c r="J6068" i="63"/>
  <c r="J6069" i="63"/>
  <c r="J6070" i="63"/>
  <c r="J6071" i="63"/>
  <c r="J6072" i="63"/>
  <c r="J6073" i="63"/>
  <c r="J6074" i="63"/>
  <c r="J6075" i="63"/>
  <c r="J6076" i="63"/>
  <c r="J6077" i="63"/>
  <c r="J6078" i="63"/>
  <c r="J6079" i="63"/>
  <c r="J6080" i="63"/>
  <c r="J6081" i="63"/>
  <c r="J6082" i="63"/>
  <c r="J6083" i="63"/>
  <c r="J6084" i="63"/>
  <c r="J6085" i="63"/>
  <c r="J6086" i="63"/>
  <c r="J6087" i="63"/>
  <c r="J6088" i="63"/>
  <c r="J6089" i="63"/>
  <c r="J6090" i="63"/>
  <c r="J6091" i="63"/>
  <c r="J6092" i="63"/>
  <c r="J6093" i="63"/>
  <c r="J6094" i="63"/>
  <c r="J6095" i="63"/>
  <c r="J6096" i="63"/>
  <c r="J6097" i="63"/>
  <c r="J6098" i="63"/>
  <c r="J6099" i="63"/>
  <c r="J6100" i="63"/>
  <c r="J6101" i="63"/>
  <c r="J6102" i="63"/>
  <c r="J6103" i="63"/>
  <c r="J6104" i="63"/>
  <c r="J6105" i="63"/>
  <c r="J6106" i="63"/>
  <c r="J6107" i="63"/>
  <c r="J6108" i="63"/>
  <c r="J6109" i="63"/>
  <c r="J6110" i="63"/>
  <c r="J6111" i="63"/>
  <c r="J6112" i="63"/>
  <c r="J6113" i="63"/>
  <c r="J6114" i="63"/>
  <c r="J6115" i="63"/>
  <c r="J6116" i="63"/>
  <c r="J6117" i="63"/>
  <c r="J6118" i="63"/>
  <c r="J6119" i="63"/>
  <c r="J6120" i="63"/>
  <c r="J6121" i="63"/>
  <c r="J6122" i="63"/>
  <c r="J6123" i="63"/>
  <c r="J6124" i="63"/>
  <c r="J6125" i="63"/>
  <c r="J6126" i="63"/>
  <c r="J6127" i="63"/>
  <c r="J6128" i="63"/>
  <c r="J6129" i="63"/>
  <c r="J6130" i="63"/>
  <c r="J6131" i="63"/>
  <c r="J6132" i="63"/>
  <c r="J6133" i="63"/>
  <c r="J6134" i="63"/>
  <c r="J6135" i="63"/>
  <c r="J6136" i="63"/>
  <c r="J6137" i="63"/>
  <c r="J6138" i="63"/>
  <c r="J6139" i="63"/>
  <c r="J6140" i="63"/>
  <c r="J6141" i="63"/>
  <c r="J6142" i="63"/>
  <c r="J6143" i="63"/>
  <c r="J6144" i="63"/>
  <c r="J6145" i="63"/>
  <c r="J6146" i="63"/>
  <c r="J6147" i="63"/>
  <c r="J6148" i="63"/>
  <c r="J6149" i="63"/>
  <c r="J6150" i="63"/>
  <c r="J6151" i="63"/>
  <c r="J6152" i="63"/>
  <c r="J6153" i="63"/>
  <c r="J6154" i="63"/>
  <c r="J6155" i="63"/>
  <c r="J6156" i="63"/>
  <c r="J6157" i="63"/>
  <c r="J6158" i="63"/>
  <c r="J6159" i="63"/>
  <c r="J6160" i="63"/>
  <c r="J6161" i="63"/>
  <c r="J6162" i="63"/>
  <c r="J6163" i="63"/>
  <c r="J6164" i="63"/>
  <c r="J6165" i="63"/>
  <c r="J6166" i="63"/>
  <c r="J6167" i="63"/>
  <c r="J6168" i="63"/>
  <c r="J6169" i="63"/>
  <c r="J6170" i="63"/>
  <c r="J6171" i="63"/>
  <c r="J6172" i="63"/>
  <c r="J6173" i="63"/>
  <c r="J6174" i="63"/>
  <c r="J6175" i="63"/>
  <c r="J6176" i="63"/>
  <c r="J6177" i="63"/>
  <c r="J6178" i="63"/>
  <c r="J6179" i="63"/>
  <c r="J6180" i="63"/>
  <c r="J6181" i="63"/>
  <c r="J6182" i="63"/>
  <c r="J6183" i="63"/>
  <c r="J6184" i="63"/>
  <c r="J6185" i="63"/>
  <c r="J6186" i="63"/>
  <c r="J6187" i="63"/>
  <c r="J6188" i="63"/>
  <c r="J6189" i="63"/>
  <c r="J6190" i="63"/>
  <c r="J6191" i="63"/>
  <c r="J6192" i="63"/>
  <c r="J6193" i="63"/>
  <c r="J6194" i="63"/>
  <c r="J6195" i="63"/>
  <c r="J6196" i="63"/>
  <c r="J6197" i="63"/>
  <c r="J6198" i="63"/>
  <c r="J6199" i="63"/>
  <c r="J6200" i="63"/>
  <c r="J6201" i="63"/>
  <c r="J6202" i="63"/>
  <c r="J6203" i="63"/>
  <c r="J6204" i="63"/>
  <c r="J6205" i="63"/>
  <c r="J6206" i="63"/>
  <c r="J6207" i="63"/>
  <c r="J6208" i="63"/>
  <c r="J6209" i="63"/>
  <c r="J6210" i="63"/>
  <c r="J6211" i="63"/>
  <c r="J6212" i="63"/>
  <c r="J6213" i="63"/>
  <c r="J6214" i="63"/>
  <c r="J6215" i="63"/>
  <c r="J6216" i="63"/>
  <c r="J6217" i="63"/>
  <c r="J6218" i="63"/>
  <c r="J6219" i="63"/>
  <c r="J6220" i="63"/>
  <c r="J6221" i="63"/>
  <c r="J6222" i="63"/>
  <c r="J6223" i="63"/>
  <c r="J6224" i="63"/>
  <c r="J6225" i="63"/>
  <c r="J6226" i="63"/>
  <c r="J6227" i="63"/>
  <c r="J6228" i="63"/>
  <c r="J6229" i="63"/>
  <c r="J6230" i="63"/>
  <c r="J6231" i="63"/>
  <c r="J6232" i="63"/>
  <c r="J6233" i="63"/>
  <c r="J6234" i="63"/>
  <c r="J6235" i="63"/>
  <c r="J6236" i="63"/>
  <c r="J6237" i="63"/>
  <c r="J6238" i="63"/>
  <c r="J6239" i="63"/>
  <c r="J6240" i="63"/>
  <c r="J6241" i="63"/>
  <c r="J6242" i="63"/>
  <c r="J6243" i="63"/>
  <c r="J6244" i="63"/>
  <c r="J6245" i="63"/>
  <c r="J6246" i="63"/>
  <c r="J6247" i="63"/>
  <c r="J6248" i="63"/>
  <c r="J6249" i="63"/>
  <c r="J6250" i="63"/>
  <c r="J6251" i="63"/>
  <c r="J6252" i="63"/>
  <c r="J6253" i="63"/>
  <c r="J6254" i="63"/>
  <c r="J6255" i="63"/>
  <c r="J6256" i="63"/>
  <c r="J6257" i="63"/>
  <c r="J6258" i="63"/>
  <c r="J6259" i="63"/>
  <c r="J6260" i="63"/>
  <c r="J6261" i="63"/>
  <c r="J6262" i="63"/>
  <c r="J6263" i="63"/>
  <c r="J6264" i="63"/>
  <c r="J6265" i="63"/>
  <c r="J6266" i="63"/>
  <c r="J6267" i="63"/>
  <c r="J6268" i="63"/>
  <c r="J6269" i="63"/>
  <c r="J6270" i="63"/>
  <c r="J6271" i="63"/>
  <c r="J6272" i="63"/>
  <c r="J6273" i="63"/>
  <c r="J6274" i="63"/>
  <c r="J6275" i="63"/>
  <c r="J6276" i="63"/>
  <c r="J6277" i="63"/>
  <c r="J6278" i="63"/>
  <c r="J6279" i="63"/>
  <c r="J6280" i="63"/>
  <c r="J6281" i="63"/>
  <c r="J6282" i="63"/>
  <c r="J6283" i="63"/>
  <c r="J6284" i="63"/>
  <c r="J6285" i="63"/>
  <c r="J6286" i="63"/>
  <c r="J6287" i="63"/>
  <c r="J6288" i="63"/>
  <c r="J6289" i="63"/>
  <c r="J6290" i="63"/>
  <c r="J6291" i="63"/>
  <c r="J6292" i="63"/>
  <c r="J6293" i="63"/>
  <c r="J6294" i="63"/>
  <c r="J6295" i="63"/>
  <c r="J6296" i="63"/>
  <c r="J6297" i="63"/>
  <c r="J6298" i="63"/>
  <c r="J6299" i="63"/>
  <c r="J6300" i="63"/>
  <c r="J6301" i="63"/>
  <c r="J6302" i="63"/>
  <c r="J6303" i="63"/>
  <c r="J6304" i="63"/>
  <c r="J6305" i="63"/>
  <c r="J6306" i="63"/>
  <c r="J6307" i="63"/>
  <c r="J6308" i="63"/>
  <c r="J6309" i="63"/>
  <c r="J6310" i="63"/>
  <c r="J6311" i="63"/>
  <c r="J6312" i="63"/>
  <c r="J6313" i="63"/>
  <c r="J6314" i="63"/>
  <c r="J6315" i="63"/>
  <c r="J6316" i="63"/>
  <c r="J6317" i="63"/>
  <c r="J6318" i="63"/>
  <c r="J6319" i="63"/>
  <c r="J6320" i="63"/>
  <c r="J6321" i="63"/>
  <c r="J6322" i="63"/>
  <c r="J6323" i="63"/>
  <c r="J6324" i="63"/>
  <c r="J6325" i="63"/>
  <c r="J6326" i="63"/>
  <c r="J6327" i="63"/>
  <c r="J6328" i="63"/>
  <c r="J6329" i="63"/>
  <c r="J6330" i="63"/>
  <c r="J6331" i="63"/>
  <c r="J6332" i="63"/>
  <c r="J6333" i="63"/>
  <c r="J6334" i="63"/>
  <c r="J6335" i="63"/>
  <c r="J6336" i="63"/>
  <c r="J6337" i="63"/>
  <c r="J6338" i="63"/>
  <c r="J6339" i="63"/>
  <c r="J6340" i="63"/>
  <c r="J6341" i="63"/>
  <c r="J6342" i="63"/>
  <c r="J6343" i="63"/>
  <c r="J6344" i="63"/>
  <c r="J6345" i="63"/>
  <c r="J6346" i="63"/>
  <c r="J6347" i="63"/>
  <c r="J6348" i="63"/>
  <c r="J6349" i="63"/>
  <c r="J6350" i="63"/>
  <c r="J6351" i="63"/>
  <c r="J6352" i="63"/>
  <c r="J6353" i="63"/>
  <c r="J6354" i="63"/>
  <c r="J6355" i="63"/>
  <c r="J6356" i="63"/>
  <c r="J6357" i="63"/>
  <c r="J6358" i="63"/>
  <c r="J6359" i="63"/>
  <c r="J6360" i="63"/>
  <c r="J6361" i="63"/>
  <c r="J6362" i="63"/>
  <c r="J6363" i="63"/>
  <c r="J6364" i="63"/>
  <c r="J6365" i="63"/>
  <c r="J6366" i="63"/>
  <c r="J6367" i="63"/>
  <c r="J6368" i="63"/>
  <c r="J6369" i="63"/>
  <c r="J6370" i="63"/>
  <c r="J6371" i="63"/>
  <c r="J6372" i="63"/>
  <c r="J6373" i="63"/>
  <c r="J6374" i="63"/>
  <c r="J6375" i="63"/>
  <c r="J6376" i="63"/>
  <c r="J6377" i="63"/>
  <c r="J6378" i="63"/>
  <c r="J6379" i="63"/>
  <c r="J6380" i="63"/>
  <c r="J6381" i="63"/>
  <c r="J6382" i="63"/>
  <c r="J6383" i="63"/>
  <c r="J6384" i="63"/>
  <c r="J6385" i="63"/>
  <c r="J6386" i="63"/>
  <c r="J6387" i="63"/>
  <c r="J6388" i="63"/>
  <c r="J6389" i="63"/>
  <c r="J6390" i="63"/>
  <c r="J6391" i="63"/>
  <c r="J6392" i="63"/>
  <c r="J6393" i="63"/>
  <c r="J6394" i="63"/>
  <c r="J6395" i="63"/>
  <c r="J6396" i="63"/>
  <c r="J6397" i="63"/>
  <c r="J6398" i="63"/>
  <c r="J6399" i="63"/>
  <c r="J6400" i="63"/>
  <c r="J6401" i="63"/>
  <c r="J6402" i="63"/>
  <c r="J6403" i="63"/>
  <c r="J6404" i="63"/>
  <c r="J6405" i="63"/>
  <c r="J6406" i="63"/>
  <c r="J6407" i="63"/>
  <c r="J6408" i="63"/>
  <c r="J6409" i="63"/>
  <c r="J6410" i="63"/>
  <c r="J6411" i="63"/>
  <c r="J6412" i="63"/>
  <c r="J6413" i="63"/>
  <c r="J6414" i="63"/>
  <c r="J6415" i="63"/>
  <c r="J6416" i="63"/>
  <c r="J6417" i="63"/>
  <c r="J6418" i="63"/>
  <c r="J6419" i="63"/>
  <c r="J6420" i="63"/>
  <c r="J6421" i="63"/>
  <c r="J6422" i="63"/>
  <c r="J6423" i="63"/>
  <c r="J6424" i="63"/>
  <c r="J6425" i="63"/>
  <c r="J6426" i="63"/>
  <c r="J6427" i="63"/>
  <c r="J6428" i="63"/>
  <c r="J6429" i="63"/>
  <c r="J6430" i="63"/>
  <c r="J6431" i="63"/>
  <c r="J6432" i="63"/>
  <c r="J6433" i="63"/>
  <c r="J6434" i="63"/>
  <c r="J6435" i="63"/>
  <c r="J6436" i="63"/>
  <c r="J6437" i="63"/>
  <c r="J6438" i="63"/>
  <c r="J6439" i="63"/>
  <c r="J6440" i="63"/>
  <c r="J6441" i="63"/>
  <c r="J6442" i="63"/>
  <c r="J6443" i="63"/>
  <c r="J6444" i="63"/>
  <c r="J6445" i="63"/>
  <c r="J6446" i="63"/>
  <c r="J6447" i="63"/>
  <c r="J6448" i="63"/>
  <c r="J6449" i="63"/>
  <c r="J6450" i="63"/>
  <c r="J6451" i="63"/>
  <c r="J6452" i="63"/>
  <c r="J6453" i="63"/>
  <c r="J6454" i="63"/>
  <c r="J6455" i="63"/>
  <c r="J6456" i="63"/>
  <c r="J6457" i="63"/>
  <c r="J6458" i="63"/>
  <c r="J6459" i="63"/>
  <c r="J6460" i="63"/>
  <c r="J6461" i="63"/>
  <c r="J6462" i="63"/>
  <c r="J6463" i="63"/>
  <c r="J6464" i="63"/>
  <c r="J6465" i="63"/>
  <c r="J6466" i="63"/>
  <c r="J6467" i="63"/>
  <c r="J6468" i="63"/>
  <c r="J6469" i="63"/>
  <c r="J6470" i="63"/>
  <c r="J6471" i="63"/>
  <c r="J6472" i="63"/>
  <c r="J6473" i="63"/>
  <c r="J6474" i="63"/>
  <c r="J6475" i="63"/>
  <c r="J6476" i="63"/>
  <c r="J6477" i="63"/>
  <c r="J6478" i="63"/>
  <c r="J6479" i="63"/>
  <c r="J6480" i="63"/>
  <c r="J6481" i="63"/>
  <c r="J6482" i="63"/>
  <c r="J6483" i="63"/>
  <c r="J6484" i="63"/>
  <c r="J6485" i="63"/>
  <c r="J6486" i="63"/>
  <c r="J6487" i="63"/>
  <c r="J6488" i="63"/>
  <c r="J6489" i="63"/>
  <c r="J6490" i="63"/>
  <c r="J6491" i="63"/>
  <c r="J6492" i="63"/>
  <c r="J6493" i="63"/>
  <c r="J6494" i="63"/>
  <c r="J6495" i="63"/>
  <c r="J6496" i="63"/>
  <c r="J6497" i="63"/>
  <c r="J6498" i="63"/>
  <c r="J6499" i="63"/>
  <c r="J6500" i="63"/>
  <c r="J6501" i="63"/>
  <c r="J6502" i="63"/>
  <c r="J6503" i="63"/>
  <c r="J6504" i="63"/>
  <c r="J6505" i="63"/>
  <c r="J6506" i="63"/>
  <c r="J6507" i="63"/>
  <c r="J6508" i="63"/>
  <c r="J6509" i="63"/>
  <c r="J6510" i="63"/>
  <c r="J6511" i="63"/>
  <c r="J6512" i="63"/>
  <c r="J6513" i="63"/>
  <c r="J6514" i="63"/>
  <c r="J6515" i="63"/>
  <c r="J6516" i="63"/>
  <c r="J6517" i="63"/>
  <c r="J6518" i="63"/>
  <c r="J6519" i="63"/>
  <c r="J6520" i="63"/>
  <c r="J6521" i="63"/>
  <c r="J6522" i="63"/>
  <c r="J6523" i="63"/>
  <c r="J6524" i="63"/>
  <c r="J6525" i="63"/>
  <c r="J6526" i="63"/>
  <c r="J6527" i="63"/>
  <c r="J6528" i="63"/>
  <c r="J6529" i="63"/>
  <c r="J6530" i="63"/>
  <c r="J6531" i="63"/>
  <c r="J6532" i="63"/>
  <c r="J6533" i="63"/>
  <c r="J6534" i="63"/>
  <c r="J6535" i="63"/>
  <c r="J6536" i="63"/>
  <c r="J6537" i="63"/>
  <c r="J6538" i="63"/>
  <c r="J6539" i="63"/>
  <c r="J6540" i="63"/>
  <c r="J6541" i="63"/>
  <c r="J6542" i="63"/>
  <c r="J6543" i="63"/>
  <c r="J6544" i="63"/>
  <c r="J6545" i="63"/>
  <c r="J6546" i="63"/>
  <c r="J6547" i="63"/>
  <c r="J6548" i="63"/>
  <c r="J6549" i="63"/>
  <c r="J6550" i="63"/>
  <c r="J6551" i="63"/>
  <c r="J6552" i="63"/>
  <c r="J6553" i="63"/>
  <c r="J6554" i="63"/>
  <c r="J6555" i="63"/>
  <c r="J6556" i="63"/>
  <c r="J6557" i="63"/>
  <c r="J6558" i="63"/>
  <c r="J6559" i="63"/>
  <c r="J6560" i="63"/>
  <c r="J6561" i="63"/>
  <c r="J6562" i="63"/>
  <c r="J6563" i="63"/>
  <c r="J6564" i="63"/>
  <c r="J6565" i="63"/>
  <c r="J6566" i="63"/>
  <c r="J6567" i="63"/>
  <c r="J6568" i="63"/>
  <c r="J6569" i="63"/>
  <c r="J6570" i="63"/>
  <c r="J6571" i="63"/>
  <c r="J6572" i="63"/>
  <c r="J6573" i="63"/>
  <c r="J6574" i="63"/>
  <c r="J6575" i="63"/>
  <c r="J6576" i="63"/>
  <c r="J6577" i="63"/>
  <c r="J6578" i="63"/>
  <c r="J6579" i="63"/>
  <c r="J6580" i="63"/>
  <c r="J6581" i="63"/>
  <c r="J6582" i="63"/>
  <c r="J6583" i="63"/>
  <c r="J6584" i="63"/>
  <c r="J6585" i="63"/>
  <c r="J6586" i="63"/>
  <c r="J6587" i="63"/>
  <c r="J6588" i="63"/>
  <c r="J6589" i="63"/>
  <c r="J6590" i="63"/>
  <c r="J6591" i="63"/>
  <c r="J6592" i="63"/>
  <c r="J6593" i="63"/>
  <c r="J6594" i="63"/>
  <c r="J6595" i="63"/>
  <c r="J6596" i="63"/>
  <c r="J6597" i="63"/>
  <c r="J6598" i="63"/>
  <c r="J6599" i="63"/>
  <c r="J6600" i="63"/>
  <c r="J6601" i="63"/>
  <c r="J6602" i="63"/>
  <c r="J6603" i="63"/>
  <c r="J6604" i="63"/>
  <c r="J6605" i="63"/>
  <c r="J6606" i="63"/>
  <c r="J6607" i="63"/>
  <c r="J6608" i="63"/>
  <c r="J6609" i="63"/>
  <c r="J6610" i="63"/>
  <c r="J6611" i="63"/>
  <c r="J6612" i="63"/>
  <c r="J6613" i="63"/>
  <c r="J6614" i="63"/>
  <c r="J6615" i="63"/>
  <c r="J6616" i="63"/>
  <c r="J6617" i="63"/>
  <c r="J6618" i="63"/>
  <c r="J6619" i="63"/>
  <c r="J6620" i="63"/>
  <c r="J6621" i="63"/>
  <c r="J6622" i="63"/>
  <c r="J6623" i="63"/>
  <c r="J6624" i="63"/>
  <c r="J6625" i="63"/>
  <c r="J6626" i="63"/>
  <c r="J6627" i="63"/>
  <c r="J6628" i="63"/>
  <c r="J6629" i="63"/>
  <c r="J6630" i="63"/>
  <c r="J6631" i="63"/>
  <c r="J6632" i="63"/>
  <c r="J6633" i="63"/>
  <c r="J6634" i="63"/>
  <c r="J6635" i="63"/>
  <c r="J6636" i="63"/>
  <c r="J6637" i="63"/>
  <c r="J6638" i="63"/>
  <c r="J6639" i="63"/>
  <c r="J6640" i="63"/>
  <c r="J6641" i="63"/>
  <c r="J6642" i="63"/>
  <c r="J6643" i="63"/>
  <c r="J6644" i="63"/>
  <c r="J6645" i="63"/>
  <c r="J6646" i="63"/>
  <c r="J6647" i="63"/>
  <c r="J6648" i="63"/>
  <c r="J6649" i="63"/>
  <c r="J6650" i="63"/>
  <c r="J6651" i="63"/>
  <c r="J6652" i="63"/>
  <c r="J6653" i="63"/>
  <c r="J6654" i="63"/>
  <c r="J6655" i="63"/>
  <c r="J6656" i="63"/>
  <c r="J6657" i="63"/>
  <c r="J6658" i="63"/>
  <c r="J6659" i="63"/>
  <c r="J6660" i="63"/>
  <c r="J6661" i="63"/>
  <c r="J6662" i="63"/>
  <c r="J6663" i="63"/>
  <c r="J6664" i="63"/>
  <c r="J6665" i="63"/>
  <c r="J6666" i="63"/>
  <c r="J6667" i="63"/>
  <c r="J6668" i="63"/>
  <c r="J6669" i="63"/>
  <c r="J6670" i="63"/>
  <c r="J6671" i="63"/>
  <c r="J6672" i="63"/>
  <c r="J6673" i="63"/>
  <c r="J6674" i="63"/>
  <c r="J6675" i="63"/>
  <c r="J6676" i="63"/>
  <c r="J6677" i="63"/>
  <c r="J6678" i="63"/>
  <c r="J6679" i="63"/>
  <c r="J6680" i="63"/>
  <c r="J6681" i="63"/>
  <c r="J6682" i="63"/>
  <c r="J6683" i="63"/>
  <c r="J6684" i="63"/>
  <c r="J6685" i="63"/>
  <c r="J6686" i="63"/>
  <c r="J6687" i="63"/>
  <c r="J6688" i="63"/>
  <c r="J6689" i="63"/>
  <c r="J6690" i="63"/>
  <c r="J6691" i="63"/>
  <c r="J6692" i="63"/>
  <c r="J6693" i="63"/>
  <c r="J6694" i="63"/>
  <c r="J6695" i="63"/>
  <c r="J6696" i="63"/>
  <c r="J6697" i="63"/>
  <c r="J6698" i="63"/>
  <c r="J6699" i="63"/>
  <c r="J6700" i="63"/>
  <c r="J6701" i="63"/>
  <c r="J6702" i="63"/>
  <c r="J6703" i="63"/>
  <c r="J6704" i="63"/>
  <c r="J6705" i="63"/>
  <c r="J6706" i="63"/>
  <c r="J6707" i="63"/>
  <c r="J6708" i="63"/>
  <c r="J6709" i="63"/>
  <c r="J6710" i="63"/>
  <c r="J6711" i="63"/>
  <c r="J6712" i="63"/>
  <c r="J6713" i="63"/>
  <c r="J6714" i="63"/>
  <c r="J6715" i="63"/>
  <c r="J6716" i="63"/>
  <c r="J6717" i="63"/>
  <c r="J6718" i="63"/>
  <c r="J6719" i="63"/>
  <c r="J6720" i="63"/>
  <c r="J6721" i="63"/>
  <c r="J6722" i="63"/>
  <c r="J6723" i="63"/>
  <c r="J6724" i="63"/>
  <c r="J6725" i="63"/>
  <c r="J6726" i="63"/>
  <c r="J6727" i="63"/>
  <c r="J6728" i="63"/>
  <c r="J6729" i="63"/>
  <c r="J6730" i="63"/>
  <c r="J6731" i="63"/>
  <c r="J6732" i="63"/>
  <c r="J6733" i="63"/>
  <c r="J6734" i="63"/>
  <c r="J6735" i="63"/>
  <c r="J6736" i="63"/>
  <c r="J6737" i="63"/>
  <c r="J6738" i="63"/>
  <c r="J6739" i="63"/>
  <c r="J6740" i="63"/>
  <c r="J6741" i="63"/>
  <c r="J6742" i="63"/>
  <c r="J6743" i="63"/>
  <c r="J6744" i="63"/>
  <c r="J6745" i="63"/>
  <c r="J6746" i="63"/>
  <c r="J6747" i="63"/>
  <c r="J6748" i="63"/>
  <c r="J6749" i="63"/>
  <c r="J6750" i="63"/>
  <c r="J6751" i="63"/>
  <c r="J6752" i="63"/>
  <c r="J6753" i="63"/>
  <c r="J6754" i="63"/>
  <c r="J6755" i="63"/>
  <c r="J6756" i="63"/>
  <c r="J6757" i="63"/>
  <c r="J6758" i="63"/>
  <c r="J6759" i="63"/>
  <c r="J6760" i="63"/>
  <c r="J6761" i="63"/>
  <c r="J6762" i="63"/>
  <c r="J6763" i="63"/>
  <c r="J6764" i="63"/>
  <c r="J6765" i="63"/>
  <c r="J6766" i="63"/>
  <c r="J6767" i="63"/>
  <c r="J6768" i="63"/>
  <c r="J6769" i="63"/>
  <c r="J6770" i="63"/>
  <c r="J6771" i="63"/>
  <c r="J6772" i="63"/>
  <c r="J6773" i="63"/>
  <c r="J6774" i="63"/>
  <c r="J6775" i="63"/>
  <c r="J6776" i="63"/>
  <c r="J6777" i="63"/>
  <c r="J6778" i="63"/>
  <c r="J6779" i="63"/>
  <c r="J6780" i="63"/>
  <c r="J6781" i="63"/>
  <c r="J6782" i="63"/>
  <c r="J6783" i="63"/>
  <c r="J6784" i="63"/>
  <c r="J6785" i="63"/>
  <c r="J6786" i="63"/>
  <c r="J6787" i="63"/>
  <c r="J6788" i="63"/>
  <c r="J6789" i="63"/>
  <c r="J6790" i="63"/>
  <c r="J6791" i="63"/>
  <c r="J6792" i="63"/>
  <c r="J6793" i="63"/>
  <c r="J6794" i="63"/>
  <c r="J6795" i="63"/>
  <c r="J6796" i="63"/>
  <c r="J6797" i="63"/>
  <c r="J6798" i="63"/>
  <c r="J6799" i="63"/>
  <c r="J6800" i="63"/>
  <c r="J6801" i="63"/>
  <c r="J6802" i="63"/>
  <c r="J6803" i="63"/>
  <c r="J6804" i="63"/>
  <c r="J6805" i="63"/>
  <c r="J6806" i="63"/>
  <c r="J6807" i="63"/>
  <c r="J6808" i="63"/>
  <c r="J6809" i="63"/>
  <c r="J6810" i="63"/>
  <c r="J6811" i="63"/>
  <c r="J6812" i="63"/>
  <c r="J6813" i="63"/>
  <c r="J6814" i="63"/>
  <c r="J6815" i="63"/>
  <c r="J6816" i="63"/>
  <c r="J6817" i="63"/>
  <c r="J6818" i="63"/>
  <c r="J6819" i="63"/>
  <c r="J6820" i="63"/>
  <c r="J6821" i="63"/>
  <c r="J6822" i="63"/>
  <c r="J6823" i="63"/>
  <c r="J6824" i="63"/>
  <c r="J6825" i="63"/>
  <c r="J6826" i="63"/>
  <c r="J6827" i="63"/>
  <c r="J6828" i="63"/>
  <c r="J6829" i="63"/>
  <c r="J6830" i="63"/>
  <c r="J6831" i="63"/>
  <c r="J6832" i="63"/>
  <c r="J6833" i="63"/>
  <c r="J6834" i="63"/>
  <c r="J6835" i="63"/>
  <c r="J6836" i="63"/>
  <c r="J6837" i="63"/>
  <c r="J6838" i="63"/>
  <c r="J6839" i="63"/>
  <c r="J6840" i="63"/>
  <c r="J6841" i="63"/>
  <c r="J6842" i="63"/>
  <c r="J6843" i="63"/>
  <c r="J6844" i="63"/>
  <c r="J6845" i="63"/>
  <c r="J6846" i="63"/>
  <c r="J6847" i="63"/>
  <c r="J6848" i="63"/>
  <c r="J6849" i="63"/>
  <c r="J6850" i="63"/>
  <c r="J6851" i="63"/>
  <c r="J6852" i="63"/>
  <c r="J6853" i="63"/>
  <c r="J6854" i="63"/>
  <c r="J6855" i="63"/>
  <c r="J6856" i="63"/>
  <c r="J6857" i="63"/>
  <c r="J6858" i="63"/>
  <c r="J6859" i="63"/>
  <c r="J6860" i="63"/>
  <c r="J6861" i="63"/>
  <c r="J6862" i="63"/>
  <c r="J6863" i="63"/>
  <c r="J6864" i="63"/>
  <c r="J6865" i="63"/>
  <c r="J6866" i="63"/>
  <c r="J6867" i="63"/>
  <c r="J6868" i="63"/>
  <c r="J6869" i="63"/>
  <c r="J6870" i="63"/>
  <c r="J6871" i="63"/>
  <c r="J6872" i="63"/>
  <c r="J6873" i="63"/>
  <c r="J6874" i="63"/>
  <c r="J6875" i="63"/>
  <c r="J6876" i="63"/>
  <c r="J6877" i="63"/>
  <c r="J6878" i="63"/>
  <c r="J6879" i="63"/>
  <c r="J6880" i="63"/>
  <c r="J6881" i="63"/>
  <c r="J6882" i="63"/>
  <c r="J6883" i="63"/>
  <c r="J6884" i="63"/>
  <c r="J6885" i="63"/>
  <c r="J6886" i="63"/>
  <c r="J6887" i="63"/>
  <c r="J6888" i="63"/>
  <c r="J6889" i="63"/>
  <c r="J6890" i="63"/>
  <c r="J6891" i="63"/>
  <c r="J6892" i="63"/>
  <c r="J6893" i="63"/>
  <c r="J6894" i="63"/>
  <c r="J6895" i="63"/>
  <c r="J6896" i="63"/>
  <c r="J6897" i="63"/>
  <c r="J6898" i="63"/>
  <c r="J6899" i="63"/>
  <c r="J6900" i="63"/>
  <c r="J6901" i="63"/>
  <c r="J6902" i="63"/>
  <c r="J6903" i="63"/>
  <c r="J6904" i="63"/>
  <c r="J6905" i="63"/>
  <c r="J6906" i="63"/>
  <c r="J6907" i="63"/>
  <c r="J6908" i="63"/>
  <c r="J6909" i="63"/>
  <c r="J6910" i="63"/>
  <c r="J6911" i="63"/>
  <c r="J6912" i="63"/>
  <c r="J6913" i="63"/>
  <c r="J6914" i="63"/>
  <c r="J6915" i="63"/>
  <c r="J6916" i="63"/>
  <c r="J6917" i="63"/>
  <c r="J6918" i="63"/>
  <c r="J6919" i="63"/>
  <c r="J6920" i="63"/>
  <c r="J6921" i="63"/>
  <c r="J6922" i="63"/>
  <c r="J6923" i="63"/>
  <c r="J6924" i="63"/>
  <c r="J6925" i="63"/>
  <c r="J6926" i="63"/>
  <c r="J6927" i="63"/>
  <c r="J6928" i="63"/>
  <c r="J6929" i="63"/>
  <c r="J6930" i="63"/>
  <c r="J6931" i="63"/>
  <c r="J6932" i="63"/>
  <c r="J6933" i="63"/>
  <c r="J6934" i="63"/>
  <c r="J6935" i="63"/>
  <c r="J6936" i="63"/>
  <c r="J6937" i="63"/>
  <c r="J6938" i="63"/>
  <c r="J6939" i="63"/>
  <c r="J6940" i="63"/>
  <c r="J6941" i="63"/>
  <c r="J6942" i="63"/>
  <c r="J6943" i="63"/>
  <c r="J6944" i="63"/>
  <c r="J6945" i="63"/>
  <c r="J6946" i="63"/>
  <c r="J6947" i="63"/>
  <c r="J6948" i="63"/>
  <c r="J6949" i="63"/>
  <c r="J6950" i="63"/>
  <c r="J6951" i="63"/>
  <c r="J6952" i="63"/>
  <c r="J6953" i="63"/>
  <c r="J6954" i="63"/>
  <c r="J6955" i="63"/>
  <c r="J6956" i="63"/>
  <c r="J6957" i="63"/>
  <c r="J6958" i="63"/>
  <c r="J6959" i="63"/>
  <c r="J6960" i="63"/>
  <c r="J6961" i="63"/>
  <c r="J6962" i="63"/>
  <c r="J6963" i="63"/>
  <c r="J6964" i="63"/>
  <c r="J6965" i="63"/>
  <c r="J6966" i="63"/>
  <c r="J6967" i="63"/>
  <c r="J6968" i="63"/>
  <c r="J6969" i="63"/>
  <c r="J6970" i="63"/>
  <c r="J6971" i="63"/>
  <c r="J6972" i="63"/>
  <c r="J6973" i="63"/>
  <c r="J6974" i="63"/>
  <c r="J6975" i="63"/>
  <c r="J6976" i="63"/>
  <c r="J6977" i="63"/>
  <c r="J6978" i="63"/>
  <c r="J6979" i="63"/>
  <c r="J6980" i="63"/>
  <c r="J6981" i="63"/>
  <c r="J6982" i="63"/>
  <c r="J6983" i="63"/>
  <c r="J6984" i="63"/>
  <c r="J6985" i="63"/>
  <c r="J6986" i="63"/>
  <c r="J6987" i="63"/>
  <c r="J6988" i="63"/>
  <c r="J6989" i="63"/>
  <c r="J6990" i="63"/>
  <c r="J6991" i="63"/>
  <c r="J6992" i="63"/>
  <c r="J6993" i="63"/>
  <c r="J6994" i="63"/>
  <c r="J6995" i="63"/>
  <c r="J6996" i="63"/>
  <c r="J6997" i="63"/>
  <c r="J6998" i="63"/>
  <c r="J6999" i="63"/>
  <c r="J7000" i="63"/>
  <c r="L3" i="63"/>
  <c r="L4" i="63"/>
</calcChain>
</file>

<file path=xl/sharedStrings.xml><?xml version="1.0" encoding="utf-8"?>
<sst xmlns="http://schemas.openxmlformats.org/spreadsheetml/2006/main" count="4399" uniqueCount="306">
  <si>
    <t>Technology Systems Proposal</t>
  </si>
  <si>
    <t>Ideabox Media Group, Inc.</t>
  </si>
  <si>
    <t>6445 S. Tenaya Way, Suite 115</t>
  </si>
  <si>
    <t>Las Vegas, NV 89113</t>
  </si>
  <si>
    <t>T: (702) 463-4061</t>
  </si>
  <si>
    <t>F: (702) 476-3254</t>
  </si>
  <si>
    <t>www.ideabox.co</t>
  </si>
  <si>
    <t>Client Name:</t>
  </si>
  <si>
    <t>Billing Address:</t>
  </si>
  <si>
    <t>Shipping Address:</t>
  </si>
  <si>
    <t>Contact Name:</t>
  </si>
  <si>
    <t>Title:</t>
  </si>
  <si>
    <t>Telephone:</t>
  </si>
  <si>
    <t>Fax:</t>
  </si>
  <si>
    <t>Cell:</t>
  </si>
  <si>
    <t>E-mail:</t>
  </si>
  <si>
    <t>Project Number:</t>
  </si>
  <si>
    <t>Project Value:</t>
  </si>
  <si>
    <t>Client PO Number:</t>
  </si>
  <si>
    <t>Description:</t>
  </si>
  <si>
    <t>Down Payment:</t>
  </si>
  <si>
    <t>Type:</t>
  </si>
  <si>
    <t>Progress Payment:</t>
  </si>
  <si>
    <t>Date:</t>
  </si>
  <si>
    <t>Final Payment:</t>
  </si>
  <si>
    <t>Proposal Valid Until:</t>
  </si>
  <si>
    <t>Proposal By:</t>
  </si>
  <si>
    <t>Proposal Number:</t>
  </si>
  <si>
    <t>Proposal Version:</t>
  </si>
  <si>
    <t>Total Payments:</t>
  </si>
  <si>
    <t>Tax Rate:</t>
  </si>
  <si>
    <t>SECTION NAME</t>
  </si>
  <si>
    <t>TOTAL PROPOSAL</t>
  </si>
  <si>
    <t>PROPOSAL NOTES</t>
  </si>
  <si>
    <t>Lighting System Proposal</t>
  </si>
  <si>
    <t>Security System Proposal</t>
  </si>
  <si>
    <t>Telecom System Proposal</t>
  </si>
  <si>
    <t>Networking System Proposal</t>
  </si>
  <si>
    <t>HVAC System Proposal</t>
  </si>
  <si>
    <t>Window Treatments Proposal</t>
  </si>
  <si>
    <t>PROJECT NOTES</t>
  </si>
  <si>
    <t>General Notes:</t>
  </si>
  <si>
    <t>All electrical power, including but not limited to conduit, raceway, backboxes, service panels, high voltage wiring and fixtures by the Owner.</t>
  </si>
  <si>
    <t>Structural backing for AV Devices and other millwork (not included above) by others.</t>
  </si>
  <si>
    <t>Freight: F.O.B. destination, unless otherwise noted.</t>
  </si>
  <si>
    <t>1</t>
  </si>
  <si>
    <t>All sales and use taxes are included in this Audio-Visual Proposal</t>
  </si>
  <si>
    <t>2</t>
  </si>
  <si>
    <t>3</t>
  </si>
  <si>
    <t>Proposal accepted by:</t>
  </si>
  <si>
    <t>Authorized Representative</t>
  </si>
  <si>
    <t>Date Accepted</t>
  </si>
  <si>
    <t>L</t>
  </si>
  <si>
    <t>Low Markup</t>
  </si>
  <si>
    <t>M</t>
  </si>
  <si>
    <t>Mid Markup</t>
  </si>
  <si>
    <t>H</t>
  </si>
  <si>
    <t>High Markup</t>
  </si>
  <si>
    <t>MODEL</t>
  </si>
  <si>
    <t>QUANTITY</t>
  </si>
  <si>
    <t>MANUFACTURER</t>
  </si>
  <si>
    <t>DESCRIPTION</t>
  </si>
  <si>
    <t>DEALER PRICE</t>
  </si>
  <si>
    <t>DEALER EXT.</t>
  </si>
  <si>
    <t>MARKUP CODE</t>
  </si>
  <si>
    <t>MARKUP</t>
  </si>
  <si>
    <t>PRICE (EA.)</t>
  </si>
  <si>
    <t>PRICE (EXT.)</t>
  </si>
  <si>
    <t>DESIGN</t>
  </si>
  <si>
    <t>AUTOCAD</t>
  </si>
  <si>
    <t>Sub-Total Equipment and Hardware:</t>
  </si>
  <si>
    <t>Sub-Total Consumable Installation Supplies:</t>
  </si>
  <si>
    <t>Design and Consultation:</t>
  </si>
  <si>
    <t>AutoCAD Drafting and Engineering:</t>
  </si>
  <si>
    <t>Shop Labor:</t>
  </si>
  <si>
    <t>Field Installation Labor:</t>
  </si>
  <si>
    <t>AV System Programming:</t>
  </si>
  <si>
    <t>Control System Programming:</t>
  </si>
  <si>
    <t>Final Test and Balance:</t>
  </si>
  <si>
    <t>Operational System Training:</t>
  </si>
  <si>
    <t>Project Management:</t>
  </si>
  <si>
    <t>Project Administration:</t>
  </si>
  <si>
    <t>Sub-Total Engineering, Installation, Programming and Administration:</t>
  </si>
  <si>
    <t>Project Total (Equipment, Consumables and Labor):</t>
  </si>
  <si>
    <t>Sales and Use Taxes:</t>
  </si>
  <si>
    <t>Freight and Shipping:</t>
  </si>
  <si>
    <t>Travel and Accommodation:</t>
  </si>
  <si>
    <t>Licenses and Fees:</t>
  </si>
  <si>
    <t>Lift and Equipment Rental:</t>
  </si>
  <si>
    <t>Grand Total (Including Sales Tax and Shipping):</t>
  </si>
  <si>
    <t>Engineering and Order List</t>
  </si>
  <si>
    <t>ENGINEERING AND ORDER LIST COLOR CODING</t>
  </si>
  <si>
    <t>Ordered</t>
  </si>
  <si>
    <t>Pull from Stock</t>
  </si>
  <si>
    <t>Return to Stock</t>
  </si>
  <si>
    <t>Cancelled</t>
  </si>
  <si>
    <t>RMA</t>
  </si>
  <si>
    <t>Received</t>
  </si>
  <si>
    <t>OVERALL SYSTEMS</t>
  </si>
  <si>
    <t>DISCOUNT %</t>
  </si>
  <si>
    <t>VENDOR</t>
  </si>
  <si>
    <t>ORDER DATE</t>
  </si>
  <si>
    <t>NEED BY DATE</t>
  </si>
  <si>
    <t>PO NUMBER</t>
  </si>
  <si>
    <t>ORDER STATUS</t>
  </si>
  <si>
    <t>DATE</t>
  </si>
  <si>
    <t>PAYMENT METHOD</t>
  </si>
  <si>
    <t>Labor Tracking</t>
  </si>
  <si>
    <t>PERSONNEL</t>
  </si>
  <si>
    <t>DESIGN &amp; CONSULTATION</t>
  </si>
  <si>
    <t>CONTROL SYSTEM PROGRAMMING</t>
  </si>
  <si>
    <t>AV SYSTEM PROGRAMMING</t>
  </si>
  <si>
    <t>PROJECT MANAGEMENT</t>
  </si>
  <si>
    <t>SHOP LABOR</t>
  </si>
  <si>
    <t>FIELD TEST &amp; BALANCE</t>
  </si>
  <si>
    <t>OPERATIONAL SYSTEM TRAINING</t>
  </si>
  <si>
    <t>PROJECT ADMINISTRATION</t>
  </si>
  <si>
    <t>TOTALS:</t>
  </si>
  <si>
    <t>TRACKING NUMBER</t>
  </si>
  <si>
    <t>TOTAL</t>
  </si>
  <si>
    <t>Invoice</t>
  </si>
  <si>
    <t>Bill To:</t>
  </si>
  <si>
    <t>Invoice Number:</t>
  </si>
  <si>
    <t>Terms:</t>
  </si>
  <si>
    <t>ITEM</t>
  </si>
  <si>
    <t>AMOUNT</t>
  </si>
  <si>
    <t>Current Balance Due:</t>
  </si>
  <si>
    <t>Remaining Balance:</t>
  </si>
  <si>
    <t>SHOP HRS</t>
  </si>
  <si>
    <t>FIELD HRS</t>
  </si>
  <si>
    <t>AV PROG HRS</t>
  </si>
  <si>
    <t>CONTROL PROG HRS</t>
  </si>
  <si>
    <t>MODEL INPUT</t>
  </si>
  <si>
    <t>QUANTITY INPUT</t>
  </si>
  <si>
    <t>For Office Use</t>
  </si>
  <si>
    <t>For Official Use</t>
  </si>
  <si>
    <t>Installation, Programming and Administration:</t>
  </si>
  <si>
    <t xml:space="preserve">Sub-Total Engineering, </t>
  </si>
  <si>
    <t>GREY CELLS = POTENTIAL INPUT CELLS</t>
  </si>
  <si>
    <t>Hourly Rate</t>
  </si>
  <si>
    <t>Payroll Taxes</t>
  </si>
  <si>
    <t>Medical Insurance</t>
  </si>
  <si>
    <t>Employee 7</t>
  </si>
  <si>
    <t>PERCENTAGE OF TIME:</t>
  </si>
  <si>
    <t>Cost per Hr</t>
  </si>
  <si>
    <t>Markup</t>
  </si>
  <si>
    <t>Price per Hr</t>
  </si>
  <si>
    <t>Rent</t>
  </si>
  <si>
    <t>Gas</t>
  </si>
  <si>
    <t>Vehicle Lease</t>
  </si>
  <si>
    <t>Business License</t>
  </si>
  <si>
    <t>Internet/phone</t>
  </si>
  <si>
    <t xml:space="preserve">Utilities </t>
  </si>
  <si>
    <t>Workmans Compensation</t>
  </si>
  <si>
    <t>Other</t>
  </si>
  <si>
    <t>Hive Labs</t>
  </si>
  <si>
    <t>Matt Mors</t>
  </si>
  <si>
    <t>Nick Jensen</t>
  </si>
  <si>
    <t>Mark Day</t>
  </si>
  <si>
    <t>Overhead:</t>
  </si>
  <si>
    <t>Auto Insurance</t>
  </si>
  <si>
    <t>General Liability Insurance</t>
  </si>
  <si>
    <t>Professional Liability Insurance</t>
  </si>
  <si>
    <t>Workers Comp</t>
  </si>
  <si>
    <t>Insurance Other</t>
  </si>
  <si>
    <t>(old cost per hr)</t>
  </si>
  <si>
    <t># of Employees</t>
  </si>
  <si>
    <t>Hrs per Week</t>
  </si>
  <si>
    <t>FIXED:</t>
  </si>
  <si>
    <t>Annual Fixed Cost</t>
  </si>
  <si>
    <t>Cost per Employee Hr</t>
  </si>
  <si>
    <t>Price per Employee Hr</t>
  </si>
  <si>
    <t>Annual  Employee Hrs</t>
  </si>
  <si>
    <t>VARIABLE:</t>
  </si>
  <si>
    <t>Maid Service</t>
  </si>
  <si>
    <t>TABLE OF CONTENTS</t>
  </si>
  <si>
    <t>Cost Inputs</t>
  </si>
  <si>
    <t>COST INPUTS</t>
  </si>
  <si>
    <t>NOTES</t>
  </si>
  <si>
    <t>Master List</t>
  </si>
  <si>
    <t>BACK TO TABLE OF CONTENTS</t>
  </si>
  <si>
    <t>TOTAL PRICE</t>
  </si>
  <si>
    <t>IDEABOX</t>
  </si>
  <si>
    <t>CUSTOMER</t>
  </si>
  <si>
    <t>HRS</t>
  </si>
  <si>
    <t>PROJECT OVERVIEW</t>
  </si>
  <si>
    <t>DEALER PRICING</t>
  </si>
  <si>
    <t>CUSTOMER PRICE</t>
  </si>
  <si>
    <t>CROSS CHECK TO PROPOSAL</t>
  </si>
  <si>
    <t>LABOR RATE</t>
  </si>
  <si>
    <t>LABOR HOURS</t>
  </si>
  <si>
    <t>LABOR TOTAL</t>
  </si>
  <si>
    <t>#</t>
  </si>
  <si>
    <t>DYNAMIC LIST</t>
  </si>
  <si>
    <t>Search:</t>
  </si>
  <si>
    <t>Matches:</t>
  </si>
  <si>
    <t>Result:</t>
  </si>
  <si>
    <t>iParts Tracking</t>
  </si>
  <si>
    <t>Shipping Tracking</t>
  </si>
  <si>
    <t>Travel Tracking</t>
  </si>
  <si>
    <t>FIELD LABOR</t>
  </si>
  <si>
    <t>DRAFTING &amp; ENGINEERING</t>
  </si>
  <si>
    <t>Dawn Strong</t>
  </si>
  <si>
    <t>COST</t>
  </si>
  <si>
    <t>PURCHASE ORDER NUMBER</t>
  </si>
  <si>
    <t>VENDOR (ex. Home Depot, The Shack, etc.)</t>
  </si>
  <si>
    <t>CHARGE TYPE</t>
  </si>
  <si>
    <t>Client P.O. Number:</t>
  </si>
  <si>
    <t>Due Upon Receipt</t>
  </si>
  <si>
    <t>Progress Payment</t>
  </si>
  <si>
    <t>Due upon product delivery.</t>
  </si>
  <si>
    <t>Final Payment</t>
  </si>
  <si>
    <t>Due upon project completion.</t>
  </si>
  <si>
    <t>Invoice 1</t>
  </si>
  <si>
    <t>Invoice 2</t>
  </si>
  <si>
    <t>Invoice 3</t>
  </si>
  <si>
    <t>Pivot Table</t>
  </si>
  <si>
    <t>Engineering</t>
  </si>
  <si>
    <t>Data Lookup</t>
  </si>
  <si>
    <t>Back To Table of Contents</t>
  </si>
  <si>
    <t>Back to Table of Contents</t>
  </si>
  <si>
    <t>VENDOR (ex. Southwest Airlines)</t>
  </si>
  <si>
    <t xml:space="preserve"> </t>
  </si>
  <si>
    <t>Values</t>
  </si>
  <si>
    <t>ROOM</t>
  </si>
  <si>
    <t>Control Room</t>
  </si>
  <si>
    <t>Theater</t>
  </si>
  <si>
    <t>Living</t>
  </si>
  <si>
    <t>Family</t>
  </si>
  <si>
    <t>Kitchen</t>
  </si>
  <si>
    <t>Dining</t>
  </si>
  <si>
    <t>Patio</t>
  </si>
  <si>
    <t>Office</t>
  </si>
  <si>
    <t>Game</t>
  </si>
  <si>
    <t>Master Bedroom</t>
  </si>
  <si>
    <t>Master Bath</t>
  </si>
  <si>
    <t>Bed 1</t>
  </si>
  <si>
    <t>Bed 2</t>
  </si>
  <si>
    <t>Bed 3</t>
  </si>
  <si>
    <t>Bed 4</t>
  </si>
  <si>
    <t>Bed 5</t>
  </si>
  <si>
    <t>Bed 6</t>
  </si>
  <si>
    <t>Lighting</t>
  </si>
  <si>
    <t>Security</t>
  </si>
  <si>
    <t>Telecom</t>
  </si>
  <si>
    <t>Network</t>
  </si>
  <si>
    <t>HVAC</t>
  </si>
  <si>
    <t>Window</t>
  </si>
  <si>
    <t>SUM PRICE (EXT.)</t>
  </si>
  <si>
    <t>SUM DESIGN</t>
  </si>
  <si>
    <t>SUM AUTOCAD</t>
  </si>
  <si>
    <t>SUM SHOP</t>
  </si>
  <si>
    <t>SUM FIELD</t>
  </si>
  <si>
    <t>SUM AV PROG</t>
  </si>
  <si>
    <t>SUM CONTROL PROG</t>
  </si>
  <si>
    <t>DEALER PRICE/UNIT</t>
  </si>
  <si>
    <t xml:space="preserve">PROPOSAL ADJUSTMENTS: EQUIPMENT ADDED OR REMOVED FROM ORIGINAL PROPOSAL </t>
  </si>
  <si>
    <t>n/a</t>
  </si>
  <si>
    <t>QUANTITY (+ or -)</t>
  </si>
  <si>
    <t>ACTUAL COST</t>
  </si>
  <si>
    <t>PROJECTED PROFIT</t>
  </si>
  <si>
    <t>ACTUAL          PROFIT</t>
  </si>
  <si>
    <t>TOTAL HRS SOLD</t>
  </si>
  <si>
    <t>TOTAL HRS ACTUAL</t>
  </si>
  <si>
    <t>John Gomez</t>
  </si>
  <si>
    <t>PRICE</t>
  </si>
  <si>
    <t>PRICE(EXT)</t>
  </si>
  <si>
    <t>Main Distribution Frame (MDF)</t>
  </si>
  <si>
    <t>Independent Distribution Frame 1</t>
  </si>
  <si>
    <t>Independent Distribution Frame 2</t>
  </si>
  <si>
    <t>Independent Distribution Frame 3</t>
  </si>
  <si>
    <t>Independant Distribution Frame 1 (IDF 1)</t>
  </si>
  <si>
    <t>Independant Distribution Frame 2 (IDF 2)</t>
  </si>
  <si>
    <t>Independant Distribution Frame 3 (IDF 3)</t>
  </si>
  <si>
    <t>Guest Rooms</t>
  </si>
  <si>
    <t>Luxury Suites</t>
  </si>
  <si>
    <t>Conference Rooms</t>
  </si>
  <si>
    <t>Resource Management</t>
  </si>
  <si>
    <t>Lobby</t>
  </si>
  <si>
    <t>Museum</t>
  </si>
  <si>
    <t>Ballroom</t>
  </si>
  <si>
    <t>Green Rooms</t>
  </si>
  <si>
    <t>Standard Rooms</t>
  </si>
  <si>
    <t>Deluxe Rooms</t>
  </si>
  <si>
    <t>Restrooms</t>
  </si>
  <si>
    <t>Hallways</t>
  </si>
  <si>
    <t>Restaurant</t>
  </si>
  <si>
    <t>CEN-CI3-3</t>
  </si>
  <si>
    <t>C3IR-8</t>
  </si>
  <si>
    <t>Silverton Hotel &amp; Casino</t>
  </si>
  <si>
    <t>Kirk Golding</t>
  </si>
  <si>
    <t>VP of IT</t>
  </si>
  <si>
    <t>(702) 491-3884</t>
  </si>
  <si>
    <t>kirk.golding@silvertoncasino.com</t>
  </si>
  <si>
    <t>[] Per Plans &amp; Specs [X] Design Build</t>
  </si>
  <si>
    <t>[] New   [] Remodel   [X] Retrofit</t>
  </si>
  <si>
    <t>1408SIL</t>
  </si>
  <si>
    <t>3333 Blue Diamond Rd</t>
  </si>
  <si>
    <t>Las Vegas, NV 89139</t>
  </si>
  <si>
    <t>Shady Grove Lounge</t>
  </si>
  <si>
    <t>Install IR in Receivers.Control for 16 HD receivers. Update Touchpanel and Program.</t>
  </si>
  <si>
    <t>Crestron</t>
  </si>
  <si>
    <t>3-Series™ Card Interface – 3 Slot; includes PW-2420RU</t>
  </si>
  <si>
    <t>3-Series™ Control Card – 8 IR Ports</t>
  </si>
  <si>
    <t>Payment in Full</t>
  </si>
  <si>
    <t>Due upon project completion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</si>
</sst>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$&quot;#,##0.00_);[Red]\(&quot;$&quot;#,##0.00\)"/>
    <numFmt numFmtId="165" formatCode="_(&quot;$&quot;* #,##0_);_(&quot;$&quot;* \(#,##0\);_(&quot;$&quot;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[$-409]mmmm\ d\,\ yyyy;@"/>
    <numFmt numFmtId="169" formatCode="m/d/yyyy;@"/>
    <numFmt numFmtId="170" formatCode="&quot;$&quot;#,##0.00"/>
    <numFmt numFmtId="171" formatCode="0.0"/>
  </numFmts>
  <fonts count="108" x14ac:knownFonts="1">
    <font>
      <sz val="12"/>
      <name val="Times New Roman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Times New Roman"/>
      <family val="1"/>
    </font>
    <font>
      <sz val="36"/>
      <color indexed="9"/>
      <name val="Century"/>
      <family val="1"/>
    </font>
    <font>
      <sz val="48"/>
      <color indexed="9"/>
      <name val="Century"/>
      <family val="1"/>
    </font>
    <font>
      <sz val="28"/>
      <color theme="0" tint="-0.3499862666707357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color indexed="9"/>
      <name val="Century"/>
      <family val="1"/>
    </font>
    <font>
      <b/>
      <sz val="10"/>
      <name val="Arial"/>
      <family val="2"/>
    </font>
    <font>
      <u/>
      <sz val="9"/>
      <color indexed="12"/>
      <name val="Times New Roman"/>
      <family val="1"/>
    </font>
    <font>
      <b/>
      <u val="singleAccounting"/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12"/>
      <name val="Times New Roman"/>
      <family val="1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b/>
      <u val="singleAccounting"/>
      <sz val="12"/>
      <name val="Arial"/>
      <family val="2"/>
    </font>
    <font>
      <sz val="11"/>
      <color indexed="8"/>
      <name val="Futura Lt BT"/>
      <family val="2"/>
    </font>
    <font>
      <sz val="11"/>
      <color indexed="8"/>
      <name val="Calibri"/>
      <family val="2"/>
    </font>
    <font>
      <sz val="11"/>
      <color indexed="9"/>
      <name val="Futura Lt BT"/>
      <family val="2"/>
    </font>
    <font>
      <sz val="11"/>
      <color indexed="9"/>
      <name val="Calibri"/>
      <family val="2"/>
    </font>
    <font>
      <sz val="11"/>
      <color indexed="10"/>
      <name val="Futura Lt BT"/>
      <family val="2"/>
    </font>
    <font>
      <sz val="11"/>
      <color indexed="20"/>
      <name val="Calibri"/>
      <family val="2"/>
    </font>
    <font>
      <b/>
      <sz val="11"/>
      <color indexed="52"/>
      <name val="Futura Lt BT"/>
      <family val="2"/>
    </font>
    <font>
      <b/>
      <sz val="11"/>
      <color indexed="52"/>
      <name val="Calibri"/>
      <family val="2"/>
    </font>
    <font>
      <sz val="11"/>
      <color indexed="52"/>
      <name val="Futura Lt BT"/>
      <family val="2"/>
    </font>
    <font>
      <b/>
      <sz val="11"/>
      <color indexed="9"/>
      <name val="Calibri"/>
      <family val="2"/>
    </font>
    <font>
      <sz val="11"/>
      <color indexed="62"/>
      <name val="Futura Lt BT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Futura Lt BT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indexed="60"/>
      <name val="Futura Lt BT"/>
      <family val="2"/>
    </font>
    <font>
      <sz val="10"/>
      <name val="Geneva"/>
    </font>
    <font>
      <sz val="8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17"/>
      <name val="Futura Lt BT"/>
      <family val="2"/>
    </font>
    <font>
      <b/>
      <sz val="11"/>
      <color indexed="63"/>
      <name val="Futura Lt BT"/>
      <family val="2"/>
    </font>
    <font>
      <i/>
      <sz val="11"/>
      <color indexed="23"/>
      <name val="Futura Lt BT"/>
      <family val="2"/>
    </font>
    <font>
      <b/>
      <sz val="18"/>
      <color indexed="56"/>
      <name val="Cambria"/>
      <family val="2"/>
    </font>
    <font>
      <b/>
      <sz val="15"/>
      <color indexed="56"/>
      <name val="Futura Lt BT"/>
      <family val="2"/>
    </font>
    <font>
      <b/>
      <sz val="13"/>
      <color indexed="56"/>
      <name val="Futura Lt BT"/>
      <family val="2"/>
    </font>
    <font>
      <b/>
      <sz val="11"/>
      <color indexed="56"/>
      <name val="Futura Lt BT"/>
      <family val="2"/>
    </font>
    <font>
      <b/>
      <sz val="11"/>
      <color indexed="8"/>
      <name val="Calibri"/>
      <family val="2"/>
    </font>
    <font>
      <b/>
      <sz val="11"/>
      <color indexed="9"/>
      <name val="Futura Lt BT"/>
      <family val="2"/>
    </font>
    <font>
      <sz val="11"/>
      <color indexed="10"/>
      <name val="Calibri"/>
      <family val="2"/>
    </font>
    <font>
      <u/>
      <sz val="12"/>
      <color theme="11"/>
      <name val="Times New Roman"/>
      <family val="1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i/>
      <sz val="28"/>
      <color theme="0" tint="-0.249977111117893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2"/>
      <name val="Calibri"/>
      <family val="2"/>
      <scheme val="minor"/>
    </font>
    <font>
      <b/>
      <sz val="48"/>
      <color indexed="9"/>
      <name val="Century"/>
      <family val="1"/>
    </font>
    <font>
      <b/>
      <sz val="28"/>
      <color theme="0" tint="-0.34998626667073579"/>
      <name val="Arial"/>
      <family val="2"/>
    </font>
    <font>
      <sz val="12"/>
      <color theme="0"/>
      <name val="Calibri"/>
      <family val="2"/>
      <scheme val="minor"/>
    </font>
    <font>
      <b/>
      <sz val="16"/>
      <name val="Calibri"/>
      <scheme val="minor"/>
    </font>
    <font>
      <sz val="8"/>
      <name val="Times New Roman"/>
    </font>
    <font>
      <sz val="12"/>
      <color theme="1" tint="0.249977111117893"/>
      <name val="Calibri"/>
      <scheme val="minor"/>
    </font>
    <font>
      <sz val="14"/>
      <color theme="0"/>
      <name val="Calibri"/>
      <scheme val="minor"/>
    </font>
    <font>
      <sz val="28"/>
      <color rgb="FFA6A6A6"/>
      <name val="Arial"/>
    </font>
    <font>
      <sz val="10"/>
      <color theme="0"/>
      <name val="Arial"/>
    </font>
    <font>
      <sz val="10"/>
      <color theme="1"/>
      <name val="Arial"/>
    </font>
    <font>
      <b/>
      <sz val="10"/>
      <color theme="1"/>
      <name val="Arial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28"/>
      <color rgb="FFBFBFBF"/>
      <name val="Arial"/>
    </font>
    <font>
      <sz val="12"/>
      <color indexed="10"/>
      <name val="Arial"/>
    </font>
    <font>
      <b/>
      <sz val="11"/>
      <color indexed="9"/>
      <name val="Arial"/>
    </font>
    <font>
      <b/>
      <sz val="11"/>
      <color theme="0"/>
      <name val="Arial"/>
    </font>
    <font>
      <sz val="11"/>
      <name val="Arial"/>
    </font>
    <font>
      <u/>
      <sz val="12"/>
      <color rgb="FF0000FF"/>
      <name val="Times New Roman"/>
    </font>
    <font>
      <u/>
      <sz val="12"/>
      <color indexed="12"/>
      <name val="Times New Roman"/>
    </font>
    <font>
      <b/>
      <sz val="10"/>
      <color rgb="FFFF0000"/>
      <name val="Arial"/>
    </font>
    <font>
      <b/>
      <u val="singleAccounting"/>
      <sz val="10"/>
      <color rgb="FFFF0000"/>
      <name val="Arial"/>
    </font>
    <font>
      <sz val="10"/>
      <color rgb="FFFF0000"/>
      <name val="Arial"/>
    </font>
    <font>
      <b/>
      <sz val="9"/>
      <color indexed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Arial"/>
      <family val="2"/>
    </font>
    <font>
      <u/>
      <sz val="9"/>
      <name val="Times New Roman"/>
      <family val="1"/>
    </font>
    <font>
      <sz val="48"/>
      <name val="Century"/>
      <family val="1"/>
    </font>
    <font>
      <sz val="10"/>
      <name val="Century"/>
      <family val="1"/>
    </font>
    <font>
      <sz val="11"/>
      <color rgb="FFFF0000"/>
      <name val="Calibri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9">
    <xf numFmtId="0" fontId="0" fillId="0" borderId="0"/>
    <xf numFmtId="167" fontId="7" fillId="0" borderId="0" applyFont="0" applyFill="0" applyBorder="0" applyAlignment="0" applyProtection="0"/>
    <xf numFmtId="166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 applyNumberFormat="0" applyFill="0" applyBorder="0" applyAlignment="0" applyProtection="0">
      <alignment vertical="top"/>
      <protection locked="0"/>
    </xf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8" fillId="14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29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1" fillId="15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31" fillId="22" borderId="0" applyNumberFormat="0" applyBorder="0" applyAlignment="0" applyProtection="0"/>
    <xf numFmtId="0" fontId="32" fillId="0" borderId="0" applyNumberFormat="0" applyFill="0" applyBorder="0" applyAlignment="0" applyProtection="0"/>
    <xf numFmtId="0" fontId="33" fillId="6" borderId="0" applyNumberFormat="0" applyBorder="0" applyAlignment="0" applyProtection="0"/>
    <xf numFmtId="0" fontId="34" fillId="23" borderId="37" applyNumberFormat="0" applyAlignment="0" applyProtection="0"/>
    <xf numFmtId="0" fontId="35" fillId="23" borderId="37" applyNumberFormat="0" applyAlignment="0" applyProtection="0"/>
    <xf numFmtId="0" fontId="36" fillId="0" borderId="38" applyNumberFormat="0" applyFill="0" applyAlignment="0" applyProtection="0"/>
    <xf numFmtId="0" fontId="37" fillId="24" borderId="39" applyNumberFormat="0" applyAlignment="0" applyProtection="0"/>
    <xf numFmtId="167" fontId="8" fillId="0" borderId="0" applyFont="0" applyFill="0" applyBorder="0" applyAlignment="0" applyProtection="0"/>
    <xf numFmtId="0" fontId="12" fillId="25" borderId="40" applyNumberFormat="0" applyFont="0" applyAlignment="0" applyProtection="0"/>
    <xf numFmtId="0" fontId="38" fillId="10" borderId="37" applyNumberFormat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1" fillId="0" borderId="41" applyNumberFormat="0" applyFill="0" applyAlignment="0" applyProtection="0"/>
    <xf numFmtId="0" fontId="42" fillId="0" borderId="42" applyNumberFormat="0" applyFill="0" applyAlignment="0" applyProtection="0"/>
    <xf numFmtId="0" fontId="43" fillId="0" borderId="43" applyNumberFormat="0" applyFill="0" applyAlignment="0" applyProtection="0"/>
    <xf numFmtId="0" fontId="43" fillId="0" borderId="0" applyNumberFormat="0" applyFill="0" applyBorder="0" applyAlignment="0" applyProtection="0"/>
    <xf numFmtId="0" fontId="44" fillId="10" borderId="37" applyNumberFormat="0" applyAlignment="0" applyProtection="0"/>
    <xf numFmtId="0" fontId="45" fillId="6" borderId="0" applyNumberFormat="0" applyBorder="0" applyAlignment="0" applyProtection="0"/>
    <xf numFmtId="0" fontId="46" fillId="0" borderId="38" applyNumberFormat="0" applyFill="0" applyAlignment="0" applyProtection="0"/>
    <xf numFmtId="0" fontId="47" fillId="26" borderId="0" applyNumberFormat="0" applyBorder="0" applyAlignment="0" applyProtection="0"/>
    <xf numFmtId="0" fontId="48" fillId="26" borderId="0" applyNumberFormat="0" applyBorder="0" applyAlignment="0" applyProtection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8" fillId="0" borderId="0"/>
    <xf numFmtId="0" fontId="12" fillId="0" borderId="0"/>
    <xf numFmtId="0" fontId="12" fillId="0" borderId="0"/>
    <xf numFmtId="0" fontId="12" fillId="0" borderId="0"/>
    <xf numFmtId="0" fontId="28" fillId="0" borderId="0"/>
    <xf numFmtId="0" fontId="28" fillId="0" borderId="0"/>
    <xf numFmtId="0" fontId="28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0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12" fillId="0" borderId="0"/>
    <xf numFmtId="0" fontId="28" fillId="0" borderId="0"/>
    <xf numFmtId="0" fontId="50" fillId="0" borderId="0"/>
    <xf numFmtId="0" fontId="28" fillId="0" borderId="0"/>
    <xf numFmtId="0" fontId="8" fillId="0" borderId="0"/>
    <xf numFmtId="0" fontId="2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12" fillId="0" borderId="0"/>
    <xf numFmtId="0" fontId="8" fillId="0" borderId="0"/>
    <xf numFmtId="0" fontId="28" fillId="0" borderId="0"/>
    <xf numFmtId="0" fontId="8" fillId="0" borderId="0"/>
    <xf numFmtId="0" fontId="12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8" fillId="0" borderId="0"/>
    <xf numFmtId="0" fontId="51" fillId="0" borderId="0"/>
    <xf numFmtId="0" fontId="12" fillId="0" borderId="0"/>
    <xf numFmtId="0" fontId="8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51" fillId="0" borderId="0"/>
    <xf numFmtId="0" fontId="51" fillId="0" borderId="0"/>
    <xf numFmtId="0" fontId="51" fillId="0" borderId="0"/>
    <xf numFmtId="0" fontId="50" fillId="0" borderId="0"/>
    <xf numFmtId="0" fontId="8" fillId="0" borderId="0"/>
    <xf numFmtId="0" fontId="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8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50" fillId="0" borderId="0"/>
    <xf numFmtId="0" fontId="28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8" fillId="0" borderId="0"/>
    <xf numFmtId="0" fontId="12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0" borderId="0"/>
    <xf numFmtId="0" fontId="8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12" fillId="25" borderId="40" applyNumberFormat="0" applyFont="0" applyAlignment="0" applyProtection="0"/>
    <xf numFmtId="0" fontId="52" fillId="23" borderId="44" applyNumberFormat="0" applyAlignment="0" applyProtection="0"/>
    <xf numFmtId="0" fontId="53" fillId="7" borderId="0" applyNumberFormat="0" applyBorder="0" applyAlignment="0" applyProtection="0"/>
    <xf numFmtId="0" fontId="54" fillId="23" borderId="44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41" applyNumberFormat="0" applyFill="0" applyAlignment="0" applyProtection="0"/>
    <xf numFmtId="0" fontId="58" fillId="0" borderId="42" applyNumberFormat="0" applyFill="0" applyAlignment="0" applyProtection="0"/>
    <xf numFmtId="0" fontId="59" fillId="0" borderId="43" applyNumberFormat="0" applyFill="0" applyAlignment="0" applyProtection="0"/>
    <xf numFmtId="0" fontId="59" fillId="0" borderId="0" applyNumberFormat="0" applyFill="0" applyBorder="0" applyAlignment="0" applyProtection="0"/>
    <xf numFmtId="0" fontId="60" fillId="0" borderId="45" applyNumberFormat="0" applyFill="0" applyAlignment="0" applyProtection="0"/>
    <xf numFmtId="0" fontId="61" fillId="24" borderId="39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7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" fillId="0" borderId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</cellStyleXfs>
  <cellXfs count="645">
    <xf numFmtId="0" fontId="0" fillId="0" borderId="0" xfId="0"/>
    <xf numFmtId="1" fontId="9" fillId="2" borderId="0" xfId="0" applyNumberFormat="1" applyFont="1" applyFill="1" applyBorder="1" applyAlignment="1">
      <alignment horizontal="left" vertical="top"/>
    </xf>
    <xf numFmtId="0" fontId="10" fillId="2" borderId="0" xfId="0" applyFont="1" applyFill="1" applyBorder="1" applyAlignment="1">
      <alignment vertical="top"/>
    </xf>
    <xf numFmtId="0" fontId="11" fillId="2" borderId="0" xfId="0" applyFont="1" applyFill="1" applyBorder="1" applyAlignment="1">
      <alignment horizontal="right" vertical="top"/>
    </xf>
    <xf numFmtId="0" fontId="12" fillId="0" borderId="0" xfId="0" applyFont="1" applyAlignment="1">
      <alignment horizontal="center"/>
    </xf>
    <xf numFmtId="0" fontId="12" fillId="0" borderId="0" xfId="0" applyFont="1" applyBorder="1"/>
    <xf numFmtId="0" fontId="13" fillId="3" borderId="0" xfId="0" applyFont="1" applyFill="1" applyBorder="1" applyAlignment="1">
      <alignment horizontal="left" vertical="top"/>
    </xf>
    <xf numFmtId="0" fontId="10" fillId="3" borderId="0" xfId="0" applyFont="1" applyFill="1" applyBorder="1" applyAlignment="1">
      <alignment vertical="top"/>
    </xf>
    <xf numFmtId="0" fontId="13" fillId="3" borderId="0" xfId="0" applyFont="1" applyFill="1" applyBorder="1" applyAlignment="1">
      <alignment horizontal="right" vertical="top"/>
    </xf>
    <xf numFmtId="0" fontId="14" fillId="0" borderId="0" xfId="0" applyFont="1" applyAlignment="1">
      <alignment horizontal="center"/>
    </xf>
    <xf numFmtId="0" fontId="14" fillId="0" borderId="0" xfId="0" applyFont="1" applyBorder="1"/>
    <xf numFmtId="0" fontId="15" fillId="3" borderId="0" xfId="0" applyFont="1" applyFill="1" applyBorder="1"/>
    <xf numFmtId="0" fontId="16" fillId="0" borderId="0" xfId="0" applyFont="1" applyFill="1" applyAlignment="1">
      <alignment vertical="top" wrapText="1"/>
    </xf>
    <xf numFmtId="0" fontId="12" fillId="0" borderId="0" xfId="0" applyFont="1" applyFill="1" applyAlignment="1">
      <alignment vertical="top"/>
    </xf>
    <xf numFmtId="0" fontId="12" fillId="0" borderId="0" xfId="0" applyFont="1" applyFill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0" xfId="0" applyFont="1" applyBorder="1" applyAlignment="1">
      <alignment vertical="top"/>
    </xf>
    <xf numFmtId="1" fontId="17" fillId="0" borderId="1" xfId="0" applyNumberFormat="1" applyFont="1" applyBorder="1" applyAlignment="1">
      <alignment vertical="top"/>
    </xf>
    <xf numFmtId="0" fontId="17" fillId="0" borderId="0" xfId="0" applyFont="1" applyBorder="1" applyAlignment="1">
      <alignment vertical="top"/>
    </xf>
    <xf numFmtId="0" fontId="17" fillId="0" borderId="0" xfId="0" applyNumberFormat="1" applyFont="1" applyBorder="1" applyAlignment="1">
      <alignment vertical="top"/>
    </xf>
    <xf numFmtId="0" fontId="20" fillId="0" borderId="0" xfId="0" applyFont="1" applyFill="1" applyAlignment="1">
      <alignment vertical="top"/>
    </xf>
    <xf numFmtId="0" fontId="14" fillId="0" borderId="0" xfId="0" applyFont="1" applyAlignment="1">
      <alignment vertical="top"/>
    </xf>
    <xf numFmtId="0" fontId="14" fillId="0" borderId="0" xfId="0" applyFont="1" applyAlignment="1"/>
    <xf numFmtId="0" fontId="22" fillId="0" borderId="0" xfId="0" applyFont="1" applyBorder="1" applyAlignment="1">
      <alignment horizontal="left" vertical="top"/>
    </xf>
    <xf numFmtId="0" fontId="12" fillId="0" borderId="0" xfId="0" applyFont="1" applyBorder="1" applyAlignment="1">
      <alignment horizontal="left" vertical="top"/>
    </xf>
    <xf numFmtId="0" fontId="12" fillId="0" borderId="0" xfId="0" applyFont="1" applyFill="1" applyBorder="1" applyAlignment="1">
      <alignment horizontal="left" vertical="top"/>
    </xf>
    <xf numFmtId="0" fontId="14" fillId="0" borderId="0" xfId="0" applyFont="1"/>
    <xf numFmtId="0" fontId="12" fillId="0" borderId="0" xfId="0" applyFont="1"/>
    <xf numFmtId="1" fontId="9" fillId="3" borderId="0" xfId="0" applyNumberFormat="1" applyFont="1" applyFill="1" applyBorder="1" applyAlignment="1">
      <alignment vertical="top"/>
    </xf>
    <xf numFmtId="0" fontId="17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 wrapText="1" shrinkToFit="1"/>
    </xf>
    <xf numFmtId="0" fontId="17" fillId="0" borderId="0" xfId="0" applyFont="1" applyFill="1" applyBorder="1" applyAlignment="1">
      <alignment horizontal="center" vertical="top"/>
    </xf>
    <xf numFmtId="2" fontId="17" fillId="0" borderId="0" xfId="0" applyNumberFormat="1" applyFont="1" applyFill="1" applyBorder="1" applyAlignment="1">
      <alignment horizontal="center" vertical="top"/>
    </xf>
    <xf numFmtId="0" fontId="17" fillId="0" borderId="0" xfId="0" applyFont="1" applyFill="1" applyBorder="1" applyAlignment="1">
      <alignment horizontal="center" vertical="top" wrapText="1" shrinkToFit="1"/>
    </xf>
    <xf numFmtId="2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Border="1" applyAlignment="1" applyProtection="1">
      <alignment horizontal="right" vertical="top"/>
      <protection locked="0"/>
    </xf>
    <xf numFmtId="166" fontId="12" fillId="0" borderId="0" xfId="0" applyNumberFormat="1" applyFont="1" applyFill="1" applyBorder="1" applyAlignment="1">
      <alignment horizontal="center" vertical="top"/>
    </xf>
    <xf numFmtId="49" fontId="17" fillId="0" borderId="0" xfId="0" applyNumberFormat="1" applyFont="1" applyFill="1" applyBorder="1" applyAlignment="1" applyProtection="1">
      <alignment horizontal="right" vertical="top"/>
      <protection locked="0"/>
    </xf>
    <xf numFmtId="0" fontId="12" fillId="0" borderId="0" xfId="0" applyFont="1" applyFill="1" applyBorder="1" applyAlignment="1">
      <alignment horizontal="center" vertical="top"/>
    </xf>
    <xf numFmtId="2" fontId="23" fillId="0" borderId="0" xfId="0" applyNumberFormat="1" applyFont="1" applyFill="1" applyBorder="1" applyAlignment="1">
      <alignment horizontal="center" vertical="top"/>
    </xf>
    <xf numFmtId="49" fontId="12" fillId="0" borderId="0" xfId="0" applyNumberFormat="1" applyFont="1" applyBorder="1" applyAlignment="1" applyProtection="1">
      <alignment horizontal="left" vertical="top"/>
      <protection locked="0"/>
    </xf>
    <xf numFmtId="2" fontId="12" fillId="0" borderId="0" xfId="0" applyNumberFormat="1" applyFont="1" applyBorder="1" applyAlignment="1">
      <alignment horizontal="left" vertical="top"/>
    </xf>
    <xf numFmtId="0" fontId="13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vertical="top"/>
    </xf>
    <xf numFmtId="0" fontId="8" fillId="0" borderId="0" xfId="0" applyFont="1" applyBorder="1" applyAlignment="1">
      <alignment vertical="top"/>
    </xf>
    <xf numFmtId="0" fontId="8" fillId="0" borderId="0" xfId="0" applyFont="1" applyAlignment="1">
      <alignment vertical="top"/>
    </xf>
    <xf numFmtId="0" fontId="12" fillId="0" borderId="0" xfId="0" applyFont="1" applyBorder="1" applyAlignment="1"/>
    <xf numFmtId="0" fontId="8" fillId="0" borderId="0" xfId="0" applyFont="1" applyAlignment="1"/>
    <xf numFmtId="0" fontId="8" fillId="0" borderId="0" xfId="0" applyFont="1" applyBorder="1" applyAlignment="1"/>
    <xf numFmtId="0" fontId="8" fillId="0" borderId="0" xfId="0" applyFont="1"/>
    <xf numFmtId="0" fontId="12" fillId="0" borderId="0" xfId="0" applyNumberFormat="1" applyFont="1" applyBorder="1" applyAlignment="1">
      <alignment vertical="top"/>
    </xf>
    <xf numFmtId="166" fontId="12" fillId="0" borderId="0" xfId="0" applyNumberFormat="1" applyFont="1" applyBorder="1" applyAlignment="1">
      <alignment horizontal="center" vertical="top"/>
    </xf>
    <xf numFmtId="167" fontId="12" fillId="0" borderId="0" xfId="0" applyNumberFormat="1" applyFont="1" applyBorder="1" applyAlignment="1">
      <alignment horizontal="center" vertical="top"/>
    </xf>
    <xf numFmtId="166" fontId="19" fillId="0" borderId="0" xfId="2" applyFont="1" applyBorder="1" applyAlignment="1">
      <alignment horizontal="center" vertical="top"/>
    </xf>
    <xf numFmtId="166" fontId="13" fillId="0" borderId="0" xfId="0" applyNumberFormat="1" applyFont="1" applyFill="1" applyBorder="1" applyAlignment="1">
      <alignment horizontal="center" vertical="top"/>
    </xf>
    <xf numFmtId="0" fontId="13" fillId="0" borderId="0" xfId="0" applyFont="1" applyFill="1" applyBorder="1" applyAlignment="1">
      <alignment horizontal="center" vertical="top" wrapText="1"/>
    </xf>
    <xf numFmtId="0" fontId="17" fillId="0" borderId="18" xfId="0" applyFont="1" applyFill="1" applyBorder="1" applyAlignment="1">
      <alignment horizontal="center" vertical="top"/>
    </xf>
    <xf numFmtId="166" fontId="13" fillId="0" borderId="0" xfId="0" applyNumberFormat="1" applyFont="1" applyFill="1" applyBorder="1" applyAlignment="1">
      <alignment horizontal="left" vertical="top"/>
    </xf>
    <xf numFmtId="166" fontId="12" fillId="0" borderId="0" xfId="0" applyNumberFormat="1" applyFont="1" applyFill="1" applyBorder="1" applyAlignment="1">
      <alignment vertical="top"/>
    </xf>
    <xf numFmtId="1" fontId="9" fillId="2" borderId="0" xfId="0" applyNumberFormat="1" applyFont="1" applyFill="1" applyBorder="1" applyAlignment="1">
      <alignment vertical="top"/>
    </xf>
    <xf numFmtId="0" fontId="16" fillId="0" borderId="0" xfId="0" applyFont="1" applyFill="1" applyBorder="1" applyAlignment="1">
      <alignment horizontal="right" vertical="top" wrapText="1"/>
    </xf>
    <xf numFmtId="0" fontId="16" fillId="0" borderId="0" xfId="0" applyFont="1" applyFill="1" applyBorder="1" applyAlignment="1">
      <alignment vertical="top"/>
    </xf>
    <xf numFmtId="1" fontId="17" fillId="0" borderId="28" xfId="0" applyNumberFormat="1" applyFont="1" applyBorder="1" applyAlignment="1">
      <alignment vertical="top"/>
    </xf>
    <xf numFmtId="0" fontId="12" fillId="0" borderId="4" xfId="0" applyNumberFormat="1" applyFont="1" applyBorder="1" applyAlignment="1">
      <alignment horizontal="left" vertical="top"/>
    </xf>
    <xf numFmtId="0" fontId="17" fillId="0" borderId="4" xfId="0" applyFont="1" applyBorder="1" applyAlignment="1" applyProtection="1">
      <alignment horizontal="right" vertical="top"/>
      <protection locked="0"/>
    </xf>
    <xf numFmtId="0" fontId="17" fillId="0" borderId="30" xfId="0" applyFont="1" applyBorder="1" applyAlignment="1" applyProtection="1">
      <alignment horizontal="right" vertical="top"/>
      <protection locked="0"/>
    </xf>
    <xf numFmtId="169" fontId="12" fillId="0" borderId="6" xfId="0" applyNumberFormat="1" applyFont="1" applyBorder="1" applyAlignment="1">
      <alignment horizontal="center" vertical="top"/>
    </xf>
    <xf numFmtId="9" fontId="12" fillId="0" borderId="0" xfId="0" applyNumberFormat="1" applyFont="1" applyBorder="1" applyAlignment="1">
      <alignment horizontal="center" vertical="top"/>
    </xf>
    <xf numFmtId="0" fontId="12" fillId="0" borderId="0" xfId="0" applyNumberFormat="1" applyFont="1" applyBorder="1" applyAlignment="1">
      <alignment horizontal="left" vertical="top"/>
    </xf>
    <xf numFmtId="0" fontId="17" fillId="0" borderId="0" xfId="0" applyFont="1" applyBorder="1" applyAlignment="1">
      <alignment horizontal="right" vertical="top"/>
    </xf>
    <xf numFmtId="0" fontId="17" fillId="0" borderId="31" xfId="0" applyFont="1" applyBorder="1" applyAlignment="1">
      <alignment horizontal="right" vertical="top"/>
    </xf>
    <xf numFmtId="0" fontId="12" fillId="0" borderId="8" xfId="0" applyFont="1" applyBorder="1" applyAlignment="1">
      <alignment horizontal="center" vertical="top"/>
    </xf>
    <xf numFmtId="0" fontId="17" fillId="0" borderId="0" xfId="0" applyNumberFormat="1" applyFont="1" applyBorder="1" applyAlignment="1">
      <alignment horizontal="right" vertical="top"/>
    </xf>
    <xf numFmtId="0" fontId="17" fillId="0" borderId="31" xfId="0" applyNumberFormat="1" applyFont="1" applyBorder="1" applyAlignment="1">
      <alignment horizontal="right" vertical="top"/>
    </xf>
    <xf numFmtId="0" fontId="12" fillId="0" borderId="8" xfId="0" applyNumberFormat="1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12" fillId="0" borderId="17" xfId="0" applyNumberFormat="1" applyFont="1" applyBorder="1" applyAlignment="1">
      <alignment horizontal="left" vertical="top"/>
    </xf>
    <xf numFmtId="0" fontId="17" fillId="0" borderId="17" xfId="0" applyNumberFormat="1" applyFont="1" applyBorder="1" applyAlignment="1">
      <alignment horizontal="right" vertical="top"/>
    </xf>
    <xf numFmtId="0" fontId="12" fillId="0" borderId="10" xfId="0" applyNumberFormat="1" applyFont="1" applyBorder="1" applyAlignment="1">
      <alignment horizontal="center" vertical="top"/>
    </xf>
    <xf numFmtId="0" fontId="12" fillId="0" borderId="33" xfId="0" applyFont="1" applyBorder="1" applyAlignment="1">
      <alignment horizontal="left" vertical="top"/>
    </xf>
    <xf numFmtId="166" fontId="12" fillId="0" borderId="35" xfId="2" applyNumberFormat="1" applyFont="1" applyBorder="1" applyAlignment="1">
      <alignment horizontal="right" vertical="top" wrapText="1"/>
    </xf>
    <xf numFmtId="0" fontId="12" fillId="0" borderId="33" xfId="0" applyFont="1" applyBorder="1" applyAlignment="1">
      <alignment horizontal="left" vertical="top" wrapText="1"/>
    </xf>
    <xf numFmtId="0" fontId="12" fillId="0" borderId="3" xfId="0" applyFont="1" applyBorder="1" applyAlignment="1">
      <alignment vertical="top" wrapText="1"/>
    </xf>
    <xf numFmtId="168" fontId="12" fillId="0" borderId="3" xfId="0" applyNumberFormat="1" applyFont="1" applyBorder="1" applyAlignment="1">
      <alignment horizontal="center" vertical="top"/>
    </xf>
    <xf numFmtId="0" fontId="21" fillId="0" borderId="28" xfId="0" applyNumberFormat="1" applyFont="1" applyBorder="1" applyAlignment="1">
      <alignment vertical="top" wrapText="1"/>
    </xf>
    <xf numFmtId="166" fontId="27" fillId="0" borderId="29" xfId="0" applyNumberFormat="1" applyFont="1" applyBorder="1" applyAlignment="1">
      <alignment horizontal="right" vertical="center"/>
    </xf>
    <xf numFmtId="0" fontId="21" fillId="0" borderId="2" xfId="0" applyNumberFormat="1" applyFont="1" applyBorder="1" applyAlignment="1">
      <alignment vertical="top" wrapText="1"/>
    </xf>
    <xf numFmtId="166" fontId="21" fillId="0" borderId="36" xfId="0" applyNumberFormat="1" applyFont="1" applyBorder="1" applyAlignment="1">
      <alignment horizontal="right" vertical="center"/>
    </xf>
    <xf numFmtId="0" fontId="12" fillId="0" borderId="0" xfId="0" applyFont="1" applyFill="1" applyBorder="1"/>
    <xf numFmtId="0" fontId="0" fillId="0" borderId="0" xfId="0" applyFont="1" applyBorder="1" applyAlignment="1">
      <alignment horizontal="right"/>
    </xf>
    <xf numFmtId="0" fontId="64" fillId="0" borderId="0" xfId="0" applyFont="1" applyFill="1" applyBorder="1" applyAlignment="1">
      <alignment vertical="top"/>
    </xf>
    <xf numFmtId="2" fontId="64" fillId="0" borderId="0" xfId="0" applyNumberFormat="1" applyFont="1" applyFill="1" applyBorder="1" applyAlignment="1">
      <alignment horizontal="left" vertical="top" wrapText="1"/>
    </xf>
    <xf numFmtId="0" fontId="64" fillId="0" borderId="0" xfId="0" applyFont="1" applyFill="1" applyBorder="1" applyAlignment="1">
      <alignment horizontal="left" vertical="top" wrapText="1"/>
    </xf>
    <xf numFmtId="0" fontId="64" fillId="0" borderId="0" xfId="0" applyFont="1" applyFill="1"/>
    <xf numFmtId="0" fontId="64" fillId="0" borderId="0" xfId="0" applyFont="1" applyFill="1" applyAlignment="1">
      <alignment vertical="top"/>
    </xf>
    <xf numFmtId="0" fontId="64" fillId="0" borderId="0" xfId="0" applyFont="1" applyFill="1" applyAlignment="1"/>
    <xf numFmtId="166" fontId="12" fillId="0" borderId="0" xfId="2" applyNumberFormat="1" applyFont="1" applyBorder="1" applyAlignment="1">
      <alignment horizontal="right" vertical="top" wrapText="1"/>
    </xf>
    <xf numFmtId="166" fontId="19" fillId="0" borderId="0" xfId="2" applyNumberFormat="1" applyFont="1" applyBorder="1" applyAlignment="1">
      <alignment horizontal="right"/>
    </xf>
    <xf numFmtId="0" fontId="11" fillId="0" borderId="0" xfId="0" applyFont="1" applyFill="1" applyBorder="1" applyAlignment="1">
      <alignment horizontal="center" vertical="center"/>
    </xf>
    <xf numFmtId="166" fontId="12" fillId="0" borderId="0" xfId="2" applyNumberFormat="1" applyFont="1" applyFill="1" applyBorder="1" applyAlignment="1">
      <alignment horizontal="right" vertical="top" wrapText="1"/>
    </xf>
    <xf numFmtId="166" fontId="17" fillId="0" borderId="0" xfId="0" applyNumberFormat="1" applyFont="1" applyFill="1" applyBorder="1" applyAlignment="1" applyProtection="1">
      <alignment horizontal="right" vertical="top"/>
      <protection locked="0"/>
    </xf>
    <xf numFmtId="166" fontId="12" fillId="0" borderId="0" xfId="0" applyNumberFormat="1" applyFont="1" applyFill="1" applyBorder="1" applyAlignment="1">
      <alignment horizontal="left" vertical="top"/>
    </xf>
    <xf numFmtId="166" fontId="12" fillId="0" borderId="0" xfId="0" applyNumberFormat="1" applyFont="1" applyFill="1" applyBorder="1" applyAlignment="1" applyProtection="1">
      <alignment horizontal="left" vertical="top"/>
      <protection locked="0"/>
    </xf>
    <xf numFmtId="166" fontId="17" fillId="0" borderId="0" xfId="0" applyNumberFormat="1" applyFont="1" applyFill="1" applyBorder="1" applyAlignment="1">
      <alignment horizontal="right" vertical="top"/>
    </xf>
    <xf numFmtId="166" fontId="23" fillId="0" borderId="0" xfId="0" applyNumberFormat="1" applyFont="1" applyFill="1" applyBorder="1" applyAlignment="1">
      <alignment horizontal="right"/>
    </xf>
    <xf numFmtId="0" fontId="12" fillId="0" borderId="0" xfId="0" applyFont="1" applyBorder="1" applyAlignment="1">
      <alignment horizontal="center"/>
    </xf>
    <xf numFmtId="0" fontId="14" fillId="0" borderId="0" xfId="0" applyFont="1" applyFill="1" applyBorder="1"/>
    <xf numFmtId="166" fontId="13" fillId="3" borderId="0" xfId="0" applyNumberFormat="1" applyFont="1" applyFill="1" applyBorder="1" applyAlignment="1">
      <alignment horizontal="center" vertical="top"/>
    </xf>
    <xf numFmtId="0" fontId="8" fillId="0" borderId="0" xfId="0" applyFont="1" applyBorder="1" applyAlignment="1">
      <alignment horizontal="center"/>
    </xf>
    <xf numFmtId="166" fontId="12" fillId="0" borderId="0" xfId="0" applyNumberFormat="1" applyFont="1" applyBorder="1" applyAlignment="1">
      <alignment vertical="top"/>
    </xf>
    <xf numFmtId="0" fontId="12" fillId="0" borderId="0" xfId="0" applyFont="1" applyBorder="1" applyAlignment="1">
      <alignment horizontal="center" vertical="top"/>
    </xf>
    <xf numFmtId="167" fontId="8" fillId="0" borderId="0" xfId="0" applyNumberFormat="1" applyFont="1" applyBorder="1" applyAlignment="1">
      <alignment horizontal="center" vertical="top"/>
    </xf>
    <xf numFmtId="2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9" fontId="12" fillId="0" borderId="0" xfId="3" applyFont="1" applyBorder="1" applyAlignment="1">
      <alignment horizontal="center" vertical="top"/>
    </xf>
    <xf numFmtId="0" fontId="64" fillId="0" borderId="0" xfId="0" applyFont="1" applyFill="1" applyBorder="1"/>
    <xf numFmtId="0" fontId="0" fillId="0" borderId="0" xfId="0" applyFill="1" applyBorder="1"/>
    <xf numFmtId="0" fontId="8" fillId="0" borderId="0" xfId="0" applyFont="1" applyFill="1" applyBorder="1" applyAlignment="1"/>
    <xf numFmtId="0" fontId="64" fillId="4" borderId="0" xfId="0" applyFont="1" applyFill="1" applyBorder="1" applyAlignment="1">
      <alignment horizontal="left" vertical="top" wrapText="1"/>
    </xf>
    <xf numFmtId="0" fontId="14" fillId="27" borderId="0" xfId="0" applyFont="1" applyFill="1" applyBorder="1"/>
    <xf numFmtId="0" fontId="12" fillId="27" borderId="0" xfId="0" applyFont="1" applyFill="1" applyBorder="1"/>
    <xf numFmtId="0" fontId="13" fillId="27" borderId="0" xfId="0" applyFont="1" applyFill="1" applyBorder="1" applyAlignment="1">
      <alignment horizontal="center" vertical="top" wrapText="1"/>
    </xf>
    <xf numFmtId="0" fontId="12" fillId="27" borderId="0" xfId="0" applyFont="1" applyFill="1" applyBorder="1" applyAlignment="1">
      <alignment vertical="top"/>
    </xf>
    <xf numFmtId="0" fontId="64" fillId="27" borderId="0" xfId="0" applyFont="1" applyFill="1" applyBorder="1" applyAlignment="1">
      <alignment horizontal="left" vertical="top" wrapText="1"/>
    </xf>
    <xf numFmtId="0" fontId="13" fillId="27" borderId="0" xfId="0" applyFont="1" applyFill="1" applyBorder="1" applyAlignment="1">
      <alignment horizontal="center" vertical="top"/>
    </xf>
    <xf numFmtId="0" fontId="8" fillId="27" borderId="0" xfId="0" applyFont="1" applyFill="1" applyBorder="1" applyAlignment="1"/>
    <xf numFmtId="2" fontId="17" fillId="27" borderId="0" xfId="0" applyNumberFormat="1" applyFont="1" applyFill="1" applyBorder="1" applyAlignment="1">
      <alignment horizontal="center" vertical="top"/>
    </xf>
    <xf numFmtId="2" fontId="23" fillId="27" borderId="0" xfId="0" applyNumberFormat="1" applyFont="1" applyFill="1" applyBorder="1" applyAlignment="1">
      <alignment horizontal="center" vertical="top"/>
    </xf>
    <xf numFmtId="0" fontId="8" fillId="27" borderId="0" xfId="0" applyFont="1" applyFill="1" applyBorder="1" applyAlignment="1">
      <alignment vertical="top"/>
    </xf>
    <xf numFmtId="166" fontId="65" fillId="4" borderId="0" xfId="0" applyNumberFormat="1" applyFont="1" applyFill="1" applyBorder="1" applyAlignment="1">
      <alignment horizontal="left" vertical="top"/>
    </xf>
    <xf numFmtId="0" fontId="66" fillId="0" borderId="0" xfId="0" applyFont="1" applyFill="1" applyBorder="1" applyAlignment="1">
      <alignment horizontal="left" vertical="center"/>
    </xf>
    <xf numFmtId="0" fontId="64" fillId="4" borderId="0" xfId="0" applyFont="1" applyFill="1" applyBorder="1" applyAlignment="1">
      <alignment horizontal="center" vertical="top" wrapText="1"/>
    </xf>
    <xf numFmtId="170" fontId="64" fillId="0" borderId="0" xfId="0" applyNumberFormat="1" applyFont="1" applyFill="1" applyBorder="1" applyAlignment="1">
      <alignment horizontal="center" vertical="top" wrapText="1"/>
    </xf>
    <xf numFmtId="170" fontId="64" fillId="0" borderId="0" xfId="2" applyNumberFormat="1" applyFont="1" applyFill="1" applyBorder="1" applyAlignment="1">
      <alignment horizontal="center" vertical="top" wrapText="1"/>
    </xf>
    <xf numFmtId="167" fontId="12" fillId="0" borderId="0" xfId="1" applyFont="1" applyFill="1" applyBorder="1" applyAlignment="1">
      <alignment horizontal="center" vertical="top"/>
    </xf>
    <xf numFmtId="171" fontId="14" fillId="0" borderId="0" xfId="0" applyNumberFormat="1" applyFont="1" applyBorder="1" applyAlignment="1">
      <alignment horizontal="center"/>
    </xf>
    <xf numFmtId="171" fontId="12" fillId="0" borderId="0" xfId="0" applyNumberFormat="1" applyFont="1" applyBorder="1" applyAlignment="1">
      <alignment horizontal="center"/>
    </xf>
    <xf numFmtId="171" fontId="17" fillId="0" borderId="0" xfId="0" applyNumberFormat="1" applyFont="1" applyFill="1" applyBorder="1" applyAlignment="1">
      <alignment horizontal="center" vertical="top"/>
    </xf>
    <xf numFmtId="171" fontId="12" fillId="0" borderId="0" xfId="0" applyNumberFormat="1" applyFont="1" applyFill="1" applyBorder="1" applyAlignment="1">
      <alignment horizontal="center" vertical="top"/>
    </xf>
    <xf numFmtId="171" fontId="64" fillId="0" borderId="0" xfId="0" applyNumberFormat="1" applyFont="1" applyFill="1" applyBorder="1" applyAlignment="1">
      <alignment horizontal="center" vertical="top" wrapText="1"/>
    </xf>
    <xf numFmtId="171" fontId="12" fillId="0" borderId="0" xfId="0" applyNumberFormat="1" applyFont="1" applyBorder="1" applyAlignment="1">
      <alignment horizontal="center" vertical="top"/>
    </xf>
    <xf numFmtId="171" fontId="23" fillId="0" borderId="0" xfId="0" applyNumberFormat="1" applyFont="1" applyFill="1" applyBorder="1" applyAlignment="1">
      <alignment horizontal="center" vertical="top"/>
    </xf>
    <xf numFmtId="171" fontId="13" fillId="0" borderId="0" xfId="0" applyNumberFormat="1" applyFont="1" applyFill="1" applyBorder="1" applyAlignment="1">
      <alignment horizontal="center" vertical="top"/>
    </xf>
    <xf numFmtId="171" fontId="8" fillId="0" borderId="0" xfId="0" applyNumberFormat="1" applyFont="1" applyBorder="1" applyAlignment="1">
      <alignment horizontal="center" vertical="top"/>
    </xf>
    <xf numFmtId="171" fontId="8" fillId="0" borderId="0" xfId="0" applyNumberFormat="1" applyFont="1" applyFill="1" applyBorder="1" applyAlignment="1">
      <alignment horizontal="center" vertical="top"/>
    </xf>
    <xf numFmtId="171" fontId="24" fillId="0" borderId="0" xfId="0" applyNumberFormat="1" applyFont="1" applyBorder="1" applyAlignment="1">
      <alignment horizontal="center" vertical="top"/>
    </xf>
    <xf numFmtId="171" fontId="24" fillId="0" borderId="0" xfId="0" applyNumberFormat="1" applyFont="1" applyBorder="1" applyAlignment="1">
      <alignment horizontal="center"/>
    </xf>
    <xf numFmtId="171" fontId="8" fillId="0" borderId="0" xfId="0" applyNumberFormat="1" applyFont="1" applyBorder="1" applyAlignment="1">
      <alignment horizontal="center"/>
    </xf>
    <xf numFmtId="9" fontId="14" fillId="0" borderId="0" xfId="3" applyFont="1" applyBorder="1" applyAlignment="1">
      <alignment horizontal="center"/>
    </xf>
    <xf numFmtId="9" fontId="12" fillId="0" borderId="0" xfId="3" applyFont="1" applyBorder="1" applyAlignment="1">
      <alignment horizontal="center"/>
    </xf>
    <xf numFmtId="9" fontId="14" fillId="0" borderId="0" xfId="3" applyFont="1" applyBorder="1"/>
    <xf numFmtId="9" fontId="17" fillId="0" borderId="0" xfId="3" applyFont="1" applyFill="1" applyBorder="1" applyAlignment="1">
      <alignment horizontal="center" vertical="top"/>
    </xf>
    <xf numFmtId="9" fontId="64" fillId="0" borderId="0" xfId="3" applyFont="1" applyFill="1" applyBorder="1" applyAlignment="1">
      <alignment horizontal="center" vertical="top" wrapText="1"/>
    </xf>
    <xf numFmtId="9" fontId="12" fillId="0" borderId="0" xfId="3" applyFont="1" applyFill="1" applyBorder="1" applyAlignment="1">
      <alignment horizontal="center" vertical="top"/>
    </xf>
    <xf numFmtId="9" fontId="8" fillId="0" borderId="0" xfId="3" applyFont="1" applyBorder="1" applyAlignment="1">
      <alignment horizontal="center" vertical="top"/>
    </xf>
    <xf numFmtId="9" fontId="8" fillId="0" borderId="0" xfId="3" applyFont="1" applyBorder="1" applyAlignment="1">
      <alignment horizontal="center"/>
    </xf>
    <xf numFmtId="0" fontId="66" fillId="0" borderId="46" xfId="0" applyFont="1" applyFill="1" applyBorder="1" applyAlignment="1">
      <alignment horizontal="left" vertical="center"/>
    </xf>
    <xf numFmtId="0" fontId="14" fillId="0" borderId="46" xfId="0" applyFont="1" applyBorder="1"/>
    <xf numFmtId="9" fontId="14" fillId="0" borderId="46" xfId="3" applyFont="1" applyBorder="1" applyAlignment="1">
      <alignment horizontal="center"/>
    </xf>
    <xf numFmtId="171" fontId="14" fillId="0" borderId="46" xfId="0" applyNumberFormat="1" applyFont="1" applyBorder="1" applyAlignment="1">
      <alignment horizontal="center"/>
    </xf>
    <xf numFmtId="170" fontId="64" fillId="0" borderId="47" xfId="0" applyNumberFormat="1" applyFont="1" applyFill="1" applyBorder="1" applyAlignment="1">
      <alignment horizontal="center" vertical="top" wrapText="1"/>
    </xf>
    <xf numFmtId="170" fontId="64" fillId="0" borderId="47" xfId="2" applyNumberFormat="1" applyFont="1" applyFill="1" applyBorder="1" applyAlignment="1">
      <alignment horizontal="center" vertical="top" wrapText="1"/>
    </xf>
    <xf numFmtId="9" fontId="64" fillId="0" borderId="47" xfId="3" applyFont="1" applyFill="1" applyBorder="1" applyAlignment="1">
      <alignment horizontal="center" vertical="top" wrapText="1"/>
    </xf>
    <xf numFmtId="0" fontId="64" fillId="0" borderId="47" xfId="0" applyFont="1" applyFill="1" applyBorder="1" applyAlignment="1">
      <alignment horizontal="left" vertical="top" wrapText="1"/>
    </xf>
    <xf numFmtId="171" fontId="11" fillId="0" borderId="0" xfId="0" applyNumberFormat="1" applyFont="1" applyFill="1" applyBorder="1" applyAlignment="1">
      <alignment horizontal="center" vertical="center"/>
    </xf>
    <xf numFmtId="171" fontId="64" fillId="4" borderId="0" xfId="0" applyNumberFormat="1" applyFont="1" applyFill="1" applyBorder="1" applyAlignment="1">
      <alignment horizontal="center" vertical="top" wrapText="1"/>
    </xf>
    <xf numFmtId="171" fontId="64" fillId="0" borderId="0" xfId="2" applyNumberFormat="1" applyFont="1" applyFill="1" applyBorder="1" applyAlignment="1">
      <alignment horizontal="center" vertical="top" wrapText="1"/>
    </xf>
    <xf numFmtId="171" fontId="64" fillId="0" borderId="47" xfId="2" applyNumberFormat="1" applyFont="1" applyFill="1" applyBorder="1" applyAlignment="1">
      <alignment horizontal="center" vertical="top" wrapText="1"/>
    </xf>
    <xf numFmtId="171" fontId="12" fillId="0" borderId="0" xfId="0" applyNumberFormat="1" applyFont="1" applyBorder="1" applyAlignment="1">
      <alignment vertical="top"/>
    </xf>
    <xf numFmtId="171" fontId="17" fillId="0" borderId="0" xfId="0" applyNumberFormat="1" applyFont="1" applyFill="1" applyBorder="1" applyAlignment="1" applyProtection="1">
      <alignment horizontal="right" vertical="top"/>
      <protection locked="0"/>
    </xf>
    <xf numFmtId="171" fontId="14" fillId="0" borderId="0" xfId="0" applyNumberFormat="1" applyFont="1" applyFill="1" applyBorder="1"/>
    <xf numFmtId="171" fontId="64" fillId="0" borderId="47" xfId="0" applyNumberFormat="1" applyFont="1" applyFill="1" applyBorder="1" applyAlignment="1">
      <alignment horizontal="center" vertical="top"/>
    </xf>
    <xf numFmtId="171" fontId="64" fillId="0" borderId="47" xfId="0" applyNumberFormat="1" applyFont="1" applyFill="1" applyBorder="1" applyAlignment="1">
      <alignment horizontal="center" vertical="top" wrapText="1"/>
    </xf>
    <xf numFmtId="171" fontId="17" fillId="0" borderId="0" xfId="0" applyNumberFormat="1" applyFont="1" applyFill="1" applyBorder="1" applyAlignment="1" applyProtection="1">
      <alignment horizontal="right" vertical="center"/>
      <protection locked="0"/>
    </xf>
    <xf numFmtId="170" fontId="19" fillId="0" borderId="0" xfId="2" applyNumberFormat="1" applyFont="1" applyFill="1" applyBorder="1" applyAlignment="1">
      <alignment vertical="center" wrapText="1"/>
    </xf>
    <xf numFmtId="170" fontId="12" fillId="0" borderId="0" xfId="2" applyNumberFormat="1" applyFont="1" applyFill="1" applyBorder="1" applyAlignment="1">
      <alignment vertical="center" wrapText="1"/>
    </xf>
    <xf numFmtId="170" fontId="17" fillId="0" borderId="47" xfId="0" applyNumberFormat="1" applyFont="1" applyFill="1" applyBorder="1" applyAlignment="1">
      <alignment vertical="center"/>
    </xf>
    <xf numFmtId="170" fontId="12" fillId="0" borderId="0" xfId="0" applyNumberFormat="1" applyFont="1" applyFill="1" applyBorder="1" applyAlignment="1">
      <alignment vertical="center"/>
    </xf>
    <xf numFmtId="170" fontId="12" fillId="0" borderId="0" xfId="2" applyNumberFormat="1" applyFont="1" applyFill="1" applyBorder="1" applyAlignment="1">
      <alignment vertical="center"/>
    </xf>
    <xf numFmtId="170" fontId="17" fillId="0" borderId="0" xfId="0" applyNumberFormat="1" applyFont="1" applyFill="1" applyBorder="1" applyAlignment="1">
      <alignment vertical="center"/>
    </xf>
    <xf numFmtId="170" fontId="17" fillId="0" borderId="46" xfId="2" applyNumberFormat="1" applyFont="1" applyFill="1" applyBorder="1" applyAlignment="1">
      <alignment vertical="center"/>
    </xf>
    <xf numFmtId="170" fontId="12" fillId="4" borderId="0" xfId="2" applyNumberFormat="1" applyFont="1" applyFill="1" applyBorder="1" applyAlignment="1">
      <alignment vertical="center"/>
    </xf>
    <xf numFmtId="0" fontId="68" fillId="0" borderId="0" xfId="0" applyFont="1"/>
    <xf numFmtId="167" fontId="68" fillId="0" borderId="0" xfId="1" applyFont="1"/>
    <xf numFmtId="0" fontId="68" fillId="0" borderId="48" xfId="0" applyFont="1" applyBorder="1"/>
    <xf numFmtId="0" fontId="71" fillId="0" borderId="0" xfId="0" applyFont="1"/>
    <xf numFmtId="0" fontId="69" fillId="0" borderId="48" xfId="0" applyFont="1" applyBorder="1"/>
    <xf numFmtId="0" fontId="68" fillId="0" borderId="49" xfId="0" applyFont="1" applyBorder="1"/>
    <xf numFmtId="0" fontId="68" fillId="0" borderId="0" xfId="0" applyFont="1" applyBorder="1"/>
    <xf numFmtId="0" fontId="68" fillId="0" borderId="20" xfId="0" applyFont="1" applyBorder="1"/>
    <xf numFmtId="0" fontId="68" fillId="0" borderId="18" xfId="0" applyFont="1" applyBorder="1"/>
    <xf numFmtId="0" fontId="68" fillId="0" borderId="19" xfId="0" applyFont="1" applyBorder="1"/>
    <xf numFmtId="9" fontId="68" fillId="0" borderId="0" xfId="3" applyFont="1" applyBorder="1"/>
    <xf numFmtId="167" fontId="68" fillId="0" borderId="0" xfId="0" applyNumberFormat="1" applyFont="1"/>
    <xf numFmtId="167" fontId="68" fillId="0" borderId="0" xfId="1" applyFont="1" applyBorder="1"/>
    <xf numFmtId="0" fontId="68" fillId="0" borderId="47" xfId="0" applyFont="1" applyBorder="1"/>
    <xf numFmtId="0" fontId="71" fillId="0" borderId="0" xfId="0" applyFont="1" applyBorder="1"/>
    <xf numFmtId="167" fontId="68" fillId="29" borderId="18" xfId="1" applyFont="1" applyFill="1" applyBorder="1"/>
    <xf numFmtId="167" fontId="68" fillId="29" borderId="0" xfId="1" applyFont="1" applyFill="1" applyBorder="1"/>
    <xf numFmtId="167" fontId="68" fillId="29" borderId="49" xfId="1" applyFont="1" applyFill="1" applyBorder="1"/>
    <xf numFmtId="170" fontId="68" fillId="0" borderId="0" xfId="0" applyNumberFormat="1" applyFont="1"/>
    <xf numFmtId="170" fontId="68" fillId="29" borderId="47" xfId="0" applyNumberFormat="1" applyFont="1" applyFill="1" applyBorder="1"/>
    <xf numFmtId="170" fontId="68" fillId="0" borderId="47" xfId="0" applyNumberFormat="1" applyFont="1" applyBorder="1"/>
    <xf numFmtId="0" fontId="68" fillId="0" borderId="51" xfId="0" applyFont="1" applyBorder="1"/>
    <xf numFmtId="0" fontId="69" fillId="0" borderId="50" xfId="0" applyFont="1" applyBorder="1"/>
    <xf numFmtId="0" fontId="69" fillId="0" borderId="52" xfId="0" applyFont="1" applyBorder="1"/>
    <xf numFmtId="0" fontId="69" fillId="0" borderId="49" xfId="0" applyFont="1" applyBorder="1"/>
    <xf numFmtId="167" fontId="68" fillId="29" borderId="19" xfId="1" applyFont="1" applyFill="1" applyBorder="1"/>
    <xf numFmtId="167" fontId="68" fillId="29" borderId="20" xfId="1" applyFont="1" applyFill="1" applyBorder="1"/>
    <xf numFmtId="0" fontId="68" fillId="0" borderId="53" xfId="0" applyFont="1" applyBorder="1"/>
    <xf numFmtId="0" fontId="68" fillId="0" borderId="50" xfId="0" applyFont="1" applyBorder="1"/>
    <xf numFmtId="0" fontId="68" fillId="0" borderId="34" xfId="0" applyFont="1" applyBorder="1"/>
    <xf numFmtId="0" fontId="68" fillId="0" borderId="56" xfId="0" applyFont="1" applyBorder="1" applyAlignment="1">
      <alignment horizontal="right"/>
    </xf>
    <xf numFmtId="167" fontId="68" fillId="0" borderId="47" xfId="1" applyFont="1" applyBorder="1"/>
    <xf numFmtId="167" fontId="68" fillId="0" borderId="57" xfId="1" applyFont="1" applyBorder="1"/>
    <xf numFmtId="171" fontId="70" fillId="0" borderId="34" xfId="0" applyNumberFormat="1" applyFont="1" applyFill="1" applyBorder="1" applyAlignment="1" applyProtection="1">
      <alignment horizontal="right" vertical="center"/>
      <protection locked="0"/>
    </xf>
    <xf numFmtId="171" fontId="70" fillId="0" borderId="55" xfId="0" applyNumberFormat="1" applyFont="1" applyFill="1" applyBorder="1" applyAlignment="1" applyProtection="1">
      <alignment horizontal="right" vertical="center"/>
      <protection locked="0"/>
    </xf>
    <xf numFmtId="2" fontId="12" fillId="0" borderId="0" xfId="2" applyNumberFormat="1" applyFont="1" applyFill="1" applyBorder="1" applyAlignment="1">
      <alignment vertical="center" wrapText="1"/>
    </xf>
    <xf numFmtId="0" fontId="73" fillId="28" borderId="53" xfId="0" applyFont="1" applyFill="1" applyBorder="1"/>
    <xf numFmtId="0" fontId="73" fillId="28" borderId="31" xfId="0" applyFont="1" applyFill="1" applyBorder="1"/>
    <xf numFmtId="0" fontId="73" fillId="28" borderId="54" xfId="0" applyFont="1" applyFill="1" applyBorder="1"/>
    <xf numFmtId="167" fontId="68" fillId="4" borderId="0" xfId="1" applyFont="1" applyFill="1" applyBorder="1"/>
    <xf numFmtId="167" fontId="68" fillId="4" borderId="31" xfId="1" applyFont="1" applyFill="1" applyBorder="1"/>
    <xf numFmtId="9" fontId="68" fillId="4" borderId="0" xfId="3" applyFont="1" applyFill="1" applyBorder="1"/>
    <xf numFmtId="9" fontId="68" fillId="4" borderId="20" xfId="3" applyFont="1" applyFill="1" applyBorder="1"/>
    <xf numFmtId="0" fontId="71" fillId="0" borderId="46" xfId="0" applyFont="1" applyFill="1" applyBorder="1"/>
    <xf numFmtId="166" fontId="65" fillId="0" borderId="46" xfId="0" applyNumberFormat="1" applyFont="1" applyFill="1" applyBorder="1" applyAlignment="1">
      <alignment horizontal="left" vertical="top"/>
    </xf>
    <xf numFmtId="0" fontId="68" fillId="0" borderId="46" xfId="0" applyFont="1" applyFill="1" applyBorder="1"/>
    <xf numFmtId="170" fontId="68" fillId="4" borderId="0" xfId="0" applyNumberFormat="1" applyFont="1" applyFill="1" applyBorder="1"/>
    <xf numFmtId="170" fontId="68" fillId="29" borderId="0" xfId="0" applyNumberFormat="1" applyFont="1" applyFill="1" applyBorder="1"/>
    <xf numFmtId="170" fontId="68" fillId="29" borderId="31" xfId="2" applyNumberFormat="1" applyFont="1" applyFill="1" applyBorder="1"/>
    <xf numFmtId="170" fontId="68" fillId="4" borderId="20" xfId="0" applyNumberFormat="1" applyFont="1" applyFill="1" applyBorder="1"/>
    <xf numFmtId="170" fontId="68" fillId="29" borderId="20" xfId="0" applyNumberFormat="1" applyFont="1" applyFill="1" applyBorder="1"/>
    <xf numFmtId="170" fontId="68" fillId="29" borderId="54" xfId="2" applyNumberFormat="1" applyFont="1" applyFill="1" applyBorder="1"/>
    <xf numFmtId="0" fontId="68" fillId="4" borderId="19" xfId="0" applyFont="1" applyFill="1" applyBorder="1"/>
    <xf numFmtId="0" fontId="68" fillId="0" borderId="52" xfId="0" applyFont="1" applyBorder="1" applyAlignment="1">
      <alignment horizontal="left" vertical="top" wrapText="1"/>
    </xf>
    <xf numFmtId="0" fontId="69" fillId="0" borderId="48" xfId="0" applyFont="1" applyBorder="1" applyAlignment="1">
      <alignment horizontal="left" vertical="top" wrapText="1"/>
    </xf>
    <xf numFmtId="0" fontId="69" fillId="0" borderId="53" xfId="0" applyFont="1" applyBorder="1" applyAlignment="1">
      <alignment horizontal="left" vertical="top" wrapText="1"/>
    </xf>
    <xf numFmtId="0" fontId="68" fillId="0" borderId="0" xfId="0" applyFont="1" applyAlignment="1">
      <alignment horizontal="left" vertical="top" wrapText="1"/>
    </xf>
    <xf numFmtId="0" fontId="68" fillId="0" borderId="48" xfId="0" applyFont="1" applyBorder="1" applyAlignment="1">
      <alignment horizontal="left" vertical="top" wrapText="1"/>
    </xf>
    <xf numFmtId="9" fontId="68" fillId="4" borderId="49" xfId="3" applyFont="1" applyFill="1" applyBorder="1"/>
    <xf numFmtId="9" fontId="68" fillId="4" borderId="51" xfId="3" applyFont="1" applyFill="1" applyBorder="1"/>
    <xf numFmtId="9" fontId="68" fillId="4" borderId="31" xfId="3" applyFont="1" applyFill="1" applyBorder="1"/>
    <xf numFmtId="9" fontId="68" fillId="4" borderId="54" xfId="3" applyFont="1" applyFill="1" applyBorder="1"/>
    <xf numFmtId="0" fontId="69" fillId="0" borderId="50" xfId="0" applyFont="1" applyBorder="1" applyAlignment="1">
      <alignment horizontal="left" vertical="top" wrapText="1"/>
    </xf>
    <xf numFmtId="0" fontId="69" fillId="0" borderId="55" xfId="0" applyFont="1" applyBorder="1"/>
    <xf numFmtId="171" fontId="64" fillId="4" borderId="0" xfId="0" applyNumberFormat="1" applyFont="1" applyFill="1" applyBorder="1" applyAlignment="1">
      <alignment horizontal="center" vertical="top"/>
    </xf>
    <xf numFmtId="2" fontId="12" fillId="0" borderId="0" xfId="0" applyNumberFormat="1" applyFont="1" applyBorder="1" applyAlignment="1">
      <alignment vertical="top" wrapText="1"/>
    </xf>
    <xf numFmtId="0" fontId="12" fillId="0" borderId="0" xfId="0" applyFont="1" applyBorder="1" applyAlignment="1">
      <alignment vertical="top" wrapText="1"/>
    </xf>
    <xf numFmtId="1" fontId="17" fillId="0" borderId="0" xfId="0" applyNumberFormat="1" applyFont="1" applyBorder="1" applyAlignment="1">
      <alignment vertical="top"/>
    </xf>
    <xf numFmtId="0" fontId="17" fillId="0" borderId="0" xfId="0" applyFont="1" applyFill="1" applyBorder="1" applyAlignment="1">
      <alignment vertical="top"/>
    </xf>
    <xf numFmtId="0" fontId="12" fillId="0" borderId="0" xfId="0" applyNumberFormat="1" applyFont="1" applyFill="1" applyBorder="1" applyAlignment="1">
      <alignment horizontal="left" vertical="top"/>
    </xf>
    <xf numFmtId="0" fontId="16" fillId="0" borderId="0" xfId="0" applyFont="1" applyFill="1" applyBorder="1" applyAlignment="1">
      <alignment vertical="top" wrapText="1"/>
    </xf>
    <xf numFmtId="1" fontId="17" fillId="0" borderId="0" xfId="0" applyNumberFormat="1" applyFont="1" applyFill="1" applyBorder="1" applyAlignment="1">
      <alignment vertical="top"/>
    </xf>
    <xf numFmtId="0" fontId="17" fillId="0" borderId="0" xfId="0" applyNumberFormat="1" applyFont="1" applyFill="1" applyBorder="1" applyAlignment="1">
      <alignment horizontal="left" vertical="top"/>
    </xf>
    <xf numFmtId="166" fontId="17" fillId="0" borderId="0" xfId="0" applyNumberFormat="1" applyFont="1" applyBorder="1" applyAlignment="1">
      <alignment horizontal="right" vertical="top"/>
    </xf>
    <xf numFmtId="2" fontId="17" fillId="0" borderId="0" xfId="0" applyNumberFormat="1" applyFont="1" applyBorder="1" applyAlignment="1">
      <alignment vertical="top"/>
    </xf>
    <xf numFmtId="0" fontId="17" fillId="0" borderId="0" xfId="0" applyFont="1" applyBorder="1" applyAlignment="1" applyProtection="1">
      <alignment vertical="top"/>
      <protection locked="0"/>
    </xf>
    <xf numFmtId="168" fontId="12" fillId="0" borderId="0" xfId="0" applyNumberFormat="1" applyFont="1" applyBorder="1" applyAlignment="1">
      <alignment horizontal="left" vertical="top"/>
    </xf>
    <xf numFmtId="166" fontId="12" fillId="0" borderId="0" xfId="2" applyNumberFormat="1" applyFont="1" applyBorder="1" applyAlignment="1">
      <alignment horizontal="center" vertical="top"/>
    </xf>
    <xf numFmtId="0" fontId="14" fillId="0" borderId="0" xfId="0" applyFont="1" applyBorder="1" applyAlignment="1">
      <alignment vertical="top"/>
    </xf>
    <xf numFmtId="0" fontId="17" fillId="0" borderId="0" xfId="0" applyFont="1" applyBorder="1" applyAlignment="1"/>
    <xf numFmtId="166" fontId="19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2" fillId="0" borderId="0" xfId="0" applyFont="1" applyBorder="1" applyAlignment="1">
      <alignment horizontal="right" vertical="top"/>
    </xf>
    <xf numFmtId="2" fontId="22" fillId="0" borderId="0" xfId="0" applyNumberFormat="1" applyFont="1" applyFill="1" applyBorder="1" applyAlignment="1">
      <alignment horizontal="left" vertical="top"/>
    </xf>
    <xf numFmtId="0" fontId="12" fillId="0" borderId="0" xfId="0" applyNumberFormat="1" applyFont="1" applyBorder="1" applyAlignment="1" applyProtection="1">
      <alignment horizontal="right" vertical="top"/>
      <protection locked="0"/>
    </xf>
    <xf numFmtId="0" fontId="12" fillId="0" borderId="0" xfId="0" applyNumberFormat="1" applyFont="1" applyBorder="1" applyAlignment="1">
      <alignment horizontal="right" vertical="top"/>
    </xf>
    <xf numFmtId="0" fontId="12" fillId="0" borderId="58" xfId="0" applyFont="1" applyBorder="1" applyAlignment="1">
      <alignment horizontal="left" vertical="top"/>
    </xf>
    <xf numFmtId="0" fontId="21" fillId="0" borderId="0" xfId="0" applyNumberFormat="1" applyFont="1" applyBorder="1" applyAlignment="1">
      <alignment vertical="top"/>
    </xf>
    <xf numFmtId="10" fontId="21" fillId="0" borderId="0" xfId="0" applyNumberFormat="1" applyFont="1" applyBorder="1" applyAlignment="1">
      <alignment horizontal="center" vertical="top"/>
    </xf>
    <xf numFmtId="0" fontId="74" fillId="2" borderId="0" xfId="0" applyFont="1" applyFill="1" applyBorder="1" applyAlignment="1">
      <alignment vertical="top"/>
    </xf>
    <xf numFmtId="0" fontId="75" fillId="2" borderId="0" xfId="0" applyFont="1" applyFill="1" applyBorder="1" applyAlignment="1">
      <alignment horizontal="right" vertical="top"/>
    </xf>
    <xf numFmtId="0" fontId="18" fillId="0" borderId="0" xfId="4" applyFill="1" applyBorder="1" applyAlignment="1" applyProtection="1">
      <alignment horizontal="left" vertical="center"/>
    </xf>
    <xf numFmtId="166" fontId="13" fillId="3" borderId="60" xfId="0" applyNumberFormat="1" applyFont="1" applyFill="1" applyBorder="1" applyAlignment="1">
      <alignment horizontal="left" vertical="top"/>
    </xf>
    <xf numFmtId="166" fontId="13" fillId="3" borderId="59" xfId="0" applyNumberFormat="1" applyFont="1" applyFill="1" applyBorder="1" applyAlignment="1">
      <alignment horizontal="center" vertical="top"/>
    </xf>
    <xf numFmtId="166" fontId="13" fillId="3" borderId="61" xfId="0" applyNumberFormat="1" applyFont="1" applyFill="1" applyBorder="1" applyAlignment="1">
      <alignment horizontal="left" vertical="top"/>
    </xf>
    <xf numFmtId="166" fontId="13" fillId="3" borderId="62" xfId="0" applyNumberFormat="1" applyFont="1" applyFill="1" applyBorder="1" applyAlignment="1">
      <alignment horizontal="center" vertical="top"/>
    </xf>
    <xf numFmtId="166" fontId="13" fillId="3" borderId="0" xfId="0" applyNumberFormat="1" applyFont="1" applyFill="1" applyBorder="1" applyAlignment="1">
      <alignment horizontal="left" vertical="top"/>
    </xf>
    <xf numFmtId="167" fontId="67" fillId="0" borderId="0" xfId="1" applyFont="1" applyFill="1" applyBorder="1" applyAlignment="1">
      <alignment horizontal="center" vertical="top"/>
    </xf>
    <xf numFmtId="166" fontId="13" fillId="0" borderId="0" xfId="0" applyNumberFormat="1" applyFont="1" applyFill="1" applyBorder="1" applyAlignment="1">
      <alignment horizontal="center" vertical="top" wrapText="1"/>
    </xf>
    <xf numFmtId="0" fontId="12" fillId="0" borderId="0" xfId="0" applyFont="1" applyFill="1" applyAlignment="1">
      <alignment horizontal="center" vertical="top" wrapText="1"/>
    </xf>
    <xf numFmtId="2" fontId="17" fillId="0" borderId="47" xfId="0" applyNumberFormat="1" applyFont="1" applyFill="1" applyBorder="1" applyAlignment="1">
      <alignment horizontal="center" vertical="top"/>
    </xf>
    <xf numFmtId="0" fontId="17" fillId="0" borderId="65" xfId="0" applyNumberFormat="1" applyFont="1" applyBorder="1" applyAlignment="1">
      <alignment horizontal="right" vertical="top"/>
    </xf>
    <xf numFmtId="0" fontId="17" fillId="31" borderId="0" xfId="0" applyNumberFormat="1" applyFont="1" applyFill="1" applyBorder="1" applyAlignment="1">
      <alignment vertical="top"/>
    </xf>
    <xf numFmtId="166" fontId="12" fillId="31" borderId="0" xfId="2" applyNumberFormat="1" applyFont="1" applyFill="1" applyBorder="1" applyAlignment="1">
      <alignment horizontal="center" vertical="top"/>
    </xf>
    <xf numFmtId="0" fontId="14" fillId="31" borderId="0" xfId="0" applyFont="1" applyFill="1" applyBorder="1" applyAlignment="1">
      <alignment vertical="top"/>
    </xf>
    <xf numFmtId="0" fontId="69" fillId="0" borderId="0" xfId="0" applyFont="1" applyFill="1" applyAlignment="1">
      <alignment vertical="top" wrapText="1"/>
    </xf>
    <xf numFmtId="0" fontId="77" fillId="0" borderId="63" xfId="0" applyFont="1" applyFill="1" applyBorder="1" applyAlignment="1">
      <alignment horizontal="center" vertical="center" wrapText="1"/>
    </xf>
    <xf numFmtId="0" fontId="77" fillId="0" borderId="64" xfId="0" applyFont="1" applyBorder="1" applyAlignment="1">
      <alignment horizontal="center" vertical="center" wrapText="1"/>
    </xf>
    <xf numFmtId="0" fontId="77" fillId="0" borderId="0" xfId="0" applyFont="1" applyFill="1" applyAlignment="1">
      <alignment vertical="top" wrapText="1"/>
    </xf>
    <xf numFmtId="0" fontId="79" fillId="0" borderId="0" xfId="0" applyFont="1"/>
    <xf numFmtId="0" fontId="76" fillId="0" borderId="0" xfId="0" applyFont="1"/>
    <xf numFmtId="2" fontId="64" fillId="0" borderId="0" xfId="0" applyNumberFormat="1" applyFont="1" applyFill="1" applyBorder="1" applyAlignment="1">
      <alignment horizontal="center" vertical="top" wrapText="1"/>
    </xf>
    <xf numFmtId="2" fontId="12" fillId="0" borderId="0" xfId="0" applyNumberFormat="1" applyFont="1" applyBorder="1" applyAlignment="1">
      <alignment horizontal="center" vertical="top"/>
    </xf>
    <xf numFmtId="2" fontId="64" fillId="0" borderId="47" xfId="0" applyNumberFormat="1" applyFont="1" applyFill="1" applyBorder="1" applyAlignment="1">
      <alignment horizontal="center" vertical="top" wrapText="1"/>
    </xf>
    <xf numFmtId="0" fontId="18" fillId="0" borderId="17" xfId="4" applyFill="1" applyBorder="1" applyAlignment="1" applyProtection="1">
      <alignment horizontal="left" vertical="center"/>
    </xf>
    <xf numFmtId="171" fontId="14" fillId="0" borderId="17" xfId="0" applyNumberFormat="1" applyFont="1" applyBorder="1" applyAlignment="1">
      <alignment horizontal="center"/>
    </xf>
    <xf numFmtId="166" fontId="67" fillId="0" borderId="0" xfId="0" applyNumberFormat="1" applyFont="1" applyFill="1" applyBorder="1" applyAlignment="1">
      <alignment horizontal="left" vertical="center"/>
    </xf>
    <xf numFmtId="2" fontId="67" fillId="0" borderId="0" xfId="0" applyNumberFormat="1" applyFont="1" applyFill="1" applyBorder="1" applyAlignment="1">
      <alignment horizontal="left" vertical="center"/>
    </xf>
    <xf numFmtId="170" fontId="67" fillId="0" borderId="0" xfId="2" applyNumberFormat="1" applyFont="1" applyFill="1" applyBorder="1" applyAlignment="1">
      <alignment horizontal="left" vertical="center" wrapText="1"/>
    </xf>
    <xf numFmtId="166" fontId="13" fillId="3" borderId="0" xfId="0" applyNumberFormat="1" applyFont="1" applyFill="1" applyBorder="1" applyAlignment="1">
      <alignment horizontal="left" vertical="center"/>
    </xf>
    <xf numFmtId="0" fontId="82" fillId="3" borderId="0" xfId="0" applyFont="1" applyFill="1" applyBorder="1" applyAlignment="1">
      <alignment horizontal="left" vertical="center"/>
    </xf>
    <xf numFmtId="0" fontId="83" fillId="0" borderId="0" xfId="0" applyFont="1" applyBorder="1" applyAlignment="1">
      <alignment horizontal="left" vertical="center"/>
    </xf>
    <xf numFmtId="171" fontId="83" fillId="0" borderId="0" xfId="0" applyNumberFormat="1" applyFont="1" applyBorder="1" applyAlignment="1">
      <alignment horizontal="left" vertical="center"/>
    </xf>
    <xf numFmtId="0" fontId="83" fillId="0" borderId="0" xfId="0" applyNumberFormat="1" applyFont="1" applyBorder="1" applyAlignment="1">
      <alignment horizontal="left" vertical="center"/>
    </xf>
    <xf numFmtId="9" fontId="83" fillId="0" borderId="0" xfId="3" applyFont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3" fillId="27" borderId="0" xfId="0" applyFont="1" applyFill="1" applyBorder="1" applyAlignment="1">
      <alignment horizontal="left" vertical="center"/>
    </xf>
    <xf numFmtId="171" fontId="83" fillId="0" borderId="0" xfId="0" applyNumberFormat="1" applyFont="1" applyFill="1" applyBorder="1" applyAlignment="1">
      <alignment horizontal="left" vertical="center"/>
    </xf>
    <xf numFmtId="166" fontId="83" fillId="0" borderId="0" xfId="0" applyNumberFormat="1" applyFont="1" applyFill="1" applyBorder="1" applyAlignment="1">
      <alignment horizontal="left" vertical="center"/>
    </xf>
    <xf numFmtId="0" fontId="83" fillId="0" borderId="0" xfId="0" applyNumberFormat="1" applyFont="1" applyFill="1" applyBorder="1" applyAlignment="1">
      <alignment horizontal="left" vertical="center" wrapText="1"/>
    </xf>
    <xf numFmtId="171" fontId="83" fillId="0" borderId="0" xfId="0" applyNumberFormat="1" applyFont="1" applyFill="1" applyBorder="1" applyAlignment="1">
      <alignment horizontal="left" vertical="center" wrapText="1"/>
    </xf>
    <xf numFmtId="0" fontId="84" fillId="0" borderId="0" xfId="0" applyNumberFormat="1" applyFont="1" applyBorder="1" applyAlignment="1">
      <alignment horizontal="center" vertical="center"/>
    </xf>
    <xf numFmtId="9" fontId="83" fillId="4" borderId="0" xfId="0" applyNumberFormat="1" applyFont="1" applyFill="1" applyBorder="1" applyAlignment="1">
      <alignment horizontal="center" vertical="center"/>
    </xf>
    <xf numFmtId="9" fontId="83" fillId="4" borderId="0" xfId="3" applyFont="1" applyFill="1" applyBorder="1" applyAlignment="1">
      <alignment horizontal="center" vertical="center"/>
    </xf>
    <xf numFmtId="171" fontId="13" fillId="3" borderId="0" xfId="0" applyNumberFormat="1" applyFont="1" applyFill="1" applyBorder="1" applyAlignment="1">
      <alignment horizontal="center" vertical="top"/>
    </xf>
    <xf numFmtId="0" fontId="17" fillId="36" borderId="0" xfId="0" applyNumberFormat="1" applyFont="1" applyFill="1" applyBorder="1" applyAlignment="1">
      <alignment vertical="top"/>
    </xf>
    <xf numFmtId="0" fontId="80" fillId="36" borderId="50" xfId="0" applyFont="1" applyFill="1" applyBorder="1" applyAlignment="1">
      <alignment horizontal="left" vertical="top" wrapText="1"/>
    </xf>
    <xf numFmtId="0" fontId="77" fillId="36" borderId="50" xfId="0" applyFont="1" applyFill="1" applyBorder="1" applyAlignment="1">
      <alignment vertical="center" wrapText="1"/>
    </xf>
    <xf numFmtId="0" fontId="77" fillId="36" borderId="50" xfId="0" applyFont="1" applyFill="1" applyBorder="1" applyAlignment="1">
      <alignment vertical="top" wrapText="1"/>
    </xf>
    <xf numFmtId="0" fontId="80" fillId="0" borderId="50" xfId="0" applyFont="1" applyFill="1" applyBorder="1" applyAlignment="1">
      <alignment horizontal="left" vertical="top" wrapText="1"/>
    </xf>
    <xf numFmtId="0" fontId="76" fillId="0" borderId="0" xfId="0" applyFont="1" applyFill="1"/>
    <xf numFmtId="0" fontId="77" fillId="0" borderId="50" xfId="0" applyFont="1" applyFill="1" applyBorder="1" applyAlignment="1">
      <alignment vertical="top" wrapText="1"/>
    </xf>
    <xf numFmtId="171" fontId="13" fillId="35" borderId="0" xfId="0" applyNumberFormat="1" applyFont="1" applyFill="1" applyBorder="1" applyAlignment="1">
      <alignment horizontal="left" vertical="top"/>
    </xf>
    <xf numFmtId="0" fontId="14" fillId="35" borderId="0" xfId="0" applyFont="1" applyFill="1" applyBorder="1"/>
    <xf numFmtId="166" fontId="13" fillId="3" borderId="48" xfId="329" applyNumberFormat="1" applyFont="1" applyFill="1" applyBorder="1" applyAlignment="1">
      <alignment horizontal="center" vertical="center"/>
    </xf>
    <xf numFmtId="0" fontId="13" fillId="3" borderId="48" xfId="329" applyFont="1" applyFill="1" applyBorder="1" applyAlignment="1">
      <alignment horizontal="center" vertical="center" wrapText="1"/>
    </xf>
    <xf numFmtId="0" fontId="86" fillId="0" borderId="0" xfId="329" applyFont="1"/>
    <xf numFmtId="0" fontId="6" fillId="0" borderId="0" xfId="329"/>
    <xf numFmtId="0" fontId="87" fillId="0" borderId="0" xfId="0" applyFont="1" applyAlignment="1">
      <alignment horizontal="center" vertical="center"/>
    </xf>
    <xf numFmtId="0" fontId="6" fillId="0" borderId="0" xfId="329" applyFont="1" applyFill="1" applyAlignment="1">
      <alignment horizontal="right" vertical="center"/>
    </xf>
    <xf numFmtId="0" fontId="85" fillId="0" borderId="0" xfId="329" applyFont="1" applyFill="1"/>
    <xf numFmtId="0" fontId="85" fillId="0" borderId="0" xfId="329" applyFont="1" applyFill="1" applyAlignment="1">
      <alignment horizontal="left" vertical="top"/>
    </xf>
    <xf numFmtId="0" fontId="6" fillId="0" borderId="0" xfId="329" applyFont="1"/>
    <xf numFmtId="0" fontId="6" fillId="0" borderId="0" xfId="329" applyAlignment="1">
      <alignment horizontal="center"/>
    </xf>
    <xf numFmtId="0" fontId="6" fillId="0" borderId="0" xfId="329" applyFill="1"/>
    <xf numFmtId="170" fontId="6" fillId="0" borderId="0" xfId="329" applyNumberFormat="1" applyFill="1"/>
    <xf numFmtId="0" fontId="88" fillId="0" borderId="0" xfId="329" applyFont="1" applyFill="1"/>
    <xf numFmtId="0" fontId="6" fillId="0" borderId="0" xfId="329" applyFont="1" applyFill="1"/>
    <xf numFmtId="0" fontId="87" fillId="0" borderId="0" xfId="0" applyFont="1"/>
    <xf numFmtId="0" fontId="5" fillId="0" borderId="0" xfId="329" applyFont="1"/>
    <xf numFmtId="0" fontId="4" fillId="0" borderId="0" xfId="329" applyFont="1"/>
    <xf numFmtId="171" fontId="64" fillId="0" borderId="0" xfId="0" applyNumberFormat="1" applyFont="1" applyFill="1" applyBorder="1" applyAlignment="1">
      <alignment horizontal="left" vertical="top" wrapText="1"/>
    </xf>
    <xf numFmtId="0" fontId="21" fillId="0" borderId="0" xfId="0" applyFont="1" applyBorder="1" applyAlignment="1">
      <alignment vertical="top"/>
    </xf>
    <xf numFmtId="166" fontId="19" fillId="0" borderId="0" xfId="0" applyNumberFormat="1" applyFont="1" applyBorder="1" applyAlignment="1"/>
    <xf numFmtId="9" fontId="13" fillId="3" borderId="0" xfId="3" applyFont="1" applyFill="1" applyBorder="1" applyAlignment="1">
      <alignment horizontal="center" vertical="top"/>
    </xf>
    <xf numFmtId="171" fontId="13" fillId="3" borderId="0" xfId="0" applyNumberFormat="1" applyFont="1" applyFill="1" applyBorder="1" applyAlignment="1">
      <alignment horizontal="center" vertical="top" wrapText="1"/>
    </xf>
    <xf numFmtId="0" fontId="89" fillId="0" borderId="46" xfId="0" applyFont="1" applyFill="1" applyBorder="1" applyAlignment="1">
      <alignment horizontal="left" vertical="center"/>
    </xf>
    <xf numFmtId="171" fontId="89" fillId="0" borderId="46" xfId="0" applyNumberFormat="1" applyFont="1" applyBorder="1" applyAlignment="1">
      <alignment horizontal="left" vertical="center"/>
    </xf>
    <xf numFmtId="171" fontId="14" fillId="0" borderId="17" xfId="0" applyNumberFormat="1" applyFont="1" applyFill="1" applyBorder="1"/>
    <xf numFmtId="0" fontId="12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0" fontId="12" fillId="0" borderId="3" xfId="0" applyNumberFormat="1" applyFont="1" applyBorder="1" applyAlignment="1">
      <alignment horizontal="center" vertical="center"/>
    </xf>
    <xf numFmtId="169" fontId="14" fillId="4" borderId="5" xfId="0" applyNumberFormat="1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2" fontId="14" fillId="4" borderId="11" xfId="0" applyNumberFormat="1" applyFont="1" applyFill="1" applyBorder="1" applyAlignment="1" applyProtection="1">
      <alignment horizontal="center" vertical="center"/>
      <protection locked="0"/>
    </xf>
    <xf numFmtId="2" fontId="14" fillId="4" borderId="23" xfId="0" applyNumberFormat="1" applyFont="1" applyFill="1" applyBorder="1" applyAlignment="1">
      <alignment horizontal="center" vertical="center"/>
    </xf>
    <xf numFmtId="2" fontId="90" fillId="4" borderId="23" xfId="2" applyNumberFormat="1" applyFont="1" applyFill="1" applyBorder="1" applyAlignment="1">
      <alignment horizontal="center" vertical="center"/>
    </xf>
    <xf numFmtId="2" fontId="14" fillId="4" borderId="23" xfId="2" applyNumberFormat="1" applyFont="1" applyFill="1" applyBorder="1" applyAlignment="1">
      <alignment horizontal="center" vertical="center" wrapText="1"/>
    </xf>
    <xf numFmtId="2" fontId="14" fillId="4" borderId="11" xfId="2" applyNumberFormat="1" applyFont="1" applyFill="1" applyBorder="1" applyAlignment="1">
      <alignment horizontal="center" vertical="center" wrapText="1"/>
    </xf>
    <xf numFmtId="2" fontId="14" fillId="4" borderId="6" xfId="0" applyNumberFormat="1" applyFont="1" applyFill="1" applyBorder="1" applyAlignment="1">
      <alignment horizontal="center" vertical="center"/>
    </xf>
    <xf numFmtId="169" fontId="14" fillId="0" borderId="7" xfId="0" applyNumberFormat="1" applyFont="1" applyFill="1" applyBorder="1" applyAlignment="1">
      <alignment horizontal="center" vertical="center"/>
    </xf>
    <xf numFmtId="0" fontId="14" fillId="0" borderId="24" xfId="0" applyFont="1" applyFill="1" applyBorder="1" applyAlignment="1">
      <alignment horizontal="center" vertical="center"/>
    </xf>
    <xf numFmtId="2" fontId="14" fillId="0" borderId="14" xfId="0" applyNumberFormat="1" applyFont="1" applyBorder="1" applyAlignment="1" applyProtection="1">
      <alignment horizontal="center" vertical="center"/>
      <protection locked="0"/>
    </xf>
    <xf numFmtId="2" fontId="14" fillId="0" borderId="24" xfId="0" applyNumberFormat="1" applyFont="1" applyBorder="1" applyAlignment="1">
      <alignment horizontal="center" vertical="center"/>
    </xf>
    <xf numFmtId="2" fontId="90" fillId="0" borderId="24" xfId="2" applyNumberFormat="1" applyFont="1" applyFill="1" applyBorder="1" applyAlignment="1">
      <alignment horizontal="center" vertical="center"/>
    </xf>
    <xf numFmtId="2" fontId="14" fillId="0" borderId="24" xfId="2" applyNumberFormat="1" applyFont="1" applyBorder="1" applyAlignment="1">
      <alignment horizontal="center" vertical="center" wrapText="1"/>
    </xf>
    <xf numFmtId="2" fontId="14" fillId="0" borderId="14" xfId="2" applyNumberFormat="1" applyFont="1" applyBorder="1" applyAlignment="1">
      <alignment horizontal="center" vertical="center" wrapText="1"/>
    </xf>
    <xf numFmtId="2" fontId="14" fillId="0" borderId="24" xfId="0" applyNumberFormat="1" applyFont="1" applyFill="1" applyBorder="1" applyAlignment="1">
      <alignment horizontal="center" vertical="center"/>
    </xf>
    <xf numFmtId="2" fontId="14" fillId="0" borderId="8" xfId="0" applyNumberFormat="1" applyFont="1" applyFill="1" applyBorder="1" applyAlignment="1">
      <alignment horizontal="center" vertical="center"/>
    </xf>
    <xf numFmtId="169" fontId="14" fillId="4" borderId="7" xfId="0" applyNumberFormat="1" applyFont="1" applyFill="1" applyBorder="1" applyAlignment="1">
      <alignment horizontal="center" vertical="center"/>
    </xf>
    <xf numFmtId="0" fontId="14" fillId="4" borderId="24" xfId="0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 applyProtection="1">
      <alignment horizontal="center" vertical="center"/>
      <protection locked="0"/>
    </xf>
    <xf numFmtId="2" fontId="14" fillId="4" borderId="24" xfId="0" applyNumberFormat="1" applyFont="1" applyFill="1" applyBorder="1" applyAlignment="1">
      <alignment horizontal="center" vertical="center"/>
    </xf>
    <xf numFmtId="2" fontId="90" fillId="4" borderId="24" xfId="2" applyNumberFormat="1" applyFont="1" applyFill="1" applyBorder="1" applyAlignment="1">
      <alignment horizontal="center" vertical="center"/>
    </xf>
    <xf numFmtId="2" fontId="14" fillId="4" borderId="24" xfId="2" applyNumberFormat="1" applyFont="1" applyFill="1" applyBorder="1" applyAlignment="1">
      <alignment horizontal="center" vertical="center" wrapText="1"/>
    </xf>
    <xf numFmtId="2" fontId="14" fillId="4" borderId="14" xfId="2" applyNumberFormat="1" applyFont="1" applyFill="1" applyBorder="1" applyAlignment="1">
      <alignment horizontal="center" vertical="center" wrapText="1"/>
    </xf>
    <xf numFmtId="2" fontId="14" fillId="4" borderId="8" xfId="0" applyNumberFormat="1" applyFont="1" applyFill="1" applyBorder="1" applyAlignment="1">
      <alignment horizontal="center" vertical="center"/>
    </xf>
    <xf numFmtId="2" fontId="14" fillId="4" borderId="14" xfId="0" applyNumberFormat="1" applyFont="1" applyFill="1" applyBorder="1" applyAlignment="1">
      <alignment horizontal="center" vertical="center"/>
    </xf>
    <xf numFmtId="2" fontId="14" fillId="0" borderId="14" xfId="0" applyNumberFormat="1" applyFont="1" applyBorder="1" applyAlignment="1">
      <alignment horizontal="center" vertical="center"/>
    </xf>
    <xf numFmtId="169" fontId="14" fillId="4" borderId="9" xfId="0" applyNumberFormat="1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2" fontId="14" fillId="4" borderId="15" xfId="0" applyNumberFormat="1" applyFont="1" applyFill="1" applyBorder="1" applyAlignment="1" applyProtection="1">
      <alignment horizontal="center" vertical="center"/>
      <protection locked="0"/>
    </xf>
    <xf numFmtId="2" fontId="14" fillId="4" borderId="25" xfId="0" applyNumberFormat="1" applyFont="1" applyFill="1" applyBorder="1" applyAlignment="1">
      <alignment horizontal="center" vertical="center"/>
    </xf>
    <xf numFmtId="2" fontId="90" fillId="4" borderId="25" xfId="2" applyNumberFormat="1" applyFont="1" applyFill="1" applyBorder="1" applyAlignment="1">
      <alignment horizontal="center" vertical="center"/>
    </xf>
    <xf numFmtId="2" fontId="14" fillId="4" borderId="25" xfId="2" applyNumberFormat="1" applyFont="1" applyFill="1" applyBorder="1" applyAlignment="1">
      <alignment horizontal="center" vertical="center" wrapText="1"/>
    </xf>
    <xf numFmtId="2" fontId="14" fillId="4" borderId="15" xfId="2" applyNumberFormat="1" applyFont="1" applyFill="1" applyBorder="1" applyAlignment="1">
      <alignment horizontal="center" vertical="center" wrapText="1"/>
    </xf>
    <xf numFmtId="2" fontId="14" fillId="4" borderId="10" xfId="0" applyNumberFormat="1" applyFont="1" applyFill="1" applyBorder="1" applyAlignment="1">
      <alignment horizontal="center" vertical="center"/>
    </xf>
    <xf numFmtId="166" fontId="91" fillId="3" borderId="21" xfId="0" applyNumberFormat="1" applyFont="1" applyFill="1" applyBorder="1" applyAlignment="1">
      <alignment horizontal="center" vertical="center"/>
    </xf>
    <xf numFmtId="0" fontId="92" fillId="3" borderId="22" xfId="0" applyFont="1" applyFill="1" applyBorder="1" applyAlignment="1">
      <alignment horizontal="center" vertical="center" wrapText="1" shrinkToFit="1"/>
    </xf>
    <xf numFmtId="0" fontId="92" fillId="3" borderId="22" xfId="0" applyFont="1" applyFill="1" applyBorder="1" applyAlignment="1">
      <alignment horizontal="center" vertical="center" wrapText="1"/>
    </xf>
    <xf numFmtId="0" fontId="92" fillId="3" borderId="12" xfId="0" applyFont="1" applyFill="1" applyBorder="1" applyAlignment="1">
      <alignment horizontal="center" vertical="center" wrapText="1" shrinkToFit="1"/>
    </xf>
    <xf numFmtId="0" fontId="92" fillId="3" borderId="26" xfId="0" applyFont="1" applyFill="1" applyBorder="1" applyAlignment="1">
      <alignment horizontal="center" vertical="center" wrapText="1"/>
    </xf>
    <xf numFmtId="0" fontId="93" fillId="0" borderId="0" xfId="0" applyFont="1" applyFill="1" applyBorder="1" applyAlignment="1">
      <alignment vertical="top"/>
    </xf>
    <xf numFmtId="2" fontId="14" fillId="37" borderId="11" xfId="0" applyNumberFormat="1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>
      <alignment horizontal="right" vertical="top"/>
    </xf>
    <xf numFmtId="169" fontId="14" fillId="4" borderId="66" xfId="0" applyNumberFormat="1" applyFont="1" applyFill="1" applyBorder="1" applyAlignment="1">
      <alignment horizontal="center" vertical="center"/>
    </xf>
    <xf numFmtId="0" fontId="14" fillId="4" borderId="67" xfId="0" applyFont="1" applyFill="1" applyBorder="1" applyAlignment="1">
      <alignment horizontal="center" vertical="center"/>
    </xf>
    <xf numFmtId="2" fontId="14" fillId="4" borderId="68" xfId="0" applyNumberFormat="1" applyFont="1" applyFill="1" applyBorder="1" applyAlignment="1" applyProtection="1">
      <alignment horizontal="center" vertical="center"/>
      <protection locked="0"/>
    </xf>
    <xf numFmtId="2" fontId="14" fillId="4" borderId="67" xfId="0" applyNumberFormat="1" applyFont="1" applyFill="1" applyBorder="1" applyAlignment="1">
      <alignment horizontal="center" vertical="center"/>
    </xf>
    <xf numFmtId="2" fontId="90" fillId="4" borderId="67" xfId="2" applyNumberFormat="1" applyFont="1" applyFill="1" applyBorder="1" applyAlignment="1">
      <alignment horizontal="center" vertical="center"/>
    </xf>
    <xf numFmtId="2" fontId="14" fillId="4" borderId="67" xfId="2" applyNumberFormat="1" applyFont="1" applyFill="1" applyBorder="1" applyAlignment="1">
      <alignment horizontal="center" vertical="center" wrapText="1"/>
    </xf>
    <xf numFmtId="2" fontId="14" fillId="4" borderId="68" xfId="2" applyNumberFormat="1" applyFont="1" applyFill="1" applyBorder="1" applyAlignment="1">
      <alignment horizontal="center" vertical="center" wrapText="1"/>
    </xf>
    <xf numFmtId="2" fontId="14" fillId="4" borderId="69" xfId="0" applyNumberFormat="1" applyFont="1" applyFill="1" applyBorder="1" applyAlignment="1">
      <alignment horizontal="center" vertical="center"/>
    </xf>
    <xf numFmtId="0" fontId="14" fillId="0" borderId="50" xfId="0" applyFont="1" applyFill="1" applyBorder="1" applyAlignment="1">
      <alignment horizontal="center" vertical="center"/>
    </xf>
    <xf numFmtId="2" fontId="14" fillId="0" borderId="52" xfId="0" applyNumberFormat="1" applyFont="1" applyBorder="1" applyAlignment="1" applyProtection="1">
      <alignment horizontal="center" vertical="center"/>
      <protection locked="0"/>
    </xf>
    <xf numFmtId="2" fontId="14" fillId="0" borderId="50" xfId="0" applyNumberFormat="1" applyFont="1" applyBorder="1" applyAlignment="1">
      <alignment horizontal="center" vertical="center"/>
    </xf>
    <xf numFmtId="2" fontId="90" fillId="0" borderId="50" xfId="2" applyNumberFormat="1" applyFont="1" applyFill="1" applyBorder="1" applyAlignment="1">
      <alignment horizontal="center" vertical="center"/>
    </xf>
    <xf numFmtId="2" fontId="14" fillId="0" borderId="50" xfId="2" applyNumberFormat="1" applyFont="1" applyBorder="1" applyAlignment="1">
      <alignment horizontal="center" vertical="center" wrapText="1"/>
    </xf>
    <xf numFmtId="2" fontId="14" fillId="0" borderId="52" xfId="2" applyNumberFormat="1" applyFont="1" applyBorder="1" applyAlignment="1">
      <alignment horizontal="center" vertical="center" wrapText="1"/>
    </xf>
    <xf numFmtId="2" fontId="14" fillId="0" borderId="50" xfId="0" applyNumberFormat="1" applyFont="1" applyFill="1" applyBorder="1" applyAlignment="1">
      <alignment horizontal="center" vertical="center"/>
    </xf>
    <xf numFmtId="0" fontId="92" fillId="3" borderId="12" xfId="0" applyFont="1" applyFill="1" applyBorder="1" applyAlignment="1">
      <alignment horizontal="center" vertical="center" wrapText="1"/>
    </xf>
    <xf numFmtId="0" fontId="92" fillId="3" borderId="27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/>
    </xf>
    <xf numFmtId="0" fontId="92" fillId="3" borderId="3" xfId="0" applyFont="1" applyFill="1" applyBorder="1" applyAlignment="1">
      <alignment horizontal="center" vertical="center" wrapText="1" shrinkToFit="1"/>
    </xf>
    <xf numFmtId="164" fontId="14" fillId="4" borderId="6" xfId="0" applyNumberFormat="1" applyFont="1" applyFill="1" applyBorder="1" applyAlignment="1">
      <alignment horizontal="center" vertical="center"/>
    </xf>
    <xf numFmtId="164" fontId="14" fillId="0" borderId="8" xfId="0" applyNumberFormat="1" applyFont="1" applyFill="1" applyBorder="1" applyAlignment="1">
      <alignment horizontal="center" vertical="center"/>
    </xf>
    <xf numFmtId="164" fontId="14" fillId="4" borderId="8" xfId="0" applyNumberFormat="1" applyFont="1" applyFill="1" applyBorder="1" applyAlignment="1">
      <alignment horizontal="center" vertical="center"/>
    </xf>
    <xf numFmtId="164" fontId="14" fillId="4" borderId="69" xfId="0" applyNumberFormat="1" applyFont="1" applyFill="1" applyBorder="1" applyAlignment="1">
      <alignment horizontal="center" vertical="center"/>
    </xf>
    <xf numFmtId="164" fontId="14" fillId="4" borderId="10" xfId="0" applyNumberFormat="1" applyFont="1" applyFill="1" applyBorder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2" fontId="21" fillId="0" borderId="22" xfId="0" applyNumberFormat="1" applyFont="1" applyBorder="1" applyAlignment="1">
      <alignment horizontal="center" vertical="center"/>
    </xf>
    <xf numFmtId="164" fontId="21" fillId="0" borderId="26" xfId="0" applyNumberFormat="1" applyFont="1" applyBorder="1" applyAlignment="1">
      <alignment horizontal="center" vertical="center"/>
    </xf>
    <xf numFmtId="2" fontId="21" fillId="0" borderId="2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21" fillId="0" borderId="27" xfId="0" applyNumberFormat="1" applyFont="1" applyBorder="1" applyAlignment="1">
      <alignment horizontal="center" vertical="center"/>
    </xf>
    <xf numFmtId="2" fontId="21" fillId="0" borderId="3" xfId="0" applyNumberFormat="1" applyFont="1" applyBorder="1" applyAlignment="1">
      <alignment horizontal="center" vertical="center"/>
    </xf>
    <xf numFmtId="2" fontId="90" fillId="4" borderId="70" xfId="2" applyNumberFormat="1" applyFont="1" applyFill="1" applyBorder="1" applyAlignment="1">
      <alignment horizontal="center" vertical="center"/>
    </xf>
    <xf numFmtId="2" fontId="14" fillId="4" borderId="70" xfId="2" applyNumberFormat="1" applyFont="1" applyFill="1" applyBorder="1" applyAlignment="1">
      <alignment horizontal="center" vertical="center" wrapText="1"/>
    </xf>
    <xf numFmtId="2" fontId="14" fillId="4" borderId="70" xfId="0" applyNumberFormat="1" applyFont="1" applyFill="1" applyBorder="1" applyAlignment="1">
      <alignment horizontal="center" vertical="center"/>
    </xf>
    <xf numFmtId="2" fontId="90" fillId="0" borderId="52" xfId="2" applyNumberFormat="1" applyFont="1" applyFill="1" applyBorder="1" applyAlignment="1">
      <alignment horizontal="center" vertical="center"/>
    </xf>
    <xf numFmtId="2" fontId="90" fillId="4" borderId="52" xfId="2" applyNumberFormat="1" applyFont="1" applyFill="1" applyBorder="1" applyAlignment="1">
      <alignment horizontal="center" vertical="center"/>
    </xf>
    <xf numFmtId="2" fontId="90" fillId="4" borderId="68" xfId="2" applyNumberFormat="1" applyFont="1" applyFill="1" applyBorder="1" applyAlignment="1">
      <alignment horizontal="center" vertical="center"/>
    </xf>
    <xf numFmtId="2" fontId="90" fillId="4" borderId="15" xfId="2" applyNumberFormat="1" applyFont="1" applyFill="1" applyBorder="1" applyAlignment="1">
      <alignment horizontal="center" vertical="center"/>
    </xf>
    <xf numFmtId="2" fontId="90" fillId="0" borderId="48" xfId="2" applyNumberFormat="1" applyFont="1" applyFill="1" applyBorder="1" applyAlignment="1">
      <alignment horizontal="center" vertical="center"/>
    </xf>
    <xf numFmtId="2" fontId="14" fillId="0" borderId="48" xfId="2" applyNumberFormat="1" applyFont="1" applyBorder="1" applyAlignment="1">
      <alignment horizontal="center" vertical="center" wrapText="1"/>
    </xf>
    <xf numFmtId="2" fontId="14" fillId="0" borderId="48" xfId="0" applyNumberFormat="1" applyFont="1" applyFill="1" applyBorder="1" applyAlignment="1">
      <alignment horizontal="center" vertical="center"/>
    </xf>
    <xf numFmtId="2" fontId="90" fillId="4" borderId="48" xfId="2" applyNumberFormat="1" applyFont="1" applyFill="1" applyBorder="1" applyAlignment="1">
      <alignment horizontal="center" vertical="center"/>
    </xf>
    <xf numFmtId="2" fontId="14" fillId="4" borderId="48" xfId="2" applyNumberFormat="1" applyFont="1" applyFill="1" applyBorder="1" applyAlignment="1">
      <alignment horizontal="center" vertical="center" wrapText="1"/>
    </xf>
    <xf numFmtId="2" fontId="14" fillId="4" borderId="48" xfId="0" applyNumberFormat="1" applyFont="1" applyFill="1" applyBorder="1" applyAlignment="1">
      <alignment horizontal="center" vertical="center"/>
    </xf>
    <xf numFmtId="2" fontId="90" fillId="4" borderId="49" xfId="2" applyNumberFormat="1" applyFont="1" applyFill="1" applyBorder="1" applyAlignment="1">
      <alignment horizontal="center" vertical="center"/>
    </xf>
    <xf numFmtId="2" fontId="14" fillId="4" borderId="49" xfId="2" applyNumberFormat="1" applyFont="1" applyFill="1" applyBorder="1" applyAlignment="1">
      <alignment horizontal="center" vertical="center" wrapText="1"/>
    </xf>
    <xf numFmtId="2" fontId="14" fillId="4" borderId="49" xfId="0" applyNumberFormat="1" applyFont="1" applyFill="1" applyBorder="1" applyAlignment="1">
      <alignment horizontal="center" vertical="center"/>
    </xf>
    <xf numFmtId="2" fontId="90" fillId="4" borderId="46" xfId="2" applyNumberFormat="1" applyFont="1" applyFill="1" applyBorder="1" applyAlignment="1">
      <alignment horizontal="center" vertical="center"/>
    </xf>
    <xf numFmtId="2" fontId="14" fillId="4" borderId="46" xfId="2" applyNumberFormat="1" applyFont="1" applyFill="1" applyBorder="1" applyAlignment="1">
      <alignment horizontal="center" vertical="center" wrapText="1"/>
    </xf>
    <xf numFmtId="2" fontId="14" fillId="4" borderId="46" xfId="0" applyNumberFormat="1" applyFont="1" applyFill="1" applyBorder="1" applyAlignment="1">
      <alignment horizontal="center" vertical="center"/>
    </xf>
    <xf numFmtId="2" fontId="90" fillId="4" borderId="11" xfId="2" applyNumberFormat="1" applyFont="1" applyFill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2" fontId="14" fillId="4" borderId="11" xfId="0" applyNumberFormat="1" applyFont="1" applyFill="1" applyBorder="1" applyAlignment="1" applyProtection="1">
      <alignment horizontal="left" vertical="center"/>
      <protection locked="0"/>
    </xf>
    <xf numFmtId="2" fontId="90" fillId="0" borderId="52" xfId="2" applyNumberFormat="1" applyFont="1" applyFill="1" applyBorder="1" applyAlignment="1">
      <alignment horizontal="left" vertical="center"/>
    </xf>
    <xf numFmtId="2" fontId="90" fillId="4" borderId="52" xfId="2" applyNumberFormat="1" applyFont="1" applyFill="1" applyBorder="1" applyAlignment="1">
      <alignment horizontal="left" vertical="center"/>
    </xf>
    <xf numFmtId="2" fontId="90" fillId="4" borderId="68" xfId="2" applyNumberFormat="1" applyFont="1" applyFill="1" applyBorder="1" applyAlignment="1">
      <alignment horizontal="left" vertical="center"/>
    </xf>
    <xf numFmtId="2" fontId="90" fillId="4" borderId="15" xfId="2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2" fontId="21" fillId="0" borderId="3" xfId="0" applyNumberFormat="1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10" fontId="12" fillId="0" borderId="3" xfId="0" applyNumberFormat="1" applyFont="1" applyBorder="1" applyAlignment="1">
      <alignment horizontal="left" vertical="center"/>
    </xf>
    <xf numFmtId="0" fontId="12" fillId="0" borderId="33" xfId="0" applyFont="1" applyBorder="1" applyAlignment="1">
      <alignment horizontal="left" vertical="center"/>
    </xf>
    <xf numFmtId="0" fontId="17" fillId="0" borderId="17" xfId="0" applyFont="1" applyBorder="1" applyAlignment="1">
      <alignment horizontal="left"/>
    </xf>
    <xf numFmtId="0" fontId="12" fillId="0" borderId="17" xfId="0" applyFont="1" applyBorder="1"/>
    <xf numFmtId="0" fontId="26" fillId="3" borderId="0" xfId="0" applyFont="1" applyFill="1" applyBorder="1" applyAlignment="1">
      <alignment horizontal="center" vertical="center"/>
    </xf>
    <xf numFmtId="166" fontId="26" fillId="3" borderId="0" xfId="0" applyNumberFormat="1" applyFont="1" applyFill="1" applyBorder="1" applyAlignment="1">
      <alignment horizontal="center" vertical="center"/>
    </xf>
    <xf numFmtId="0" fontId="77" fillId="0" borderId="50" xfId="4" applyFont="1" applyFill="1" applyBorder="1" applyAlignment="1" applyProtection="1">
      <alignment vertical="center" wrapText="1"/>
    </xf>
    <xf numFmtId="0" fontId="77" fillId="36" borderId="50" xfId="4" applyFont="1" applyFill="1" applyBorder="1" applyAlignment="1" applyProtection="1">
      <alignment vertical="center" wrapText="1"/>
    </xf>
    <xf numFmtId="0" fontId="94" fillId="0" borderId="17" xfId="4" applyFont="1" applyFill="1" applyBorder="1" applyAlignment="1" applyProtection="1">
      <alignment horizontal="left" vertical="center"/>
    </xf>
    <xf numFmtId="0" fontId="94" fillId="0" borderId="0" xfId="4" applyFont="1" applyFill="1" applyBorder="1" applyAlignment="1" applyProtection="1">
      <alignment horizontal="left" vertical="center"/>
    </xf>
    <xf numFmtId="0" fontId="77" fillId="36" borderId="50" xfId="4" applyFont="1" applyFill="1" applyBorder="1" applyAlignment="1" applyProtection="1">
      <alignment vertical="top" wrapText="1"/>
    </xf>
    <xf numFmtId="0" fontId="77" fillId="0" borderId="50" xfId="4" applyFont="1" applyFill="1" applyBorder="1" applyAlignment="1" applyProtection="1">
      <alignment vertical="top" wrapText="1"/>
    </xf>
    <xf numFmtId="0" fontId="11" fillId="2" borderId="0" xfId="0" applyFont="1" applyFill="1" applyBorder="1" applyAlignment="1">
      <alignment vertical="top"/>
    </xf>
    <xf numFmtId="0" fontId="16" fillId="0" borderId="17" xfId="0" applyFont="1" applyFill="1" applyBorder="1" applyAlignment="1">
      <alignment vertical="top" wrapText="1"/>
    </xf>
    <xf numFmtId="0" fontId="95" fillId="2" borderId="0" xfId="4" applyFont="1" applyFill="1" applyBorder="1" applyAlignment="1" applyProtection="1">
      <alignment vertical="top"/>
    </xf>
    <xf numFmtId="0" fontId="94" fillId="2" borderId="0" xfId="4" applyFont="1" applyFill="1" applyBorder="1" applyAlignment="1" applyProtection="1">
      <alignment vertical="top"/>
    </xf>
    <xf numFmtId="0" fontId="94" fillId="0" borderId="0" xfId="4" applyFont="1" applyBorder="1" applyAlignment="1" applyProtection="1"/>
    <xf numFmtId="0" fontId="95" fillId="0" borderId="0" xfId="4" applyFont="1" applyAlignment="1" applyProtection="1"/>
    <xf numFmtId="0" fontId="95" fillId="0" borderId="0" xfId="4" applyFont="1" applyFill="1" applyBorder="1" applyAlignment="1" applyProtection="1">
      <alignment horizontal="left" vertical="center"/>
    </xf>
    <xf numFmtId="2" fontId="12" fillId="0" borderId="24" xfId="0" applyNumberFormat="1" applyFont="1" applyFill="1" applyBorder="1" applyAlignment="1">
      <alignment horizontal="left" vertical="top" wrapText="1"/>
    </xf>
    <xf numFmtId="0" fontId="3" fillId="0" borderId="0" xfId="329" applyFont="1"/>
    <xf numFmtId="0" fontId="2" fillId="0" borderId="0" xfId="329" applyFont="1"/>
    <xf numFmtId="0" fontId="12" fillId="0" borderId="0" xfId="0" quotePrefix="1" applyFont="1" applyBorder="1" applyAlignment="1">
      <alignment horizontal="center"/>
    </xf>
    <xf numFmtId="166" fontId="99" fillId="3" borderId="0" xfId="0" applyNumberFormat="1" applyFont="1" applyFill="1" applyBorder="1" applyAlignment="1">
      <alignment horizontal="center" vertical="top"/>
    </xf>
    <xf numFmtId="171" fontId="99" fillId="3" borderId="0" xfId="0" applyNumberFormat="1" applyFont="1" applyFill="1" applyBorder="1" applyAlignment="1">
      <alignment horizontal="center" vertical="top"/>
    </xf>
    <xf numFmtId="9" fontId="99" fillId="3" borderId="0" xfId="3" applyFont="1" applyFill="1" applyBorder="1" applyAlignment="1">
      <alignment horizontal="center" vertical="top"/>
    </xf>
    <xf numFmtId="166" fontId="99" fillId="3" borderId="0" xfId="0" applyNumberFormat="1" applyFont="1" applyFill="1" applyBorder="1" applyAlignment="1">
      <alignment horizontal="left" vertical="top"/>
    </xf>
    <xf numFmtId="171" fontId="99" fillId="3" borderId="0" xfId="0" applyNumberFormat="1" applyFont="1" applyFill="1" applyBorder="1" applyAlignment="1">
      <alignment horizontal="center" vertical="top" wrapText="1"/>
    </xf>
    <xf numFmtId="0" fontId="100" fillId="0" borderId="0" xfId="0" applyFont="1" applyAlignment="1">
      <alignment vertical="top"/>
    </xf>
    <xf numFmtId="0" fontId="100" fillId="0" borderId="0" xfId="0" applyFont="1"/>
    <xf numFmtId="0" fontId="100" fillId="38" borderId="72" xfId="0" applyFont="1" applyFill="1" applyBorder="1"/>
    <xf numFmtId="0" fontId="100" fillId="39" borderId="72" xfId="0" applyFont="1" applyFill="1" applyBorder="1"/>
    <xf numFmtId="0" fontId="72" fillId="0" borderId="0" xfId="0" applyFont="1"/>
    <xf numFmtId="0" fontId="72" fillId="0" borderId="0" xfId="0" pivotButton="1" applyFont="1"/>
    <xf numFmtId="0" fontId="72" fillId="0" borderId="0" xfId="0" applyNumberFormat="1" applyFont="1"/>
    <xf numFmtId="0" fontId="101" fillId="33" borderId="24" xfId="0" applyFont="1" applyFill="1" applyBorder="1" applyAlignment="1">
      <alignment horizontal="center"/>
    </xf>
    <xf numFmtId="0" fontId="101" fillId="0" borderId="0" xfId="0" applyFont="1" applyFill="1" applyBorder="1" applyAlignment="1">
      <alignment horizontal="center" vertical="top"/>
    </xf>
    <xf numFmtId="0" fontId="103" fillId="0" borderId="0" xfId="0" applyFont="1" applyFill="1" applyBorder="1" applyAlignment="1">
      <alignment vertical="top"/>
    </xf>
    <xf numFmtId="0" fontId="101" fillId="29" borderId="24" xfId="0" applyFont="1" applyFill="1" applyBorder="1" applyAlignment="1">
      <alignment horizontal="center"/>
    </xf>
    <xf numFmtId="0" fontId="101" fillId="30" borderId="24" xfId="0" applyFont="1" applyFill="1" applyBorder="1" applyAlignment="1">
      <alignment horizontal="center"/>
    </xf>
    <xf numFmtId="0" fontId="101" fillId="32" borderId="24" xfId="0" applyFont="1" applyFill="1" applyBorder="1" applyAlignment="1">
      <alignment horizontal="center"/>
    </xf>
    <xf numFmtId="0" fontId="101" fillId="34" borderId="24" xfId="0" applyFont="1" applyFill="1" applyBorder="1" applyAlignment="1">
      <alignment horizontal="center"/>
    </xf>
    <xf numFmtId="167" fontId="13" fillId="3" borderId="59" xfId="1" applyFont="1" applyFill="1" applyBorder="1" applyAlignment="1">
      <alignment horizontal="center" vertical="top"/>
    </xf>
    <xf numFmtId="167" fontId="17" fillId="0" borderId="0" xfId="1" applyFont="1" applyFill="1" applyBorder="1" applyAlignment="1">
      <alignment horizontal="center" vertical="top"/>
    </xf>
    <xf numFmtId="167" fontId="24" fillId="0" borderId="0" xfId="1" applyFont="1" applyFill="1" applyBorder="1" applyAlignment="1">
      <alignment horizontal="center" vertical="top" wrapText="1"/>
    </xf>
    <xf numFmtId="167" fontId="24" fillId="0" borderId="0" xfId="1" applyFont="1" applyFill="1" applyBorder="1" applyAlignment="1">
      <alignment horizontal="center" vertical="top"/>
    </xf>
    <xf numFmtId="167" fontId="101" fillId="0" borderId="0" xfId="1" applyFont="1" applyFill="1" applyBorder="1" applyAlignment="1">
      <alignment horizontal="center" vertical="top"/>
    </xf>
    <xf numFmtId="167" fontId="102" fillId="0" borderId="0" xfId="1" applyFont="1" applyFill="1" applyBorder="1" applyAlignment="1">
      <alignment horizontal="center" vertical="top" wrapText="1"/>
    </xf>
    <xf numFmtId="167" fontId="102" fillId="0" borderId="0" xfId="1" applyFont="1" applyFill="1" applyBorder="1" applyAlignment="1">
      <alignment horizontal="center" vertical="top"/>
    </xf>
    <xf numFmtId="167" fontId="13" fillId="3" borderId="0" xfId="1" applyFont="1" applyFill="1" applyBorder="1" applyAlignment="1">
      <alignment horizontal="center" vertical="top"/>
    </xf>
    <xf numFmtId="167" fontId="13" fillId="3" borderId="62" xfId="1" applyFont="1" applyFill="1" applyBorder="1" applyAlignment="1">
      <alignment horizontal="center" vertical="top"/>
    </xf>
    <xf numFmtId="167" fontId="12" fillId="4" borderId="24" xfId="1" applyFont="1" applyFill="1" applyBorder="1" applyAlignment="1">
      <alignment horizontal="center" vertical="top"/>
    </xf>
    <xf numFmtId="167" fontId="12" fillId="4" borderId="50" xfId="1" applyFont="1" applyFill="1" applyBorder="1" applyAlignment="1">
      <alignment horizontal="center" vertical="top"/>
    </xf>
    <xf numFmtId="167" fontId="17" fillId="0" borderId="47" xfId="1" applyFont="1" applyFill="1" applyBorder="1" applyAlignment="1">
      <alignment horizontal="center" vertical="top"/>
    </xf>
    <xf numFmtId="167" fontId="13" fillId="0" borderId="0" xfId="1" applyFont="1" applyFill="1" applyBorder="1" applyAlignment="1">
      <alignment horizontal="center" vertical="top"/>
    </xf>
    <xf numFmtId="167" fontId="13" fillId="0" borderId="0" xfId="1" applyFont="1" applyFill="1" applyBorder="1" applyAlignment="1">
      <alignment horizontal="center" vertical="top" wrapText="1"/>
    </xf>
    <xf numFmtId="167" fontId="12" fillId="0" borderId="0" xfId="1" applyFont="1" applyFill="1" applyAlignment="1">
      <alignment horizontal="center" vertical="top" wrapText="1"/>
    </xf>
    <xf numFmtId="167" fontId="17" fillId="0" borderId="16" xfId="1" applyFont="1" applyFill="1" applyBorder="1" applyAlignment="1">
      <alignment horizontal="center" vertical="top" wrapText="1"/>
    </xf>
    <xf numFmtId="167" fontId="12" fillId="0" borderId="0" xfId="1" applyFont="1" applyFill="1" applyBorder="1" applyAlignment="1">
      <alignment horizontal="center" vertical="top" wrapText="1"/>
    </xf>
    <xf numFmtId="167" fontId="96" fillId="0" borderId="0" xfId="1" applyFont="1" applyFill="1" applyBorder="1" applyAlignment="1">
      <alignment horizontal="center" vertical="top"/>
    </xf>
    <xf numFmtId="167" fontId="14" fillId="4" borderId="0" xfId="1" applyFont="1" applyFill="1" applyAlignment="1">
      <alignment horizontal="center"/>
    </xf>
    <xf numFmtId="167" fontId="14" fillId="0" borderId="0" xfId="1" applyFont="1" applyAlignment="1">
      <alignment horizontal="center"/>
    </xf>
    <xf numFmtId="167" fontId="18" fillId="0" borderId="0" xfId="1" applyFont="1" applyFill="1" applyBorder="1" applyAlignment="1" applyProtection="1">
      <alignment horizontal="center" vertical="center"/>
    </xf>
    <xf numFmtId="167" fontId="10" fillId="2" borderId="0" xfId="1" applyFont="1" applyFill="1" applyBorder="1" applyAlignment="1">
      <alignment horizontal="center" vertical="top"/>
    </xf>
    <xf numFmtId="167" fontId="10" fillId="3" borderId="0" xfId="1" applyFont="1" applyFill="1" applyBorder="1" applyAlignment="1">
      <alignment horizontal="center" vertical="top"/>
    </xf>
    <xf numFmtId="167" fontId="12" fillId="0" borderId="0" xfId="1" applyFont="1" applyFill="1" applyAlignment="1">
      <alignment horizontal="center" vertical="top"/>
    </xf>
    <xf numFmtId="167" fontId="17" fillId="0" borderId="0" xfId="1" applyFont="1" applyBorder="1" applyAlignment="1">
      <alignment horizontal="center" vertical="top"/>
    </xf>
    <xf numFmtId="167" fontId="12" fillId="0" borderId="0" xfId="1" applyFont="1" applyBorder="1" applyAlignment="1">
      <alignment horizontal="center" vertical="top"/>
    </xf>
    <xf numFmtId="167" fontId="17" fillId="0" borderId="0" xfId="1" applyFont="1" applyBorder="1" applyAlignment="1" applyProtection="1">
      <alignment horizontal="center" vertical="top"/>
      <protection locked="0"/>
    </xf>
    <xf numFmtId="167" fontId="12" fillId="0" borderId="0" xfId="1" applyFont="1" applyAlignment="1">
      <alignment horizontal="center" vertical="top"/>
    </xf>
    <xf numFmtId="167" fontId="103" fillId="0" borderId="0" xfId="1" applyFont="1" applyFill="1" applyBorder="1" applyAlignment="1">
      <alignment horizontal="center" vertical="top"/>
    </xf>
    <xf numFmtId="167" fontId="12" fillId="0" borderId="24" xfId="1" applyFont="1" applyFill="1" applyBorder="1" applyAlignment="1">
      <alignment horizontal="center" vertical="top" wrapText="1"/>
    </xf>
    <xf numFmtId="167" fontId="17" fillId="0" borderId="0" xfId="1" applyFont="1" applyFill="1" applyBorder="1" applyAlignment="1" applyProtection="1">
      <alignment horizontal="center" vertical="top"/>
      <protection locked="0"/>
    </xf>
    <xf numFmtId="167" fontId="12" fillId="29" borderId="0" xfId="1" applyFont="1" applyFill="1" applyBorder="1" applyAlignment="1">
      <alignment horizontal="center" vertical="center"/>
    </xf>
    <xf numFmtId="167" fontId="97" fillId="0" borderId="0" xfId="1" applyFont="1" applyFill="1" applyBorder="1" applyAlignment="1">
      <alignment horizontal="center" vertical="center" wrapText="1"/>
    </xf>
    <xf numFmtId="167" fontId="21" fillId="0" borderId="0" xfId="1" applyFont="1" applyAlignment="1">
      <alignment horizontal="center"/>
    </xf>
    <xf numFmtId="167" fontId="98" fillId="0" borderId="0" xfId="1" applyFont="1" applyFill="1" applyBorder="1" applyAlignment="1">
      <alignment horizontal="center" vertical="center" wrapText="1"/>
    </xf>
    <xf numFmtId="167" fontId="8" fillId="0" borderId="0" xfId="1" applyFont="1" applyAlignment="1">
      <alignment horizontal="center"/>
    </xf>
    <xf numFmtId="167" fontId="8" fillId="0" borderId="0" xfId="1" applyFont="1" applyBorder="1" applyAlignment="1">
      <alignment horizontal="center"/>
    </xf>
    <xf numFmtId="167" fontId="67" fillId="0" borderId="0" xfId="1" applyFont="1" applyFill="1" applyBorder="1" applyAlignment="1">
      <alignment horizontal="center" vertical="center" wrapText="1"/>
    </xf>
    <xf numFmtId="167" fontId="98" fillId="0" borderId="0" xfId="1" applyFont="1" applyFill="1" applyBorder="1" applyAlignment="1">
      <alignment horizontal="center" vertical="center"/>
    </xf>
    <xf numFmtId="167" fontId="12" fillId="0" borderId="0" xfId="1" applyFont="1" applyFill="1" applyBorder="1" applyAlignment="1">
      <alignment horizontal="center" vertical="center"/>
    </xf>
    <xf numFmtId="167" fontId="12" fillId="0" borderId="0" xfId="1" applyFont="1" applyFill="1" applyBorder="1" applyAlignment="1" applyProtection="1">
      <alignment horizontal="center" vertical="top"/>
      <protection locked="0"/>
    </xf>
    <xf numFmtId="167" fontId="17" fillId="0" borderId="47" xfId="1" applyFont="1" applyFill="1" applyBorder="1" applyAlignment="1">
      <alignment horizontal="center" vertical="center"/>
    </xf>
    <xf numFmtId="167" fontId="96" fillId="0" borderId="47" xfId="1" applyFont="1" applyFill="1" applyBorder="1" applyAlignment="1">
      <alignment horizontal="center" vertical="center"/>
    </xf>
    <xf numFmtId="167" fontId="96" fillId="0" borderId="0" xfId="1" applyFont="1" applyFill="1" applyBorder="1" applyAlignment="1">
      <alignment horizontal="center" vertical="center"/>
    </xf>
    <xf numFmtId="167" fontId="98" fillId="4" borderId="0" xfId="1" applyFont="1" applyFill="1" applyBorder="1" applyAlignment="1">
      <alignment horizontal="center" vertical="center"/>
    </xf>
    <xf numFmtId="167" fontId="12" fillId="4" borderId="0" xfId="1" applyFont="1" applyFill="1" applyBorder="1" applyAlignment="1">
      <alignment horizontal="center" vertical="center"/>
    </xf>
    <xf numFmtId="167" fontId="23" fillId="0" borderId="0" xfId="1" applyFont="1" applyFill="1" applyBorder="1" applyAlignment="1">
      <alignment horizontal="center"/>
    </xf>
    <xf numFmtId="167" fontId="17" fillId="0" borderId="46" xfId="1" applyFont="1" applyFill="1" applyBorder="1" applyAlignment="1">
      <alignment horizontal="center" vertical="center"/>
    </xf>
    <xf numFmtId="167" fontId="96" fillId="0" borderId="46" xfId="1" applyFont="1" applyFill="1" applyBorder="1" applyAlignment="1">
      <alignment horizontal="center" vertical="center"/>
    </xf>
    <xf numFmtId="167" fontId="14" fillId="0" borderId="0" xfId="1" applyFont="1" applyFill="1" applyBorder="1" applyAlignment="1">
      <alignment horizontal="center"/>
    </xf>
    <xf numFmtId="167" fontId="14" fillId="0" borderId="0" xfId="1" applyFont="1" applyBorder="1" applyAlignment="1">
      <alignment horizontal="center"/>
    </xf>
    <xf numFmtId="166" fontId="12" fillId="0" borderId="24" xfId="2" applyFont="1" applyFill="1" applyBorder="1" applyAlignment="1">
      <alignment horizontal="center" vertical="top" wrapText="1"/>
    </xf>
    <xf numFmtId="166" fontId="17" fillId="0" borderId="47" xfId="2" applyFont="1" applyFill="1" applyBorder="1" applyAlignment="1">
      <alignment horizontal="center" vertical="top"/>
    </xf>
    <xf numFmtId="9" fontId="25" fillId="4" borderId="24" xfId="3" applyFont="1" applyFill="1" applyBorder="1" applyAlignment="1">
      <alignment horizontal="center" vertical="top"/>
    </xf>
    <xf numFmtId="9" fontId="25" fillId="4" borderId="50" xfId="3" applyFont="1" applyFill="1" applyBorder="1" applyAlignment="1">
      <alignment horizontal="center" vertical="top"/>
    </xf>
    <xf numFmtId="9" fontId="17" fillId="0" borderId="47" xfId="3" applyFont="1" applyFill="1" applyBorder="1" applyAlignment="1">
      <alignment horizontal="center" vertical="top"/>
    </xf>
    <xf numFmtId="166" fontId="12" fillId="4" borderId="24" xfId="2" applyFont="1" applyFill="1" applyBorder="1" applyAlignment="1">
      <alignment horizontal="center" vertical="top" wrapText="1"/>
    </xf>
    <xf numFmtId="171" fontId="64" fillId="0" borderId="50" xfId="0" applyNumberFormat="1" applyFont="1" applyFill="1" applyBorder="1" applyAlignment="1">
      <alignment horizontal="center" vertical="top" wrapText="1"/>
    </xf>
    <xf numFmtId="166" fontId="13" fillId="3" borderId="1" xfId="0" applyNumberFormat="1" applyFont="1" applyFill="1" applyBorder="1" applyAlignment="1">
      <alignment horizontal="left" vertical="top"/>
    </xf>
    <xf numFmtId="0" fontId="64" fillId="4" borderId="50" xfId="0" applyFont="1" applyFill="1" applyBorder="1" applyAlignment="1">
      <alignment horizontal="left" vertical="top" wrapText="1"/>
    </xf>
    <xf numFmtId="167" fontId="17" fillId="4" borderId="0" xfId="1" applyFont="1" applyFill="1" applyBorder="1" applyAlignment="1">
      <alignment horizontal="center" vertical="top"/>
    </xf>
    <xf numFmtId="167" fontId="104" fillId="0" borderId="0" xfId="1" applyFont="1" applyFill="1" applyBorder="1" applyAlignment="1" applyProtection="1">
      <alignment horizontal="center" vertical="center"/>
    </xf>
    <xf numFmtId="167" fontId="105" fillId="2" borderId="0" xfId="1" applyFont="1" applyFill="1" applyBorder="1" applyAlignment="1">
      <alignment horizontal="center" vertical="top"/>
    </xf>
    <xf numFmtId="167" fontId="105" fillId="3" borderId="0" xfId="1" applyFont="1" applyFill="1" applyBorder="1" applyAlignment="1">
      <alignment horizontal="center" vertical="top"/>
    </xf>
    <xf numFmtId="167" fontId="17" fillId="3" borderId="59" xfId="1" applyFont="1" applyFill="1" applyBorder="1" applyAlignment="1">
      <alignment horizontal="center" vertical="top"/>
    </xf>
    <xf numFmtId="167" fontId="17" fillId="3" borderId="0" xfId="1" applyFont="1" applyFill="1" applyBorder="1" applyAlignment="1">
      <alignment horizontal="center" vertical="top"/>
    </xf>
    <xf numFmtId="167" fontId="17" fillId="3" borderId="62" xfId="1" applyFont="1" applyFill="1" applyBorder="1" applyAlignment="1">
      <alignment horizontal="center" vertical="top"/>
    </xf>
    <xf numFmtId="167" fontId="17" fillId="0" borderId="0" xfId="1" applyFont="1" applyFill="1" applyBorder="1" applyAlignment="1">
      <alignment horizontal="center" vertical="top" wrapText="1"/>
    </xf>
    <xf numFmtId="166" fontId="14" fillId="0" borderId="0" xfId="2" applyFont="1" applyAlignment="1">
      <alignment horizontal="center"/>
    </xf>
    <xf numFmtId="166" fontId="18" fillId="0" borderId="0" xfId="2" applyFont="1" applyFill="1" applyBorder="1" applyAlignment="1" applyProtection="1">
      <alignment horizontal="center" vertical="center"/>
    </xf>
    <xf numFmtId="166" fontId="11" fillId="2" borderId="0" xfId="2" applyFont="1" applyFill="1" applyBorder="1" applyAlignment="1">
      <alignment horizontal="center" vertical="top"/>
    </xf>
    <xf numFmtId="166" fontId="13" fillId="3" borderId="0" xfId="2" applyFont="1" applyFill="1" applyBorder="1" applyAlignment="1">
      <alignment horizontal="center" vertical="top"/>
    </xf>
    <xf numFmtId="166" fontId="10" fillId="3" borderId="0" xfId="2" applyFont="1" applyFill="1" applyBorder="1" applyAlignment="1">
      <alignment horizontal="center" vertical="top"/>
    </xf>
    <xf numFmtId="166" fontId="12" fillId="0" borderId="0" xfId="2" applyFont="1" applyFill="1" applyAlignment="1">
      <alignment horizontal="center" vertical="top"/>
    </xf>
    <xf numFmtId="166" fontId="12" fillId="0" borderId="0" xfId="2" applyFont="1" applyBorder="1" applyAlignment="1">
      <alignment horizontal="center" vertical="top"/>
    </xf>
    <xf numFmtId="166" fontId="12" fillId="0" borderId="0" xfId="2" applyFont="1" applyAlignment="1">
      <alignment horizontal="center" vertical="top"/>
    </xf>
    <xf numFmtId="166" fontId="13" fillId="3" borderId="59" xfId="2" applyFont="1" applyFill="1" applyBorder="1" applyAlignment="1">
      <alignment horizontal="center" vertical="top"/>
    </xf>
    <xf numFmtId="166" fontId="17" fillId="0" borderId="0" xfId="2" applyFont="1" applyFill="1" applyBorder="1" applyAlignment="1">
      <alignment horizontal="center" vertical="top"/>
    </xf>
    <xf numFmtId="166" fontId="101" fillId="0" borderId="0" xfId="2" applyFont="1" applyFill="1" applyBorder="1" applyAlignment="1">
      <alignment horizontal="center" vertical="top"/>
    </xf>
    <xf numFmtId="166" fontId="24" fillId="0" borderId="0" xfId="2" applyFont="1" applyFill="1" applyBorder="1" applyAlignment="1">
      <alignment horizontal="center" vertical="top"/>
    </xf>
    <xf numFmtId="166" fontId="13" fillId="3" borderId="62" xfId="2" applyFont="1" applyFill="1" applyBorder="1" applyAlignment="1">
      <alignment horizontal="center" vertical="top"/>
    </xf>
    <xf numFmtId="166" fontId="12" fillId="0" borderId="0" xfId="2" applyFont="1" applyFill="1" applyBorder="1" applyAlignment="1">
      <alignment horizontal="center" vertical="top"/>
    </xf>
    <xf numFmtId="166" fontId="13" fillId="0" borderId="0" xfId="2" applyFont="1" applyFill="1" applyBorder="1" applyAlignment="1">
      <alignment horizontal="center" vertical="top"/>
    </xf>
    <xf numFmtId="166" fontId="64" fillId="0" borderId="50" xfId="2" applyFont="1" applyFill="1" applyBorder="1" applyAlignment="1">
      <alignment horizontal="center" vertical="top" wrapText="1"/>
    </xf>
    <xf numFmtId="166" fontId="17" fillId="0" borderId="16" xfId="2" applyFont="1" applyFill="1" applyBorder="1" applyAlignment="1">
      <alignment horizontal="center" vertical="top" wrapText="1"/>
    </xf>
    <xf numFmtId="166" fontId="19" fillId="0" borderId="0" xfId="2" applyFont="1" applyFill="1" applyBorder="1" applyAlignment="1">
      <alignment horizontal="center" vertical="center" wrapText="1"/>
    </xf>
    <xf numFmtId="166" fontId="17" fillId="0" borderId="47" xfId="2" applyFont="1" applyFill="1" applyBorder="1" applyAlignment="1">
      <alignment horizontal="center" vertical="center"/>
    </xf>
    <xf numFmtId="166" fontId="12" fillId="0" borderId="0" xfId="2" applyFont="1" applyFill="1" applyBorder="1" applyAlignment="1">
      <alignment horizontal="center" vertical="center"/>
    </xf>
    <xf numFmtId="166" fontId="17" fillId="0" borderId="46" xfId="2" applyFont="1" applyFill="1" applyBorder="1" applyAlignment="1">
      <alignment horizontal="center" vertical="center"/>
    </xf>
    <xf numFmtId="166" fontId="14" fillId="0" borderId="0" xfId="2" applyFont="1" applyBorder="1" applyAlignment="1">
      <alignment horizontal="center"/>
    </xf>
    <xf numFmtId="166" fontId="10" fillId="2" borderId="0" xfId="2" applyFont="1" applyFill="1" applyBorder="1" applyAlignment="1">
      <alignment horizontal="center" vertical="top"/>
    </xf>
    <xf numFmtId="166" fontId="102" fillId="0" borderId="0" xfId="2" applyFont="1" applyFill="1" applyBorder="1" applyAlignment="1">
      <alignment horizontal="center" vertical="top" wrapText="1"/>
    </xf>
    <xf numFmtId="166" fontId="21" fillId="0" borderId="0" xfId="2" applyFont="1" applyAlignment="1">
      <alignment horizontal="center"/>
    </xf>
    <xf numFmtId="10" fontId="25" fillId="4" borderId="24" xfId="1" applyNumberFormat="1" applyFont="1" applyFill="1" applyBorder="1" applyAlignment="1">
      <alignment horizontal="center" vertical="top"/>
    </xf>
    <xf numFmtId="166" fontId="64" fillId="0" borderId="0" xfId="2" applyFont="1" applyAlignment="1">
      <alignment horizontal="center"/>
    </xf>
    <xf numFmtId="167" fontId="107" fillId="0" borderId="0" xfId="1" applyFont="1" applyFill="1" applyBorder="1" applyAlignment="1">
      <alignment horizontal="center" vertical="center" wrapText="1"/>
    </xf>
    <xf numFmtId="166" fontId="64" fillId="0" borderId="0" xfId="2" applyFont="1" applyFill="1" applyBorder="1" applyAlignment="1">
      <alignment horizontal="center" vertical="center" wrapText="1"/>
    </xf>
    <xf numFmtId="167" fontId="64" fillId="0" borderId="0" xfId="1" applyFont="1" applyBorder="1" applyAlignment="1">
      <alignment horizontal="center"/>
    </xf>
    <xf numFmtId="167" fontId="64" fillId="0" borderId="0" xfId="1" applyFont="1" applyFill="1" applyBorder="1" applyAlignment="1">
      <alignment horizontal="center" vertical="center" wrapText="1"/>
    </xf>
    <xf numFmtId="167" fontId="64" fillId="0" borderId="0" xfId="1" applyFont="1" applyFill="1" applyBorder="1" applyAlignment="1">
      <alignment horizontal="center" vertical="top"/>
    </xf>
    <xf numFmtId="167" fontId="64" fillId="0" borderId="0" xfId="1" applyFont="1" applyAlignment="1">
      <alignment horizontal="center"/>
    </xf>
    <xf numFmtId="167" fontId="107" fillId="0" borderId="0" xfId="1" applyFont="1" applyFill="1" applyBorder="1" applyAlignment="1">
      <alignment horizontal="center" vertical="center"/>
    </xf>
    <xf numFmtId="166" fontId="64" fillId="0" borderId="0" xfId="2" applyFont="1" applyFill="1" applyBorder="1" applyAlignment="1">
      <alignment horizontal="center" vertical="center"/>
    </xf>
    <xf numFmtId="167" fontId="64" fillId="0" borderId="0" xfId="1" applyFont="1" applyFill="1" applyBorder="1" applyAlignment="1">
      <alignment horizontal="center" vertical="center"/>
    </xf>
    <xf numFmtId="166" fontId="64" fillId="0" borderId="0" xfId="2" applyFont="1" applyFill="1" applyBorder="1" applyAlignment="1">
      <alignment horizontal="center" vertical="top"/>
    </xf>
    <xf numFmtId="166" fontId="12" fillId="0" borderId="0" xfId="1" applyNumberFormat="1" applyFont="1" applyFill="1" applyBorder="1" applyAlignment="1">
      <alignment horizontal="center" vertical="center"/>
    </xf>
    <xf numFmtId="10" fontId="14" fillId="0" borderId="0" xfId="1" applyNumberFormat="1" applyFont="1" applyBorder="1" applyAlignment="1">
      <alignment horizontal="center"/>
    </xf>
    <xf numFmtId="167" fontId="106" fillId="0" borderId="0" xfId="1" applyFont="1" applyFill="1" applyAlignment="1">
      <alignment horizontal="left" vertical="center" wrapText="1"/>
    </xf>
    <xf numFmtId="167" fontId="17" fillId="0" borderId="0" xfId="1" applyFont="1" applyBorder="1" applyAlignment="1">
      <alignment horizontal="left" vertical="center"/>
    </xf>
    <xf numFmtId="167" fontId="12" fillId="0" borderId="0" xfId="1" applyFont="1" applyBorder="1" applyAlignment="1">
      <alignment horizontal="left" vertical="center"/>
    </xf>
    <xf numFmtId="167" fontId="16" fillId="0" borderId="0" xfId="1" applyFont="1" applyFill="1" applyAlignment="1">
      <alignment horizontal="left" vertical="center" wrapText="1"/>
    </xf>
    <xf numFmtId="167" fontId="12" fillId="0" borderId="0" xfId="1" applyFont="1" applyBorder="1" applyAlignment="1">
      <alignment horizontal="left" vertical="center" wrapText="1"/>
    </xf>
    <xf numFmtId="0" fontId="16" fillId="0" borderId="0" xfId="0" applyFont="1" applyFill="1" applyAlignment="1">
      <alignment horizontal="left" vertical="center" wrapText="1"/>
    </xf>
    <xf numFmtId="0" fontId="12" fillId="0" borderId="0" xfId="0" applyNumberFormat="1" applyFont="1" applyBorder="1" applyAlignment="1">
      <alignment horizontal="left" vertical="center"/>
    </xf>
    <xf numFmtId="166" fontId="17" fillId="0" borderId="0" xfId="0" applyNumberFormat="1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4" fillId="0" borderId="17" xfId="0" applyFont="1" applyBorder="1"/>
    <xf numFmtId="0" fontId="83" fillId="3" borderId="0" xfId="0" applyFont="1" applyFill="1" applyBorder="1" applyAlignment="1">
      <alignment horizontal="left" vertical="center"/>
    </xf>
    <xf numFmtId="166" fontId="15" fillId="3" borderId="0" xfId="0" applyNumberFormat="1" applyFont="1" applyFill="1" applyBorder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170" fontId="12" fillId="0" borderId="0" xfId="0" applyNumberFormat="1" applyFont="1" applyFill="1" applyBorder="1" applyAlignment="1">
      <alignment vertical="top"/>
    </xf>
    <xf numFmtId="170" fontId="64" fillId="0" borderId="0" xfId="0" applyNumberFormat="1" applyFont="1" applyFill="1" applyBorder="1" applyAlignment="1">
      <alignment vertical="top"/>
    </xf>
    <xf numFmtId="166" fontId="12" fillId="36" borderId="0" xfId="2" applyNumberFormat="1" applyFont="1" applyFill="1" applyBorder="1" applyAlignment="1">
      <alignment horizontal="center" vertical="top"/>
    </xf>
    <xf numFmtId="0" fontId="1" fillId="0" borderId="0" xfId="329" applyFont="1"/>
    <xf numFmtId="49" fontId="13" fillId="3" borderId="48" xfId="329" applyNumberFormat="1" applyFont="1" applyFill="1" applyBorder="1" applyAlignment="1">
      <alignment horizontal="center" vertical="center"/>
    </xf>
    <xf numFmtId="49" fontId="6" fillId="0" borderId="0" xfId="329" applyNumberFormat="1" applyFill="1"/>
    <xf numFmtId="0" fontId="18" fillId="0" borderId="0" xfId="4" applyNumberFormat="1" applyFill="1" applyBorder="1" applyAlignment="1" applyProtection="1">
      <alignment horizontal="left" vertical="top"/>
    </xf>
    <xf numFmtId="0" fontId="81" fillId="2" borderId="0" xfId="0" applyFont="1" applyFill="1" applyBorder="1" applyAlignment="1">
      <alignment horizontal="right" vertical="center"/>
    </xf>
    <xf numFmtId="166" fontId="19" fillId="0" borderId="0" xfId="2" applyNumberFormat="1" applyFont="1" applyBorder="1" applyAlignment="1">
      <alignment horizontal="center"/>
    </xf>
    <xf numFmtId="0" fontId="16" fillId="0" borderId="17" xfId="0" applyFont="1" applyFill="1" applyBorder="1" applyAlignment="1">
      <alignment horizontal="center" vertical="top" wrapText="1"/>
    </xf>
    <xf numFmtId="0" fontId="21" fillId="0" borderId="13" xfId="0" applyFont="1" applyBorder="1" applyAlignment="1">
      <alignment horizontal="right"/>
    </xf>
    <xf numFmtId="0" fontId="21" fillId="0" borderId="27" xfId="0" applyFont="1" applyBorder="1" applyAlignment="1">
      <alignment horizontal="right"/>
    </xf>
    <xf numFmtId="166" fontId="12" fillId="0" borderId="34" xfId="2" applyNumberFormat="1" applyFont="1" applyBorder="1" applyAlignment="1">
      <alignment horizontal="left" vertical="top" wrapText="1"/>
    </xf>
    <xf numFmtId="166" fontId="26" fillId="3" borderId="0" xfId="0" applyNumberFormat="1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/>
    </xf>
    <xf numFmtId="0" fontId="12" fillId="0" borderId="71" xfId="2" applyNumberFormat="1" applyFont="1" applyBorder="1" applyAlignment="1">
      <alignment horizontal="left" vertical="center" wrapText="1"/>
    </xf>
    <xf numFmtId="0" fontId="12" fillId="0" borderId="4" xfId="2" applyNumberFormat="1" applyFont="1" applyBorder="1" applyAlignment="1">
      <alignment horizontal="left" vertical="center" wrapText="1"/>
    </xf>
    <xf numFmtId="0" fontId="12" fillId="0" borderId="30" xfId="2" applyNumberFormat="1" applyFont="1" applyBorder="1" applyAlignment="1">
      <alignment horizontal="left" vertical="center" wrapText="1"/>
    </xf>
    <xf numFmtId="167" fontId="12" fillId="0" borderId="34" xfId="2" applyNumberFormat="1" applyFont="1" applyBorder="1" applyAlignment="1">
      <alignment horizontal="left" vertical="top" wrapText="1"/>
    </xf>
    <xf numFmtId="0" fontId="12" fillId="0" borderId="34" xfId="2" applyNumberFormat="1" applyFont="1" applyBorder="1" applyAlignment="1">
      <alignment horizontal="left" vertical="top" wrapText="1"/>
    </xf>
    <xf numFmtId="165" fontId="12" fillId="0" borderId="3" xfId="2" applyNumberFormat="1" applyFont="1" applyBorder="1" applyAlignment="1">
      <alignment horizontal="center" vertical="top"/>
    </xf>
    <xf numFmtId="167" fontId="21" fillId="0" borderId="4" xfId="0" applyNumberFormat="1" applyFont="1" applyBorder="1" applyAlignment="1">
      <alignment horizontal="right" vertical="center"/>
    </xf>
    <xf numFmtId="167" fontId="21" fillId="0" borderId="30" xfId="0" applyNumberFormat="1" applyFont="1" applyBorder="1" applyAlignment="1">
      <alignment horizontal="right" vertical="center"/>
    </xf>
    <xf numFmtId="167" fontId="21" fillId="0" borderId="17" xfId="0" applyNumberFormat="1" applyFont="1" applyBorder="1" applyAlignment="1">
      <alignment horizontal="right" vertical="center"/>
    </xf>
    <xf numFmtId="167" fontId="21" fillId="0" borderId="32" xfId="0" applyNumberFormat="1" applyFont="1" applyBorder="1" applyAlignment="1">
      <alignment horizontal="right" vertical="center"/>
    </xf>
  </cellXfs>
  <cellStyles count="369">
    <cellStyle name="20 % - Accent1" xfId="5"/>
    <cellStyle name="20 % - Accent2" xfId="6"/>
    <cellStyle name="20 % - Accent3" xfId="7"/>
    <cellStyle name="20 % - Accent4" xfId="8"/>
    <cellStyle name="20 % - Accent5" xfId="9"/>
    <cellStyle name="20 % - Accent6" xfId="10"/>
    <cellStyle name="20% - Accent1 2" xfId="11"/>
    <cellStyle name="20% - Accent2 2" xfId="12"/>
    <cellStyle name="20% - Accent3 2" xfId="13"/>
    <cellStyle name="20% - Accent4 2" xfId="14"/>
    <cellStyle name="20% - Accent5 2" xfId="15"/>
    <cellStyle name="20% - Accent6 2" xfId="16"/>
    <cellStyle name="40 % - Accent1" xfId="17"/>
    <cellStyle name="40 % - Accent2" xfId="18"/>
    <cellStyle name="40 % - Accent3" xfId="19"/>
    <cellStyle name="40 % - Accent4" xfId="20"/>
    <cellStyle name="40 % - Accent5" xfId="21"/>
    <cellStyle name="40 % - Accent6" xfId="22"/>
    <cellStyle name="40% - Accent1 2" xfId="23"/>
    <cellStyle name="40% - Accent2 2" xfId="24"/>
    <cellStyle name="40% - Accent3 2" xfId="25"/>
    <cellStyle name="40% - Accent4 2" xfId="26"/>
    <cellStyle name="40% - Accent5 2" xfId="27"/>
    <cellStyle name="40% - Accent6 2" xfId="28"/>
    <cellStyle name="60 % - Accent1" xfId="29"/>
    <cellStyle name="60 % - Accent2" xfId="30"/>
    <cellStyle name="60 % - Accent3" xfId="31"/>
    <cellStyle name="60 % - Accent4" xfId="32"/>
    <cellStyle name="60 % - Accent5" xfId="33"/>
    <cellStyle name="60 % - Accent6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Avertissement" xfId="47"/>
    <cellStyle name="Bad 2" xfId="48"/>
    <cellStyle name="Calcul" xfId="49"/>
    <cellStyle name="Calculation 2" xfId="50"/>
    <cellStyle name="Cellule liée" xfId="51"/>
    <cellStyle name="Check Cell 2" xfId="52"/>
    <cellStyle name="Comma" xfId="1" builtinId="3"/>
    <cellStyle name="Comma 2" xfId="53"/>
    <cellStyle name="Commentaire" xfId="54"/>
    <cellStyle name="Currency" xfId="2" builtinId="4"/>
    <cellStyle name="Entrée" xfId="55"/>
    <cellStyle name="Explanatory Text 2" xfId="56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Followed Hyperlink" xfId="367" builtinId="9" hidden="1"/>
    <cellStyle name="Followed Hyperlink" xfId="368" builtinId="9" hidden="1"/>
    <cellStyle name="Good 2" xfId="57"/>
    <cellStyle name="Heading 1 2" xfId="58"/>
    <cellStyle name="Heading 2 2" xfId="59"/>
    <cellStyle name="Heading 3 2" xfId="60"/>
    <cellStyle name="Heading 4 2" xfId="61"/>
    <cellStyle name="Hyperlink" xfId="4" builtinId="8"/>
    <cellStyle name="Input 2" xfId="62"/>
    <cellStyle name="Insatisfaisant" xfId="63"/>
    <cellStyle name="Linked Cell 2" xfId="64"/>
    <cellStyle name="Neutral 2" xfId="65"/>
    <cellStyle name="Neutre" xfId="66"/>
    <cellStyle name="Normal" xfId="0" builtinId="0"/>
    <cellStyle name="Normal 10" xfId="67"/>
    <cellStyle name="Normal 10 2" xfId="68"/>
    <cellStyle name="Normal 103" xfId="69"/>
    <cellStyle name="Normal 103 2" xfId="70"/>
    <cellStyle name="Normal 103 3" xfId="71"/>
    <cellStyle name="Normal 103 4" xfId="72"/>
    <cellStyle name="Normal 104" xfId="73"/>
    <cellStyle name="Normal 104 2" xfId="74"/>
    <cellStyle name="Normal 104 3" xfId="75"/>
    <cellStyle name="Normal 104 4" xfId="76"/>
    <cellStyle name="Normal 11" xfId="77"/>
    <cellStyle name="Normal 11 2" xfId="78"/>
    <cellStyle name="Normal 12" xfId="79"/>
    <cellStyle name="Normal 12 2" xfId="80"/>
    <cellStyle name="Normal 13" xfId="81"/>
    <cellStyle name="Normal 13 2" xfId="82"/>
    <cellStyle name="Normal 14" xfId="83"/>
    <cellStyle name="Normal 14 2" xfId="84"/>
    <cellStyle name="Normal 15" xfId="85"/>
    <cellStyle name="Normal 15 2" xfId="86"/>
    <cellStyle name="Normal 16" xfId="87"/>
    <cellStyle name="Normal 16 2" xfId="88"/>
    <cellStyle name="Normal 17" xfId="89"/>
    <cellStyle name="Normal 17 2" xfId="90"/>
    <cellStyle name="Normal 17 3" xfId="91"/>
    <cellStyle name="Normal 17 4" xfId="92"/>
    <cellStyle name="Normal 18" xfId="93"/>
    <cellStyle name="Normal 18 2" xfId="94"/>
    <cellStyle name="Normal 19" xfId="95"/>
    <cellStyle name="Normal 19 2" xfId="96"/>
    <cellStyle name="Normal 2" xfId="97"/>
    <cellStyle name="Normal 2 10" xfId="98"/>
    <cellStyle name="Normal 2 11" xfId="99"/>
    <cellStyle name="Normal 2 2" xfId="100"/>
    <cellStyle name="Normal 2 2 10" xfId="101"/>
    <cellStyle name="Normal 2 2 11" xfId="102"/>
    <cellStyle name="Normal 2 2 2" xfId="103"/>
    <cellStyle name="Normal 2 2 2 2" xfId="104"/>
    <cellStyle name="Normal 2 2 2 3" xfId="105"/>
    <cellStyle name="Normal 2 2 2 4" xfId="106"/>
    <cellStyle name="Normal 2 2 3" xfId="107"/>
    <cellStyle name="Normal 2 2 4" xfId="108"/>
    <cellStyle name="Normal 2 2 5" xfId="109"/>
    <cellStyle name="Normal 2 2 6" xfId="110"/>
    <cellStyle name="Normal 2 2 7" xfId="111"/>
    <cellStyle name="Normal 2 2 8" xfId="112"/>
    <cellStyle name="Normal 2 2 9" xfId="113"/>
    <cellStyle name="Normal 2 3" xfId="114"/>
    <cellStyle name="Normal 2 4" xfId="115"/>
    <cellStyle name="Normal 2 4 2" xfId="116"/>
    <cellStyle name="Normal 2 4 3" xfId="117"/>
    <cellStyle name="Normal 2 5" xfId="118"/>
    <cellStyle name="Normal 2 5 2" xfId="119"/>
    <cellStyle name="Normal 2 6" xfId="120"/>
    <cellStyle name="Normal 2 6 2" xfId="121"/>
    <cellStyle name="Normal 2 7" xfId="122"/>
    <cellStyle name="Normal 2 7 2" xfId="123"/>
    <cellStyle name="Normal 2 8" xfId="124"/>
    <cellStyle name="Normal 2 8 2" xfId="125"/>
    <cellStyle name="Normal 2 9" xfId="126"/>
    <cellStyle name="Normal 2 9 2" xfId="127"/>
    <cellStyle name="Normal 20" xfId="128"/>
    <cellStyle name="Normal 20 2" xfId="129"/>
    <cellStyle name="Normal 21" xfId="130"/>
    <cellStyle name="Normal 21 2" xfId="131"/>
    <cellStyle name="Normal 22" xfId="132"/>
    <cellStyle name="Normal 22 2" xfId="133"/>
    <cellStyle name="Normal 23" xfId="134"/>
    <cellStyle name="Normal 23 2" xfId="135"/>
    <cellStyle name="Normal 24" xfId="136"/>
    <cellStyle name="Normal 24 2" xfId="137"/>
    <cellStyle name="Normal 25" xfId="138"/>
    <cellStyle name="Normal 26" xfId="139"/>
    <cellStyle name="Normal 26 2" xfId="140"/>
    <cellStyle name="Normal 27" xfId="141"/>
    <cellStyle name="Normal 27 2" xfId="142"/>
    <cellStyle name="Normal 27 2 2" xfId="143"/>
    <cellStyle name="Normal 27 2 2 2" xfId="144"/>
    <cellStyle name="Normal 27 2 3" xfId="145"/>
    <cellStyle name="Normal 27 3" xfId="146"/>
    <cellStyle name="Normal 27 4" xfId="147"/>
    <cellStyle name="Normal 27 4 2" xfId="148"/>
    <cellStyle name="Normal 27 5" xfId="149"/>
    <cellStyle name="Normal 28" xfId="150"/>
    <cellStyle name="Normal 28 2" xfId="151"/>
    <cellStyle name="Normal 28 3" xfId="152"/>
    <cellStyle name="Normal 28 3 2" xfId="153"/>
    <cellStyle name="Normal 28 4" xfId="154"/>
    <cellStyle name="Normal 29" xfId="155"/>
    <cellStyle name="Normal 3" xfId="156"/>
    <cellStyle name="Normal 3 2" xfId="157"/>
    <cellStyle name="Normal 3 2 2" xfId="158"/>
    <cellStyle name="Normal 3 3" xfId="159"/>
    <cellStyle name="Normal 3 4" xfId="160"/>
    <cellStyle name="Normal 3 5" xfId="161"/>
    <cellStyle name="Normal 3 5 2" xfId="162"/>
    <cellStyle name="Normal 3 5 2 2" xfId="163"/>
    <cellStyle name="Normal 3 5 3" xfId="164"/>
    <cellStyle name="Normal 3 6" xfId="165"/>
    <cellStyle name="Normal 3 7" xfId="166"/>
    <cellStyle name="Normal 3 8" xfId="167"/>
    <cellStyle name="Normal 3 8 2" xfId="168"/>
    <cellStyle name="Normal 3 9" xfId="169"/>
    <cellStyle name="Normal 30" xfId="170"/>
    <cellStyle name="Normal 30 2" xfId="171"/>
    <cellStyle name="Normal 31" xfId="172"/>
    <cellStyle name="Normal 32" xfId="173"/>
    <cellStyle name="Normal 33" xfId="314"/>
    <cellStyle name="Normal 33 2" xfId="329"/>
    <cellStyle name="Normal 34" xfId="174"/>
    <cellStyle name="Normal 34 2" xfId="175"/>
    <cellStyle name="Normal 34 3" xfId="176"/>
    <cellStyle name="Normal 34 4" xfId="177"/>
    <cellStyle name="Normal 34 5" xfId="178"/>
    <cellStyle name="Normal 35" xfId="179"/>
    <cellStyle name="Normal 35 2" xfId="180"/>
    <cellStyle name="Normal 35 3" xfId="181"/>
    <cellStyle name="Normal 35 4" xfId="182"/>
    <cellStyle name="Normal 36" xfId="183"/>
    <cellStyle name="Normal 38" xfId="184"/>
    <cellStyle name="Normal 4" xfId="185"/>
    <cellStyle name="Normal 4 2" xfId="186"/>
    <cellStyle name="Normal 4 3" xfId="187"/>
    <cellStyle name="Normal 43" xfId="188"/>
    <cellStyle name="Normal 43 2" xfId="189"/>
    <cellStyle name="Normal 43 3" xfId="190"/>
    <cellStyle name="Normal 43 4" xfId="191"/>
    <cellStyle name="Normal 5" xfId="192"/>
    <cellStyle name="Normal 5 2" xfId="193"/>
    <cellStyle name="Normal 5 3" xfId="194"/>
    <cellStyle name="Normal 51" xfId="195"/>
    <cellStyle name="Normal 51 2" xfId="196"/>
    <cellStyle name="Normal 51 3" xfId="197"/>
    <cellStyle name="Normal 51 4" xfId="198"/>
    <cellStyle name="Normal 55" xfId="199"/>
    <cellStyle name="Normal 55 2" xfId="200"/>
    <cellStyle name="Normal 55 3" xfId="201"/>
    <cellStyle name="Normal 55 4" xfId="202"/>
    <cellStyle name="Normal 57" xfId="203"/>
    <cellStyle name="Normal 57 2" xfId="204"/>
    <cellStyle name="Normal 57 3" xfId="205"/>
    <cellStyle name="Normal 57 4" xfId="206"/>
    <cellStyle name="Normal 58" xfId="207"/>
    <cellStyle name="Normal 59" xfId="208"/>
    <cellStyle name="Normal 59 2" xfId="209"/>
    <cellStyle name="Normal 59 3" xfId="210"/>
    <cellStyle name="Normal 59 4" xfId="211"/>
    <cellStyle name="Normal 6" xfId="212"/>
    <cellStyle name="Normal 6 2" xfId="213"/>
    <cellStyle name="Normal 6 3" xfId="214"/>
    <cellStyle name="Normal 60" xfId="215"/>
    <cellStyle name="Normal 61" xfId="216"/>
    <cellStyle name="Normal 61 2" xfId="217"/>
    <cellStyle name="Normal 61 3" xfId="218"/>
    <cellStyle name="Normal 61 4" xfId="219"/>
    <cellStyle name="Normal 7" xfId="220"/>
    <cellStyle name="Normal 7 2" xfId="221"/>
    <cellStyle name="Normal 7 3" xfId="222"/>
    <cellStyle name="Normal 74" xfId="223"/>
    <cellStyle name="Normal 74 2" xfId="224"/>
    <cellStyle name="Normal 74 3" xfId="225"/>
    <cellStyle name="Normal 74 4" xfId="226"/>
    <cellStyle name="Normal 79" xfId="227"/>
    <cellStyle name="Normal 8" xfId="228"/>
    <cellStyle name="Normal 8 2" xfId="229"/>
    <cellStyle name="Normal 82" xfId="230"/>
    <cellStyle name="Normal 82 2" xfId="231"/>
    <cellStyle name="Normal 82 3" xfId="232"/>
    <cellStyle name="Normal 82 4" xfId="233"/>
    <cellStyle name="Normal 83" xfId="234"/>
    <cellStyle name="Normal 83 2" xfId="235"/>
    <cellStyle name="Normal 83 3" xfId="236"/>
    <cellStyle name="Normal 83 4" xfId="237"/>
    <cellStyle name="Normal 84" xfId="238"/>
    <cellStyle name="Normal 84 2" xfId="239"/>
    <cellStyle name="Normal 84 3" xfId="240"/>
    <cellStyle name="Normal 84 4" xfId="241"/>
    <cellStyle name="Normal 85" xfId="242"/>
    <cellStyle name="Normal 85 2" xfId="243"/>
    <cellStyle name="Normal 85 3" xfId="244"/>
    <cellStyle name="Normal 85 4" xfId="245"/>
    <cellStyle name="Normal 87" xfId="246"/>
    <cellStyle name="Normal 87 2" xfId="247"/>
    <cellStyle name="Normal 87 3" xfId="248"/>
    <cellStyle name="Normal 87 4" xfId="249"/>
    <cellStyle name="Normal 88" xfId="250"/>
    <cellStyle name="Normal 88 2" xfId="251"/>
    <cellStyle name="Normal 88 3" xfId="252"/>
    <cellStyle name="Normal 88 4" xfId="253"/>
    <cellStyle name="Normal 9" xfId="254"/>
    <cellStyle name="Normal 9 2" xfId="255"/>
    <cellStyle name="Normal 91" xfId="256"/>
    <cellStyle name="Normal 93" xfId="257"/>
    <cellStyle name="Normal 93 2" xfId="258"/>
    <cellStyle name="Normal 93 3" xfId="259"/>
    <cellStyle name="Normal 93 4" xfId="260"/>
    <cellStyle name="Normal 94" xfId="261"/>
    <cellStyle name="Normal 94 2" xfId="262"/>
    <cellStyle name="Normal 94 3" xfId="263"/>
    <cellStyle name="Normal 94 4" xfId="264"/>
    <cellStyle name="Normal 95" xfId="265"/>
    <cellStyle name="Normal 95 2" xfId="266"/>
    <cellStyle name="Normal 95 3" xfId="267"/>
    <cellStyle name="Normal 95 4" xfId="268"/>
    <cellStyle name="Normal 97" xfId="269"/>
    <cellStyle name="Normal 97 2" xfId="270"/>
    <cellStyle name="Normal 97 3" xfId="271"/>
    <cellStyle name="Normal 97 4" xfId="272"/>
    <cellStyle name="Normal 98" xfId="273"/>
    <cellStyle name="Normal 98 2" xfId="274"/>
    <cellStyle name="Normal 98 3" xfId="275"/>
    <cellStyle name="Normal 98 4" xfId="276"/>
    <cellStyle name="Note 2" xfId="277"/>
    <cellStyle name="Output 2" xfId="278"/>
    <cellStyle name="Percent" xfId="3" builtinId="5"/>
    <cellStyle name="Satisfaisant" xfId="279"/>
    <cellStyle name="Sortie" xfId="280"/>
    <cellStyle name="Texte explicatif" xfId="281"/>
    <cellStyle name="Title 2" xfId="282"/>
    <cellStyle name="Titre" xfId="283"/>
    <cellStyle name="Titre 1" xfId="284"/>
    <cellStyle name="Titre 2" xfId="285"/>
    <cellStyle name="Titre 3" xfId="286"/>
    <cellStyle name="Titre 4" xfId="287"/>
    <cellStyle name="Total 2" xfId="288"/>
    <cellStyle name="Vérification" xfId="289"/>
    <cellStyle name="Warning Text 2" xfId="290"/>
  </cellStyles>
  <dxfs count="20">
    <dxf>
      <font>
        <name val="Calibri"/>
        <scheme val="minor"/>
      </font>
    </dxf>
    <dxf>
      <font>
        <sz val="10"/>
      </font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Medium4"/>
  <colors>
    <mruColors>
      <color rgb="FFFFFF99"/>
      <color rgb="FF99FFCC"/>
      <color rgb="FF0000CC"/>
      <color rgb="FF000099"/>
    </mruColors>
  </colors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externalLink" Target="externalLinks/externalLink1.xml"/><Relationship Id="rId39" Type="http://schemas.openxmlformats.org/officeDocument/2006/relationships/pivotCacheDefinition" Target="pivotCache/pivotCacheDefinition1.xml"/><Relationship Id="rId40" Type="http://schemas.openxmlformats.org/officeDocument/2006/relationships/theme" Target="theme/theme1.xml"/><Relationship Id="rId41" Type="http://schemas.openxmlformats.org/officeDocument/2006/relationships/styles" Target="styles.xml"/><Relationship Id="rId42" Type="http://schemas.openxmlformats.org/officeDocument/2006/relationships/sharedStrings" Target="sharedStrings.xml"/><Relationship Id="rId43" Type="http://schemas.openxmlformats.org/officeDocument/2006/relationships/calcChain" Target="calcChain.xml"/><Relationship Id="rId4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643118" y="2070100"/>
          <a:ext cx="119382" cy="5842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685799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4" name="Picture 3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base"/>
      <sheetName val="Data"/>
    </sheetNames>
    <sheetDataSet>
      <sheetData sheetId="0">
        <row r="1">
          <cell r="A1" t="str">
            <v>MODEL</v>
          </cell>
          <cell r="B1" t="str">
            <v>MANUFACTURER</v>
          </cell>
          <cell r="C1" t="str">
            <v>DESCRIPTION</v>
          </cell>
          <cell r="D1" t="str">
            <v>DEALER PRICE</v>
          </cell>
          <cell r="E1" t="str">
            <v>SHOP HRS</v>
          </cell>
          <cell r="F1" t="str">
            <v>FIELD HRS</v>
          </cell>
          <cell r="G1" t="str">
            <v>AV PROG HRS</v>
          </cell>
          <cell r="H1" t="str">
            <v>CONTROL PROG HRS</v>
          </cell>
          <cell r="I1" t="str">
            <v>VENDOR</v>
          </cell>
        </row>
        <row r="2">
          <cell r="A2" t="str">
            <v>Integrated 225</v>
          </cell>
          <cell r="B2" t="str">
            <v>Anthem</v>
          </cell>
          <cell r="C2" t="str">
            <v>Stereo Integrated Amplifier 2 X 225 watt</v>
          </cell>
          <cell r="D2">
            <v>1031.25</v>
          </cell>
          <cell r="E2">
            <v>0</v>
          </cell>
          <cell r="F2">
            <v>0.5</v>
          </cell>
          <cell r="G2">
            <v>0.25</v>
          </cell>
          <cell r="H2">
            <v>1</v>
          </cell>
          <cell r="I2" t="str">
            <v>Anthem</v>
          </cell>
        </row>
        <row r="3">
          <cell r="A3" t="str">
            <v>PVA 8</v>
          </cell>
          <cell r="B3" t="str">
            <v>Anthem</v>
          </cell>
          <cell r="C3" t="str">
            <v>Multichannel Amplifier 8 x 125 watt</v>
          </cell>
          <cell r="D3">
            <v>1604.17</v>
          </cell>
          <cell r="E3">
            <v>0</v>
          </cell>
          <cell r="F3">
            <v>2</v>
          </cell>
          <cell r="G3">
            <v>0</v>
          </cell>
          <cell r="H3">
            <v>0</v>
          </cell>
          <cell r="I3" t="str">
            <v>Anthem</v>
          </cell>
        </row>
        <row r="4">
          <cell r="A4" t="str">
            <v>PVA 7</v>
          </cell>
          <cell r="B4" t="str">
            <v>Anthem</v>
          </cell>
          <cell r="C4" t="str">
            <v>Multichannel Amplifier 7 x 125 watt</v>
          </cell>
          <cell r="D4">
            <v>1432.29</v>
          </cell>
          <cell r="E4">
            <v>0</v>
          </cell>
          <cell r="F4">
            <v>1.75</v>
          </cell>
          <cell r="G4">
            <v>0</v>
          </cell>
          <cell r="H4">
            <v>0</v>
          </cell>
          <cell r="I4" t="str">
            <v>Anthem</v>
          </cell>
        </row>
        <row r="5">
          <cell r="A5" t="str">
            <v>MCA 50</v>
          </cell>
          <cell r="B5" t="str">
            <v>Anthem</v>
          </cell>
          <cell r="C5" t="str">
            <v>Multichannel Amplifier 5 x 225 watt</v>
          </cell>
          <cell r="D5">
            <v>1833.33</v>
          </cell>
          <cell r="E5">
            <v>0</v>
          </cell>
          <cell r="F5">
            <v>1.25</v>
          </cell>
          <cell r="G5">
            <v>0</v>
          </cell>
          <cell r="H5">
            <v>0</v>
          </cell>
          <cell r="I5" t="str">
            <v>Anthem</v>
          </cell>
        </row>
        <row r="6">
          <cell r="A6" t="str">
            <v>PVA 5</v>
          </cell>
          <cell r="B6" t="str">
            <v>Anthem</v>
          </cell>
          <cell r="C6" t="str">
            <v>Multichannel Amplifier 5 x 125 watt</v>
          </cell>
          <cell r="D6">
            <v>1145.83</v>
          </cell>
          <cell r="E6">
            <v>0</v>
          </cell>
          <cell r="F6">
            <v>1.25</v>
          </cell>
          <cell r="G6">
            <v>0</v>
          </cell>
          <cell r="H6">
            <v>0</v>
          </cell>
          <cell r="I6" t="str">
            <v>Anthem</v>
          </cell>
        </row>
        <row r="7">
          <cell r="A7" t="str">
            <v>PVA 4</v>
          </cell>
          <cell r="B7" t="str">
            <v>Anthem</v>
          </cell>
          <cell r="C7" t="str">
            <v>Multichannel Amplifier 4 x 125 watt</v>
          </cell>
          <cell r="D7">
            <v>1031.25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 t="str">
            <v>Anthem</v>
          </cell>
        </row>
        <row r="8">
          <cell r="A8" t="str">
            <v>MCA 30</v>
          </cell>
          <cell r="B8" t="str">
            <v>Anthem</v>
          </cell>
          <cell r="C8" t="str">
            <v>Multichannel Amplifier 3 x 225 watt</v>
          </cell>
          <cell r="D8">
            <v>1289.58</v>
          </cell>
          <cell r="E8">
            <v>0</v>
          </cell>
          <cell r="F8">
            <v>1</v>
          </cell>
          <cell r="G8">
            <v>0</v>
          </cell>
          <cell r="H8">
            <v>0</v>
          </cell>
          <cell r="I8" t="str">
            <v>Anthem</v>
          </cell>
        </row>
        <row r="9">
          <cell r="A9" t="str">
            <v>MCA 20</v>
          </cell>
          <cell r="B9" t="str">
            <v>Anthem</v>
          </cell>
          <cell r="C9" t="str">
            <v>Multichannel Amplifier 2 x 225 watt</v>
          </cell>
          <cell r="D9">
            <v>1031.25</v>
          </cell>
          <cell r="E9">
            <v>0</v>
          </cell>
          <cell r="F9">
            <v>0.5</v>
          </cell>
          <cell r="G9">
            <v>0</v>
          </cell>
          <cell r="H9">
            <v>0</v>
          </cell>
          <cell r="I9" t="str">
            <v>Anthem</v>
          </cell>
        </row>
        <row r="10">
          <cell r="A10" t="str">
            <v>PVA 2</v>
          </cell>
          <cell r="B10" t="str">
            <v>Anthem</v>
          </cell>
          <cell r="C10" t="str">
            <v>Multichannel Amplifier 2 x 125 watt</v>
          </cell>
          <cell r="D10">
            <v>859.38</v>
          </cell>
          <cell r="E10">
            <v>0</v>
          </cell>
          <cell r="F10">
            <v>0.5</v>
          </cell>
          <cell r="G10">
            <v>0</v>
          </cell>
          <cell r="H10">
            <v>0</v>
          </cell>
          <cell r="I10" t="str">
            <v>Anthem</v>
          </cell>
        </row>
        <row r="11">
          <cell r="A11" t="str">
            <v>MRX-300</v>
          </cell>
          <cell r="B11" t="str">
            <v>Anthem</v>
          </cell>
          <cell r="C11" t="str">
            <v>Multi-Channel Receiver 7 x 80 watt</v>
          </cell>
          <cell r="D11">
            <v>625</v>
          </cell>
          <cell r="E11">
            <v>0</v>
          </cell>
          <cell r="F11">
            <v>2</v>
          </cell>
          <cell r="G11">
            <v>1</v>
          </cell>
          <cell r="H11">
            <v>2</v>
          </cell>
          <cell r="I11" t="str">
            <v>Anthem</v>
          </cell>
        </row>
        <row r="12">
          <cell r="A12" t="str">
            <v/>
          </cell>
          <cell r="B12" t="str">
            <v>Anthem</v>
          </cell>
          <cell r="C12" t="str">
            <v>Multi-Channel Receiver 7 x 80 watt</v>
          </cell>
          <cell r="D12">
            <v>718.75</v>
          </cell>
          <cell r="E12">
            <v>0</v>
          </cell>
          <cell r="F12">
            <v>2</v>
          </cell>
          <cell r="G12">
            <v>1</v>
          </cell>
          <cell r="H12">
            <v>2</v>
          </cell>
          <cell r="I12" t="str">
            <v>Anthem</v>
          </cell>
        </row>
        <row r="13">
          <cell r="A13" t="str">
            <v>MRX-700</v>
          </cell>
          <cell r="B13" t="str">
            <v>Anthem</v>
          </cell>
          <cell r="C13" t="str">
            <v>Multi-Channel Receiver 7 x 120 watt</v>
          </cell>
          <cell r="D13">
            <v>1250</v>
          </cell>
          <cell r="E13">
            <v>0</v>
          </cell>
          <cell r="F13">
            <v>2</v>
          </cell>
          <cell r="G13">
            <v>1</v>
          </cell>
          <cell r="H13">
            <v>2</v>
          </cell>
          <cell r="I13" t="str">
            <v>Anthem</v>
          </cell>
        </row>
        <row r="14">
          <cell r="A14" t="str">
            <v/>
          </cell>
          <cell r="B14" t="str">
            <v>Anthem</v>
          </cell>
          <cell r="C14" t="str">
            <v>Multi-Channel Receiver 7 x 120 watt</v>
          </cell>
          <cell r="D14">
            <v>1197.92</v>
          </cell>
          <cell r="E14">
            <v>0</v>
          </cell>
          <cell r="F14">
            <v>2</v>
          </cell>
          <cell r="G14">
            <v>1</v>
          </cell>
          <cell r="H14">
            <v>2</v>
          </cell>
          <cell r="I14" t="str">
            <v>Anthem</v>
          </cell>
        </row>
        <row r="15">
          <cell r="A15" t="str">
            <v>MRX-500</v>
          </cell>
          <cell r="B15" t="str">
            <v>Anthem</v>
          </cell>
          <cell r="C15" t="str">
            <v>Multi-Channel Receiver 7 x 100 watt</v>
          </cell>
          <cell r="D15">
            <v>937.5</v>
          </cell>
          <cell r="E15">
            <v>0</v>
          </cell>
          <cell r="F15">
            <v>2</v>
          </cell>
          <cell r="G15">
            <v>1</v>
          </cell>
          <cell r="H15">
            <v>2</v>
          </cell>
          <cell r="I15" t="str">
            <v>Anthem</v>
          </cell>
        </row>
        <row r="16">
          <cell r="A16" t="str">
            <v/>
          </cell>
          <cell r="B16" t="str">
            <v>Anthem</v>
          </cell>
          <cell r="C16" t="str">
            <v>Multi-Channel Receiver 7 x 100 watt</v>
          </cell>
          <cell r="D16">
            <v>958.33</v>
          </cell>
          <cell r="E16">
            <v>0</v>
          </cell>
          <cell r="F16">
            <v>2</v>
          </cell>
          <cell r="G16">
            <v>1</v>
          </cell>
          <cell r="H16">
            <v>2</v>
          </cell>
          <cell r="I16" t="str">
            <v>Anthem</v>
          </cell>
        </row>
        <row r="17">
          <cell r="A17" t="str">
            <v>MRX Rack Kit</v>
          </cell>
          <cell r="B17" t="str">
            <v>Anthem</v>
          </cell>
          <cell r="C17" t="str">
            <v>For MRX 300, 500, and 700 A/V Receivers</v>
          </cell>
          <cell r="D17">
            <v>57.29</v>
          </cell>
          <cell r="E17">
            <v>0</v>
          </cell>
          <cell r="F17">
            <v>0.25</v>
          </cell>
          <cell r="G17">
            <v>0</v>
          </cell>
          <cell r="H17">
            <v>0</v>
          </cell>
          <cell r="I17" t="str">
            <v>Anthem</v>
          </cell>
        </row>
        <row r="18">
          <cell r="A18" t="str">
            <v>Apple TV</v>
          </cell>
          <cell r="B18" t="str">
            <v>Apple</v>
          </cell>
          <cell r="C18" t="str">
            <v>Media Server</v>
          </cell>
          <cell r="D18">
            <v>99</v>
          </cell>
          <cell r="E18">
            <v>0</v>
          </cell>
          <cell r="F18">
            <v>1</v>
          </cell>
          <cell r="G18">
            <v>1</v>
          </cell>
          <cell r="H18">
            <v>1</v>
          </cell>
          <cell r="I18" t="str">
            <v>Apple, Inc.</v>
          </cell>
        </row>
        <row r="19">
          <cell r="A19" t="str">
            <v>LVN1</v>
          </cell>
          <cell r="B19" t="str">
            <v>Arlington</v>
          </cell>
          <cell r="C19" t="str">
            <v>Nail On L.V. Mounting Bracket</v>
          </cell>
          <cell r="D19">
            <v>0.65</v>
          </cell>
          <cell r="E19">
            <v>0</v>
          </cell>
          <cell r="F19">
            <v>2.5000000000000001E-2</v>
          </cell>
          <cell r="G19">
            <v>0</v>
          </cell>
          <cell r="H19">
            <v>0</v>
          </cell>
          <cell r="I19" t="str">
            <v>Innovative</v>
          </cell>
        </row>
        <row r="20">
          <cell r="A20" t="str">
            <v>M-800</v>
          </cell>
          <cell r="B20" t="str">
            <v>Autonomic</v>
          </cell>
          <cell r="C20" t="str">
            <v>Multi-Room Digital Amplifier</v>
          </cell>
          <cell r="D20">
            <v>2540</v>
          </cell>
          <cell r="E20">
            <v>0</v>
          </cell>
          <cell r="F20">
            <v>2</v>
          </cell>
          <cell r="G20">
            <v>4</v>
          </cell>
          <cell r="H20">
            <v>8</v>
          </cell>
          <cell r="I20" t="str">
            <v>Autonomic</v>
          </cell>
        </row>
        <row r="21">
          <cell r="A21" t="str">
            <v>MMS-5A</v>
          </cell>
          <cell r="B21" t="str">
            <v>Autonomic</v>
          </cell>
          <cell r="C21" t="str">
            <v>Media Server</v>
          </cell>
          <cell r="D21">
            <v>2500</v>
          </cell>
          <cell r="E21">
            <v>0</v>
          </cell>
          <cell r="F21">
            <v>1</v>
          </cell>
          <cell r="G21">
            <v>2</v>
          </cell>
          <cell r="H21">
            <v>4</v>
          </cell>
          <cell r="I21" t="str">
            <v>Autonomic</v>
          </cell>
        </row>
        <row r="22">
          <cell r="A22">
            <v>0</v>
          </cell>
          <cell r="B22" t="str">
            <v>Autonomic</v>
          </cell>
          <cell r="C22" t="str">
            <v>Media Server</v>
          </cell>
          <cell r="D22">
            <v>1285</v>
          </cell>
          <cell r="E22">
            <v>0</v>
          </cell>
          <cell r="F22">
            <v>1</v>
          </cell>
          <cell r="G22">
            <v>2</v>
          </cell>
          <cell r="H22">
            <v>4</v>
          </cell>
          <cell r="I22" t="str">
            <v>Autonomic</v>
          </cell>
        </row>
        <row r="23">
          <cell r="A23" t="str">
            <v>LBB3414/00</v>
          </cell>
          <cell r="B23" t="str">
            <v>Bosch</v>
          </cell>
          <cell r="C23" t="str">
            <v>Wall Mounting Bracket</v>
          </cell>
          <cell r="D23">
            <v>107.8</v>
          </cell>
          <cell r="E23">
            <v>0</v>
          </cell>
          <cell r="F23">
            <v>1</v>
          </cell>
          <cell r="G23">
            <v>0</v>
          </cell>
          <cell r="H23">
            <v>0</v>
          </cell>
          <cell r="I23" t="str">
            <v>The Music People, Inc.</v>
          </cell>
        </row>
        <row r="24">
          <cell r="A24" t="str">
            <v>HDP-LWSP</v>
          </cell>
          <cell r="B24" t="str">
            <v>Bosch</v>
          </cell>
          <cell r="C24" t="str">
            <v>Solid Ear Pads for LBB 3443 (50 pairs)</v>
          </cell>
          <cell r="D24">
            <v>158.80000000000001</v>
          </cell>
          <cell r="E24">
            <v>0</v>
          </cell>
          <cell r="F24">
            <v>3</v>
          </cell>
          <cell r="G24">
            <v>0</v>
          </cell>
          <cell r="H24">
            <v>0</v>
          </cell>
          <cell r="I24" t="str">
            <v>The Music People, Inc.</v>
          </cell>
        </row>
        <row r="25">
          <cell r="A25" t="str">
            <v>LBB4540/32</v>
          </cell>
          <cell r="B25" t="str">
            <v>Bosch</v>
          </cell>
          <cell r="C25" t="str">
            <v>Pocket Receiver</v>
          </cell>
          <cell r="D25">
            <v>217.91</v>
          </cell>
          <cell r="E25">
            <v>0</v>
          </cell>
          <cell r="F25">
            <v>0.25</v>
          </cell>
          <cell r="G25">
            <v>0</v>
          </cell>
          <cell r="H25">
            <v>0</v>
          </cell>
          <cell r="I25" t="str">
            <v>The Music People, Inc.</v>
          </cell>
        </row>
        <row r="26">
          <cell r="A26" t="str">
            <v>DCN‐MICL‐D</v>
          </cell>
          <cell r="B26" t="str">
            <v>Bosch</v>
          </cell>
          <cell r="C26" t="str">
            <v>Pluggable Long Microphone Dark</v>
          </cell>
          <cell r="D26">
            <v>124.6</v>
          </cell>
          <cell r="E26">
            <v>0</v>
          </cell>
          <cell r="F26">
            <v>1</v>
          </cell>
          <cell r="G26">
            <v>0</v>
          </cell>
          <cell r="H26">
            <v>0</v>
          </cell>
          <cell r="I26" t="str">
            <v>The Music People, Inc.</v>
          </cell>
        </row>
        <row r="27">
          <cell r="A27" t="str">
            <v>LBB4416/02</v>
          </cell>
          <cell r="B27" t="str">
            <v>Bosch</v>
          </cell>
          <cell r="C27" t="str">
            <v>Network Cable Assembly 2m</v>
          </cell>
          <cell r="D27">
            <v>43.47</v>
          </cell>
          <cell r="E27">
            <v>0</v>
          </cell>
          <cell r="F27">
            <v>0.25</v>
          </cell>
          <cell r="G27">
            <v>0</v>
          </cell>
          <cell r="H27">
            <v>0</v>
          </cell>
          <cell r="I27" t="str">
            <v>The Music People, Inc.</v>
          </cell>
        </row>
        <row r="28">
          <cell r="A28" t="str">
            <v>LBB 3443/10</v>
          </cell>
          <cell r="B28" t="str">
            <v>Bosch</v>
          </cell>
          <cell r="C28" t="str">
            <v>Lightweight Headphones Durable Cable</v>
          </cell>
          <cell r="D28">
            <v>17.97</v>
          </cell>
          <cell r="E28">
            <v>0</v>
          </cell>
          <cell r="F28">
            <v>0.25</v>
          </cell>
          <cell r="G28">
            <v>0</v>
          </cell>
          <cell r="H28">
            <v>0</v>
          </cell>
          <cell r="I28" t="str">
            <v>The Music People, Inc.</v>
          </cell>
        </row>
        <row r="29">
          <cell r="A29" t="str">
            <v>LBB9095/30</v>
          </cell>
          <cell r="B29" t="str">
            <v>Bosch</v>
          </cell>
          <cell r="C29" t="str">
            <v>Interpreter Headphones</v>
          </cell>
          <cell r="D29">
            <v>74.180000000000007</v>
          </cell>
          <cell r="E29">
            <v>0</v>
          </cell>
          <cell r="F29">
            <v>0.25</v>
          </cell>
          <cell r="G29">
            <v>0</v>
          </cell>
          <cell r="H29">
            <v>0</v>
          </cell>
          <cell r="I29" t="str">
            <v>The Music People, Inc.</v>
          </cell>
        </row>
        <row r="30">
          <cell r="A30" t="str">
            <v>DCN‐IDESK‐D</v>
          </cell>
          <cell r="B30" t="str">
            <v>Bosch</v>
          </cell>
          <cell r="C30" t="str">
            <v>Interpreter Desk Dark</v>
          </cell>
          <cell r="D30">
            <v>1441.33</v>
          </cell>
          <cell r="E30">
            <v>0</v>
          </cell>
          <cell r="F30">
            <v>2</v>
          </cell>
          <cell r="G30">
            <v>1</v>
          </cell>
          <cell r="H30">
            <v>0</v>
          </cell>
          <cell r="I30" t="str">
            <v>The Music People, Inc.</v>
          </cell>
        </row>
        <row r="31">
          <cell r="A31" t="str">
            <v>LBB 4512/00</v>
          </cell>
          <cell r="B31" t="str">
            <v>Bosch</v>
          </cell>
          <cell r="C31" t="str">
            <v>Integrus Radiator</v>
          </cell>
          <cell r="D31">
            <v>3089.56</v>
          </cell>
          <cell r="E31">
            <v>0</v>
          </cell>
          <cell r="F31">
            <v>1</v>
          </cell>
          <cell r="G31">
            <v>1</v>
          </cell>
          <cell r="H31">
            <v>0</v>
          </cell>
          <cell r="I31" t="str">
            <v>The Music People, Inc.</v>
          </cell>
        </row>
        <row r="32">
          <cell r="A32" t="str">
            <v>LBB4550/10</v>
          </cell>
          <cell r="B32" t="str">
            <v>Bosch</v>
          </cell>
          <cell r="C32" t="str">
            <v>Integrus NiMH Battery Packs (10 pcs)</v>
          </cell>
          <cell r="D32">
            <v>156.47999999999999</v>
          </cell>
          <cell r="E32">
            <v>0</v>
          </cell>
          <cell r="F32">
            <v>3</v>
          </cell>
          <cell r="G32">
            <v>0</v>
          </cell>
          <cell r="H32">
            <v>0</v>
          </cell>
          <cell r="I32" t="str">
            <v>The Music People, Inc.</v>
          </cell>
        </row>
        <row r="33">
          <cell r="A33" t="str">
            <v>HDP‐ILN</v>
          </cell>
          <cell r="B33" t="str">
            <v>Bosch</v>
          </cell>
          <cell r="C33" t="str">
            <v>Induction Loop Neckband</v>
          </cell>
          <cell r="D33">
            <v>52.16</v>
          </cell>
          <cell r="E33">
            <v>0</v>
          </cell>
          <cell r="F33">
            <v>0.25</v>
          </cell>
          <cell r="G33">
            <v>0</v>
          </cell>
          <cell r="H33">
            <v>0</v>
          </cell>
          <cell r="I33" t="str">
            <v>The Music People, Inc.</v>
          </cell>
        </row>
        <row r="34">
          <cell r="A34" t="str">
            <v>LBB4115/00</v>
          </cell>
          <cell r="B34" t="str">
            <v>Bosch</v>
          </cell>
          <cell r="C34" t="str">
            <v>DCN Tap-Off Unit</v>
          </cell>
          <cell r="D34">
            <v>237.61</v>
          </cell>
          <cell r="E34">
            <v>0</v>
          </cell>
          <cell r="F34">
            <v>1</v>
          </cell>
          <cell r="G34">
            <v>0</v>
          </cell>
          <cell r="H34">
            <v>0</v>
          </cell>
          <cell r="I34" t="str">
            <v>The Music People, Inc.</v>
          </cell>
        </row>
        <row r="35">
          <cell r="A35" t="str">
            <v>LBB 4116/00</v>
          </cell>
          <cell r="B35" t="str">
            <v>Bosch</v>
          </cell>
          <cell r="C35" t="str">
            <v>DCN Installation Cable 100m</v>
          </cell>
          <cell r="D35">
            <v>311.22000000000003</v>
          </cell>
          <cell r="E35">
            <v>0</v>
          </cell>
          <cell r="F35">
            <v>6</v>
          </cell>
          <cell r="G35">
            <v>0</v>
          </cell>
          <cell r="H35">
            <v>0</v>
          </cell>
          <cell r="I35" t="str">
            <v>The Music People, Inc.</v>
          </cell>
        </row>
        <row r="36">
          <cell r="A36" t="str">
            <v>LBB 4119/00</v>
          </cell>
          <cell r="B36" t="str">
            <v>Bosch</v>
          </cell>
          <cell r="C36" t="str">
            <v>DCN Connectors (25 pairs)</v>
          </cell>
          <cell r="D36">
            <v>173.28</v>
          </cell>
          <cell r="E36">
            <v>0</v>
          </cell>
          <cell r="F36">
            <v>3</v>
          </cell>
          <cell r="G36">
            <v>0</v>
          </cell>
          <cell r="H36">
            <v>0</v>
          </cell>
          <cell r="I36" t="str">
            <v>The Music People, Inc.</v>
          </cell>
        </row>
        <row r="37">
          <cell r="A37" t="str">
            <v>LBB4560/50-US</v>
          </cell>
          <cell r="B37" t="str">
            <v>Bosch</v>
          </cell>
          <cell r="C37" t="str">
            <v>Charging Cabinet (US)</v>
          </cell>
          <cell r="D37">
            <v>2019.14</v>
          </cell>
          <cell r="E37">
            <v>0</v>
          </cell>
          <cell r="F37">
            <v>1</v>
          </cell>
          <cell r="G37">
            <v>0</v>
          </cell>
          <cell r="H37">
            <v>0</v>
          </cell>
          <cell r="I37" t="str">
            <v>The Music People, Inc.</v>
          </cell>
        </row>
        <row r="38">
          <cell r="A38" t="str">
            <v>DCN-CCU2</v>
          </cell>
          <cell r="B38" t="str">
            <v>Bosch</v>
          </cell>
          <cell r="C38" t="str">
            <v>Central Control Unit</v>
          </cell>
          <cell r="D38">
            <v>2837.45</v>
          </cell>
          <cell r="E38">
            <v>0</v>
          </cell>
          <cell r="F38">
            <v>2</v>
          </cell>
          <cell r="G38">
            <v>2</v>
          </cell>
          <cell r="H38">
            <v>0</v>
          </cell>
          <cell r="I38" t="str">
            <v>The Music People, Inc.</v>
          </cell>
        </row>
        <row r="39">
          <cell r="A39" t="str">
            <v>INT‐TX16‐US 16</v>
          </cell>
          <cell r="B39" t="str">
            <v>Bosch</v>
          </cell>
          <cell r="C39" t="str">
            <v>16ch Integrus Transmitter</v>
          </cell>
          <cell r="D39">
            <v>5738.08</v>
          </cell>
          <cell r="E39">
            <v>0</v>
          </cell>
          <cell r="F39">
            <v>1</v>
          </cell>
          <cell r="G39">
            <v>1</v>
          </cell>
          <cell r="H39">
            <v>0</v>
          </cell>
          <cell r="I39" t="str">
            <v>The Music People, Inc.</v>
          </cell>
        </row>
        <row r="40">
          <cell r="A40" t="str">
            <v>BLUHYBRID</v>
          </cell>
          <cell r="B40" t="str">
            <v>BSS</v>
          </cell>
          <cell r="C40" t="str">
            <v>Telephone Hybrid Card with 2 analog mic/line inputs</v>
          </cell>
          <cell r="D40">
            <v>312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 t="str">
            <v>Harman Professional, Inc</v>
          </cell>
        </row>
        <row r="41">
          <cell r="A41" t="str">
            <v>RACK MOUNT KIT</v>
          </cell>
          <cell r="B41" t="str">
            <v>BSS</v>
          </cell>
          <cell r="C41" t="str">
            <v>Rack Mount Kit for up to two BLU-BIB / BLU-BOB devices (1U)</v>
          </cell>
          <cell r="D41">
            <v>52</v>
          </cell>
          <cell r="E41">
            <v>0</v>
          </cell>
          <cell r="F41">
            <v>0.25</v>
          </cell>
          <cell r="G41">
            <v>0</v>
          </cell>
          <cell r="H41">
            <v>0</v>
          </cell>
          <cell r="I41" t="str">
            <v>Harman Professional, Inc</v>
          </cell>
        </row>
        <row r="42">
          <cell r="A42" t="str">
            <v>BLU-800</v>
          </cell>
          <cell r="B42" t="str">
            <v>BSS</v>
          </cell>
          <cell r="C42" t="str">
            <v>Networked signal processor with CobraNetTM and fault-tolerant bus chassis - requires up to four input / output cards</v>
          </cell>
          <cell r="D42">
            <v>3516</v>
          </cell>
          <cell r="E42">
            <v>0</v>
          </cell>
          <cell r="F42">
            <v>2</v>
          </cell>
          <cell r="G42">
            <v>2</v>
          </cell>
          <cell r="H42">
            <v>8</v>
          </cell>
          <cell r="I42" t="str">
            <v>Harman Professional, Inc</v>
          </cell>
        </row>
        <row r="43">
          <cell r="A43" t="str">
            <v>BLU-160</v>
          </cell>
          <cell r="B43" t="str">
            <v>BSS</v>
          </cell>
          <cell r="C43" t="str">
            <v>Networked signal processor and fault-tolerant bus chassis (no CobraNet) - requires up to four input / output cards</v>
          </cell>
          <cell r="D43">
            <v>1893</v>
          </cell>
          <cell r="E43">
            <v>0</v>
          </cell>
          <cell r="F43">
            <v>2</v>
          </cell>
          <cell r="G43">
            <v>2</v>
          </cell>
          <cell r="H43">
            <v>8</v>
          </cell>
          <cell r="I43" t="str">
            <v>Harman Professional, Inc</v>
          </cell>
        </row>
        <row r="44">
          <cell r="A44" t="str">
            <v>BLU-120</v>
          </cell>
          <cell r="B44" t="str">
            <v>BSS</v>
          </cell>
          <cell r="C44" t="str">
            <v>Networked I/O expander with fault-tolerant bus chassis (no CobraNetTM) - requires up to four input / output cards</v>
          </cell>
          <cell r="D44">
            <v>1363</v>
          </cell>
          <cell r="E44">
            <v>0</v>
          </cell>
          <cell r="F44">
            <v>2</v>
          </cell>
          <cell r="G44">
            <v>2</v>
          </cell>
          <cell r="H44">
            <v>8</v>
          </cell>
          <cell r="I44" t="str">
            <v>Harman Professional, Inc</v>
          </cell>
        </row>
        <row r="45">
          <cell r="A45" t="str">
            <v>BLU-BOB2</v>
          </cell>
          <cell r="B45" t="str">
            <v>BSS</v>
          </cell>
          <cell r="C45" t="str">
            <v>8-channel analog break-out box with fault-tolerant bus (rackmount version) - includes external power supply</v>
          </cell>
          <cell r="D45">
            <v>624</v>
          </cell>
          <cell r="E45">
            <v>0</v>
          </cell>
          <cell r="F45">
            <v>1</v>
          </cell>
          <cell r="G45">
            <v>6</v>
          </cell>
          <cell r="H45">
            <v>6</v>
          </cell>
          <cell r="I45" t="str">
            <v>Harman Professional, Inc</v>
          </cell>
        </row>
        <row r="46">
          <cell r="A46" t="str">
            <v>BLU-BOB2</v>
          </cell>
          <cell r="B46" t="str">
            <v>BSS</v>
          </cell>
          <cell r="C46" t="str">
            <v>8-channel analog break-out box with fault-tolerant bus (rackmount version) - includes external power supply</v>
          </cell>
          <cell r="D46">
            <v>624</v>
          </cell>
          <cell r="E46">
            <v>0</v>
          </cell>
          <cell r="F46">
            <v>2</v>
          </cell>
          <cell r="G46">
            <v>2</v>
          </cell>
          <cell r="H46">
            <v>2</v>
          </cell>
          <cell r="I46" t="str">
            <v>Harman Professional, Inc</v>
          </cell>
        </row>
        <row r="47">
          <cell r="A47" t="str">
            <v>BLU-BOB1</v>
          </cell>
          <cell r="B47" t="str">
            <v>BSS</v>
          </cell>
          <cell r="C47" t="str">
            <v>8-channel analog break-out box with fault-tolerant bus (half rack width / deskmount version) - includes external power supply</v>
          </cell>
          <cell r="D47">
            <v>572</v>
          </cell>
          <cell r="E47">
            <v>0</v>
          </cell>
          <cell r="F47">
            <v>1</v>
          </cell>
          <cell r="G47">
            <v>6</v>
          </cell>
          <cell r="H47">
            <v>6</v>
          </cell>
          <cell r="I47" t="str">
            <v>Harman Professional, Inc</v>
          </cell>
        </row>
        <row r="48">
          <cell r="A48" t="str">
            <v>BLU-BIB</v>
          </cell>
          <cell r="B48" t="str">
            <v>BSS</v>
          </cell>
          <cell r="C48" t="str">
            <v>8-channel analog break-in box with fault-tolerant bus and switchable Phantom Power per channel (half rack width / deskmount version) - includes external power supply</v>
          </cell>
          <cell r="D48">
            <v>676</v>
          </cell>
          <cell r="E48">
            <v>0</v>
          </cell>
          <cell r="F48">
            <v>1</v>
          </cell>
          <cell r="G48">
            <v>6</v>
          </cell>
          <cell r="H48">
            <v>6</v>
          </cell>
          <cell r="I48" t="str">
            <v>Harman Professional, Inc</v>
          </cell>
        </row>
        <row r="49">
          <cell r="A49" t="str">
            <v>BLUCARD-OUT</v>
          </cell>
          <cell r="B49" t="str">
            <v>BSS</v>
          </cell>
          <cell r="C49" t="str">
            <v>4 analog output card for Soundweb London Chassis</v>
          </cell>
          <cell r="D49">
            <v>188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 t="str">
            <v>Harman Professional, Inc</v>
          </cell>
        </row>
        <row r="50">
          <cell r="A50" t="str">
            <v>BLUCARD-IN</v>
          </cell>
          <cell r="B50" t="str">
            <v>BSS</v>
          </cell>
          <cell r="C50" t="str">
            <v>4 analog input mic/line card for Soundweb London Chassis</v>
          </cell>
          <cell r="D50">
            <v>188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 t="str">
            <v>Harman Professional, Inc</v>
          </cell>
        </row>
        <row r="51">
          <cell r="A51" t="str">
            <v>BLU-100</v>
          </cell>
          <cell r="B51" t="str">
            <v>BSS</v>
          </cell>
          <cell r="C51" t="str">
            <v>12 analog mic/line input, 8 analog output, networked signal processor with fault-tolerant bus (Captain's Wheel House)</v>
          </cell>
          <cell r="D51">
            <v>1456</v>
          </cell>
          <cell r="E51">
            <v>0</v>
          </cell>
          <cell r="F51">
            <v>2</v>
          </cell>
          <cell r="G51">
            <v>2</v>
          </cell>
          <cell r="H51">
            <v>8</v>
          </cell>
          <cell r="I51" t="str">
            <v>Harman Professional, Inc</v>
          </cell>
        </row>
        <row r="52">
          <cell r="A52" t="str">
            <v>BLU-101</v>
          </cell>
          <cell r="B52" t="str">
            <v>BSS</v>
          </cell>
          <cell r="C52" t="str">
            <v>12 analog mic/line input, 8 analog output, networked signal processor with 12 independent AEC alogrithms and fault-tolerant bus</v>
          </cell>
          <cell r="D52">
            <v>2075</v>
          </cell>
          <cell r="E52">
            <v>0</v>
          </cell>
          <cell r="F52">
            <v>2</v>
          </cell>
          <cell r="G52">
            <v>2</v>
          </cell>
          <cell r="H52">
            <v>8</v>
          </cell>
          <cell r="I52" t="str">
            <v>Harman Professional, Inc</v>
          </cell>
        </row>
        <row r="53">
          <cell r="A53" t="str">
            <v>BLU-102</v>
          </cell>
          <cell r="B53" t="str">
            <v>BSS</v>
          </cell>
          <cell r="C53" t="str">
            <v>10 analog mic/line input, 8 analog output, networked signal processor with 8 independent AEC algorithms, telephone hybrid and fault-tolerant bus (IDF Room)</v>
          </cell>
          <cell r="D53">
            <v>2075</v>
          </cell>
          <cell r="E53">
            <v>0</v>
          </cell>
          <cell r="F53">
            <v>2</v>
          </cell>
          <cell r="G53">
            <v>2</v>
          </cell>
          <cell r="H53">
            <v>8</v>
          </cell>
          <cell r="I53" t="str">
            <v>Harman Professional, Inc</v>
          </cell>
        </row>
        <row r="54">
          <cell r="A54" t="str">
            <v>OFE-CABLE</v>
          </cell>
          <cell r="B54" t="str">
            <v>Cable Company</v>
          </cell>
          <cell r="C54" t="str">
            <v>Set-top Box</v>
          </cell>
          <cell r="D54">
            <v>0</v>
          </cell>
          <cell r="E54">
            <v>0</v>
          </cell>
          <cell r="F54">
            <v>1</v>
          </cell>
          <cell r="G54">
            <v>0.5</v>
          </cell>
          <cell r="H54">
            <v>1</v>
          </cell>
          <cell r="I54" t="str">
            <v>OFE</v>
          </cell>
        </row>
        <row r="55">
          <cell r="A55" t="str">
            <v xml:space="preserve">SCE940G </v>
          </cell>
          <cell r="B55" t="str">
            <v>Carlon</v>
          </cell>
          <cell r="C55" t="str">
            <v xml:space="preserve">1-1/4" RESI GARD STANDARD COUPLINGS </v>
          </cell>
          <cell r="D55">
            <v>0.36</v>
          </cell>
          <cell r="E55">
            <v>0</v>
          </cell>
          <cell r="F55">
            <v>2.5000000000000001E-2</v>
          </cell>
          <cell r="G55">
            <v>0</v>
          </cell>
          <cell r="H55">
            <v>0</v>
          </cell>
          <cell r="I55" t="str">
            <v>Volutone</v>
          </cell>
        </row>
        <row r="56">
          <cell r="A56" t="str">
            <v>SCG4X1C-100</v>
          </cell>
          <cell r="B56" t="str">
            <v>Carlon</v>
          </cell>
          <cell r="C56" t="str">
            <v xml:space="preserve">1-1/4" RESI GARD CONDUIT WITH TAPE 100' </v>
          </cell>
          <cell r="D56">
            <v>75</v>
          </cell>
          <cell r="E56">
            <v>0</v>
          </cell>
          <cell r="F56">
            <v>8</v>
          </cell>
          <cell r="G56">
            <v>0</v>
          </cell>
          <cell r="H56">
            <v>0</v>
          </cell>
          <cell r="I56" t="str">
            <v>Volutone</v>
          </cell>
        </row>
        <row r="57">
          <cell r="A57" t="str">
            <v xml:space="preserve">SCE977GC </v>
          </cell>
          <cell r="B57" t="str">
            <v>Carlon</v>
          </cell>
          <cell r="C57" t="str">
            <v>1-1/4" RESI GARD CONDUIT CLIP 5 BAG</v>
          </cell>
          <cell r="D57">
            <v>2.56</v>
          </cell>
          <cell r="E57">
            <v>0</v>
          </cell>
          <cell r="F57">
            <v>0.1</v>
          </cell>
          <cell r="G57">
            <v>0</v>
          </cell>
          <cell r="H57">
            <v>0</v>
          </cell>
          <cell r="I57" t="str">
            <v>Volutone</v>
          </cell>
        </row>
        <row r="58">
          <cell r="A58" t="str">
            <v>SC100A</v>
          </cell>
          <cell r="B58" t="str">
            <v>Carlon</v>
          </cell>
          <cell r="C58" t="str">
            <v>1 GANG LOW VOLTAGE BRACKET, NAIL ON</v>
          </cell>
          <cell r="D58">
            <v>0.56000000000000005</v>
          </cell>
          <cell r="E58">
            <v>0</v>
          </cell>
          <cell r="F58">
            <v>0.1</v>
          </cell>
          <cell r="G58">
            <v>0</v>
          </cell>
          <cell r="H58">
            <v>0</v>
          </cell>
          <cell r="I58" t="str">
            <v>Volutone</v>
          </cell>
        </row>
        <row r="59">
          <cell r="A59" t="str">
            <v xml:space="preserve">SCE943G </v>
          </cell>
          <cell r="B59" t="str">
            <v>Carlon</v>
          </cell>
          <cell r="C59" t="str">
            <v xml:space="preserve">1 1/4" RESI- GARD MALE TERM. ADAPTER </v>
          </cell>
          <cell r="D59">
            <v>0.49</v>
          </cell>
          <cell r="E59">
            <v>0</v>
          </cell>
          <cell r="F59">
            <v>2.5000000000000001E-2</v>
          </cell>
          <cell r="G59">
            <v>0</v>
          </cell>
          <cell r="H59">
            <v>0</v>
          </cell>
          <cell r="I59" t="str">
            <v>Volutone</v>
          </cell>
        </row>
        <row r="60">
          <cell r="A60" t="str">
            <v>6E04UR</v>
          </cell>
          <cell r="B60" t="str">
            <v>Catalyst AV</v>
          </cell>
          <cell r="C60" t="str">
            <v xml:space="preserve">CAT6E PVC - 24AWG 4PR 350MHZ </v>
          </cell>
          <cell r="D60">
            <v>108.98</v>
          </cell>
          <cell r="E60">
            <v>0</v>
          </cell>
          <cell r="F60">
            <v>10</v>
          </cell>
          <cell r="G60">
            <v>0</v>
          </cell>
          <cell r="H60">
            <v>0</v>
          </cell>
          <cell r="I60" t="str">
            <v>Innovative</v>
          </cell>
        </row>
        <row r="61">
          <cell r="A61" t="str">
            <v>5E04UR</v>
          </cell>
          <cell r="B61" t="str">
            <v>Catalyst AV</v>
          </cell>
          <cell r="C61" t="str">
            <v xml:space="preserve">CAT5E PVC - 24AWG 4PR 350MHZ </v>
          </cell>
          <cell r="D61">
            <v>66.87</v>
          </cell>
          <cell r="E61">
            <v>0</v>
          </cell>
          <cell r="F61">
            <v>10</v>
          </cell>
          <cell r="G61">
            <v>0</v>
          </cell>
          <cell r="H61">
            <v>0</v>
          </cell>
          <cell r="I61" t="str">
            <v>Innovative</v>
          </cell>
        </row>
        <row r="62">
          <cell r="A62" t="str">
            <v>H3006</v>
          </cell>
          <cell r="B62" t="str">
            <v>Catalyst AV</v>
          </cell>
          <cell r="C62" t="str">
            <v>6ft Performance 1.4 HDMI cable with Ethernet</v>
          </cell>
          <cell r="D62">
            <v>4.76</v>
          </cell>
          <cell r="E62">
            <v>0</v>
          </cell>
          <cell r="F62">
            <v>0.1</v>
          </cell>
          <cell r="G62">
            <v>0</v>
          </cell>
          <cell r="H62">
            <v>0</v>
          </cell>
          <cell r="I62" t="str">
            <v>Innovative</v>
          </cell>
        </row>
        <row r="63">
          <cell r="A63" t="str">
            <v>H30050</v>
          </cell>
          <cell r="B63" t="str">
            <v>Catalyst AV</v>
          </cell>
          <cell r="C63" t="str">
            <v>50ft Performance 1.4 HDMI cable with Ethernet</v>
          </cell>
          <cell r="D63">
            <v>41.36</v>
          </cell>
          <cell r="E63">
            <v>0</v>
          </cell>
          <cell r="F63">
            <v>0.1</v>
          </cell>
          <cell r="G63">
            <v>0</v>
          </cell>
          <cell r="H63">
            <v>0</v>
          </cell>
          <cell r="I63" t="str">
            <v>Innovative</v>
          </cell>
        </row>
        <row r="64">
          <cell r="A64" t="str">
            <v>H3003</v>
          </cell>
          <cell r="B64" t="str">
            <v>Catalyst AV</v>
          </cell>
          <cell r="C64" t="str">
            <v>3ft Performance 1.4 HDMI cable with Ethernet</v>
          </cell>
          <cell r="D64">
            <v>3.79</v>
          </cell>
          <cell r="E64">
            <v>0</v>
          </cell>
          <cell r="F64">
            <v>0.1</v>
          </cell>
          <cell r="G64">
            <v>0</v>
          </cell>
          <cell r="H64">
            <v>0</v>
          </cell>
          <cell r="I64" t="str">
            <v>Innovative</v>
          </cell>
        </row>
        <row r="65">
          <cell r="A65" t="str">
            <v>H30035</v>
          </cell>
          <cell r="B65" t="str">
            <v>Catalyst AV</v>
          </cell>
          <cell r="C65" t="str">
            <v>35ft Performance 1.4 HDMI cable with Ethernet</v>
          </cell>
          <cell r="D65">
            <v>29.66</v>
          </cell>
          <cell r="E65">
            <v>0</v>
          </cell>
          <cell r="F65">
            <v>0.1</v>
          </cell>
          <cell r="G65">
            <v>0</v>
          </cell>
          <cell r="H65">
            <v>0</v>
          </cell>
          <cell r="I65" t="str">
            <v>Innovative</v>
          </cell>
        </row>
        <row r="66">
          <cell r="A66" t="str">
            <v>22/4 CMR - SOLID</v>
          </cell>
          <cell r="B66" t="str">
            <v>Catalyst AV</v>
          </cell>
          <cell r="C66" t="str">
            <v>22/4 Alarm Cable, 1,000ft</v>
          </cell>
          <cell r="D66">
            <v>54.49</v>
          </cell>
          <cell r="E66">
            <v>0</v>
          </cell>
          <cell r="F66">
            <v>10</v>
          </cell>
          <cell r="G66">
            <v>0</v>
          </cell>
          <cell r="H66">
            <v>0</v>
          </cell>
          <cell r="I66" t="str">
            <v>Innovative</v>
          </cell>
        </row>
        <row r="67">
          <cell r="A67" t="str">
            <v>22/2 CMR - SOLID</v>
          </cell>
          <cell r="B67" t="str">
            <v>Catalyst AV</v>
          </cell>
          <cell r="C67" t="str">
            <v>22/2 Alarm Cable, 1,000ft</v>
          </cell>
          <cell r="D67">
            <v>30.96</v>
          </cell>
          <cell r="E67">
            <v>0</v>
          </cell>
          <cell r="F67">
            <v>10</v>
          </cell>
          <cell r="G67">
            <v>0</v>
          </cell>
          <cell r="H67">
            <v>0</v>
          </cell>
          <cell r="I67" t="str">
            <v>Innovative</v>
          </cell>
        </row>
        <row r="68">
          <cell r="A68" t="str">
            <v>H30020</v>
          </cell>
          <cell r="B68" t="str">
            <v>Catalyst AV</v>
          </cell>
          <cell r="C68" t="str">
            <v>20ft Performance 1.4 HDMI cable with Ethernet</v>
          </cell>
          <cell r="D68">
            <v>12.43</v>
          </cell>
          <cell r="E68">
            <v>0</v>
          </cell>
          <cell r="F68">
            <v>0.1</v>
          </cell>
          <cell r="G68">
            <v>0</v>
          </cell>
          <cell r="H68">
            <v>0</v>
          </cell>
          <cell r="I68" t="str">
            <v>Innovative</v>
          </cell>
        </row>
        <row r="69">
          <cell r="A69" t="str">
            <v>H3001</v>
          </cell>
          <cell r="B69" t="str">
            <v>Catalyst AV</v>
          </cell>
          <cell r="C69" t="str">
            <v>1ft Performance 1.4 HDMI cable with Ethernet</v>
          </cell>
          <cell r="D69">
            <v>3.5</v>
          </cell>
          <cell r="E69">
            <v>0</v>
          </cell>
          <cell r="F69">
            <v>0.1</v>
          </cell>
          <cell r="G69">
            <v>0</v>
          </cell>
          <cell r="H69">
            <v>0</v>
          </cell>
          <cell r="I69" t="str">
            <v>Innovative</v>
          </cell>
        </row>
        <row r="70">
          <cell r="A70" t="str">
            <v>H30012</v>
          </cell>
          <cell r="B70" t="str">
            <v>Catalyst AV</v>
          </cell>
          <cell r="C70" t="str">
            <v>12ft Performance 1.4 HDMI cable with Ethernet</v>
          </cell>
          <cell r="D70">
            <v>7.93</v>
          </cell>
          <cell r="E70">
            <v>0</v>
          </cell>
          <cell r="F70">
            <v>0.1</v>
          </cell>
          <cell r="G70">
            <v>0</v>
          </cell>
          <cell r="H70">
            <v>0</v>
          </cell>
          <cell r="I70" t="str">
            <v>Innovative</v>
          </cell>
        </row>
        <row r="71">
          <cell r="A71" t="str">
            <v>MCA28-2404X-100</v>
          </cell>
          <cell r="B71" t="str">
            <v>CBI</v>
          </cell>
          <cell r="C71" t="str">
            <v>24x4 Snake</v>
          </cell>
          <cell r="D71">
            <v>479.99</v>
          </cell>
          <cell r="E71">
            <v>0</v>
          </cell>
          <cell r="F71">
            <v>2</v>
          </cell>
          <cell r="G71">
            <v>0</v>
          </cell>
          <cell r="H71">
            <v>0</v>
          </cell>
          <cell r="I71" t="str">
            <v>The Music People, Inc.</v>
          </cell>
        </row>
        <row r="72">
          <cell r="A72" t="str">
            <v>C-0150HC</v>
          </cell>
          <cell r="B72" t="str">
            <v>Channel Vision</v>
          </cell>
          <cell r="C72" t="str">
            <v>50" Structured Wiring Enclosure Hinged Cover</v>
          </cell>
          <cell r="D72">
            <v>40.22</v>
          </cell>
          <cell r="E72">
            <v>0</v>
          </cell>
          <cell r="F72">
            <v>0.25</v>
          </cell>
          <cell r="G72">
            <v>0</v>
          </cell>
          <cell r="H72">
            <v>0</v>
          </cell>
          <cell r="I72" t="str">
            <v>Volutone</v>
          </cell>
        </row>
        <row r="73">
          <cell r="A73" t="str">
            <v>C-0150E</v>
          </cell>
          <cell r="B73" t="str">
            <v>Channel Vision</v>
          </cell>
          <cell r="C73" t="str">
            <v>50" Structured Wiring Enclosure</v>
          </cell>
          <cell r="D73">
            <v>78</v>
          </cell>
          <cell r="E73">
            <v>0</v>
          </cell>
          <cell r="F73">
            <v>1</v>
          </cell>
          <cell r="G73">
            <v>0</v>
          </cell>
          <cell r="H73">
            <v>0</v>
          </cell>
          <cell r="I73" t="str">
            <v>Volutone</v>
          </cell>
        </row>
        <row r="74">
          <cell r="A74" t="str">
            <v>YSM2</v>
          </cell>
          <cell r="B74" t="str">
            <v>Chief</v>
          </cell>
          <cell r="C74" t="str">
            <v>YAMAHA SPEAKER MOUNT</v>
          </cell>
          <cell r="D74">
            <v>48.3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 t="str">
            <v>Volutone</v>
          </cell>
        </row>
        <row r="75">
          <cell r="A75" t="str">
            <v>RXT2</v>
          </cell>
          <cell r="B75" t="str">
            <v>Chief</v>
          </cell>
          <cell r="C75" t="str">
            <v>XL UNIVERSAL TILT MOUNT</v>
          </cell>
          <cell r="D75">
            <v>104.3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 t="str">
            <v>Volutone</v>
          </cell>
        </row>
        <row r="76">
          <cell r="A76" t="str">
            <v>XTMXXXX</v>
          </cell>
          <cell r="B76" t="str">
            <v>Chief</v>
          </cell>
          <cell r="C76" t="str">
            <v>XL NON-HEIGHT ADJ TILT MOUNT</v>
          </cell>
          <cell r="D76">
            <v>230.3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 t="str">
            <v>Volutone</v>
          </cell>
        </row>
        <row r="77">
          <cell r="A77" t="str">
            <v>XSMXXXX</v>
          </cell>
          <cell r="B77" t="str">
            <v>Chief</v>
          </cell>
          <cell r="C77" t="str">
            <v>XL HEIGH ADJ FIXED MOUNT</v>
          </cell>
          <cell r="D77">
            <v>174.3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 t="str">
            <v>Volutone</v>
          </cell>
        </row>
        <row r="78">
          <cell r="A78" t="str">
            <v>XY1</v>
          </cell>
          <cell r="B78" t="str">
            <v>Chief</v>
          </cell>
          <cell r="C78" t="str">
            <v>X-Y AXIS ADJUSTMENT BRACKET</v>
          </cell>
          <cell r="D78">
            <v>97.3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 t="str">
            <v>Volutone</v>
          </cell>
        </row>
        <row r="79">
          <cell r="A79" t="str">
            <v>PAC004</v>
          </cell>
          <cell r="B79" t="str">
            <v>Chief</v>
          </cell>
          <cell r="C79" t="str">
            <v>WRENCH KIT</v>
          </cell>
          <cell r="D79">
            <v>4.9000000000000004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 t="str">
            <v>Volutone</v>
          </cell>
        </row>
        <row r="80">
          <cell r="A80" t="str">
            <v>WMA2S</v>
          </cell>
          <cell r="B80" t="str">
            <v>Chief</v>
          </cell>
          <cell r="C80" t="str">
            <v>WMA2S WALL MOUNT ACCY, 1 1/2 NPT LAT SHI</v>
          </cell>
          <cell r="D80">
            <v>132.30000000000001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 t="str">
            <v>Volutone</v>
          </cell>
        </row>
        <row r="81">
          <cell r="A81" t="str">
            <v>WMA1S</v>
          </cell>
          <cell r="B81" t="str">
            <v>Chief</v>
          </cell>
          <cell r="C81" t="str">
            <v>WMA1S WALL MOUNT ACCY, 1 1/2 NPT SINGLE</v>
          </cell>
          <cell r="D81">
            <v>97.3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 t="str">
            <v>Volutone</v>
          </cell>
        </row>
        <row r="82">
          <cell r="A82" t="str">
            <v>WM240AUS</v>
          </cell>
          <cell r="B82" t="str">
            <v>Chief</v>
          </cell>
          <cell r="C82" t="str">
            <v>WM240S WITH RSMAUS KIT</v>
          </cell>
          <cell r="D82">
            <v>334.6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 t="str">
            <v>Volutone</v>
          </cell>
        </row>
        <row r="83">
          <cell r="A83" t="str">
            <v>WM240SI</v>
          </cell>
          <cell r="B83" t="str">
            <v>Chief</v>
          </cell>
          <cell r="C83" t="str">
            <v>WM240S + CHIEF INTERACTIVE KIT</v>
          </cell>
          <cell r="D83">
            <v>790.3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 t="str">
            <v>Volutone</v>
          </cell>
        </row>
        <row r="84">
          <cell r="A84" t="str">
            <v>WM240AUSI</v>
          </cell>
          <cell r="B84" t="str">
            <v>Chief</v>
          </cell>
          <cell r="C84" t="str">
            <v>WM240AUS + CHIEF INTERACTIVE KIT</v>
          </cell>
          <cell r="D84">
            <v>930.3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 t="str">
            <v>Volutone</v>
          </cell>
        </row>
        <row r="85">
          <cell r="A85" t="str">
            <v>WM230AUS</v>
          </cell>
          <cell r="B85" t="str">
            <v>Chief</v>
          </cell>
          <cell r="C85" t="str">
            <v>WM230S WITH RSMAUS KIT</v>
          </cell>
          <cell r="D85">
            <v>313.60000000000002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 t="str">
            <v>Volutone</v>
          </cell>
        </row>
        <row r="86">
          <cell r="A86" t="str">
            <v>WM230SI</v>
          </cell>
          <cell r="B86" t="str">
            <v>Chief</v>
          </cell>
          <cell r="C86" t="str">
            <v>WM230S + CHIEF INTERACTIVE KIT</v>
          </cell>
          <cell r="D86">
            <v>769.3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 t="str">
            <v>Volutone</v>
          </cell>
        </row>
        <row r="87">
          <cell r="A87" t="str">
            <v>WM230AUSI</v>
          </cell>
          <cell r="B87" t="str">
            <v>Chief</v>
          </cell>
          <cell r="C87" t="str">
            <v>WM230AUS + CHIEF INTERACTIVE KIT</v>
          </cell>
          <cell r="D87">
            <v>909.3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 t="str">
            <v>Volutone</v>
          </cell>
        </row>
        <row r="88">
          <cell r="A88" t="str">
            <v>WM220AUS</v>
          </cell>
          <cell r="B88" t="str">
            <v>Chief</v>
          </cell>
          <cell r="C88" t="str">
            <v>WM220S WITH RSMAUS KIT</v>
          </cell>
          <cell r="D88">
            <v>292.60000000000002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 t="str">
            <v>Volutone</v>
          </cell>
        </row>
        <row r="89">
          <cell r="A89" t="str">
            <v>WM220SI</v>
          </cell>
          <cell r="B89" t="str">
            <v>Chief</v>
          </cell>
          <cell r="C89" t="str">
            <v>WM220S + CHIEF INTERACTIVE KIT</v>
          </cell>
          <cell r="D89">
            <v>748.3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 t="str">
            <v>Volutone</v>
          </cell>
        </row>
        <row r="90">
          <cell r="A90" t="str">
            <v>WM220AUSI</v>
          </cell>
          <cell r="B90" t="str">
            <v>Chief</v>
          </cell>
          <cell r="C90" t="str">
            <v>WM220AUS + CHIEF INTERACTIVE KIT</v>
          </cell>
          <cell r="D90">
            <v>888.3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 t="str">
            <v>Volutone</v>
          </cell>
        </row>
        <row r="91">
          <cell r="A91" t="str">
            <v>WM210AUS</v>
          </cell>
          <cell r="B91" t="str">
            <v>Chief</v>
          </cell>
          <cell r="C91" t="str">
            <v>WM210S WITH RSMAUS KIT</v>
          </cell>
          <cell r="D91">
            <v>271.60000000000002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 t="str">
            <v>Volutone</v>
          </cell>
        </row>
        <row r="92">
          <cell r="A92" t="str">
            <v>WM210SI</v>
          </cell>
          <cell r="B92" t="str">
            <v>Chief</v>
          </cell>
          <cell r="C92" t="str">
            <v>WM210S + CHIEF INTERACTIVE KIT</v>
          </cell>
          <cell r="D92">
            <v>727.3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 t="str">
            <v>Volutone</v>
          </cell>
        </row>
        <row r="93">
          <cell r="A93" t="str">
            <v>WM210AUSI</v>
          </cell>
          <cell r="B93" t="str">
            <v>Chief</v>
          </cell>
          <cell r="C93" t="str">
            <v>WM210AUS + CHIEF INTERACTIVE KIT</v>
          </cell>
          <cell r="D93">
            <v>867.3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 t="str">
            <v>Volutone</v>
          </cell>
        </row>
        <row r="94">
          <cell r="A94" t="str">
            <v>WM130AUS</v>
          </cell>
          <cell r="B94" t="str">
            <v>Chief</v>
          </cell>
          <cell r="C94" t="str">
            <v>WM130S WITH RSMAUS KIT</v>
          </cell>
          <cell r="D94">
            <v>278.60000000000002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 t="str">
            <v>Volutone</v>
          </cell>
        </row>
        <row r="95">
          <cell r="A95" t="str">
            <v>WM120AUS</v>
          </cell>
          <cell r="B95" t="str">
            <v>Chief</v>
          </cell>
          <cell r="C95" t="str">
            <v>WM120S WITH RSMAUS KIT</v>
          </cell>
          <cell r="D95">
            <v>257.60000000000002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 t="str">
            <v>Volutone</v>
          </cell>
        </row>
        <row r="96">
          <cell r="A96" t="str">
            <v>WM110AUS</v>
          </cell>
          <cell r="B96" t="str">
            <v>Chief</v>
          </cell>
          <cell r="C96" t="str">
            <v>WM110S WITH RSMAUS KIT</v>
          </cell>
          <cell r="D96">
            <v>236.6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 t="str">
            <v>Volutone</v>
          </cell>
        </row>
        <row r="97">
          <cell r="A97" t="str">
            <v>WBMUS</v>
          </cell>
          <cell r="B97" t="str">
            <v>Chief</v>
          </cell>
          <cell r="C97" t="str">
            <v>WHITEBOARD WALL MNT, RETROFIT</v>
          </cell>
          <cell r="D97">
            <v>160.30000000000001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 t="str">
            <v>Volutone</v>
          </cell>
        </row>
        <row r="98">
          <cell r="A98" t="str">
            <v>WBAP</v>
          </cell>
          <cell r="B98" t="str">
            <v>Chief</v>
          </cell>
          <cell r="C98" t="str">
            <v>WHITE BOARD ACCY PLATFORM</v>
          </cell>
          <cell r="D98">
            <v>69.3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 t="str">
            <v>Volutone</v>
          </cell>
        </row>
        <row r="99">
          <cell r="A99" t="str">
            <v>FVS150</v>
          </cell>
          <cell r="B99" t="str">
            <v>Chief</v>
          </cell>
          <cell r="C99" t="str">
            <v>WER CAMERA SHELF, LARGE</v>
          </cell>
          <cell r="D99">
            <v>72.099999999999994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 t="str">
            <v>Volutone</v>
          </cell>
        </row>
        <row r="100">
          <cell r="A100" t="str">
            <v>KSA1001B</v>
          </cell>
          <cell r="B100" t="str">
            <v>Chief</v>
          </cell>
          <cell r="C100" t="str">
            <v>WALLPLATE ACC. BLACK</v>
          </cell>
          <cell r="D100">
            <v>52.5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 t="str">
            <v>Volutone</v>
          </cell>
        </row>
        <row r="101">
          <cell r="A101" t="str">
            <v>KSA1001S</v>
          </cell>
          <cell r="B101" t="str">
            <v>Chief</v>
          </cell>
          <cell r="C101" t="str">
            <v>WALL PLATE ACCES. SILVER</v>
          </cell>
          <cell r="D101">
            <v>52.5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Volutone</v>
          </cell>
        </row>
        <row r="102">
          <cell r="A102" t="str">
            <v>KWS220S</v>
          </cell>
          <cell r="B102" t="str">
            <v>Chief</v>
          </cell>
          <cell r="C102" t="str">
            <v>WALL MT, ARRAY, SINGLE ARM</v>
          </cell>
          <cell r="D102">
            <v>201.25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 t="str">
            <v>Volutone</v>
          </cell>
        </row>
        <row r="103">
          <cell r="A103" t="str">
            <v>KWS220B</v>
          </cell>
          <cell r="B103" t="str">
            <v>Chief</v>
          </cell>
          <cell r="C103" t="str">
            <v>WALL MT, ARRAY, SINGLE ARM</v>
          </cell>
          <cell r="D103">
            <v>201.25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 t="str">
            <v>Volutone</v>
          </cell>
        </row>
        <row r="104">
          <cell r="A104" t="str">
            <v>KWD320S</v>
          </cell>
          <cell r="B104" t="str">
            <v>Chief</v>
          </cell>
          <cell r="C104" t="str">
            <v>WALL MT, ARRAY, DUAL ARM</v>
          </cell>
          <cell r="D104">
            <v>246.75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 t="str">
            <v>Volutone</v>
          </cell>
        </row>
        <row r="105">
          <cell r="A105" t="str">
            <v>KWD320B</v>
          </cell>
          <cell r="B105" t="str">
            <v>Chief</v>
          </cell>
          <cell r="C105" t="str">
            <v>WALL MT, ARRAY, DUAL ARM</v>
          </cell>
          <cell r="D105">
            <v>246.75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 t="str">
            <v>Volutone</v>
          </cell>
        </row>
        <row r="106">
          <cell r="A106" t="str">
            <v>KWD220S</v>
          </cell>
          <cell r="B106" t="str">
            <v>Chief</v>
          </cell>
          <cell r="C106" t="str">
            <v>WALL MT, ARRAY, DUAL ARM</v>
          </cell>
          <cell r="D106">
            <v>222.25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 t="str">
            <v>Volutone</v>
          </cell>
        </row>
        <row r="107">
          <cell r="A107" t="str">
            <v>KWD220B</v>
          </cell>
          <cell r="B107" t="str">
            <v>Chief</v>
          </cell>
          <cell r="C107" t="str">
            <v>WALL MT, ARRAY, DUAL ARM</v>
          </cell>
          <cell r="D107">
            <v>222.25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 t="str">
            <v>Volutone</v>
          </cell>
        </row>
        <row r="108">
          <cell r="A108" t="str">
            <v>KWS320S</v>
          </cell>
          <cell r="B108" t="str">
            <v>Chief</v>
          </cell>
          <cell r="C108" t="str">
            <v>WALL MT, ARRAT, SINGLE ARM</v>
          </cell>
          <cell r="D108">
            <v>225.75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 t="str">
            <v>Volutone</v>
          </cell>
        </row>
        <row r="109">
          <cell r="A109" t="str">
            <v>KWS320B</v>
          </cell>
          <cell r="B109" t="str">
            <v>Chief</v>
          </cell>
          <cell r="C109" t="str">
            <v>WALL MT, ARRAT, SINGLE ARM</v>
          </cell>
          <cell r="D109">
            <v>225.75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 t="str">
            <v>Volutone</v>
          </cell>
        </row>
        <row r="110">
          <cell r="A110" t="str">
            <v>PAC101S</v>
          </cell>
          <cell r="B110" t="str">
            <v>Chief</v>
          </cell>
          <cell r="C110" t="str">
            <v>WALL MOUNT SHELF SILVER</v>
          </cell>
          <cell r="D110">
            <v>50.4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 t="str">
            <v>Volutone</v>
          </cell>
        </row>
        <row r="111">
          <cell r="A111" t="str">
            <v>KWY220S</v>
          </cell>
          <cell r="B111" t="str">
            <v>Chief</v>
          </cell>
          <cell r="C111" t="str">
            <v>WALL MOUNT DUAL HGT ADJST SILVER</v>
          </cell>
          <cell r="D111">
            <v>327.25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 t="str">
            <v>Volutone</v>
          </cell>
        </row>
        <row r="112">
          <cell r="A112" t="str">
            <v>KWY220B</v>
          </cell>
          <cell r="B112" t="str">
            <v>Chief</v>
          </cell>
          <cell r="C112" t="str">
            <v>WALL MOUNT DUAL HGT ADJST BLACK</v>
          </cell>
          <cell r="D112">
            <v>327.25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 t="str">
            <v>Volutone</v>
          </cell>
        </row>
        <row r="113">
          <cell r="A113" t="str">
            <v>KWG110S</v>
          </cell>
          <cell r="B113" t="str">
            <v>Chief</v>
          </cell>
          <cell r="C113" t="str">
            <v>WALL HEIGHT ADUJUST. DUAL ARM</v>
          </cell>
          <cell r="D113">
            <v>180.25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 t="str">
            <v>Volutone</v>
          </cell>
        </row>
        <row r="114">
          <cell r="A114" t="str">
            <v>KWV110S</v>
          </cell>
          <cell r="B114" t="str">
            <v>Chief</v>
          </cell>
          <cell r="C114" t="str">
            <v>WALL HEIGHT ADJUST. SINGLE ARM</v>
          </cell>
          <cell r="D114">
            <v>159.25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 t="str">
            <v>Volutone</v>
          </cell>
        </row>
        <row r="115">
          <cell r="A115" t="str">
            <v>KWV110B</v>
          </cell>
          <cell r="B115" t="str">
            <v>Chief</v>
          </cell>
          <cell r="C115" t="str">
            <v>WALL HEIGHT ADJUST. SINGLE ARM</v>
          </cell>
          <cell r="D115">
            <v>159.25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 t="str">
            <v>Volutone</v>
          </cell>
        </row>
        <row r="116">
          <cell r="A116" t="str">
            <v>KWG110B</v>
          </cell>
          <cell r="B116" t="str">
            <v>Chief</v>
          </cell>
          <cell r="C116" t="str">
            <v>WALL HEIGHT ADJUST. DUAL ARM</v>
          </cell>
          <cell r="D116">
            <v>180.25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 t="str">
            <v>Volutone</v>
          </cell>
        </row>
        <row r="117">
          <cell r="A117" t="str">
            <v>KWB110S</v>
          </cell>
          <cell r="B117" t="str">
            <v>Chief</v>
          </cell>
          <cell r="C117" t="str">
            <v>WALL HEIGHT ADJUST TRIPLE ARM</v>
          </cell>
          <cell r="D117">
            <v>201.25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 t="str">
            <v>Volutone</v>
          </cell>
        </row>
        <row r="118">
          <cell r="A118" t="str">
            <v>KWB110B</v>
          </cell>
          <cell r="B118" t="str">
            <v>Chief</v>
          </cell>
          <cell r="C118" t="str">
            <v>WALL HEIGHT ADJUST TRIPLE ARM</v>
          </cell>
          <cell r="D118">
            <v>201.25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 t="str">
            <v>Volutone</v>
          </cell>
        </row>
        <row r="119">
          <cell r="A119" t="str">
            <v>FPA701-B1</v>
          </cell>
          <cell r="B119" t="str">
            <v>Chief</v>
          </cell>
          <cell r="C119" t="str">
            <v>VUEPOINT ANTI TIP STRAP</v>
          </cell>
          <cell r="D119">
            <v>13.993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 t="str">
            <v>Volutone</v>
          </cell>
        </row>
        <row r="120">
          <cell r="A120" t="str">
            <v>MSMVPU</v>
          </cell>
          <cell r="B120" t="str">
            <v>Chief</v>
          </cell>
          <cell r="C120" t="str">
            <v>VIDEO WALL PORTRAIT MOUNT - MEDIUM</v>
          </cell>
          <cell r="D120">
            <v>349.3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 t="str">
            <v>Volutone</v>
          </cell>
        </row>
        <row r="121">
          <cell r="A121" t="str">
            <v>LSMVPU</v>
          </cell>
          <cell r="B121" t="str">
            <v>Chief</v>
          </cell>
          <cell r="C121" t="str">
            <v>VIDEO WALL PORTRAIT MOUNT - LARGE</v>
          </cell>
          <cell r="D121">
            <v>384.3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 t="str">
            <v>Volutone</v>
          </cell>
        </row>
        <row r="122">
          <cell r="A122" t="str">
            <v>FVS200</v>
          </cell>
          <cell r="B122" t="str">
            <v>Chief</v>
          </cell>
          <cell r="C122" t="str">
            <v>VIDEO CONFERENCING SHELF, SMALL</v>
          </cell>
          <cell r="D122">
            <v>58.1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 t="str">
            <v>Volutone</v>
          </cell>
        </row>
        <row r="123">
          <cell r="A123" t="str">
            <v>FVS250</v>
          </cell>
          <cell r="B123" t="str">
            <v>Chief</v>
          </cell>
          <cell r="C123" t="str">
            <v>VIDEO CONFERENCING SHELF, LARGE</v>
          </cell>
          <cell r="D123">
            <v>72.099999999999994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 t="str">
            <v>Volutone</v>
          </cell>
        </row>
        <row r="124">
          <cell r="A124" t="str">
            <v>FVS251</v>
          </cell>
          <cell r="B124" t="str">
            <v>Chief</v>
          </cell>
          <cell r="C124" t="str">
            <v>VIDEO CONFERENCING SHELF, FUSION LARGE</v>
          </cell>
          <cell r="D124">
            <v>80.5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 t="str">
            <v>Volutone</v>
          </cell>
        </row>
        <row r="125">
          <cell r="A125" t="str">
            <v>PAC150</v>
          </cell>
          <cell r="B125" t="str">
            <v>Chief</v>
          </cell>
          <cell r="C125" t="str">
            <v>VIDEO CONFERENCING SHELF</v>
          </cell>
          <cell r="D125">
            <v>80.5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 t="str">
            <v>Volutone</v>
          </cell>
        </row>
        <row r="126">
          <cell r="A126" t="str">
            <v>PAC715</v>
          </cell>
          <cell r="B126" t="str">
            <v>Chief</v>
          </cell>
          <cell r="C126" t="str">
            <v>Video Conferencing Camera Shelf</v>
          </cell>
          <cell r="D126">
            <v>80.5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 t="str">
            <v>Volutone</v>
          </cell>
        </row>
        <row r="127">
          <cell r="A127" t="str">
            <v>CMA347</v>
          </cell>
          <cell r="B127" t="str">
            <v>Chief</v>
          </cell>
          <cell r="C127" t="str">
            <v>VIBRATION DAMPER MOUNT</v>
          </cell>
          <cell r="D127">
            <v>231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 t="str">
            <v>Volutone</v>
          </cell>
        </row>
        <row r="128">
          <cell r="A128" t="str">
            <v>FSRV</v>
          </cell>
          <cell r="B128" t="str">
            <v>Chief</v>
          </cell>
          <cell r="C128" t="str">
            <v>VESA UNIVERSAL STATIC MOUNT</v>
          </cell>
          <cell r="D128">
            <v>34.299999999999997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 t="str">
            <v>Volutone</v>
          </cell>
        </row>
        <row r="129">
          <cell r="A129" t="str">
            <v>FTRV</v>
          </cell>
          <cell r="B129" t="str">
            <v>Chief</v>
          </cell>
          <cell r="C129" t="str">
            <v>VESA UNIVERSAL PITCH MOUNT</v>
          </cell>
          <cell r="D129">
            <v>41.3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 t="str">
            <v>Volutone</v>
          </cell>
        </row>
        <row r="130">
          <cell r="A130" t="str">
            <v>FSBVS</v>
          </cell>
          <cell r="B130" t="str">
            <v>Chief</v>
          </cell>
          <cell r="C130" t="str">
            <v>VESA INTERFACE SILVER</v>
          </cell>
          <cell r="D130">
            <v>34.299999999999997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 t="str">
            <v>Volutone</v>
          </cell>
        </row>
        <row r="131">
          <cell r="A131" t="str">
            <v>FSBVB</v>
          </cell>
          <cell r="B131" t="str">
            <v>Chief</v>
          </cell>
          <cell r="C131" t="str">
            <v>VESA INTERFACE BLACK</v>
          </cell>
          <cell r="D131">
            <v>34.299999999999997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 t="str">
            <v>Volutone</v>
          </cell>
        </row>
        <row r="132">
          <cell r="A132" t="str">
            <v>FSR4100</v>
          </cell>
          <cell r="B132" t="str">
            <v>Chief</v>
          </cell>
          <cell r="C132" t="str">
            <v>VESA 75/100 STATIC MOUNT</v>
          </cell>
          <cell r="D132">
            <v>34.299999999999997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 t="str">
            <v>Volutone</v>
          </cell>
        </row>
        <row r="133">
          <cell r="A133" t="str">
            <v>FSB75100B</v>
          </cell>
          <cell r="B133" t="str">
            <v>Chief</v>
          </cell>
          <cell r="C133" t="str">
            <v>VESA 75/100 ADAPTER</v>
          </cell>
          <cell r="D133">
            <v>6.3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 t="str">
            <v>Volutone</v>
          </cell>
        </row>
        <row r="134">
          <cell r="A134" t="str">
            <v>FTR4100</v>
          </cell>
          <cell r="B134" t="str">
            <v>Chief</v>
          </cell>
          <cell r="C134" t="str">
            <v>VESA 75 /100 PITCH MOUNT</v>
          </cell>
          <cell r="D134">
            <v>41.3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 t="str">
            <v>Volutone</v>
          </cell>
        </row>
        <row r="135">
          <cell r="A135" t="str">
            <v>KTG230S</v>
          </cell>
          <cell r="B135" t="str">
            <v>Chief</v>
          </cell>
          <cell r="C135" t="str">
            <v>VERTICAL DUAL ARRAY SLVR GROMMET MOUNT</v>
          </cell>
          <cell r="D135">
            <v>201.25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 t="str">
            <v>Volutone</v>
          </cell>
        </row>
        <row r="136">
          <cell r="A136" t="str">
            <v>KTG230B</v>
          </cell>
          <cell r="B136" t="str">
            <v>Chief</v>
          </cell>
          <cell r="C136" t="str">
            <v>VERTICAL DUAL ARRAY BLK GROMMET MOUNT</v>
          </cell>
          <cell r="D136">
            <v>201.25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 t="str">
            <v>Volutone</v>
          </cell>
        </row>
        <row r="137">
          <cell r="A137" t="str">
            <v>VCM44E</v>
          </cell>
          <cell r="B137" t="str">
            <v>Chief</v>
          </cell>
          <cell r="C137" t="str">
            <v>VCM44E, CUSTOM, INCL HB44E, BLK</v>
          </cell>
          <cell r="D137">
            <v>300.3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 t="str">
            <v>Volutone</v>
          </cell>
        </row>
        <row r="138">
          <cell r="A138" t="str">
            <v>VCM94C</v>
          </cell>
          <cell r="B138" t="str">
            <v>Chief</v>
          </cell>
          <cell r="C138" t="str">
            <v>VCM, CUSTOM, INCL HB94C, BLK</v>
          </cell>
          <cell r="D138">
            <v>300.3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 t="str">
            <v>Volutone</v>
          </cell>
        </row>
        <row r="139">
          <cell r="A139" t="str">
            <v>VCMXXXX</v>
          </cell>
          <cell r="B139" t="str">
            <v>Chief</v>
          </cell>
          <cell r="C139" t="str">
            <v>VCM INVERTED HEAVY-DUTY PROJECTOR MOUNT</v>
          </cell>
          <cell r="D139">
            <v>300.3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 t="str">
            <v>Volutone</v>
          </cell>
        </row>
        <row r="140">
          <cell r="A140" t="str">
            <v>RPMBU</v>
          </cell>
          <cell r="B140" t="str">
            <v>Chief</v>
          </cell>
          <cell r="C140" t="str">
            <v>UNIVERSAL RPMB</v>
          </cell>
          <cell r="D140">
            <v>160.30000000000001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 t="str">
            <v>Volutone</v>
          </cell>
        </row>
        <row r="141">
          <cell r="A141" t="str">
            <v>RPMAUW</v>
          </cell>
          <cell r="B141" t="str">
            <v>Chief</v>
          </cell>
          <cell r="C141" t="str">
            <v>UNIVERSAL RPMA</v>
          </cell>
          <cell r="D141">
            <v>160.30000000000001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 t="str">
            <v>Volutone</v>
          </cell>
        </row>
        <row r="142">
          <cell r="A142" t="str">
            <v>RPMAU</v>
          </cell>
          <cell r="B142" t="str">
            <v>Chief</v>
          </cell>
          <cell r="C142" t="str">
            <v>UNIVERSAL RPMA</v>
          </cell>
          <cell r="D142">
            <v>160.30000000000001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 t="str">
            <v>Volutone</v>
          </cell>
        </row>
        <row r="143">
          <cell r="A143" t="str">
            <v>RPAUW</v>
          </cell>
          <cell r="B143" t="str">
            <v>Chief</v>
          </cell>
          <cell r="C143" t="str">
            <v>UNIVERSAL RPA WHITE</v>
          </cell>
          <cell r="D143">
            <v>139.30000000000001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 t="str">
            <v>Volutone</v>
          </cell>
        </row>
        <row r="144">
          <cell r="A144" t="str">
            <v>RPAUS</v>
          </cell>
          <cell r="B144" t="str">
            <v>Chief</v>
          </cell>
          <cell r="C144" t="str">
            <v>UNIVERSAL RPA SILVER</v>
          </cell>
          <cell r="D144">
            <v>139.30000000000001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 t="str">
            <v>Volutone</v>
          </cell>
        </row>
        <row r="145">
          <cell r="A145" t="str">
            <v>RPAU</v>
          </cell>
          <cell r="B145" t="str">
            <v>Chief</v>
          </cell>
          <cell r="C145" t="str">
            <v>UNIVERSAL RPA</v>
          </cell>
          <cell r="D145">
            <v>139.30000000000001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 t="str">
            <v>Volutone</v>
          </cell>
        </row>
        <row r="146">
          <cell r="A146" t="str">
            <v>PSBUS</v>
          </cell>
          <cell r="B146" t="str">
            <v>Chief</v>
          </cell>
          <cell r="C146" t="str">
            <v>UNIVERSAL PSB SILVER</v>
          </cell>
          <cell r="D146">
            <v>97.3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 t="str">
            <v>Volutone</v>
          </cell>
        </row>
        <row r="147">
          <cell r="A147" t="str">
            <v>MSBUS</v>
          </cell>
          <cell r="B147" t="str">
            <v>Chief</v>
          </cell>
          <cell r="C147" t="str">
            <v>UNIVERSAL MSB - SILVER</v>
          </cell>
          <cell r="D147">
            <v>83.3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 t="str">
            <v>Volutone</v>
          </cell>
        </row>
        <row r="148">
          <cell r="A148" t="str">
            <v>MSBUB</v>
          </cell>
          <cell r="B148" t="str">
            <v>Chief</v>
          </cell>
          <cell r="C148" t="str">
            <v>UNIVERSAL MSB - BLACK</v>
          </cell>
          <cell r="D148">
            <v>83.3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 t="str">
            <v>Volutone</v>
          </cell>
        </row>
        <row r="149">
          <cell r="A149" t="str">
            <v>JSBUS</v>
          </cell>
          <cell r="B149" t="str">
            <v>Chief</v>
          </cell>
          <cell r="C149" t="str">
            <v>UNIVERSAL INTERFACE, J-SERIES SILVER</v>
          </cell>
          <cell r="D149">
            <v>34.299999999999997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 t="str">
            <v>Volutone</v>
          </cell>
        </row>
        <row r="150">
          <cell r="A150" t="str">
            <v>JSBUB</v>
          </cell>
          <cell r="B150" t="str">
            <v>Chief</v>
          </cell>
          <cell r="C150" t="str">
            <v>UNIVERSAL INTERFACE, J-SERIES BLACK</v>
          </cell>
          <cell r="D150">
            <v>34.299999999999997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 t="str">
            <v>Volutone</v>
          </cell>
        </row>
        <row r="151">
          <cell r="A151" t="str">
            <v>SLMOW</v>
          </cell>
          <cell r="B151" t="str">
            <v>Chief</v>
          </cell>
          <cell r="C151" t="str">
            <v>UNIVERSAL INTERFACE (1ST GEN), SLM WHT</v>
          </cell>
          <cell r="D151">
            <v>97.3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 t="str">
            <v>Volutone</v>
          </cell>
        </row>
        <row r="152">
          <cell r="A152" t="str">
            <v>SLMOS</v>
          </cell>
          <cell r="B152" t="str">
            <v>Chief</v>
          </cell>
          <cell r="C152" t="str">
            <v>UNIVERSAL INTERFACE (1ST GEN), SLM SLV</v>
          </cell>
          <cell r="D152">
            <v>97.3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 t="str">
            <v>Volutone</v>
          </cell>
        </row>
        <row r="153">
          <cell r="A153" t="str">
            <v>SLMO</v>
          </cell>
          <cell r="B153" t="str">
            <v>Chief</v>
          </cell>
          <cell r="C153" t="str">
            <v>UNIVERSAL INTERFACE (1ST GEN), SLM</v>
          </cell>
          <cell r="D153">
            <v>97.3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 t="str">
            <v>Volutone</v>
          </cell>
        </row>
        <row r="154">
          <cell r="A154" t="str">
            <v>SLBOW</v>
          </cell>
          <cell r="B154" t="str">
            <v>Chief</v>
          </cell>
          <cell r="C154" t="str">
            <v>UNIVERSAL INTERFACE (1ST GEN), SLB WHT</v>
          </cell>
          <cell r="D154">
            <v>97.3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 t="str">
            <v>Volutone</v>
          </cell>
        </row>
        <row r="155">
          <cell r="A155" t="str">
            <v>SLBOS</v>
          </cell>
          <cell r="B155" t="str">
            <v>Chief</v>
          </cell>
          <cell r="C155" t="str">
            <v>UNIVERSAL INTERFACE (1ST GEN), SLB SLV</v>
          </cell>
          <cell r="D155">
            <v>97.3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 t="str">
            <v>Volutone</v>
          </cell>
        </row>
        <row r="156">
          <cell r="A156" t="str">
            <v>SLBO</v>
          </cell>
          <cell r="B156" t="str">
            <v>Chief</v>
          </cell>
          <cell r="C156" t="str">
            <v>UNIVERSAL INTERFACE (1ST GEN), SLB</v>
          </cell>
          <cell r="D156">
            <v>97.3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 t="str">
            <v>Volutone</v>
          </cell>
        </row>
        <row r="157">
          <cell r="A157" t="str">
            <v>WBAU</v>
          </cell>
          <cell r="B157" t="str">
            <v>Chief</v>
          </cell>
          <cell r="C157" t="str">
            <v>UNIVERSAL INTERACTIVE BOARD ACCY</v>
          </cell>
          <cell r="D157">
            <v>62.3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 t="str">
            <v>Volutone</v>
          </cell>
        </row>
        <row r="158">
          <cell r="A158" t="str">
            <v>HBU</v>
          </cell>
          <cell r="B158" t="str">
            <v>Chief</v>
          </cell>
          <cell r="C158" t="str">
            <v>UNIVERSAL HB INTERFACE BRACKET</v>
          </cell>
          <cell r="D158">
            <v>195.3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 t="str">
            <v>Volutone</v>
          </cell>
        </row>
        <row r="159">
          <cell r="A159" t="str">
            <v>FHBU</v>
          </cell>
          <cell r="B159" t="str">
            <v>Chief</v>
          </cell>
          <cell r="C159" t="str">
            <v>UNIVERSAL HARDWARE KIT</v>
          </cell>
          <cell r="D159">
            <v>7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 t="str">
            <v>Volutone</v>
          </cell>
        </row>
        <row r="160">
          <cell r="A160" t="str">
            <v>QMP1C</v>
          </cell>
          <cell r="B160" t="str">
            <v>Chief</v>
          </cell>
          <cell r="C160" t="str">
            <v>UNIVERSAL CPU HOLDER CARTS AND STANDS</v>
          </cell>
          <cell r="D160">
            <v>152.6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 t="str">
            <v>Volutone</v>
          </cell>
        </row>
        <row r="161">
          <cell r="A161" t="str">
            <v>PAC251</v>
          </cell>
          <cell r="B161" t="str">
            <v>Chief</v>
          </cell>
          <cell r="C161" t="str">
            <v>UNIVERSAL CPU ADAPTER</v>
          </cell>
          <cell r="D161">
            <v>167.3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 t="str">
            <v>Volutone</v>
          </cell>
        </row>
        <row r="162">
          <cell r="A162" t="str">
            <v>LCDA215C</v>
          </cell>
          <cell r="B162" t="str">
            <v>Chief</v>
          </cell>
          <cell r="C162" t="str">
            <v>UNIVERSAL ADJUSTABLE MOUNT</v>
          </cell>
          <cell r="D162">
            <v>251.3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 t="str">
            <v>Volutone</v>
          </cell>
        </row>
        <row r="163">
          <cell r="A163" t="str">
            <v>KSY220S</v>
          </cell>
          <cell r="B163" t="str">
            <v>Chief</v>
          </cell>
          <cell r="C163" t="str">
            <v>UNIV. SLATWALL MULTI-ARM</v>
          </cell>
          <cell r="D163">
            <v>348.25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 t="str">
            <v>Volutone</v>
          </cell>
        </row>
        <row r="164">
          <cell r="A164" t="str">
            <v>KSY220B</v>
          </cell>
          <cell r="B164" t="str">
            <v>Chief</v>
          </cell>
          <cell r="C164" t="str">
            <v>UNIV. SLATWALL MULTI-ARM</v>
          </cell>
          <cell r="D164">
            <v>348.25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 t="str">
            <v>Volutone</v>
          </cell>
        </row>
        <row r="165">
          <cell r="A165" t="str">
            <v>KSG110S</v>
          </cell>
          <cell r="B165" t="str">
            <v>Chief</v>
          </cell>
          <cell r="C165" t="str">
            <v>UNIV. SLATWALL DUAL ARM</v>
          </cell>
          <cell r="D165">
            <v>201.25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 t="str">
            <v>Volutone</v>
          </cell>
        </row>
        <row r="166">
          <cell r="A166" t="str">
            <v>KSG110B</v>
          </cell>
          <cell r="B166" t="str">
            <v>Chief</v>
          </cell>
          <cell r="C166" t="str">
            <v>UNIV. SLATWALL DUAL ARM</v>
          </cell>
          <cell r="D166">
            <v>201.25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 t="str">
            <v>Volutone</v>
          </cell>
        </row>
        <row r="167">
          <cell r="A167" t="str">
            <v>CMA370</v>
          </cell>
          <cell r="B167" t="str">
            <v>Chief</v>
          </cell>
          <cell r="C167" t="str">
            <v>UNISTRUT ADAPTER KIT</v>
          </cell>
          <cell r="D167">
            <v>13.3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 t="str">
            <v>Volutone</v>
          </cell>
        </row>
        <row r="168">
          <cell r="A168" t="str">
            <v>CMA372</v>
          </cell>
          <cell r="B168" t="str">
            <v>Chief</v>
          </cell>
          <cell r="C168" t="str">
            <v>UNISTRUT ADAPTER</v>
          </cell>
          <cell r="D168">
            <v>38.5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 t="str">
            <v>Volutone</v>
          </cell>
        </row>
        <row r="169">
          <cell r="A169" t="str">
            <v>MCDV</v>
          </cell>
          <cell r="B169" t="str">
            <v>Chief</v>
          </cell>
          <cell r="C169" t="str">
            <v>TWIN MID SIZE CEILING MT UNIV.</v>
          </cell>
          <cell r="D169">
            <v>223.3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 t="str">
            <v>Volutone</v>
          </cell>
        </row>
        <row r="170">
          <cell r="A170" t="str">
            <v>MCD6000</v>
          </cell>
          <cell r="B170" t="str">
            <v>Chief</v>
          </cell>
          <cell r="C170" t="str">
            <v>TWIN MID SIZE CEILING MT</v>
          </cell>
          <cell r="D170">
            <v>146.30000000000001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 t="str">
            <v>Volutone</v>
          </cell>
        </row>
        <row r="171">
          <cell r="A171" t="str">
            <v>MCDXXXX</v>
          </cell>
          <cell r="B171" t="str">
            <v>Chief</v>
          </cell>
          <cell r="C171" t="str">
            <v xml:space="preserve">TWIN MID SIZE CEILING MOUNT  </v>
          </cell>
          <cell r="D171">
            <v>223.3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 t="str">
            <v>Volutone</v>
          </cell>
        </row>
        <row r="172">
          <cell r="A172" t="str">
            <v>MCDU</v>
          </cell>
          <cell r="B172" t="str">
            <v>Chief</v>
          </cell>
          <cell r="C172" t="str">
            <v>TWIN MID SIZE CEILING</v>
          </cell>
          <cell r="D172">
            <v>244.3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 t="str">
            <v>Volutone</v>
          </cell>
        </row>
        <row r="173">
          <cell r="A173" t="str">
            <v>KSA1019S</v>
          </cell>
          <cell r="B173" t="str">
            <v>Chief</v>
          </cell>
          <cell r="C173" t="str">
            <v>TURNTITE HEAD ACC. - SILVER</v>
          </cell>
          <cell r="D173">
            <v>29.75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 t="str">
            <v>Volutone</v>
          </cell>
        </row>
        <row r="174">
          <cell r="A174" t="str">
            <v>KSA1019B</v>
          </cell>
          <cell r="B174" t="str">
            <v>Chief</v>
          </cell>
          <cell r="C174" t="str">
            <v>TURNTITE HEAD ACC - BLACK</v>
          </cell>
          <cell r="D174">
            <v>29.75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 t="str">
            <v>Volutone</v>
          </cell>
        </row>
        <row r="175">
          <cell r="A175" t="str">
            <v>TPSXXXX</v>
          </cell>
          <cell r="B175" t="str">
            <v>Chief</v>
          </cell>
          <cell r="C175" t="str">
            <v xml:space="preserve">TRUSS/POLE STATIC W/ CUSTOM INTERFACE  </v>
          </cell>
          <cell r="D175">
            <v>209.3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 t="str">
            <v>Volutone</v>
          </cell>
        </row>
        <row r="176">
          <cell r="A176" t="str">
            <v>TPSU</v>
          </cell>
          <cell r="B176" t="str">
            <v>Chief</v>
          </cell>
          <cell r="C176" t="str">
            <v>TRUSS/POLE STATIC MT UNIVERSAL</v>
          </cell>
          <cell r="D176">
            <v>209.3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 t="str">
            <v>Volutone</v>
          </cell>
        </row>
        <row r="177">
          <cell r="A177" t="str">
            <v>TPS2000B</v>
          </cell>
          <cell r="B177" t="str">
            <v>Chief</v>
          </cell>
          <cell r="C177" t="str">
            <v>TRUSS/POLE STATIC MOUNT</v>
          </cell>
          <cell r="D177">
            <v>139.30000000000001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 t="str">
            <v>Volutone</v>
          </cell>
        </row>
        <row r="178">
          <cell r="A178" t="str">
            <v>TPPU</v>
          </cell>
          <cell r="B178" t="str">
            <v>Chief</v>
          </cell>
          <cell r="C178" t="str">
            <v>TRUSS, PITCH-ADJ UNIVERSAL</v>
          </cell>
          <cell r="D178">
            <v>279.3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 t="str">
            <v>Volutone</v>
          </cell>
        </row>
        <row r="179">
          <cell r="A179" t="str">
            <v>TPP2000B</v>
          </cell>
          <cell r="B179" t="str">
            <v>Chief</v>
          </cell>
          <cell r="C179" t="str">
            <v>TRUSS, PITCH - ADJUSTABLE</v>
          </cell>
          <cell r="D179">
            <v>209.3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 t="str">
            <v>Volutone</v>
          </cell>
        </row>
        <row r="180">
          <cell r="A180" t="str">
            <v>TPA111</v>
          </cell>
          <cell r="B180" t="str">
            <v>Chief</v>
          </cell>
          <cell r="C180" t="str">
            <v>TRUSS TILT ASSY VESA PATTERN</v>
          </cell>
          <cell r="D180">
            <v>174.3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 t="str">
            <v>Volutone</v>
          </cell>
        </row>
        <row r="181">
          <cell r="A181" t="str">
            <v>CMA366</v>
          </cell>
          <cell r="B181" t="str">
            <v>Chief</v>
          </cell>
          <cell r="C181" t="str">
            <v>TRUSS SPANNING ADAPTER</v>
          </cell>
          <cell r="D181">
            <v>84.7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 t="str">
            <v>Volutone</v>
          </cell>
        </row>
        <row r="182">
          <cell r="A182" t="str">
            <v>TPA112</v>
          </cell>
          <cell r="B182" t="str">
            <v>Chief</v>
          </cell>
          <cell r="C182" t="str">
            <v>TRUSS POLE STATIC VESA</v>
          </cell>
          <cell r="D182">
            <v>118.3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 t="str">
            <v>Volutone</v>
          </cell>
        </row>
        <row r="183">
          <cell r="A183" t="str">
            <v>TPK5</v>
          </cell>
          <cell r="B183" t="str">
            <v>Chief</v>
          </cell>
          <cell r="C183" t="str">
            <v>TRUSS CLAMP KIT, 2-3"</v>
          </cell>
          <cell r="D183">
            <v>50.4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 t="str">
            <v>Volutone</v>
          </cell>
        </row>
        <row r="184">
          <cell r="A184" t="str">
            <v>TPK4</v>
          </cell>
          <cell r="B184" t="str">
            <v>Chief</v>
          </cell>
          <cell r="C184" t="str">
            <v>TRUSS CLAMP KIT, 1-2"</v>
          </cell>
          <cell r="D184">
            <v>43.4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 t="str">
            <v>Volutone</v>
          </cell>
        </row>
        <row r="185">
          <cell r="A185" t="str">
            <v>TPK3</v>
          </cell>
          <cell r="B185" t="str">
            <v>Chief</v>
          </cell>
          <cell r="C185" t="str">
            <v>TRUSS CLAMP KIT, 0-1"</v>
          </cell>
          <cell r="D185">
            <v>43.4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 t="str">
            <v>Volutone</v>
          </cell>
        </row>
        <row r="186">
          <cell r="A186" t="str">
            <v>CMA365</v>
          </cell>
          <cell r="B186" t="str">
            <v>Chief</v>
          </cell>
          <cell r="C186" t="str">
            <v>TRUSS CEILING ADAPTER</v>
          </cell>
          <cell r="D186">
            <v>38.5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 t="str">
            <v>Volutone</v>
          </cell>
        </row>
        <row r="187">
          <cell r="A187" t="str">
            <v>TMA100</v>
          </cell>
          <cell r="B187" t="str">
            <v>Chief</v>
          </cell>
          <cell r="C187" t="str">
            <v>TRIPOD MOUNTING ACCESSORY</v>
          </cell>
          <cell r="D187">
            <v>69.3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 t="str">
            <v>Volutone</v>
          </cell>
        </row>
        <row r="188">
          <cell r="A188" t="str">
            <v>KCB110S</v>
          </cell>
          <cell r="B188" t="str">
            <v>Chief</v>
          </cell>
          <cell r="C188" t="str">
            <v>TRIPLE LIFT ARM DESK MT SIL</v>
          </cell>
          <cell r="D188">
            <v>208.25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 t="str">
            <v>Volutone</v>
          </cell>
        </row>
        <row r="189">
          <cell r="A189" t="str">
            <v>KCB110B</v>
          </cell>
          <cell r="B189" t="str">
            <v>Chief</v>
          </cell>
          <cell r="C189" t="str">
            <v>TRIPLE LIFT ARM DESK MT BLK</v>
          </cell>
          <cell r="D189">
            <v>208.25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 t="str">
            <v>Volutone</v>
          </cell>
        </row>
        <row r="190">
          <cell r="A190" t="str">
            <v>KMA320S</v>
          </cell>
          <cell r="B190" t="str">
            <v>Chief</v>
          </cell>
          <cell r="C190" t="str">
            <v>TRIPLE HORIZ. ARRAY SILVER</v>
          </cell>
          <cell r="D190">
            <v>127.75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 t="str">
            <v>Volutone</v>
          </cell>
        </row>
        <row r="191">
          <cell r="A191" t="str">
            <v>KMA320B</v>
          </cell>
          <cell r="B191" t="str">
            <v>Chief</v>
          </cell>
          <cell r="C191" t="str">
            <v>TRIPLE HORIZ. ARRAY BLACK</v>
          </cell>
          <cell r="D191">
            <v>127.75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 t="str">
            <v>Volutone</v>
          </cell>
        </row>
        <row r="192">
          <cell r="A192" t="str">
            <v>KTA320S</v>
          </cell>
          <cell r="B192" t="str">
            <v>Chief</v>
          </cell>
          <cell r="C192" t="str">
            <v>TRIPLE ARRAY POLE MT ACC.</v>
          </cell>
          <cell r="D192">
            <v>148.75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 t="str">
            <v>Volutone</v>
          </cell>
        </row>
        <row r="193">
          <cell r="A193" t="str">
            <v>KTA320B</v>
          </cell>
          <cell r="B193" t="str">
            <v>Chief</v>
          </cell>
          <cell r="C193" t="str">
            <v>TRIPLE ARRAY POLE MT ACC.</v>
          </cell>
          <cell r="D193">
            <v>148.75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 t="str">
            <v>Volutone</v>
          </cell>
        </row>
        <row r="194">
          <cell r="A194" t="str">
            <v>KFA320S</v>
          </cell>
          <cell r="B194" t="str">
            <v>Chief</v>
          </cell>
          <cell r="C194" t="str">
            <v>TRIPLE ARRAY CART MOUNT ACCESSORY</v>
          </cell>
          <cell r="D194">
            <v>166.25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 t="str">
            <v>Volutone</v>
          </cell>
        </row>
        <row r="195">
          <cell r="A195" t="str">
            <v>KFA320B</v>
          </cell>
          <cell r="B195" t="str">
            <v>Chief</v>
          </cell>
          <cell r="C195" t="str">
            <v>TRIPLE ARRAY CART MOUNT ACCESSORY</v>
          </cell>
          <cell r="D195">
            <v>166.25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 t="str">
            <v>Volutone</v>
          </cell>
        </row>
        <row r="196">
          <cell r="A196" t="str">
            <v>KMA325B</v>
          </cell>
          <cell r="B196" t="str">
            <v>Chief</v>
          </cell>
          <cell r="C196" t="str">
            <v>TRIPLE ARRAY 54" EXTRUSION</v>
          </cell>
          <cell r="D196">
            <v>152.25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 t="str">
            <v>Volutone</v>
          </cell>
        </row>
        <row r="197">
          <cell r="A197" t="str">
            <v>SMA620</v>
          </cell>
          <cell r="B197" t="str">
            <v>Chief</v>
          </cell>
          <cell r="C197" t="str">
            <v>TRACK CLIP SMART LIFT 236 SP</v>
          </cell>
          <cell r="D197">
            <v>41.3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 t="str">
            <v>Volutone</v>
          </cell>
        </row>
        <row r="198">
          <cell r="A198" t="str">
            <v>PAC115</v>
          </cell>
          <cell r="B198" t="str">
            <v>Chief</v>
          </cell>
          <cell r="C198" t="str">
            <v>TOGGLER ACCESSORY 1/4-20</v>
          </cell>
          <cell r="D198">
            <v>14.7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 t="str">
            <v>Volutone</v>
          </cell>
        </row>
        <row r="199">
          <cell r="A199" t="str">
            <v>TPPXXXX</v>
          </cell>
          <cell r="B199" t="str">
            <v>Chief</v>
          </cell>
          <cell r="C199" t="str">
            <v xml:space="preserve">TILT TRUSS MOUNT W/ CUSTOM INTERFACE     </v>
          </cell>
          <cell r="D199">
            <v>279.3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 t="str">
            <v>Volutone</v>
          </cell>
        </row>
        <row r="200">
          <cell r="A200" t="str">
            <v>TPMXXXX</v>
          </cell>
          <cell r="B200" t="str">
            <v>Chief</v>
          </cell>
          <cell r="C200" t="str">
            <v xml:space="preserve">TILT POLE MOUNT W/ CUSTOM INTERFACE        </v>
          </cell>
          <cell r="D200">
            <v>230.3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 t="str">
            <v>Volutone</v>
          </cell>
        </row>
        <row r="201">
          <cell r="A201" t="str">
            <v>MTRXXXX</v>
          </cell>
          <cell r="B201" t="str">
            <v>Chief</v>
          </cell>
          <cell r="C201" t="str">
            <v>TILT MOUNT W/ CUSTOM INTERFACE</v>
          </cell>
          <cell r="D201">
            <v>76.3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 t="str">
            <v>Volutone</v>
          </cell>
        </row>
        <row r="202">
          <cell r="A202" t="str">
            <v>PAC007B</v>
          </cell>
          <cell r="B202" t="str">
            <v>Chief</v>
          </cell>
          <cell r="C202" t="str">
            <v>TILT ASSRMBLY W/ FACE PLATE</v>
          </cell>
          <cell r="D202">
            <v>97.3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 t="str">
            <v>Volutone</v>
          </cell>
        </row>
        <row r="203">
          <cell r="A203" t="str">
            <v>PAC007S</v>
          </cell>
          <cell r="B203" t="str">
            <v>Chief</v>
          </cell>
          <cell r="C203" t="str">
            <v>TILT ASEMBLY W/ FACEPLATE</v>
          </cell>
          <cell r="D203">
            <v>97.3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 t="str">
            <v>Volutone</v>
          </cell>
        </row>
        <row r="204">
          <cell r="A204" t="str">
            <v>TS118SU</v>
          </cell>
          <cell r="B204" t="str">
            <v>Chief</v>
          </cell>
          <cell r="C204" t="str">
            <v>THINSTALL SMALL DUAL ARM SWINGARM</v>
          </cell>
          <cell r="D204">
            <v>90.3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 t="str">
            <v>Volutone</v>
          </cell>
        </row>
        <row r="205">
          <cell r="A205" t="str">
            <v>TS525TU</v>
          </cell>
          <cell r="B205" t="str">
            <v>Chief</v>
          </cell>
          <cell r="C205" t="str">
            <v>THIN SWING ARM (LARGE)</v>
          </cell>
          <cell r="D205">
            <v>349.3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 t="str">
            <v>Volutone</v>
          </cell>
        </row>
        <row r="206">
          <cell r="A206" t="str">
            <v>TS110SU</v>
          </cell>
          <cell r="B206" t="str">
            <v>Chief</v>
          </cell>
          <cell r="C206" t="str">
            <v>THIN SINGLE ARM SWINGARM</v>
          </cell>
          <cell r="D206">
            <v>69.3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 t="str">
            <v>Volutone</v>
          </cell>
        </row>
        <row r="207">
          <cell r="A207" t="str">
            <v>MSSXXXX</v>
          </cell>
          <cell r="B207" t="str">
            <v>Chief</v>
          </cell>
          <cell r="C207" t="str">
            <v>TABLE STAND W/ CUSTOM INTERFACE</v>
          </cell>
          <cell r="D207">
            <v>300.3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 t="str">
            <v>Volutone</v>
          </cell>
        </row>
        <row r="208">
          <cell r="A208" t="str">
            <v>MSSVS</v>
          </cell>
          <cell r="B208" t="str">
            <v>Chief</v>
          </cell>
          <cell r="C208" t="str">
            <v>TABLE STAND UNIVERSAL</v>
          </cell>
          <cell r="D208">
            <v>300.3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 t="str">
            <v>Volutone</v>
          </cell>
        </row>
        <row r="209">
          <cell r="A209" t="str">
            <v>MSSVB</v>
          </cell>
          <cell r="B209" t="str">
            <v>Chief</v>
          </cell>
          <cell r="C209" t="str">
            <v>TABLE STAND UNIVERSAL</v>
          </cell>
          <cell r="D209">
            <v>300.3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 t="str">
            <v>Volutone</v>
          </cell>
        </row>
        <row r="210">
          <cell r="A210" t="str">
            <v>MTSCVS</v>
          </cell>
          <cell r="B210" t="str">
            <v>Chief</v>
          </cell>
          <cell r="C210" t="str">
            <v>TABLE STAND SWIVEL, SILVER</v>
          </cell>
          <cell r="D210">
            <v>139.30000000000001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 t="str">
            <v>Volutone</v>
          </cell>
        </row>
        <row r="211">
          <cell r="A211" t="str">
            <v>MTSBVS</v>
          </cell>
          <cell r="B211" t="str">
            <v>Chief</v>
          </cell>
          <cell r="C211" t="str">
            <v>TABLE STAND SWIVEL, SILVER</v>
          </cell>
          <cell r="D211">
            <v>139.30000000000001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 t="str">
            <v>Volutone</v>
          </cell>
        </row>
        <row r="212">
          <cell r="A212" t="str">
            <v>MTSCVB</v>
          </cell>
          <cell r="B212" t="str">
            <v>Chief</v>
          </cell>
          <cell r="C212" t="str">
            <v>TABLE STAND SWIVEL, BLACK</v>
          </cell>
          <cell r="D212">
            <v>139.30000000000001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 t="str">
            <v>Volutone</v>
          </cell>
        </row>
        <row r="213">
          <cell r="A213" t="str">
            <v>MTSBVB</v>
          </cell>
          <cell r="B213" t="str">
            <v>Chief</v>
          </cell>
          <cell r="C213" t="str">
            <v>TABLE STAND SWIVEL, BLACK</v>
          </cell>
          <cell r="D213">
            <v>139.30000000000001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 t="str">
            <v>Volutone</v>
          </cell>
        </row>
        <row r="214">
          <cell r="A214" t="str">
            <v>PSSXXXX</v>
          </cell>
          <cell r="B214" t="str">
            <v>Chief</v>
          </cell>
          <cell r="C214" t="str">
            <v>SWIVEL TABLE STAND</v>
          </cell>
          <cell r="D214">
            <v>349.3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 t="str">
            <v>Volutone</v>
          </cell>
        </row>
        <row r="215">
          <cell r="A215" t="str">
            <v>CMA351</v>
          </cell>
          <cell r="B215" t="str">
            <v>Chief</v>
          </cell>
          <cell r="C215" t="str">
            <v>SWIVEL ADPTR W/ STOPS</v>
          </cell>
          <cell r="D215">
            <v>91.7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 t="str">
            <v>Volutone</v>
          </cell>
        </row>
        <row r="216">
          <cell r="A216" t="str">
            <v>PAC790</v>
          </cell>
          <cell r="B216" t="str">
            <v>Chief</v>
          </cell>
          <cell r="C216" t="str">
            <v>SWIVEL ACCESSORY</v>
          </cell>
          <cell r="D216">
            <v>115.5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 t="str">
            <v>Volutone</v>
          </cell>
        </row>
        <row r="217">
          <cell r="A217" t="str">
            <v>PWRXXXX</v>
          </cell>
          <cell r="B217" t="str">
            <v>Chief</v>
          </cell>
          <cell r="C217" t="str">
            <v>SWING WALL MOUNT W/ CUSTOM INTERFACE</v>
          </cell>
          <cell r="D217">
            <v>349.3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 t="str">
            <v>Volutone</v>
          </cell>
        </row>
        <row r="218">
          <cell r="A218" t="str">
            <v>PAC502B</v>
          </cell>
          <cell r="B218" t="str">
            <v>Chief</v>
          </cell>
          <cell r="C218" t="str">
            <v>SWING ARM IN-WALL ENCLOSURE</v>
          </cell>
          <cell r="D218">
            <v>167.3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 t="str">
            <v>Volutone</v>
          </cell>
        </row>
        <row r="219">
          <cell r="A219" t="str">
            <v>TA250</v>
          </cell>
          <cell r="B219" t="str">
            <v>Chief</v>
          </cell>
          <cell r="C219" t="str">
            <v>SWING ARM ACC., VC SHELF ASSEMBLY</v>
          </cell>
          <cell r="D219">
            <v>69.3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 t="str">
            <v>Volutone</v>
          </cell>
        </row>
        <row r="220">
          <cell r="A220" t="str">
            <v>TA200</v>
          </cell>
          <cell r="B220" t="str">
            <v>Chief</v>
          </cell>
          <cell r="C220" t="str">
            <v>SWING ARM ACC., VC SHELF ASSEMBLY</v>
          </cell>
          <cell r="D220">
            <v>55.3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 t="str">
            <v>Volutone</v>
          </cell>
        </row>
        <row r="221">
          <cell r="A221" t="str">
            <v>TA300</v>
          </cell>
          <cell r="B221" t="str">
            <v>Chief</v>
          </cell>
          <cell r="C221" t="str">
            <v>SWING ARM ACC., SIDE SPEAKER ASSEMBLY</v>
          </cell>
          <cell r="D221">
            <v>90.3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 t="str">
            <v>Volutone</v>
          </cell>
        </row>
        <row r="222">
          <cell r="A222" t="str">
            <v>TA410</v>
          </cell>
          <cell r="B222" t="str">
            <v>Chief</v>
          </cell>
          <cell r="C222" t="str">
            <v>SWING ARM ACC., PORTRAIT ADAPTER</v>
          </cell>
          <cell r="D222">
            <v>55.3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 t="str">
            <v>Volutone</v>
          </cell>
        </row>
        <row r="223">
          <cell r="A223" t="str">
            <v>TA100</v>
          </cell>
          <cell r="B223" t="str">
            <v>Chief</v>
          </cell>
          <cell r="C223" t="str">
            <v>SWING ARM ACC., COMPONENT SHELF ASSEMBLY</v>
          </cell>
          <cell r="D223">
            <v>69.3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 t="str">
            <v>Volutone</v>
          </cell>
        </row>
        <row r="224">
          <cell r="A224" t="str">
            <v>TA350</v>
          </cell>
          <cell r="B224" t="str">
            <v>Chief</v>
          </cell>
          <cell r="C224" t="str">
            <v>SWING ARM ACC., CENTER  SPEAKER ASSEMBLY</v>
          </cell>
          <cell r="D224">
            <v>69.3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 t="str">
            <v>Volutone</v>
          </cell>
        </row>
        <row r="225">
          <cell r="A225" t="str">
            <v>CMA450</v>
          </cell>
          <cell r="B225" t="str">
            <v>Chief</v>
          </cell>
          <cell r="C225" t="str">
            <v>SUSPENDED CEILING PLATE</v>
          </cell>
          <cell r="D225">
            <v>122.5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 t="str">
            <v>Volutone</v>
          </cell>
        </row>
        <row r="226">
          <cell r="A226" t="str">
            <v>CMA455</v>
          </cell>
          <cell r="B226" t="str">
            <v>Chief</v>
          </cell>
          <cell r="C226" t="str">
            <v>SUSPENDED CEILING PANEL</v>
          </cell>
          <cell r="D226">
            <v>115.5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 t="str">
            <v>Volutone</v>
          </cell>
        </row>
        <row r="227">
          <cell r="A227" t="str">
            <v>SL220</v>
          </cell>
          <cell r="B227" t="str">
            <v>Chief</v>
          </cell>
          <cell r="C227" t="str">
            <v>SUSPENDED CEILING LIFT</v>
          </cell>
          <cell r="D227">
            <v>1749.3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 t="str">
            <v>Volutone</v>
          </cell>
        </row>
        <row r="228">
          <cell r="A228" t="str">
            <v>CMA240</v>
          </cell>
          <cell r="B228" t="str">
            <v>Chief</v>
          </cell>
          <cell r="C228" t="str">
            <v>SUSPENDED CEILING FINISHING KIT</v>
          </cell>
          <cell r="D228">
            <v>58.1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 t="str">
            <v>Volutone</v>
          </cell>
        </row>
        <row r="229">
          <cell r="A229" t="str">
            <v>CMA340</v>
          </cell>
          <cell r="B229" t="str">
            <v>Chief</v>
          </cell>
          <cell r="C229" t="str">
            <v>SUPPORT BRACKET AND CABLE ASSY</v>
          </cell>
          <cell r="D229">
            <v>130.9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 t="str">
            <v>Volutone</v>
          </cell>
        </row>
        <row r="230">
          <cell r="A230" t="str">
            <v>PCSXXXX</v>
          </cell>
          <cell r="B230" t="str">
            <v>Chief</v>
          </cell>
          <cell r="C230" t="str">
            <v>STRAIGHT CEILING MT CUSTOM INTERFACE</v>
          </cell>
          <cell r="D230">
            <v>223.3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 t="str">
            <v>Volutone</v>
          </cell>
        </row>
        <row r="231">
          <cell r="A231" t="str">
            <v>PAC116</v>
          </cell>
          <cell r="B231" t="str">
            <v>Chief</v>
          </cell>
          <cell r="C231" t="str">
            <v>STEEL STUD/DRYWALL ANCHOR KIT - 8PC</v>
          </cell>
          <cell r="D231">
            <v>21.7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 t="str">
            <v>Volutone</v>
          </cell>
        </row>
        <row r="232">
          <cell r="A232" t="str">
            <v>PAC117</v>
          </cell>
          <cell r="B232" t="str">
            <v>Chief</v>
          </cell>
          <cell r="C232" t="str">
            <v>STEEL STUD DRYWALL ANCHOR KIT 28 PC</v>
          </cell>
          <cell r="D232">
            <v>55.3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 t="str">
            <v>Volutone</v>
          </cell>
        </row>
        <row r="233">
          <cell r="A233" t="str">
            <v>PSMXXXX</v>
          </cell>
          <cell r="B233" t="str">
            <v>Chief</v>
          </cell>
          <cell r="C233" t="str">
            <v>STATIC WALL MOUNT</v>
          </cell>
          <cell r="D233">
            <v>97.3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 t="str">
            <v>Volutone</v>
          </cell>
        </row>
        <row r="234">
          <cell r="A234" t="str">
            <v>PSMH2458</v>
          </cell>
          <cell r="B234" t="str">
            <v>Chief</v>
          </cell>
          <cell r="C234" t="str">
            <v>STATIC Q-LATCH PANASONIC 65"</v>
          </cell>
          <cell r="D234">
            <v>209.3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 t="str">
            <v>Volutone</v>
          </cell>
        </row>
        <row r="235">
          <cell r="A235" t="str">
            <v>PSMH2841</v>
          </cell>
          <cell r="B235" t="str">
            <v>Chief</v>
          </cell>
          <cell r="C235" t="str">
            <v>STATIC MOUNT,NEC 70 INCH,400X400</v>
          </cell>
          <cell r="D235">
            <v>139.30000000000001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 t="str">
            <v>Volutone</v>
          </cell>
        </row>
        <row r="236">
          <cell r="A236" t="str">
            <v>PSMH2485</v>
          </cell>
          <cell r="B236" t="str">
            <v>Chief</v>
          </cell>
          <cell r="C236" t="str">
            <v>STATIC MOUNT, 103" PLASMA</v>
          </cell>
          <cell r="D236">
            <v>1399.3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 t="str">
            <v>Volutone</v>
          </cell>
        </row>
        <row r="237">
          <cell r="A237" t="str">
            <v>PSMH2265</v>
          </cell>
          <cell r="B237" t="str">
            <v>Chief</v>
          </cell>
          <cell r="C237" t="str">
            <v>STATIC MOUNT 71" LG</v>
          </cell>
          <cell r="D237">
            <v>139.30000000000001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 t="str">
            <v>Volutone</v>
          </cell>
        </row>
        <row r="238">
          <cell r="A238" t="str">
            <v>PSMSS2221</v>
          </cell>
          <cell r="B238" t="str">
            <v>Chief</v>
          </cell>
          <cell r="C238" t="str">
            <v>STAINLESS STEEL STATIC BRKT</v>
          </cell>
          <cell r="D238">
            <v>139.30000000000001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 t="str">
            <v>Volutone</v>
          </cell>
        </row>
        <row r="239">
          <cell r="A239" t="str">
            <v>WP23US</v>
          </cell>
          <cell r="B239" t="str">
            <v>Chief</v>
          </cell>
          <cell r="C239" t="str">
            <v>ST PROJ. WALL MOUNT, 56" EXT  + RSAUS</v>
          </cell>
          <cell r="D239">
            <v>250.6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 t="str">
            <v>Volutone</v>
          </cell>
        </row>
        <row r="240">
          <cell r="A240" t="str">
            <v>WP23S</v>
          </cell>
          <cell r="B240" t="str">
            <v>Chief</v>
          </cell>
          <cell r="C240" t="str">
            <v>ST PROJ. WALL MOUNT, 56" EXT</v>
          </cell>
          <cell r="D240">
            <v>125.3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 t="str">
            <v>Volutone</v>
          </cell>
        </row>
        <row r="241">
          <cell r="A241" t="str">
            <v>WP22US</v>
          </cell>
          <cell r="B241" t="str">
            <v>Chief</v>
          </cell>
          <cell r="C241" t="str">
            <v>ST PROJ. WALL MOUNT, 40" EXT  + RSAUS</v>
          </cell>
          <cell r="D241">
            <v>229.6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 t="str">
            <v>Volutone</v>
          </cell>
        </row>
        <row r="242">
          <cell r="A242" t="str">
            <v>WP22S</v>
          </cell>
          <cell r="B242" t="str">
            <v>Chief</v>
          </cell>
          <cell r="C242" t="str">
            <v>ST PROJ. WALL MOUNT, 40" EXT</v>
          </cell>
          <cell r="D242">
            <v>104.3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 t="str">
            <v>Volutone</v>
          </cell>
        </row>
        <row r="243">
          <cell r="A243" t="str">
            <v>WP21US</v>
          </cell>
          <cell r="B243" t="str">
            <v>Chief</v>
          </cell>
          <cell r="C243" t="str">
            <v>ST PROJ. WALL MOUNT, 24" EXT + RSAUS</v>
          </cell>
          <cell r="D243">
            <v>208.6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 t="str">
            <v>Volutone</v>
          </cell>
        </row>
        <row r="244">
          <cell r="A244" t="str">
            <v>WP21S</v>
          </cell>
          <cell r="B244" t="str">
            <v>Chief</v>
          </cell>
          <cell r="C244" t="str">
            <v>ST PROJ. WALL MOUNT, 24" EXT</v>
          </cell>
          <cell r="D244">
            <v>83.3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 t="str">
            <v>Volutone</v>
          </cell>
        </row>
        <row r="245">
          <cell r="A245" t="str">
            <v>CMS115W</v>
          </cell>
          <cell r="B245" t="str">
            <v>Chief</v>
          </cell>
          <cell r="C245" t="str">
            <v>SPEED CONNECT CEILING PLATE</v>
          </cell>
          <cell r="D245">
            <v>36.4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 t="str">
            <v>Volutone</v>
          </cell>
        </row>
        <row r="246">
          <cell r="A246" t="str">
            <v>CMS115S</v>
          </cell>
          <cell r="B246" t="str">
            <v>Chief</v>
          </cell>
          <cell r="C246" t="str">
            <v>SPEED CONNECT CEILING PLATE</v>
          </cell>
          <cell r="D246">
            <v>36.4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 t="str">
            <v>Volutone</v>
          </cell>
        </row>
        <row r="247">
          <cell r="A247" t="str">
            <v>CMS115</v>
          </cell>
          <cell r="B247" t="str">
            <v>Chief</v>
          </cell>
          <cell r="C247" t="str">
            <v>SPEED CONNECT CEILING PLATE</v>
          </cell>
          <cell r="D247">
            <v>36.4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 t="str">
            <v>Volutone</v>
          </cell>
        </row>
        <row r="248">
          <cell r="A248" t="str">
            <v>PACLR1</v>
          </cell>
          <cell r="B248" t="str">
            <v>Chief</v>
          </cell>
          <cell r="C248" t="str">
            <v>SPEAKER ACCESORY LEFT / RIGHT</v>
          </cell>
          <cell r="D248">
            <v>116.9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 t="str">
            <v>Volutone</v>
          </cell>
        </row>
        <row r="249">
          <cell r="A249" t="str">
            <v>SL236SP</v>
          </cell>
          <cell r="B249" t="str">
            <v>Chief</v>
          </cell>
          <cell r="C249" t="str">
            <v>SMART-LIFT 36 ELECTRIC LIFT</v>
          </cell>
          <cell r="D249">
            <v>2519.3000000000002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 t="str">
            <v>Volutone</v>
          </cell>
        </row>
        <row r="250">
          <cell r="A250" t="str">
            <v>SL236FD</v>
          </cell>
          <cell r="B250" t="str">
            <v>Chief</v>
          </cell>
          <cell r="C250" t="str">
            <v>SMART-LIFT 36 ELECTRIC LIFT</v>
          </cell>
          <cell r="D250">
            <v>2519.3000000000002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 t="str">
            <v>Volutone</v>
          </cell>
        </row>
        <row r="251">
          <cell r="A251" t="str">
            <v>SL151</v>
          </cell>
          <cell r="B251" t="str">
            <v>Chief</v>
          </cell>
          <cell r="C251" t="str">
            <v>SMART LIFT, 24x24, 8.5" TRAVEL, 120V</v>
          </cell>
          <cell r="D251">
            <v>1749.3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 t="str">
            <v>Volutone</v>
          </cell>
        </row>
        <row r="252">
          <cell r="A252" t="str">
            <v>PSMH2501</v>
          </cell>
          <cell r="B252" t="str">
            <v>Chief</v>
          </cell>
          <cell r="C252" t="str">
            <v>SMART BOARD STATIC MOUNT</v>
          </cell>
          <cell r="D252">
            <v>174.3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 t="str">
            <v>Volutone</v>
          </cell>
        </row>
        <row r="253">
          <cell r="A253" t="str">
            <v>MAC252</v>
          </cell>
          <cell r="B253" t="str">
            <v>Chief</v>
          </cell>
          <cell r="C253" t="str">
            <v>SMALL CPU ADAPTER</v>
          </cell>
          <cell r="D253">
            <v>94.5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 t="str">
            <v>Volutone</v>
          </cell>
        </row>
        <row r="254">
          <cell r="A254" t="str">
            <v>PAC392B</v>
          </cell>
          <cell r="B254" t="str">
            <v>Chief</v>
          </cell>
          <cell r="C254" t="str">
            <v>SLAT WALL ADAPTER FOR STATIC/TILT MOUNT</v>
          </cell>
          <cell r="D254">
            <v>76.3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 t="str">
            <v>Volutone</v>
          </cell>
        </row>
        <row r="255">
          <cell r="A255" t="str">
            <v>SMA601</v>
          </cell>
          <cell r="B255" t="str">
            <v>Chief</v>
          </cell>
          <cell r="C255" t="str">
            <v>SL236 ACCESSORY</v>
          </cell>
          <cell r="D255">
            <v>209.3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 t="str">
            <v>Volutone</v>
          </cell>
        </row>
        <row r="256">
          <cell r="A256" t="str">
            <v>SMA661</v>
          </cell>
          <cell r="B256" t="str">
            <v>Chief</v>
          </cell>
          <cell r="C256" t="str">
            <v>SL-236 TRIM KIT SP TO FD</v>
          </cell>
          <cell r="D256">
            <v>209.3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 t="str">
            <v>Volutone</v>
          </cell>
        </row>
        <row r="257">
          <cell r="A257" t="str">
            <v>SMA660</v>
          </cell>
          <cell r="B257" t="str">
            <v>Chief</v>
          </cell>
          <cell r="C257" t="str">
            <v>SL-236 TRIM KIT FD TO SP</v>
          </cell>
          <cell r="D257">
            <v>209.3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 t="str">
            <v>Volutone</v>
          </cell>
        </row>
        <row r="258">
          <cell r="A258" t="str">
            <v>SMA602</v>
          </cell>
          <cell r="B258" t="str">
            <v>Chief</v>
          </cell>
          <cell r="C258" t="str">
            <v>SL-151 1-1/2" PIPE ADAPTER KIT</v>
          </cell>
          <cell r="D258">
            <v>209.3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 t="str">
            <v>Volutone</v>
          </cell>
        </row>
        <row r="259">
          <cell r="A259" t="str">
            <v>CMA502</v>
          </cell>
          <cell r="B259" t="str">
            <v>Chief</v>
          </cell>
          <cell r="C259" t="str">
            <v>SINGLE ELECTRIC OUTLET COUPLER</v>
          </cell>
          <cell r="D259">
            <v>45.5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 t="str">
            <v>Volutone</v>
          </cell>
        </row>
        <row r="260">
          <cell r="A260" t="str">
            <v>MCSXXXX</v>
          </cell>
          <cell r="B260" t="str">
            <v>Chief</v>
          </cell>
          <cell r="C260" t="str">
            <v>SINGLE CEILING MOUNT W/ CUSTOM INTERFACE</v>
          </cell>
          <cell r="D260">
            <v>146.30000000000001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 t="str">
            <v>Volutone</v>
          </cell>
        </row>
        <row r="261">
          <cell r="A261" t="str">
            <v>JWSVS</v>
          </cell>
          <cell r="B261" t="str">
            <v>Chief</v>
          </cell>
          <cell r="C261" t="str">
            <v>SINGLE ARM WALL MOUNT</v>
          </cell>
          <cell r="D261">
            <v>139.30000000000001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 t="str">
            <v>Volutone</v>
          </cell>
        </row>
        <row r="262">
          <cell r="A262" t="str">
            <v>JWSVB</v>
          </cell>
          <cell r="B262" t="str">
            <v>Chief</v>
          </cell>
          <cell r="C262" t="str">
            <v>SINGLE ARM WALL MOUNT</v>
          </cell>
          <cell r="D262">
            <v>139.30000000000001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 t="str">
            <v>Volutone</v>
          </cell>
        </row>
        <row r="263">
          <cell r="A263" t="str">
            <v>JWS210S</v>
          </cell>
          <cell r="B263" t="str">
            <v>Chief</v>
          </cell>
          <cell r="C263" t="str">
            <v>SINGLE ARM WALL MOUNT</v>
          </cell>
          <cell r="D263">
            <v>139.30000000000001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 t="str">
            <v>Volutone</v>
          </cell>
        </row>
        <row r="264">
          <cell r="A264" t="str">
            <v>JWS210B</v>
          </cell>
          <cell r="B264" t="str">
            <v>Chief</v>
          </cell>
          <cell r="C264" t="str">
            <v>SINGLE ARM WALL MOUNT</v>
          </cell>
          <cell r="D264">
            <v>139.30000000000001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 t="str">
            <v>Volutone</v>
          </cell>
        </row>
        <row r="265">
          <cell r="A265" t="str">
            <v>JWSUS</v>
          </cell>
          <cell r="B265" t="str">
            <v>Chief</v>
          </cell>
          <cell r="C265" t="str">
            <v>SINGLE ARM WALL MNT, UNIV</v>
          </cell>
          <cell r="D265">
            <v>139.30000000000001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 t="str">
            <v>Volutone</v>
          </cell>
        </row>
        <row r="266">
          <cell r="A266" t="str">
            <v>JWSUB</v>
          </cell>
          <cell r="B266" t="str">
            <v>Chief</v>
          </cell>
          <cell r="C266" t="str">
            <v>SINGLE ARM WALL MNT, UNIV</v>
          </cell>
          <cell r="D266">
            <v>139.30000000000001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 t="str">
            <v>Volutone</v>
          </cell>
        </row>
        <row r="267">
          <cell r="A267" t="str">
            <v>KPS110B</v>
          </cell>
          <cell r="B267" t="str">
            <v>Chief</v>
          </cell>
          <cell r="C267" t="str">
            <v>SINGLE ARM POLE MT BLK</v>
          </cell>
          <cell r="D267">
            <v>120.75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 t="str">
            <v>Volutone</v>
          </cell>
        </row>
        <row r="268">
          <cell r="A268" t="str">
            <v>KPV110S</v>
          </cell>
          <cell r="B268" t="str">
            <v>Chief</v>
          </cell>
          <cell r="C268" t="str">
            <v>SINGLE ARM H/A POLE MOUNT</v>
          </cell>
          <cell r="D268">
            <v>166.25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 t="str">
            <v>Volutone</v>
          </cell>
        </row>
        <row r="269">
          <cell r="A269" t="str">
            <v>KPV110B</v>
          </cell>
          <cell r="B269" t="str">
            <v>Chief</v>
          </cell>
          <cell r="C269" t="str">
            <v>SINGLE ARM H/A POLE MOUNT</v>
          </cell>
          <cell r="D269">
            <v>166.25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 t="str">
            <v>Volutone</v>
          </cell>
        </row>
        <row r="270">
          <cell r="A270" t="str">
            <v>PWRUS</v>
          </cell>
          <cell r="B270" t="str">
            <v>Chief</v>
          </cell>
          <cell r="C270" t="str">
            <v>SINGLE ARM DUAL ST.UNIVERSAL</v>
          </cell>
          <cell r="D270">
            <v>349.3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 t="str">
            <v>Volutone</v>
          </cell>
        </row>
        <row r="271">
          <cell r="A271" t="str">
            <v>PWRUB</v>
          </cell>
          <cell r="B271" t="str">
            <v>Chief</v>
          </cell>
          <cell r="C271" t="str">
            <v>SINGLE ARM DUAL ST.UNIVERSAL</v>
          </cell>
          <cell r="D271">
            <v>349.3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 t="str">
            <v>Volutone</v>
          </cell>
        </row>
        <row r="272">
          <cell r="A272" t="str">
            <v>PWR2000S</v>
          </cell>
          <cell r="B272" t="str">
            <v>Chief</v>
          </cell>
          <cell r="C272" t="str">
            <v>SINGLE ARM DUAL ST.  MT.</v>
          </cell>
          <cell r="D272">
            <v>265.3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 t="str">
            <v>Volutone</v>
          </cell>
        </row>
        <row r="273">
          <cell r="A273" t="str">
            <v>PWR2000B</v>
          </cell>
          <cell r="B273" t="str">
            <v>Chief</v>
          </cell>
          <cell r="C273" t="str">
            <v>SINGLE ARM DUAL ST.  MT.</v>
          </cell>
          <cell r="D273">
            <v>265.3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 t="str">
            <v>Volutone</v>
          </cell>
        </row>
        <row r="274">
          <cell r="A274" t="str">
            <v>FLR100</v>
          </cell>
          <cell r="B274" t="str">
            <v>Chief</v>
          </cell>
          <cell r="C274" t="str">
            <v>SIDE CHANNEL SPEAKER ACCESSORY</v>
          </cell>
          <cell r="D274">
            <v>94.5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 t="str">
            <v>Volutone</v>
          </cell>
        </row>
        <row r="275">
          <cell r="A275" t="str">
            <v>CMA640W</v>
          </cell>
          <cell r="B275" t="str">
            <v>Chief</v>
          </cell>
          <cell r="C275" t="str">
            <v>SHIELD RING, WHITE</v>
          </cell>
          <cell r="D275">
            <v>9.8000000000000007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 t="str">
            <v>Volutone</v>
          </cell>
        </row>
        <row r="276">
          <cell r="A276" t="str">
            <v>CMA640B</v>
          </cell>
          <cell r="B276" t="str">
            <v>Chief</v>
          </cell>
          <cell r="C276" t="str">
            <v>SHIELD RING</v>
          </cell>
          <cell r="D276">
            <v>9.8000000000000007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 t="str">
            <v>Volutone</v>
          </cell>
        </row>
        <row r="277">
          <cell r="A277" t="str">
            <v>PAC103</v>
          </cell>
          <cell r="B277" t="str">
            <v>Chief</v>
          </cell>
          <cell r="C277" t="str">
            <v>SHELF ACSSY SAFETY STRAP</v>
          </cell>
          <cell r="D277">
            <v>14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 t="str">
            <v>Volutone</v>
          </cell>
        </row>
        <row r="278">
          <cell r="A278" t="str">
            <v>PACCS1</v>
          </cell>
          <cell r="B278" t="str">
            <v>Chief</v>
          </cell>
          <cell r="C278" t="str">
            <v>SHELF  Q-LATCH LARGE AND MEDIUM</v>
          </cell>
          <cell r="D278">
            <v>80.5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 t="str">
            <v>Volutone</v>
          </cell>
        </row>
        <row r="279">
          <cell r="A279" t="str">
            <v>FWS110S</v>
          </cell>
          <cell r="B279" t="str">
            <v>Chief</v>
          </cell>
          <cell r="C279" t="str">
            <v>SFP, SINGLE ARM, SILVER</v>
          </cell>
          <cell r="D279">
            <v>69.3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 t="str">
            <v>Volutone</v>
          </cell>
        </row>
        <row r="280">
          <cell r="A280" t="str">
            <v>FWS110B</v>
          </cell>
          <cell r="B280" t="str">
            <v>Chief</v>
          </cell>
          <cell r="C280" t="str">
            <v>SFP, SINGLE ARM, BLACK</v>
          </cell>
          <cell r="D280">
            <v>69.3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 t="str">
            <v>Volutone</v>
          </cell>
        </row>
        <row r="281">
          <cell r="A281" t="str">
            <v>FWP110S</v>
          </cell>
          <cell r="B281" t="str">
            <v>Chief</v>
          </cell>
          <cell r="C281" t="str">
            <v>SFP, PIVOT PITCH, SILVER</v>
          </cell>
          <cell r="D281">
            <v>55.3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 t="str">
            <v>Volutone</v>
          </cell>
        </row>
        <row r="282">
          <cell r="A282" t="str">
            <v>FWP110B</v>
          </cell>
          <cell r="B282" t="str">
            <v>Chief</v>
          </cell>
          <cell r="C282" t="str">
            <v>SFP, PIVOT PITCH, BLACK</v>
          </cell>
          <cell r="D282">
            <v>55.3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 t="str">
            <v>Volutone</v>
          </cell>
        </row>
        <row r="283">
          <cell r="A283" t="str">
            <v>FWD110S</v>
          </cell>
          <cell r="B283" t="str">
            <v>Chief</v>
          </cell>
          <cell r="C283" t="str">
            <v>SFP, DUAL ARM, SILVER</v>
          </cell>
          <cell r="D283">
            <v>90.3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 t="str">
            <v>Volutone</v>
          </cell>
        </row>
        <row r="284">
          <cell r="A284" t="str">
            <v>FWD110B</v>
          </cell>
          <cell r="B284" t="str">
            <v>Chief</v>
          </cell>
          <cell r="C284" t="str">
            <v>SFP, DUAL ARM, BLACK</v>
          </cell>
          <cell r="D284">
            <v>90.3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 t="str">
            <v>Volutone</v>
          </cell>
        </row>
        <row r="285">
          <cell r="A285" t="str">
            <v>KWP110S</v>
          </cell>
          <cell r="B285" t="str">
            <v>Chief</v>
          </cell>
          <cell r="C285" t="str">
            <v>SFP WALL MT, PIVOT/PITCH</v>
          </cell>
          <cell r="D285">
            <v>92.75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 t="str">
            <v>Volutone</v>
          </cell>
        </row>
        <row r="286">
          <cell r="A286" t="str">
            <v>KWP110B</v>
          </cell>
          <cell r="B286" t="str">
            <v>Chief</v>
          </cell>
          <cell r="C286" t="str">
            <v>SFP WALL MT, PIVOT/PITCH</v>
          </cell>
          <cell r="D286">
            <v>92.75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 t="str">
            <v>Volutone</v>
          </cell>
        </row>
        <row r="287">
          <cell r="A287" t="str">
            <v>KWD110S</v>
          </cell>
          <cell r="B287" t="str">
            <v>Chief</v>
          </cell>
          <cell r="C287" t="str">
            <v>SFP WALL MT, DUAL ARM</v>
          </cell>
          <cell r="D287">
            <v>134.75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 t="str">
            <v>Volutone</v>
          </cell>
        </row>
        <row r="288">
          <cell r="A288" t="str">
            <v>KWD110B</v>
          </cell>
          <cell r="B288" t="str">
            <v>Chief</v>
          </cell>
          <cell r="C288" t="str">
            <v>SFP WALL MT, DUAL ARM</v>
          </cell>
          <cell r="D288">
            <v>134.75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 t="str">
            <v>Volutone</v>
          </cell>
        </row>
        <row r="289">
          <cell r="A289" t="str">
            <v>KWS110S</v>
          </cell>
          <cell r="B289" t="str">
            <v>Chief</v>
          </cell>
          <cell r="C289" t="str">
            <v>SFP WALL MT SINGLE ARM</v>
          </cell>
          <cell r="D289">
            <v>113.75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 t="str">
            <v>Volutone</v>
          </cell>
        </row>
        <row r="290">
          <cell r="A290" t="str">
            <v>KWS110B</v>
          </cell>
          <cell r="B290" t="str">
            <v>Chief</v>
          </cell>
          <cell r="C290" t="str">
            <v>SFP WALL MT SINGLE ARM</v>
          </cell>
          <cell r="D290">
            <v>113.75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 t="str">
            <v>Volutone</v>
          </cell>
        </row>
        <row r="291">
          <cell r="A291" t="str">
            <v>FWSVS</v>
          </cell>
          <cell r="B291" t="str">
            <v>Chief</v>
          </cell>
          <cell r="C291" t="str">
            <v>SFP UNIVERSAL SINGLE ARM</v>
          </cell>
          <cell r="D291">
            <v>69.3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 t="str">
            <v>Volutone</v>
          </cell>
        </row>
        <row r="292">
          <cell r="A292" t="str">
            <v>FWSVB</v>
          </cell>
          <cell r="B292" t="str">
            <v>Chief</v>
          </cell>
          <cell r="C292" t="str">
            <v>SFP UNIVERSAL SINGLE ARM</v>
          </cell>
          <cell r="D292">
            <v>69.3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 t="str">
            <v>Volutone</v>
          </cell>
        </row>
        <row r="293">
          <cell r="A293" t="str">
            <v>FWPVS</v>
          </cell>
          <cell r="B293" t="str">
            <v>Chief</v>
          </cell>
          <cell r="C293" t="str">
            <v>SFP UNIVERSAL PIVOT PITCH</v>
          </cell>
          <cell r="D293">
            <v>55.3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 t="str">
            <v>Volutone</v>
          </cell>
        </row>
        <row r="294">
          <cell r="A294" t="str">
            <v>FWPVB</v>
          </cell>
          <cell r="B294" t="str">
            <v>Chief</v>
          </cell>
          <cell r="C294" t="str">
            <v>SFP UNIVERSAL PIVOT PITCH</v>
          </cell>
          <cell r="D294">
            <v>55.3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 t="str">
            <v>Volutone</v>
          </cell>
        </row>
        <row r="295">
          <cell r="A295" t="str">
            <v>FWDVS</v>
          </cell>
          <cell r="B295" t="str">
            <v>Chief</v>
          </cell>
          <cell r="C295" t="str">
            <v>SFP UNIVERSAL DUAL ARM</v>
          </cell>
          <cell r="D295">
            <v>90.3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 t="str">
            <v>Volutone</v>
          </cell>
        </row>
        <row r="296">
          <cell r="A296" t="str">
            <v>FWDVB</v>
          </cell>
          <cell r="B296" t="str">
            <v>Chief</v>
          </cell>
          <cell r="C296" t="str">
            <v>SFP UNIVERSAL DUAL ARM</v>
          </cell>
          <cell r="D296">
            <v>90.3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 t="str">
            <v>Volutone</v>
          </cell>
        </row>
        <row r="297">
          <cell r="A297" t="str">
            <v>FHPVS</v>
          </cell>
          <cell r="B297" t="str">
            <v>Chief</v>
          </cell>
          <cell r="C297" t="str">
            <v>SFP UNIVERSAL CEILING MT</v>
          </cell>
          <cell r="D297">
            <v>146.30000000000001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 t="str">
            <v>Volutone</v>
          </cell>
        </row>
        <row r="298">
          <cell r="A298" t="str">
            <v>KSA1025S</v>
          </cell>
          <cell r="B298" t="str">
            <v>Chief</v>
          </cell>
          <cell r="C298" t="str">
            <v>SFP PIN HARDWARE KIT</v>
          </cell>
          <cell r="D298">
            <v>18.899999999999999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 t="str">
            <v>Volutone</v>
          </cell>
        </row>
        <row r="299">
          <cell r="A299" t="str">
            <v>KSA1025B</v>
          </cell>
          <cell r="B299" t="str">
            <v>Chief</v>
          </cell>
          <cell r="C299" t="str">
            <v>SFP PIN HARDWARE KIT</v>
          </cell>
          <cell r="D299">
            <v>18.899999999999999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 t="str">
            <v>Volutone</v>
          </cell>
        </row>
        <row r="300">
          <cell r="A300" t="str">
            <v>OFBLUS</v>
          </cell>
          <cell r="B300" t="str">
            <v>Chief</v>
          </cell>
          <cell r="C300" t="str">
            <v>SFP LIGHT DUTY SLAT WALL ADAPTER</v>
          </cell>
          <cell r="D300">
            <v>26.25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 t="str">
            <v>Volutone</v>
          </cell>
        </row>
        <row r="301">
          <cell r="A301" t="str">
            <v>OFBLUB</v>
          </cell>
          <cell r="B301" t="str">
            <v>Chief</v>
          </cell>
          <cell r="C301" t="str">
            <v>SFP LIGHT DUTY SLAT WALL ADAPTER</v>
          </cell>
          <cell r="D301">
            <v>26.25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 t="str">
            <v>Volutone</v>
          </cell>
        </row>
        <row r="302">
          <cell r="A302" t="str">
            <v>FHP18110S</v>
          </cell>
          <cell r="B302" t="str">
            <v>Chief</v>
          </cell>
          <cell r="C302" t="str">
            <v>SFP CELING MOUNT SHORT</v>
          </cell>
          <cell r="D302">
            <v>132.30000000000001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 t="str">
            <v>Volutone</v>
          </cell>
        </row>
        <row r="303">
          <cell r="A303" t="str">
            <v>FHPVB</v>
          </cell>
          <cell r="B303" t="str">
            <v>Chief</v>
          </cell>
          <cell r="C303" t="str">
            <v>SFP CEILING MT UNIVERSAL</v>
          </cell>
          <cell r="D303">
            <v>146.30000000000001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 t="str">
            <v>Volutone</v>
          </cell>
        </row>
        <row r="304">
          <cell r="A304" t="str">
            <v>FHP18110B</v>
          </cell>
          <cell r="B304" t="str">
            <v>Chief</v>
          </cell>
          <cell r="C304" t="str">
            <v>SFP CEILING COLUMN SHORT</v>
          </cell>
          <cell r="D304">
            <v>132.30000000000001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 t="str">
            <v>Volutone</v>
          </cell>
        </row>
        <row r="305">
          <cell r="A305" t="str">
            <v>PAC138</v>
          </cell>
          <cell r="B305" t="str">
            <v>Chief</v>
          </cell>
          <cell r="C305" t="str">
            <v>SECURITY PADLOCK</v>
          </cell>
          <cell r="D305">
            <v>20.3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 t="str">
            <v>Volutone</v>
          </cell>
        </row>
        <row r="306">
          <cell r="A306" t="str">
            <v>SSC4</v>
          </cell>
          <cell r="B306" t="str">
            <v>Chief</v>
          </cell>
          <cell r="C306" t="str">
            <v>SECURITY KIT FOR RPA</v>
          </cell>
          <cell r="D306">
            <v>23.1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 t="str">
            <v>Volutone</v>
          </cell>
        </row>
        <row r="307">
          <cell r="A307" t="str">
            <v>FSA1000S</v>
          </cell>
          <cell r="B307" t="str">
            <v>Chief</v>
          </cell>
          <cell r="C307" t="str">
            <v>SECURITY FLAG KIT, SILVER</v>
          </cell>
          <cell r="D307">
            <v>13.3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 t="str">
            <v>Volutone</v>
          </cell>
        </row>
        <row r="308">
          <cell r="A308" t="str">
            <v>FSA1000B</v>
          </cell>
          <cell r="B308" t="str">
            <v>Chief</v>
          </cell>
          <cell r="C308" t="str">
            <v>SECURITY FLAG KIT, BLACK</v>
          </cell>
          <cell r="D308">
            <v>13.3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 t="str">
            <v>Volutone</v>
          </cell>
        </row>
        <row r="309">
          <cell r="A309" t="str">
            <v>SSC3</v>
          </cell>
          <cell r="B309" t="str">
            <v>Chief</v>
          </cell>
          <cell r="C309" t="str">
            <v>SECURITY COVER UP TO 5/16 (M8)</v>
          </cell>
          <cell r="D309">
            <v>20.3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 t="str">
            <v>Volutone</v>
          </cell>
        </row>
        <row r="310">
          <cell r="A310" t="str">
            <v>SSC2</v>
          </cell>
          <cell r="B310" t="str">
            <v>Chief</v>
          </cell>
          <cell r="C310" t="str">
            <v>SECURITY COVER UP TO 1/4 (M7)</v>
          </cell>
          <cell r="D310">
            <v>20.3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 t="str">
            <v>Volutone</v>
          </cell>
        </row>
        <row r="311">
          <cell r="A311" t="str">
            <v>SSC1</v>
          </cell>
          <cell r="B311" t="str">
            <v>Chief</v>
          </cell>
          <cell r="C311" t="str">
            <v>SECURITY COVER UP TO #10 (M5)</v>
          </cell>
          <cell r="D311">
            <v>20.3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 t="str">
            <v>Volutone</v>
          </cell>
        </row>
        <row r="312">
          <cell r="A312" t="str">
            <v>RPMC1W</v>
          </cell>
          <cell r="B312" t="str">
            <v>Chief</v>
          </cell>
          <cell r="C312" t="str">
            <v>SEC RPA ELITE, KEY OPTION C, WHITE</v>
          </cell>
          <cell r="D312">
            <v>174.3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 t="str">
            <v>Volutone</v>
          </cell>
        </row>
        <row r="313">
          <cell r="A313" t="str">
            <v>RPMC1</v>
          </cell>
          <cell r="B313" t="str">
            <v>Chief</v>
          </cell>
          <cell r="C313" t="str">
            <v>SEC RPA ELITE, KEY OPTION C</v>
          </cell>
          <cell r="D313">
            <v>174.3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 t="str">
            <v>Volutone</v>
          </cell>
        </row>
        <row r="314">
          <cell r="A314" t="str">
            <v>RPMB1W</v>
          </cell>
          <cell r="B314" t="str">
            <v>Chief</v>
          </cell>
          <cell r="C314" t="str">
            <v>SEC RPA ELITE, KEY OPTION B, WHITE</v>
          </cell>
          <cell r="D314">
            <v>174.3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 t="str">
            <v>Volutone</v>
          </cell>
        </row>
        <row r="315">
          <cell r="A315" t="str">
            <v>RPMB1</v>
          </cell>
          <cell r="B315" t="str">
            <v>Chief</v>
          </cell>
          <cell r="C315" t="str">
            <v>SEC RPA ELITE, KEY OPTION B</v>
          </cell>
          <cell r="D315">
            <v>174.3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 t="str">
            <v>Volutone</v>
          </cell>
        </row>
        <row r="316">
          <cell r="A316" t="str">
            <v>RPMA1W</v>
          </cell>
          <cell r="B316" t="str">
            <v>Chief</v>
          </cell>
          <cell r="C316" t="str">
            <v>SEC RPA ELITE, KEY OPTION A, WHITE</v>
          </cell>
          <cell r="D316">
            <v>174.3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 t="str">
            <v>Volutone</v>
          </cell>
        </row>
        <row r="317">
          <cell r="A317" t="str">
            <v>RPMA1</v>
          </cell>
          <cell r="B317" t="str">
            <v>Chief</v>
          </cell>
          <cell r="C317" t="str">
            <v>SEC RPA ELITE, KEY OPTION A</v>
          </cell>
          <cell r="D317">
            <v>174.3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 t="str">
            <v>Volutone</v>
          </cell>
        </row>
        <row r="318">
          <cell r="A318" t="str">
            <v>RPAC1W</v>
          </cell>
          <cell r="B318" t="str">
            <v>Chief</v>
          </cell>
          <cell r="C318" t="str">
            <v>SEC PROJ MNT, KEY OPTION C, WHITE</v>
          </cell>
          <cell r="D318">
            <v>153.30000000000001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 t="str">
            <v>Volutone</v>
          </cell>
        </row>
        <row r="319">
          <cell r="A319" t="str">
            <v>RPAC1</v>
          </cell>
          <cell r="B319" t="str">
            <v>Chief</v>
          </cell>
          <cell r="C319" t="str">
            <v>SEC PROJ MNT, KEY OPTION C</v>
          </cell>
          <cell r="D319">
            <v>153.30000000000001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 t="str">
            <v>Volutone</v>
          </cell>
        </row>
        <row r="320">
          <cell r="A320" t="str">
            <v>RPAB1W</v>
          </cell>
          <cell r="B320" t="str">
            <v>Chief</v>
          </cell>
          <cell r="C320" t="str">
            <v>SEC PROJ MNT, KEY OPTION B, WHITE</v>
          </cell>
          <cell r="D320">
            <v>153.30000000000001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 t="str">
            <v>Volutone</v>
          </cell>
        </row>
        <row r="321">
          <cell r="A321" t="str">
            <v>RPAB1</v>
          </cell>
          <cell r="B321" t="str">
            <v>Chief</v>
          </cell>
          <cell r="C321" t="str">
            <v>SEC PROJ MNT, KEY OPTION B</v>
          </cell>
          <cell r="D321">
            <v>153.30000000000001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 t="str">
            <v>Volutone</v>
          </cell>
        </row>
        <row r="322">
          <cell r="A322" t="str">
            <v>RPAA1</v>
          </cell>
          <cell r="B322" t="str">
            <v>Chief</v>
          </cell>
          <cell r="C322" t="str">
            <v>SEC PROJ MNT, KEY OPTION A</v>
          </cell>
          <cell r="D322">
            <v>153.30000000000001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 t="str">
            <v>Volutone</v>
          </cell>
        </row>
        <row r="323">
          <cell r="A323" t="str">
            <v>RPAA1W</v>
          </cell>
          <cell r="B323" t="str">
            <v>Chief</v>
          </cell>
          <cell r="C323" t="str">
            <v>SEC PFOJ MNT, KEY OPTION A, WHITE</v>
          </cell>
          <cell r="D323">
            <v>153.30000000000001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 t="str">
            <v>Volutone</v>
          </cell>
        </row>
        <row r="324">
          <cell r="A324" t="str">
            <v>PMSC</v>
          </cell>
          <cell r="B324" t="str">
            <v>Chief</v>
          </cell>
          <cell r="C324" t="str">
            <v>SEC CABLE, RPAX1 SERIES, RPMX1 SERIES</v>
          </cell>
          <cell r="D324">
            <v>27.3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 t="str">
            <v>Volutone</v>
          </cell>
        </row>
        <row r="325">
          <cell r="A325" t="str">
            <v>FHB5747</v>
          </cell>
          <cell r="B325" t="str">
            <v>Chief</v>
          </cell>
          <cell r="C325" t="str">
            <v>SAMSUNG INTERFACE 9000 SERIES V3</v>
          </cell>
          <cell r="D325">
            <v>27.3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 t="str">
            <v>Volutone</v>
          </cell>
        </row>
        <row r="326">
          <cell r="A326" t="str">
            <v>FHB3747</v>
          </cell>
          <cell r="B326" t="str">
            <v>Chief</v>
          </cell>
          <cell r="C326" t="str">
            <v>SAMSUNG INTERFACE 9000 SERIES V3</v>
          </cell>
          <cell r="D326">
            <v>27.3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 t="str">
            <v>Volutone</v>
          </cell>
        </row>
        <row r="327">
          <cell r="A327" t="str">
            <v>SA1</v>
          </cell>
          <cell r="B327" t="str">
            <v>Chief</v>
          </cell>
          <cell r="C327" t="str">
            <v>SA-1 SECURITY ANCHOR</v>
          </cell>
          <cell r="D327">
            <v>14.7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 t="str">
            <v>Volutone</v>
          </cell>
        </row>
        <row r="328">
          <cell r="A328" t="str">
            <v>CMS048S</v>
          </cell>
          <cell r="B328" t="str">
            <v>Chief</v>
          </cell>
          <cell r="C328" t="str">
            <v>s38a3 PIPE 48" SILVER</v>
          </cell>
          <cell r="D328">
            <v>45.5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 t="str">
            <v>Volutone</v>
          </cell>
        </row>
        <row r="329">
          <cell r="A329" t="str">
            <v>RSA266</v>
          </cell>
          <cell r="B329" t="str">
            <v>Chief</v>
          </cell>
          <cell r="C329" t="str">
            <v>RSA, CUSTOM, INCL SSB266, BLK</v>
          </cell>
          <cell r="D329">
            <v>125.3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 t="str">
            <v>Volutone</v>
          </cell>
        </row>
        <row r="330">
          <cell r="A330" t="str">
            <v>RPMC000W</v>
          </cell>
          <cell r="B330" t="str">
            <v>Chief</v>
          </cell>
          <cell r="C330" t="str">
            <v>RPMC, KEY #730 LCK ASM</v>
          </cell>
          <cell r="D330">
            <v>125.3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 t="str">
            <v>Volutone</v>
          </cell>
        </row>
        <row r="331">
          <cell r="A331" t="str">
            <v>RPMC000S</v>
          </cell>
          <cell r="B331" t="str">
            <v>Chief</v>
          </cell>
          <cell r="C331" t="str">
            <v>RPMC, KEY #730 LCK ASM</v>
          </cell>
          <cell r="D331">
            <v>125.3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 t="str">
            <v>Volutone</v>
          </cell>
        </row>
        <row r="332">
          <cell r="A332" t="str">
            <v>RPMC000</v>
          </cell>
          <cell r="B332" t="str">
            <v>Chief</v>
          </cell>
          <cell r="C332" t="str">
            <v>RPMC, KEY #730 LCK ASM</v>
          </cell>
          <cell r="D332">
            <v>125.3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 t="str">
            <v>Volutone</v>
          </cell>
        </row>
        <row r="333">
          <cell r="A333" t="str">
            <v>RPMB245</v>
          </cell>
          <cell r="B333" t="str">
            <v>Chief</v>
          </cell>
          <cell r="C333" t="str">
            <v>RPMB245 CEILING MOUNT KIT W / LOCK</v>
          </cell>
          <cell r="D333">
            <v>160.30000000000001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 t="str">
            <v>Volutone</v>
          </cell>
        </row>
        <row r="334">
          <cell r="A334" t="str">
            <v>KITLS012018</v>
          </cell>
          <cell r="B334" t="str">
            <v>Chief</v>
          </cell>
          <cell r="C334" t="str">
            <v>RPMA1, CMS012018, CMS440,</v>
          </cell>
          <cell r="D334">
            <v>327.60000000000002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 t="str">
            <v>Volutone</v>
          </cell>
        </row>
        <row r="335">
          <cell r="A335" t="str">
            <v>KITLS003</v>
          </cell>
          <cell r="B335" t="str">
            <v>Chief</v>
          </cell>
          <cell r="C335" t="str">
            <v>RPMA1, CMS003, CMS440,</v>
          </cell>
          <cell r="D335">
            <v>261.8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 t="str">
            <v>Volutone</v>
          </cell>
        </row>
        <row r="336">
          <cell r="A336" t="str">
            <v>RPMA000W</v>
          </cell>
          <cell r="B336" t="str">
            <v>Chief</v>
          </cell>
          <cell r="C336" t="str">
            <v>RPMA,KEY #701 LCK ASM</v>
          </cell>
          <cell r="D336">
            <v>125.3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 t="str">
            <v>Volutone</v>
          </cell>
        </row>
        <row r="337">
          <cell r="A337" t="str">
            <v>RPMA000S</v>
          </cell>
          <cell r="B337" t="str">
            <v>Chief</v>
          </cell>
          <cell r="C337" t="str">
            <v>RPMA,KEY #701 LCK ASM</v>
          </cell>
          <cell r="D337">
            <v>125.3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 t="str">
            <v>Volutone</v>
          </cell>
        </row>
        <row r="338">
          <cell r="A338" t="str">
            <v>RPMA000</v>
          </cell>
          <cell r="B338" t="str">
            <v>Chief</v>
          </cell>
          <cell r="C338" t="str">
            <v>RPMA,KEY #701 LCK ASM</v>
          </cell>
          <cell r="D338">
            <v>125.3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 t="str">
            <v>Volutone</v>
          </cell>
        </row>
        <row r="339">
          <cell r="A339" t="str">
            <v>RPMB000W</v>
          </cell>
          <cell r="B339" t="str">
            <v>Chief</v>
          </cell>
          <cell r="C339" t="str">
            <v>RPMA, KEY #702 LCK ASM</v>
          </cell>
          <cell r="D339">
            <v>125.3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 t="str">
            <v>Volutone</v>
          </cell>
        </row>
        <row r="340">
          <cell r="A340" t="str">
            <v>RPMB000S</v>
          </cell>
          <cell r="B340" t="str">
            <v>Chief</v>
          </cell>
          <cell r="C340" t="str">
            <v>RPMA, KEY #702 LCK ASM</v>
          </cell>
          <cell r="D340">
            <v>125.3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 t="str">
            <v>Volutone</v>
          </cell>
        </row>
        <row r="341">
          <cell r="A341" t="str">
            <v>RPMB000</v>
          </cell>
          <cell r="B341" t="str">
            <v>Chief</v>
          </cell>
          <cell r="C341" t="str">
            <v>RPMA, KEY #702 LCK ASM</v>
          </cell>
          <cell r="D341">
            <v>125.3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 t="str">
            <v>Volutone</v>
          </cell>
        </row>
        <row r="342">
          <cell r="A342" t="str">
            <v>SLMUW</v>
          </cell>
          <cell r="B342" t="str">
            <v>Chief</v>
          </cell>
          <cell r="C342" t="str">
            <v>RPM, UNIV SUSP BRKT</v>
          </cell>
          <cell r="D342">
            <v>97.3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 t="str">
            <v>Volutone</v>
          </cell>
        </row>
        <row r="343">
          <cell r="A343" t="str">
            <v>SLMUS</v>
          </cell>
          <cell r="B343" t="str">
            <v>Chief</v>
          </cell>
          <cell r="C343" t="str">
            <v>RPM, UNIV SUSP BRKT</v>
          </cell>
          <cell r="D343">
            <v>97.3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 t="str">
            <v>Volutone</v>
          </cell>
        </row>
        <row r="344">
          <cell r="A344" t="str">
            <v>SLMU</v>
          </cell>
          <cell r="B344" t="str">
            <v>Chief</v>
          </cell>
          <cell r="C344" t="str">
            <v>RPM, UNIV SUSP BRKT</v>
          </cell>
          <cell r="D344">
            <v>97.3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 t="str">
            <v>Volutone</v>
          </cell>
        </row>
        <row r="345">
          <cell r="A345" t="str">
            <v>RPA000W</v>
          </cell>
          <cell r="B345" t="str">
            <v>Chief</v>
          </cell>
          <cell r="C345" t="str">
            <v>RPA TOP ONLY WHITE</v>
          </cell>
          <cell r="D345">
            <v>104.3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 t="str">
            <v>Volutone</v>
          </cell>
        </row>
        <row r="346">
          <cell r="A346" t="str">
            <v>RPA000S</v>
          </cell>
          <cell r="B346" t="str">
            <v>Chief</v>
          </cell>
          <cell r="C346" t="str">
            <v>RPA TOP ONLY SILVER</v>
          </cell>
          <cell r="D346">
            <v>104.3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 t="str">
            <v>Volutone</v>
          </cell>
        </row>
        <row r="347">
          <cell r="A347" t="str">
            <v>RPA000</v>
          </cell>
          <cell r="B347" t="str">
            <v>Chief</v>
          </cell>
          <cell r="C347" t="str">
            <v>RPA TOP ONLY BLK</v>
          </cell>
          <cell r="D347">
            <v>104.3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 t="str">
            <v>Volutone</v>
          </cell>
        </row>
        <row r="348">
          <cell r="A348" t="str">
            <v>RPMA261</v>
          </cell>
          <cell r="B348" t="str">
            <v>Chief</v>
          </cell>
          <cell r="C348" t="str">
            <v>RPA ELITE, KEY A, CUSTOM SLM261 BLK</v>
          </cell>
          <cell r="D348">
            <v>160.30000000000001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 t="str">
            <v>Volutone</v>
          </cell>
        </row>
        <row r="349">
          <cell r="A349" t="str">
            <v>RPMCXXXX</v>
          </cell>
          <cell r="B349" t="str">
            <v>Chief</v>
          </cell>
          <cell r="C349" t="str">
            <v>RPA ELITE WITH KEYED LOCK C</v>
          </cell>
          <cell r="D349">
            <v>160.30000000000001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 t="str">
            <v>Volutone</v>
          </cell>
        </row>
        <row r="350">
          <cell r="A350" t="str">
            <v>RPMBXXXX</v>
          </cell>
          <cell r="B350" t="str">
            <v>Chief</v>
          </cell>
          <cell r="C350" t="str">
            <v>RPA ELITE WITH KEYED LOCK B</v>
          </cell>
          <cell r="D350">
            <v>160.30000000000001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 t="str">
            <v>Volutone</v>
          </cell>
        </row>
        <row r="351">
          <cell r="A351" t="str">
            <v>RPMAXXXX</v>
          </cell>
          <cell r="B351" t="str">
            <v>Chief</v>
          </cell>
          <cell r="C351" t="str">
            <v>RPA ELITE WITH KEYED LOCK A</v>
          </cell>
          <cell r="D351">
            <v>160.30000000000001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 t="str">
            <v>Volutone</v>
          </cell>
        </row>
        <row r="352">
          <cell r="A352" t="str">
            <v>SLMXXXX</v>
          </cell>
          <cell r="B352" t="str">
            <v>Chief</v>
          </cell>
          <cell r="C352" t="str">
            <v>RPA ELITE INTERFACE BRACKET FOR KEYED VERSIONS</v>
          </cell>
          <cell r="D352">
            <v>97.3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 t="str">
            <v>Volutone</v>
          </cell>
        </row>
        <row r="353">
          <cell r="A353" t="str">
            <v>PAC400</v>
          </cell>
          <cell r="B353" t="str">
            <v>Chief</v>
          </cell>
          <cell r="C353" t="str">
            <v>ROTATION ACCESSORY</v>
          </cell>
          <cell r="D353">
            <v>172.9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 t="str">
            <v>Volutone</v>
          </cell>
        </row>
        <row r="354">
          <cell r="A354" t="str">
            <v>RC10</v>
          </cell>
          <cell r="B354" t="str">
            <v>Chief</v>
          </cell>
          <cell r="C354" t="str">
            <v>RF REMOTE CONTROL</v>
          </cell>
          <cell r="D354">
            <v>90.3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 t="str">
            <v>Volutone</v>
          </cell>
        </row>
        <row r="355">
          <cell r="A355" t="str">
            <v>PAC511</v>
          </cell>
          <cell r="B355" t="str">
            <v>Chief</v>
          </cell>
          <cell r="C355" t="str">
            <v>RETRO-FIT PRE-WIRE IN-WALL BOX</v>
          </cell>
          <cell r="D355">
            <v>62.3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 t="str">
            <v>Volutone</v>
          </cell>
        </row>
        <row r="356">
          <cell r="A356" t="str">
            <v>CMS445</v>
          </cell>
          <cell r="B356" t="str">
            <v>Chief</v>
          </cell>
          <cell r="C356" t="str">
            <v>REPLACMENT CEILING TILE KIT</v>
          </cell>
          <cell r="D356">
            <v>153.30000000000001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 t="str">
            <v>Volutone</v>
          </cell>
        </row>
        <row r="357">
          <cell r="A357" t="str">
            <v>CMS490</v>
          </cell>
          <cell r="B357" t="str">
            <v>Chief</v>
          </cell>
          <cell r="C357" t="str">
            <v>REPLACEMENT TILE STORAGE KIT, 2X2</v>
          </cell>
          <cell r="D357">
            <v>349.3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 t="str">
            <v>Volutone</v>
          </cell>
        </row>
        <row r="358">
          <cell r="A358" t="str">
            <v>CMS445P</v>
          </cell>
          <cell r="B358" t="str">
            <v>Chief</v>
          </cell>
          <cell r="C358" t="str">
            <v>REPLAC CEILING TILE KIT + OUTLT PWR COND</v>
          </cell>
          <cell r="D358">
            <v>251.3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 t="str">
            <v>Volutone</v>
          </cell>
        </row>
        <row r="359">
          <cell r="A359" t="str">
            <v>CMS445N</v>
          </cell>
          <cell r="B359" t="str">
            <v>Chief</v>
          </cell>
          <cell r="C359" t="str">
            <v>REPLAC CEILING TILE KIT + ELEC HOUSING</v>
          </cell>
          <cell r="D359">
            <v>174.3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 t="str">
            <v>Volutone</v>
          </cell>
        </row>
        <row r="360">
          <cell r="A360" t="str">
            <v>KSA1007S</v>
          </cell>
          <cell r="B360" t="str">
            <v>Chief</v>
          </cell>
          <cell r="C360" t="str">
            <v>QUICK RELEASE</v>
          </cell>
          <cell r="D360">
            <v>33.25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 t="str">
            <v>Volutone</v>
          </cell>
        </row>
        <row r="361">
          <cell r="A361" t="str">
            <v>KSA1007B</v>
          </cell>
          <cell r="B361" t="str">
            <v>Chief</v>
          </cell>
          <cell r="C361" t="str">
            <v>QUICK RELEASE</v>
          </cell>
          <cell r="D361">
            <v>33.25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 t="str">
            <v>Volutone</v>
          </cell>
        </row>
        <row r="362">
          <cell r="A362" t="str">
            <v>KTG440S</v>
          </cell>
          <cell r="B362" t="str">
            <v>Chief</v>
          </cell>
          <cell r="C362" t="str">
            <v>QUAD ARRAY SLVR GROMMET MOUNT</v>
          </cell>
          <cell r="D362">
            <v>327.25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 t="str">
            <v>Volutone</v>
          </cell>
        </row>
        <row r="363">
          <cell r="A363" t="str">
            <v>KTG440B</v>
          </cell>
          <cell r="B363" t="str">
            <v>Chief</v>
          </cell>
          <cell r="C363" t="str">
            <v>QUAD ARRAY BLK GROMMET MOUNT</v>
          </cell>
          <cell r="D363">
            <v>327.25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 t="str">
            <v>Volutone</v>
          </cell>
        </row>
        <row r="364">
          <cell r="A364" t="str">
            <v>PAC135</v>
          </cell>
          <cell r="B364" t="str">
            <v>Chief</v>
          </cell>
          <cell r="C364" t="str">
            <v>Q-LATCH LOCKING FLAG W/PADLOCK</v>
          </cell>
          <cell r="D364">
            <v>31.5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 t="str">
            <v>Volutone</v>
          </cell>
        </row>
        <row r="365">
          <cell r="A365" t="str">
            <v>PAC130</v>
          </cell>
          <cell r="B365" t="str">
            <v>Chief</v>
          </cell>
          <cell r="C365" t="str">
            <v>Q-LATCH LOCKING FLAG</v>
          </cell>
          <cell r="D365">
            <v>14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 t="str">
            <v>Volutone</v>
          </cell>
        </row>
        <row r="366">
          <cell r="A366" t="str">
            <v>PAC140</v>
          </cell>
          <cell r="B366" t="str">
            <v>Chief</v>
          </cell>
          <cell r="C366" t="str">
            <v>Q-CLAMP ACCESSORY</v>
          </cell>
          <cell r="D366">
            <v>31.5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 t="str">
            <v>Volutone</v>
          </cell>
        </row>
        <row r="367">
          <cell r="A367" t="str">
            <v>PWRIWUB</v>
          </cell>
          <cell r="B367" t="str">
            <v>Chief</v>
          </cell>
          <cell r="C367" t="str">
            <v>PWRIWB WITH PSBUB</v>
          </cell>
          <cell r="D367">
            <v>349.3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 t="str">
            <v>Volutone</v>
          </cell>
        </row>
        <row r="368">
          <cell r="A368" t="str">
            <v>PWRSKUS</v>
          </cell>
          <cell r="B368" t="str">
            <v>Chief</v>
          </cell>
          <cell r="C368" t="str">
            <v>PWR W/STEEL STUD BRKT, SILVER</v>
          </cell>
          <cell r="D368">
            <v>440.3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 t="str">
            <v>Volutone</v>
          </cell>
        </row>
        <row r="369">
          <cell r="A369" t="str">
            <v>PWRSKUB</v>
          </cell>
          <cell r="B369" t="str">
            <v>Chief</v>
          </cell>
          <cell r="C369" t="str">
            <v>PWR W/STEEL STUD BRKT, BLACK</v>
          </cell>
          <cell r="D369">
            <v>440.3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 t="str">
            <v>Volutone</v>
          </cell>
        </row>
        <row r="370">
          <cell r="A370" t="str">
            <v>PWRIW2000B</v>
          </cell>
          <cell r="B370" t="str">
            <v>Chief</v>
          </cell>
          <cell r="C370" t="str">
            <v>PWR IN-WALL</v>
          </cell>
          <cell r="D370">
            <v>279.3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 t="str">
            <v>Volutone</v>
          </cell>
        </row>
        <row r="371">
          <cell r="A371" t="str">
            <v>PWC2000</v>
          </cell>
          <cell r="B371" t="str">
            <v>Chief</v>
          </cell>
          <cell r="C371" t="str">
            <v>PWC2000 GENERAL MOUNT</v>
          </cell>
          <cell r="D371">
            <v>139.30000000000001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 t="str">
            <v>Volutone</v>
          </cell>
        </row>
        <row r="372">
          <cell r="A372" t="str">
            <v>PWCU</v>
          </cell>
          <cell r="B372" t="str">
            <v>Chief</v>
          </cell>
          <cell r="C372" t="str">
            <v>PWC UNIVERSAL</v>
          </cell>
          <cell r="D372">
            <v>209.3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 t="str">
            <v>Volutone</v>
          </cell>
        </row>
        <row r="373">
          <cell r="A373" t="str">
            <v>MPOV</v>
          </cell>
          <cell r="B373" t="str">
            <v>Chief</v>
          </cell>
          <cell r="C373" t="str">
            <v>PULL OUT SWIVEL TABLE STAND</v>
          </cell>
          <cell r="D373">
            <v>153.30000000000001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 t="str">
            <v>Volutone</v>
          </cell>
        </row>
        <row r="374">
          <cell r="A374" t="str">
            <v>PSMH2582</v>
          </cell>
          <cell r="B374" t="str">
            <v>Chief</v>
          </cell>
          <cell r="C374" t="str">
            <v>PSMH2582 - HEAVY DUTY STATIC MOUNT</v>
          </cell>
          <cell r="D374">
            <v>699.3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 t="str">
            <v>Volutone</v>
          </cell>
        </row>
        <row r="375">
          <cell r="A375" t="str">
            <v>PSMH2108</v>
          </cell>
          <cell r="B375" t="str">
            <v>Chief</v>
          </cell>
          <cell r="C375" t="str">
            <v>PSMH2108 HEAVY DUTY SHARP 108" PSMH</v>
          </cell>
          <cell r="D375">
            <v>1399.3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 t="str">
            <v>Volutone</v>
          </cell>
        </row>
        <row r="376">
          <cell r="A376" t="str">
            <v>WM240S</v>
          </cell>
          <cell r="B376" t="str">
            <v>Chief</v>
          </cell>
          <cell r="C376" t="str">
            <v>PROJECTOR WALL MOUNT, 55-66" EXT</v>
          </cell>
          <cell r="D376">
            <v>195.3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 t="str">
            <v>Volutone</v>
          </cell>
        </row>
        <row r="377">
          <cell r="A377" t="str">
            <v>WM230S</v>
          </cell>
          <cell r="B377" t="str">
            <v>Chief</v>
          </cell>
          <cell r="C377" t="str">
            <v>PROJECTOR WALL MOUNT, 30-54" EXT</v>
          </cell>
          <cell r="D377">
            <v>174.3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 t="str">
            <v>Volutone</v>
          </cell>
        </row>
        <row r="378">
          <cell r="A378" t="str">
            <v>WM130S</v>
          </cell>
          <cell r="B378" t="str">
            <v>Chief</v>
          </cell>
          <cell r="C378" t="str">
            <v>PROJECTOR WALL MOUNT, 30-54" EXT</v>
          </cell>
          <cell r="D378">
            <v>139.30000000000001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 t="str">
            <v>Volutone</v>
          </cell>
        </row>
        <row r="379">
          <cell r="A379" t="str">
            <v>WM220S</v>
          </cell>
          <cell r="B379" t="str">
            <v>Chief</v>
          </cell>
          <cell r="C379" t="str">
            <v>PROJECTOR WALL MOUNT, 18-30" EXT</v>
          </cell>
          <cell r="D379">
            <v>153.30000000000001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 t="str">
            <v>Volutone</v>
          </cell>
        </row>
        <row r="380">
          <cell r="A380" t="str">
            <v>WM120S</v>
          </cell>
          <cell r="B380" t="str">
            <v>Chief</v>
          </cell>
          <cell r="C380" t="str">
            <v>PROJECTOR WALL MOUNT, 18-30" EXT</v>
          </cell>
          <cell r="D380">
            <v>118.3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 t="str">
            <v>Volutone</v>
          </cell>
        </row>
        <row r="381">
          <cell r="A381" t="str">
            <v>WM210S</v>
          </cell>
          <cell r="B381" t="str">
            <v>Chief</v>
          </cell>
          <cell r="C381" t="str">
            <v>PROJECTOR WALL MOUNT, 0-18" EXT</v>
          </cell>
          <cell r="D381">
            <v>132.30000000000001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 t="str">
            <v>Volutone</v>
          </cell>
        </row>
        <row r="382">
          <cell r="A382" t="str">
            <v>WM110S</v>
          </cell>
          <cell r="B382" t="str">
            <v>Chief</v>
          </cell>
          <cell r="C382" t="str">
            <v>PROJECTOR WALL MOUNT, 0-18" EXT</v>
          </cell>
          <cell r="D382">
            <v>97.3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 t="str">
            <v>Volutone</v>
          </cell>
        </row>
        <row r="383">
          <cell r="A383" t="str">
            <v>KITPD003W</v>
          </cell>
          <cell r="B383" t="str">
            <v>Chief</v>
          </cell>
          <cell r="C383" t="str">
            <v>Projector Mt kt RPAUW, CMS003W, CMS115W</v>
          </cell>
          <cell r="D383">
            <v>182.7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 t="str">
            <v>Volutone</v>
          </cell>
        </row>
        <row r="384">
          <cell r="A384" t="str">
            <v>RPMCOW</v>
          </cell>
          <cell r="B384" t="str">
            <v>Chief</v>
          </cell>
          <cell r="C384" t="str">
            <v>PROJECTOR MOUNT, UNIV (1ST GEN) RPMC WHT</v>
          </cell>
          <cell r="D384">
            <v>160.30000000000001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 t="str">
            <v>Volutone</v>
          </cell>
        </row>
        <row r="385">
          <cell r="A385" t="str">
            <v>RPMCOS</v>
          </cell>
          <cell r="B385" t="str">
            <v>Chief</v>
          </cell>
          <cell r="C385" t="str">
            <v>PROJECTOR MOUNT, UNIV (1ST GEN) RPMC SLV</v>
          </cell>
          <cell r="D385">
            <v>160.30000000000001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 t="str">
            <v>Volutone</v>
          </cell>
        </row>
        <row r="386">
          <cell r="A386" t="str">
            <v>RPMCO</v>
          </cell>
          <cell r="B386" t="str">
            <v>Chief</v>
          </cell>
          <cell r="C386" t="str">
            <v>PROJECTOR MOUNT, UNIV (1ST GEN) RPMC</v>
          </cell>
          <cell r="D386">
            <v>160.30000000000001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 t="str">
            <v>Volutone</v>
          </cell>
        </row>
        <row r="387">
          <cell r="A387" t="str">
            <v>RPMBOW</v>
          </cell>
          <cell r="B387" t="str">
            <v>Chief</v>
          </cell>
          <cell r="C387" t="str">
            <v>PROJECTOR MOUNT, UNIV (1ST GEN) RPMB WHT</v>
          </cell>
          <cell r="D387">
            <v>160.30000000000001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 t="str">
            <v>Volutone</v>
          </cell>
        </row>
        <row r="388">
          <cell r="A388" t="str">
            <v>RPMBOS</v>
          </cell>
          <cell r="B388" t="str">
            <v>Chief</v>
          </cell>
          <cell r="C388" t="str">
            <v>PROJECTOR MOUNT, UNIV (1ST GEN) RPMB SLV</v>
          </cell>
          <cell r="D388">
            <v>160.30000000000001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 t="str">
            <v>Volutone</v>
          </cell>
        </row>
        <row r="389">
          <cell r="A389" t="str">
            <v>RPMBO</v>
          </cell>
          <cell r="B389" t="str">
            <v>Chief</v>
          </cell>
          <cell r="C389" t="str">
            <v>PROJECTOR MOUNT, UNIV (1ST GEN) RPMB</v>
          </cell>
          <cell r="D389">
            <v>160.30000000000001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 t="str">
            <v>Volutone</v>
          </cell>
        </row>
        <row r="390">
          <cell r="A390" t="str">
            <v>RPMAOW</v>
          </cell>
          <cell r="B390" t="str">
            <v>Chief</v>
          </cell>
          <cell r="C390" t="str">
            <v>PROJECTOR MOUNT, UNIV (1ST GEN) RPMA WHT</v>
          </cell>
          <cell r="D390">
            <v>160.30000000000001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 t="str">
            <v>Volutone</v>
          </cell>
        </row>
        <row r="391">
          <cell r="A391" t="str">
            <v>RPMAOS</v>
          </cell>
          <cell r="B391" t="str">
            <v>Chief</v>
          </cell>
          <cell r="C391" t="str">
            <v>PROJECTOR MOUNT, UNIV (1ST GEN) RPMA SIL</v>
          </cell>
          <cell r="D391">
            <v>160.30000000000001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 t="str">
            <v>Volutone</v>
          </cell>
        </row>
        <row r="392">
          <cell r="A392" t="str">
            <v>RPMAO</v>
          </cell>
          <cell r="B392" t="str">
            <v>Chief</v>
          </cell>
          <cell r="C392" t="str">
            <v>PROJECTOR MOUNT, UNIV (1ST GEN) RPMA</v>
          </cell>
          <cell r="D392">
            <v>160.30000000000001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 t="str">
            <v>Volutone</v>
          </cell>
        </row>
        <row r="393">
          <cell r="A393" t="str">
            <v>RPAOW</v>
          </cell>
          <cell r="B393" t="str">
            <v>Chief</v>
          </cell>
          <cell r="C393" t="str">
            <v>PROJECTOR MOUNT, UNIV (1ST GEN) RPA WHT</v>
          </cell>
          <cell r="D393">
            <v>139.30000000000001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 t="str">
            <v>Volutone</v>
          </cell>
        </row>
        <row r="394">
          <cell r="A394" t="str">
            <v>RPAOS</v>
          </cell>
          <cell r="B394" t="str">
            <v>Chief</v>
          </cell>
          <cell r="C394" t="str">
            <v>PROJECTOR MOUNT, UNIV (1ST GEN) RPA SIL</v>
          </cell>
          <cell r="D394">
            <v>139.30000000000001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 t="str">
            <v>Volutone</v>
          </cell>
        </row>
        <row r="395">
          <cell r="A395" t="str">
            <v>RPAO</v>
          </cell>
          <cell r="B395" t="str">
            <v>Chief</v>
          </cell>
          <cell r="C395" t="str">
            <v>PROJECTOR MOUNT, UNIV (1ST GEN) RPA</v>
          </cell>
          <cell r="D395">
            <v>139.30000000000001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 t="str">
            <v>Volutone</v>
          </cell>
        </row>
        <row r="396">
          <cell r="A396" t="str">
            <v>PL2C</v>
          </cell>
          <cell r="B396" t="str">
            <v>Chief</v>
          </cell>
          <cell r="C396" t="str">
            <v>PROJECTOR LOCK C</v>
          </cell>
          <cell r="D396">
            <v>55.3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 t="str">
            <v>Volutone</v>
          </cell>
        </row>
        <row r="397">
          <cell r="A397" t="str">
            <v>PL2B</v>
          </cell>
          <cell r="B397" t="str">
            <v>Chief</v>
          </cell>
          <cell r="C397" t="str">
            <v>PROJECTOR LOCK B</v>
          </cell>
          <cell r="D397">
            <v>55.3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 t="str">
            <v>Volutone</v>
          </cell>
        </row>
        <row r="398">
          <cell r="A398" t="str">
            <v>PL2A</v>
          </cell>
          <cell r="B398" t="str">
            <v>Chief</v>
          </cell>
          <cell r="C398" t="str">
            <v>PROJECTOR LOCK A</v>
          </cell>
          <cell r="D398">
            <v>55.3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 t="str">
            <v>Volutone</v>
          </cell>
        </row>
        <row r="399">
          <cell r="A399" t="str">
            <v>PL4</v>
          </cell>
          <cell r="B399" t="str">
            <v>Chief</v>
          </cell>
          <cell r="C399" t="str">
            <v>PROJECTOR LOCK</v>
          </cell>
          <cell r="D399">
            <v>62.3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 t="str">
            <v>Volutone</v>
          </cell>
        </row>
        <row r="400">
          <cell r="A400" t="str">
            <v>PG2AW</v>
          </cell>
          <cell r="B400" t="str">
            <v>Chief</v>
          </cell>
          <cell r="C400" t="str">
            <v>PROJECTOR GUARD WHITE</v>
          </cell>
          <cell r="D400">
            <v>244.3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 t="str">
            <v>Volutone</v>
          </cell>
        </row>
        <row r="401">
          <cell r="A401" t="str">
            <v>PG2A</v>
          </cell>
          <cell r="B401" t="str">
            <v>Chief</v>
          </cell>
          <cell r="C401" t="str">
            <v>PROJECTOR GUARD</v>
          </cell>
          <cell r="D401">
            <v>244.3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 t="str">
            <v>Volutone</v>
          </cell>
        </row>
        <row r="402">
          <cell r="A402" t="str">
            <v>PG1A</v>
          </cell>
          <cell r="B402" t="str">
            <v>Chief</v>
          </cell>
          <cell r="C402" t="str">
            <v>PROJECTOR GUARD</v>
          </cell>
          <cell r="D402">
            <v>279.3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 t="str">
            <v>Volutone</v>
          </cell>
        </row>
        <row r="403">
          <cell r="A403" t="str">
            <v>LTAPU</v>
          </cell>
          <cell r="B403" t="str">
            <v>Chief</v>
          </cell>
          <cell r="C403" t="str">
            <v>PROJECT INSTALL, PORTRAIT MOUNT</v>
          </cell>
          <cell r="D403">
            <v>160.30000000000001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 t="str">
            <v>Volutone</v>
          </cell>
        </row>
        <row r="404">
          <cell r="A404" t="str">
            <v>PG1AW</v>
          </cell>
          <cell r="B404" t="str">
            <v>Chief</v>
          </cell>
          <cell r="C404" t="str">
            <v>PROJECT GUARD WHITE</v>
          </cell>
          <cell r="D404">
            <v>279.3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 t="str">
            <v>Volutone</v>
          </cell>
        </row>
        <row r="405">
          <cell r="A405" t="str">
            <v>KITPD0305W</v>
          </cell>
          <cell r="B405" t="str">
            <v>Chief</v>
          </cell>
          <cell r="C405" t="str">
            <v>Proj Mt kt RPAUW, CMS0305W, CMS115W</v>
          </cell>
          <cell r="D405">
            <v>275.8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 t="str">
            <v>Volutone</v>
          </cell>
        </row>
        <row r="406">
          <cell r="A406" t="str">
            <v>KITPD0203W</v>
          </cell>
          <cell r="B406" t="str">
            <v>Chief</v>
          </cell>
          <cell r="C406" t="str">
            <v>Proj Mt kt RPAUW, CMS0203W, CMS115W</v>
          </cell>
          <cell r="D406">
            <v>261.8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 t="str">
            <v>Volutone</v>
          </cell>
        </row>
        <row r="407">
          <cell r="A407" t="str">
            <v>KITPD012018W</v>
          </cell>
          <cell r="B407" t="str">
            <v>Chief</v>
          </cell>
          <cell r="C407" t="str">
            <v>Proj Mt kt RPAUW, CMS012018W, CMS115W</v>
          </cell>
          <cell r="D407">
            <v>255.5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 t="str">
            <v>Volutone</v>
          </cell>
        </row>
        <row r="408">
          <cell r="A408" t="str">
            <v>KITPS003W</v>
          </cell>
          <cell r="B408" t="str">
            <v>Chief</v>
          </cell>
          <cell r="C408" t="str">
            <v>Proj Mt kt RPAUW, CMS003W, CMS440</v>
          </cell>
          <cell r="D408">
            <v>226.8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 t="str">
            <v>Volutone</v>
          </cell>
        </row>
        <row r="409">
          <cell r="A409" t="str">
            <v>PL1C</v>
          </cell>
          <cell r="B409" t="str">
            <v>Chief</v>
          </cell>
          <cell r="C409" t="str">
            <v>PROJ LOCK BOX W/ KEY C413A</v>
          </cell>
          <cell r="D409">
            <v>104.3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 t="str">
            <v>Volutone</v>
          </cell>
        </row>
        <row r="410">
          <cell r="A410" t="str">
            <v>PL1B</v>
          </cell>
          <cell r="B410" t="str">
            <v>Chief</v>
          </cell>
          <cell r="C410" t="str">
            <v>PROJ LOCK BOX W/ KEY C390A</v>
          </cell>
          <cell r="D410">
            <v>104.3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 t="str">
            <v>Volutone</v>
          </cell>
        </row>
        <row r="411">
          <cell r="A411" t="str">
            <v>PL1A</v>
          </cell>
          <cell r="B411" t="str">
            <v>Chief</v>
          </cell>
          <cell r="C411" t="str">
            <v>PROJ LOCK BOX W/ KEY C346A</v>
          </cell>
          <cell r="D411">
            <v>104.3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 t="str">
            <v>Volutone</v>
          </cell>
        </row>
        <row r="412">
          <cell r="A412" t="str">
            <v>PAS100</v>
          </cell>
          <cell r="B412" t="str">
            <v>Chief</v>
          </cell>
          <cell r="C412" t="str">
            <v>PRESENTERS CART ACRYLIC SHELF</v>
          </cell>
          <cell r="D412">
            <v>206.5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 t="str">
            <v>Volutone</v>
          </cell>
        </row>
        <row r="413">
          <cell r="A413" t="str">
            <v>PAC200</v>
          </cell>
          <cell r="B413" t="str">
            <v>Chief</v>
          </cell>
          <cell r="C413" t="str">
            <v>PPC TO PPD ADAPTER</v>
          </cell>
          <cell r="D413">
            <v>440.3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 t="str">
            <v>Volutone</v>
          </cell>
        </row>
        <row r="414">
          <cell r="A414" t="str">
            <v>PPC2000</v>
          </cell>
          <cell r="B414" t="str">
            <v>Chief</v>
          </cell>
          <cell r="C414" t="str">
            <v>PPC CART WITH 14" KNOB PATTERN</v>
          </cell>
          <cell r="D414">
            <v>839.3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 t="str">
            <v>Volutone</v>
          </cell>
        </row>
        <row r="415">
          <cell r="A415" t="str">
            <v>PPCKU</v>
          </cell>
          <cell r="B415" t="str">
            <v>Chief</v>
          </cell>
          <cell r="C415" t="str">
            <v>PPC + PSBUB &amp; 2 PAS100 ACCY SHELVES</v>
          </cell>
          <cell r="D415">
            <v>1294.3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 t="str">
            <v>Volutone</v>
          </cell>
        </row>
        <row r="416">
          <cell r="A416" t="str">
            <v>PPCU</v>
          </cell>
          <cell r="B416" t="str">
            <v>Chief</v>
          </cell>
          <cell r="C416" t="str">
            <v>PPC + PSBUB</v>
          </cell>
          <cell r="D416">
            <v>902.3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 t="str">
            <v>Volutone</v>
          </cell>
        </row>
        <row r="417">
          <cell r="A417" t="str">
            <v>PB1W</v>
          </cell>
          <cell r="B417" t="str">
            <v>Chief</v>
          </cell>
          <cell r="C417" t="str">
            <v>PowerBridge TS In-Wall Power Ext., White</v>
          </cell>
          <cell r="D417">
            <v>69.3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 t="str">
            <v>Volutone</v>
          </cell>
        </row>
        <row r="418">
          <cell r="A418" t="str">
            <v>PB1I</v>
          </cell>
          <cell r="B418" t="str">
            <v>Chief</v>
          </cell>
          <cell r="C418" t="str">
            <v>PowerBridge TS In-Wall Power Ext., Ivory</v>
          </cell>
          <cell r="D418">
            <v>69.3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 t="str">
            <v>Volutone</v>
          </cell>
        </row>
        <row r="419">
          <cell r="A419" t="str">
            <v>PB1B</v>
          </cell>
          <cell r="B419" t="str">
            <v>Chief</v>
          </cell>
          <cell r="C419" t="str">
            <v>PowerBridge TS In-Wall Power Ext., Black</v>
          </cell>
          <cell r="D419">
            <v>69.3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 t="str">
            <v>Volutone</v>
          </cell>
        </row>
        <row r="420">
          <cell r="A420" t="str">
            <v>PB1A</v>
          </cell>
          <cell r="B420" t="str">
            <v>Chief</v>
          </cell>
          <cell r="C420" t="str">
            <v>PowerBridge TS In-Wall Power Ext. Almond</v>
          </cell>
          <cell r="D420">
            <v>69.3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 t="str">
            <v>Volutone</v>
          </cell>
        </row>
        <row r="421">
          <cell r="A421" t="str">
            <v>PACPC1</v>
          </cell>
          <cell r="B421" t="str">
            <v>Chief</v>
          </cell>
          <cell r="C421" t="str">
            <v>POWER CONDITIONER ACCESSORY</v>
          </cell>
          <cell r="D421">
            <v>115.5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 t="str">
            <v>Volutone</v>
          </cell>
        </row>
        <row r="422">
          <cell r="A422" t="str">
            <v>TPA110</v>
          </cell>
          <cell r="B422" t="str">
            <v>Chief</v>
          </cell>
          <cell r="C422" t="str">
            <v>POLE TILT VESA PATTERN</v>
          </cell>
          <cell r="D422">
            <v>139.30000000000001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 t="str">
            <v>Volutone</v>
          </cell>
        </row>
        <row r="423">
          <cell r="A423" t="str">
            <v>TPA105</v>
          </cell>
          <cell r="B423" t="str">
            <v>Chief</v>
          </cell>
          <cell r="C423" t="str">
            <v>POLE PITCH -MOUNT COVER</v>
          </cell>
          <cell r="D423">
            <v>62.3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 t="str">
            <v>Volutone</v>
          </cell>
        </row>
        <row r="424">
          <cell r="A424" t="str">
            <v>PAC102S</v>
          </cell>
          <cell r="B424" t="str">
            <v>Chief</v>
          </cell>
          <cell r="C424" t="str">
            <v>POLE MOUNT SHELF SILVER</v>
          </cell>
          <cell r="D424">
            <v>62.3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 t="str">
            <v>Volutone</v>
          </cell>
        </row>
        <row r="425">
          <cell r="A425" t="str">
            <v>PAC102B</v>
          </cell>
          <cell r="B425" t="str">
            <v>Chief</v>
          </cell>
          <cell r="C425" t="str">
            <v>POLE MOUNT SHELF ACSSY</v>
          </cell>
          <cell r="D425">
            <v>62.3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 t="str">
            <v>Volutone</v>
          </cell>
        </row>
        <row r="426">
          <cell r="A426" t="str">
            <v>TPK2</v>
          </cell>
          <cell r="B426" t="str">
            <v>Chief</v>
          </cell>
          <cell r="C426" t="str">
            <v>POLE CLAMP KIT, 2-3"</v>
          </cell>
          <cell r="D426">
            <v>28.7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 t="str">
            <v>Volutone</v>
          </cell>
        </row>
        <row r="427">
          <cell r="A427" t="str">
            <v>TPK1</v>
          </cell>
          <cell r="B427" t="str">
            <v>Chief</v>
          </cell>
          <cell r="C427" t="str">
            <v>POLE CLAMP KIT, 1-2"</v>
          </cell>
          <cell r="D427">
            <v>28.7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 t="str">
            <v>Volutone</v>
          </cell>
        </row>
        <row r="428">
          <cell r="A428" t="str">
            <v>KSA1017S</v>
          </cell>
          <cell r="B428" t="str">
            <v>Chief</v>
          </cell>
          <cell r="C428" t="str">
            <v>POLE CLAMP ACCESSORY</v>
          </cell>
          <cell r="D428">
            <v>26.25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 t="str">
            <v>Volutone</v>
          </cell>
        </row>
        <row r="429">
          <cell r="A429" t="str">
            <v>KSA1017B</v>
          </cell>
          <cell r="B429" t="str">
            <v>Chief</v>
          </cell>
          <cell r="C429" t="str">
            <v>POLE CLAMP ACCESSORY</v>
          </cell>
          <cell r="D429">
            <v>26.25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 t="str">
            <v>Volutone</v>
          </cell>
        </row>
        <row r="430">
          <cell r="A430" t="str">
            <v>TPA100</v>
          </cell>
          <cell r="B430" t="str">
            <v>Chief</v>
          </cell>
          <cell r="C430" t="str">
            <v>POLE  STATIC-MOUNT COVER</v>
          </cell>
          <cell r="D430">
            <v>83.3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 t="str">
            <v>Volutone</v>
          </cell>
        </row>
        <row r="431">
          <cell r="A431" t="str">
            <v>PNRIWUB</v>
          </cell>
          <cell r="B431" t="str">
            <v>Chief</v>
          </cell>
          <cell r="C431" t="str">
            <v>PNRIW WITH PSBUB</v>
          </cell>
          <cell r="D431">
            <v>475.3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 t="str">
            <v>Volutone</v>
          </cell>
        </row>
        <row r="432">
          <cell r="A432" t="str">
            <v>PNRIW2000B</v>
          </cell>
          <cell r="B432" t="str">
            <v>Chief</v>
          </cell>
          <cell r="C432" t="str">
            <v>PNR IN-WALL</v>
          </cell>
          <cell r="D432">
            <v>405.3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 t="str">
            <v>Volutone</v>
          </cell>
        </row>
        <row r="433">
          <cell r="A433" t="str">
            <v>CMA471</v>
          </cell>
          <cell r="B433" t="str">
            <v>Chief</v>
          </cell>
          <cell r="C433" t="str">
            <v>PLENUM CEILING BOX</v>
          </cell>
          <cell r="D433">
            <v>100.1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 t="str">
            <v>Volutone</v>
          </cell>
        </row>
        <row r="434">
          <cell r="A434" t="str">
            <v>CMA470</v>
          </cell>
          <cell r="B434" t="str">
            <v>Chief</v>
          </cell>
          <cell r="C434" t="str">
            <v>PLENUM CEILING BOX</v>
          </cell>
          <cell r="D434">
            <v>76.3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 t="str">
            <v>Volutone</v>
          </cell>
        </row>
        <row r="435">
          <cell r="A435" t="str">
            <v>PSS2000S</v>
          </cell>
          <cell r="B435" t="str">
            <v>Chief</v>
          </cell>
          <cell r="C435" t="str">
            <v>PLASMA TABLE STAND SILVER</v>
          </cell>
          <cell r="D435">
            <v>279.3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 t="str">
            <v>Volutone</v>
          </cell>
        </row>
        <row r="436">
          <cell r="A436" t="str">
            <v>PSS2000B</v>
          </cell>
          <cell r="B436" t="str">
            <v>Chief</v>
          </cell>
          <cell r="C436" t="str">
            <v>PLASMA TABLE STAND BLACK</v>
          </cell>
          <cell r="D436">
            <v>279.3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 t="str">
            <v>Volutone</v>
          </cell>
        </row>
        <row r="437">
          <cell r="A437" t="str">
            <v>PTS2000B</v>
          </cell>
          <cell r="B437" t="str">
            <v>Chief</v>
          </cell>
          <cell r="C437" t="str">
            <v>PLASMA TABLE STAND ASSY</v>
          </cell>
          <cell r="D437">
            <v>244.3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 t="str">
            <v>Volutone</v>
          </cell>
        </row>
        <row r="438">
          <cell r="A438" t="str">
            <v>PTSXXXX</v>
          </cell>
          <cell r="B438" t="str">
            <v>Chief</v>
          </cell>
          <cell r="C438" t="str">
            <v>PLASMA TABLE STAND</v>
          </cell>
          <cell r="D438">
            <v>314.3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 t="str">
            <v>Volutone</v>
          </cell>
        </row>
        <row r="439">
          <cell r="A439" t="str">
            <v>PSSUS</v>
          </cell>
          <cell r="B439" t="str">
            <v>Chief</v>
          </cell>
          <cell r="C439" t="str">
            <v>PLASMA STAND SILVER UNIVERSAL</v>
          </cell>
          <cell r="D439">
            <v>349.3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 t="str">
            <v>Volutone</v>
          </cell>
        </row>
        <row r="440">
          <cell r="A440" t="str">
            <v>PSSUB</v>
          </cell>
          <cell r="B440" t="str">
            <v>Chief</v>
          </cell>
          <cell r="C440" t="str">
            <v>PLASMA STAND BLK UNIVERSAL</v>
          </cell>
          <cell r="D440">
            <v>349.3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 t="str">
            <v>Volutone</v>
          </cell>
        </row>
        <row r="441">
          <cell r="A441" t="str">
            <v>PCSU</v>
          </cell>
          <cell r="B441" t="str">
            <v>Chief</v>
          </cell>
          <cell r="C441" t="str">
            <v>PLASMA CEILING MOUNT</v>
          </cell>
          <cell r="D441">
            <v>223.3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 t="str">
            <v>Volutone</v>
          </cell>
        </row>
        <row r="442">
          <cell r="A442" t="str">
            <v>PCS2000B</v>
          </cell>
          <cell r="B442" t="str">
            <v>Chief</v>
          </cell>
          <cell r="C442" t="str">
            <v>PLASMA CEILING MOUNT</v>
          </cell>
          <cell r="D442">
            <v>139.30000000000001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 t="str">
            <v>Volutone</v>
          </cell>
        </row>
        <row r="443">
          <cell r="A443" t="str">
            <v>PSB2049</v>
          </cell>
          <cell r="B443" t="str">
            <v>Chief</v>
          </cell>
          <cell r="C443" t="str">
            <v>PLASMA BRKT 100 X 200 M4</v>
          </cell>
          <cell r="D443">
            <v>97.3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 t="str">
            <v>Volutone</v>
          </cell>
        </row>
        <row r="444">
          <cell r="A444" t="str">
            <v>JWPVS</v>
          </cell>
          <cell r="B444" t="str">
            <v>Chief</v>
          </cell>
          <cell r="C444" t="str">
            <v>PIVOT, PITCH WALL MOUNT</v>
          </cell>
          <cell r="D444">
            <v>104.3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 t="str">
            <v>Volutone</v>
          </cell>
        </row>
        <row r="445">
          <cell r="A445" t="str">
            <v>JWPVB</v>
          </cell>
          <cell r="B445" t="str">
            <v>Chief</v>
          </cell>
          <cell r="C445" t="str">
            <v>PIVOT, PITCH WALL MOUNT</v>
          </cell>
          <cell r="D445">
            <v>104.3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 t="str">
            <v>Volutone</v>
          </cell>
        </row>
        <row r="446">
          <cell r="A446" t="str">
            <v>JWP210S</v>
          </cell>
          <cell r="B446" t="str">
            <v>Chief</v>
          </cell>
          <cell r="C446" t="str">
            <v>PIVOT, PITCH WALL MOUNT</v>
          </cell>
          <cell r="D446">
            <v>104.3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 t="str">
            <v>Volutone</v>
          </cell>
        </row>
        <row r="447">
          <cell r="A447" t="str">
            <v>JWP210B</v>
          </cell>
          <cell r="B447" t="str">
            <v>Chief</v>
          </cell>
          <cell r="C447" t="str">
            <v>PIVOT, PITCH WALL MOUNT</v>
          </cell>
          <cell r="D447">
            <v>104.3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 t="str">
            <v>Volutone</v>
          </cell>
        </row>
        <row r="448">
          <cell r="A448" t="str">
            <v>JPPVB</v>
          </cell>
          <cell r="B448" t="str">
            <v>Chief</v>
          </cell>
          <cell r="C448" t="str">
            <v>PIVOT-POLE POLE MT 400X200 - BLACK</v>
          </cell>
          <cell r="D448">
            <v>118.3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 t="str">
            <v>Volutone</v>
          </cell>
        </row>
        <row r="449">
          <cell r="A449" t="str">
            <v>JWPUS</v>
          </cell>
          <cell r="B449" t="str">
            <v>Chief</v>
          </cell>
          <cell r="C449" t="str">
            <v>PIVOT-PITCH WALL MNT, UNIV</v>
          </cell>
          <cell r="D449">
            <v>104.3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 t="str">
            <v>Volutone</v>
          </cell>
        </row>
        <row r="450">
          <cell r="A450" t="str">
            <v>JWPUB</v>
          </cell>
          <cell r="B450" t="str">
            <v>Chief</v>
          </cell>
          <cell r="C450" t="str">
            <v>PIVOT-PITCH WALL MNT, UNIV</v>
          </cell>
          <cell r="D450">
            <v>104.3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 t="str">
            <v>Volutone</v>
          </cell>
        </row>
        <row r="451">
          <cell r="A451" t="str">
            <v>JPPVS</v>
          </cell>
          <cell r="B451" t="str">
            <v>Chief</v>
          </cell>
          <cell r="C451" t="str">
            <v>PIVOT-PITCH POLE MT 400X200-SILVER</v>
          </cell>
          <cell r="D451">
            <v>118.3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 t="str">
            <v>Volutone</v>
          </cell>
        </row>
        <row r="452">
          <cell r="A452" t="str">
            <v>JPP210S</v>
          </cell>
          <cell r="B452" t="str">
            <v>Chief</v>
          </cell>
          <cell r="C452" t="str">
            <v>PIVOT-PITCH POLE MT 200X200 - SILVER</v>
          </cell>
          <cell r="D452">
            <v>118.3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 t="str">
            <v>Volutone</v>
          </cell>
        </row>
        <row r="453">
          <cell r="A453" t="str">
            <v>JPP210B</v>
          </cell>
          <cell r="B453" t="str">
            <v>Chief</v>
          </cell>
          <cell r="C453" t="str">
            <v>PIVOT-PITCH POLE MT 200X200 - BLACK</v>
          </cell>
          <cell r="D453">
            <v>118.3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 t="str">
            <v>Volutone</v>
          </cell>
        </row>
        <row r="454">
          <cell r="A454" t="str">
            <v>JPPUS</v>
          </cell>
          <cell r="B454" t="str">
            <v>Chief</v>
          </cell>
          <cell r="C454" t="str">
            <v>PIVOT-PITCH POLE MNT, UNIV</v>
          </cell>
          <cell r="D454">
            <v>118.3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 t="str">
            <v>Volutone</v>
          </cell>
        </row>
        <row r="455">
          <cell r="A455" t="str">
            <v>JPPUB</v>
          </cell>
          <cell r="B455" t="str">
            <v>Chief</v>
          </cell>
          <cell r="C455" t="str">
            <v>PIVOT-PITCH POLE MNT, UNIV</v>
          </cell>
          <cell r="D455">
            <v>118.3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 t="str">
            <v>Volutone</v>
          </cell>
        </row>
        <row r="456">
          <cell r="A456" t="str">
            <v>KPP110S</v>
          </cell>
          <cell r="B456" t="str">
            <v>Chief</v>
          </cell>
          <cell r="C456" t="str">
            <v>PIV, PIT, ROLL POLE MT SIL</v>
          </cell>
          <cell r="D456">
            <v>80.5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 t="str">
            <v>Volutone</v>
          </cell>
        </row>
        <row r="457">
          <cell r="A457" t="str">
            <v>KPP110B</v>
          </cell>
          <cell r="B457" t="str">
            <v>Chief</v>
          </cell>
          <cell r="C457" t="str">
            <v>PIV, PIT, ROLL POLE MT BLK</v>
          </cell>
          <cell r="D457">
            <v>80.5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 t="str">
            <v>Volutone</v>
          </cell>
        </row>
        <row r="458">
          <cell r="A458" t="str">
            <v>TPM2000B</v>
          </cell>
          <cell r="B458" t="str">
            <v>Chief</v>
          </cell>
          <cell r="C458" t="str">
            <v>PITCH-ADJ POLE MOUNT</v>
          </cell>
          <cell r="D458">
            <v>160.30000000000001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 t="str">
            <v>Volutone</v>
          </cell>
        </row>
        <row r="459">
          <cell r="A459" t="str">
            <v>TPMUB</v>
          </cell>
          <cell r="B459" t="str">
            <v>Chief</v>
          </cell>
          <cell r="C459" t="str">
            <v>PITCH-ADJ POLE MNT UNIVERSAL</v>
          </cell>
          <cell r="D459">
            <v>230.3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 t="str">
            <v>Volutone</v>
          </cell>
        </row>
        <row r="460">
          <cell r="A460" t="str">
            <v>MWCV</v>
          </cell>
          <cell r="B460" t="str">
            <v>Chief</v>
          </cell>
          <cell r="C460" t="str">
            <v>PITCH CPU WALL MOUNT</v>
          </cell>
          <cell r="D460">
            <v>139.30000000000001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 t="str">
            <v>Volutone</v>
          </cell>
        </row>
        <row r="461">
          <cell r="A461" t="str">
            <v>MWCU</v>
          </cell>
          <cell r="B461" t="str">
            <v>Chief</v>
          </cell>
          <cell r="C461" t="str">
            <v>PITCH CPU WALL MOUNT</v>
          </cell>
          <cell r="D461">
            <v>160.30000000000001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 t="str">
            <v>Volutone</v>
          </cell>
        </row>
        <row r="462">
          <cell r="A462" t="str">
            <v>MWC6000</v>
          </cell>
          <cell r="B462" t="str">
            <v>Chief</v>
          </cell>
          <cell r="C462" t="str">
            <v>PITCH CPU WALL MOUNT</v>
          </cell>
          <cell r="D462">
            <v>90.3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 t="str">
            <v>Volutone</v>
          </cell>
        </row>
        <row r="463">
          <cell r="A463" t="str">
            <v>PG3AW</v>
          </cell>
          <cell r="B463" t="str">
            <v>Chief</v>
          </cell>
          <cell r="C463" t="str">
            <v>PG3AW X-LARGE PROJTOR GUARD RPA/RPM WHT</v>
          </cell>
          <cell r="D463">
            <v>419.3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 t="str">
            <v>Volutone</v>
          </cell>
        </row>
        <row r="464">
          <cell r="A464" t="str">
            <v>PG3A</v>
          </cell>
          <cell r="B464" t="str">
            <v>Chief</v>
          </cell>
          <cell r="C464" t="str">
            <v>PG-3A X-LARGE PROJECTOR GUARD RPA/RPMA</v>
          </cell>
          <cell r="D464">
            <v>419.3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 t="str">
            <v>Volutone</v>
          </cell>
        </row>
        <row r="465">
          <cell r="A465" t="str">
            <v>PFCUS700</v>
          </cell>
          <cell r="B465" t="str">
            <v>Chief</v>
          </cell>
          <cell r="C465" t="str">
            <v>PFCUS + PAC700</v>
          </cell>
          <cell r="D465">
            <v>1147.3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 t="str">
            <v>Volutone</v>
          </cell>
        </row>
        <row r="466">
          <cell r="A466" t="str">
            <v>PFCUB700</v>
          </cell>
          <cell r="B466" t="str">
            <v>Chief</v>
          </cell>
          <cell r="C466" t="str">
            <v>PFCUB + PAC700</v>
          </cell>
          <cell r="D466">
            <v>1147.3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 t="str">
            <v>Volutone</v>
          </cell>
        </row>
        <row r="467">
          <cell r="A467" t="str">
            <v>PACTP1</v>
          </cell>
          <cell r="B467" t="str">
            <v>Chief</v>
          </cell>
          <cell r="C467" t="str">
            <v>PFC/PF1 STABILIZER ACCESSORY</v>
          </cell>
          <cell r="D467">
            <v>55.3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 t="str">
            <v>Volutone</v>
          </cell>
        </row>
        <row r="468">
          <cell r="A468" t="str">
            <v>PDCU</v>
          </cell>
          <cell r="B468" t="str">
            <v>Chief</v>
          </cell>
          <cell r="C468" t="str">
            <v>PDC SERIES M0UNT UNIVERSAL</v>
          </cell>
          <cell r="D468">
            <v>517.29999999999995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 t="str">
            <v>Volutone</v>
          </cell>
        </row>
        <row r="469">
          <cell r="A469" t="str">
            <v>PDC2000B</v>
          </cell>
          <cell r="B469" t="str">
            <v>Chief</v>
          </cell>
          <cell r="C469" t="str">
            <v>PDC SERIES M0UNT BLACK</v>
          </cell>
          <cell r="D469">
            <v>370.3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 t="str">
            <v>Volutone</v>
          </cell>
        </row>
        <row r="470">
          <cell r="A470" t="str">
            <v>PAN2</v>
          </cell>
          <cell r="B470" t="str">
            <v>Chief</v>
          </cell>
          <cell r="C470" t="str">
            <v>PANAMORPH LENS SUPPORT</v>
          </cell>
          <cell r="D470">
            <v>76.3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 t="str">
            <v>Volutone</v>
          </cell>
        </row>
        <row r="471">
          <cell r="A471" t="str">
            <v>PAC784</v>
          </cell>
          <cell r="B471" t="str">
            <v>Chief</v>
          </cell>
          <cell r="C471" t="str">
            <v>PAC784 HEIGHT ASSIST ACCY 100-125LBS</v>
          </cell>
          <cell r="D471">
            <v>146.30000000000001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 t="str">
            <v>Volutone</v>
          </cell>
        </row>
        <row r="472">
          <cell r="A472" t="str">
            <v>PAC782</v>
          </cell>
          <cell r="B472" t="str">
            <v>Chief</v>
          </cell>
          <cell r="C472" t="str">
            <v>PAC782 HEIGHT ASSIST ACCY 75-100LBS</v>
          </cell>
          <cell r="D472">
            <v>146.30000000000001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 t="str">
            <v>Volutone</v>
          </cell>
        </row>
        <row r="473">
          <cell r="A473" t="str">
            <v>PAC780</v>
          </cell>
          <cell r="B473" t="str">
            <v>Chief</v>
          </cell>
          <cell r="C473" t="str">
            <v>PAC780 HEIGHT ASSIST ACCY 50-75LBS</v>
          </cell>
          <cell r="D473">
            <v>146.30000000000001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 t="str">
            <v>Volutone</v>
          </cell>
        </row>
        <row r="474">
          <cell r="A474" t="str">
            <v>PAC775</v>
          </cell>
          <cell r="B474" t="str">
            <v>Chief</v>
          </cell>
          <cell r="C474" t="str">
            <v>PAC775 OUTDOOR CASTERS</v>
          </cell>
          <cell r="D474">
            <v>80.5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 t="str">
            <v>Volutone</v>
          </cell>
        </row>
        <row r="475">
          <cell r="A475" t="str">
            <v>PAC735C</v>
          </cell>
          <cell r="B475" t="str">
            <v>Chief</v>
          </cell>
          <cell r="C475" t="str">
            <v>PAC735C SECURE STORAGE SHELF ACCESSORY</v>
          </cell>
          <cell r="D475">
            <v>293.3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 t="str">
            <v>Volutone</v>
          </cell>
        </row>
        <row r="476">
          <cell r="A476" t="str">
            <v>PAC735B</v>
          </cell>
          <cell r="B476" t="str">
            <v>Chief</v>
          </cell>
          <cell r="C476" t="str">
            <v>PAC735B SECURE STORAGE SHELF ACCESSORY</v>
          </cell>
          <cell r="D476">
            <v>293.3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 t="str">
            <v>Volutone</v>
          </cell>
        </row>
        <row r="477">
          <cell r="A477" t="str">
            <v>PAC735A</v>
          </cell>
          <cell r="B477" t="str">
            <v>Chief</v>
          </cell>
          <cell r="C477" t="str">
            <v>PAC735A SECURE STORAGE SHELF ACCESSORY</v>
          </cell>
          <cell r="D477">
            <v>293.3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 t="str">
            <v>Volutone</v>
          </cell>
        </row>
        <row r="478">
          <cell r="A478" t="str">
            <v>PAC730C</v>
          </cell>
          <cell r="B478" t="str">
            <v>Chief</v>
          </cell>
          <cell r="C478" t="str">
            <v>PAC730C SMALL SECURE STORAGE SHELF</v>
          </cell>
          <cell r="D478">
            <v>146.30000000000001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 t="str">
            <v>Volutone</v>
          </cell>
        </row>
        <row r="479">
          <cell r="A479" t="str">
            <v>PAC730B</v>
          </cell>
          <cell r="B479" t="str">
            <v>Chief</v>
          </cell>
          <cell r="C479" t="str">
            <v>PAC730B SMALL SECURE STORAGE SHELF</v>
          </cell>
          <cell r="D479">
            <v>146.30000000000001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 t="str">
            <v>Volutone</v>
          </cell>
        </row>
        <row r="480">
          <cell r="A480" t="str">
            <v>PAC730A</v>
          </cell>
          <cell r="B480" t="str">
            <v>Chief</v>
          </cell>
          <cell r="C480" t="str">
            <v>PAC730A SMALL SECURE STORAGE SHELF</v>
          </cell>
          <cell r="D480">
            <v>146.30000000000001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 t="str">
            <v>Volutone</v>
          </cell>
        </row>
        <row r="481">
          <cell r="A481" t="str">
            <v>PAC722</v>
          </cell>
          <cell r="B481" t="str">
            <v>Chief</v>
          </cell>
          <cell r="C481" t="str">
            <v>PAC722 DUAL SIDE BY SIDE ACCESSORY</v>
          </cell>
          <cell r="D481">
            <v>326.89999999999998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 t="str">
            <v>Volutone</v>
          </cell>
        </row>
        <row r="482">
          <cell r="A482" t="str">
            <v>PAC717</v>
          </cell>
          <cell r="B482" t="str">
            <v>Chief</v>
          </cell>
          <cell r="C482" t="str">
            <v>PAC717 LITERATURE SHELF</v>
          </cell>
          <cell r="D482">
            <v>80.5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 t="str">
            <v>Volutone</v>
          </cell>
        </row>
        <row r="483">
          <cell r="A483" t="str">
            <v>PACHFK1</v>
          </cell>
          <cell r="B483" t="str">
            <v>Chief</v>
          </cell>
          <cell r="C483" t="str">
            <v>PAC-501 HEADER FOOTER KIT</v>
          </cell>
          <cell r="D483">
            <v>76.3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 t="str">
            <v>Volutone</v>
          </cell>
        </row>
        <row r="484">
          <cell r="A484" t="str">
            <v>PX2W</v>
          </cell>
          <cell r="B484" t="str">
            <v>Chief</v>
          </cell>
          <cell r="C484" t="str">
            <v>OUTLET PWR COND. WHT</v>
          </cell>
          <cell r="D484">
            <v>104.3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 t="str">
            <v>Volutone</v>
          </cell>
        </row>
        <row r="485">
          <cell r="A485" t="str">
            <v>CMA330</v>
          </cell>
          <cell r="B485" t="str">
            <v>Chief</v>
          </cell>
          <cell r="C485" t="str">
            <v>OFFSET FIXED CEILING PL. 1-1/2 NPT</v>
          </cell>
          <cell r="D485">
            <v>38.5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 t="str">
            <v>Volutone</v>
          </cell>
        </row>
        <row r="486">
          <cell r="A486" t="str">
            <v>KPS110S</v>
          </cell>
          <cell r="B486" t="str">
            <v>Chief</v>
          </cell>
          <cell r="C486" t="str">
            <v>NGLE ARM POLE MT SIL</v>
          </cell>
          <cell r="D486">
            <v>120.75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 t="str">
            <v>Volutone</v>
          </cell>
        </row>
        <row r="487">
          <cell r="A487" t="str">
            <v>MWRIWUB</v>
          </cell>
          <cell r="B487" t="str">
            <v>Chief</v>
          </cell>
          <cell r="C487" t="str">
            <v>MWRIWB WITH MSBUB</v>
          </cell>
          <cell r="D487">
            <v>335.3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 t="str">
            <v>Volutone</v>
          </cell>
        </row>
        <row r="488">
          <cell r="A488" t="str">
            <v>MWRSKUS</v>
          </cell>
          <cell r="B488" t="str">
            <v>Chief</v>
          </cell>
          <cell r="C488" t="str">
            <v>MWR W/STEEL STUD BRKT, SILVER</v>
          </cell>
          <cell r="D488">
            <v>419.3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 t="str">
            <v>Volutone</v>
          </cell>
        </row>
        <row r="489">
          <cell r="A489" t="str">
            <v>MWRSKUB</v>
          </cell>
          <cell r="B489" t="str">
            <v>Chief</v>
          </cell>
          <cell r="C489" t="str">
            <v>MWR W/STEEL STUD BRKT, BLACK</v>
          </cell>
          <cell r="D489">
            <v>419.3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 t="str">
            <v>Volutone</v>
          </cell>
        </row>
        <row r="490">
          <cell r="A490" t="str">
            <v>MAC119S</v>
          </cell>
          <cell r="B490" t="str">
            <v>Chief</v>
          </cell>
          <cell r="C490" t="str">
            <v>MWR STEEL STUD ACCESSORY</v>
          </cell>
          <cell r="D490">
            <v>146.30000000000001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 t="str">
            <v>Volutone</v>
          </cell>
        </row>
        <row r="491">
          <cell r="A491" t="str">
            <v>MAC119B</v>
          </cell>
          <cell r="B491" t="str">
            <v>Chief</v>
          </cell>
          <cell r="C491" t="str">
            <v>MWR STEEL STUD ACCESSORY</v>
          </cell>
          <cell r="D491">
            <v>146.30000000000001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 t="str">
            <v>Volutone</v>
          </cell>
        </row>
        <row r="492">
          <cell r="A492" t="str">
            <v>MWRIW6000B</v>
          </cell>
          <cell r="B492" t="str">
            <v>Chief</v>
          </cell>
          <cell r="C492" t="str">
            <v>MWR IN-WALL</v>
          </cell>
          <cell r="D492">
            <v>265.3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 t="str">
            <v>Volutone</v>
          </cell>
        </row>
        <row r="493">
          <cell r="A493" t="str">
            <v>KSA1011S</v>
          </cell>
          <cell r="B493" t="str">
            <v>Chief</v>
          </cell>
          <cell r="C493" t="str">
            <v>MULTI ARM INTERFACE ACCESORY</v>
          </cell>
          <cell r="D493">
            <v>22.75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 t="str">
            <v>Volutone</v>
          </cell>
        </row>
        <row r="494">
          <cell r="A494" t="str">
            <v>KSA1011B</v>
          </cell>
          <cell r="B494" t="str">
            <v>Chief</v>
          </cell>
          <cell r="C494" t="str">
            <v>MULTI ARM INTERFACE ACCESORY</v>
          </cell>
          <cell r="D494">
            <v>22.75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 t="str">
            <v>Volutone</v>
          </cell>
        </row>
        <row r="495">
          <cell r="A495" t="str">
            <v>MTMU</v>
          </cell>
          <cell r="B495" t="str">
            <v>Chief</v>
          </cell>
          <cell r="C495" t="str">
            <v>MTM UNIVERSAL</v>
          </cell>
          <cell r="D495">
            <v>125.3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 t="str">
            <v>Volutone</v>
          </cell>
        </row>
        <row r="496">
          <cell r="A496" t="str">
            <v>MTAU</v>
          </cell>
          <cell r="B496" t="str">
            <v>Chief</v>
          </cell>
          <cell r="C496" t="str">
            <v>MTA UNIVERSAL</v>
          </cell>
          <cell r="D496">
            <v>90.3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 t="str">
            <v>Volutone</v>
          </cell>
        </row>
        <row r="497">
          <cell r="A497" t="str">
            <v>MSSUS</v>
          </cell>
          <cell r="B497" t="str">
            <v>Chief</v>
          </cell>
          <cell r="C497" t="str">
            <v>MSS SERIES UNIVERSAL</v>
          </cell>
          <cell r="D497">
            <v>314.3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 t="str">
            <v>Volutone</v>
          </cell>
        </row>
        <row r="498">
          <cell r="A498" t="str">
            <v>MSSUB</v>
          </cell>
          <cell r="B498" t="str">
            <v>Chief</v>
          </cell>
          <cell r="C498" t="str">
            <v>MSS SERIES UNIVERSAL</v>
          </cell>
          <cell r="D498">
            <v>314.3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 t="str">
            <v>Volutone</v>
          </cell>
        </row>
        <row r="499">
          <cell r="A499" t="str">
            <v>MSS6000S</v>
          </cell>
          <cell r="B499" t="str">
            <v>Chief</v>
          </cell>
          <cell r="C499" t="str">
            <v>MSS SERIES MOUNT</v>
          </cell>
          <cell r="D499">
            <v>230.3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 t="str">
            <v>Volutone</v>
          </cell>
        </row>
        <row r="500">
          <cell r="A500" t="str">
            <v>MSS6000B</v>
          </cell>
          <cell r="B500" t="str">
            <v>Chief</v>
          </cell>
          <cell r="C500" t="str">
            <v>MSS SERIES MOUNT</v>
          </cell>
          <cell r="D500">
            <v>230.3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 t="str">
            <v>Volutone</v>
          </cell>
        </row>
        <row r="501">
          <cell r="A501" t="str">
            <v>MSMU</v>
          </cell>
          <cell r="B501" t="str">
            <v>Chief</v>
          </cell>
          <cell r="C501" t="str">
            <v>MSM UNIVERSAL</v>
          </cell>
          <cell r="D501">
            <v>104.3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 t="str">
            <v>Volutone</v>
          </cell>
        </row>
        <row r="502">
          <cell r="A502" t="str">
            <v>MSAU</v>
          </cell>
          <cell r="B502" t="str">
            <v>Chief</v>
          </cell>
          <cell r="C502" t="str">
            <v>MSA UNIVERSAL</v>
          </cell>
          <cell r="D502">
            <v>69.3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 t="str">
            <v>Volutone</v>
          </cell>
        </row>
        <row r="503">
          <cell r="A503" t="str">
            <v>FCK000</v>
          </cell>
          <cell r="B503" t="str">
            <v>Chief</v>
          </cell>
          <cell r="C503" t="str">
            <v>MOUNT CONNECTOR 0" EXTENSION</v>
          </cell>
          <cell r="D503">
            <v>17.5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 t="str">
            <v>Volutone</v>
          </cell>
        </row>
        <row r="504">
          <cell r="A504" t="str">
            <v>RSAUW</v>
          </cell>
          <cell r="B504" t="str">
            <v>Chief</v>
          </cell>
          <cell r="C504" t="str">
            <v>MINI RPA, UNIVERSAL, WHT</v>
          </cell>
          <cell r="D504">
            <v>125.3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 t="str">
            <v>Volutone</v>
          </cell>
        </row>
        <row r="505">
          <cell r="A505" t="str">
            <v>RSAUS</v>
          </cell>
          <cell r="B505" t="str">
            <v>Chief</v>
          </cell>
          <cell r="C505" t="str">
            <v>MINI RPA, UNIVERSAL, SLV</v>
          </cell>
          <cell r="D505">
            <v>125.3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 t="str">
            <v>Volutone</v>
          </cell>
        </row>
        <row r="506">
          <cell r="A506" t="str">
            <v>RSAU</v>
          </cell>
          <cell r="B506" t="str">
            <v>Chief</v>
          </cell>
          <cell r="C506" t="str">
            <v>MINI RPA, UNIVERSAL, BLK</v>
          </cell>
          <cell r="D506">
            <v>125.3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 t="str">
            <v>Volutone</v>
          </cell>
        </row>
        <row r="507">
          <cell r="A507" t="str">
            <v>RSAXXXX</v>
          </cell>
          <cell r="B507" t="str">
            <v>Chief</v>
          </cell>
          <cell r="C507" t="str">
            <v>MINI RPA KIT</v>
          </cell>
          <cell r="D507">
            <v>125.3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 t="str">
            <v>Volutone</v>
          </cell>
        </row>
        <row r="508">
          <cell r="A508" t="str">
            <v>SSBXXXX</v>
          </cell>
          <cell r="B508" t="str">
            <v>Chief</v>
          </cell>
          <cell r="C508" t="str">
            <v>MINI RPA INTERFACE</v>
          </cell>
          <cell r="D508">
            <v>97.3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 t="str">
            <v>Volutone</v>
          </cell>
        </row>
        <row r="509">
          <cell r="A509" t="str">
            <v>RSMDUS</v>
          </cell>
          <cell r="B509" t="str">
            <v>Chief</v>
          </cell>
          <cell r="C509" t="str">
            <v>MINI RPA ELITE, UNIVRSL, KEY D, SLV</v>
          </cell>
          <cell r="D509">
            <v>139.30000000000001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 t="str">
            <v>Volutone</v>
          </cell>
        </row>
        <row r="510">
          <cell r="A510" t="str">
            <v>RSMCUS</v>
          </cell>
          <cell r="B510" t="str">
            <v>Chief</v>
          </cell>
          <cell r="C510" t="str">
            <v>MINI RPA ELITE, UNIVRSL, KEY C, SLV</v>
          </cell>
          <cell r="D510">
            <v>139.30000000000001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 t="str">
            <v>Volutone</v>
          </cell>
        </row>
        <row r="511">
          <cell r="A511" t="str">
            <v>RSMBUS</v>
          </cell>
          <cell r="B511" t="str">
            <v>Chief</v>
          </cell>
          <cell r="C511" t="str">
            <v>MINI RPA ELITE, UNIVRSL, KEY B, SLV</v>
          </cell>
          <cell r="D511">
            <v>139.30000000000001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 t="str">
            <v>Volutone</v>
          </cell>
        </row>
        <row r="512">
          <cell r="A512" t="str">
            <v>RSMAUS</v>
          </cell>
          <cell r="B512" t="str">
            <v>Chief</v>
          </cell>
          <cell r="C512" t="str">
            <v>MINI RPA ELITE, UNIVRSL, KEY A, SLV</v>
          </cell>
          <cell r="D512">
            <v>139.30000000000001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 t="str">
            <v>Volutone</v>
          </cell>
        </row>
        <row r="513">
          <cell r="A513" t="str">
            <v>RSMDUW</v>
          </cell>
          <cell r="B513" t="str">
            <v>Chief</v>
          </cell>
          <cell r="C513" t="str">
            <v>MINI RPA ELITE, UNIVRSL, KEY  D, WHT</v>
          </cell>
          <cell r="D513">
            <v>139.30000000000001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 t="str">
            <v>Volutone</v>
          </cell>
        </row>
        <row r="514">
          <cell r="A514" t="str">
            <v>RSMDU</v>
          </cell>
          <cell r="B514" t="str">
            <v>Chief</v>
          </cell>
          <cell r="C514" t="str">
            <v>MINI RPA ELITE, UNIVRSL, KEY  D, BLK</v>
          </cell>
          <cell r="D514">
            <v>139.30000000000001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 t="str">
            <v>Volutone</v>
          </cell>
        </row>
        <row r="515">
          <cell r="A515" t="str">
            <v>RSMCUW</v>
          </cell>
          <cell r="B515" t="str">
            <v>Chief</v>
          </cell>
          <cell r="C515" t="str">
            <v>MINI RPA ELITE, UNIVRSL, KEY  C, WHT</v>
          </cell>
          <cell r="D515">
            <v>139.30000000000001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 t="str">
            <v>Volutone</v>
          </cell>
        </row>
        <row r="516">
          <cell r="A516" t="str">
            <v>RSMCU</v>
          </cell>
          <cell r="B516" t="str">
            <v>Chief</v>
          </cell>
          <cell r="C516" t="str">
            <v>MINI RPA ELITE, UNIVRSL, KEY  C, BLK</v>
          </cell>
          <cell r="D516">
            <v>139.30000000000001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 t="str">
            <v>Volutone</v>
          </cell>
        </row>
        <row r="517">
          <cell r="A517" t="str">
            <v>RSMBUW</v>
          </cell>
          <cell r="B517" t="str">
            <v>Chief</v>
          </cell>
          <cell r="C517" t="str">
            <v>MINI RPA ELITE, UNIVRSL, KEY  B, WHT</v>
          </cell>
          <cell r="D517">
            <v>139.30000000000001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 t="str">
            <v>Volutone</v>
          </cell>
        </row>
        <row r="518">
          <cell r="A518" t="str">
            <v>RSMBU</v>
          </cell>
          <cell r="B518" t="str">
            <v>Chief</v>
          </cell>
          <cell r="C518" t="str">
            <v>MINI RPA ELITE, UNIVRSL, KEY  B, BLK</v>
          </cell>
          <cell r="D518">
            <v>139.30000000000001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 t="str">
            <v>Volutone</v>
          </cell>
        </row>
        <row r="519">
          <cell r="A519" t="str">
            <v>RSMAUW</v>
          </cell>
          <cell r="B519" t="str">
            <v>Chief</v>
          </cell>
          <cell r="C519" t="str">
            <v>MINI RPA ELITE, UNIVRSL, KEY  A, WHT</v>
          </cell>
          <cell r="D519">
            <v>139.30000000000001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 t="str">
            <v>Volutone</v>
          </cell>
        </row>
        <row r="520">
          <cell r="A520" t="str">
            <v>RSMAU</v>
          </cell>
          <cell r="B520" t="str">
            <v>Chief</v>
          </cell>
          <cell r="C520" t="str">
            <v>MINI RPA ELITE, UNIVRSL, KEY  A, BLK</v>
          </cell>
          <cell r="D520">
            <v>139.30000000000001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 t="str">
            <v>Volutone</v>
          </cell>
        </row>
        <row r="521">
          <cell r="A521" t="str">
            <v>RSMD000W</v>
          </cell>
          <cell r="B521" t="str">
            <v>Chief</v>
          </cell>
          <cell r="C521" t="str">
            <v>MINI RPA ELITE, KEY D, NO INTERFACE, WHT</v>
          </cell>
          <cell r="D521">
            <v>104.3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 t="str">
            <v>Volutone</v>
          </cell>
        </row>
        <row r="522">
          <cell r="A522" t="str">
            <v>RSMD000S</v>
          </cell>
          <cell r="B522" t="str">
            <v>Chief</v>
          </cell>
          <cell r="C522" t="str">
            <v>MINI RPA ELITE, KEY D, NO INTERFACE, SLV</v>
          </cell>
          <cell r="D522">
            <v>104.3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 t="str">
            <v>Volutone</v>
          </cell>
        </row>
        <row r="523">
          <cell r="A523" t="str">
            <v>RSMD000</v>
          </cell>
          <cell r="B523" t="str">
            <v>Chief</v>
          </cell>
          <cell r="C523" t="str">
            <v>MINI RPA ELITE, KEY D, NO INTERFACE, BLK</v>
          </cell>
          <cell r="D523">
            <v>104.3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 t="str">
            <v>Volutone</v>
          </cell>
        </row>
        <row r="524">
          <cell r="A524" t="str">
            <v>RSMD284</v>
          </cell>
          <cell r="B524" t="str">
            <v>Chief</v>
          </cell>
          <cell r="C524" t="str">
            <v>MINI RPA ELITE, KEY D, INCL SSM284, BLK</v>
          </cell>
          <cell r="D524">
            <v>139.30000000000001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 t="str">
            <v>Volutone</v>
          </cell>
        </row>
        <row r="525">
          <cell r="A525" t="str">
            <v>RSMC000W</v>
          </cell>
          <cell r="B525" t="str">
            <v>Chief</v>
          </cell>
          <cell r="C525" t="str">
            <v>MINI RPA ELITE, KEY C, NO INTERFACE, WHT</v>
          </cell>
          <cell r="D525">
            <v>104.3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 t="str">
            <v>Volutone</v>
          </cell>
        </row>
        <row r="526">
          <cell r="A526" t="str">
            <v>RSMC000S</v>
          </cell>
          <cell r="B526" t="str">
            <v>Chief</v>
          </cell>
          <cell r="C526" t="str">
            <v>MINI RPA ELITE, KEY C, NO INTERFACE, SLV</v>
          </cell>
          <cell r="D526">
            <v>104.3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 t="str">
            <v>Volutone</v>
          </cell>
        </row>
        <row r="527">
          <cell r="A527" t="str">
            <v>RSMC000</v>
          </cell>
          <cell r="B527" t="str">
            <v>Chief</v>
          </cell>
          <cell r="C527" t="str">
            <v>MINI RPA ELITE, KEY C, NO INTERFACE, BLK</v>
          </cell>
          <cell r="D527">
            <v>104.3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 t="str">
            <v>Volutone</v>
          </cell>
        </row>
        <row r="528">
          <cell r="A528" t="str">
            <v>RSMC278</v>
          </cell>
          <cell r="B528" t="str">
            <v>Chief</v>
          </cell>
          <cell r="C528" t="str">
            <v>MINI RPA ELITE, KEY C, INCL SSM278, BLK</v>
          </cell>
          <cell r="D528">
            <v>139.30000000000001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 t="str">
            <v>Volutone</v>
          </cell>
        </row>
        <row r="529">
          <cell r="A529" t="str">
            <v>RSMB000W</v>
          </cell>
          <cell r="B529" t="str">
            <v>Chief</v>
          </cell>
          <cell r="C529" t="str">
            <v>MINI RPA ELITE, KEY B, NO INTERFACE, WHT</v>
          </cell>
          <cell r="D529">
            <v>104.3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 t="str">
            <v>Volutone</v>
          </cell>
        </row>
        <row r="530">
          <cell r="A530" t="str">
            <v>RSMB000S</v>
          </cell>
          <cell r="B530" t="str">
            <v>Chief</v>
          </cell>
          <cell r="C530" t="str">
            <v>MINI RPA ELITE, KEY B, NO INTERFACE, SLV</v>
          </cell>
          <cell r="D530">
            <v>104.3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 t="str">
            <v>Volutone</v>
          </cell>
        </row>
        <row r="531">
          <cell r="A531" t="str">
            <v>RSMB000</v>
          </cell>
          <cell r="B531" t="str">
            <v>Chief</v>
          </cell>
          <cell r="C531" t="str">
            <v>MINI RPA ELITE, KEY B, NO INTERFACE, BLK</v>
          </cell>
          <cell r="D531">
            <v>104.3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 t="str">
            <v>Volutone</v>
          </cell>
        </row>
        <row r="532">
          <cell r="A532" t="str">
            <v>RSMB278</v>
          </cell>
          <cell r="B532" t="str">
            <v>Chief</v>
          </cell>
          <cell r="C532" t="str">
            <v>MINI RPA ELITE, KEY B, INCL SSM278, BLK</v>
          </cell>
          <cell r="D532">
            <v>139.30000000000001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 t="str">
            <v>Volutone</v>
          </cell>
        </row>
        <row r="533">
          <cell r="A533" t="str">
            <v>RSMA000W</v>
          </cell>
          <cell r="B533" t="str">
            <v>Chief</v>
          </cell>
          <cell r="C533" t="str">
            <v>MINI RPA ELITE, KEY A, NO INTERFACE, WHT</v>
          </cell>
          <cell r="D533">
            <v>104.3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 t="str">
            <v>Volutone</v>
          </cell>
        </row>
        <row r="534">
          <cell r="A534" t="str">
            <v>RSMA000S</v>
          </cell>
          <cell r="B534" t="str">
            <v>Chief</v>
          </cell>
          <cell r="C534" t="str">
            <v>MINI RPA ELITE, KEY A, NO INTERFACE, SLV</v>
          </cell>
          <cell r="D534">
            <v>104.3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 t="str">
            <v>Volutone</v>
          </cell>
        </row>
        <row r="535">
          <cell r="A535" t="str">
            <v>RSMA000</v>
          </cell>
          <cell r="B535" t="str">
            <v>Chief</v>
          </cell>
          <cell r="C535" t="str">
            <v>MINI RPA ELITE, KEY A, NO INTERFACE, BLK</v>
          </cell>
          <cell r="D535">
            <v>104.3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 t="str">
            <v>Volutone</v>
          </cell>
        </row>
        <row r="536">
          <cell r="A536" t="str">
            <v>RSMA278</v>
          </cell>
          <cell r="B536" t="str">
            <v>Chief</v>
          </cell>
          <cell r="C536" t="str">
            <v>MINI RPA ELITE, KEY A, INCL SSM278, BLK</v>
          </cell>
          <cell r="D536">
            <v>139.30000000000001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 t="str">
            <v>Volutone</v>
          </cell>
        </row>
        <row r="537">
          <cell r="A537" t="str">
            <v>RSMA268</v>
          </cell>
          <cell r="B537" t="str">
            <v>Chief</v>
          </cell>
          <cell r="C537" t="str">
            <v>MINI RPA ELITE, KEY A, INCL SSM268, BLK</v>
          </cell>
          <cell r="D537">
            <v>139.30000000000001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 t="str">
            <v>Volutone</v>
          </cell>
        </row>
        <row r="538">
          <cell r="A538" t="str">
            <v>RSMDXXXX</v>
          </cell>
          <cell r="B538" t="str">
            <v>Chief</v>
          </cell>
          <cell r="C538" t="str">
            <v>MINI RPA ELITE KIT, KEY D</v>
          </cell>
          <cell r="D538">
            <v>139.30000000000001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 t="str">
            <v>Volutone</v>
          </cell>
        </row>
        <row r="539">
          <cell r="A539" t="str">
            <v>RSMCXXXX</v>
          </cell>
          <cell r="B539" t="str">
            <v>Chief</v>
          </cell>
          <cell r="C539" t="str">
            <v>MINI RPA ELITE KIT, KEY C</v>
          </cell>
          <cell r="D539">
            <v>139.30000000000001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 t="str">
            <v>Volutone</v>
          </cell>
        </row>
        <row r="540">
          <cell r="A540" t="str">
            <v>RSMBXXXX</v>
          </cell>
          <cell r="B540" t="str">
            <v>Chief</v>
          </cell>
          <cell r="C540" t="str">
            <v>MINI RPA ELITE KIT, KEY B</v>
          </cell>
          <cell r="D540">
            <v>139.30000000000001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 t="str">
            <v>Volutone</v>
          </cell>
        </row>
        <row r="541">
          <cell r="A541" t="str">
            <v>RSMAXXXX</v>
          </cell>
          <cell r="B541" t="str">
            <v>Chief</v>
          </cell>
          <cell r="C541" t="str">
            <v>MINI RPA ELITE KIT, KEY A</v>
          </cell>
          <cell r="D541">
            <v>139.30000000000001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 t="str">
            <v>Volutone</v>
          </cell>
        </row>
        <row r="542">
          <cell r="A542" t="str">
            <v>SSMXXXX</v>
          </cell>
          <cell r="B542" t="str">
            <v>Chief</v>
          </cell>
          <cell r="C542" t="str">
            <v>MINI RPA ELITE INTERFACE BRACKET</v>
          </cell>
          <cell r="D542">
            <v>97.3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 t="str">
            <v>Volutone</v>
          </cell>
        </row>
        <row r="543">
          <cell r="A543" t="str">
            <v>MAC251</v>
          </cell>
          <cell r="B543" t="str">
            <v>Chief</v>
          </cell>
          <cell r="C543" t="str">
            <v>MID-SIZE CPU ADAPTER</v>
          </cell>
          <cell r="D543">
            <v>101.5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 t="str">
            <v>Volutone</v>
          </cell>
        </row>
        <row r="544">
          <cell r="A544" t="str">
            <v>MWRVS</v>
          </cell>
          <cell r="B544" t="str">
            <v>Chief</v>
          </cell>
          <cell r="C544" t="str">
            <v>MID SIZED SWING ARM W/ VESA</v>
          </cell>
          <cell r="D544">
            <v>314.3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 t="str">
            <v>Volutone</v>
          </cell>
        </row>
        <row r="545">
          <cell r="A545" t="str">
            <v>MWRVB</v>
          </cell>
          <cell r="B545" t="str">
            <v>Chief</v>
          </cell>
          <cell r="C545" t="str">
            <v>MID SIZED SWING ARM W/ VESA</v>
          </cell>
          <cell r="D545">
            <v>314.3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 t="str">
            <v>Volutone</v>
          </cell>
        </row>
        <row r="546">
          <cell r="A546" t="str">
            <v>MWR6000S</v>
          </cell>
          <cell r="B546" t="str">
            <v>Chief</v>
          </cell>
          <cell r="C546" t="str">
            <v>MID SIZED SWING ARM NO INTERFACE</v>
          </cell>
          <cell r="D546">
            <v>251.3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 t="str">
            <v>Volutone</v>
          </cell>
        </row>
        <row r="547">
          <cell r="A547" t="str">
            <v>MWR6000B</v>
          </cell>
          <cell r="B547" t="str">
            <v>Chief</v>
          </cell>
          <cell r="C547" t="str">
            <v>MID SIZED SWING ARM NO INTERFACE</v>
          </cell>
          <cell r="D547">
            <v>251.3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 t="str">
            <v>Volutone</v>
          </cell>
        </row>
        <row r="548">
          <cell r="A548" t="str">
            <v>MWRXXXX</v>
          </cell>
          <cell r="B548" t="str">
            <v>Chief</v>
          </cell>
          <cell r="C548" t="str">
            <v>MID SIZE SWING ARM W/CUSTOM INTERFACE</v>
          </cell>
          <cell r="D548">
            <v>314.3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 t="str">
            <v>Volutone</v>
          </cell>
        </row>
        <row r="549">
          <cell r="A549" t="str">
            <v>MWHVS</v>
          </cell>
          <cell r="B549" t="str">
            <v>Chief</v>
          </cell>
          <cell r="C549" t="str">
            <v>MID SIZE SWING ARM UNIVERSAL</v>
          </cell>
          <cell r="D549">
            <v>279.3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 t="str">
            <v>Volutone</v>
          </cell>
        </row>
        <row r="550">
          <cell r="A550" t="str">
            <v>MWHVB</v>
          </cell>
          <cell r="B550" t="str">
            <v>Chief</v>
          </cell>
          <cell r="C550" t="str">
            <v>MID SIZE SWING ARM UNIVERSAL</v>
          </cell>
          <cell r="D550">
            <v>279.3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 t="str">
            <v>Volutone</v>
          </cell>
        </row>
        <row r="551">
          <cell r="A551" t="str">
            <v>MWHXXXX</v>
          </cell>
          <cell r="B551" t="str">
            <v>Chief</v>
          </cell>
          <cell r="C551" t="str">
            <v xml:space="preserve">MID SIZE SWING ARM MOUNT W/CUSTOM INTERFACE   </v>
          </cell>
          <cell r="D551">
            <v>279.3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 t="str">
            <v>Volutone</v>
          </cell>
        </row>
        <row r="552">
          <cell r="A552" t="str">
            <v>MWH6000S</v>
          </cell>
          <cell r="B552" t="str">
            <v>Chief</v>
          </cell>
          <cell r="C552" t="str">
            <v>MID SIZE SWING ARM MOUNT</v>
          </cell>
          <cell r="D552">
            <v>216.3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 t="str">
            <v>Volutone</v>
          </cell>
        </row>
        <row r="553">
          <cell r="A553" t="str">
            <v>MWH6000B</v>
          </cell>
          <cell r="B553" t="str">
            <v>Chief</v>
          </cell>
          <cell r="C553" t="str">
            <v>MID SIZE SWING ARM MOUNT</v>
          </cell>
          <cell r="D553">
            <v>216.3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 t="str">
            <v>Volutone</v>
          </cell>
        </row>
        <row r="554">
          <cell r="A554" t="str">
            <v>MWRUS</v>
          </cell>
          <cell r="B554" t="str">
            <v>Chief</v>
          </cell>
          <cell r="C554" t="str">
            <v>MID SIZE SWING ARM</v>
          </cell>
          <cell r="D554">
            <v>335.3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 t="str">
            <v>Volutone</v>
          </cell>
        </row>
        <row r="555">
          <cell r="A555" t="str">
            <v>MWRUB</v>
          </cell>
          <cell r="B555" t="str">
            <v>Chief</v>
          </cell>
          <cell r="C555" t="str">
            <v>MID SIZE SWING ARM</v>
          </cell>
          <cell r="D555">
            <v>335.3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 t="str">
            <v>Volutone</v>
          </cell>
        </row>
        <row r="556">
          <cell r="A556" t="str">
            <v>MWHUS</v>
          </cell>
          <cell r="B556" t="str">
            <v>Chief</v>
          </cell>
          <cell r="C556" t="str">
            <v>MID SIZE SWING ARM</v>
          </cell>
          <cell r="D556">
            <v>300.3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 t="str">
            <v>Volutone</v>
          </cell>
        </row>
        <row r="557">
          <cell r="A557" t="str">
            <v>MWHUB</v>
          </cell>
          <cell r="B557" t="str">
            <v>Chief</v>
          </cell>
          <cell r="C557" t="str">
            <v>MID SIZE SWING ARM</v>
          </cell>
          <cell r="D557">
            <v>300.3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 t="str">
            <v>Volutone</v>
          </cell>
        </row>
        <row r="558">
          <cell r="A558" t="str">
            <v>JWDVB</v>
          </cell>
          <cell r="B558" t="str">
            <v>Chief</v>
          </cell>
          <cell r="C558" t="str">
            <v>MID SIZE DUAL ARM MOUNT</v>
          </cell>
          <cell r="D558">
            <v>174.3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 t="str">
            <v>Volutone</v>
          </cell>
        </row>
        <row r="559">
          <cell r="A559" t="str">
            <v>MSBXXXX</v>
          </cell>
          <cell r="B559" t="str">
            <v>Chief</v>
          </cell>
          <cell r="C559" t="str">
            <v>MID SIZE CUSTOM INTERFACE BRACKET</v>
          </cell>
          <cell r="D559">
            <v>69.3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 t="str">
            <v>Volutone</v>
          </cell>
        </row>
        <row r="560">
          <cell r="A560" t="str">
            <v>MCSV</v>
          </cell>
          <cell r="B560" t="str">
            <v>Chief</v>
          </cell>
          <cell r="C560" t="str">
            <v>MID SIZE CEILING MT UNIVERSAL</v>
          </cell>
          <cell r="D560">
            <v>146.30000000000001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 t="str">
            <v>Volutone</v>
          </cell>
        </row>
        <row r="561">
          <cell r="A561" t="str">
            <v>MCSU</v>
          </cell>
          <cell r="B561" t="str">
            <v>Chief</v>
          </cell>
          <cell r="C561" t="str">
            <v>MID SIZE CEILING MOUNT</v>
          </cell>
          <cell r="D561">
            <v>167.3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 t="str">
            <v>Volutone</v>
          </cell>
        </row>
        <row r="562">
          <cell r="A562" t="str">
            <v>MCS6000</v>
          </cell>
          <cell r="B562" t="str">
            <v>Chief</v>
          </cell>
          <cell r="C562" t="str">
            <v>MID SIZE CEILING MOUNT</v>
          </cell>
          <cell r="D562">
            <v>97.3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 t="str">
            <v>Volutone</v>
          </cell>
        </row>
        <row r="563">
          <cell r="A563" t="str">
            <v>MSB4101S</v>
          </cell>
          <cell r="B563" t="str">
            <v>Chief</v>
          </cell>
          <cell r="C563" t="str">
            <v>MID SIZE BRACKET 200 X 100</v>
          </cell>
          <cell r="D563">
            <v>34.299999999999997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 t="str">
            <v>Volutone</v>
          </cell>
        </row>
        <row r="564">
          <cell r="A564" t="str">
            <v>MSB4101B</v>
          </cell>
          <cell r="B564" t="str">
            <v>Chief</v>
          </cell>
          <cell r="C564" t="str">
            <v>MID SIZE BRACKET 200 X 100</v>
          </cell>
          <cell r="D564">
            <v>34.299999999999997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 t="str">
            <v>Volutone</v>
          </cell>
        </row>
        <row r="565">
          <cell r="A565" t="str">
            <v>MF2US</v>
          </cell>
          <cell r="B565" t="str">
            <v>Chief</v>
          </cell>
          <cell r="C565" t="str">
            <v>MFP DUAL HEAD FLOOR STAND</v>
          </cell>
          <cell r="D565">
            <v>615.29999999999995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 t="str">
            <v>Volutone</v>
          </cell>
        </row>
        <row r="566">
          <cell r="A566" t="str">
            <v>MF2UB</v>
          </cell>
          <cell r="B566" t="str">
            <v>Chief</v>
          </cell>
          <cell r="C566" t="str">
            <v>MFP DUAL HEAD FLOOR STAND</v>
          </cell>
          <cell r="D566">
            <v>615.29999999999995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 t="str">
            <v>Volutone</v>
          </cell>
        </row>
        <row r="567">
          <cell r="A567" t="str">
            <v>MF26000S</v>
          </cell>
          <cell r="B567" t="str">
            <v>Chief</v>
          </cell>
          <cell r="C567" t="str">
            <v>MFP DUAL HEAD FLOOR STAND</v>
          </cell>
          <cell r="D567">
            <v>545.29999999999995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 t="str">
            <v>Volutone</v>
          </cell>
        </row>
        <row r="568">
          <cell r="A568" t="str">
            <v>MF26000B</v>
          </cell>
          <cell r="B568" t="str">
            <v>Chief</v>
          </cell>
          <cell r="C568" t="str">
            <v>MFP DUAL HEAD FLOOR STAND</v>
          </cell>
          <cell r="D568">
            <v>545.29999999999995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 t="str">
            <v>Volutone</v>
          </cell>
        </row>
        <row r="569">
          <cell r="A569" t="str">
            <v>MAC720</v>
          </cell>
          <cell r="B569" t="str">
            <v>Chief</v>
          </cell>
          <cell r="C569" t="str">
            <v>MFP CART &amp; STAND CLAMP HEAD ACC.</v>
          </cell>
          <cell r="D569">
            <v>80.5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 t="str">
            <v>Volutone</v>
          </cell>
        </row>
        <row r="570">
          <cell r="A570" t="str">
            <v>MFCUS700</v>
          </cell>
          <cell r="B570" t="str">
            <v>Chief</v>
          </cell>
          <cell r="C570" t="str">
            <v>MFCUS + PAC700</v>
          </cell>
          <cell r="D570">
            <v>1077.3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 t="str">
            <v>Volutone</v>
          </cell>
        </row>
        <row r="571">
          <cell r="A571" t="str">
            <v>MFCUB700</v>
          </cell>
          <cell r="B571" t="str">
            <v>Chief</v>
          </cell>
          <cell r="C571" t="str">
            <v>MFCUB + PAC700</v>
          </cell>
          <cell r="D571">
            <v>1077.3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 t="str">
            <v>Volutone</v>
          </cell>
        </row>
        <row r="572">
          <cell r="A572" t="str">
            <v>PACGB1</v>
          </cell>
          <cell r="B572" t="str">
            <v>Chief</v>
          </cell>
          <cell r="C572" t="str">
            <v>METAL SINGLE GANG BOX</v>
          </cell>
          <cell r="D572">
            <v>6.3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 t="str">
            <v>Volutone</v>
          </cell>
        </row>
        <row r="573">
          <cell r="A573" t="str">
            <v>TS325TU</v>
          </cell>
          <cell r="B573" t="str">
            <v>Chief</v>
          </cell>
          <cell r="C573" t="str">
            <v>MEDIUM, 25" EXTENSION, SWING ARMS</v>
          </cell>
          <cell r="D573">
            <v>279.3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 t="str">
            <v>Volutone</v>
          </cell>
        </row>
        <row r="574">
          <cell r="A574" t="str">
            <v>RMT2</v>
          </cell>
          <cell r="B574" t="str">
            <v>Chief</v>
          </cell>
          <cell r="C574" t="str">
            <v>MEDIUM UNIVERSAL TILT MOUNT</v>
          </cell>
          <cell r="D574">
            <v>69.3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 t="str">
            <v>Volutone</v>
          </cell>
        </row>
        <row r="575">
          <cell r="A575" t="str">
            <v>MTTU</v>
          </cell>
          <cell r="B575" t="str">
            <v>Chief</v>
          </cell>
          <cell r="C575" t="str">
            <v>MEDIUM TILT THINSTALL UNIVERSAL</v>
          </cell>
          <cell r="D575">
            <v>104.3</v>
          </cell>
          <cell r="E575">
            <v>0</v>
          </cell>
          <cell r="F575">
            <v>1</v>
          </cell>
          <cell r="G575">
            <v>0</v>
          </cell>
          <cell r="H575">
            <v>0</v>
          </cell>
          <cell r="I575" t="str">
            <v>Volutone</v>
          </cell>
        </row>
        <row r="576">
          <cell r="A576" t="str">
            <v>TS318TU</v>
          </cell>
          <cell r="B576" t="str">
            <v>Chief</v>
          </cell>
          <cell r="C576" t="str">
            <v>MEDIUM SWING ARMS, DUAL STUD</v>
          </cell>
          <cell r="D576">
            <v>244.3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 t="str">
            <v>Volutone</v>
          </cell>
        </row>
        <row r="577">
          <cell r="A577" t="str">
            <v>TS318SU</v>
          </cell>
          <cell r="B577" t="str">
            <v>Chief</v>
          </cell>
          <cell r="C577" t="str">
            <v>MEDIUM SWING ARM, SINGLE STUD</v>
          </cell>
          <cell r="D577">
            <v>209.3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 t="str">
            <v>Volutone</v>
          </cell>
        </row>
        <row r="578">
          <cell r="A578" t="str">
            <v>MTAPU</v>
          </cell>
          <cell r="B578" t="str">
            <v>Chief</v>
          </cell>
          <cell r="C578" t="str">
            <v>MEDIUM PORTRAIT MOUNT</v>
          </cell>
          <cell r="D578">
            <v>111.3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 t="str">
            <v>Volutone</v>
          </cell>
        </row>
        <row r="579">
          <cell r="A579" t="str">
            <v>MTAXXXX</v>
          </cell>
          <cell r="B579" t="str">
            <v>Chief</v>
          </cell>
          <cell r="C579" t="str">
            <v>MEDIUM NON-HEIGHT ADJ TILT MOUNT</v>
          </cell>
          <cell r="D579">
            <v>90.3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 t="str">
            <v>Volutone</v>
          </cell>
        </row>
        <row r="580">
          <cell r="A580" t="str">
            <v>MSAXXXX</v>
          </cell>
          <cell r="B580" t="str">
            <v>Chief</v>
          </cell>
          <cell r="C580" t="str">
            <v>MEDIUM NON-HEIGHT ADJ FIXED MOUNT</v>
          </cell>
          <cell r="D580">
            <v>69.3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 t="str">
            <v>Volutone</v>
          </cell>
        </row>
        <row r="581">
          <cell r="A581" t="str">
            <v>MIWRFVB</v>
          </cell>
          <cell r="B581" t="str">
            <v>Chief</v>
          </cell>
          <cell r="C581" t="str">
            <v>MEDIUM IN-WALL MOUNT W/VESA BRKT</v>
          </cell>
          <cell r="D581">
            <v>405.3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 t="str">
            <v>Volutone</v>
          </cell>
        </row>
        <row r="582">
          <cell r="A582" t="str">
            <v>MIWRFUB</v>
          </cell>
          <cell r="B582" t="str">
            <v>Chief</v>
          </cell>
          <cell r="C582" t="str">
            <v>MEDIUM IN-WALL MOUNT W/UNIVERSAL</v>
          </cell>
          <cell r="D582">
            <v>419.3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 t="str">
            <v>Volutone</v>
          </cell>
        </row>
        <row r="583">
          <cell r="A583" t="str">
            <v>MIWRF6000B</v>
          </cell>
          <cell r="B583" t="str">
            <v>Chief</v>
          </cell>
          <cell r="C583" t="str">
            <v>MEDIUM IN-WALL MOUNT</v>
          </cell>
          <cell r="D583">
            <v>349.3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 t="str">
            <v>Volutone</v>
          </cell>
        </row>
        <row r="584">
          <cell r="A584" t="str">
            <v>MTMXXXX</v>
          </cell>
          <cell r="B584" t="str">
            <v>Chief</v>
          </cell>
          <cell r="C584" t="str">
            <v>MEDIUM HEIGHT ADJ TILT MOUNT</v>
          </cell>
          <cell r="D584">
            <v>125.3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 t="str">
            <v>Volutone</v>
          </cell>
        </row>
        <row r="585">
          <cell r="A585" t="str">
            <v>MSMXXXX</v>
          </cell>
          <cell r="B585" t="str">
            <v>Chief</v>
          </cell>
          <cell r="C585" t="str">
            <v>MEDIUM HEIGHT ADJ FIXED MOUNT</v>
          </cell>
          <cell r="D585">
            <v>104.3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 t="str">
            <v>Volutone</v>
          </cell>
        </row>
        <row r="586">
          <cell r="A586" t="str">
            <v>MPWVB</v>
          </cell>
          <cell r="B586" t="str">
            <v>Chief</v>
          </cell>
          <cell r="C586" t="str">
            <v>MEDIUM FLAT PANEL SWING ARM - VESA</v>
          </cell>
          <cell r="D586">
            <v>223.3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 t="str">
            <v>Volutone</v>
          </cell>
        </row>
        <row r="587">
          <cell r="A587" t="str">
            <v>MPWXXXX</v>
          </cell>
          <cell r="B587" t="str">
            <v>Chief</v>
          </cell>
          <cell r="C587" t="str">
            <v>MEDIUM FLAT PANEL SWING ARM</v>
          </cell>
          <cell r="D587">
            <v>195.3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 t="str">
            <v>Volutone</v>
          </cell>
        </row>
        <row r="588">
          <cell r="A588" t="str">
            <v>MPW6000B</v>
          </cell>
          <cell r="B588" t="str">
            <v>Chief</v>
          </cell>
          <cell r="C588" t="str">
            <v>MEDIUM FLAT PANEL SWING ARM</v>
          </cell>
          <cell r="D588">
            <v>174.3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 t="str">
            <v>Volutone</v>
          </cell>
        </row>
        <row r="589">
          <cell r="A589" t="str">
            <v>MSTU</v>
          </cell>
          <cell r="B589" t="str">
            <v>Chief</v>
          </cell>
          <cell r="C589" t="str">
            <v>MEDIUM FIXED THINSTALL UNIVERSAL</v>
          </cell>
          <cell r="D589">
            <v>90.3</v>
          </cell>
          <cell r="E589">
            <v>0</v>
          </cell>
          <cell r="F589">
            <v>1</v>
          </cell>
          <cell r="G589">
            <v>0</v>
          </cell>
          <cell r="H589">
            <v>0</v>
          </cell>
          <cell r="I589" t="str">
            <v>Volutone</v>
          </cell>
        </row>
        <row r="590">
          <cell r="A590" t="str">
            <v>TS218SU</v>
          </cell>
          <cell r="B590" t="str">
            <v>Chief</v>
          </cell>
          <cell r="C590" t="str">
            <v>MEDIUM DUAL ARM THIN SWINGARM</v>
          </cell>
          <cell r="D590">
            <v>160.30000000000001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 t="str">
            <v>Volutone</v>
          </cell>
        </row>
        <row r="591">
          <cell r="A591" t="str">
            <v>MAC790</v>
          </cell>
          <cell r="B591" t="str">
            <v>Chief</v>
          </cell>
          <cell r="C591" t="str">
            <v>MAC790 SWIVEL ACCESSORY</v>
          </cell>
          <cell r="D591">
            <v>80.5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 t="str">
            <v>Volutone</v>
          </cell>
        </row>
        <row r="592">
          <cell r="A592" t="str">
            <v>MAC722</v>
          </cell>
          <cell r="B592" t="str">
            <v>Chief</v>
          </cell>
          <cell r="C592" t="str">
            <v>MAC722 DUAL SIDE BY SIDE ACCESSORY</v>
          </cell>
          <cell r="D592">
            <v>293.3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 t="str">
            <v>Volutone</v>
          </cell>
        </row>
        <row r="593">
          <cell r="A593" t="str">
            <v>KGL220S</v>
          </cell>
          <cell r="B593" t="str">
            <v>Chief</v>
          </cell>
          <cell r="C593" t="str">
            <v>LT TRAY AND HEIGHT ADJ. ARM</v>
          </cell>
          <cell r="D593">
            <v>393.75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 t="str">
            <v>Volutone</v>
          </cell>
        </row>
        <row r="594">
          <cell r="A594" t="str">
            <v>KGL220B</v>
          </cell>
          <cell r="B594" t="str">
            <v>Chief</v>
          </cell>
          <cell r="C594" t="str">
            <v>LT TRAY AND HEIGHT ADJ. ARM</v>
          </cell>
          <cell r="D594">
            <v>393.75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 t="str">
            <v>Volutone</v>
          </cell>
        </row>
        <row r="595">
          <cell r="A595" t="str">
            <v>LPK1</v>
          </cell>
          <cell r="B595" t="str">
            <v>Chief</v>
          </cell>
          <cell r="C595" t="str">
            <v>LPK-1 LOW PROFILE MOUNTING KIT</v>
          </cell>
          <cell r="D595">
            <v>76.3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 t="str">
            <v>Volutone</v>
          </cell>
        </row>
        <row r="596">
          <cell r="A596" t="str">
            <v>FVS100</v>
          </cell>
          <cell r="B596" t="str">
            <v>Chief</v>
          </cell>
          <cell r="C596" t="str">
            <v>LOWER CAMERA SHELF, SMALL</v>
          </cell>
          <cell r="D596">
            <v>58.1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 t="str">
            <v>Volutone</v>
          </cell>
        </row>
        <row r="597">
          <cell r="A597" t="str">
            <v>KCV110B</v>
          </cell>
          <cell r="B597" t="str">
            <v>Chief</v>
          </cell>
          <cell r="C597" t="str">
            <v>LIFTING SINGLE ARM DESK MT</v>
          </cell>
          <cell r="D597">
            <v>166.25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 t="str">
            <v>Volutone</v>
          </cell>
        </row>
        <row r="598">
          <cell r="A598" t="str">
            <v>KCG110S</v>
          </cell>
          <cell r="B598" t="str">
            <v>Chief</v>
          </cell>
          <cell r="C598" t="str">
            <v>LIFTING DUAL ARM DESK CLAMP</v>
          </cell>
          <cell r="D598">
            <v>187.25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 t="str">
            <v>Volutone</v>
          </cell>
        </row>
        <row r="599">
          <cell r="A599" t="str">
            <v>KCG110B</v>
          </cell>
          <cell r="B599" t="str">
            <v>Chief</v>
          </cell>
          <cell r="C599" t="str">
            <v>LIFTING DUAL ARM DESK CLAMP</v>
          </cell>
          <cell r="D599">
            <v>187.25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 t="str">
            <v>Volutone</v>
          </cell>
        </row>
        <row r="600">
          <cell r="A600" t="str">
            <v>KCV110S</v>
          </cell>
          <cell r="B600" t="str">
            <v>Chief</v>
          </cell>
          <cell r="C600" t="str">
            <v>LIFTING ARM SINGLE DESK MT</v>
          </cell>
          <cell r="D600">
            <v>166.25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 t="str">
            <v>Volutone</v>
          </cell>
        </row>
        <row r="601">
          <cell r="A601" t="str">
            <v>KSA1004S</v>
          </cell>
          <cell r="B601" t="str">
            <v>Chief</v>
          </cell>
          <cell r="C601" t="str">
            <v>LIFTING ARM SILVER</v>
          </cell>
          <cell r="D601">
            <v>96.25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 t="str">
            <v>Volutone</v>
          </cell>
        </row>
        <row r="602">
          <cell r="A602" t="str">
            <v>KSA1004B</v>
          </cell>
          <cell r="B602" t="str">
            <v>Chief</v>
          </cell>
          <cell r="C602" t="str">
            <v>LIFTING ARM BLACK</v>
          </cell>
          <cell r="D602">
            <v>96.25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 t="str">
            <v>Volutone</v>
          </cell>
        </row>
        <row r="603">
          <cell r="A603" t="str">
            <v>PAC501B</v>
          </cell>
          <cell r="B603" t="str">
            <v>Chief</v>
          </cell>
          <cell r="C603" t="str">
            <v>LFP IN WALL</v>
          </cell>
          <cell r="D603">
            <v>172.9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 t="str">
            <v>Volutone</v>
          </cell>
        </row>
        <row r="604">
          <cell r="A604" t="str">
            <v>PNRUS</v>
          </cell>
          <cell r="B604" t="str">
            <v>Chief</v>
          </cell>
          <cell r="C604" t="str">
            <v>LFP FOUR ARM DUAL UNIVERSAL</v>
          </cell>
          <cell r="D604">
            <v>475.3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 t="str">
            <v>Volutone</v>
          </cell>
        </row>
        <row r="605">
          <cell r="A605" t="str">
            <v>PNRUB</v>
          </cell>
          <cell r="B605" t="str">
            <v>Chief</v>
          </cell>
          <cell r="C605" t="str">
            <v>LFP FOUR ARM DUAL UNIVERSAL</v>
          </cell>
          <cell r="D605">
            <v>475.3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 t="str">
            <v>Volutone</v>
          </cell>
        </row>
        <row r="606">
          <cell r="A606" t="str">
            <v>PNR2000S</v>
          </cell>
          <cell r="B606" t="str">
            <v>Chief</v>
          </cell>
          <cell r="C606" t="str">
            <v>LFP FOUR ARM DUAL STUD MOUNT</v>
          </cell>
          <cell r="D606">
            <v>405.3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 t="str">
            <v>Volutone</v>
          </cell>
        </row>
        <row r="607">
          <cell r="A607" t="str">
            <v>PNR2000B</v>
          </cell>
          <cell r="B607" t="str">
            <v>Chief</v>
          </cell>
          <cell r="C607" t="str">
            <v>LFP FOUR ARM DUAL STUD MOUNT</v>
          </cell>
          <cell r="D607">
            <v>405.3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 t="str">
            <v>Volutone</v>
          </cell>
        </row>
        <row r="608">
          <cell r="A608" t="str">
            <v>PF2US</v>
          </cell>
          <cell r="B608" t="str">
            <v>Chief</v>
          </cell>
          <cell r="C608" t="str">
            <v>LFP DUAL HEAD FLOOR STAND</v>
          </cell>
          <cell r="D608">
            <v>713.3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 t="str">
            <v>Volutone</v>
          </cell>
        </row>
        <row r="609">
          <cell r="A609" t="str">
            <v>PF2UB</v>
          </cell>
          <cell r="B609" t="str">
            <v>Chief</v>
          </cell>
          <cell r="C609" t="str">
            <v>LFP DUAL HEAD FLOOR STAND</v>
          </cell>
          <cell r="D609">
            <v>713.3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 t="str">
            <v>Volutone</v>
          </cell>
        </row>
        <row r="610">
          <cell r="A610" t="str">
            <v>PF22000S</v>
          </cell>
          <cell r="B610" t="str">
            <v>Chief</v>
          </cell>
          <cell r="C610" t="str">
            <v>LFP DUAL HEAD FLOOR STAND</v>
          </cell>
          <cell r="D610">
            <v>615.29999999999995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 t="str">
            <v>Volutone</v>
          </cell>
        </row>
        <row r="611">
          <cell r="A611" t="str">
            <v>PF22000B</v>
          </cell>
          <cell r="B611" t="str">
            <v>Chief</v>
          </cell>
          <cell r="C611" t="str">
            <v>LFP DUAL HEAD FLOOR STAND</v>
          </cell>
          <cell r="D611">
            <v>615.29999999999995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 t="str">
            <v>Volutone</v>
          </cell>
        </row>
        <row r="612">
          <cell r="A612" t="str">
            <v>PAC720</v>
          </cell>
          <cell r="B612" t="str">
            <v>Chief</v>
          </cell>
          <cell r="C612" t="str">
            <v>LFP CART &amp; STAND CLAMP HEAD ACC.</v>
          </cell>
          <cell r="D612">
            <v>115.5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 t="str">
            <v>Volutone</v>
          </cell>
        </row>
        <row r="613">
          <cell r="A613" t="str">
            <v>PAC124S</v>
          </cell>
          <cell r="B613" t="str">
            <v>Chief</v>
          </cell>
          <cell r="C613" t="str">
            <v>LFP 24" STUD KIT</v>
          </cell>
          <cell r="D613">
            <v>104.3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 t="str">
            <v>Volutone</v>
          </cell>
        </row>
        <row r="614">
          <cell r="A614" t="str">
            <v>PAC124B</v>
          </cell>
          <cell r="B614" t="str">
            <v>Chief</v>
          </cell>
          <cell r="C614" t="str">
            <v>LFP 24" STUD KIT</v>
          </cell>
          <cell r="D614">
            <v>104.3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 t="str">
            <v>Volutone</v>
          </cell>
        </row>
        <row r="615">
          <cell r="A615" t="str">
            <v>PACLR2</v>
          </cell>
          <cell r="B615" t="str">
            <v>Chief</v>
          </cell>
          <cell r="C615" t="str">
            <v>LEFT RIGHT SPEAKER ACCESSORY LARGE</v>
          </cell>
          <cell r="D615">
            <v>206.5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 t="str">
            <v>Volutone</v>
          </cell>
        </row>
        <row r="616">
          <cell r="A616" t="str">
            <v>LCDB</v>
          </cell>
          <cell r="B616" t="str">
            <v>Chief</v>
          </cell>
          <cell r="C616" t="str">
            <v>LCDTS BASE ONLY</v>
          </cell>
          <cell r="D616">
            <v>237.3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 t="str">
            <v>Volutone</v>
          </cell>
        </row>
        <row r="617">
          <cell r="A617" t="str">
            <v>LCDA230C</v>
          </cell>
          <cell r="B617" t="str">
            <v>Chief</v>
          </cell>
          <cell r="C617" t="str">
            <v>LCDA-230C CEILING MOUNT</v>
          </cell>
          <cell r="D617">
            <v>251.3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 t="str">
            <v>Volutone</v>
          </cell>
        </row>
        <row r="618">
          <cell r="A618" t="str">
            <v>LCDA220C</v>
          </cell>
          <cell r="B618" t="str">
            <v>Chief</v>
          </cell>
          <cell r="C618" t="str">
            <v>LCDA-220C CEILING MOUNT</v>
          </cell>
          <cell r="D618">
            <v>251.3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 t="str">
            <v>Volutone</v>
          </cell>
        </row>
        <row r="619">
          <cell r="A619" t="str">
            <v>LCDPA</v>
          </cell>
          <cell r="B619" t="str">
            <v>Chief</v>
          </cell>
          <cell r="C619" t="str">
            <v>LCD2C PROJECTOR ARM</v>
          </cell>
          <cell r="D619">
            <v>41.3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 t="str">
            <v>Volutone</v>
          </cell>
        </row>
        <row r="620">
          <cell r="A620" t="str">
            <v>LCDCP</v>
          </cell>
          <cell r="B620" t="str">
            <v>Chief</v>
          </cell>
          <cell r="C620" t="str">
            <v>LCD2C CEILING PLATE ONLY</v>
          </cell>
          <cell r="D620">
            <v>97.3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 t="str">
            <v>Volutone</v>
          </cell>
        </row>
        <row r="621">
          <cell r="A621" t="str">
            <v>LCD2C</v>
          </cell>
          <cell r="B621" t="str">
            <v>Chief</v>
          </cell>
          <cell r="C621" t="str">
            <v>LCD2C CEILING MOUNT</v>
          </cell>
          <cell r="D621">
            <v>230.3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 t="str">
            <v>Volutone</v>
          </cell>
        </row>
        <row r="622">
          <cell r="A622" t="str">
            <v>LCD2TS</v>
          </cell>
          <cell r="B622" t="str">
            <v>Chief</v>
          </cell>
          <cell r="C622" t="str">
            <v>LCD TABLE STAND</v>
          </cell>
          <cell r="D622">
            <v>321.3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 t="str">
            <v>Volutone</v>
          </cell>
        </row>
        <row r="623">
          <cell r="A623" t="str">
            <v>LSB100</v>
          </cell>
          <cell r="B623" t="str">
            <v>Chief</v>
          </cell>
          <cell r="C623" t="str">
            <v>LATERAL SHIFT BRACKET</v>
          </cell>
          <cell r="D623">
            <v>31.5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 t="str">
            <v>Volutone</v>
          </cell>
        </row>
        <row r="624">
          <cell r="A624" t="str">
            <v>PAC125</v>
          </cell>
          <cell r="B624" t="str">
            <v>Chief</v>
          </cell>
          <cell r="C624" t="str">
            <v>LATERAL SHIFT ACCESSORY</v>
          </cell>
          <cell r="D624">
            <v>55.3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 t="str">
            <v>Volutone</v>
          </cell>
        </row>
        <row r="625">
          <cell r="A625" t="str">
            <v>LSAU</v>
          </cell>
          <cell r="B625" t="str">
            <v>Chief</v>
          </cell>
          <cell r="C625" t="str">
            <v>LARGE, STATIC, NO-HEIGHT ADJUST</v>
          </cell>
          <cell r="D625">
            <v>104.3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 t="str">
            <v>Volutone</v>
          </cell>
        </row>
        <row r="626">
          <cell r="A626" t="str">
            <v>LTMU</v>
          </cell>
          <cell r="B626" t="str">
            <v>Chief</v>
          </cell>
          <cell r="C626" t="str">
            <v>LARGE, HEIGHT ADJUSTABLE, TILT MOUNT</v>
          </cell>
          <cell r="D626">
            <v>195.3</v>
          </cell>
          <cell r="E626">
            <v>0</v>
          </cell>
          <cell r="F626">
            <v>1</v>
          </cell>
          <cell r="G626">
            <v>0</v>
          </cell>
          <cell r="H626">
            <v>0</v>
          </cell>
          <cell r="I626" t="str">
            <v>Volutone</v>
          </cell>
        </row>
        <row r="627">
          <cell r="A627" t="str">
            <v>LTAU</v>
          </cell>
          <cell r="B627" t="str">
            <v>Chief</v>
          </cell>
          <cell r="C627" t="str">
            <v>LARGE TILT, NO HEIGHT ADJUST</v>
          </cell>
          <cell r="D627">
            <v>139.30000000000001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 t="str">
            <v>Volutone</v>
          </cell>
        </row>
        <row r="628">
          <cell r="A628" t="str">
            <v>LTTU</v>
          </cell>
          <cell r="B628" t="str">
            <v>Chief</v>
          </cell>
          <cell r="C628" t="str">
            <v>LARGE TILT THINSTALL UNIVERSAL</v>
          </cell>
          <cell r="D628">
            <v>139.30000000000001</v>
          </cell>
          <cell r="E628">
            <v>0</v>
          </cell>
          <cell r="F628">
            <v>1</v>
          </cell>
          <cell r="G628">
            <v>0</v>
          </cell>
          <cell r="H628">
            <v>0</v>
          </cell>
          <cell r="I628" t="str">
            <v>Volutone</v>
          </cell>
        </row>
        <row r="629">
          <cell r="A629" t="str">
            <v>LTAXXXX</v>
          </cell>
          <cell r="B629" t="str">
            <v>Chief</v>
          </cell>
          <cell r="C629" t="str">
            <v>LARGE NON-HEIGHT ADJ TILT MOUNT</v>
          </cell>
          <cell r="D629">
            <v>139.30000000000001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 t="str">
            <v>Volutone</v>
          </cell>
        </row>
        <row r="630">
          <cell r="A630" t="str">
            <v>LTAPXXXX</v>
          </cell>
          <cell r="B630" t="str">
            <v>Chief</v>
          </cell>
          <cell r="C630" t="str">
            <v>LARGE NON-HEIGHT ADJ PORTRAIT TILT MOUNT</v>
          </cell>
          <cell r="D630">
            <v>195.3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 t="str">
            <v>Volutone</v>
          </cell>
        </row>
        <row r="631">
          <cell r="A631" t="str">
            <v>LSAXXXX</v>
          </cell>
          <cell r="B631" t="str">
            <v>Chief</v>
          </cell>
          <cell r="C631" t="str">
            <v>LARGE NON-HEIGHT ADJ FIXED MOUNTS</v>
          </cell>
          <cell r="D631">
            <v>104.3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 t="str">
            <v>Volutone</v>
          </cell>
        </row>
        <row r="632">
          <cell r="A632" t="str">
            <v>PSBH2999</v>
          </cell>
          <cell r="B632" t="str">
            <v>Chief</v>
          </cell>
          <cell r="C632" t="str">
            <v>LARGE INTERFACE BRACKET</v>
          </cell>
          <cell r="D632">
            <v>125.3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 t="str">
            <v>Volutone</v>
          </cell>
        </row>
        <row r="633">
          <cell r="A633" t="str">
            <v>PIWRFUB</v>
          </cell>
          <cell r="B633" t="str">
            <v>Chief</v>
          </cell>
          <cell r="C633" t="str">
            <v>LARGE IN-WALL MOUNT W/ UNIVERSAL</v>
          </cell>
          <cell r="D633">
            <v>489.3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 t="str">
            <v>Volutone</v>
          </cell>
        </row>
        <row r="634">
          <cell r="A634" t="str">
            <v>PIWRF2000B</v>
          </cell>
          <cell r="B634" t="str">
            <v>Chief</v>
          </cell>
          <cell r="C634" t="str">
            <v>LARGE IN-WALL MOUNT</v>
          </cell>
          <cell r="D634">
            <v>419.3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 t="str">
            <v>Volutone</v>
          </cell>
        </row>
        <row r="635">
          <cell r="A635" t="str">
            <v>STLU</v>
          </cell>
          <cell r="B635" t="str">
            <v>Chief</v>
          </cell>
          <cell r="C635" t="str">
            <v>LARGE HOSPITALITY TABLE STAND</v>
          </cell>
          <cell r="D635">
            <v>69.3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 t="str">
            <v>Volutone</v>
          </cell>
        </row>
        <row r="636">
          <cell r="A636" t="str">
            <v>LTMXXXX</v>
          </cell>
          <cell r="B636" t="str">
            <v>Chief</v>
          </cell>
          <cell r="C636" t="str">
            <v>LARGE HEIGHT ADJ TILT MOUNT</v>
          </cell>
          <cell r="D636">
            <v>195.3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 t="str">
            <v>Volutone</v>
          </cell>
        </row>
        <row r="637">
          <cell r="A637" t="str">
            <v>LSMXXXX</v>
          </cell>
          <cell r="B637" t="str">
            <v>Chief</v>
          </cell>
          <cell r="C637" t="str">
            <v>LARGE HEIGHT ADJ FIXED MOUNTS</v>
          </cell>
          <cell r="D637">
            <v>139.30000000000001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 t="str">
            <v>Volutone</v>
          </cell>
        </row>
        <row r="638">
          <cell r="A638" t="str">
            <v>PSBXXXX</v>
          </cell>
          <cell r="B638" t="str">
            <v>Chief</v>
          </cell>
          <cell r="C638" t="str">
            <v>LARGE FLAT PANEL MOUNTING BRACKET</v>
          </cell>
          <cell r="D638">
            <v>97.3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 t="str">
            <v>Volutone</v>
          </cell>
        </row>
        <row r="639">
          <cell r="A639" t="str">
            <v>LSTU</v>
          </cell>
          <cell r="B639" t="str">
            <v>Chief</v>
          </cell>
          <cell r="C639" t="str">
            <v>LARGE FIXED THINSTALL UNIVERSAL</v>
          </cell>
          <cell r="D639">
            <v>89</v>
          </cell>
          <cell r="E639">
            <v>0</v>
          </cell>
          <cell r="F639">
            <v>1</v>
          </cell>
          <cell r="G639">
            <v>0</v>
          </cell>
          <cell r="H639">
            <v>0</v>
          </cell>
          <cell r="I639" t="str">
            <v>Volutone</v>
          </cell>
        </row>
        <row r="640">
          <cell r="A640" t="str">
            <v>PDR2000B</v>
          </cell>
          <cell r="B640" t="str">
            <v>Chief</v>
          </cell>
          <cell r="C640" t="str">
            <v>LARGE DUAL ARM W/O INTERFACE</v>
          </cell>
          <cell r="D640">
            <v>475.3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 t="str">
            <v>Volutone</v>
          </cell>
        </row>
        <row r="641">
          <cell r="A641" t="str">
            <v>PDRUS</v>
          </cell>
          <cell r="B641" t="str">
            <v>Chief</v>
          </cell>
          <cell r="C641" t="str">
            <v>LARGE DUAL ARM W/ UNIVERSAL</v>
          </cell>
          <cell r="D641">
            <v>545.29999999999995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 t="str">
            <v>Volutone</v>
          </cell>
        </row>
        <row r="642">
          <cell r="A642" t="str">
            <v>PDRUB</v>
          </cell>
          <cell r="B642" t="str">
            <v>Chief</v>
          </cell>
          <cell r="C642" t="str">
            <v>LARGE DUAL ARM W/ UNIVERSAL</v>
          </cell>
          <cell r="D642">
            <v>545.29999999999995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 t="str">
            <v>Volutone</v>
          </cell>
        </row>
        <row r="643">
          <cell r="A643" t="str">
            <v>PDR2000S</v>
          </cell>
          <cell r="B643" t="str">
            <v>Chief</v>
          </cell>
          <cell r="C643" t="str">
            <v>LARGE DUAL ARM MOUNT W/O INTERFACE</v>
          </cell>
          <cell r="D643">
            <v>475.3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 t="str">
            <v>Volutone</v>
          </cell>
        </row>
        <row r="644">
          <cell r="A644" t="str">
            <v>PAC252</v>
          </cell>
          <cell r="B644" t="str">
            <v>Chief</v>
          </cell>
          <cell r="C644" t="str">
            <v>LARGE CPU ACCESSORY</v>
          </cell>
          <cell r="D644">
            <v>186.9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 t="str">
            <v>Volutone</v>
          </cell>
        </row>
        <row r="645">
          <cell r="A645" t="str">
            <v>KSA1013S</v>
          </cell>
          <cell r="B645" t="str">
            <v>Chief</v>
          </cell>
          <cell r="C645" t="str">
            <v>LAPTOP TRAY SLIVER</v>
          </cell>
          <cell r="D645">
            <v>78.75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 t="str">
            <v>Volutone</v>
          </cell>
        </row>
        <row r="646">
          <cell r="A646" t="str">
            <v>KGL110S</v>
          </cell>
          <cell r="B646" t="str">
            <v>Chief</v>
          </cell>
          <cell r="C646" t="str">
            <v>LAPTOP TRAY DESK MOUNT</v>
          </cell>
          <cell r="D646">
            <v>243.25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 t="str">
            <v>Volutone</v>
          </cell>
        </row>
        <row r="647">
          <cell r="A647" t="str">
            <v>KGL110B</v>
          </cell>
          <cell r="B647" t="str">
            <v>Chief</v>
          </cell>
          <cell r="C647" t="str">
            <v>LAPTOP TRAY DESK MOUNT</v>
          </cell>
          <cell r="D647">
            <v>243.25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 t="str">
            <v>Volutone</v>
          </cell>
        </row>
        <row r="648">
          <cell r="A648" t="str">
            <v>KSA1013B</v>
          </cell>
          <cell r="B648" t="str">
            <v>Chief</v>
          </cell>
          <cell r="C648" t="str">
            <v>LAPTOP TRAY BLACK</v>
          </cell>
          <cell r="D648">
            <v>78.75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 t="str">
            <v>Volutone</v>
          </cell>
        </row>
        <row r="649">
          <cell r="A649" t="str">
            <v>KRA300S</v>
          </cell>
          <cell r="B649" t="str">
            <v>Chief</v>
          </cell>
          <cell r="C649" t="str">
            <v>LAPTOP TRAY ACCESSORY, SILVER</v>
          </cell>
          <cell r="D649">
            <v>48.3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 t="str">
            <v>Volutone</v>
          </cell>
        </row>
        <row r="650">
          <cell r="A650" t="str">
            <v>KRA300B</v>
          </cell>
          <cell r="B650" t="str">
            <v>Chief</v>
          </cell>
          <cell r="C650" t="str">
            <v>LAPTOP TRAY ACCESSORY, BLACK</v>
          </cell>
          <cell r="D650">
            <v>48.3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 t="str">
            <v>Volutone</v>
          </cell>
        </row>
        <row r="651">
          <cell r="A651" t="str">
            <v>KTP325S</v>
          </cell>
          <cell r="B651" t="str">
            <v>Chief</v>
          </cell>
          <cell r="C651" t="str">
            <v>KTP325S</v>
          </cell>
          <cell r="D651">
            <v>260.75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 t="str">
            <v>Volutone</v>
          </cell>
        </row>
        <row r="652">
          <cell r="A652" t="str">
            <v>KTP325B</v>
          </cell>
          <cell r="B652" t="str">
            <v>Chief</v>
          </cell>
          <cell r="C652" t="str">
            <v>KTP325B</v>
          </cell>
          <cell r="D652">
            <v>260.75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 t="str">
            <v>Volutone</v>
          </cell>
        </row>
        <row r="653">
          <cell r="A653" t="str">
            <v>KTG325B</v>
          </cell>
          <cell r="B653" t="str">
            <v>Chief</v>
          </cell>
          <cell r="C653" t="str">
            <v>KTG325B</v>
          </cell>
          <cell r="D653">
            <v>225.75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 t="str">
            <v>Volutone</v>
          </cell>
        </row>
        <row r="654">
          <cell r="A654" t="str">
            <v>KTC325B</v>
          </cell>
          <cell r="B654" t="str">
            <v>Chief</v>
          </cell>
          <cell r="C654" t="str">
            <v>KTC325B</v>
          </cell>
          <cell r="D654">
            <v>225.75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 t="str">
            <v>Volutone</v>
          </cell>
        </row>
        <row r="655">
          <cell r="A655" t="str">
            <v>KITES003</v>
          </cell>
          <cell r="B655" t="str">
            <v>Chief</v>
          </cell>
          <cell r="C655" t="str">
            <v>KITES003, RPMAU, CMS03, CMS440</v>
          </cell>
          <cell r="D655">
            <v>247.8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 t="str">
            <v>Volutone</v>
          </cell>
        </row>
        <row r="656">
          <cell r="A656" t="str">
            <v>KSA1005B</v>
          </cell>
          <cell r="B656" t="str">
            <v>Chief</v>
          </cell>
          <cell r="C656" t="str">
            <v>KIT, SEC HDWR FOR SFP BLACK</v>
          </cell>
          <cell r="D656">
            <v>19.95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 t="str">
            <v>Volutone</v>
          </cell>
        </row>
        <row r="657">
          <cell r="A657" t="str">
            <v>KITMD003W</v>
          </cell>
          <cell r="B657" t="str">
            <v>Chief</v>
          </cell>
          <cell r="C657" t="str">
            <v>KIT, RSMAUW, CMS003W, CMS115W</v>
          </cell>
          <cell r="D657">
            <v>182.7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 t="str">
            <v>Volutone</v>
          </cell>
        </row>
        <row r="658">
          <cell r="A658" t="str">
            <v>KITMS009</v>
          </cell>
          <cell r="B658" t="str">
            <v>Chief</v>
          </cell>
          <cell r="C658" t="str">
            <v>KIT, RSMAU, CMS440, CMS009</v>
          </cell>
          <cell r="D658">
            <v>240.1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 t="str">
            <v>Volutone</v>
          </cell>
        </row>
        <row r="659">
          <cell r="A659" t="str">
            <v>KITMS006</v>
          </cell>
          <cell r="B659" t="str">
            <v>Chief</v>
          </cell>
          <cell r="C659" t="str">
            <v>KIT, RSMAU, CMS440, CMS006</v>
          </cell>
          <cell r="D659">
            <v>231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 t="str">
            <v>Volutone</v>
          </cell>
        </row>
        <row r="660">
          <cell r="A660" t="str">
            <v>KITMS000</v>
          </cell>
          <cell r="B660" t="str">
            <v>Chief</v>
          </cell>
          <cell r="C660" t="str">
            <v>KIT, RSMAU, CMS440</v>
          </cell>
          <cell r="D660">
            <v>219.8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 t="str">
            <v>Volutone</v>
          </cell>
        </row>
        <row r="661">
          <cell r="A661" t="str">
            <v>KITMD0305</v>
          </cell>
          <cell r="B661" t="str">
            <v>Chief</v>
          </cell>
          <cell r="C661" t="str">
            <v>KIT, RSMAU, CMS0305, CMS115</v>
          </cell>
          <cell r="D661">
            <v>277.89999999999998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 t="str">
            <v>Volutone</v>
          </cell>
        </row>
        <row r="662">
          <cell r="A662" t="str">
            <v>KITMD0203</v>
          </cell>
          <cell r="B662" t="str">
            <v>Chief</v>
          </cell>
          <cell r="C662" t="str">
            <v>KIT, RSMAU, CMS0203, CMS115</v>
          </cell>
          <cell r="D662">
            <v>266.7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 t="str">
            <v>Volutone</v>
          </cell>
        </row>
        <row r="663">
          <cell r="A663" t="str">
            <v>KITMS003</v>
          </cell>
          <cell r="B663" t="str">
            <v>Chief</v>
          </cell>
          <cell r="C663" t="str">
            <v>KIT, RSMAU, CMS003, CMS440</v>
          </cell>
          <cell r="D663">
            <v>226.8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 t="str">
            <v>Volutone</v>
          </cell>
        </row>
        <row r="664">
          <cell r="A664" t="str">
            <v>KITAS003W</v>
          </cell>
          <cell r="B664" t="str">
            <v>Chief</v>
          </cell>
          <cell r="C664" t="str">
            <v>KIT, RSAUW, CMS440, CMS003W</v>
          </cell>
          <cell r="D664">
            <v>217.7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 t="str">
            <v>Volutone</v>
          </cell>
        </row>
        <row r="665">
          <cell r="A665" t="str">
            <v>KITAF009012S</v>
          </cell>
          <cell r="B665" t="str">
            <v>Chief</v>
          </cell>
          <cell r="C665" t="str">
            <v>KIT, RSAUS, CMA101S, CMS009012S</v>
          </cell>
          <cell r="D665">
            <v>200.9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 t="str">
            <v>Volutone</v>
          </cell>
        </row>
        <row r="666">
          <cell r="A666" t="str">
            <v>KITAF003S</v>
          </cell>
          <cell r="B666" t="str">
            <v>Chief</v>
          </cell>
          <cell r="C666" t="str">
            <v>KIT, RSAUS, CMA101S, CMS003S</v>
          </cell>
          <cell r="D666">
            <v>147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 t="str">
            <v>Volutone</v>
          </cell>
        </row>
        <row r="667">
          <cell r="A667" t="str">
            <v>KITAS003</v>
          </cell>
          <cell r="B667" t="str">
            <v>Chief</v>
          </cell>
          <cell r="C667" t="str">
            <v>KIT, RSAU, CMS440, CMS003</v>
          </cell>
          <cell r="D667">
            <v>217.7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 t="str">
            <v>Volutone</v>
          </cell>
        </row>
        <row r="668">
          <cell r="A668" t="str">
            <v>KITAB003</v>
          </cell>
          <cell r="B668" t="str">
            <v>Chief</v>
          </cell>
          <cell r="C668" t="str">
            <v>KIT, RSAU, CMA455, CMS003</v>
          </cell>
          <cell r="D668">
            <v>248.5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 t="str">
            <v>Volutone</v>
          </cell>
        </row>
        <row r="669">
          <cell r="A669" t="str">
            <v>KITES006W</v>
          </cell>
          <cell r="B669" t="str">
            <v>Chief</v>
          </cell>
          <cell r="C669" t="str">
            <v>KIT, RPMAUW, CMS440, CMS006W</v>
          </cell>
          <cell r="D669">
            <v>252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 t="str">
            <v>Volutone</v>
          </cell>
        </row>
        <row r="670">
          <cell r="A670" t="str">
            <v>KITES006</v>
          </cell>
          <cell r="B670" t="str">
            <v>Chief</v>
          </cell>
          <cell r="C670" t="str">
            <v>KIT, RPMAU, CMS440, CMS006</v>
          </cell>
          <cell r="D670">
            <v>252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 t="str">
            <v>Volutone</v>
          </cell>
        </row>
        <row r="671">
          <cell r="A671" t="str">
            <v>KITQS012C</v>
          </cell>
          <cell r="B671" t="str">
            <v>Chief</v>
          </cell>
          <cell r="C671" t="str">
            <v>KIT, RPMAU, CMS012, CMS440, CMA170</v>
          </cell>
          <cell r="D671">
            <v>422.8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 t="str">
            <v>Volutone</v>
          </cell>
        </row>
        <row r="672">
          <cell r="A672" t="str">
            <v>KITEF009012</v>
          </cell>
          <cell r="B672" t="str">
            <v>Chief</v>
          </cell>
          <cell r="C672" t="str">
            <v>KIT, RPMAU, CMS009012,CMA101</v>
          </cell>
          <cell r="D672">
            <v>233.1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 t="str">
            <v>Volutone</v>
          </cell>
        </row>
        <row r="673">
          <cell r="A673" t="str">
            <v>KITPR003</v>
          </cell>
          <cell r="B673" t="str">
            <v>Chief</v>
          </cell>
          <cell r="C673" t="str">
            <v>KIT, RPMAU, CMS003, CMS445</v>
          </cell>
          <cell r="D673">
            <v>313.60000000000002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 t="str">
            <v>Volutone</v>
          </cell>
        </row>
        <row r="674">
          <cell r="A674" t="str">
            <v>KITES003P</v>
          </cell>
          <cell r="B674" t="str">
            <v>Chief</v>
          </cell>
          <cell r="C674" t="str">
            <v>KIT, RPMAU, CMS003, CMS440, CMA470</v>
          </cell>
          <cell r="D674">
            <v>320.60000000000002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 t="str">
            <v>Volutone</v>
          </cell>
        </row>
        <row r="675">
          <cell r="A675" t="str">
            <v>KITPS006W</v>
          </cell>
          <cell r="B675" t="str">
            <v>Chief</v>
          </cell>
          <cell r="C675" t="str">
            <v>KIT, RPAUW, CMS440, CMS006W</v>
          </cell>
          <cell r="D675">
            <v>235.9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 t="str">
            <v>Volutone</v>
          </cell>
        </row>
        <row r="676">
          <cell r="A676" t="str">
            <v>KITPB003W</v>
          </cell>
          <cell r="B676" t="str">
            <v>Chief</v>
          </cell>
          <cell r="C676" t="str">
            <v>KIT, RPAUW, CMA455, CMS003W</v>
          </cell>
          <cell r="D676">
            <v>300.3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 t="str">
            <v>Volutone</v>
          </cell>
        </row>
        <row r="677">
          <cell r="A677" t="str">
            <v>KITPD0305</v>
          </cell>
          <cell r="B677" t="str">
            <v>Chief</v>
          </cell>
          <cell r="C677" t="str">
            <v>KIT, RPAU, CMS0305, CMS115</v>
          </cell>
          <cell r="D677">
            <v>270.89999999999998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 t="str">
            <v>Volutone</v>
          </cell>
        </row>
        <row r="678">
          <cell r="A678" t="str">
            <v>KITPD0203</v>
          </cell>
          <cell r="B678" t="str">
            <v>Chief</v>
          </cell>
          <cell r="C678" t="str">
            <v>KIT, RPAU, CMS0203, CMS115</v>
          </cell>
          <cell r="D678">
            <v>261.8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 t="str">
            <v>Volutone</v>
          </cell>
        </row>
        <row r="679">
          <cell r="A679" t="str">
            <v>KITPA018024</v>
          </cell>
          <cell r="B679" t="str">
            <v>Chief</v>
          </cell>
          <cell r="C679" t="str">
            <v>KIT, RPAU, CMS018024, CMA395</v>
          </cell>
          <cell r="D679">
            <v>254.8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 t="str">
            <v>Volutone</v>
          </cell>
        </row>
        <row r="680">
          <cell r="A680" t="str">
            <v>KITPS012018</v>
          </cell>
          <cell r="B680" t="str">
            <v>Chief</v>
          </cell>
          <cell r="C680" t="str">
            <v>KIT, RPAU, CMS012018, CMS440</v>
          </cell>
          <cell r="D680">
            <v>292.60000000000002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 t="str">
            <v>Volutone</v>
          </cell>
        </row>
        <row r="681">
          <cell r="A681" t="str">
            <v>KITPD012018</v>
          </cell>
          <cell r="B681" t="str">
            <v>Chief</v>
          </cell>
          <cell r="C681" t="str">
            <v>KIT, RPAU, CMS012018, CMS115</v>
          </cell>
          <cell r="D681">
            <v>248.5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 t="str">
            <v>Volutone</v>
          </cell>
        </row>
        <row r="682">
          <cell r="A682" t="str">
            <v>KITPF012018</v>
          </cell>
          <cell r="B682" t="str">
            <v>Chief</v>
          </cell>
          <cell r="C682" t="str">
            <v>KIT, RPAU, CMS012018, CMA101</v>
          </cell>
          <cell r="D682">
            <v>226.1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 t="str">
            <v>Volutone</v>
          </cell>
        </row>
        <row r="683">
          <cell r="A683" t="str">
            <v>KITPS012C</v>
          </cell>
          <cell r="B683" t="str">
            <v>Chief</v>
          </cell>
          <cell r="C683" t="str">
            <v>KIT, RPAU, CMS012, CMS440, CMA170</v>
          </cell>
          <cell r="D683">
            <v>387.8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 t="str">
            <v>Volutone</v>
          </cell>
        </row>
        <row r="684">
          <cell r="A684" t="str">
            <v>KITPF006009</v>
          </cell>
          <cell r="B684" t="str">
            <v>Chief</v>
          </cell>
          <cell r="C684" t="str">
            <v>KIT, RPAU, CMS006009, CMA101</v>
          </cell>
          <cell r="D684">
            <v>195.3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 t="str">
            <v>Volutone</v>
          </cell>
        </row>
        <row r="685">
          <cell r="A685" t="str">
            <v>KITPS003</v>
          </cell>
          <cell r="B685" t="str">
            <v>Chief</v>
          </cell>
          <cell r="C685" t="str">
            <v>KIT, RPAU, CMS003, CMS440</v>
          </cell>
          <cell r="D685">
            <v>226.8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 t="str">
            <v>Volutone</v>
          </cell>
        </row>
        <row r="686">
          <cell r="A686" t="str">
            <v>KITPD003</v>
          </cell>
          <cell r="B686" t="str">
            <v>Chief</v>
          </cell>
          <cell r="C686" t="str">
            <v>KIT, RPAU, CMS003, CMS115</v>
          </cell>
          <cell r="D686">
            <v>182.7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 t="str">
            <v>Volutone</v>
          </cell>
        </row>
        <row r="687">
          <cell r="A687" t="str">
            <v>KITPB003</v>
          </cell>
          <cell r="B687" t="str">
            <v>Chief</v>
          </cell>
          <cell r="C687" t="str">
            <v>KIT, RPAU, CMA455, CMS003</v>
          </cell>
          <cell r="D687">
            <v>300.3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 t="str">
            <v>Volutone</v>
          </cell>
        </row>
        <row r="688">
          <cell r="A688" t="str">
            <v>KITMTMPC1</v>
          </cell>
          <cell r="B688" t="str">
            <v>Chief</v>
          </cell>
          <cell r="C688" t="str">
            <v>KIT, MTMU - PACPC1 - FCA100</v>
          </cell>
          <cell r="D688">
            <v>249.9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 t="str">
            <v>Volutone</v>
          </cell>
        </row>
        <row r="689">
          <cell r="A689" t="str">
            <v>KITMTAPC1</v>
          </cell>
          <cell r="B689" t="str">
            <v>Chief</v>
          </cell>
          <cell r="C689" t="str">
            <v>KIT, MTAU - PACPC1 - FCA100</v>
          </cell>
          <cell r="D689">
            <v>214.9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 t="str">
            <v>Volutone</v>
          </cell>
        </row>
        <row r="690">
          <cell r="A690" t="str">
            <v>KITMSMPC1</v>
          </cell>
          <cell r="B690" t="str">
            <v>Chief</v>
          </cell>
          <cell r="C690" t="str">
            <v>KIT, MSMU - PACPC1 - FCA100</v>
          </cell>
          <cell r="D690">
            <v>228.9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 t="str">
            <v>Volutone</v>
          </cell>
        </row>
        <row r="691">
          <cell r="A691" t="str">
            <v>KITMSAPC1</v>
          </cell>
          <cell r="B691" t="str">
            <v>Chief</v>
          </cell>
          <cell r="C691" t="str">
            <v>KIT, MSAU - PACPC1 - FCA100</v>
          </cell>
          <cell r="D691">
            <v>193.9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 t="str">
            <v>Volutone</v>
          </cell>
        </row>
        <row r="692">
          <cell r="A692" t="str">
            <v>KITLTMPC1</v>
          </cell>
          <cell r="B692" t="str">
            <v>Chief</v>
          </cell>
          <cell r="C692" t="str">
            <v>KIT, LTMU - PACPC1 - FCA100</v>
          </cell>
          <cell r="D692">
            <v>319.89999999999998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 t="str">
            <v>Volutone</v>
          </cell>
        </row>
        <row r="693">
          <cell r="A693" t="str">
            <v>KITLTAPC1</v>
          </cell>
          <cell r="B693" t="str">
            <v>Chief</v>
          </cell>
          <cell r="C693" t="str">
            <v>KIT, LTAU - PACPC1 - FCA100</v>
          </cell>
          <cell r="D693">
            <v>263.89999999999998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 t="str">
            <v>Volutone</v>
          </cell>
        </row>
        <row r="694">
          <cell r="A694" t="str">
            <v>KITLSMPC1</v>
          </cell>
          <cell r="B694" t="str">
            <v>Chief</v>
          </cell>
          <cell r="C694" t="str">
            <v>KIT, LSMU - PACPC1 - FCA100</v>
          </cell>
          <cell r="D694">
            <v>263.89999999999998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 t="str">
            <v>Volutone</v>
          </cell>
        </row>
        <row r="695">
          <cell r="A695" t="str">
            <v>KITLSAPC1</v>
          </cell>
          <cell r="B695" t="str">
            <v>Chief</v>
          </cell>
          <cell r="C695" t="str">
            <v>KIT, LSAU - PACPC1 - FCA100</v>
          </cell>
          <cell r="D695">
            <v>228.9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 t="str">
            <v>Volutone</v>
          </cell>
        </row>
        <row r="696">
          <cell r="A696" t="str">
            <v>CMA274</v>
          </cell>
          <cell r="B696" t="str">
            <v>Chief</v>
          </cell>
          <cell r="C696" t="str">
            <v>KIT, (1) 4' LONG CUT EXTRUSION</v>
          </cell>
          <cell r="D696">
            <v>18.2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 t="str">
            <v>Volutone</v>
          </cell>
        </row>
        <row r="697">
          <cell r="A697" t="str">
            <v>KSA1005S</v>
          </cell>
          <cell r="B697" t="str">
            <v>Chief</v>
          </cell>
          <cell r="C697" t="str">
            <v>KIT SEC. HDWR FOR SFP SILVER</v>
          </cell>
          <cell r="D697">
            <v>19.95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 t="str">
            <v>Volutone</v>
          </cell>
        </row>
        <row r="698">
          <cell r="A698" t="str">
            <v>KITPF018024</v>
          </cell>
          <cell r="B698" t="str">
            <v>Chief</v>
          </cell>
          <cell r="C698" t="str">
            <v>KIT RPAU, CMS018024, CMA101</v>
          </cell>
          <cell r="D698">
            <v>232.4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 t="str">
            <v>Volutone</v>
          </cell>
        </row>
        <row r="699">
          <cell r="A699" t="str">
            <v>CMA275</v>
          </cell>
          <cell r="B699" t="str">
            <v>Chief</v>
          </cell>
          <cell r="C699" t="str">
            <v>KIT (3) 4ft LONG CUT EXTRUSION</v>
          </cell>
          <cell r="D699">
            <v>48.3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 t="str">
            <v>Volutone</v>
          </cell>
        </row>
        <row r="700">
          <cell r="A700" t="str">
            <v>KITMTTU522</v>
          </cell>
          <cell r="B700" t="str">
            <v>Chief</v>
          </cell>
          <cell r="C700" t="str">
            <v>KIT  - MTTU AND PAC522</v>
          </cell>
          <cell r="D700">
            <v>135.80000000000001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 t="str">
            <v>Volutone</v>
          </cell>
        </row>
        <row r="701">
          <cell r="A701" t="str">
            <v>KITMSTU522</v>
          </cell>
          <cell r="B701" t="str">
            <v>Chief</v>
          </cell>
          <cell r="C701" t="str">
            <v>KIT  - MSTU AND PAC522</v>
          </cell>
          <cell r="D701">
            <v>121.8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 t="str">
            <v>Volutone</v>
          </cell>
        </row>
        <row r="702">
          <cell r="A702" t="str">
            <v>KITLTTU522</v>
          </cell>
          <cell r="B702" t="str">
            <v>Chief</v>
          </cell>
          <cell r="C702" t="str">
            <v>KIT  - LTTU AND PAC522</v>
          </cell>
          <cell r="D702">
            <v>170.8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 t="str">
            <v>Volutone</v>
          </cell>
        </row>
        <row r="703">
          <cell r="A703" t="str">
            <v>KITLSTU522</v>
          </cell>
          <cell r="B703" t="str">
            <v>Chief</v>
          </cell>
          <cell r="C703" t="str">
            <v>KIT  - LSTU AND PAC522</v>
          </cell>
          <cell r="D703">
            <v>135.80000000000001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 t="str">
            <v>Volutone</v>
          </cell>
        </row>
        <row r="704">
          <cell r="A704" t="str">
            <v>KSA1021S</v>
          </cell>
          <cell r="B704" t="str">
            <v>Chief</v>
          </cell>
          <cell r="C704" t="str">
            <v>KEYBOARD TRAY ACCESS, SLV</v>
          </cell>
          <cell r="D704">
            <v>77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 t="str">
            <v>Volutone</v>
          </cell>
        </row>
        <row r="705">
          <cell r="A705" t="str">
            <v>KSA1021B</v>
          </cell>
          <cell r="B705" t="str">
            <v>Chief</v>
          </cell>
          <cell r="C705" t="str">
            <v>KEYBOARD TRAY ACCESS, BLK</v>
          </cell>
          <cell r="D705">
            <v>77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 t="str">
            <v>Volutone</v>
          </cell>
        </row>
        <row r="706">
          <cell r="A706" t="str">
            <v>K2W200S</v>
          </cell>
          <cell r="B706" t="str">
            <v>Chief</v>
          </cell>
          <cell r="C706" t="str">
            <v>K2 SERIES, DUAL DISPLAY WALL MOUNT, SLV</v>
          </cell>
          <cell r="D706">
            <v>189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 t="str">
            <v>Volutone</v>
          </cell>
        </row>
        <row r="707">
          <cell r="A707" t="str">
            <v>K2W200B</v>
          </cell>
          <cell r="B707" t="str">
            <v>Chief</v>
          </cell>
          <cell r="C707" t="str">
            <v>K2 SERIES, DUAL DISPLAY WALL MOUNT, BLK</v>
          </cell>
          <cell r="D707">
            <v>189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 t="str">
            <v>Volutone</v>
          </cell>
        </row>
        <row r="708">
          <cell r="A708" t="str">
            <v>K2W100S</v>
          </cell>
          <cell r="B708" t="str">
            <v>Chief</v>
          </cell>
          <cell r="C708" t="str">
            <v>K2 SERIES SINGLE DISPLAY WALL MNT, SLV</v>
          </cell>
          <cell r="D708">
            <v>122.5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 t="str">
            <v>Volutone</v>
          </cell>
        </row>
        <row r="709">
          <cell r="A709" t="str">
            <v>K2W100B</v>
          </cell>
          <cell r="B709" t="str">
            <v>Chief</v>
          </cell>
          <cell r="C709" t="str">
            <v>K2 SERIES SINGLE DISPLAY WALL MNT, BLK</v>
          </cell>
          <cell r="D709">
            <v>122.5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 t="str">
            <v>Volutone</v>
          </cell>
        </row>
        <row r="710">
          <cell r="A710" t="str">
            <v>K2P100S</v>
          </cell>
          <cell r="B710" t="str">
            <v>Chief</v>
          </cell>
          <cell r="C710" t="str">
            <v>K2 SERIES SINGLE DISPLAY POLE MNT, SLV</v>
          </cell>
          <cell r="D710">
            <v>129.5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 t="str">
            <v>Volutone</v>
          </cell>
        </row>
        <row r="711">
          <cell r="A711" t="str">
            <v>K2P100B</v>
          </cell>
          <cell r="B711" t="str">
            <v>Chief</v>
          </cell>
          <cell r="C711" t="str">
            <v>K2 SERIES SINGLE DISPLAY POLE MNT, BLK</v>
          </cell>
          <cell r="D711">
            <v>129.5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 t="str">
            <v>Volutone</v>
          </cell>
        </row>
        <row r="712">
          <cell r="A712" t="str">
            <v>K2C100S</v>
          </cell>
          <cell r="B712" t="str">
            <v>Chief</v>
          </cell>
          <cell r="C712" t="str">
            <v>K2 SERIES SINGLE DISPLAY COLMN MNT, SLV</v>
          </cell>
          <cell r="D712">
            <v>129.5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 t="str">
            <v>Volutone</v>
          </cell>
        </row>
        <row r="713">
          <cell r="A713" t="str">
            <v>K2C100B</v>
          </cell>
          <cell r="B713" t="str">
            <v>Chief</v>
          </cell>
          <cell r="C713" t="str">
            <v>K2 SERIES SINGLE DISPLAY COLMN MNT, BLK</v>
          </cell>
          <cell r="D713">
            <v>129.5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 t="str">
            <v>Volutone</v>
          </cell>
        </row>
        <row r="714">
          <cell r="A714" t="str">
            <v>K2P200S</v>
          </cell>
          <cell r="B714" t="str">
            <v>Chief</v>
          </cell>
          <cell r="C714" t="str">
            <v>K2 SERIES DUAL DISPLAY POLE MNT, SLV</v>
          </cell>
          <cell r="D714">
            <v>199.5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 t="str">
            <v>Volutone</v>
          </cell>
        </row>
        <row r="715">
          <cell r="A715" t="str">
            <v>K2P200B</v>
          </cell>
          <cell r="B715" t="str">
            <v>Chief</v>
          </cell>
          <cell r="C715" t="str">
            <v>K2 SERIES DUAL DISPLAY POLE MNT, BLK</v>
          </cell>
          <cell r="D715">
            <v>199.5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 t="str">
            <v>Volutone</v>
          </cell>
        </row>
        <row r="716">
          <cell r="A716" t="str">
            <v>K2C200S</v>
          </cell>
          <cell r="B716" t="str">
            <v>Chief</v>
          </cell>
          <cell r="C716" t="str">
            <v>K2 SERIES DUAL DISPLAY COLMN MNT, SLV</v>
          </cell>
          <cell r="D716">
            <v>199.5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 t="str">
            <v>Volutone</v>
          </cell>
        </row>
        <row r="717">
          <cell r="A717" t="str">
            <v>K2C200B</v>
          </cell>
          <cell r="B717" t="str">
            <v>Chief</v>
          </cell>
          <cell r="C717" t="str">
            <v>K2 SERIES DUAL DISPLAY COLMN MNT, SLV</v>
          </cell>
          <cell r="D717">
            <v>199.5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 t="str">
            <v>Volutone</v>
          </cell>
        </row>
        <row r="718">
          <cell r="A718" t="str">
            <v>K1D1DEMOS</v>
          </cell>
          <cell r="B718" t="str">
            <v>Chief</v>
          </cell>
          <cell r="C718" t="str">
            <v>K1D DEMO KIT WITH ACRYLIC, SILVER</v>
          </cell>
          <cell r="D718">
            <v>154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 t="str">
            <v>Volutone</v>
          </cell>
        </row>
        <row r="719">
          <cell r="A719" t="str">
            <v>K1D1DEMOB</v>
          </cell>
          <cell r="B719" t="str">
            <v>Chief</v>
          </cell>
          <cell r="C719" t="str">
            <v>K1D DEMO KIT WITH ACRYLIC, BLACK</v>
          </cell>
          <cell r="D719">
            <v>154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 t="str">
            <v>Volutone</v>
          </cell>
        </row>
        <row r="720">
          <cell r="A720" t="str">
            <v>K1W200S</v>
          </cell>
          <cell r="B720" t="str">
            <v>Chief</v>
          </cell>
          <cell r="C720" t="str">
            <v>K1 SERIES, DUAL DISPLAY WALL MOUNT, SLV</v>
          </cell>
          <cell r="D720">
            <v>255.5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 t="str">
            <v>Volutone</v>
          </cell>
        </row>
        <row r="721">
          <cell r="A721" t="str">
            <v>K1W200B</v>
          </cell>
          <cell r="B721" t="str">
            <v>Chief</v>
          </cell>
          <cell r="C721" t="str">
            <v>K1 SERIES, DUAL DISPLAY WALL MOUNT, BLK</v>
          </cell>
          <cell r="D721">
            <v>255.5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 t="str">
            <v>Volutone</v>
          </cell>
        </row>
        <row r="722">
          <cell r="A722" t="str">
            <v>K1D200S</v>
          </cell>
          <cell r="B722" t="str">
            <v>Chief</v>
          </cell>
          <cell r="C722" t="str">
            <v>K1 SERIES, DUAL DISPLAY DESK MOUNT, SLV</v>
          </cell>
          <cell r="D722">
            <v>266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 t="str">
            <v>Volutone</v>
          </cell>
        </row>
        <row r="723">
          <cell r="A723" t="str">
            <v>K1D200B</v>
          </cell>
          <cell r="B723" t="str">
            <v>Chief</v>
          </cell>
          <cell r="C723" t="str">
            <v>K1 SERIES, DUAL DISPLAY DESK MOUNT, BLK</v>
          </cell>
          <cell r="D723">
            <v>266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 t="str">
            <v>Volutone</v>
          </cell>
        </row>
        <row r="724">
          <cell r="A724" t="str">
            <v>K1W100S</v>
          </cell>
          <cell r="B724" t="str">
            <v>Chief</v>
          </cell>
          <cell r="C724" t="str">
            <v>K1 SERIES SINGLE DISPLAY WALL MNT, SLV</v>
          </cell>
          <cell r="D724">
            <v>147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 t="str">
            <v>Volutone</v>
          </cell>
        </row>
        <row r="725">
          <cell r="A725" t="str">
            <v>K1W100B</v>
          </cell>
          <cell r="B725" t="str">
            <v>Chief</v>
          </cell>
          <cell r="C725" t="str">
            <v>K1 SERIES SINGLE DISPLAY WALL MNT, BLK</v>
          </cell>
          <cell r="D725">
            <v>147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 t="str">
            <v>Volutone</v>
          </cell>
        </row>
        <row r="726">
          <cell r="A726" t="str">
            <v>K1S100S</v>
          </cell>
          <cell r="B726" t="str">
            <v>Chief</v>
          </cell>
          <cell r="C726" t="str">
            <v>K1 SERIES SINGLE DISPLAY SLAT  MNT, SLV</v>
          </cell>
          <cell r="D726">
            <v>168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 t="str">
            <v>Volutone</v>
          </cell>
        </row>
        <row r="727">
          <cell r="A727" t="str">
            <v>K1S100B</v>
          </cell>
          <cell r="B727" t="str">
            <v>Chief</v>
          </cell>
          <cell r="C727" t="str">
            <v>K1 SERIES SINGLE DISPLAY SLAT  MNT, BLK</v>
          </cell>
          <cell r="D727">
            <v>168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 t="str">
            <v>Volutone</v>
          </cell>
        </row>
        <row r="728">
          <cell r="A728" t="str">
            <v>K1P100S</v>
          </cell>
          <cell r="B728" t="str">
            <v>Chief</v>
          </cell>
          <cell r="C728" t="str">
            <v>K1 SERIES SINGLE DISPLAY POLE MNT, SLV</v>
          </cell>
          <cell r="D728">
            <v>154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 t="str">
            <v>Volutone</v>
          </cell>
        </row>
        <row r="729">
          <cell r="A729" t="str">
            <v>K1P100B</v>
          </cell>
          <cell r="B729" t="str">
            <v>Chief</v>
          </cell>
          <cell r="C729" t="str">
            <v>K1 SERIES SINGLE DISPLAY POLE MNT, BLK</v>
          </cell>
          <cell r="D729">
            <v>154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 t="str">
            <v>Volutone</v>
          </cell>
        </row>
        <row r="730">
          <cell r="A730" t="str">
            <v>K1D100S</v>
          </cell>
          <cell r="B730" t="str">
            <v>Chief</v>
          </cell>
          <cell r="C730" t="str">
            <v>K1 SERIES SINGLE DISPLAY DESK MNT, SLV</v>
          </cell>
          <cell r="D730">
            <v>154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 t="str">
            <v>Volutone</v>
          </cell>
        </row>
        <row r="731">
          <cell r="A731" t="str">
            <v>K1D100B</v>
          </cell>
          <cell r="B731" t="str">
            <v>Chief</v>
          </cell>
          <cell r="C731" t="str">
            <v>K1 SERIES SINGLE DISPLAY DESK MNT, BLK</v>
          </cell>
          <cell r="D731">
            <v>154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 t="str">
            <v>Volutone</v>
          </cell>
        </row>
        <row r="732">
          <cell r="A732" t="str">
            <v>K1C100S</v>
          </cell>
          <cell r="B732" t="str">
            <v>Chief</v>
          </cell>
          <cell r="C732" t="str">
            <v>K1 SERIES SINGL DISPLAY COLMN  MNT, SLV</v>
          </cell>
          <cell r="D732">
            <v>182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 t="str">
            <v>Volutone</v>
          </cell>
        </row>
        <row r="733">
          <cell r="A733" t="str">
            <v>K1C100B</v>
          </cell>
          <cell r="B733" t="str">
            <v>Chief</v>
          </cell>
          <cell r="C733" t="str">
            <v>K1 SERIES SINGL DISPLAY COLMN  MNT, BLK</v>
          </cell>
          <cell r="D733">
            <v>182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 t="str">
            <v>Volutone</v>
          </cell>
        </row>
        <row r="734">
          <cell r="A734" t="str">
            <v>K1S200S</v>
          </cell>
          <cell r="B734" t="str">
            <v>Chief</v>
          </cell>
          <cell r="C734" t="str">
            <v>K1 SERIES DUAL DISPLAY SLAT  MNT, SLV</v>
          </cell>
          <cell r="D734">
            <v>276.5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 t="str">
            <v>Volutone</v>
          </cell>
        </row>
        <row r="735">
          <cell r="A735" t="str">
            <v>K1S200B</v>
          </cell>
          <cell r="B735" t="str">
            <v>Chief</v>
          </cell>
          <cell r="C735" t="str">
            <v>K1 SERIES DUAL DISPLAY SLAT  MNT, BLK</v>
          </cell>
          <cell r="D735">
            <v>276.5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 t="str">
            <v>Volutone</v>
          </cell>
        </row>
        <row r="736">
          <cell r="A736" t="str">
            <v>K1C250S</v>
          </cell>
          <cell r="B736" t="str">
            <v>Chief</v>
          </cell>
          <cell r="C736" t="str">
            <v>K1 SERIES DUAL DISPLAY SINGLE ARM COLUMN</v>
          </cell>
          <cell r="D736">
            <v>262.5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 t="str">
            <v>Volutone</v>
          </cell>
        </row>
        <row r="737">
          <cell r="A737" t="str">
            <v>K1C250B</v>
          </cell>
          <cell r="B737" t="str">
            <v>Chief</v>
          </cell>
          <cell r="C737" t="str">
            <v>K1 SERIES DUAL DISPLAY SINGLE ARM COLUMN</v>
          </cell>
          <cell r="D737">
            <v>262.5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 t="str">
            <v>Volutone</v>
          </cell>
        </row>
        <row r="738">
          <cell r="A738" t="str">
            <v>K1P200S</v>
          </cell>
          <cell r="B738" t="str">
            <v>Chief</v>
          </cell>
          <cell r="C738" t="str">
            <v>K1 SERIES DUAL DISPLAY POLE MNT, SLV</v>
          </cell>
          <cell r="D738">
            <v>266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 t="str">
            <v>Volutone</v>
          </cell>
        </row>
        <row r="739">
          <cell r="A739" t="str">
            <v>K1P200B</v>
          </cell>
          <cell r="B739" t="str">
            <v>Chief</v>
          </cell>
          <cell r="C739" t="str">
            <v>K1 SERIES DUAL DISPLAY POLE MNT, BLK</v>
          </cell>
          <cell r="D739">
            <v>266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 t="str">
            <v>Volutone</v>
          </cell>
        </row>
        <row r="740">
          <cell r="A740" t="str">
            <v>K1C200S</v>
          </cell>
          <cell r="B740" t="str">
            <v>Chief</v>
          </cell>
          <cell r="C740" t="str">
            <v>K1 SERIES DUAL DISPLAY COLUMN  MNT, SLV</v>
          </cell>
          <cell r="D740">
            <v>297.5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 t="str">
            <v>Volutone</v>
          </cell>
        </row>
        <row r="741">
          <cell r="A741" t="str">
            <v>K1C200B</v>
          </cell>
          <cell r="B741" t="str">
            <v>Chief</v>
          </cell>
          <cell r="C741" t="str">
            <v>K1 SERIES DUAL DISPLAY COLUMN  MNT, BLK</v>
          </cell>
          <cell r="D741">
            <v>297.5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 t="str">
            <v>Volutone</v>
          </cell>
        </row>
        <row r="742">
          <cell r="A742" t="str">
            <v>KSA1018S</v>
          </cell>
          <cell r="B742" t="str">
            <v>Chief</v>
          </cell>
          <cell r="C742" t="str">
            <v>K SERIES STEEL STUD ACCESSORY</v>
          </cell>
          <cell r="D742">
            <v>54.25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 t="str">
            <v>Volutone</v>
          </cell>
        </row>
        <row r="743">
          <cell r="A743" t="str">
            <v>KSA1018B</v>
          </cell>
          <cell r="B743" t="str">
            <v>Chief</v>
          </cell>
          <cell r="C743" t="str">
            <v>K SERIES STEEL STUD ACCESSORY</v>
          </cell>
          <cell r="D743">
            <v>54.25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 t="str">
            <v>Volutone</v>
          </cell>
        </row>
        <row r="744">
          <cell r="A744" t="str">
            <v>CMA165</v>
          </cell>
          <cell r="B744" t="str">
            <v>Chief</v>
          </cell>
          <cell r="C744" t="str">
            <v>JUNCTION MOUNT CEILING BOX</v>
          </cell>
          <cell r="D744">
            <v>80.5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 t="str">
            <v>Volutone</v>
          </cell>
        </row>
        <row r="745">
          <cell r="A745" t="str">
            <v>MAC1006S</v>
          </cell>
          <cell r="B745" t="str">
            <v>Chief</v>
          </cell>
          <cell r="C745" t="str">
            <v>JTS SEC. KIT, SILVER</v>
          </cell>
          <cell r="D745">
            <v>34.299999999999997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 t="str">
            <v>Volutone</v>
          </cell>
        </row>
        <row r="746">
          <cell r="A746" t="str">
            <v>MAC1006B</v>
          </cell>
          <cell r="B746" t="str">
            <v>Chief</v>
          </cell>
          <cell r="C746" t="str">
            <v>JTS SEC. KIT - BLACK</v>
          </cell>
          <cell r="D746">
            <v>34.299999999999997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 t="str">
            <v>Volutone</v>
          </cell>
        </row>
        <row r="747">
          <cell r="A747" t="str">
            <v>MAC1005S</v>
          </cell>
          <cell r="B747" t="str">
            <v>Chief</v>
          </cell>
          <cell r="C747" t="str">
            <v>J-SERIES SEC. KIT, SILVER</v>
          </cell>
          <cell r="D747">
            <v>34.299999999999997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 t="str">
            <v>Volutone</v>
          </cell>
        </row>
        <row r="748">
          <cell r="A748" t="str">
            <v>MAC1005B</v>
          </cell>
          <cell r="B748" t="str">
            <v>Chief</v>
          </cell>
          <cell r="C748" t="str">
            <v>J-SERIES SEC. KIT, BLACK</v>
          </cell>
          <cell r="D748">
            <v>34.299999999999997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 t="str">
            <v>Volutone</v>
          </cell>
        </row>
        <row r="749">
          <cell r="A749" t="str">
            <v>MAC1003S</v>
          </cell>
          <cell r="B749" t="str">
            <v>Chief</v>
          </cell>
          <cell r="C749" t="str">
            <v>J-SERIES EXT ARM KIT - SILVER</v>
          </cell>
          <cell r="D749">
            <v>41.3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 t="str">
            <v>Volutone</v>
          </cell>
        </row>
        <row r="750">
          <cell r="A750" t="str">
            <v>MAC1003B</v>
          </cell>
          <cell r="B750" t="str">
            <v>Chief</v>
          </cell>
          <cell r="C750" t="str">
            <v>J-SERIES EXT ARM KIT - BLACK</v>
          </cell>
          <cell r="D750">
            <v>41.3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 t="str">
            <v>Volutone</v>
          </cell>
        </row>
        <row r="751">
          <cell r="A751" t="str">
            <v>JSBVS</v>
          </cell>
          <cell r="B751" t="str">
            <v>Chief</v>
          </cell>
          <cell r="C751" t="str">
            <v>J-SERIES 400X200 VESA INTERFACE</v>
          </cell>
          <cell r="D751">
            <v>34.299999999999997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 t="str">
            <v>Volutone</v>
          </cell>
        </row>
        <row r="752">
          <cell r="A752" t="str">
            <v>JSBVB</v>
          </cell>
          <cell r="B752" t="str">
            <v>Chief</v>
          </cell>
          <cell r="C752" t="str">
            <v>J-SERIES 400X200 VESA INTERFACE</v>
          </cell>
          <cell r="D752">
            <v>34.299999999999997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 t="str">
            <v>Volutone</v>
          </cell>
        </row>
        <row r="753">
          <cell r="A753" t="str">
            <v>JSB210S</v>
          </cell>
          <cell r="B753" t="str">
            <v>Chief</v>
          </cell>
          <cell r="C753" t="str">
            <v>J-SERIES 200X200 VESA INTERFACE</v>
          </cell>
          <cell r="D753">
            <v>34.299999999999997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 t="str">
            <v>Volutone</v>
          </cell>
        </row>
        <row r="754">
          <cell r="A754" t="str">
            <v>JSB210B</v>
          </cell>
          <cell r="B754" t="str">
            <v>Chief</v>
          </cell>
          <cell r="C754" t="str">
            <v>J-SERIES 200X200 VESA INTERFACE</v>
          </cell>
          <cell r="D754">
            <v>34.299999999999997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 t="str">
            <v>Volutone</v>
          </cell>
        </row>
        <row r="755">
          <cell r="A755" t="str">
            <v>KSA1015S</v>
          </cell>
          <cell r="B755" t="str">
            <v>Chief</v>
          </cell>
          <cell r="C755" t="str">
            <v>J TO F SINGLE ARM WALL MT</v>
          </cell>
          <cell r="D755">
            <v>99.75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 t="str">
            <v>Volutone</v>
          </cell>
        </row>
        <row r="756">
          <cell r="A756" t="str">
            <v>KSA1015B</v>
          </cell>
          <cell r="B756" t="str">
            <v>Chief</v>
          </cell>
          <cell r="C756" t="str">
            <v>J TO F SINGLE ARM WALL MT</v>
          </cell>
          <cell r="D756">
            <v>99.75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 t="str">
            <v>Volutone</v>
          </cell>
        </row>
        <row r="757">
          <cell r="A757" t="str">
            <v>KSA1016B</v>
          </cell>
          <cell r="B757" t="str">
            <v>Chief</v>
          </cell>
          <cell r="C757" t="str">
            <v>J TO F DUAL ARM WALL MT</v>
          </cell>
          <cell r="D757">
            <v>138.25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 t="str">
            <v>Volutone</v>
          </cell>
        </row>
        <row r="758">
          <cell r="A758" t="str">
            <v>KSA1016S</v>
          </cell>
          <cell r="B758" t="str">
            <v>Chief</v>
          </cell>
          <cell r="C758" t="str">
            <v>J TO F DUAL ARM WALL MOUNT</v>
          </cell>
          <cell r="D758">
            <v>138.25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 t="str">
            <v>Volutone</v>
          </cell>
        </row>
        <row r="759">
          <cell r="A759" t="str">
            <v>MAC118S</v>
          </cell>
          <cell r="B759" t="str">
            <v>Chief</v>
          </cell>
          <cell r="C759" t="str">
            <v>J SERIES STEEL STUD ACCESSORY</v>
          </cell>
          <cell r="D759">
            <v>109.9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 t="str">
            <v>Volutone</v>
          </cell>
        </row>
        <row r="760">
          <cell r="A760" t="str">
            <v>MAC118B</v>
          </cell>
          <cell r="B760" t="str">
            <v>Chief</v>
          </cell>
          <cell r="C760" t="str">
            <v>J SERIES STEEL STUD ACCESSORY</v>
          </cell>
          <cell r="D760">
            <v>111.3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 t="str">
            <v>Volutone</v>
          </cell>
        </row>
        <row r="761">
          <cell r="A761" t="str">
            <v>MAC501B</v>
          </cell>
          <cell r="B761" t="str">
            <v>Chief</v>
          </cell>
          <cell r="C761" t="str">
            <v>J SERIES IN-WALL</v>
          </cell>
          <cell r="D761">
            <v>115.5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 t="str">
            <v>Volutone</v>
          </cell>
        </row>
        <row r="762">
          <cell r="A762" t="str">
            <v>JWDIWVB</v>
          </cell>
          <cell r="B762" t="str">
            <v>Chief</v>
          </cell>
          <cell r="C762" t="str">
            <v>J SERIES IN WALL ARM, DUAL</v>
          </cell>
          <cell r="D762">
            <v>174.3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 t="str">
            <v>Volutone</v>
          </cell>
        </row>
        <row r="763">
          <cell r="A763" t="str">
            <v>JWDIW210B</v>
          </cell>
          <cell r="B763" t="str">
            <v>Chief</v>
          </cell>
          <cell r="C763" t="str">
            <v>J SERIES IN WALL ARM, DUAL</v>
          </cell>
          <cell r="D763">
            <v>174.3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 t="str">
            <v>Volutone</v>
          </cell>
        </row>
        <row r="764">
          <cell r="A764" t="str">
            <v>JHSVS</v>
          </cell>
          <cell r="B764" t="str">
            <v>Chief</v>
          </cell>
          <cell r="C764" t="str">
            <v>J SERIES CEILING MOUNT</v>
          </cell>
          <cell r="D764">
            <v>97.3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 t="str">
            <v>Volutone</v>
          </cell>
        </row>
        <row r="765">
          <cell r="A765" t="str">
            <v>JHSVB</v>
          </cell>
          <cell r="B765" t="str">
            <v>Chief</v>
          </cell>
          <cell r="C765" t="str">
            <v>J SERIES CEILING MOUNT</v>
          </cell>
          <cell r="D765">
            <v>97.3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 t="str">
            <v>Volutone</v>
          </cell>
        </row>
        <row r="766">
          <cell r="A766" t="str">
            <v>JHS210S</v>
          </cell>
          <cell r="B766" t="str">
            <v>Chief</v>
          </cell>
          <cell r="C766" t="str">
            <v>J SERIES CEILING MOUNT</v>
          </cell>
          <cell r="D766">
            <v>97.3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 t="str">
            <v>Volutone</v>
          </cell>
        </row>
        <row r="767">
          <cell r="A767" t="str">
            <v>JHS210B</v>
          </cell>
          <cell r="B767" t="str">
            <v>Chief</v>
          </cell>
          <cell r="C767" t="str">
            <v>J SERIES CEILING MOUNT</v>
          </cell>
          <cell r="D767">
            <v>97.3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 t="str">
            <v>Volutone</v>
          </cell>
        </row>
        <row r="768">
          <cell r="A768" t="str">
            <v>FSBIB</v>
          </cell>
          <cell r="B768" t="str">
            <v>Chief</v>
          </cell>
          <cell r="C768" t="str">
            <v>IPAD VESA 100 X 100 INTERFACE</v>
          </cell>
          <cell r="D768">
            <v>20.3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 t="str">
            <v>Volutone</v>
          </cell>
        </row>
        <row r="769">
          <cell r="A769" t="str">
            <v>FSBI2B</v>
          </cell>
          <cell r="B769" t="str">
            <v>Chief</v>
          </cell>
          <cell r="C769" t="str">
            <v>IPAD 2&amp;3 PORTABLE 100X100 INTERFACE</v>
          </cell>
          <cell r="D769">
            <v>20.3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 t="str">
            <v>Volutone</v>
          </cell>
        </row>
        <row r="770">
          <cell r="A770" t="str">
            <v>RPAXXXX</v>
          </cell>
          <cell r="B770" t="str">
            <v>Chief</v>
          </cell>
          <cell r="C770" t="str">
            <v>INVERTED CEILING MOUNT</v>
          </cell>
          <cell r="D770">
            <v>139.30000000000001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 t="str">
            <v>Volutone</v>
          </cell>
        </row>
        <row r="771">
          <cell r="A771" t="str">
            <v>CMA385</v>
          </cell>
          <cell r="B771" t="str">
            <v>Chief</v>
          </cell>
          <cell r="C771" t="str">
            <v>INTERNAL JOIST MOUNT</v>
          </cell>
          <cell r="D771">
            <v>76.3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 t="str">
            <v>Volutone</v>
          </cell>
        </row>
        <row r="772">
          <cell r="A772" t="str">
            <v>SSMUW</v>
          </cell>
          <cell r="B772" t="str">
            <v>Chief</v>
          </cell>
          <cell r="C772" t="str">
            <v>INTERFACE, UNIVRL, MINI RPA ELITE, WHT</v>
          </cell>
          <cell r="D772">
            <v>97.3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 t="str">
            <v>Volutone</v>
          </cell>
        </row>
        <row r="773">
          <cell r="A773" t="str">
            <v>SSMUS</v>
          </cell>
          <cell r="B773" t="str">
            <v>Chief</v>
          </cell>
          <cell r="C773" t="str">
            <v>INTERFACE, UNIVRL, MINI RPA ELITE, SLV</v>
          </cell>
          <cell r="D773">
            <v>97.3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 t="str">
            <v>Volutone</v>
          </cell>
        </row>
        <row r="774">
          <cell r="A774" t="str">
            <v>SSMU</v>
          </cell>
          <cell r="B774" t="str">
            <v>Chief</v>
          </cell>
          <cell r="C774" t="str">
            <v>INTERFACE, UNIVRL, MINI RPA ELITE, BLK</v>
          </cell>
          <cell r="D774">
            <v>97.3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 t="str">
            <v>Volutone</v>
          </cell>
        </row>
        <row r="775">
          <cell r="A775" t="str">
            <v>SSBUW</v>
          </cell>
          <cell r="B775" t="str">
            <v>Chief</v>
          </cell>
          <cell r="C775" t="str">
            <v>INTERFACE, UNIVERSAL, MINI RPA, WHT</v>
          </cell>
          <cell r="D775">
            <v>97.3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 t="str">
            <v>Volutone</v>
          </cell>
        </row>
        <row r="776">
          <cell r="A776" t="str">
            <v>SSBUS</v>
          </cell>
          <cell r="B776" t="str">
            <v>Chief</v>
          </cell>
          <cell r="C776" t="str">
            <v>INTERFACE, UNIVERSAL, MINI RPA, SLV</v>
          </cell>
          <cell r="D776">
            <v>97.3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 t="str">
            <v>Volutone</v>
          </cell>
        </row>
        <row r="777">
          <cell r="A777" t="str">
            <v>SSBU</v>
          </cell>
          <cell r="B777" t="str">
            <v>Chief</v>
          </cell>
          <cell r="C777" t="str">
            <v>INTERFACE, UNIVERSAL, MINI RPA, BLK</v>
          </cell>
          <cell r="D777">
            <v>97.3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 t="str">
            <v>Volutone</v>
          </cell>
        </row>
        <row r="778">
          <cell r="A778" t="str">
            <v>WBM2E</v>
          </cell>
          <cell r="B778" t="str">
            <v>Chief</v>
          </cell>
          <cell r="C778" t="str">
            <v>INTERACTIVE WHITEBOARD MOUNT, EXTENDED</v>
          </cell>
          <cell r="D778">
            <v>201.6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 t="str">
            <v>Volutone</v>
          </cell>
        </row>
        <row r="779">
          <cell r="A779" t="str">
            <v>WBM2</v>
          </cell>
          <cell r="B779" t="str">
            <v>Chief</v>
          </cell>
          <cell r="C779" t="str">
            <v>INTERACTIVE WHITEBOARD MOUNT</v>
          </cell>
          <cell r="D779">
            <v>160.30000000000001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 t="str">
            <v>Volutone</v>
          </cell>
        </row>
        <row r="780">
          <cell r="A780" t="str">
            <v>CMSI</v>
          </cell>
          <cell r="B780" t="str">
            <v>Chief</v>
          </cell>
          <cell r="C780" t="str">
            <v>INTERACTIVE UPGRADE KIT, CEILING PROJECT</v>
          </cell>
          <cell r="D780">
            <v>629.29999999999995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 t="str">
            <v>Volutone</v>
          </cell>
        </row>
        <row r="781">
          <cell r="A781" t="str">
            <v>WMIS</v>
          </cell>
          <cell r="B781" t="str">
            <v>Chief</v>
          </cell>
          <cell r="C781" t="str">
            <v>INTERACTIVE STYLUS, REPLACEMENT</v>
          </cell>
          <cell r="D781">
            <v>69.3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 t="str">
            <v>Volutone</v>
          </cell>
        </row>
        <row r="782">
          <cell r="A782" t="str">
            <v>CMA160</v>
          </cell>
          <cell r="B782" t="str">
            <v>Chief</v>
          </cell>
          <cell r="C782" t="str">
            <v>INSTALLATION JOB BOX</v>
          </cell>
          <cell r="D782">
            <v>168.7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 t="str">
            <v>Volutone</v>
          </cell>
        </row>
        <row r="783">
          <cell r="A783" t="str">
            <v>IR10</v>
          </cell>
          <cell r="B783" t="str">
            <v>Chief</v>
          </cell>
          <cell r="C783" t="str">
            <v>INFRA-RED SENSOR CONTROL</v>
          </cell>
          <cell r="D783">
            <v>139.30000000000001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 t="str">
            <v>Volutone</v>
          </cell>
        </row>
        <row r="784">
          <cell r="A784" t="str">
            <v>PAC521P</v>
          </cell>
          <cell r="B784" t="str">
            <v>Chief</v>
          </cell>
          <cell r="C784" t="str">
            <v>IN-WALL BOX + OUTLET PWR COND</v>
          </cell>
          <cell r="D784">
            <v>146.30000000000001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 t="str">
            <v>Volutone</v>
          </cell>
        </row>
        <row r="785">
          <cell r="A785" t="str">
            <v>KCE110S</v>
          </cell>
          <cell r="B785" t="str">
            <v>Chief</v>
          </cell>
          <cell r="C785" t="str">
            <v>HT ADJ DESK MOUNT EXT PITCH</v>
          </cell>
          <cell r="D785">
            <v>199.5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 t="str">
            <v>Volutone</v>
          </cell>
        </row>
        <row r="786">
          <cell r="A786" t="str">
            <v>MPTVB</v>
          </cell>
          <cell r="B786" t="str">
            <v>Chief</v>
          </cell>
          <cell r="C786" t="str">
            <v>HOSPITALITY SWING ARM TILT MOUNT</v>
          </cell>
          <cell r="D786">
            <v>244.3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 t="str">
            <v>Volutone</v>
          </cell>
        </row>
        <row r="787">
          <cell r="A787" t="str">
            <v>MPTUB</v>
          </cell>
          <cell r="B787" t="str">
            <v>Chief</v>
          </cell>
          <cell r="C787" t="str">
            <v>HOSPITALITY SWING ARM TILT MOUNT</v>
          </cell>
          <cell r="D787">
            <v>265.3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 t="str">
            <v>Volutone</v>
          </cell>
        </row>
        <row r="788">
          <cell r="A788" t="str">
            <v>KTG320S</v>
          </cell>
          <cell r="B788" t="str">
            <v>Chief</v>
          </cell>
          <cell r="C788" t="str">
            <v>HORIZONTAL TRIPLE ARRAY SLVR GROMMET MNT</v>
          </cell>
          <cell r="D788">
            <v>208.25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 t="str">
            <v>Volutone</v>
          </cell>
        </row>
        <row r="789">
          <cell r="A789" t="str">
            <v>KTG320B</v>
          </cell>
          <cell r="B789" t="str">
            <v>Chief</v>
          </cell>
          <cell r="C789" t="str">
            <v>HORIZONTAL TRIPLE ARRAY BLK GROMMET MNT</v>
          </cell>
          <cell r="D789">
            <v>208.25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 t="str">
            <v>Volutone</v>
          </cell>
        </row>
        <row r="790">
          <cell r="A790" t="str">
            <v>KTG220S</v>
          </cell>
          <cell r="B790" t="str">
            <v>Chief</v>
          </cell>
          <cell r="C790" t="str">
            <v>HORIZONTAL DUAL ARRAY SLVR GROMMET MOUNT</v>
          </cell>
          <cell r="D790">
            <v>183.75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 t="str">
            <v>Volutone</v>
          </cell>
        </row>
        <row r="791">
          <cell r="A791" t="str">
            <v>KTG220B</v>
          </cell>
          <cell r="B791" t="str">
            <v>Chief</v>
          </cell>
          <cell r="C791" t="str">
            <v>HORIZONTAL DUAL ARRAY BLK GROMMET MOUNT</v>
          </cell>
          <cell r="D791">
            <v>183.75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 t="str">
            <v>Volutone</v>
          </cell>
        </row>
        <row r="792">
          <cell r="A792" t="str">
            <v>KPY220S</v>
          </cell>
          <cell r="B792" t="str">
            <v>Chief</v>
          </cell>
          <cell r="C792" t="str">
            <v>HEIGHT-ADJUSTABLE DUAL MONITOR POLE MT</v>
          </cell>
          <cell r="D792">
            <v>337.75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 t="str">
            <v>Volutone</v>
          </cell>
        </row>
        <row r="793">
          <cell r="A793" t="str">
            <v>KPY220B</v>
          </cell>
          <cell r="B793" t="str">
            <v>Chief</v>
          </cell>
          <cell r="C793" t="str">
            <v>HEIGHT-ADJUSTABLE DUAL MONITOR POLE MT</v>
          </cell>
          <cell r="D793">
            <v>337.75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 t="str">
            <v>Volutone</v>
          </cell>
        </row>
        <row r="794">
          <cell r="A794" t="str">
            <v>KWK110B</v>
          </cell>
          <cell r="B794" t="str">
            <v>Chief</v>
          </cell>
          <cell r="C794" t="str">
            <v>HEIGHT ADJUSTABLE DUAL ARM WITH KEYBOARD</v>
          </cell>
          <cell r="D794">
            <v>250.25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 t="str">
            <v>Volutone</v>
          </cell>
        </row>
        <row r="795">
          <cell r="A795" t="str">
            <v>KSA1009S</v>
          </cell>
          <cell r="B795" t="str">
            <v>Chief</v>
          </cell>
          <cell r="C795" t="str">
            <v>HEIGHT ADJ. SECURITY KIT</v>
          </cell>
          <cell r="D795">
            <v>19.95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 t="str">
            <v>Volutone</v>
          </cell>
        </row>
        <row r="796">
          <cell r="A796" t="str">
            <v>KSA1009B</v>
          </cell>
          <cell r="B796" t="str">
            <v>Chief</v>
          </cell>
          <cell r="C796" t="str">
            <v>HEIGHT ADJ. SECURITY KIT</v>
          </cell>
          <cell r="D796">
            <v>19.95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 t="str">
            <v>Volutone</v>
          </cell>
        </row>
        <row r="797">
          <cell r="A797" t="str">
            <v>PSMH2482</v>
          </cell>
          <cell r="B797" t="str">
            <v>Chief</v>
          </cell>
          <cell r="C797" t="str">
            <v>HEAVY DUTY STATIC MOUNT, 1400 X 800 M8</v>
          </cell>
          <cell r="D797">
            <v>699.3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 t="str">
            <v>Volutone</v>
          </cell>
        </row>
        <row r="798">
          <cell r="A798" t="str">
            <v>PSMH2682</v>
          </cell>
          <cell r="B798" t="str">
            <v>Chief</v>
          </cell>
          <cell r="C798" t="str">
            <v>HEAVY DUTY STATIC MOUNT, 1200 X 800 M8</v>
          </cell>
          <cell r="D798">
            <v>979.3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 t="str">
            <v>Volutone</v>
          </cell>
        </row>
        <row r="799">
          <cell r="A799" t="str">
            <v>PSH2000</v>
          </cell>
          <cell r="B799" t="str">
            <v>Chief</v>
          </cell>
          <cell r="C799" t="str">
            <v>HEAVY DUTY STATIC MOUNT</v>
          </cell>
          <cell r="D799">
            <v>349.3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 t="str">
            <v>Volutone</v>
          </cell>
        </row>
        <row r="800">
          <cell r="A800" t="str">
            <v>PPH2000</v>
          </cell>
          <cell r="B800" t="str">
            <v>Chief</v>
          </cell>
          <cell r="C800" t="str">
            <v>HEAVY DUTY PITCH MOUNT</v>
          </cell>
          <cell r="D800">
            <v>419.3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 t="str">
            <v>Volutone</v>
          </cell>
        </row>
        <row r="801">
          <cell r="A801" t="str">
            <v>PSMH2840</v>
          </cell>
          <cell r="B801" t="str">
            <v>Chief</v>
          </cell>
          <cell r="C801" t="str">
            <v>HEAVY DUTY MOUNT 800 X 400</v>
          </cell>
          <cell r="D801">
            <v>489.3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 t="str">
            <v>Volutone</v>
          </cell>
        </row>
        <row r="802">
          <cell r="A802" t="str">
            <v>PSBH2070</v>
          </cell>
          <cell r="B802" t="str">
            <v>Chief</v>
          </cell>
          <cell r="C802" t="str">
            <v>HEAVY DUTY INTERFACE, SAMSUNG 70IN</v>
          </cell>
          <cell r="D802">
            <v>125.3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 t="str">
            <v>Volutone</v>
          </cell>
        </row>
        <row r="803">
          <cell r="A803" t="str">
            <v>PAC770</v>
          </cell>
          <cell r="B803" t="str">
            <v>Chief</v>
          </cell>
          <cell r="C803" t="str">
            <v>HEAVY DUTY CASTERS (4)</v>
          </cell>
          <cell r="D803">
            <v>80.5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 t="str">
            <v>Volutone</v>
          </cell>
        </row>
        <row r="804">
          <cell r="A804" t="str">
            <v>PACHFK2</v>
          </cell>
          <cell r="B804" t="str">
            <v>Chief</v>
          </cell>
          <cell r="C804" t="str">
            <v>HEADER/FOOTER KIT FOR PAC IN-WALL BOX</v>
          </cell>
          <cell r="D804">
            <v>76.3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 t="str">
            <v>Volutone</v>
          </cell>
        </row>
        <row r="805">
          <cell r="A805" t="str">
            <v>FHB3746</v>
          </cell>
          <cell r="B805" t="str">
            <v>Chief</v>
          </cell>
          <cell r="C805" t="str">
            <v>HDWR KIT WITH INTERFACE, FUSION EXTN</v>
          </cell>
          <cell r="D805">
            <v>27.3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 t="str">
            <v>Volutone</v>
          </cell>
        </row>
        <row r="806">
          <cell r="A806" t="str">
            <v>VCMU</v>
          </cell>
          <cell r="B806" t="str">
            <v>Chief</v>
          </cell>
          <cell r="C806" t="str">
            <v>HD PROJECTOR MOUNT, UNIVERSAL</v>
          </cell>
          <cell r="D806">
            <v>300.3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 t="str">
            <v>Volutone</v>
          </cell>
        </row>
        <row r="807">
          <cell r="A807" t="str">
            <v>HC1</v>
          </cell>
          <cell r="B807" t="str">
            <v>Chief</v>
          </cell>
          <cell r="C807" t="str">
            <v>HC-1 HEAVY DUTY CABLE SYSTEM</v>
          </cell>
          <cell r="D807">
            <v>58.8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 t="str">
            <v>Volutone</v>
          </cell>
        </row>
        <row r="808">
          <cell r="A808" t="str">
            <v>HB81X</v>
          </cell>
          <cell r="B808" t="str">
            <v>Chief</v>
          </cell>
          <cell r="C808" t="str">
            <v>HB81X, CUSTOM, BLK</v>
          </cell>
          <cell r="D808">
            <v>139.30000000000001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 t="str">
            <v>Volutone</v>
          </cell>
        </row>
        <row r="809">
          <cell r="A809" t="str">
            <v>FHB5746</v>
          </cell>
          <cell r="B809" t="str">
            <v>Chief</v>
          </cell>
          <cell r="C809" t="str">
            <v>HARDWARE KIT WITH INTERFACE, FUSION EXT.</v>
          </cell>
          <cell r="D809">
            <v>27.3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 t="str">
            <v>Volutone</v>
          </cell>
        </row>
        <row r="810">
          <cell r="A810" t="str">
            <v>FHB3532</v>
          </cell>
          <cell r="B810" t="str">
            <v>Chief</v>
          </cell>
          <cell r="C810" t="str">
            <v>HARDWARE KIT WITH INTERFACE</v>
          </cell>
          <cell r="D810">
            <v>7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 t="str">
            <v>Volutone</v>
          </cell>
        </row>
        <row r="811">
          <cell r="A811" t="str">
            <v>FHB5536</v>
          </cell>
          <cell r="B811" t="str">
            <v>Chief</v>
          </cell>
          <cell r="C811" t="str">
            <v>HARDWARE KIT</v>
          </cell>
          <cell r="D811">
            <v>7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 t="str">
            <v>Volutone</v>
          </cell>
        </row>
        <row r="812">
          <cell r="A812" t="str">
            <v>FHB5364</v>
          </cell>
          <cell r="B812" t="str">
            <v>Chief</v>
          </cell>
          <cell r="C812" t="str">
            <v>HARDWARE KIT</v>
          </cell>
          <cell r="D812">
            <v>7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 t="str">
            <v>Volutone</v>
          </cell>
        </row>
        <row r="813">
          <cell r="A813" t="str">
            <v>FHB3536</v>
          </cell>
          <cell r="B813" t="str">
            <v>Chief</v>
          </cell>
          <cell r="C813" t="str">
            <v>HARDWARE KIT</v>
          </cell>
          <cell r="D813">
            <v>7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 t="str">
            <v>Volutone</v>
          </cell>
        </row>
        <row r="814">
          <cell r="A814" t="str">
            <v>FHB3241</v>
          </cell>
          <cell r="B814" t="str">
            <v>Chief</v>
          </cell>
          <cell r="C814" t="str">
            <v>HARDWARE KIT</v>
          </cell>
          <cell r="D814">
            <v>7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 t="str">
            <v>Volutone</v>
          </cell>
        </row>
        <row r="815">
          <cell r="A815" t="str">
            <v>FHB3045</v>
          </cell>
          <cell r="B815" t="str">
            <v>Chief</v>
          </cell>
          <cell r="C815" t="str">
            <v>HARDWARE KIT</v>
          </cell>
          <cell r="D815">
            <v>7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 t="str">
            <v>Volutone</v>
          </cell>
        </row>
        <row r="816">
          <cell r="A816" t="str">
            <v>FHB3044</v>
          </cell>
          <cell r="B816" t="str">
            <v>Chief</v>
          </cell>
          <cell r="C816" t="str">
            <v>HARDWARE KIT</v>
          </cell>
          <cell r="D816">
            <v>7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 t="str">
            <v>Volutone</v>
          </cell>
        </row>
        <row r="817">
          <cell r="A817" t="str">
            <v>SMA651</v>
          </cell>
          <cell r="B817" t="str">
            <v>Chief</v>
          </cell>
          <cell r="C817" t="str">
            <v>HANGING ROD ADAPTER</v>
          </cell>
          <cell r="D817">
            <v>62.3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 t="str">
            <v>Volutone</v>
          </cell>
        </row>
        <row r="818">
          <cell r="A818" t="str">
            <v>PCMU</v>
          </cell>
          <cell r="B818" t="str">
            <v>Chief</v>
          </cell>
          <cell r="C818" t="str">
            <v>HANGING HORIZONTAL UNIVERSAL</v>
          </cell>
          <cell r="D818">
            <v>293.3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 t="str">
            <v>Volutone</v>
          </cell>
        </row>
        <row r="819">
          <cell r="A819" t="str">
            <v>PCM2000B</v>
          </cell>
          <cell r="B819" t="str">
            <v>Chief</v>
          </cell>
          <cell r="C819" t="str">
            <v>HANGING HORIZONTAL ASSY PCM</v>
          </cell>
          <cell r="D819">
            <v>223.3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 t="str">
            <v>Volutone</v>
          </cell>
        </row>
        <row r="820">
          <cell r="A820" t="str">
            <v>SLBXXXX</v>
          </cell>
          <cell r="B820" t="str">
            <v>Chief</v>
          </cell>
          <cell r="C820" t="str">
            <v>HANGING BRACKET</v>
          </cell>
          <cell r="D820">
            <v>97.3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 t="str">
            <v>Volutone</v>
          </cell>
        </row>
        <row r="821">
          <cell r="A821" t="str">
            <v>KRA202S</v>
          </cell>
          <cell r="B821" t="str">
            <v>Chief</v>
          </cell>
          <cell r="C821" t="str">
            <v>GROMMET MOUNTING KIT KOR K1 SERIES, SLV</v>
          </cell>
          <cell r="D821">
            <v>17.5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 t="str">
            <v>Volutone</v>
          </cell>
        </row>
        <row r="822">
          <cell r="A822" t="str">
            <v>KRA202B</v>
          </cell>
          <cell r="B822" t="str">
            <v>Chief</v>
          </cell>
          <cell r="C822" t="str">
            <v>GROMMET MOUNTING KIT KOR K1 SERIES, BLK</v>
          </cell>
          <cell r="D822">
            <v>17.5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 t="str">
            <v>Volutone</v>
          </cell>
        </row>
        <row r="823">
          <cell r="A823" t="str">
            <v>KRA202</v>
          </cell>
          <cell r="B823" t="str">
            <v>Chief</v>
          </cell>
          <cell r="C823" t="str">
            <v>GROMMET MOUNTING KIT KOR K1 SERIES, BLK</v>
          </cell>
          <cell r="D823">
            <v>17.5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 t="str">
            <v>Volutone</v>
          </cell>
        </row>
        <row r="824">
          <cell r="A824" t="str">
            <v>KTA1007S</v>
          </cell>
          <cell r="B824" t="str">
            <v>Chief</v>
          </cell>
          <cell r="C824" t="str">
            <v>GROMMET MOUNT ACCESSORY</v>
          </cell>
          <cell r="D824">
            <v>63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 t="str">
            <v>Volutone</v>
          </cell>
        </row>
        <row r="825">
          <cell r="A825" t="str">
            <v>KTA1007B</v>
          </cell>
          <cell r="B825" t="str">
            <v>Chief</v>
          </cell>
          <cell r="C825" t="str">
            <v>GROMMET MOUNT ACCESSORY</v>
          </cell>
          <cell r="D825">
            <v>63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 t="str">
            <v>Volutone</v>
          </cell>
        </row>
        <row r="826">
          <cell r="A826" t="str">
            <v>KTA1000S</v>
          </cell>
          <cell r="B826" t="str">
            <v>Chief</v>
          </cell>
          <cell r="C826" t="str">
            <v>GROMMET MOUNT ACCESSORY</v>
          </cell>
          <cell r="D826">
            <v>40.25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 t="str">
            <v>Volutone</v>
          </cell>
        </row>
        <row r="827">
          <cell r="A827" t="str">
            <v>KTA1000B</v>
          </cell>
          <cell r="B827" t="str">
            <v>Chief</v>
          </cell>
          <cell r="C827" t="str">
            <v>GROMMET MOUNT ACCESSORY</v>
          </cell>
          <cell r="D827">
            <v>40.25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 t="str">
            <v>Volutone</v>
          </cell>
        </row>
        <row r="828">
          <cell r="A828" t="str">
            <v>KRA204S</v>
          </cell>
          <cell r="B828" t="str">
            <v>Chief</v>
          </cell>
          <cell r="C828" t="str">
            <v>GROMMET MNTG KIT, COLUMN SERIES, SLV</v>
          </cell>
          <cell r="D828">
            <v>28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 t="str">
            <v>Volutone</v>
          </cell>
        </row>
        <row r="829">
          <cell r="A829" t="str">
            <v>KRA204B</v>
          </cell>
          <cell r="B829" t="str">
            <v>Chief</v>
          </cell>
          <cell r="C829" t="str">
            <v>GROMMET MNTG KIT, COLUMN SERIES, BLK</v>
          </cell>
          <cell r="D829">
            <v>28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 t="str">
            <v>Volutone</v>
          </cell>
        </row>
        <row r="830">
          <cell r="A830" t="str">
            <v>FCA102</v>
          </cell>
          <cell r="B830" t="str">
            <v>Chief</v>
          </cell>
          <cell r="C830" t="str">
            <v>FUSION UNIVERSAL CPU ACCESSORY</v>
          </cell>
          <cell r="D830">
            <v>58.1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 t="str">
            <v>Volutone</v>
          </cell>
        </row>
        <row r="831">
          <cell r="A831" t="str">
            <v>FCA101</v>
          </cell>
          <cell r="B831" t="str">
            <v>Chief</v>
          </cell>
          <cell r="C831" t="str">
            <v>FUSION SECURITY COLLAR KIT</v>
          </cell>
          <cell r="D831">
            <v>9.8000000000000007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 t="str">
            <v>Volutone</v>
          </cell>
        </row>
        <row r="832">
          <cell r="A832" t="str">
            <v>MSMVU</v>
          </cell>
          <cell r="B832" t="str">
            <v>Chief</v>
          </cell>
          <cell r="C832" t="str">
            <v>FUSION PULL-OUT, MEDIUM</v>
          </cell>
          <cell r="D832">
            <v>314.3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 t="str">
            <v>Volutone</v>
          </cell>
        </row>
        <row r="833">
          <cell r="A833" t="str">
            <v>LSMVU</v>
          </cell>
          <cell r="B833" t="str">
            <v>Chief</v>
          </cell>
          <cell r="C833" t="str">
            <v>FUSION PULL-OUT, LARGE</v>
          </cell>
          <cell r="D833">
            <v>349.3</v>
          </cell>
          <cell r="E833">
            <v>0</v>
          </cell>
          <cell r="F833">
            <v>2</v>
          </cell>
          <cell r="G833">
            <v>0</v>
          </cell>
          <cell r="H833">
            <v>0</v>
          </cell>
          <cell r="I833" t="str">
            <v>Volutone</v>
          </cell>
        </row>
        <row r="834">
          <cell r="A834" t="str">
            <v>FCA103</v>
          </cell>
          <cell r="B834" t="str">
            <v>Chief</v>
          </cell>
          <cell r="C834" t="str">
            <v>FUSION CPU EXTENDERS</v>
          </cell>
          <cell r="D834">
            <v>118.3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 t="str">
            <v>Volutone</v>
          </cell>
        </row>
        <row r="835">
          <cell r="A835" t="str">
            <v>FCA3X1U</v>
          </cell>
          <cell r="B835" t="str">
            <v>Chief</v>
          </cell>
          <cell r="C835" t="str">
            <v>FUSION CART ACCESSORY - 3 SCREENS WIDE</v>
          </cell>
          <cell r="D835" t="str">
            <v>N/A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 t="str">
            <v>Volutone</v>
          </cell>
        </row>
        <row r="836">
          <cell r="A836" t="str">
            <v>FCA2X1U</v>
          </cell>
          <cell r="B836" t="str">
            <v>Chief</v>
          </cell>
          <cell r="C836" t="str">
            <v>FUSION CART ACCESSORY - 2 SCREENS WIDE</v>
          </cell>
          <cell r="D836" t="str">
            <v>N/A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 t="str">
            <v>Volutone</v>
          </cell>
        </row>
        <row r="837">
          <cell r="A837" t="str">
            <v>LVM3X3U</v>
          </cell>
          <cell r="B837" t="str">
            <v>Chief</v>
          </cell>
          <cell r="C837" t="str">
            <v>FUSION 3X3 VIDEO WALL CART</v>
          </cell>
          <cell r="D837">
            <v>4199.3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 t="str">
            <v>Volutone</v>
          </cell>
        </row>
        <row r="838">
          <cell r="A838" t="str">
            <v>LVM3X2U</v>
          </cell>
          <cell r="B838" t="str">
            <v>Chief</v>
          </cell>
          <cell r="C838" t="str">
            <v>FUSION 3X2 VIDEO WALL CART</v>
          </cell>
          <cell r="D838" t="str">
            <v>N/A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 t="str">
            <v>Volutone</v>
          </cell>
        </row>
        <row r="839">
          <cell r="A839" t="str">
            <v>LVM2X2U</v>
          </cell>
          <cell r="B839" t="str">
            <v>Chief</v>
          </cell>
          <cell r="C839" t="str">
            <v>FUSION 2X2 VIDEO WALL CART</v>
          </cell>
          <cell r="D839">
            <v>2659.3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 t="str">
            <v>Volutone</v>
          </cell>
        </row>
        <row r="840">
          <cell r="A840" t="str">
            <v>KTP230S</v>
          </cell>
          <cell r="B840" t="str">
            <v>Chief</v>
          </cell>
          <cell r="C840" t="str">
            <v>FREE STAND POLE MT ARRAY VERT.</v>
          </cell>
          <cell r="D840">
            <v>204.75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 t="str">
            <v>Volutone</v>
          </cell>
        </row>
        <row r="841">
          <cell r="A841" t="str">
            <v>KTP230B</v>
          </cell>
          <cell r="B841" t="str">
            <v>Chief</v>
          </cell>
          <cell r="C841" t="str">
            <v>FREE STAND POLE MT ARRAY VERT.</v>
          </cell>
          <cell r="D841">
            <v>204.75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 t="str">
            <v>Volutone</v>
          </cell>
        </row>
        <row r="842">
          <cell r="A842" t="str">
            <v>KTP440S</v>
          </cell>
          <cell r="B842" t="str">
            <v>Chief</v>
          </cell>
          <cell r="C842" t="str">
            <v>FREE STAND POLE MT ARRAY</v>
          </cell>
          <cell r="D842">
            <v>327.25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 t="str">
            <v>Volutone</v>
          </cell>
        </row>
        <row r="843">
          <cell r="A843" t="str">
            <v>KTP440B</v>
          </cell>
          <cell r="B843" t="str">
            <v>Chief</v>
          </cell>
          <cell r="C843" t="str">
            <v>FREE STAND POLE MT ARRAY</v>
          </cell>
          <cell r="D843">
            <v>327.25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 t="str">
            <v>Volutone</v>
          </cell>
        </row>
        <row r="844">
          <cell r="A844" t="str">
            <v>KTP320S</v>
          </cell>
          <cell r="B844" t="str">
            <v>Chief</v>
          </cell>
          <cell r="C844" t="str">
            <v>FREE STAND POLE MT ARRAY</v>
          </cell>
          <cell r="D844">
            <v>208.25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 t="str">
            <v>Volutone</v>
          </cell>
        </row>
        <row r="845">
          <cell r="A845" t="str">
            <v>KTP320B</v>
          </cell>
          <cell r="B845" t="str">
            <v>Chief</v>
          </cell>
          <cell r="C845" t="str">
            <v>FREE STAND POLE MT ARRAY</v>
          </cell>
          <cell r="D845">
            <v>208.25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 t="str">
            <v>Volutone</v>
          </cell>
        </row>
        <row r="846">
          <cell r="A846" t="str">
            <v>KTP220S</v>
          </cell>
          <cell r="B846" t="str">
            <v>Chief</v>
          </cell>
          <cell r="C846" t="str">
            <v>FREE STAND POLE MT ARRAY</v>
          </cell>
          <cell r="D846">
            <v>183.75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 t="str">
            <v>Volutone</v>
          </cell>
        </row>
        <row r="847">
          <cell r="A847" t="str">
            <v>KTP220B</v>
          </cell>
          <cell r="B847" t="str">
            <v>Chief</v>
          </cell>
          <cell r="C847" t="str">
            <v>FREE STAND POLE MT ARRAY</v>
          </cell>
          <cell r="D847">
            <v>183.75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 t="str">
            <v>Volutone</v>
          </cell>
        </row>
        <row r="848">
          <cell r="A848" t="str">
            <v>KTA1002S</v>
          </cell>
          <cell r="B848" t="str">
            <v>Chief</v>
          </cell>
          <cell r="C848" t="str">
            <v>FREE STAND BASE ACCESSORY</v>
          </cell>
          <cell r="D848">
            <v>40.25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 t="str">
            <v>Volutone</v>
          </cell>
        </row>
        <row r="849">
          <cell r="A849" t="str">
            <v>KTA1002B</v>
          </cell>
          <cell r="B849" t="str">
            <v>Chief</v>
          </cell>
          <cell r="C849" t="str">
            <v>FREE STAND BASE ACCESSORY</v>
          </cell>
          <cell r="D849">
            <v>40.25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 t="str">
            <v>Volutone</v>
          </cell>
        </row>
        <row r="850">
          <cell r="A850" t="str">
            <v>FSM4100</v>
          </cell>
          <cell r="B850" t="str">
            <v>Chief</v>
          </cell>
          <cell r="C850" t="str">
            <v>FP STATIC WALL MT VESA</v>
          </cell>
          <cell r="D850">
            <v>55.3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 t="str">
            <v>Volutone</v>
          </cell>
        </row>
        <row r="851">
          <cell r="A851" t="str">
            <v>FSP4100S</v>
          </cell>
          <cell r="B851" t="str">
            <v>Chief</v>
          </cell>
          <cell r="C851" t="str">
            <v>FP POLE/CEIL MT  VESA</v>
          </cell>
          <cell r="D851">
            <v>118.3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 t="str">
            <v>Volutone</v>
          </cell>
        </row>
        <row r="852">
          <cell r="A852" t="str">
            <v>FSP4100B</v>
          </cell>
          <cell r="B852" t="str">
            <v>Chief</v>
          </cell>
          <cell r="C852" t="str">
            <v>FP POLE/CEIL MNT VESA</v>
          </cell>
          <cell r="D852">
            <v>118.3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 t="str">
            <v>Volutone</v>
          </cell>
        </row>
        <row r="853">
          <cell r="A853" t="str">
            <v>FDP4100S</v>
          </cell>
          <cell r="B853" t="str">
            <v>Chief</v>
          </cell>
          <cell r="C853" t="str">
            <v>FP DUAL POLE/CEIL VESA</v>
          </cell>
          <cell r="D853">
            <v>153.30000000000001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 t="str">
            <v>Volutone</v>
          </cell>
        </row>
        <row r="854">
          <cell r="A854" t="str">
            <v>FDP4100B</v>
          </cell>
          <cell r="B854" t="str">
            <v>Chief</v>
          </cell>
          <cell r="C854" t="str">
            <v>FP DUAL POLE/CEIL VESA</v>
          </cell>
          <cell r="D854">
            <v>153.30000000000001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 t="str">
            <v>Volutone</v>
          </cell>
        </row>
        <row r="855">
          <cell r="A855" t="str">
            <v>CMA250</v>
          </cell>
          <cell r="B855" t="str">
            <v>Chief</v>
          </cell>
          <cell r="C855" t="str">
            <v>FLUSH PLATE LCDA</v>
          </cell>
          <cell r="D855">
            <v>39.9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 t="str">
            <v>Volutone</v>
          </cell>
        </row>
        <row r="856">
          <cell r="A856" t="str">
            <v>CMA345</v>
          </cell>
          <cell r="B856" t="str">
            <v>Chief</v>
          </cell>
          <cell r="C856" t="str">
            <v>FLEX JOINT, 1-1/2" NPT</v>
          </cell>
          <cell r="D856">
            <v>115.5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 t="str">
            <v>Volutone</v>
          </cell>
        </row>
        <row r="857">
          <cell r="A857" t="str">
            <v>FSB018BLK</v>
          </cell>
          <cell r="B857" t="str">
            <v>Chief</v>
          </cell>
          <cell r="C857" t="str">
            <v>FLAT SCREEN TABLE STAND -BLACK</v>
          </cell>
          <cell r="D857">
            <v>174.3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 t="str">
            <v>Volutone</v>
          </cell>
        </row>
        <row r="858">
          <cell r="A858" t="str">
            <v>FPMXXXX</v>
          </cell>
          <cell r="B858" t="str">
            <v>Chief</v>
          </cell>
          <cell r="C858" t="str">
            <v>FLAT PANEL TILT</v>
          </cell>
          <cell r="D858">
            <v>90.3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 t="str">
            <v>Volutone</v>
          </cell>
        </row>
        <row r="859">
          <cell r="A859" t="str">
            <v>FSMXXXX</v>
          </cell>
          <cell r="B859" t="str">
            <v>Chief</v>
          </cell>
          <cell r="C859" t="str">
            <v>FLAT PANEL STATIC WALL MOUNT</v>
          </cell>
          <cell r="D859">
            <v>69.3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 t="str">
            <v>Volutone</v>
          </cell>
        </row>
        <row r="860">
          <cell r="A860" t="str">
            <v>PAC522</v>
          </cell>
          <cell r="B860" t="str">
            <v>Chief</v>
          </cell>
          <cell r="C860" t="str">
            <v>FLAT PANEL PRE-WIRE IN-WALL BOX</v>
          </cell>
          <cell r="D860">
            <v>32.9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 t="str">
            <v>Volutone</v>
          </cell>
        </row>
        <row r="861">
          <cell r="A861" t="str">
            <v>PAC516</v>
          </cell>
          <cell r="B861" t="str">
            <v>Chief</v>
          </cell>
          <cell r="C861" t="str">
            <v>FLAT PANEL PRE-WIRE IN-WALL BOX</v>
          </cell>
          <cell r="D861">
            <v>46.9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 t="str">
            <v>Volutone</v>
          </cell>
        </row>
        <row r="862">
          <cell r="A862" t="str">
            <v>FSPXXXX</v>
          </cell>
          <cell r="B862" t="str">
            <v>Chief</v>
          </cell>
          <cell r="C862" t="str">
            <v>FLAT PANEL POLE</v>
          </cell>
          <cell r="D862">
            <v>132.30000000000001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 t="str">
            <v>Volutone</v>
          </cell>
        </row>
        <row r="863">
          <cell r="A863" t="str">
            <v>FDPXXXX</v>
          </cell>
          <cell r="B863" t="str">
            <v>Chief</v>
          </cell>
          <cell r="C863" t="str">
            <v>FLAT PANEL DUAL POLE</v>
          </cell>
          <cell r="D863">
            <v>167.3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 t="str">
            <v>Volutone</v>
          </cell>
        </row>
        <row r="864">
          <cell r="A864" t="str">
            <v>FSBXXXX</v>
          </cell>
          <cell r="B864" t="str">
            <v>Chief</v>
          </cell>
          <cell r="C864" t="str">
            <v>FLAT PANEL CUSTOM INTERFACE BRACKET</v>
          </cell>
          <cell r="D864">
            <v>34.299999999999997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 t="str">
            <v>Volutone</v>
          </cell>
        </row>
        <row r="865">
          <cell r="A865" t="str">
            <v>MSRXXXX</v>
          </cell>
          <cell r="B865" t="str">
            <v>Chief</v>
          </cell>
          <cell r="C865" t="str">
            <v>FIXED WALL MOUNT W/ CUSTOM INTERFACE</v>
          </cell>
          <cell r="D865">
            <v>55.3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 t="str">
            <v>Volutone</v>
          </cell>
        </row>
        <row r="866">
          <cell r="A866" t="str">
            <v>CMS009S</v>
          </cell>
          <cell r="B866" t="str">
            <v>Chief</v>
          </cell>
          <cell r="C866" t="str">
            <v>FIXED PIPE 9" SILVER</v>
          </cell>
          <cell r="D866">
            <v>21.7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 t="str">
            <v>Volutone</v>
          </cell>
        </row>
        <row r="867">
          <cell r="A867" t="str">
            <v>CMS009W</v>
          </cell>
          <cell r="B867" t="str">
            <v>Chief</v>
          </cell>
          <cell r="C867" t="str">
            <v>FIXED PIPE 9"</v>
          </cell>
          <cell r="D867">
            <v>21.7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 t="str">
            <v>Volutone</v>
          </cell>
        </row>
        <row r="868">
          <cell r="A868" t="str">
            <v>CMS009</v>
          </cell>
          <cell r="B868" t="str">
            <v>Chief</v>
          </cell>
          <cell r="C868" t="str">
            <v>FIXED PIPE 9"</v>
          </cell>
          <cell r="D868">
            <v>21.7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 t="str">
            <v>Volutone</v>
          </cell>
        </row>
        <row r="869">
          <cell r="A869" t="str">
            <v>CMS072S</v>
          </cell>
          <cell r="B869" t="str">
            <v>Chief</v>
          </cell>
          <cell r="C869" t="str">
            <v>FIXED PIPE 72" SILVER</v>
          </cell>
          <cell r="D869">
            <v>66.5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 t="str">
            <v>Volutone</v>
          </cell>
        </row>
        <row r="870">
          <cell r="A870" t="str">
            <v>CMS072</v>
          </cell>
          <cell r="B870" t="str">
            <v>Chief</v>
          </cell>
          <cell r="C870" t="str">
            <v>FIXED PIPE 72"</v>
          </cell>
          <cell r="D870">
            <v>66.5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 t="str">
            <v>Volutone</v>
          </cell>
        </row>
        <row r="871">
          <cell r="A871" t="str">
            <v>CMS072W</v>
          </cell>
          <cell r="B871" t="str">
            <v>Chief</v>
          </cell>
          <cell r="C871" t="str">
            <v>FIXED PIPE 70"</v>
          </cell>
          <cell r="D871">
            <v>66.5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 t="str">
            <v>Volutone</v>
          </cell>
        </row>
        <row r="872">
          <cell r="A872" t="str">
            <v>CMS060S</v>
          </cell>
          <cell r="B872" t="str">
            <v>Chief</v>
          </cell>
          <cell r="C872" t="str">
            <v>FIXED PIPE 60" SILVER</v>
          </cell>
          <cell r="D872">
            <v>56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 t="str">
            <v>Volutone</v>
          </cell>
        </row>
        <row r="873">
          <cell r="A873" t="str">
            <v>CMS060W</v>
          </cell>
          <cell r="B873" t="str">
            <v>Chief</v>
          </cell>
          <cell r="C873" t="str">
            <v>FIXED PIPE 60"</v>
          </cell>
          <cell r="D873">
            <v>56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 t="str">
            <v>Volutone</v>
          </cell>
        </row>
        <row r="874">
          <cell r="A874" t="str">
            <v>CMS060</v>
          </cell>
          <cell r="B874" t="str">
            <v>Chief</v>
          </cell>
          <cell r="C874" t="str">
            <v>FIXED PIPE 60"</v>
          </cell>
          <cell r="D874">
            <v>56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 t="str">
            <v>Volutone</v>
          </cell>
        </row>
        <row r="875">
          <cell r="A875" t="str">
            <v>CMS006W</v>
          </cell>
          <cell r="B875" t="str">
            <v>Chief</v>
          </cell>
          <cell r="C875" t="str">
            <v>FIXED PIPE 6"</v>
          </cell>
          <cell r="D875">
            <v>11.9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 t="str">
            <v>Volutone</v>
          </cell>
        </row>
        <row r="876">
          <cell r="A876" t="str">
            <v>CMS006S</v>
          </cell>
          <cell r="B876" t="str">
            <v>Chief</v>
          </cell>
          <cell r="C876" t="str">
            <v>FIXED PIPE 6"</v>
          </cell>
          <cell r="D876">
            <v>11.9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 t="str">
            <v>Volutone</v>
          </cell>
        </row>
        <row r="877">
          <cell r="A877" t="str">
            <v>CMS006</v>
          </cell>
          <cell r="B877" t="str">
            <v>Chief</v>
          </cell>
          <cell r="C877" t="str">
            <v>FIXED PIPE 6"</v>
          </cell>
          <cell r="D877">
            <v>11.9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 t="str">
            <v>Volutone</v>
          </cell>
        </row>
        <row r="878">
          <cell r="A878" t="str">
            <v>CMS048W</v>
          </cell>
          <cell r="B878" t="str">
            <v>Chief</v>
          </cell>
          <cell r="C878" t="str">
            <v>FIXED PIPE 48"</v>
          </cell>
          <cell r="D878">
            <v>45.5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 t="str">
            <v>Volutone</v>
          </cell>
        </row>
        <row r="879">
          <cell r="A879" t="str">
            <v>CMS048</v>
          </cell>
          <cell r="B879" t="str">
            <v>Chief</v>
          </cell>
          <cell r="C879" t="str">
            <v>FIXED PIPE 48"</v>
          </cell>
          <cell r="D879">
            <v>45.5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 t="str">
            <v>Volutone</v>
          </cell>
        </row>
        <row r="880">
          <cell r="A880" t="str">
            <v>CMS036W</v>
          </cell>
          <cell r="B880" t="str">
            <v>Chief</v>
          </cell>
          <cell r="C880" t="str">
            <v>FIXED PIPE 36"</v>
          </cell>
          <cell r="D880">
            <v>32.200000000000003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 t="str">
            <v>Volutone</v>
          </cell>
        </row>
        <row r="881">
          <cell r="A881" t="str">
            <v>CMS036S</v>
          </cell>
          <cell r="B881" t="str">
            <v>Chief</v>
          </cell>
          <cell r="C881" t="str">
            <v>FIXED PIPE 36"</v>
          </cell>
          <cell r="D881">
            <v>32.200000000000003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 t="str">
            <v>Volutone</v>
          </cell>
        </row>
        <row r="882">
          <cell r="A882" t="str">
            <v>CMS036</v>
          </cell>
          <cell r="B882" t="str">
            <v>Chief</v>
          </cell>
          <cell r="C882" t="str">
            <v>FIXED PIPE 36"</v>
          </cell>
          <cell r="D882">
            <v>32.200000000000003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 t="str">
            <v>Volutone</v>
          </cell>
        </row>
        <row r="883">
          <cell r="A883" t="str">
            <v>CMS003S</v>
          </cell>
          <cell r="B883" t="str">
            <v>Chief</v>
          </cell>
          <cell r="C883" t="str">
            <v>FIXED PIPE 3" SILVER</v>
          </cell>
          <cell r="D883">
            <v>7.7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 t="str">
            <v>Volutone</v>
          </cell>
        </row>
        <row r="884">
          <cell r="A884" t="str">
            <v>CMS003W</v>
          </cell>
          <cell r="B884" t="str">
            <v>Chief</v>
          </cell>
          <cell r="C884" t="str">
            <v>FIXED PIPE 3"</v>
          </cell>
          <cell r="D884">
            <v>7.7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 t="str">
            <v>Volutone</v>
          </cell>
        </row>
        <row r="885">
          <cell r="A885" t="str">
            <v>CMS003</v>
          </cell>
          <cell r="B885" t="str">
            <v>Chief</v>
          </cell>
          <cell r="C885" t="str">
            <v>FIXED PIPE 3"</v>
          </cell>
          <cell r="D885">
            <v>7.7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 t="str">
            <v>Volutone</v>
          </cell>
        </row>
        <row r="886">
          <cell r="A886" t="str">
            <v>CMS024W</v>
          </cell>
          <cell r="B886" t="str">
            <v>Chief</v>
          </cell>
          <cell r="C886" t="str">
            <v>FIXED PIPE 24"</v>
          </cell>
          <cell r="D886">
            <v>27.3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 t="str">
            <v>Volutone</v>
          </cell>
        </row>
        <row r="887">
          <cell r="A887" t="str">
            <v>CMS024S</v>
          </cell>
          <cell r="B887" t="str">
            <v>Chief</v>
          </cell>
          <cell r="C887" t="str">
            <v>FIXED PIPE 24"</v>
          </cell>
          <cell r="D887">
            <v>27.3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 t="str">
            <v>Volutone</v>
          </cell>
        </row>
        <row r="888">
          <cell r="A888" t="str">
            <v>CMS024</v>
          </cell>
          <cell r="B888" t="str">
            <v>Chief</v>
          </cell>
          <cell r="C888" t="str">
            <v>FIXED PIPE 24"</v>
          </cell>
          <cell r="D888">
            <v>27.3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 t="str">
            <v>Volutone</v>
          </cell>
        </row>
        <row r="889">
          <cell r="A889" t="str">
            <v>CMS018S</v>
          </cell>
          <cell r="B889" t="str">
            <v>Chief</v>
          </cell>
          <cell r="C889" t="str">
            <v>FIXED PIPE 18" SILVER</v>
          </cell>
          <cell r="D889">
            <v>25.9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 t="str">
            <v>Volutone</v>
          </cell>
        </row>
        <row r="890">
          <cell r="A890" t="str">
            <v>CMS018W</v>
          </cell>
          <cell r="B890" t="str">
            <v>Chief</v>
          </cell>
          <cell r="C890" t="str">
            <v>FIXED PIPE 18"</v>
          </cell>
          <cell r="D890">
            <v>25.9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 t="str">
            <v>Volutone</v>
          </cell>
        </row>
        <row r="891">
          <cell r="A891" t="str">
            <v>CMS012W</v>
          </cell>
          <cell r="B891" t="str">
            <v>Chief</v>
          </cell>
          <cell r="C891" t="str">
            <v>FIXED PIPE 12"</v>
          </cell>
          <cell r="D891">
            <v>23.1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 t="str">
            <v>Volutone</v>
          </cell>
        </row>
        <row r="892">
          <cell r="A892" t="str">
            <v>CMS012S</v>
          </cell>
          <cell r="B892" t="str">
            <v>Chief</v>
          </cell>
          <cell r="C892" t="str">
            <v>FIXED PIPE 12"</v>
          </cell>
          <cell r="D892">
            <v>23.1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 t="str">
            <v>Volutone</v>
          </cell>
        </row>
        <row r="893">
          <cell r="A893" t="str">
            <v>CMS012</v>
          </cell>
          <cell r="B893" t="str">
            <v>Chief</v>
          </cell>
          <cell r="C893" t="str">
            <v>FIXED PIPE 12"</v>
          </cell>
          <cell r="D893">
            <v>23.1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 t="str">
            <v>Volutone</v>
          </cell>
        </row>
        <row r="894">
          <cell r="A894" t="str">
            <v>FAC501B</v>
          </cell>
          <cell r="B894" t="str">
            <v>Chief</v>
          </cell>
          <cell r="C894" t="str">
            <v>F SERIES IN WALL ENCLOSURE</v>
          </cell>
          <cell r="D894">
            <v>72.099999999999994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 t="str">
            <v>Volutone</v>
          </cell>
        </row>
        <row r="895">
          <cell r="A895" t="str">
            <v>FWDIWVB</v>
          </cell>
          <cell r="B895" t="str">
            <v>Chief</v>
          </cell>
          <cell r="C895" t="str">
            <v>F SERIES IN WALL ARM, DUAL</v>
          </cell>
          <cell r="D895">
            <v>90.3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 t="str">
            <v>Volutone</v>
          </cell>
        </row>
        <row r="896">
          <cell r="A896" t="str">
            <v>FWDIW110B</v>
          </cell>
          <cell r="B896" t="str">
            <v>Chief</v>
          </cell>
          <cell r="C896" t="str">
            <v>F SERIES IN WALL ARM, DUAL</v>
          </cell>
          <cell r="D896">
            <v>90.3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 t="str">
            <v>Volutone</v>
          </cell>
        </row>
        <row r="897">
          <cell r="A897" t="str">
            <v>FHSVS</v>
          </cell>
          <cell r="B897" t="str">
            <v>Chief</v>
          </cell>
          <cell r="C897" t="str">
            <v>F SERIES CEILING MOUNT</v>
          </cell>
          <cell r="D897">
            <v>76.3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 t="str">
            <v>Volutone</v>
          </cell>
        </row>
        <row r="898">
          <cell r="A898" t="str">
            <v>FHSVB</v>
          </cell>
          <cell r="B898" t="str">
            <v>Chief</v>
          </cell>
          <cell r="C898" t="str">
            <v>F SERIES CEILING MOUNT</v>
          </cell>
          <cell r="D898">
            <v>76.3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 t="str">
            <v>Volutone</v>
          </cell>
        </row>
        <row r="899">
          <cell r="A899" t="str">
            <v>FHS110S</v>
          </cell>
          <cell r="B899" t="str">
            <v>Chief</v>
          </cell>
          <cell r="C899" t="str">
            <v>F SERIES CEILING MOUNT</v>
          </cell>
          <cell r="D899">
            <v>76.3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 t="str">
            <v>Volutone</v>
          </cell>
        </row>
        <row r="900">
          <cell r="A900" t="str">
            <v>FHS110B</v>
          </cell>
          <cell r="B900" t="str">
            <v>Chief</v>
          </cell>
          <cell r="C900" t="str">
            <v>F SERIES CEILING MOUNT</v>
          </cell>
          <cell r="D900">
            <v>76.3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 t="str">
            <v>Volutone</v>
          </cell>
        </row>
        <row r="901">
          <cell r="A901" t="str">
            <v>ENS</v>
          </cell>
          <cell r="B901" t="str">
            <v>Chief</v>
          </cell>
          <cell r="C901" t="str">
            <v>EXTRUSION, NON-STANDARD LENGTH</v>
          </cell>
          <cell r="D901">
            <v>0.90300000000000002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 t="str">
            <v>Volutone</v>
          </cell>
        </row>
        <row r="902">
          <cell r="A902" t="str">
            <v>KSA1006S</v>
          </cell>
          <cell r="B902" t="str">
            <v>Chief</v>
          </cell>
          <cell r="C902" t="str">
            <v>EXTREME PITCH MOUNT SILVER</v>
          </cell>
          <cell r="D902">
            <v>22.75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 t="str">
            <v>Volutone</v>
          </cell>
        </row>
        <row r="903">
          <cell r="A903" t="str">
            <v>KSA1006B</v>
          </cell>
          <cell r="B903" t="str">
            <v>Chief</v>
          </cell>
          <cell r="C903" t="str">
            <v>EXTREME PITCH MOUNT BLACK</v>
          </cell>
          <cell r="D903">
            <v>22.75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 t="str">
            <v>Volutone</v>
          </cell>
        </row>
        <row r="904">
          <cell r="A904" t="str">
            <v>FHBU2</v>
          </cell>
          <cell r="B904" t="str">
            <v>Chief</v>
          </cell>
          <cell r="C904" t="str">
            <v>EXTRA LARGE UNIVERSAL HARDWARE KIT</v>
          </cell>
          <cell r="D904">
            <v>7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 t="str">
            <v>Volutone</v>
          </cell>
        </row>
        <row r="905">
          <cell r="A905" t="str">
            <v>XTMU</v>
          </cell>
          <cell r="B905" t="str">
            <v>Chief</v>
          </cell>
          <cell r="C905" t="str">
            <v>EXTRA LARGE TILT MOUNT ASSEMBLY</v>
          </cell>
          <cell r="D905">
            <v>230.3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 t="str">
            <v>Volutone</v>
          </cell>
        </row>
        <row r="906">
          <cell r="A906" t="str">
            <v>XSMU</v>
          </cell>
          <cell r="B906" t="str">
            <v>Chief</v>
          </cell>
          <cell r="C906" t="str">
            <v>EXTRA LARGE STATIC MOUNT ASSEMBLY</v>
          </cell>
          <cell r="D906">
            <v>174.3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 t="str">
            <v>Volutone</v>
          </cell>
        </row>
        <row r="907">
          <cell r="A907" t="str">
            <v>WBAE</v>
          </cell>
          <cell r="B907" t="str">
            <v>Chief</v>
          </cell>
          <cell r="C907" t="str">
            <v>EXTENSION KIT, INTERACTIVE BOARD ACCY</v>
          </cell>
          <cell r="D907">
            <v>41.3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 t="str">
            <v>Volutone</v>
          </cell>
        </row>
        <row r="908">
          <cell r="A908" t="str">
            <v>KTA325S</v>
          </cell>
          <cell r="B908" t="str">
            <v>Chief</v>
          </cell>
          <cell r="C908" t="str">
            <v>EXTENDED TRIPLE ARRAY POLE MT ACC.</v>
          </cell>
          <cell r="D908">
            <v>173.25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 t="str">
            <v>Volutone</v>
          </cell>
        </row>
        <row r="909">
          <cell r="A909" t="str">
            <v>KTA325B</v>
          </cell>
          <cell r="B909" t="str">
            <v>Chief</v>
          </cell>
          <cell r="C909" t="str">
            <v>EXTENDED TRIPLE ARRAY POLE MT ACC.</v>
          </cell>
          <cell r="D909">
            <v>173.25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 t="str">
            <v>Volutone</v>
          </cell>
        </row>
        <row r="910">
          <cell r="A910" t="str">
            <v>KFA325S</v>
          </cell>
          <cell r="B910" t="str">
            <v>Chief</v>
          </cell>
          <cell r="C910" t="str">
            <v>EXTENDED TRIPLE ARRAY CART MT ACC</v>
          </cell>
          <cell r="D910">
            <v>194.25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 t="str">
            <v>Volutone</v>
          </cell>
        </row>
        <row r="911">
          <cell r="A911" t="str">
            <v>KFA325B</v>
          </cell>
          <cell r="B911" t="str">
            <v>Chief</v>
          </cell>
          <cell r="C911" t="str">
            <v>EXTENDED TRIPLE ARRAY CART MT ACC</v>
          </cell>
          <cell r="D911">
            <v>194.25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 t="str">
            <v>Volutone</v>
          </cell>
        </row>
        <row r="912">
          <cell r="A912" t="str">
            <v>KSA1012S</v>
          </cell>
          <cell r="B912" t="str">
            <v>Chief</v>
          </cell>
          <cell r="C912" t="str">
            <v>EXTENDED REACH CLAMP</v>
          </cell>
          <cell r="D912">
            <v>15.75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 t="str">
            <v>Volutone</v>
          </cell>
        </row>
        <row r="913">
          <cell r="A913" t="str">
            <v>KSA1012B</v>
          </cell>
          <cell r="B913" t="str">
            <v>Chief</v>
          </cell>
          <cell r="C913" t="str">
            <v>EXTENDED REACH CLAMP</v>
          </cell>
          <cell r="D913">
            <v>15.75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 t="str">
            <v>Volutone</v>
          </cell>
        </row>
        <row r="914">
          <cell r="A914" t="str">
            <v>KSA1008S</v>
          </cell>
          <cell r="B914" t="str">
            <v>Chief</v>
          </cell>
          <cell r="C914" t="str">
            <v>EXT. DESK CLAMP SILVER</v>
          </cell>
          <cell r="D914">
            <v>15.75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 t="str">
            <v>Volutone</v>
          </cell>
        </row>
        <row r="915">
          <cell r="A915" t="str">
            <v>KSA1008B</v>
          </cell>
          <cell r="B915" t="str">
            <v>Chief</v>
          </cell>
          <cell r="C915" t="str">
            <v>EXT. DESK CLAMP NLK</v>
          </cell>
          <cell r="D915">
            <v>15.75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 t="str">
            <v>Volutone</v>
          </cell>
        </row>
        <row r="916">
          <cell r="A916" t="str">
            <v>ENSHW</v>
          </cell>
          <cell r="B916" t="str">
            <v>Chief</v>
          </cell>
          <cell r="C916" t="str">
            <v>ENS LATERAL SHIFT HARDWARE KIT</v>
          </cell>
          <cell r="D916">
            <v>3.4929999999999999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 t="str">
            <v>Volutone</v>
          </cell>
        </row>
        <row r="917">
          <cell r="A917" t="str">
            <v>KMA220S</v>
          </cell>
          <cell r="B917" t="str">
            <v>Chief</v>
          </cell>
          <cell r="C917" t="str">
            <v>DUAL, HORIZ.  ARRAY SILVER</v>
          </cell>
          <cell r="D917">
            <v>103.25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 t="str">
            <v>Volutone</v>
          </cell>
        </row>
        <row r="918">
          <cell r="A918" t="str">
            <v>PDRXXXX</v>
          </cell>
          <cell r="B918" t="str">
            <v>Chief</v>
          </cell>
          <cell r="C918" t="str">
            <v>DUAL SWING ARM WALL MT W/CUSTOM INTERFACE</v>
          </cell>
          <cell r="D918">
            <v>545.29999999999995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 t="str">
            <v>Volutone</v>
          </cell>
        </row>
        <row r="919">
          <cell r="A919" t="str">
            <v>MAC161</v>
          </cell>
          <cell r="B919" t="str">
            <v>Chief</v>
          </cell>
          <cell r="C919" t="str">
            <v>DUAL SCREEN  ADAPTER</v>
          </cell>
          <cell r="D919">
            <v>146.30000000000001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 t="str">
            <v>Volutone</v>
          </cell>
        </row>
        <row r="920">
          <cell r="A920" t="str">
            <v>PPD2000</v>
          </cell>
          <cell r="B920" t="str">
            <v>Chief</v>
          </cell>
          <cell r="C920" t="str">
            <v>DUAL PPC W/2 X 14" PATTERN</v>
          </cell>
          <cell r="D920">
            <v>1224.3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 t="str">
            <v>Volutone</v>
          </cell>
        </row>
        <row r="921">
          <cell r="A921" t="str">
            <v>KCY220S</v>
          </cell>
          <cell r="B921" t="str">
            <v>Chief</v>
          </cell>
          <cell r="C921" t="str">
            <v>DUAL HT ADJ DESK CLAMP</v>
          </cell>
          <cell r="D921">
            <v>337.75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 t="str">
            <v>Volutone</v>
          </cell>
        </row>
        <row r="922">
          <cell r="A922" t="str">
            <v>KCY220B</v>
          </cell>
          <cell r="B922" t="str">
            <v>Chief</v>
          </cell>
          <cell r="C922" t="str">
            <v>DUAL HT ADJ DESK CLAMP</v>
          </cell>
          <cell r="D922">
            <v>337.75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 t="str">
            <v>Volutone</v>
          </cell>
        </row>
        <row r="923">
          <cell r="A923" t="str">
            <v>KMA220B</v>
          </cell>
          <cell r="B923" t="str">
            <v>Chief</v>
          </cell>
          <cell r="C923" t="str">
            <v>DUAL HORIZ. ARRAY BLACK</v>
          </cell>
          <cell r="D923">
            <v>103.25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 t="str">
            <v>Volutone</v>
          </cell>
        </row>
        <row r="924">
          <cell r="A924" t="str">
            <v>CMA504</v>
          </cell>
          <cell r="B924" t="str">
            <v>Chief</v>
          </cell>
          <cell r="C924" t="str">
            <v>DUAL ELECTRIC OUTLET COUPLER</v>
          </cell>
          <cell r="D924">
            <v>60.9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 t="str">
            <v>Volutone</v>
          </cell>
        </row>
        <row r="925">
          <cell r="A925" t="str">
            <v>PDCXXXX</v>
          </cell>
          <cell r="B925" t="str">
            <v>Chief</v>
          </cell>
          <cell r="C925" t="str">
            <v>DUAL DISPLAY CEILING MOUNT</v>
          </cell>
          <cell r="D925">
            <v>517.29999999999995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 t="str">
            <v>Volutone</v>
          </cell>
        </row>
        <row r="926">
          <cell r="A926" t="str">
            <v>KTA220B</v>
          </cell>
          <cell r="B926" t="str">
            <v>Chief</v>
          </cell>
          <cell r="C926" t="str">
            <v>DUAL ARRAY POLE MT ACC.</v>
          </cell>
          <cell r="D926">
            <v>124.25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 t="str">
            <v>Volutone</v>
          </cell>
        </row>
        <row r="927">
          <cell r="A927" t="str">
            <v>KFA220S</v>
          </cell>
          <cell r="B927" t="str">
            <v>Chief</v>
          </cell>
          <cell r="C927" t="str">
            <v>DUAL ARRAY CART MOUNT ACCESSORY</v>
          </cell>
          <cell r="D927">
            <v>141.75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 t="str">
            <v>Volutone</v>
          </cell>
        </row>
        <row r="928">
          <cell r="A928" t="str">
            <v>KFA220B</v>
          </cell>
          <cell r="B928" t="str">
            <v>Chief</v>
          </cell>
          <cell r="C928" t="str">
            <v>DUAL ARRAY CART MOUNT ACCESSORY</v>
          </cell>
          <cell r="D928">
            <v>141.75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 t="str">
            <v>Volutone</v>
          </cell>
        </row>
        <row r="929">
          <cell r="A929" t="str">
            <v>PNRXXXX</v>
          </cell>
          <cell r="B929" t="str">
            <v>Chief</v>
          </cell>
          <cell r="C929" t="str">
            <v>DUAL ARM WALL MOUNT 26" EXT. W/ CUSTOM INTERFACE</v>
          </cell>
          <cell r="D929">
            <v>475.3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 t="str">
            <v>Volutone</v>
          </cell>
        </row>
        <row r="930">
          <cell r="A930" t="str">
            <v>JWDVS</v>
          </cell>
          <cell r="B930" t="str">
            <v>Chief</v>
          </cell>
          <cell r="C930" t="str">
            <v>DUAL ARM WALL MOUNT</v>
          </cell>
          <cell r="D930">
            <v>174.3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 t="str">
            <v>Volutone</v>
          </cell>
        </row>
        <row r="931">
          <cell r="A931" t="str">
            <v>JWD210S</v>
          </cell>
          <cell r="B931" t="str">
            <v>Chief</v>
          </cell>
          <cell r="C931" t="str">
            <v>DUAL ARM WALL MOUNT</v>
          </cell>
          <cell r="D931">
            <v>174.3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 t="str">
            <v>Volutone</v>
          </cell>
        </row>
        <row r="932">
          <cell r="A932" t="str">
            <v>JWD210B</v>
          </cell>
          <cell r="B932" t="str">
            <v>Chief</v>
          </cell>
          <cell r="C932" t="str">
            <v>DUAL ARM WALL MOUNT</v>
          </cell>
          <cell r="D932">
            <v>174.3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 t="str">
            <v>Volutone</v>
          </cell>
        </row>
        <row r="933">
          <cell r="A933" t="str">
            <v>JWDUS</v>
          </cell>
          <cell r="B933" t="str">
            <v>Chief</v>
          </cell>
          <cell r="C933" t="str">
            <v>DUAL ARM WALL MNT, UNIV</v>
          </cell>
          <cell r="D933">
            <v>174.3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 t="str">
            <v>Volutone</v>
          </cell>
        </row>
        <row r="934">
          <cell r="A934" t="str">
            <v>JWDUB</v>
          </cell>
          <cell r="B934" t="str">
            <v>Chief</v>
          </cell>
          <cell r="C934" t="str">
            <v>DUAL ARM WALL MNT, UNIV</v>
          </cell>
          <cell r="D934">
            <v>174.3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 t="str">
            <v>Volutone</v>
          </cell>
        </row>
        <row r="935">
          <cell r="A935" t="str">
            <v>FWDSK110S</v>
          </cell>
          <cell r="B935" t="str">
            <v>Chief</v>
          </cell>
          <cell r="C935" t="str">
            <v>DUAL ARM STEEL STUD, SLV</v>
          </cell>
          <cell r="D935">
            <v>125.3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 t="str">
            <v>Volutone</v>
          </cell>
        </row>
        <row r="936">
          <cell r="A936" t="str">
            <v>JWDSKVS</v>
          </cell>
          <cell r="B936" t="str">
            <v>Chief</v>
          </cell>
          <cell r="C936" t="str">
            <v>DUAL ARM STEEL STUD, SILVER</v>
          </cell>
          <cell r="D936">
            <v>265.3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 t="str">
            <v>Volutone</v>
          </cell>
        </row>
        <row r="937">
          <cell r="A937" t="str">
            <v>JWDSK210S</v>
          </cell>
          <cell r="B937" t="str">
            <v>Chief</v>
          </cell>
          <cell r="C937" t="str">
            <v>DUAL ARM STEEL STUD, SILVER</v>
          </cell>
          <cell r="D937">
            <v>265.3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 t="str">
            <v>Volutone</v>
          </cell>
        </row>
        <row r="938">
          <cell r="A938" t="str">
            <v>FWDSKVS</v>
          </cell>
          <cell r="B938" t="str">
            <v>Chief</v>
          </cell>
          <cell r="C938" t="str">
            <v>DUAL ARM STEEL STUD, SILVER</v>
          </cell>
          <cell r="D938">
            <v>125.3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 t="str">
            <v>Volutone</v>
          </cell>
        </row>
        <row r="939">
          <cell r="A939" t="str">
            <v>JWDSKVB</v>
          </cell>
          <cell r="B939" t="str">
            <v>Chief</v>
          </cell>
          <cell r="C939" t="str">
            <v>DUAL ARM STEEL STUD, BLACK</v>
          </cell>
          <cell r="D939">
            <v>265.3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 t="str">
            <v>Volutone</v>
          </cell>
        </row>
        <row r="940">
          <cell r="A940" t="str">
            <v>JWDSK210B</v>
          </cell>
          <cell r="B940" t="str">
            <v>Chief</v>
          </cell>
          <cell r="C940" t="str">
            <v>DUAL ARM STEEL STUD, BLACK</v>
          </cell>
          <cell r="D940">
            <v>265.3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 t="str">
            <v>Volutone</v>
          </cell>
        </row>
        <row r="941">
          <cell r="A941" t="str">
            <v>FWDSKVB</v>
          </cell>
          <cell r="B941" t="str">
            <v>Chief</v>
          </cell>
          <cell r="C941" t="str">
            <v>DUAL ARM STEEL STUD, BLACK</v>
          </cell>
          <cell r="D941">
            <v>125.3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 t="str">
            <v>Volutone</v>
          </cell>
        </row>
        <row r="942">
          <cell r="A942" t="str">
            <v>FWDSK110B</v>
          </cell>
          <cell r="B942" t="str">
            <v>Chief</v>
          </cell>
          <cell r="C942" t="str">
            <v>DUAL ARM STEEL STUD, BLACK</v>
          </cell>
          <cell r="D942">
            <v>125.3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 t="str">
            <v>Volutone</v>
          </cell>
        </row>
        <row r="943">
          <cell r="A943" t="str">
            <v>JWDSKUS</v>
          </cell>
          <cell r="B943" t="str">
            <v>Chief</v>
          </cell>
          <cell r="C943" t="str">
            <v>DUAL ARM STEEL STUD WALL MNT, UNIV</v>
          </cell>
          <cell r="D943">
            <v>265.3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 t="str">
            <v>Volutone</v>
          </cell>
        </row>
        <row r="944">
          <cell r="A944" t="str">
            <v>JWDSKUB</v>
          </cell>
          <cell r="B944" t="str">
            <v>Chief</v>
          </cell>
          <cell r="C944" t="str">
            <v>DUAL ARM STEEL STUD WALL MNT, UNIV</v>
          </cell>
          <cell r="D944">
            <v>265.3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 t="str">
            <v>Volutone</v>
          </cell>
        </row>
        <row r="945">
          <cell r="A945" t="str">
            <v>KPD110S</v>
          </cell>
          <cell r="B945" t="str">
            <v>Chief</v>
          </cell>
          <cell r="C945" t="str">
            <v>DUAL ARM POLE MT SILVER</v>
          </cell>
          <cell r="D945">
            <v>141.75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 t="str">
            <v>Volutone</v>
          </cell>
        </row>
        <row r="946">
          <cell r="A946" t="str">
            <v>KPD110B</v>
          </cell>
          <cell r="B946" t="str">
            <v>Chief</v>
          </cell>
          <cell r="C946" t="str">
            <v>DUAL ARM POLE MT BLK</v>
          </cell>
          <cell r="D946">
            <v>141.75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 t="str">
            <v>Volutone</v>
          </cell>
        </row>
        <row r="947">
          <cell r="A947" t="str">
            <v>JWDIWUB</v>
          </cell>
          <cell r="B947" t="str">
            <v>Chief</v>
          </cell>
          <cell r="C947" t="str">
            <v>DUAL ARM IN-WALL MNT, UNIV</v>
          </cell>
          <cell r="D947">
            <v>174.3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 t="str">
            <v>Volutone</v>
          </cell>
        </row>
        <row r="948">
          <cell r="A948" t="str">
            <v>KPG110S</v>
          </cell>
          <cell r="B948" t="str">
            <v>Chief</v>
          </cell>
          <cell r="C948" t="str">
            <v>DUAL ARM H/A POLE MOUNT</v>
          </cell>
          <cell r="D948">
            <v>187.25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 t="str">
            <v>Volutone</v>
          </cell>
        </row>
        <row r="949">
          <cell r="A949" t="str">
            <v>KPG110B</v>
          </cell>
          <cell r="B949" t="str">
            <v>Chief</v>
          </cell>
          <cell r="C949" t="str">
            <v>DUAL ARM H/A POLE MOUNT</v>
          </cell>
          <cell r="D949">
            <v>187.25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 t="str">
            <v>Volutone</v>
          </cell>
        </row>
        <row r="950">
          <cell r="A950" t="str">
            <v>PAC261W</v>
          </cell>
          <cell r="B950" t="str">
            <v>Chief</v>
          </cell>
          <cell r="C950" t="str">
            <v>DMP WALL MOUNT WITH POWERBRICK ADPTR</v>
          </cell>
          <cell r="D950">
            <v>76.3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 t="str">
            <v>Volutone</v>
          </cell>
        </row>
        <row r="951">
          <cell r="A951" t="str">
            <v>PAC260W</v>
          </cell>
          <cell r="B951" t="str">
            <v>Chief</v>
          </cell>
          <cell r="C951" t="str">
            <v>DMP WALL MOUNT</v>
          </cell>
          <cell r="D951">
            <v>62.3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 t="str">
            <v>Volutone</v>
          </cell>
        </row>
        <row r="952">
          <cell r="A952" t="str">
            <v>PAC261P</v>
          </cell>
          <cell r="B952" t="str">
            <v>Chief</v>
          </cell>
          <cell r="C952" t="str">
            <v>DMP POLE  MOUNT WITH POWERBRICK ADPTR</v>
          </cell>
          <cell r="D952">
            <v>62.3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 t="str">
            <v>Volutone</v>
          </cell>
        </row>
        <row r="953">
          <cell r="A953" t="str">
            <v>PAC260P</v>
          </cell>
          <cell r="B953" t="str">
            <v>Chief</v>
          </cell>
          <cell r="C953" t="str">
            <v>DMP POLE  MOUNT</v>
          </cell>
          <cell r="D953">
            <v>48.3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 t="str">
            <v>Volutone</v>
          </cell>
        </row>
        <row r="954">
          <cell r="A954" t="str">
            <v>PAC261D</v>
          </cell>
          <cell r="B954" t="str">
            <v>Chief</v>
          </cell>
          <cell r="C954" t="str">
            <v>DMP DISPLAY MOUNT WITH POWERBRICK ADPTR</v>
          </cell>
          <cell r="D954">
            <v>43.4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 t="str">
            <v>Volutone</v>
          </cell>
        </row>
        <row r="955">
          <cell r="A955" t="str">
            <v>VCM000</v>
          </cell>
          <cell r="B955" t="str">
            <v>Chief</v>
          </cell>
          <cell r="C955" t="str">
            <v>DELUXE CEILING MT</v>
          </cell>
          <cell r="D955">
            <v>286.3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 t="str">
            <v>Volutone</v>
          </cell>
        </row>
        <row r="956">
          <cell r="A956" t="str">
            <v>CMA643</v>
          </cell>
          <cell r="B956" t="str">
            <v>Chief</v>
          </cell>
          <cell r="C956" t="str">
            <v>DEC RING, 2.44” ID, CMS ADJ OUTER CLMN</v>
          </cell>
          <cell r="D956">
            <v>9.8000000000000007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 t="str">
            <v>Volutone</v>
          </cell>
        </row>
        <row r="957">
          <cell r="A957" t="str">
            <v>CMA641</v>
          </cell>
          <cell r="B957" t="str">
            <v>Chief</v>
          </cell>
          <cell r="C957" t="str">
            <v>DEC RING, 1” ID</v>
          </cell>
          <cell r="D957">
            <v>9.8000000000000007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 t="str">
            <v>Volutone</v>
          </cell>
        </row>
        <row r="958">
          <cell r="A958" t="str">
            <v>CMA640</v>
          </cell>
          <cell r="B958" t="str">
            <v>Chief</v>
          </cell>
          <cell r="C958" t="str">
            <v>DEC RING, 1.9” ID, CMS ADJ INSIDE CLMN</v>
          </cell>
          <cell r="D958">
            <v>9.8000000000000007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 t="str">
            <v>Volutone</v>
          </cell>
        </row>
        <row r="959">
          <cell r="A959" t="str">
            <v>CMA642</v>
          </cell>
          <cell r="B959" t="str">
            <v>Chief</v>
          </cell>
          <cell r="C959" t="str">
            <v>DEC RING, 1.3” ID</v>
          </cell>
          <cell r="D959">
            <v>9.8000000000000007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 t="str">
            <v>Volutone</v>
          </cell>
        </row>
        <row r="960">
          <cell r="A960" t="str">
            <v>KTG330S</v>
          </cell>
          <cell r="B960" t="str">
            <v>Chief</v>
          </cell>
          <cell r="C960" t="str">
            <v>DBLE HORIZ TRIPLE ARRAY SLVR GROMMET MNT</v>
          </cell>
          <cell r="D960">
            <v>376.25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 t="str">
            <v>Volutone</v>
          </cell>
        </row>
        <row r="961">
          <cell r="A961" t="str">
            <v>KTG330B</v>
          </cell>
          <cell r="B961" t="str">
            <v>Chief</v>
          </cell>
          <cell r="C961" t="str">
            <v>DBL HORIZ TRIPLE ARRAY BLK GROMMET MNT</v>
          </cell>
          <cell r="D961">
            <v>376.25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 t="str">
            <v>Volutone</v>
          </cell>
        </row>
        <row r="962">
          <cell r="A962" t="str">
            <v>FHB3537</v>
          </cell>
          <cell r="B962" t="str">
            <v>Chief</v>
          </cell>
          <cell r="C962" t="str">
            <v>CUSTOM MOUNTING KIT</v>
          </cell>
          <cell r="D962">
            <v>27.3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 t="str">
            <v>Volutone</v>
          </cell>
        </row>
        <row r="963">
          <cell r="A963" t="str">
            <v>PAC390</v>
          </cell>
          <cell r="B963" t="str">
            <v>Chief</v>
          </cell>
          <cell r="C963" t="str">
            <v>CUBE WALL ADAPTER</v>
          </cell>
          <cell r="D963">
            <v>139.30000000000001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 t="str">
            <v>Volutone</v>
          </cell>
        </row>
        <row r="964">
          <cell r="A964" t="str">
            <v>KSA1023B</v>
          </cell>
          <cell r="B964" t="str">
            <v>Chief</v>
          </cell>
          <cell r="C964" t="str">
            <v>CPU WALL MOUNT, U-STYLE</v>
          </cell>
          <cell r="D964">
            <v>42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 t="str">
            <v>Volutone</v>
          </cell>
        </row>
        <row r="965">
          <cell r="A965" t="str">
            <v>KSA1020B</v>
          </cell>
          <cell r="B965" t="str">
            <v>Chief</v>
          </cell>
          <cell r="C965" t="str">
            <v>CPU WALL AND DESK MOUNT</v>
          </cell>
          <cell r="D965">
            <v>82.25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 t="str">
            <v>Volutone</v>
          </cell>
        </row>
        <row r="966">
          <cell r="A966" t="str">
            <v>PAC253</v>
          </cell>
          <cell r="B966" t="str">
            <v>Chief</v>
          </cell>
          <cell r="C966" t="str">
            <v>CPU ACCESSORY</v>
          </cell>
          <cell r="D966">
            <v>146.30000000000001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 t="str">
            <v>Volutone</v>
          </cell>
        </row>
        <row r="967">
          <cell r="A967" t="str">
            <v>CMA380</v>
          </cell>
          <cell r="B967" t="str">
            <v>Chief</v>
          </cell>
          <cell r="C967" t="str">
            <v>CONCRETE FASTENER KIT</v>
          </cell>
          <cell r="D967">
            <v>9.8000000000000007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 t="str">
            <v>Volutone</v>
          </cell>
        </row>
        <row r="968">
          <cell r="A968" t="str">
            <v>FCD100</v>
          </cell>
          <cell r="B968" t="str">
            <v>Chief</v>
          </cell>
          <cell r="C968" t="str">
            <v>COMPONENT SHELF ADD-ON ACCESSORY</v>
          </cell>
          <cell r="D968">
            <v>58.1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 t="str">
            <v>Volutone</v>
          </cell>
        </row>
        <row r="969">
          <cell r="A969" t="str">
            <v>FCS100</v>
          </cell>
          <cell r="B969" t="str">
            <v>Chief</v>
          </cell>
          <cell r="C969" t="str">
            <v>COMPONENT SHELF ACCESSORY</v>
          </cell>
          <cell r="D969">
            <v>72.099999999999994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 t="str">
            <v>Volutone</v>
          </cell>
        </row>
        <row r="970">
          <cell r="A970" t="str">
            <v>CMSZ006S</v>
          </cell>
          <cell r="B970" t="str">
            <v>Chief</v>
          </cell>
          <cell r="C970" t="str">
            <v>CMSZ006 FIXED PIPE FULLY THREADED 6" SIL</v>
          </cell>
          <cell r="D970">
            <v>20.3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 t="str">
            <v>Volutone</v>
          </cell>
        </row>
        <row r="971">
          <cell r="A971" t="str">
            <v>CMSZ006</v>
          </cell>
          <cell r="B971" t="str">
            <v>Chief</v>
          </cell>
          <cell r="C971" t="str">
            <v>CMSZ006 FIXED PIPE FULLY THREADED 6" BLA</v>
          </cell>
          <cell r="D971">
            <v>20.3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 t="str">
            <v>Volutone</v>
          </cell>
        </row>
        <row r="972">
          <cell r="A972" t="str">
            <v>CMS443</v>
          </cell>
          <cell r="B972" t="str">
            <v>Chief</v>
          </cell>
          <cell r="C972" t="str">
            <v>CMS KIT, CMS440, CMS003</v>
          </cell>
          <cell r="D972">
            <v>92.4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 t="str">
            <v>Volutone</v>
          </cell>
        </row>
        <row r="973">
          <cell r="A973" t="str">
            <v>CMA443</v>
          </cell>
          <cell r="B973" t="str">
            <v>Chief</v>
          </cell>
          <cell r="C973" t="str">
            <v>CMA440 AND CMS003</v>
          </cell>
          <cell r="D973">
            <v>92.4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 t="str">
            <v>Volutone</v>
          </cell>
        </row>
        <row r="974">
          <cell r="A974" t="str">
            <v>CMA290</v>
          </cell>
          <cell r="B974" t="str">
            <v>Chief</v>
          </cell>
          <cell r="C974" t="str">
            <v>CMA290 CABLE LOCKS</v>
          </cell>
          <cell r="D974">
            <v>72.8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 t="str">
            <v>Volutone</v>
          </cell>
        </row>
        <row r="975">
          <cell r="A975" t="str">
            <v>CMA170W</v>
          </cell>
          <cell r="B975" t="str">
            <v>Chief</v>
          </cell>
          <cell r="C975" t="str">
            <v>CMA170 CPU ENCLOSURE POLE</v>
          </cell>
          <cell r="D975">
            <v>146.30000000000001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 t="str">
            <v>Volutone</v>
          </cell>
        </row>
        <row r="976">
          <cell r="A976" t="str">
            <v>CMA170</v>
          </cell>
          <cell r="B976" t="str">
            <v>Chief</v>
          </cell>
          <cell r="C976" t="str">
            <v>CMA170 CPU ENCLOSURE POLE</v>
          </cell>
          <cell r="D976">
            <v>146.30000000000001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 t="str">
            <v>Volutone</v>
          </cell>
        </row>
        <row r="977">
          <cell r="A977" t="str">
            <v>CMA115W</v>
          </cell>
          <cell r="B977" t="str">
            <v>Chief</v>
          </cell>
          <cell r="C977" t="str">
            <v>CMA-115 FLAT CEILING PLATE</v>
          </cell>
          <cell r="D977">
            <v>36.4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 t="str">
            <v>Volutone</v>
          </cell>
        </row>
        <row r="978">
          <cell r="A978" t="str">
            <v>CMA115S</v>
          </cell>
          <cell r="B978" t="str">
            <v>Chief</v>
          </cell>
          <cell r="C978" t="str">
            <v>CMA-115 FLAT CEILING PLATE</v>
          </cell>
          <cell r="D978">
            <v>36.4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 t="str">
            <v>Volutone</v>
          </cell>
        </row>
        <row r="979">
          <cell r="A979" t="str">
            <v>CMA115</v>
          </cell>
          <cell r="B979" t="str">
            <v>Chief</v>
          </cell>
          <cell r="C979" t="str">
            <v>CMA-115 FLAT CEILING PLATE</v>
          </cell>
          <cell r="D979">
            <v>36.4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 t="str">
            <v>Volutone</v>
          </cell>
        </row>
        <row r="980">
          <cell r="A980" t="str">
            <v>CMA110</v>
          </cell>
          <cell r="B980" t="str">
            <v>Chief</v>
          </cell>
          <cell r="C980" t="str">
            <v>CMA-110 FLAT CEILING PLATE</v>
          </cell>
          <cell r="D980">
            <v>43.4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 t="str">
            <v>Volutone</v>
          </cell>
        </row>
        <row r="981">
          <cell r="A981" t="str">
            <v>CMA100W</v>
          </cell>
          <cell r="B981" t="str">
            <v>Chief</v>
          </cell>
          <cell r="C981" t="str">
            <v>CMA-100 COLUMN/FLAT CEILING MT</v>
          </cell>
          <cell r="D981">
            <v>115.5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 t="str">
            <v>Volutone</v>
          </cell>
        </row>
        <row r="982">
          <cell r="A982" t="str">
            <v>CMA100S</v>
          </cell>
          <cell r="B982" t="str">
            <v>Chief</v>
          </cell>
          <cell r="C982" t="str">
            <v>CMA-100 COLUMN/FLAT CEILING MT</v>
          </cell>
          <cell r="D982">
            <v>115.5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 t="str">
            <v>Volutone</v>
          </cell>
        </row>
        <row r="983">
          <cell r="A983" t="str">
            <v>CMA100</v>
          </cell>
          <cell r="B983" t="str">
            <v>Chief</v>
          </cell>
          <cell r="C983" t="str">
            <v>CMA-100 COLUMN/FLAT CEILING MT</v>
          </cell>
          <cell r="D983">
            <v>115.5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 t="str">
            <v>Volutone</v>
          </cell>
        </row>
        <row r="984">
          <cell r="A984" t="str">
            <v>PAC136S</v>
          </cell>
          <cell r="B984" t="str">
            <v>Chief</v>
          </cell>
          <cell r="C984" t="str">
            <v>CLICK LOCK FLAG ACCESSORY</v>
          </cell>
          <cell r="D984">
            <v>14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 t="str">
            <v>Volutone</v>
          </cell>
        </row>
        <row r="985">
          <cell r="A985" t="str">
            <v>CM2L40U</v>
          </cell>
          <cell r="B985" t="str">
            <v>Chief</v>
          </cell>
          <cell r="C985" t="str">
            <v>CINEMATIC LIFT, WITH PSBU</v>
          </cell>
          <cell r="D985">
            <v>2239.3000000000002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 t="str">
            <v>Volutone</v>
          </cell>
        </row>
        <row r="986">
          <cell r="A986" t="str">
            <v>CM2L40</v>
          </cell>
          <cell r="B986" t="str">
            <v>Chief</v>
          </cell>
          <cell r="C986" t="str">
            <v>CINEMATIC LIFT, W/O PSB</v>
          </cell>
          <cell r="D986">
            <v>2239.3000000000002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 t="str">
            <v>Volutone</v>
          </cell>
        </row>
        <row r="987">
          <cell r="A987" t="str">
            <v>CM2C40U</v>
          </cell>
          <cell r="B987" t="str">
            <v>Chief</v>
          </cell>
          <cell r="C987" t="str">
            <v>CINEMATIC CEILING LIFT W/PSBU</v>
          </cell>
          <cell r="D987">
            <v>2239.3000000000002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 t="str">
            <v>Volutone</v>
          </cell>
        </row>
        <row r="988">
          <cell r="A988" t="str">
            <v>CM2C40</v>
          </cell>
          <cell r="B988" t="str">
            <v>Chief</v>
          </cell>
          <cell r="C988" t="str">
            <v>CINEMATIC CEILING LIFT</v>
          </cell>
          <cell r="D988">
            <v>2239.3000000000002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 t="str">
            <v>Volutone</v>
          </cell>
        </row>
        <row r="989">
          <cell r="A989" t="str">
            <v>WM2I</v>
          </cell>
          <cell r="B989" t="str">
            <v>Chief</v>
          </cell>
          <cell r="C989" t="str">
            <v>CHIEF INTERACTIVE  UPGRADE KIT, WM2</v>
          </cell>
          <cell r="D989">
            <v>594.29999999999995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 t="str">
            <v>Volutone</v>
          </cell>
        </row>
        <row r="990">
          <cell r="A990" t="str">
            <v>KSA1024B</v>
          </cell>
          <cell r="B990" t="str">
            <v>Chief</v>
          </cell>
          <cell r="C990" t="str">
            <v>Centris Quick Connect, BLK</v>
          </cell>
          <cell r="D990">
            <v>33.25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 t="str">
            <v>Volutone</v>
          </cell>
        </row>
        <row r="991">
          <cell r="A991" t="str">
            <v>KSA1014S</v>
          </cell>
          <cell r="B991" t="str">
            <v>Chief</v>
          </cell>
          <cell r="C991" t="str">
            <v>CENTRIS HEAD ACCESSORY</v>
          </cell>
          <cell r="D991">
            <v>22.75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 t="str">
            <v>Volutone</v>
          </cell>
        </row>
        <row r="992">
          <cell r="A992" t="str">
            <v>KSA1014B</v>
          </cell>
          <cell r="B992" t="str">
            <v>Chief</v>
          </cell>
          <cell r="C992" t="str">
            <v>CENTRIS HEAD ACCESSORY</v>
          </cell>
          <cell r="D992">
            <v>22.75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 t="str">
            <v>Volutone</v>
          </cell>
        </row>
        <row r="993">
          <cell r="A993" t="str">
            <v>FVS300</v>
          </cell>
          <cell r="B993" t="str">
            <v>Chief</v>
          </cell>
          <cell r="C993" t="str">
            <v>CENTER VC SHELF, SMALL</v>
          </cell>
          <cell r="D993">
            <v>58.1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 t="str">
            <v>Volutone</v>
          </cell>
        </row>
        <row r="994">
          <cell r="A994" t="str">
            <v>FVS350</v>
          </cell>
          <cell r="B994" t="str">
            <v>Chief</v>
          </cell>
          <cell r="C994" t="str">
            <v>CENTER VC SHELF, LARGE</v>
          </cell>
          <cell r="D994">
            <v>72.099999999999994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 t="str">
            <v>Volutone</v>
          </cell>
        </row>
        <row r="995">
          <cell r="A995" t="str">
            <v>PAC302</v>
          </cell>
          <cell r="B995" t="str">
            <v>Chief</v>
          </cell>
          <cell r="C995" t="str">
            <v>CENTER CHANNEL SPEAKER MT</v>
          </cell>
          <cell r="D995">
            <v>104.3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 t="str">
            <v>Volutone</v>
          </cell>
        </row>
        <row r="996">
          <cell r="A996" t="str">
            <v>FCC100</v>
          </cell>
          <cell r="B996" t="str">
            <v>Chief</v>
          </cell>
          <cell r="C996" t="str">
            <v>CENTER CHANNEL SPEAKER BRACKET</v>
          </cell>
          <cell r="D996">
            <v>72.099999999999994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 t="str">
            <v>Volutone</v>
          </cell>
        </row>
        <row r="997">
          <cell r="A997" t="str">
            <v>PACCC2</v>
          </cell>
          <cell r="B997" t="str">
            <v>Chief</v>
          </cell>
          <cell r="C997" t="str">
            <v>CENTER CHANNEL SPEAKER ACCESSORY</v>
          </cell>
          <cell r="D997">
            <v>132.30000000000001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 t="str">
            <v>Volutone</v>
          </cell>
        </row>
        <row r="998">
          <cell r="A998" t="str">
            <v>PACCC1</v>
          </cell>
          <cell r="B998" t="str">
            <v>Chief</v>
          </cell>
          <cell r="C998" t="str">
            <v>CENTER CHANNEL ACCESORY</v>
          </cell>
          <cell r="D998">
            <v>80.5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 t="str">
            <v>Volutone</v>
          </cell>
        </row>
        <row r="999">
          <cell r="A999" t="str">
            <v>CMA440</v>
          </cell>
          <cell r="B999" t="str">
            <v>Chief</v>
          </cell>
          <cell r="C999" t="str">
            <v>CEILING PLATE, 8" X 24"</v>
          </cell>
          <cell r="D999">
            <v>84.7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 t="str">
            <v>Volutone</v>
          </cell>
        </row>
        <row r="1000">
          <cell r="A1000" t="str">
            <v>FHP110S</v>
          </cell>
          <cell r="B1000" t="str">
            <v>Chief</v>
          </cell>
          <cell r="C1000" t="str">
            <v>CEILING MOUNT, SFP, SILVER</v>
          </cell>
          <cell r="D1000">
            <v>146.30000000000001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 t="str">
            <v>Volutone</v>
          </cell>
        </row>
        <row r="1001">
          <cell r="A1001" t="str">
            <v>FHP110B</v>
          </cell>
          <cell r="B1001" t="str">
            <v>Chief</v>
          </cell>
          <cell r="C1001" t="str">
            <v>CEILING MOUNT, SFP, BLACK</v>
          </cell>
          <cell r="D1001">
            <v>146.30000000000001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 t="str">
            <v>Volutone</v>
          </cell>
        </row>
        <row r="1002">
          <cell r="A1002" t="str">
            <v>CMA700W</v>
          </cell>
          <cell r="B1002" t="str">
            <v>Chief</v>
          </cell>
          <cell r="C1002" t="str">
            <v>CEILING MOUNT ACCESSORY KIT</v>
          </cell>
          <cell r="D1002">
            <v>84.7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 t="str">
            <v>Volutone</v>
          </cell>
        </row>
        <row r="1003">
          <cell r="A1003" t="str">
            <v>CMA700S</v>
          </cell>
          <cell r="B1003" t="str">
            <v>Chief</v>
          </cell>
          <cell r="C1003" t="str">
            <v>CEILING MOUNT ACCESSORY KIT</v>
          </cell>
          <cell r="D1003">
            <v>84.7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 t="str">
            <v>Volutone</v>
          </cell>
        </row>
        <row r="1004">
          <cell r="A1004" t="str">
            <v>CMA700</v>
          </cell>
          <cell r="B1004" t="str">
            <v>Chief</v>
          </cell>
          <cell r="C1004" t="str">
            <v>CEILING MOUNT ACCESSORY KIT</v>
          </cell>
          <cell r="D1004">
            <v>84.7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 t="str">
            <v>Volutone</v>
          </cell>
        </row>
        <row r="1005">
          <cell r="A1005" t="str">
            <v>LCDA240C</v>
          </cell>
          <cell r="B1005" t="str">
            <v>Chief</v>
          </cell>
          <cell r="C1005" t="str">
            <v>CEILING MOUNT</v>
          </cell>
          <cell r="D1005">
            <v>251.3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 t="str">
            <v>Volutone</v>
          </cell>
        </row>
        <row r="1006">
          <cell r="A1006" t="str">
            <v>LCDA225C</v>
          </cell>
          <cell r="B1006" t="str">
            <v>Chief</v>
          </cell>
          <cell r="C1006" t="str">
            <v>CEILING MOUNT</v>
          </cell>
          <cell r="D1006">
            <v>251.3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 t="str">
            <v>Volutone</v>
          </cell>
        </row>
        <row r="1007">
          <cell r="A1007" t="str">
            <v>JHSUS</v>
          </cell>
          <cell r="B1007" t="str">
            <v>Chief</v>
          </cell>
          <cell r="C1007" t="str">
            <v>CEILING MNT, UNIV</v>
          </cell>
          <cell r="D1007">
            <v>90.3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 t="str">
            <v>Volutone</v>
          </cell>
        </row>
        <row r="1008">
          <cell r="A1008" t="str">
            <v>JHSUB</v>
          </cell>
          <cell r="B1008" t="str">
            <v>Chief</v>
          </cell>
          <cell r="C1008" t="str">
            <v>CEILING MNT, UNIV</v>
          </cell>
          <cell r="D1008">
            <v>90.3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 t="str">
            <v>Volutone</v>
          </cell>
        </row>
        <row r="1009">
          <cell r="A1009" t="str">
            <v>CMA106</v>
          </cell>
          <cell r="B1009" t="str">
            <v>Chief</v>
          </cell>
          <cell r="C1009" t="str">
            <v>CEILING JUNCTION PLATE</v>
          </cell>
          <cell r="D1009">
            <v>36.4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 t="str">
            <v>Volutone</v>
          </cell>
        </row>
        <row r="1010">
          <cell r="A1010" t="str">
            <v>PSMH2046</v>
          </cell>
          <cell r="B1010" t="str">
            <v>Chief</v>
          </cell>
          <cell r="C1010" t="str">
            <v>BRKT KIT NEC 84"</v>
          </cell>
          <cell r="D1010">
            <v>629.29999999999995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 t="str">
            <v>Volutone</v>
          </cell>
        </row>
        <row r="1011">
          <cell r="A1011" t="str">
            <v>MSB6246</v>
          </cell>
          <cell r="B1011" t="str">
            <v>Chief</v>
          </cell>
          <cell r="C1011" t="str">
            <v>BRKT 200 X 200 M5</v>
          </cell>
          <cell r="D1011">
            <v>13.3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 t="str">
            <v>Volutone</v>
          </cell>
        </row>
        <row r="1012">
          <cell r="A1012" t="str">
            <v>CMA480W</v>
          </cell>
          <cell r="B1012" t="str">
            <v>Chief</v>
          </cell>
          <cell r="C1012" t="str">
            <v>BELOW CEILING ENCLOSURE</v>
          </cell>
          <cell r="D1012">
            <v>76.3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 t="str">
            <v>Volutone</v>
          </cell>
        </row>
        <row r="1013">
          <cell r="A1013" t="str">
            <v>CMA480</v>
          </cell>
          <cell r="B1013" t="str">
            <v>Chief</v>
          </cell>
          <cell r="C1013" t="str">
            <v>BELOW CEILING ENCLOSURE</v>
          </cell>
          <cell r="D1013">
            <v>76.3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 t="str">
            <v>Volutone</v>
          </cell>
        </row>
        <row r="1014">
          <cell r="A1014" t="str">
            <v>PAC230B</v>
          </cell>
          <cell r="B1014" t="str">
            <v>Chief</v>
          </cell>
          <cell r="C1014" t="str">
            <v>BACK COVER FOR MSBUB</v>
          </cell>
          <cell r="D1014">
            <v>83.3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 t="str">
            <v>Volutone</v>
          </cell>
        </row>
        <row r="1015">
          <cell r="A1015" t="str">
            <v>MAC230B</v>
          </cell>
          <cell r="B1015" t="str">
            <v>Chief</v>
          </cell>
          <cell r="C1015" t="str">
            <v>BACK COVER FOR MSBUB</v>
          </cell>
          <cell r="D1015">
            <v>69.3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 t="str">
            <v>Volutone</v>
          </cell>
        </row>
        <row r="1016">
          <cell r="A1016" t="str">
            <v>PXRUB</v>
          </cell>
          <cell r="B1016" t="str">
            <v>Chief</v>
          </cell>
          <cell r="C1016" t="str">
            <v>AUTO SWING ARM MOUNT</v>
          </cell>
          <cell r="D1016">
            <v>2099.3000000000002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 t="str">
            <v>Volutone</v>
          </cell>
        </row>
        <row r="1017">
          <cell r="A1017" t="str">
            <v>PACA1</v>
          </cell>
          <cell r="B1017" t="str">
            <v>Chief</v>
          </cell>
          <cell r="C1017" t="str">
            <v>ATLANTIC TECH SPEAKER ADAPTER</v>
          </cell>
          <cell r="D1017">
            <v>125.3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 t="str">
            <v>Volutone</v>
          </cell>
        </row>
        <row r="1018">
          <cell r="A1018" t="str">
            <v>KTA1003S</v>
          </cell>
          <cell r="B1018" t="str">
            <v>Chief</v>
          </cell>
          <cell r="C1018" t="str">
            <v>ARRAY DUAL POLE ACCESSORY, SILVER</v>
          </cell>
          <cell r="D1018">
            <v>54.25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 t="str">
            <v>Volutone</v>
          </cell>
        </row>
        <row r="1019">
          <cell r="A1019" t="str">
            <v>KTA1003B</v>
          </cell>
          <cell r="B1019" t="str">
            <v>Chief</v>
          </cell>
          <cell r="C1019" t="str">
            <v>ARRAY DUAL POLE ACCESSORY,  BLACK</v>
          </cell>
          <cell r="D1019">
            <v>54.25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 t="str">
            <v>Volutone</v>
          </cell>
        </row>
        <row r="1020">
          <cell r="A1020" t="str">
            <v>KTA1001S</v>
          </cell>
          <cell r="B1020" t="str">
            <v>Chief</v>
          </cell>
          <cell r="C1020" t="str">
            <v>ARRAY CONNECT BRKT</v>
          </cell>
          <cell r="D1020">
            <v>26.25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 t="str">
            <v>Volutone</v>
          </cell>
        </row>
        <row r="1021">
          <cell r="A1021" t="str">
            <v>KTA1001B</v>
          </cell>
          <cell r="B1021" t="str">
            <v>Chief</v>
          </cell>
          <cell r="C1021" t="str">
            <v>ARRAY CONNECT BRKT</v>
          </cell>
          <cell r="D1021">
            <v>26.25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 t="str">
            <v>Volutone</v>
          </cell>
        </row>
        <row r="1022">
          <cell r="A1022" t="str">
            <v>KTA1005S</v>
          </cell>
          <cell r="B1022" t="str">
            <v>Chief</v>
          </cell>
          <cell r="C1022" t="str">
            <v>ARRAY CENTRIS ACCESSORY - SILVER</v>
          </cell>
          <cell r="D1022">
            <v>37.1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 t="str">
            <v>Volutone</v>
          </cell>
        </row>
        <row r="1023">
          <cell r="A1023" t="str">
            <v>KTA1005B</v>
          </cell>
          <cell r="B1023" t="str">
            <v>Chief</v>
          </cell>
          <cell r="C1023" t="str">
            <v>ARRAY CENTRIS ACCESSORY - BLACK</v>
          </cell>
          <cell r="D1023">
            <v>37.1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 t="str">
            <v>Volutone</v>
          </cell>
        </row>
        <row r="1024">
          <cell r="A1024" t="str">
            <v>KSA1003S</v>
          </cell>
          <cell r="B1024" t="str">
            <v>Chief</v>
          </cell>
          <cell r="C1024" t="str">
            <v>ARM RETROFIT KIT</v>
          </cell>
          <cell r="D1024">
            <v>29.75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 t="str">
            <v>Volutone</v>
          </cell>
        </row>
        <row r="1025">
          <cell r="A1025" t="str">
            <v>PCMXXXX</v>
          </cell>
          <cell r="B1025" t="str">
            <v>Chief</v>
          </cell>
          <cell r="C1025" t="str">
            <v xml:space="preserve">ANGLED CEILING MOUNT CUSTOM INTERFACE  </v>
          </cell>
          <cell r="D1025">
            <v>293.3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 t="str">
            <v>Volutone</v>
          </cell>
        </row>
        <row r="1026">
          <cell r="A1026" t="str">
            <v>CMA395W</v>
          </cell>
          <cell r="B1026" t="str">
            <v>Chief</v>
          </cell>
          <cell r="C1026" t="str">
            <v>ANGLED CEILING ADAPTER WHITE</v>
          </cell>
          <cell r="D1026">
            <v>38.5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 t="str">
            <v>Volutone</v>
          </cell>
        </row>
        <row r="1027">
          <cell r="A1027" t="str">
            <v>CMA395</v>
          </cell>
          <cell r="B1027" t="str">
            <v>Chief</v>
          </cell>
          <cell r="C1027" t="str">
            <v>ANGLED CEILING ADAPTER</v>
          </cell>
          <cell r="D1027">
            <v>38.5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 t="str">
            <v>Volutone</v>
          </cell>
        </row>
        <row r="1028">
          <cell r="A1028" t="str">
            <v>KWT110B</v>
          </cell>
          <cell r="B1028" t="str">
            <v>Chief</v>
          </cell>
          <cell r="C1028" t="str">
            <v>ALL IN ONE WORK STATION</v>
          </cell>
          <cell r="D1028">
            <v>593.25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 t="str">
            <v>Volutone</v>
          </cell>
        </row>
        <row r="1029">
          <cell r="A1029" t="str">
            <v>CMS0203S</v>
          </cell>
          <cell r="B1029" t="str">
            <v>Chief</v>
          </cell>
          <cell r="C1029" t="str">
            <v>AJD. PIPE 24" TO 36"</v>
          </cell>
          <cell r="D1029">
            <v>91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 t="str">
            <v>Volutone</v>
          </cell>
        </row>
        <row r="1030">
          <cell r="A1030" t="str">
            <v>CMS0810S</v>
          </cell>
          <cell r="B1030" t="str">
            <v>Chief</v>
          </cell>
          <cell r="C1030" t="str">
            <v>ADJ. PIPE 96" TO 120" SILVER</v>
          </cell>
          <cell r="D1030">
            <v>137.9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 t="str">
            <v>Volutone</v>
          </cell>
        </row>
        <row r="1031">
          <cell r="A1031" t="str">
            <v>CMS0810W</v>
          </cell>
          <cell r="B1031" t="str">
            <v>Chief</v>
          </cell>
          <cell r="C1031" t="str">
            <v>ADJ. PIPE 96" TO 120"</v>
          </cell>
          <cell r="D1031">
            <v>137.9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 t="str">
            <v>Volutone</v>
          </cell>
        </row>
        <row r="1032">
          <cell r="A1032" t="str">
            <v>CMS0810</v>
          </cell>
          <cell r="B1032" t="str">
            <v>Chief</v>
          </cell>
          <cell r="C1032" t="str">
            <v>ADJ. PIPE 96" TO 120"</v>
          </cell>
          <cell r="D1032">
            <v>137.9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 t="str">
            <v>Volutone</v>
          </cell>
        </row>
        <row r="1033">
          <cell r="A1033" t="str">
            <v>CMS009012S</v>
          </cell>
          <cell r="B1033" t="str">
            <v>Chief</v>
          </cell>
          <cell r="C1033" t="str">
            <v>ADJ. PIPE 9" TO 12" SILVER</v>
          </cell>
          <cell r="D1033">
            <v>61.6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 t="str">
            <v>Volutone</v>
          </cell>
        </row>
        <row r="1034">
          <cell r="A1034" t="str">
            <v>CMS009012W</v>
          </cell>
          <cell r="B1034" t="str">
            <v>Chief</v>
          </cell>
          <cell r="C1034" t="str">
            <v>ADJ. PIPE 9" TO 12"</v>
          </cell>
          <cell r="D1034">
            <v>61.6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 t="str">
            <v>Volutone</v>
          </cell>
        </row>
        <row r="1035">
          <cell r="A1035" t="str">
            <v>CMS009012</v>
          </cell>
          <cell r="B1035" t="str">
            <v>Chief</v>
          </cell>
          <cell r="C1035" t="str">
            <v>ADJ. PIPE 9" TO 12"</v>
          </cell>
          <cell r="D1035">
            <v>61.6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 t="str">
            <v>Volutone</v>
          </cell>
        </row>
        <row r="1036">
          <cell r="A1036" t="str">
            <v>CMS0709S</v>
          </cell>
          <cell r="B1036" t="str">
            <v>Chief</v>
          </cell>
          <cell r="C1036" t="str">
            <v>ADJ. PIPE 84" TO 108" SILVER</v>
          </cell>
          <cell r="D1036">
            <v>115.5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 t="str">
            <v>Volutone</v>
          </cell>
        </row>
        <row r="1037">
          <cell r="A1037" t="str">
            <v>CMS0709W</v>
          </cell>
          <cell r="B1037" t="str">
            <v>Chief</v>
          </cell>
          <cell r="C1037" t="str">
            <v>ADJ. PIPE 84" TO 108"</v>
          </cell>
          <cell r="D1037">
            <v>115.5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 t="str">
            <v>Volutone</v>
          </cell>
        </row>
        <row r="1038">
          <cell r="A1038" t="str">
            <v>CMS0709</v>
          </cell>
          <cell r="B1038" t="str">
            <v>Chief</v>
          </cell>
          <cell r="C1038" t="str">
            <v>ADJ. PIPE 84" TO 108"</v>
          </cell>
          <cell r="D1038">
            <v>115.5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 t="str">
            <v>Volutone</v>
          </cell>
        </row>
        <row r="1039">
          <cell r="A1039" t="str">
            <v>CMS0608S</v>
          </cell>
          <cell r="B1039" t="str">
            <v>Chief</v>
          </cell>
          <cell r="C1039" t="str">
            <v>ADJ. PIPE 72" TO 96" SILVER</v>
          </cell>
          <cell r="D1039">
            <v>112.7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 t="str">
            <v>Volutone</v>
          </cell>
        </row>
        <row r="1040">
          <cell r="A1040" t="str">
            <v>CMS0608W</v>
          </cell>
          <cell r="B1040" t="str">
            <v>Chief</v>
          </cell>
          <cell r="C1040" t="str">
            <v>ADJ. PIPE 72" TO 96"</v>
          </cell>
          <cell r="D1040">
            <v>112.7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 t="str">
            <v>Volutone</v>
          </cell>
        </row>
        <row r="1041">
          <cell r="A1041" t="str">
            <v>CMS0608</v>
          </cell>
          <cell r="B1041" t="str">
            <v>Chief</v>
          </cell>
          <cell r="C1041" t="str">
            <v>ADJ. PIPE 72" TO 96"</v>
          </cell>
          <cell r="D1041">
            <v>112.7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 t="str">
            <v>Volutone</v>
          </cell>
        </row>
        <row r="1042">
          <cell r="A1042" t="str">
            <v>CMS0507S</v>
          </cell>
          <cell r="B1042" t="str">
            <v>Chief</v>
          </cell>
          <cell r="C1042" t="str">
            <v>ADJ. PIPE 60" TO 84" SILVER</v>
          </cell>
          <cell r="D1042">
            <v>112.7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 t="str">
            <v>Volutone</v>
          </cell>
        </row>
        <row r="1043">
          <cell r="A1043" t="str">
            <v>CMS0507W</v>
          </cell>
          <cell r="B1043" t="str">
            <v>Chief</v>
          </cell>
          <cell r="C1043" t="str">
            <v>ADJ. PIPE 60" TO 84"</v>
          </cell>
          <cell r="D1043">
            <v>112.7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 t="str">
            <v>Volutone</v>
          </cell>
        </row>
        <row r="1044">
          <cell r="A1044" t="str">
            <v>CMS0507</v>
          </cell>
          <cell r="B1044" t="str">
            <v>Chief</v>
          </cell>
          <cell r="C1044" t="str">
            <v>ADJ. PIPE 60" TO 84"</v>
          </cell>
          <cell r="D1044">
            <v>112.7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 t="str">
            <v>Volutone</v>
          </cell>
        </row>
        <row r="1045">
          <cell r="A1045" t="str">
            <v>CMS006009W</v>
          </cell>
          <cell r="B1045" t="str">
            <v>Chief</v>
          </cell>
          <cell r="C1045" t="str">
            <v>ADJ. PIPE 6" TO 9"</v>
          </cell>
          <cell r="D1045">
            <v>44.1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 t="str">
            <v>Volutone</v>
          </cell>
        </row>
        <row r="1046">
          <cell r="A1046" t="str">
            <v>CMS006009S</v>
          </cell>
          <cell r="B1046" t="str">
            <v>Chief</v>
          </cell>
          <cell r="C1046" t="str">
            <v>ADJ. PIPE 6" TO 9"</v>
          </cell>
          <cell r="D1046">
            <v>44.1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 t="str">
            <v>Volutone</v>
          </cell>
        </row>
        <row r="1047">
          <cell r="A1047" t="str">
            <v>CMS006009</v>
          </cell>
          <cell r="B1047" t="str">
            <v>Chief</v>
          </cell>
          <cell r="C1047" t="str">
            <v>ADJ. PIPE 6" TO 9"</v>
          </cell>
          <cell r="D1047">
            <v>44.1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 t="str">
            <v>Volutone</v>
          </cell>
        </row>
        <row r="1048">
          <cell r="A1048" t="str">
            <v>CMS0406S</v>
          </cell>
          <cell r="B1048" t="str">
            <v>Chief</v>
          </cell>
          <cell r="C1048" t="str">
            <v>ADJ. PIPE 48" TO 72" SILVER</v>
          </cell>
          <cell r="D1048">
            <v>105.7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 t="str">
            <v>Volutone</v>
          </cell>
        </row>
        <row r="1049">
          <cell r="A1049" t="str">
            <v>CMS0406W</v>
          </cell>
          <cell r="B1049" t="str">
            <v>Chief</v>
          </cell>
          <cell r="C1049" t="str">
            <v>ADJ. PIPE 48" TO 72"</v>
          </cell>
          <cell r="D1049">
            <v>105.7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 t="str">
            <v>Volutone</v>
          </cell>
        </row>
        <row r="1050">
          <cell r="A1050" t="str">
            <v>CMS0406</v>
          </cell>
          <cell r="B1050" t="str">
            <v>Chief</v>
          </cell>
          <cell r="C1050" t="str">
            <v>ADJ. PIPE 48" TO 72"</v>
          </cell>
          <cell r="D1050">
            <v>105.7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 t="str">
            <v>Volutone</v>
          </cell>
        </row>
        <row r="1051">
          <cell r="A1051" t="str">
            <v>CMS0305W</v>
          </cell>
          <cell r="B1051" t="str">
            <v>Chief</v>
          </cell>
          <cell r="C1051" t="str">
            <v>ADJ. PIPE 36" TO 60"</v>
          </cell>
          <cell r="D1051">
            <v>100.1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 t="str">
            <v>Volutone</v>
          </cell>
        </row>
        <row r="1052">
          <cell r="A1052" t="str">
            <v>CMS0305S</v>
          </cell>
          <cell r="B1052" t="str">
            <v>Chief</v>
          </cell>
          <cell r="C1052" t="str">
            <v>ADJ. PIPE 36" TO 60"</v>
          </cell>
          <cell r="D1052">
            <v>100.1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 t="str">
            <v>Volutone</v>
          </cell>
        </row>
        <row r="1053">
          <cell r="A1053" t="str">
            <v>CMS0305</v>
          </cell>
          <cell r="B1053" t="str">
            <v>Chief</v>
          </cell>
          <cell r="C1053" t="str">
            <v>ADJ. PIPE 36" TO 60"</v>
          </cell>
          <cell r="D1053">
            <v>100.1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 t="str">
            <v>Volutone</v>
          </cell>
        </row>
        <row r="1054">
          <cell r="A1054" t="str">
            <v>CMS0203W</v>
          </cell>
          <cell r="B1054" t="str">
            <v>Chief</v>
          </cell>
          <cell r="C1054" t="str">
            <v>ADJ. PIPE 24" TO 36"</v>
          </cell>
          <cell r="D1054">
            <v>91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 t="str">
            <v>Volutone</v>
          </cell>
        </row>
        <row r="1055">
          <cell r="A1055" t="str">
            <v>CMS0203</v>
          </cell>
          <cell r="B1055" t="str">
            <v>Chief</v>
          </cell>
          <cell r="C1055" t="str">
            <v>ADJ. PIPE 24" TO 36"</v>
          </cell>
          <cell r="D1055">
            <v>91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 t="str">
            <v>Volutone</v>
          </cell>
        </row>
        <row r="1056">
          <cell r="A1056" t="str">
            <v>CMS018024S</v>
          </cell>
          <cell r="B1056" t="str">
            <v>Chief</v>
          </cell>
          <cell r="C1056" t="str">
            <v>ADJ. PIPE 18" TO 24" SILVER</v>
          </cell>
          <cell r="D1056">
            <v>83.3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 t="str">
            <v>Volutone</v>
          </cell>
        </row>
        <row r="1057">
          <cell r="A1057" t="str">
            <v>CMS018024W</v>
          </cell>
          <cell r="B1057" t="str">
            <v>Chief</v>
          </cell>
          <cell r="C1057" t="str">
            <v>ADJ. PIPE 18" TO 24"</v>
          </cell>
          <cell r="D1057">
            <v>83.3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 t="str">
            <v>Volutone</v>
          </cell>
        </row>
        <row r="1058">
          <cell r="A1058" t="str">
            <v>CMS018024</v>
          </cell>
          <cell r="B1058" t="str">
            <v>Chief</v>
          </cell>
          <cell r="C1058" t="str">
            <v>ADJ. PIPE 18" TO 24"</v>
          </cell>
          <cell r="D1058">
            <v>83.3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 t="str">
            <v>Volutone</v>
          </cell>
        </row>
        <row r="1059">
          <cell r="A1059" t="str">
            <v>CMS1012S</v>
          </cell>
          <cell r="B1059" t="str">
            <v>Chief</v>
          </cell>
          <cell r="C1059" t="str">
            <v>ADJ. PIPE 120" TO 144" SILVER</v>
          </cell>
          <cell r="D1059">
            <v>150.5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 t="str">
            <v>Volutone</v>
          </cell>
        </row>
        <row r="1060">
          <cell r="A1060" t="str">
            <v>CMS1012W</v>
          </cell>
          <cell r="B1060" t="str">
            <v>Chief</v>
          </cell>
          <cell r="C1060" t="str">
            <v>ADJ. PIPE 120" TO 144" - WHITE</v>
          </cell>
          <cell r="D1060">
            <v>150.5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 t="str">
            <v>Volutone</v>
          </cell>
        </row>
        <row r="1061">
          <cell r="A1061" t="str">
            <v>CMS1012</v>
          </cell>
          <cell r="B1061" t="str">
            <v>Chief</v>
          </cell>
          <cell r="C1061" t="str">
            <v>ADJ. PIPE 120" TO 144"</v>
          </cell>
          <cell r="D1061">
            <v>150.5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 t="str">
            <v>Volutone</v>
          </cell>
        </row>
        <row r="1062">
          <cell r="A1062" t="str">
            <v>CMS012018W</v>
          </cell>
          <cell r="B1062" t="str">
            <v>Chief</v>
          </cell>
          <cell r="C1062" t="str">
            <v>ADJ. PIPE 12" TO 18"</v>
          </cell>
          <cell r="D1062">
            <v>77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 t="str">
            <v>Volutone</v>
          </cell>
        </row>
        <row r="1063">
          <cell r="A1063" t="str">
            <v>CMS012018S</v>
          </cell>
          <cell r="B1063" t="str">
            <v>Chief</v>
          </cell>
          <cell r="C1063" t="str">
            <v>ADJ. PIPE 12" TO 18"</v>
          </cell>
          <cell r="D1063">
            <v>77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 t="str">
            <v>Volutone</v>
          </cell>
        </row>
        <row r="1064">
          <cell r="A1064" t="str">
            <v>CMS012018</v>
          </cell>
          <cell r="B1064" t="str">
            <v>Chief</v>
          </cell>
          <cell r="C1064" t="str">
            <v>ADJ. PIPE 12" TO 18"</v>
          </cell>
          <cell r="D1064">
            <v>77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 t="str">
            <v>Volutone</v>
          </cell>
        </row>
        <row r="1065">
          <cell r="A1065" t="str">
            <v>CMS0911S</v>
          </cell>
          <cell r="B1065" t="str">
            <v>Chief</v>
          </cell>
          <cell r="C1065" t="str">
            <v>ADJ. PIPE 108" TO 132" SILVER</v>
          </cell>
          <cell r="D1065">
            <v>137.9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 t="str">
            <v>Volutone</v>
          </cell>
        </row>
        <row r="1066">
          <cell r="A1066" t="str">
            <v>CMS0911W</v>
          </cell>
          <cell r="B1066" t="str">
            <v>Chief</v>
          </cell>
          <cell r="C1066" t="str">
            <v>ADJ. PIPE 108" TO 132"</v>
          </cell>
          <cell r="D1066">
            <v>137.9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 t="str">
            <v>Volutone</v>
          </cell>
        </row>
        <row r="1067">
          <cell r="A1067" t="str">
            <v>CMS0911</v>
          </cell>
          <cell r="B1067" t="str">
            <v>Chief</v>
          </cell>
          <cell r="C1067" t="str">
            <v>ADJ. PIPE 108" TO 132"</v>
          </cell>
          <cell r="D1067">
            <v>137.9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 t="str">
            <v>Volutone</v>
          </cell>
        </row>
        <row r="1068">
          <cell r="A1068" t="str">
            <v>PACY3</v>
          </cell>
          <cell r="B1068" t="str">
            <v>Chief</v>
          </cell>
          <cell r="C1068" t="str">
            <v>ADAPTER, YAMAHA YSP800 AND 4000</v>
          </cell>
          <cell r="D1068">
            <v>132.30000000000001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 t="str">
            <v>Volutone</v>
          </cell>
        </row>
        <row r="1069">
          <cell r="A1069" t="str">
            <v>WMAC16</v>
          </cell>
          <cell r="B1069" t="str">
            <v>Chief</v>
          </cell>
          <cell r="C1069" t="str">
            <v>ACCY, OUTLET COVER, WM2</v>
          </cell>
          <cell r="D1069">
            <v>20.3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 t="str">
            <v>Volutone</v>
          </cell>
        </row>
        <row r="1070">
          <cell r="A1070" t="str">
            <v>WMAH3S</v>
          </cell>
          <cell r="B1070" t="str">
            <v>Chief</v>
          </cell>
          <cell r="C1070" t="str">
            <v>ACCY, MICRO HEIGHT ADJ, 3", WM1/2</v>
          </cell>
          <cell r="D1070">
            <v>34.299999999999997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 t="str">
            <v>Volutone</v>
          </cell>
        </row>
        <row r="1071">
          <cell r="A1071" t="str">
            <v>CMSH3S</v>
          </cell>
          <cell r="B1071" t="str">
            <v>Chief</v>
          </cell>
          <cell r="C1071" t="str">
            <v>ACCY, MICRO HEIGHT ADJ, 3"</v>
          </cell>
          <cell r="D1071">
            <v>41.3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 t="str">
            <v>Volutone</v>
          </cell>
        </row>
        <row r="1072">
          <cell r="A1072" t="str">
            <v>CMSH3</v>
          </cell>
          <cell r="B1072" t="str">
            <v>Chief</v>
          </cell>
          <cell r="C1072" t="str">
            <v>ACCY, MICRO HEIGHT ADJ, 3"</v>
          </cell>
          <cell r="D1072">
            <v>41.3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 t="str">
            <v>Volutone</v>
          </cell>
        </row>
        <row r="1073">
          <cell r="A1073" t="str">
            <v>WMAL72</v>
          </cell>
          <cell r="B1073" t="str">
            <v>Chief</v>
          </cell>
          <cell r="C1073" t="str">
            <v>ACCY, 72" MULTI STUD WITH LAT SHIFT</v>
          </cell>
          <cell r="D1073">
            <v>209.3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 t="str">
            <v>Volutone</v>
          </cell>
        </row>
        <row r="1074">
          <cell r="A1074" t="str">
            <v>WMAL24</v>
          </cell>
          <cell r="B1074" t="str">
            <v>Chief</v>
          </cell>
          <cell r="C1074" t="str">
            <v>ACCY, 24" DUAL STUD WITH LAT SHIFT</v>
          </cell>
          <cell r="D1074">
            <v>69.3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 t="str">
            <v>Volutone</v>
          </cell>
        </row>
        <row r="1075">
          <cell r="A1075" t="str">
            <v>KSA1022B</v>
          </cell>
          <cell r="B1075" t="str">
            <v>Chief</v>
          </cell>
          <cell r="C1075" t="str">
            <v>ACCESSORY, SFP WALL TRACK</v>
          </cell>
          <cell r="D1075">
            <v>115.5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 t="str">
            <v>Volutone</v>
          </cell>
        </row>
        <row r="1076">
          <cell r="A1076" t="str">
            <v>CMS440P</v>
          </cell>
          <cell r="B1076" t="str">
            <v>Chief</v>
          </cell>
          <cell r="C1076" t="str">
            <v>ABOVE-TILE KIT + OUTLET OWR COND</v>
          </cell>
          <cell r="D1076">
            <v>181.3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 t="str">
            <v>Volutone</v>
          </cell>
        </row>
        <row r="1077">
          <cell r="A1077" t="str">
            <v>CMS440N</v>
          </cell>
          <cell r="B1077" t="str">
            <v>Chief</v>
          </cell>
          <cell r="C1077" t="str">
            <v>ABOVE-TILE KIT + ELEC HOUSING</v>
          </cell>
          <cell r="D1077">
            <v>104.3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 t="str">
            <v>Volutone</v>
          </cell>
        </row>
        <row r="1078">
          <cell r="A1078" t="str">
            <v>CMA472</v>
          </cell>
          <cell r="B1078" t="str">
            <v>Chief</v>
          </cell>
          <cell r="C1078" t="str">
            <v>ABOVE CEILING ENCLOSURE</v>
          </cell>
          <cell r="D1078">
            <v>76.3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 t="str">
            <v>Volutone</v>
          </cell>
        </row>
        <row r="1079">
          <cell r="A1079" t="str">
            <v>RLT2</v>
          </cell>
          <cell r="B1079" t="str">
            <v>Chief</v>
          </cell>
          <cell r="C1079" t="str">
            <v>8LARGE UNIVERSAL TILT MOUNT</v>
          </cell>
          <cell r="D1079">
            <v>90.3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 t="str">
            <v>Volutone</v>
          </cell>
        </row>
        <row r="1080">
          <cell r="A1080" t="str">
            <v>PSMH2685</v>
          </cell>
          <cell r="B1080" t="str">
            <v>Chief</v>
          </cell>
          <cell r="C1080" t="str">
            <v>888 X 1230 M16</v>
          </cell>
          <cell r="D1080">
            <v>489.3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 t="str">
            <v>Volutone</v>
          </cell>
        </row>
        <row r="1081">
          <cell r="A1081" t="str">
            <v>FCK008</v>
          </cell>
          <cell r="B1081" t="str">
            <v>Chief</v>
          </cell>
          <cell r="C1081" t="str">
            <v>8" MOUNT CONNECTOR</v>
          </cell>
          <cell r="D1081">
            <v>28.7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 t="str">
            <v>Volutone</v>
          </cell>
        </row>
        <row r="1082">
          <cell r="A1082" t="str">
            <v>CMS440</v>
          </cell>
          <cell r="B1082" t="str">
            <v>Chief</v>
          </cell>
          <cell r="C1082" t="str">
            <v>8" CEILING PLATE WITH ONE SLOT</v>
          </cell>
          <cell r="D1082">
            <v>84.7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 t="str">
            <v>Volutone</v>
          </cell>
        </row>
        <row r="1083">
          <cell r="A1083" t="str">
            <v>KWD130S</v>
          </cell>
          <cell r="B1083" t="str">
            <v>Chief</v>
          </cell>
          <cell r="C1083" t="str">
            <v>7" VERT ARRAY SWING</v>
          </cell>
          <cell r="D1083">
            <v>157.5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 t="str">
            <v>Volutone</v>
          </cell>
        </row>
        <row r="1084">
          <cell r="A1084" t="str">
            <v>KWD130B</v>
          </cell>
          <cell r="B1084" t="str">
            <v>Chief</v>
          </cell>
          <cell r="C1084" t="str">
            <v>7" VERT ARRAY SWING</v>
          </cell>
          <cell r="D1084">
            <v>157.5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 t="str">
            <v>Volutone</v>
          </cell>
        </row>
        <row r="1085">
          <cell r="A1085" t="str">
            <v>KWP130B</v>
          </cell>
          <cell r="B1085" t="str">
            <v>Chief</v>
          </cell>
          <cell r="C1085" t="str">
            <v>7" ARRAY VERTICAL WALL MOUNT</v>
          </cell>
          <cell r="D1085">
            <v>115.5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 t="str">
            <v>Volutone</v>
          </cell>
        </row>
        <row r="1086">
          <cell r="A1086" t="str">
            <v>LSB101</v>
          </cell>
          <cell r="B1086" t="str">
            <v>Chief</v>
          </cell>
          <cell r="C1086" t="str">
            <v>64B101 FOR RPMA, B, C SERIES MOUNTS</v>
          </cell>
          <cell r="D1086">
            <v>31.5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 t="str">
            <v>Volutone</v>
          </cell>
        </row>
        <row r="1087">
          <cell r="A1087" t="str">
            <v>PAC60</v>
          </cell>
          <cell r="B1087" t="str">
            <v>Chief</v>
          </cell>
          <cell r="C1087" t="str">
            <v>60MM HARDWARE KIT</v>
          </cell>
          <cell r="D1087">
            <v>7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 t="str">
            <v>Volutone</v>
          </cell>
        </row>
        <row r="1088">
          <cell r="A1088" t="str">
            <v>CMS018</v>
          </cell>
          <cell r="B1088" t="str">
            <v>Chief</v>
          </cell>
          <cell r="C1088" t="str">
            <v>5FIXED PIPE 18"</v>
          </cell>
          <cell r="D1088">
            <v>25.9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 t="str">
            <v>Volutone</v>
          </cell>
        </row>
        <row r="1089">
          <cell r="A1089" t="str">
            <v>CMA101S</v>
          </cell>
          <cell r="B1089" t="str">
            <v>Chief</v>
          </cell>
          <cell r="C1089" t="str">
            <v>5" DESIGNER CEILING PLATE SIL.</v>
          </cell>
          <cell r="D1089">
            <v>14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 t="str">
            <v>Volutone</v>
          </cell>
        </row>
        <row r="1090">
          <cell r="A1090" t="str">
            <v>CMA101</v>
          </cell>
          <cell r="B1090" t="str">
            <v>Chief</v>
          </cell>
          <cell r="C1090" t="str">
            <v>5" DESIGNER CEILING PLATE</v>
          </cell>
          <cell r="D1090">
            <v>14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 t="str">
            <v>Volutone</v>
          </cell>
        </row>
        <row r="1091">
          <cell r="A1091" t="str">
            <v>KTA1042S</v>
          </cell>
          <cell r="B1091" t="str">
            <v>Chief</v>
          </cell>
          <cell r="C1091" t="str">
            <v>42" POLE ACCESSORY</v>
          </cell>
          <cell r="D1091">
            <v>40.25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 t="str">
            <v>Volutone</v>
          </cell>
        </row>
        <row r="1092">
          <cell r="A1092" t="str">
            <v>KTA1042B</v>
          </cell>
          <cell r="B1092" t="str">
            <v>Chief</v>
          </cell>
          <cell r="C1092" t="str">
            <v>42" POLE ACCESSORY</v>
          </cell>
          <cell r="D1092">
            <v>40.25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 t="str">
            <v>Volutone</v>
          </cell>
        </row>
        <row r="1093">
          <cell r="A1093" t="str">
            <v>PAC136B</v>
          </cell>
          <cell r="B1093" t="str">
            <v>Chief</v>
          </cell>
          <cell r="C1093" t="str">
            <v>40CLICK LOCK FLAG ACCESSORY</v>
          </cell>
          <cell r="D1093">
            <v>14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 t="str">
            <v>Volutone</v>
          </cell>
        </row>
        <row r="1094">
          <cell r="A1094" t="str">
            <v>RXF2</v>
          </cell>
          <cell r="B1094" t="str">
            <v>Chief</v>
          </cell>
          <cell r="C1094" t="str">
            <v>40"-63" UNIVERSAL FIXED MOUNT</v>
          </cell>
          <cell r="D1094">
            <v>83.3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 t="str">
            <v>Volutone</v>
          </cell>
        </row>
        <row r="1095">
          <cell r="A1095" t="str">
            <v>CMA105</v>
          </cell>
          <cell r="B1095" t="str">
            <v>Chief</v>
          </cell>
          <cell r="C1095" t="str">
            <v>4" CEILING PLATE W 1 1/2" NPT</v>
          </cell>
          <cell r="D1095">
            <v>28.7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 t="str">
            <v>Volutone</v>
          </cell>
        </row>
        <row r="1096">
          <cell r="A1096" t="str">
            <v>MF1US</v>
          </cell>
          <cell r="B1096" t="str">
            <v>Chief</v>
          </cell>
          <cell r="C1096" t="str">
            <v>4' - 7' MFP FLOOR STAND</v>
          </cell>
          <cell r="D1096">
            <v>524.29999999999995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 t="str">
            <v>Volutone</v>
          </cell>
        </row>
        <row r="1097">
          <cell r="A1097" t="str">
            <v>MF1UB</v>
          </cell>
          <cell r="B1097" t="str">
            <v>Chief</v>
          </cell>
          <cell r="C1097" t="str">
            <v>4' - 7' MFP FLOOR STAND</v>
          </cell>
          <cell r="D1097">
            <v>524.29999999999995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 t="str">
            <v>Volutone</v>
          </cell>
        </row>
        <row r="1098">
          <cell r="A1098" t="str">
            <v>MF16000S</v>
          </cell>
          <cell r="B1098" t="str">
            <v>Chief</v>
          </cell>
          <cell r="C1098" t="str">
            <v>4' - 7' MFP FLOOR STAND</v>
          </cell>
          <cell r="D1098">
            <v>475.3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 t="str">
            <v>Volutone</v>
          </cell>
        </row>
        <row r="1099">
          <cell r="A1099" t="str">
            <v>MF16000B</v>
          </cell>
          <cell r="B1099" t="str">
            <v>Chief</v>
          </cell>
          <cell r="C1099" t="str">
            <v>4' - 7' MFP FLOOR STAND</v>
          </cell>
          <cell r="D1099">
            <v>475.3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 t="str">
            <v>Volutone</v>
          </cell>
        </row>
        <row r="1100">
          <cell r="A1100" t="str">
            <v>PF1US</v>
          </cell>
          <cell r="B1100" t="str">
            <v>Chief</v>
          </cell>
          <cell r="C1100" t="str">
            <v>4' - 7' LFP FLOOR STAND</v>
          </cell>
          <cell r="D1100">
            <v>573.29999999999995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 t="str">
            <v>Volutone</v>
          </cell>
        </row>
        <row r="1101">
          <cell r="A1101" t="str">
            <v>PF1UB</v>
          </cell>
          <cell r="B1101" t="str">
            <v>Chief</v>
          </cell>
          <cell r="C1101" t="str">
            <v>4' - 7' LFP FLOOR STAND</v>
          </cell>
          <cell r="D1101">
            <v>573.29999999999995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 t="str">
            <v>Volutone</v>
          </cell>
        </row>
        <row r="1102">
          <cell r="A1102" t="str">
            <v>PF12000B</v>
          </cell>
          <cell r="B1102" t="str">
            <v>Chief</v>
          </cell>
          <cell r="C1102" t="str">
            <v>4' - 7' LFP FLOOR STAND</v>
          </cell>
          <cell r="D1102">
            <v>510.3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 t="str">
            <v>Volutone</v>
          </cell>
        </row>
        <row r="1103">
          <cell r="A1103" t="str">
            <v>PF12000S</v>
          </cell>
          <cell r="B1103" t="str">
            <v>Chief</v>
          </cell>
          <cell r="C1103" t="str">
            <v>4' - 7' FLOOR STAND</v>
          </cell>
          <cell r="D1103">
            <v>510.3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 t="str">
            <v>Volutone</v>
          </cell>
        </row>
        <row r="1104">
          <cell r="A1104" t="str">
            <v>MFCUS</v>
          </cell>
          <cell r="B1104" t="str">
            <v>Chief</v>
          </cell>
          <cell r="C1104" t="str">
            <v>4' - 6' MFP MOBIL CART</v>
          </cell>
          <cell r="D1104">
            <v>524.29999999999995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 t="str">
            <v>Volutone</v>
          </cell>
        </row>
        <row r="1105">
          <cell r="A1105" t="str">
            <v>MFC6000S</v>
          </cell>
          <cell r="B1105" t="str">
            <v>Chief</v>
          </cell>
          <cell r="C1105" t="str">
            <v>4' - 6' MFP MOBIL CART</v>
          </cell>
          <cell r="D1105">
            <v>475.3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 t="str">
            <v>Volutone</v>
          </cell>
        </row>
        <row r="1106">
          <cell r="A1106" t="str">
            <v>MFC6000B</v>
          </cell>
          <cell r="B1106" t="str">
            <v>Chief</v>
          </cell>
          <cell r="C1106" t="str">
            <v>4' - 6' MFP MOBIL CART</v>
          </cell>
          <cell r="D1106">
            <v>475.3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 t="str">
            <v>Volutone</v>
          </cell>
        </row>
        <row r="1107">
          <cell r="A1107" t="str">
            <v>PFCUS</v>
          </cell>
          <cell r="B1107" t="str">
            <v>Chief</v>
          </cell>
          <cell r="C1107" t="str">
            <v>4' - 6' LFP MOBIL CART</v>
          </cell>
          <cell r="D1107">
            <v>573.29999999999995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 t="str">
            <v>Volutone</v>
          </cell>
        </row>
        <row r="1108">
          <cell r="A1108" t="str">
            <v>PFCUB</v>
          </cell>
          <cell r="B1108" t="str">
            <v>Chief</v>
          </cell>
          <cell r="C1108" t="str">
            <v>4' - 6' LFP MOBIL CART</v>
          </cell>
          <cell r="D1108">
            <v>573.29999999999995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 t="str">
            <v>Volutone</v>
          </cell>
        </row>
        <row r="1109">
          <cell r="A1109" t="str">
            <v>PFC2000S</v>
          </cell>
          <cell r="B1109" t="str">
            <v>Chief</v>
          </cell>
          <cell r="C1109" t="str">
            <v>4' - 6' LFP MOBIL CART</v>
          </cell>
          <cell r="D1109">
            <v>510.3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 t="str">
            <v>Volutone</v>
          </cell>
        </row>
        <row r="1110">
          <cell r="A1110" t="str">
            <v>PFC2000B</v>
          </cell>
          <cell r="B1110" t="str">
            <v>Chief</v>
          </cell>
          <cell r="C1110" t="str">
            <v>4' - 6' LFP MOBIL CART</v>
          </cell>
          <cell r="D1110">
            <v>510.3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 t="str">
            <v>Volutone</v>
          </cell>
        </row>
        <row r="1111">
          <cell r="A1111" t="str">
            <v>KTA1036S</v>
          </cell>
          <cell r="B1111" t="str">
            <v>Chief</v>
          </cell>
          <cell r="C1111" t="str">
            <v>36" POLE ACCESSORY</v>
          </cell>
          <cell r="D1111">
            <v>36.75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 t="str">
            <v>Volutone</v>
          </cell>
        </row>
        <row r="1112">
          <cell r="A1112" t="str">
            <v>KTA1036B</v>
          </cell>
          <cell r="B1112" t="str">
            <v>Chief</v>
          </cell>
          <cell r="C1112" t="str">
            <v>36" POLE ACCESSORY</v>
          </cell>
          <cell r="D1112">
            <v>36.75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 t="str">
            <v>Volutone</v>
          </cell>
        </row>
        <row r="1113">
          <cell r="A1113" t="str">
            <v>PAC126</v>
          </cell>
          <cell r="B1113" t="str">
            <v>Chief</v>
          </cell>
          <cell r="C1113" t="str">
            <v>36" LATERAL SHIFT ACCESSORY</v>
          </cell>
          <cell r="D1113">
            <v>62.3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 t="str">
            <v>Volutone</v>
          </cell>
        </row>
        <row r="1114">
          <cell r="A1114" t="str">
            <v>KFA225S</v>
          </cell>
          <cell r="B1114" t="str">
            <v>Chief</v>
          </cell>
          <cell r="C1114" t="str">
            <v>34" DUAL ARRAY CART MOUNT ACCESSORY</v>
          </cell>
          <cell r="D1114">
            <v>155.75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 t="str">
            <v>Volutone</v>
          </cell>
        </row>
        <row r="1115">
          <cell r="A1115" t="str">
            <v>KFA225B</v>
          </cell>
          <cell r="B1115" t="str">
            <v>Chief</v>
          </cell>
          <cell r="C1115" t="str">
            <v>34" DUAL ARRAY CART MOUNT ACCESSORY</v>
          </cell>
          <cell r="D1115">
            <v>155.75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 t="str">
            <v>Volutone</v>
          </cell>
        </row>
        <row r="1116">
          <cell r="A1116" t="str">
            <v>KTA225S</v>
          </cell>
          <cell r="B1116" t="str">
            <v>Chief</v>
          </cell>
          <cell r="C1116" t="str">
            <v>34" DUAL ARRAY ACCESSORY</v>
          </cell>
          <cell r="D1116">
            <v>138.25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 t="str">
            <v>Volutone</v>
          </cell>
        </row>
        <row r="1117">
          <cell r="A1117" t="str">
            <v>KTA225B</v>
          </cell>
          <cell r="B1117" t="str">
            <v>Chief</v>
          </cell>
          <cell r="C1117" t="str">
            <v>34" DUAL ARRAY ACCESSORY</v>
          </cell>
          <cell r="D1117">
            <v>138.25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 t="str">
            <v>Volutone</v>
          </cell>
        </row>
        <row r="1118">
          <cell r="A1118" t="str">
            <v>RLF2</v>
          </cell>
          <cell r="B1118" t="str">
            <v>Chief</v>
          </cell>
          <cell r="C1118" t="str">
            <v>32"-52" UNIVERSAL FIXED MOUNT</v>
          </cell>
          <cell r="D1118">
            <v>69.3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 t="str">
            <v>Volutone</v>
          </cell>
        </row>
        <row r="1119">
          <cell r="A1119" t="str">
            <v>FHB7017</v>
          </cell>
          <cell r="B1119" t="str">
            <v>Chief</v>
          </cell>
          <cell r="C1119" t="str">
            <v>300mm VERTICAL OFFSET INTERFACE</v>
          </cell>
          <cell r="D1119">
            <v>27.3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 t="str">
            <v>Volutone</v>
          </cell>
        </row>
        <row r="1120">
          <cell r="A1120" t="str">
            <v>PFMUB</v>
          </cell>
          <cell r="B1120" t="str">
            <v>Chief</v>
          </cell>
          <cell r="C1120" t="str">
            <v>3' - 4' MOBILE CART, 15 -45 DEGREE TILT</v>
          </cell>
          <cell r="D1120">
            <v>503.3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 t="str">
            <v>Volutone</v>
          </cell>
        </row>
        <row r="1121">
          <cell r="A1121" t="str">
            <v>PFMUS</v>
          </cell>
          <cell r="B1121" t="str">
            <v>Chief</v>
          </cell>
          <cell r="C1121" t="str">
            <v>3' - 4' MOBILE CART, 15 - 45 DEGREE TILT</v>
          </cell>
          <cell r="D1121">
            <v>503.3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 t="str">
            <v>Volutone</v>
          </cell>
        </row>
        <row r="1122">
          <cell r="A1122" t="str">
            <v>PFM2000S</v>
          </cell>
          <cell r="B1122" t="str">
            <v>Chief</v>
          </cell>
          <cell r="C1122" t="str">
            <v>3' - 4' MOBILE CART, 15 - 45 DEGREE TILT</v>
          </cell>
          <cell r="D1122">
            <v>440.3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 t="str">
            <v>Volutone</v>
          </cell>
        </row>
        <row r="1123">
          <cell r="A1123" t="str">
            <v>PFM2000B</v>
          </cell>
          <cell r="B1123" t="str">
            <v>Chief</v>
          </cell>
          <cell r="C1123" t="str">
            <v>3' - 4' MOBILE CART, 15 - 45 DEGREE TILT</v>
          </cell>
          <cell r="D1123">
            <v>440.3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 t="str">
            <v>Volutone</v>
          </cell>
        </row>
        <row r="1124">
          <cell r="A1124" t="str">
            <v>MFMUS</v>
          </cell>
          <cell r="B1124" t="str">
            <v>Chief</v>
          </cell>
          <cell r="C1124" t="str">
            <v>3' - 4' MOBILE CART, 15 - 45 DEGREE TILT</v>
          </cell>
          <cell r="D1124">
            <v>454.3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 t="str">
            <v>Volutone</v>
          </cell>
        </row>
        <row r="1125">
          <cell r="A1125" t="str">
            <v>MFMUB</v>
          </cell>
          <cell r="B1125" t="str">
            <v>Chief</v>
          </cell>
          <cell r="C1125" t="str">
            <v>3' - 4' MOBILE CART, 15 - 45 DEGREE TILT</v>
          </cell>
          <cell r="D1125">
            <v>454.3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 t="str">
            <v>Volutone</v>
          </cell>
        </row>
        <row r="1126">
          <cell r="A1126" t="str">
            <v>MFM6000S</v>
          </cell>
          <cell r="B1126" t="str">
            <v>Chief</v>
          </cell>
          <cell r="C1126" t="str">
            <v>3' - 4' MOBILE CART, 15 - 45 DEGREE TILT</v>
          </cell>
          <cell r="D1126">
            <v>398.3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 t="str">
            <v>Volutone</v>
          </cell>
        </row>
        <row r="1127">
          <cell r="A1127" t="str">
            <v>MFM6000B</v>
          </cell>
          <cell r="B1127" t="str">
            <v>Chief</v>
          </cell>
          <cell r="C1127" t="str">
            <v>3' - 4' MOBILE CART, 15 - 45 DEGREE TILT</v>
          </cell>
          <cell r="D1127">
            <v>398.3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 t="str">
            <v>Volutone</v>
          </cell>
        </row>
        <row r="1128">
          <cell r="A1128" t="str">
            <v>KTA1028S</v>
          </cell>
          <cell r="B1128" t="str">
            <v>Chief</v>
          </cell>
          <cell r="C1128" t="str">
            <v>28" POLE ACCESSORY</v>
          </cell>
          <cell r="D1128">
            <v>33.25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 t="str">
            <v>Volutone</v>
          </cell>
        </row>
        <row r="1129">
          <cell r="A1129" t="str">
            <v>KTA1028B</v>
          </cell>
          <cell r="B1129" t="str">
            <v>Chief</v>
          </cell>
          <cell r="C1129" t="str">
            <v>28" POLE ACCESSORY</v>
          </cell>
          <cell r="D1129">
            <v>33.25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 t="str">
            <v>Volutone</v>
          </cell>
        </row>
        <row r="1130">
          <cell r="A1130" t="str">
            <v>PSBUB</v>
          </cell>
          <cell r="B1130" t="str">
            <v>Chief</v>
          </cell>
          <cell r="C1130" t="str">
            <v>26IVERSAL PSB BLACK</v>
          </cell>
          <cell r="D1130">
            <v>97.3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 t="str">
            <v>Volutone</v>
          </cell>
        </row>
        <row r="1131">
          <cell r="A1131" t="str">
            <v>LSMU</v>
          </cell>
          <cell r="B1131" t="str">
            <v>Chief</v>
          </cell>
          <cell r="C1131" t="str">
            <v>260GE, FIXED, HEIGHT ADJ., STATIC MOUNT</v>
          </cell>
          <cell r="D1131">
            <v>139.30000000000001</v>
          </cell>
          <cell r="E1131">
            <v>0</v>
          </cell>
          <cell r="F1131">
            <v>1</v>
          </cell>
          <cell r="G1131">
            <v>0</v>
          </cell>
          <cell r="H1131">
            <v>0</v>
          </cell>
          <cell r="I1131" t="str">
            <v>Volutone</v>
          </cell>
        </row>
        <row r="1132">
          <cell r="A1132" t="str">
            <v>RMF2</v>
          </cell>
          <cell r="B1132" t="str">
            <v>Chief</v>
          </cell>
          <cell r="C1132" t="str">
            <v>26"-42" UNIVERSAL FIXED MOUNT</v>
          </cell>
          <cell r="D1132">
            <v>55.3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 t="str">
            <v>Volutone</v>
          </cell>
        </row>
        <row r="1133">
          <cell r="A1133" t="str">
            <v>CMS391</v>
          </cell>
          <cell r="B1133" t="str">
            <v>Chief</v>
          </cell>
          <cell r="C1133" t="str">
            <v>24" or 16" ADJ. ON CENTER CEILING PLATE</v>
          </cell>
          <cell r="D1133">
            <v>60.9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 t="str">
            <v>Volutone</v>
          </cell>
        </row>
        <row r="1134">
          <cell r="A1134" t="str">
            <v>MTSAVS</v>
          </cell>
          <cell r="B1134" t="str">
            <v>Chief</v>
          </cell>
          <cell r="C1134" t="str">
            <v>21.50TABLE STAND SWIVEL, SILVER</v>
          </cell>
          <cell r="D1134">
            <v>139.30000000000001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 t="str">
            <v>Volutone</v>
          </cell>
        </row>
        <row r="1135">
          <cell r="A1135" t="str">
            <v>MSB6243</v>
          </cell>
          <cell r="B1135" t="str">
            <v>Chief</v>
          </cell>
          <cell r="C1135" t="str">
            <v>200 x 200 M8 INTERFACE</v>
          </cell>
          <cell r="D1135">
            <v>13.3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 t="str">
            <v>Volutone</v>
          </cell>
        </row>
        <row r="1136">
          <cell r="A1136" t="str">
            <v>MSB6241</v>
          </cell>
          <cell r="B1136" t="str">
            <v>Chief</v>
          </cell>
          <cell r="C1136" t="str">
            <v>200 X 200 M6 INTERFACE</v>
          </cell>
          <cell r="D1136">
            <v>13.3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 t="str">
            <v>Volutone</v>
          </cell>
        </row>
        <row r="1137">
          <cell r="A1137" t="str">
            <v>MSB6394</v>
          </cell>
          <cell r="B1137" t="str">
            <v>Chief</v>
          </cell>
          <cell r="C1137" t="str">
            <v>200 X 200 M4 INTERFACE</v>
          </cell>
          <cell r="D1137">
            <v>13.3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 t="str">
            <v>Volutone</v>
          </cell>
        </row>
        <row r="1138">
          <cell r="A1138" t="str">
            <v>KWP230B</v>
          </cell>
          <cell r="B1138" t="str">
            <v>Chief</v>
          </cell>
          <cell r="C1138" t="str">
            <v>20" VERT ARRAY WALL MOUNT</v>
          </cell>
          <cell r="D1138">
            <v>229.25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 t="str">
            <v>Volutone</v>
          </cell>
        </row>
        <row r="1139">
          <cell r="A1139" t="str">
            <v>KWD230S</v>
          </cell>
          <cell r="B1139" t="str">
            <v>Chief</v>
          </cell>
          <cell r="C1139" t="str">
            <v>20" VERT ARRAY SWING</v>
          </cell>
          <cell r="D1139">
            <v>229.25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 t="str">
            <v>Volutone</v>
          </cell>
        </row>
        <row r="1140">
          <cell r="A1140" t="str">
            <v>KWD230B</v>
          </cell>
          <cell r="B1140" t="str">
            <v>Chief</v>
          </cell>
          <cell r="C1140" t="str">
            <v>20" VERT ARRAY SWING</v>
          </cell>
          <cell r="D1140">
            <v>229.25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 t="str">
            <v>Volutone</v>
          </cell>
        </row>
        <row r="1141">
          <cell r="A1141" t="str">
            <v>PACIW124B</v>
          </cell>
          <cell r="B1141" t="str">
            <v>Chief</v>
          </cell>
          <cell r="C1141" t="str">
            <v>20-24" STUD ACCESSORY FOR PIW/MIW</v>
          </cell>
          <cell r="D1141">
            <v>76.3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 t="str">
            <v>Volutone</v>
          </cell>
        </row>
        <row r="1142">
          <cell r="A1142" t="str">
            <v>MFQUS</v>
          </cell>
          <cell r="B1142" t="str">
            <v>Chief</v>
          </cell>
          <cell r="C1142" t="str">
            <v>2' MFP MOBILE CART</v>
          </cell>
          <cell r="D1142">
            <v>433.3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 t="str">
            <v>Volutone</v>
          </cell>
        </row>
        <row r="1143">
          <cell r="A1143" t="str">
            <v>MFQUB</v>
          </cell>
          <cell r="B1143" t="str">
            <v>Chief</v>
          </cell>
          <cell r="C1143" t="str">
            <v>2' MFP MOBILE CART</v>
          </cell>
          <cell r="D1143">
            <v>433.3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 t="str">
            <v>Volutone</v>
          </cell>
        </row>
        <row r="1144">
          <cell r="A1144" t="str">
            <v>MFQ6000S</v>
          </cell>
          <cell r="B1144" t="str">
            <v>Chief</v>
          </cell>
          <cell r="C1144" t="str">
            <v>2' MFP MOBILE CART</v>
          </cell>
          <cell r="D1144">
            <v>377.3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 t="str">
            <v>Volutone</v>
          </cell>
        </row>
        <row r="1145">
          <cell r="A1145" t="str">
            <v>MFQ6000B</v>
          </cell>
          <cell r="B1145" t="str">
            <v>Chief</v>
          </cell>
          <cell r="C1145" t="str">
            <v>2' MFP MOBILE CART</v>
          </cell>
          <cell r="D1145">
            <v>377.3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 t="str">
            <v>Volutone</v>
          </cell>
        </row>
        <row r="1146">
          <cell r="A1146" t="str">
            <v>PFQUS</v>
          </cell>
          <cell r="B1146" t="str">
            <v>Chief</v>
          </cell>
          <cell r="C1146" t="str">
            <v>2' LFP MOBILE CART</v>
          </cell>
          <cell r="D1146">
            <v>482.3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 t="str">
            <v>Volutone</v>
          </cell>
        </row>
        <row r="1147">
          <cell r="A1147" t="str">
            <v>PFQUB</v>
          </cell>
          <cell r="B1147" t="str">
            <v>Chief</v>
          </cell>
          <cell r="C1147" t="str">
            <v>2' LFP MOBILE CART</v>
          </cell>
          <cell r="D1147">
            <v>482.3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 t="str">
            <v>Volutone</v>
          </cell>
        </row>
        <row r="1148">
          <cell r="A1148" t="str">
            <v>PFQ2000S</v>
          </cell>
          <cell r="B1148" t="str">
            <v>Chief</v>
          </cell>
          <cell r="C1148" t="str">
            <v>2' LFP MOBILE CART</v>
          </cell>
          <cell r="D1148">
            <v>419.3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 t="str">
            <v>Volutone</v>
          </cell>
        </row>
        <row r="1149">
          <cell r="A1149" t="str">
            <v>PFQ2000B</v>
          </cell>
          <cell r="B1149" t="str">
            <v>Chief</v>
          </cell>
          <cell r="C1149" t="str">
            <v>2' LFP MOBILE CART</v>
          </cell>
          <cell r="D1149">
            <v>419.3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 t="str">
            <v>Volutone</v>
          </cell>
        </row>
        <row r="1150">
          <cell r="A1150" t="str">
            <v>KTP445S</v>
          </cell>
          <cell r="B1150" t="str">
            <v>Chief</v>
          </cell>
          <cell r="C1150" t="str">
            <v>2 X 2 ARRAY TABLE STAND</v>
          </cell>
          <cell r="D1150">
            <v>355.25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 t="str">
            <v>Volutone</v>
          </cell>
        </row>
        <row r="1151">
          <cell r="A1151" t="str">
            <v>KTP445B</v>
          </cell>
          <cell r="B1151" t="str">
            <v>Chief</v>
          </cell>
          <cell r="C1151" t="str">
            <v>2 X 2 ARRAY TABLE STAND</v>
          </cell>
          <cell r="D1151">
            <v>355.25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 t="str">
            <v>Volutone</v>
          </cell>
        </row>
        <row r="1152">
          <cell r="A1152" t="str">
            <v>KTG445S</v>
          </cell>
          <cell r="B1152" t="str">
            <v>Chief</v>
          </cell>
          <cell r="C1152" t="str">
            <v>2 X 2 ARRAY GROMMET STAND</v>
          </cell>
          <cell r="D1152">
            <v>355.25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 t="str">
            <v>Volutone</v>
          </cell>
        </row>
        <row r="1153">
          <cell r="A1153" t="str">
            <v>KTG445B</v>
          </cell>
          <cell r="B1153" t="str">
            <v>Chief</v>
          </cell>
          <cell r="C1153" t="str">
            <v>2 X 2 ARRAY GROMMET STAND</v>
          </cell>
          <cell r="D1153">
            <v>355.25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 t="str">
            <v>Volutone</v>
          </cell>
        </row>
        <row r="1154">
          <cell r="A1154" t="str">
            <v>KTP225S</v>
          </cell>
          <cell r="B1154" t="str">
            <v>Chief</v>
          </cell>
          <cell r="C1154" t="str">
            <v>2 X 1 ARRAY TABLE STAND</v>
          </cell>
          <cell r="D1154">
            <v>197.75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 t="str">
            <v>Volutone</v>
          </cell>
        </row>
        <row r="1155">
          <cell r="A1155" t="str">
            <v>KTP225B</v>
          </cell>
          <cell r="B1155" t="str">
            <v>Chief</v>
          </cell>
          <cell r="C1155" t="str">
            <v>2 X 1 ARRAY TABLE STAND</v>
          </cell>
          <cell r="D1155">
            <v>197.75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 t="str">
            <v>Volutone</v>
          </cell>
        </row>
        <row r="1156">
          <cell r="A1156" t="str">
            <v>KTG225S</v>
          </cell>
          <cell r="B1156" t="str">
            <v>Chief</v>
          </cell>
          <cell r="C1156" t="str">
            <v>2 X 1 ARRAY GROMMET STAND</v>
          </cell>
          <cell r="D1156">
            <v>197.75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 t="str">
            <v>Volutone</v>
          </cell>
        </row>
        <row r="1157">
          <cell r="A1157" t="str">
            <v>KTG225B</v>
          </cell>
          <cell r="B1157" t="str">
            <v>Chief</v>
          </cell>
          <cell r="C1157" t="str">
            <v>2 X 1 ARRAY GROMMET STAND</v>
          </cell>
          <cell r="D1157">
            <v>197.75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 t="str">
            <v>Volutone</v>
          </cell>
        </row>
        <row r="1158">
          <cell r="A1158" t="str">
            <v>MAC400</v>
          </cell>
          <cell r="B1158" t="str">
            <v>Chief</v>
          </cell>
          <cell r="C1158" t="str">
            <v>1ID SIZE ROTATION ADAPTER</v>
          </cell>
          <cell r="D1158">
            <v>101.5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 t="str">
            <v>Volutone</v>
          </cell>
        </row>
        <row r="1159">
          <cell r="A1159" t="str">
            <v>FSA1015B</v>
          </cell>
          <cell r="B1159" t="str">
            <v>Chief</v>
          </cell>
          <cell r="C1159" t="str">
            <v>19" EQUIPMENT RACK SFP MOUNT</v>
          </cell>
          <cell r="D1159">
            <v>72.099999999999994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 t="str">
            <v>Volutone</v>
          </cell>
        </row>
        <row r="1160">
          <cell r="A1160" t="str">
            <v>KWP230S</v>
          </cell>
          <cell r="B1160" t="str">
            <v>Chief</v>
          </cell>
          <cell r="C1160" t="str">
            <v>17" VERT ARRAY WALL MOUNT</v>
          </cell>
          <cell r="D1160">
            <v>229.25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 t="str">
            <v>Volutone</v>
          </cell>
        </row>
        <row r="1161">
          <cell r="A1161" t="str">
            <v>FCK016</v>
          </cell>
          <cell r="B1161" t="str">
            <v>Chief</v>
          </cell>
          <cell r="C1161" t="str">
            <v>16" MOUNT CONNECTOR</v>
          </cell>
          <cell r="D1161">
            <v>35.700000000000003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 t="str">
            <v>Volutone</v>
          </cell>
        </row>
        <row r="1162">
          <cell r="A1162" t="str">
            <v>CMS390</v>
          </cell>
          <cell r="B1162" t="str">
            <v>Chief</v>
          </cell>
          <cell r="C1162" t="str">
            <v>16" ADJUSTABLE ON CENTER CEILING PLATE</v>
          </cell>
          <cell r="D1162">
            <v>45.5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 t="str">
            <v>Volutone</v>
          </cell>
        </row>
        <row r="1163">
          <cell r="A1163" t="str">
            <v>KTA1014S</v>
          </cell>
          <cell r="B1163" t="str">
            <v>Chief</v>
          </cell>
          <cell r="C1163" t="str">
            <v>14" POLE ACCESSORY</v>
          </cell>
          <cell r="D1163">
            <v>26.25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 t="str">
            <v>Volutone</v>
          </cell>
        </row>
        <row r="1164">
          <cell r="A1164" t="str">
            <v>KTA1014B</v>
          </cell>
          <cell r="B1164" t="str">
            <v>Chief</v>
          </cell>
          <cell r="C1164" t="str">
            <v>14" POLE ACCESSORY</v>
          </cell>
          <cell r="D1164">
            <v>26.25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 t="str">
            <v>Volutone</v>
          </cell>
        </row>
        <row r="1165">
          <cell r="A1165" t="str">
            <v>FSA4101S</v>
          </cell>
          <cell r="B1165" t="str">
            <v>Chief</v>
          </cell>
          <cell r="C1165" t="str">
            <v>100 X 200 INTERFACE BRACKET</v>
          </cell>
          <cell r="D1165">
            <v>27.3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 t="str">
            <v>Volutone</v>
          </cell>
        </row>
        <row r="1166">
          <cell r="A1166" t="str">
            <v>FSA4101B</v>
          </cell>
          <cell r="B1166" t="str">
            <v>Chief</v>
          </cell>
          <cell r="C1166" t="str">
            <v>100 X 200 INTERFACE BRACKET</v>
          </cell>
          <cell r="D1166">
            <v>27.3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 t="str">
            <v>Volutone</v>
          </cell>
        </row>
        <row r="1167">
          <cell r="A1167" t="str">
            <v>CMA278</v>
          </cell>
          <cell r="B1167" t="str">
            <v>Chief</v>
          </cell>
          <cell r="C1167" t="str">
            <v>10 PACK 1-1/2 NPT CAP, BLACK VINYL</v>
          </cell>
          <cell r="D1167">
            <v>20.3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 t="str">
            <v>Volutone</v>
          </cell>
        </row>
        <row r="1168">
          <cell r="A1168" t="str">
            <v>CMA151</v>
          </cell>
          <cell r="B1168" t="str">
            <v>Chief</v>
          </cell>
          <cell r="C1168" t="str">
            <v>1"REDUCER</v>
          </cell>
          <cell r="D1168">
            <v>16.8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 t="str">
            <v>Volutone</v>
          </cell>
        </row>
        <row r="1169">
          <cell r="A1169" t="str">
            <v>CMA273</v>
          </cell>
          <cell r="B1169" t="str">
            <v>Chief</v>
          </cell>
          <cell r="C1169" t="str">
            <v>1.5" NPT CAP</v>
          </cell>
          <cell r="D1169">
            <v>14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 t="str">
            <v>Volutone</v>
          </cell>
        </row>
        <row r="1170">
          <cell r="A1170" t="str">
            <v>CMA101W</v>
          </cell>
          <cell r="B1170" t="str">
            <v>Chief</v>
          </cell>
          <cell r="C1170" t="str">
            <v>1.5" DESIGNER CEILING PLATE</v>
          </cell>
          <cell r="D1170">
            <v>14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 t="str">
            <v>Volutone</v>
          </cell>
        </row>
        <row r="1171">
          <cell r="A1171" t="str">
            <v>CMA152</v>
          </cell>
          <cell r="B1171" t="str">
            <v>Chief</v>
          </cell>
          <cell r="C1171" t="str">
            <v>1.5" CABLE MANAGEMENT COUPLER</v>
          </cell>
          <cell r="D1171">
            <v>25.2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 t="str">
            <v>Volutone</v>
          </cell>
        </row>
        <row r="1172">
          <cell r="A1172" t="str">
            <v>CMA270W</v>
          </cell>
          <cell r="B1172" t="str">
            <v>Chief</v>
          </cell>
          <cell r="C1172" t="str">
            <v>1-1/2"NPT COUPLER</v>
          </cell>
          <cell r="D1172">
            <v>18.2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 t="str">
            <v>Volutone</v>
          </cell>
        </row>
        <row r="1173">
          <cell r="A1173" t="str">
            <v>CMA270S</v>
          </cell>
          <cell r="B1173" t="str">
            <v>Chief</v>
          </cell>
          <cell r="C1173" t="str">
            <v>1-1/2"NPT COUPLER</v>
          </cell>
          <cell r="D1173">
            <v>18.2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 t="str">
            <v>Volutone</v>
          </cell>
        </row>
        <row r="1174">
          <cell r="A1174" t="str">
            <v>CMA270</v>
          </cell>
          <cell r="B1174" t="str">
            <v>Chief</v>
          </cell>
          <cell r="C1174" t="str">
            <v>1-1/2"NPT COUPLER</v>
          </cell>
          <cell r="D1174">
            <v>18.2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 t="str">
            <v>Volutone</v>
          </cell>
        </row>
        <row r="1175">
          <cell r="A1175" t="str">
            <v>CMS261W</v>
          </cell>
          <cell r="B1175" t="str">
            <v>Chief</v>
          </cell>
          <cell r="C1175" t="str">
            <v>1-1/2 NPT CUTOFF THREAD ADAPTER</v>
          </cell>
          <cell r="D1175">
            <v>23.1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 t="str">
            <v>Volutone</v>
          </cell>
        </row>
        <row r="1176">
          <cell r="A1176" t="str">
            <v>CMS261S</v>
          </cell>
          <cell r="B1176" t="str">
            <v>Chief</v>
          </cell>
          <cell r="C1176" t="str">
            <v>1-1/2 NPT CUTOFF THREAD ADAPTER</v>
          </cell>
          <cell r="D1176">
            <v>23.1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 t="str">
            <v>Volutone</v>
          </cell>
        </row>
        <row r="1177">
          <cell r="A1177" t="str">
            <v>CMS261</v>
          </cell>
          <cell r="B1177" t="str">
            <v>Chief</v>
          </cell>
          <cell r="C1177" t="str">
            <v>1-1/2 NPT CUTOFF THREAD ADAPTER</v>
          </cell>
          <cell r="D1177">
            <v>23.1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 t="str">
            <v>Volutone</v>
          </cell>
        </row>
        <row r="1178">
          <cell r="A1178" t="str">
            <v>PAC101B</v>
          </cell>
          <cell r="B1178" t="str">
            <v>Chief</v>
          </cell>
          <cell r="C1178" t="str">
            <v>.WALL MOUNT SHELF ACSSY</v>
          </cell>
          <cell r="D1178">
            <v>50.4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 t="str">
            <v>Volutone</v>
          </cell>
        </row>
        <row r="1179">
          <cell r="A1179" t="str">
            <v>KTA220S</v>
          </cell>
          <cell r="B1179" t="str">
            <v>Chief</v>
          </cell>
          <cell r="C1179" t="str">
            <v>.DUAL ARRAY POLE MT ACC.</v>
          </cell>
          <cell r="D1179">
            <v>124.25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 t="str">
            <v>Volutone</v>
          </cell>
        </row>
        <row r="1180">
          <cell r="A1180" t="str">
            <v>MFCUB</v>
          </cell>
          <cell r="B1180" t="str">
            <v>Chief</v>
          </cell>
          <cell r="C1180" t="str">
            <v>.4' - 6' MFP MOBIL CART</v>
          </cell>
          <cell r="D1180">
            <v>524.29999999999995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 t="str">
            <v>Volutone</v>
          </cell>
        </row>
        <row r="1181">
          <cell r="A1181" t="str">
            <v>RPMAUS</v>
          </cell>
          <cell r="B1181" t="str">
            <v>Chief</v>
          </cell>
          <cell r="C1181" t="str">
            <v xml:space="preserve"> UNIVERSAL RPMA</v>
          </cell>
          <cell r="D1181">
            <v>160.30000000000001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 t="str">
            <v>Volutone</v>
          </cell>
        </row>
        <row r="1182">
          <cell r="A1182" t="str">
            <v>KSA1003B</v>
          </cell>
          <cell r="B1182" t="str">
            <v>Chief</v>
          </cell>
          <cell r="C1182" t="str">
            <v xml:space="preserve"> RM RETROFIT KIT</v>
          </cell>
          <cell r="D1182">
            <v>29.75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 t="str">
            <v>Volutone</v>
          </cell>
        </row>
        <row r="1183">
          <cell r="A1183" t="str">
            <v>PSMT2015</v>
          </cell>
          <cell r="B1183" t="str">
            <v>Chief</v>
          </cell>
          <cell r="C1183" t="str">
            <v xml:space="preserve"> LOW PROFILE PSM, HITACHI</v>
          </cell>
          <cell r="D1183">
            <v>90.3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 t="str">
            <v>Volutone</v>
          </cell>
        </row>
        <row r="1184">
          <cell r="A1184" t="str">
            <v>FPM4100</v>
          </cell>
          <cell r="B1184" t="str">
            <v>Chief</v>
          </cell>
          <cell r="C1184" t="str">
            <v xml:space="preserve"> FP PITCH-ADJ WALL MT VESA</v>
          </cell>
          <cell r="D1184">
            <v>69.3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 t="str">
            <v>Volutone</v>
          </cell>
        </row>
        <row r="1185">
          <cell r="A1185" t="str">
            <v>MTSAVB</v>
          </cell>
          <cell r="B1185" t="str">
            <v>Chief</v>
          </cell>
          <cell r="C1185" t="str">
            <v xml:space="preserve">       TABLE STAND SWIVEL, BLACK</v>
          </cell>
          <cell r="D1185">
            <v>139.30000000000001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 t="str">
            <v>Volutone</v>
          </cell>
        </row>
        <row r="1186">
          <cell r="A1186" t="str">
            <v>8D40125MOM3P</v>
          </cell>
          <cell r="B1186" t="str">
            <v>Cleerline</v>
          </cell>
          <cell r="C1186" t="str">
            <v>8 Strand 50/125 Plenum, 1000ft</v>
          </cell>
          <cell r="D1186">
            <v>106</v>
          </cell>
          <cell r="E1186">
            <v>0</v>
          </cell>
          <cell r="F1186">
            <v>10</v>
          </cell>
          <cell r="G1186">
            <v>0</v>
          </cell>
          <cell r="H1186">
            <v>0</v>
          </cell>
          <cell r="I1186" t="str">
            <v>Innovative</v>
          </cell>
        </row>
        <row r="1187">
          <cell r="A1187" t="str">
            <v>6D40125MOM3P</v>
          </cell>
          <cell r="B1187" t="str">
            <v>Cleerline</v>
          </cell>
          <cell r="C1187" t="str">
            <v>6 Strand 50/125 Plenum, 1000ft</v>
          </cell>
          <cell r="D1187">
            <v>830</v>
          </cell>
          <cell r="E1187">
            <v>0</v>
          </cell>
          <cell r="F1187">
            <v>10</v>
          </cell>
          <cell r="G1187">
            <v>0</v>
          </cell>
          <cell r="H1187">
            <v>0</v>
          </cell>
          <cell r="I1187" t="str">
            <v>Innovative</v>
          </cell>
        </row>
        <row r="1188">
          <cell r="A1188" t="str">
            <v>S50125MOM3R</v>
          </cell>
          <cell r="B1188" t="str">
            <v>Cleerline</v>
          </cell>
          <cell r="C1188" t="str">
            <v>50/125 Indoor/Outdoor Riser, 1000ft</v>
          </cell>
          <cell r="D1188">
            <v>190</v>
          </cell>
          <cell r="E1188">
            <v>0</v>
          </cell>
          <cell r="F1188">
            <v>10</v>
          </cell>
          <cell r="G1188">
            <v>0</v>
          </cell>
          <cell r="H1188">
            <v>0</v>
          </cell>
          <cell r="I1188" t="str">
            <v>Innovative</v>
          </cell>
        </row>
        <row r="1189">
          <cell r="A1189" t="str">
            <v>S50125MOM3P</v>
          </cell>
          <cell r="B1189" t="str">
            <v>Cleerline</v>
          </cell>
          <cell r="C1189" t="str">
            <v>50/125 Indoor/Outdoor Plenum, 1000ft</v>
          </cell>
          <cell r="D1189">
            <v>200</v>
          </cell>
          <cell r="E1189">
            <v>0</v>
          </cell>
          <cell r="F1189">
            <v>10</v>
          </cell>
          <cell r="G1189">
            <v>0</v>
          </cell>
          <cell r="H1189">
            <v>0</v>
          </cell>
          <cell r="I1189" t="str">
            <v>Innovative</v>
          </cell>
        </row>
        <row r="1190">
          <cell r="A1190" t="str">
            <v>4D40125MOM3P</v>
          </cell>
          <cell r="B1190" t="str">
            <v>Cleerline</v>
          </cell>
          <cell r="C1190" t="str">
            <v>4 Strand 50/125 Plenum, 1000ft</v>
          </cell>
          <cell r="D1190">
            <v>510</v>
          </cell>
          <cell r="E1190">
            <v>0</v>
          </cell>
          <cell r="F1190">
            <v>10</v>
          </cell>
          <cell r="G1190">
            <v>0</v>
          </cell>
          <cell r="H1190">
            <v>0</v>
          </cell>
          <cell r="I1190" t="str">
            <v>Innovative</v>
          </cell>
        </row>
        <row r="1191">
          <cell r="A1191" t="str">
            <v>4B50125OM3R</v>
          </cell>
          <cell r="B1191" t="str">
            <v>Cleerline</v>
          </cell>
          <cell r="C1191" t="str">
            <v>4 Strand 50/125 Indoor/Outdoor Breakout Riser, 1000ft</v>
          </cell>
          <cell r="D1191">
            <v>860</v>
          </cell>
          <cell r="E1191">
            <v>0</v>
          </cell>
          <cell r="F1191">
            <v>10</v>
          </cell>
          <cell r="G1191">
            <v>0</v>
          </cell>
          <cell r="H1191">
            <v>0</v>
          </cell>
          <cell r="I1191" t="str">
            <v>Innovative</v>
          </cell>
        </row>
        <row r="1192">
          <cell r="A1192" t="str">
            <v>12D40125MOM3P</v>
          </cell>
          <cell r="B1192" t="str">
            <v>Cleerline</v>
          </cell>
          <cell r="C1192" t="str">
            <v>12 Strand 50/125 Plenum, 1000ft</v>
          </cell>
          <cell r="D1192">
            <v>1600</v>
          </cell>
          <cell r="E1192">
            <v>0</v>
          </cell>
          <cell r="F1192">
            <v>10</v>
          </cell>
          <cell r="G1192">
            <v>0</v>
          </cell>
          <cell r="H1192">
            <v>0</v>
          </cell>
          <cell r="I1192" t="str">
            <v>Innovative</v>
          </cell>
        </row>
        <row r="1193">
          <cell r="A1193" t="str">
            <v>C2N-TXM</v>
          </cell>
          <cell r="B1193" t="str">
            <v>Crestron</v>
          </cell>
          <cell r="C1193" t="str">
            <v>XM Satellite Radio Tuner</v>
          </cell>
          <cell r="D1193">
            <v>550</v>
          </cell>
          <cell r="E1193">
            <v>0</v>
          </cell>
          <cell r="F1193">
            <v>1</v>
          </cell>
          <cell r="G1193">
            <v>0.25</v>
          </cell>
          <cell r="H1193">
            <v>3</v>
          </cell>
          <cell r="I1193" t="str">
            <v>Crestron</v>
          </cell>
        </row>
        <row r="1194">
          <cell r="A1194" t="str">
            <v>KB-RFUSB-B</v>
          </cell>
          <cell r="B1194" t="str">
            <v>Crestron</v>
          </cell>
          <cell r="C1194" t="str">
            <v>Wireless Keyboard for ADMS, Black, includes USB RF receiver</v>
          </cell>
          <cell r="D1194">
            <v>150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 t="str">
            <v>Crestron</v>
          </cell>
        </row>
        <row r="1195">
          <cell r="A1195" t="str">
            <v>CLCI-1SW2EX-W</v>
          </cell>
          <cell r="B1195" t="str">
            <v>Crestron</v>
          </cell>
          <cell r="C1195" t="str">
            <v>Wireless In-Ceiling Switch, 230VAC</v>
          </cell>
          <cell r="D1195">
            <v>130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 t="str">
            <v>Crestron</v>
          </cell>
        </row>
        <row r="1196">
          <cell r="A1196" t="str">
            <v>CLCI-DIMUEX-W</v>
          </cell>
          <cell r="B1196" t="str">
            <v>Crestron</v>
          </cell>
          <cell r="C1196" t="str">
            <v>Wireless In-Ceiling Dimmer, 230VAC</v>
          </cell>
          <cell r="D1196">
            <v>130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 t="str">
            <v>Crestron</v>
          </cell>
        </row>
        <row r="1197">
          <cell r="A1197" t="str">
            <v>CLCI-1DIMFLV2EX-W</v>
          </cell>
          <cell r="B1197" t="str">
            <v>Crestron</v>
          </cell>
          <cell r="C1197" t="str">
            <v>Wireless In-Ceiling 0-10V Dimmer, 230VAC</v>
          </cell>
          <cell r="D1197">
            <v>130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 t="str">
            <v>Crestron</v>
          </cell>
        </row>
        <row r="1198">
          <cell r="A1198" t="str">
            <v>CLC-1DIMFLV2EX-24V-W</v>
          </cell>
          <cell r="B1198" t="str">
            <v>Crestron</v>
          </cell>
          <cell r="C1198" t="str">
            <v>Wireless In-Ceiling 0-10V Dimmer for 24VDC Applications</v>
          </cell>
          <cell r="D1198">
            <v>150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 t="str">
            <v>Crestron</v>
          </cell>
        </row>
        <row r="1199">
          <cell r="A1199" t="str">
            <v>CAM-IPTZ-101</v>
          </cell>
          <cell r="B1199" t="str">
            <v>Crestron</v>
          </cell>
          <cell r="C1199" t="str">
            <v>Wide Angle PTZ Camera for Capture HD™</v>
          </cell>
          <cell r="D1199">
            <v>1100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 t="str">
            <v>Crestron</v>
          </cell>
        </row>
        <row r="1200">
          <cell r="A1200" t="str">
            <v>X-PANEL</v>
          </cell>
          <cell r="B1200" t="str">
            <v>Crestron</v>
          </cell>
          <cell r="C1200" t="str">
            <v>Web Browser Based GUI Controller</v>
          </cell>
          <cell r="D1200">
            <v>0</v>
          </cell>
          <cell r="E1200">
            <v>0</v>
          </cell>
          <cell r="F1200">
            <v>0</v>
          </cell>
          <cell r="G1200">
            <v>0.25</v>
          </cell>
          <cell r="H1200">
            <v>4</v>
          </cell>
          <cell r="I1200" t="str">
            <v>Crestron</v>
          </cell>
        </row>
        <row r="1201">
          <cell r="A1201" t="str">
            <v>UFO-WPR-3ER-BLU</v>
          </cell>
          <cell r="B1201" t="str">
            <v>Crestron</v>
          </cell>
          <cell r="C1201" t="str">
            <v>Waterproof Wireless LCD Remote, Blue; includes UFO-WPR-3ER-DS-BLU &amp; PW-0510WU</v>
          </cell>
          <cell r="D1201">
            <v>750</v>
          </cell>
          <cell r="E1201">
            <v>0</v>
          </cell>
          <cell r="F1201">
            <v>1</v>
          </cell>
          <cell r="G1201">
            <v>0.25</v>
          </cell>
          <cell r="H1201">
            <v>3</v>
          </cell>
          <cell r="I1201" t="str">
            <v>Crestron</v>
          </cell>
        </row>
        <row r="1202">
          <cell r="A1202" t="str">
            <v>WPR-48</v>
          </cell>
          <cell r="B1202" t="str">
            <v>Crestron</v>
          </cell>
          <cell r="C1202" t="str">
            <v>Water-resistant 1-Way RF/IR Handheld Remote with (9) multi-function hard buttons configurable for up tp 48 functions. Includes WPR-DS. Requires CNRFGWA, CNRFGWA-418, MC2W, C2N-IRGW, CN-TVAV, or CNXRMIRD.</v>
          </cell>
          <cell r="D1202">
            <v>350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 t="str">
            <v>Crestron</v>
          </cell>
        </row>
        <row r="1203">
          <cell r="A1203" t="str">
            <v>WPRI-48</v>
          </cell>
          <cell r="B1203" t="str">
            <v>Crestron</v>
          </cell>
          <cell r="C1203" t="str">
            <v>Water-resistant 1-Way RF/IR Handheld Remote with (9) multi-function hard buttons configurable for up tp 48 functions - International Version, 230VAC. Includes WPRI-DS. Requires CNRFGWA, CNRFGWA-418, MC2W, C2N-IRGW, CN-TVAV, or CNXRMIRD.</v>
          </cell>
          <cell r="D1203">
            <v>350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 t="str">
            <v>Crestron</v>
          </cell>
        </row>
        <row r="1204">
          <cell r="A1204" t="str">
            <v>DM-TX1-1G-W-T</v>
          </cell>
          <cell r="B1204" t="str">
            <v>Crestron</v>
          </cell>
          <cell r="C1204" t="str">
            <v>Wall Plate DigitalMedia™ CAT Transmitter, White Textured</v>
          </cell>
          <cell r="D1204">
            <v>350</v>
          </cell>
          <cell r="E1204">
            <v>0</v>
          </cell>
          <cell r="F1204">
            <v>1</v>
          </cell>
          <cell r="G1204">
            <v>0.25</v>
          </cell>
          <cell r="H1204">
            <v>1</v>
          </cell>
          <cell r="I1204" t="str">
            <v>Crestron</v>
          </cell>
        </row>
        <row r="1205">
          <cell r="A1205" t="str">
            <v>DM-TX1-1G</v>
          </cell>
          <cell r="B1205" t="str">
            <v>Crestron</v>
          </cell>
          <cell r="C1205" t="str">
            <v>Wall Plate DigitalMedia™ CAT Transmitter, Black Textured</v>
          </cell>
          <cell r="D1205">
            <v>350</v>
          </cell>
          <cell r="E1205">
            <v>0</v>
          </cell>
          <cell r="F1205">
            <v>1</v>
          </cell>
          <cell r="G1205">
            <v>0.25</v>
          </cell>
          <cell r="H1205">
            <v>1</v>
          </cell>
          <cell r="I1205" t="str">
            <v>Crestron</v>
          </cell>
        </row>
        <row r="1206">
          <cell r="A1206" t="str">
            <v>DM-TX-400-3G-W-T</v>
          </cell>
          <cell r="B1206" t="str">
            <v>Crestron</v>
          </cell>
          <cell r="C1206" t="str">
            <v>Wall Plate DigitalMedia™ CAT Transmitter 400, White Textured</v>
          </cell>
          <cell r="D1206">
            <v>900</v>
          </cell>
          <cell r="E1206">
            <v>0</v>
          </cell>
          <cell r="F1206">
            <v>1</v>
          </cell>
          <cell r="G1206">
            <v>0.25</v>
          </cell>
          <cell r="H1206">
            <v>1</v>
          </cell>
          <cell r="I1206" t="str">
            <v>Crestron</v>
          </cell>
        </row>
        <row r="1207">
          <cell r="A1207" t="str">
            <v>DM-TX-400-3G</v>
          </cell>
          <cell r="B1207" t="str">
            <v>Crestron</v>
          </cell>
          <cell r="C1207" t="str">
            <v>Wall Plate DigitalMedia™ CAT Transmitter 400, Black Textured</v>
          </cell>
          <cell r="D1207">
            <v>900</v>
          </cell>
          <cell r="E1207">
            <v>0</v>
          </cell>
          <cell r="F1207">
            <v>1</v>
          </cell>
          <cell r="G1207">
            <v>0.25</v>
          </cell>
          <cell r="H1207">
            <v>1</v>
          </cell>
          <cell r="I1207" t="str">
            <v>Crestron</v>
          </cell>
        </row>
        <row r="1208">
          <cell r="A1208" t="str">
            <v>DM-TX-200-2G-W-T</v>
          </cell>
          <cell r="B1208" t="str">
            <v>Crestron</v>
          </cell>
          <cell r="C1208" t="str">
            <v>Wall Plate DigitalMedia™ CAT Transmitter 200, White Textured</v>
          </cell>
          <cell r="D1208">
            <v>600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 t="str">
            <v>Crestron</v>
          </cell>
        </row>
        <row r="1209">
          <cell r="A1209" t="str">
            <v>DM-TX-200-2G</v>
          </cell>
          <cell r="B1209" t="str">
            <v>Crestron</v>
          </cell>
          <cell r="C1209" t="str">
            <v>Wall Plate DigitalMedia™ CAT Transmitter 200, Black Textured</v>
          </cell>
          <cell r="D1209">
            <v>600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 t="str">
            <v>Crestron</v>
          </cell>
        </row>
        <row r="1210">
          <cell r="A1210" t="str">
            <v>DM-RX1-1G-W-T</v>
          </cell>
          <cell r="B1210" t="str">
            <v>Crestron</v>
          </cell>
          <cell r="C1210" t="str">
            <v>Wall Plate DigitalMedia™ CAT Receiver, White Textured</v>
          </cell>
          <cell r="D1210">
            <v>400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 t="str">
            <v>Crestron</v>
          </cell>
        </row>
        <row r="1211">
          <cell r="A1211" t="str">
            <v>DM-RX1-1G</v>
          </cell>
          <cell r="B1211" t="str">
            <v>Crestron</v>
          </cell>
          <cell r="C1211" t="str">
            <v>Wall Plate DigitalMedia™ CAT Receiver, Black Textured</v>
          </cell>
          <cell r="D1211">
            <v>400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 t="str">
            <v>Crestron</v>
          </cell>
        </row>
        <row r="1212">
          <cell r="A1212" t="str">
            <v>DM-TX-200-C-2G-W-T</v>
          </cell>
          <cell r="B1212" t="str">
            <v>Crestron</v>
          </cell>
          <cell r="C1212" t="str">
            <v>Wall Plate DigitalMedia 8G+™ Transmitter 200, White Textured; includes PW-2407WUL</v>
          </cell>
          <cell r="D1212">
            <v>700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 t="str">
            <v>Crestron</v>
          </cell>
        </row>
        <row r="1213">
          <cell r="A1213" t="str">
            <v>DM-TX-200-C-2G-B-T</v>
          </cell>
          <cell r="B1213" t="str">
            <v>Crestron</v>
          </cell>
          <cell r="C1213" t="str">
            <v>Wall Plate DigitalMedia 8G+™ Transmitter 200, Black Textured; includes PW-2407WUL</v>
          </cell>
          <cell r="D1213">
            <v>700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 t="str">
            <v>Crestron</v>
          </cell>
        </row>
        <row r="1214">
          <cell r="A1214" t="str">
            <v>APAD-W</v>
          </cell>
          <cell r="B1214" t="str">
            <v>Crestron</v>
          </cell>
          <cell r="C1214" t="str">
            <v>Wall Mount LCD Controller, White; For mounting options, see Configuration &amp; Ordering Guide</v>
          </cell>
          <cell r="D1214">
            <v>250</v>
          </cell>
          <cell r="E1214">
            <v>0</v>
          </cell>
          <cell r="F1214">
            <v>1</v>
          </cell>
          <cell r="G1214">
            <v>0.25</v>
          </cell>
          <cell r="H1214">
            <v>4</v>
          </cell>
          <cell r="I1214" t="str">
            <v>Crestron</v>
          </cell>
        </row>
        <row r="1215">
          <cell r="A1215" t="str">
            <v>APAD-B</v>
          </cell>
          <cell r="B1215" t="str">
            <v>Crestron</v>
          </cell>
          <cell r="C1215" t="str">
            <v>Wall Mount LCD Controller, Black; For mounting options, see Configuration &amp; Ordering Guide</v>
          </cell>
          <cell r="D1215">
            <v>250</v>
          </cell>
          <cell r="E1215">
            <v>0</v>
          </cell>
          <cell r="F1215">
            <v>1</v>
          </cell>
          <cell r="G1215">
            <v>0.25</v>
          </cell>
          <cell r="H1215">
            <v>4</v>
          </cell>
          <cell r="I1215" t="str">
            <v>Crestron</v>
          </cell>
        </row>
        <row r="1216">
          <cell r="A1216" t="str">
            <v>C2N-IRGW-1G</v>
          </cell>
          <cell r="B1216" t="str">
            <v>Crestron</v>
          </cell>
          <cell r="C1216" t="str">
            <v>Wall Mount IR Gateway</v>
          </cell>
          <cell r="D1216">
            <v>250</v>
          </cell>
          <cell r="E1216">
            <v>0</v>
          </cell>
          <cell r="F1216">
            <v>1</v>
          </cell>
          <cell r="G1216">
            <v>0.25</v>
          </cell>
          <cell r="H1216">
            <v>1</v>
          </cell>
          <cell r="I1216" t="str">
            <v>Crestron</v>
          </cell>
        </row>
        <row r="1217">
          <cell r="A1217" t="str">
            <v>TPS-IMW</v>
          </cell>
          <cell r="B1217" t="str">
            <v>Crestron</v>
          </cell>
          <cell r="C1217" t="str">
            <v>Wall Mount Interface Module for Isys TPS-3000/4000/5000/6000</v>
          </cell>
          <cell r="D1217">
            <v>160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 t="str">
            <v>Crestron</v>
          </cell>
        </row>
        <row r="1218">
          <cell r="A1218" t="str">
            <v>CEN-IDOCV-DSW-W-T</v>
          </cell>
          <cell r="B1218" t="str">
            <v>Crestron</v>
          </cell>
          <cell r="C1218" t="str">
            <v>Wall Mount Interface for Apple® iPod®, White Textured. Requires PWE-4803RU or equivalent PoE power source. Requires ABAR-1 &amp; ABVR-1 or other CH CAT5 AV interface. For mounting options, see Configuration and Ordering Guide.</v>
          </cell>
          <cell r="D1218">
            <v>350</v>
          </cell>
          <cell r="E1218">
            <v>0</v>
          </cell>
          <cell r="F1218">
            <v>2</v>
          </cell>
          <cell r="G1218">
            <v>0.25</v>
          </cell>
          <cell r="H1218">
            <v>2</v>
          </cell>
          <cell r="I1218" t="str">
            <v>Crestron</v>
          </cell>
        </row>
        <row r="1219">
          <cell r="A1219" t="str">
            <v>CEN-IDOCV-DSW-PWE-W-T</v>
          </cell>
          <cell r="B1219" t="str">
            <v>Crestron</v>
          </cell>
          <cell r="C1219" t="str">
            <v>Wall Mount Interface for Apple® iPod®, White Textured, w/PoE Injector. Includes PWE-4803RU. Requires ABAR-1 &amp; ABVR-1 or other CH CAT5 AV interface. For mounting options, see Configuration and Ordering Guide.</v>
          </cell>
          <cell r="D1219">
            <v>400</v>
          </cell>
          <cell r="E1219">
            <v>0</v>
          </cell>
          <cell r="F1219">
            <v>2</v>
          </cell>
          <cell r="G1219">
            <v>0.25</v>
          </cell>
          <cell r="H1219">
            <v>2</v>
          </cell>
          <cell r="I1219" t="str">
            <v>Crestron</v>
          </cell>
        </row>
        <row r="1220">
          <cell r="A1220" t="str">
            <v>CEN-IDOCV-DSW-B-T</v>
          </cell>
          <cell r="B1220" t="str">
            <v>Crestron</v>
          </cell>
          <cell r="C1220" t="str">
            <v>Wall Mount Interface for Apple® iPod®, Black Textured. Requires PWE-4803RU or equivalent PoE power source. Requires ABAR-1 &amp; ABVR-1 or other CH CAT5 AV interface. For mounting options, see Configuration and Ordering Guide.</v>
          </cell>
          <cell r="D1220">
            <v>350</v>
          </cell>
          <cell r="E1220">
            <v>0</v>
          </cell>
          <cell r="F1220">
            <v>2</v>
          </cell>
          <cell r="G1220">
            <v>0.25</v>
          </cell>
          <cell r="H1220">
            <v>2</v>
          </cell>
          <cell r="I1220" t="str">
            <v>Crestron</v>
          </cell>
        </row>
        <row r="1221">
          <cell r="A1221" t="str">
            <v>CEN-IDOCV-DSW-PWE-B-T</v>
          </cell>
          <cell r="B1221" t="str">
            <v>Crestron</v>
          </cell>
          <cell r="C1221" t="str">
            <v>Wall Mount Interface for Apple® iPod®, Black Textured, w/PoE Injector. Includes PWE-4803RU. Requires ABAR-1 &amp; ABVR-1 or other CH CAT5 AV interface. For mounting options, see Configuration and Ordering Guide.</v>
          </cell>
          <cell r="D1221">
            <v>400</v>
          </cell>
          <cell r="E1221">
            <v>0</v>
          </cell>
          <cell r="F1221">
            <v>2</v>
          </cell>
          <cell r="G1221">
            <v>0.25</v>
          </cell>
          <cell r="H1221">
            <v>2</v>
          </cell>
          <cell r="I1221" t="str">
            <v>Crestron</v>
          </cell>
        </row>
        <row r="1222">
          <cell r="A1222" t="str">
            <v>TST-600-DSW-W-S</v>
          </cell>
          <cell r="B1222" t="str">
            <v>Crestron</v>
          </cell>
          <cell r="C1222" t="str">
            <v>Wall Mount Docking Station for TST-600, White Smooth [Just Released]</v>
          </cell>
          <cell r="D1222">
            <v>900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 t="str">
            <v>Crestron</v>
          </cell>
        </row>
        <row r="1223">
          <cell r="A1223" t="str">
            <v>TST-600-DSW-B-T</v>
          </cell>
          <cell r="B1223" t="str">
            <v>Crestron</v>
          </cell>
          <cell r="C1223" t="str">
            <v>Wall Mount Docking Station for TST-600, Black Textured [Just Released]</v>
          </cell>
          <cell r="D1223">
            <v>900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 t="str">
            <v>Crestron</v>
          </cell>
        </row>
        <row r="1224">
          <cell r="A1224" t="str">
            <v>TST-600-DSW-B-S</v>
          </cell>
          <cell r="B1224" t="str">
            <v>Crestron</v>
          </cell>
          <cell r="C1224" t="str">
            <v>Wall Mount Docking Station for TST-600, Black Smooth [Just Released]</v>
          </cell>
          <cell r="D1224">
            <v>900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 t="str">
            <v>Crestron</v>
          </cell>
        </row>
        <row r="1225">
          <cell r="A1225" t="str">
            <v>TPS-6X-DSW</v>
          </cell>
          <cell r="B1225" t="str">
            <v>Crestron</v>
          </cell>
          <cell r="C1225" t="str">
            <v>Wall Mount Docking Station for TPS-6X, Gloss Black. For mounting options, see Configuration and Ordering Guide.</v>
          </cell>
          <cell r="D1225">
            <v>900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 t="str">
            <v>Crestron</v>
          </cell>
        </row>
        <row r="1226">
          <cell r="A1226" t="str">
            <v>TPS-6X-DSW-W-S</v>
          </cell>
          <cell r="B1226" t="str">
            <v>Crestron</v>
          </cell>
          <cell r="C1226" t="str">
            <v>Wall Mount Docking Station for TPS-6X-W-S, Gloss White. For mounting options, see Configuration and Ordering Guide.</v>
          </cell>
          <cell r="D1226">
            <v>900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 t="str">
            <v>Crestron</v>
          </cell>
        </row>
        <row r="1227">
          <cell r="A1227" t="str">
            <v>TPS-6X-DSW-B-T</v>
          </cell>
          <cell r="B1227" t="str">
            <v>Crestron</v>
          </cell>
          <cell r="C1227" t="str">
            <v>Wall Mount Docking Station for TPS-6X-B-T, Matte Black. For mounting options, see Configuration and Ordering Guide.</v>
          </cell>
          <cell r="D1227">
            <v>900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 t="str">
            <v>Crestron</v>
          </cell>
        </row>
        <row r="1228">
          <cell r="A1228" t="str">
            <v>TPMC-8X-DSW</v>
          </cell>
          <cell r="B1228" t="str">
            <v>Crestron</v>
          </cell>
          <cell r="C1228" t="str">
            <v>Wall Mount Docking Station for TPMC-8X or TPMC-8X-GA. For mounting options, see Configuration and Ordering Guide.</v>
          </cell>
          <cell r="D1228">
            <v>1000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 t="str">
            <v>Crestron</v>
          </cell>
        </row>
        <row r="1229">
          <cell r="A1229" t="str">
            <v>TPMC-3X-DSW-W-S</v>
          </cell>
          <cell r="B1229" t="str">
            <v>Crestron</v>
          </cell>
          <cell r="C1229" t="str">
            <v>Wall Mount Docking Station for TPMC-3X, White Smooth</v>
          </cell>
          <cell r="D1229">
            <v>75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 t="str">
            <v>Crestron</v>
          </cell>
        </row>
        <row r="1230">
          <cell r="A1230" t="str">
            <v>TPMC-3X-DSW</v>
          </cell>
          <cell r="B1230" t="str">
            <v>Crestron</v>
          </cell>
          <cell r="C1230" t="str">
            <v>Wall Mount Docking Station for TPMC-3X, Black Smooth</v>
          </cell>
          <cell r="D1230">
            <v>75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 t="str">
            <v>Crestron</v>
          </cell>
        </row>
        <row r="1231">
          <cell r="A1231" t="str">
            <v>WMKC-V15-W</v>
          </cell>
          <cell r="B1231" t="str">
            <v>Crestron</v>
          </cell>
          <cell r="C1231" t="str">
            <v>Wall Mount Conversion Kit for V15 and TPMC-V15, White</v>
          </cell>
          <cell r="D1231">
            <v>100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 t="str">
            <v>Crestron</v>
          </cell>
        </row>
        <row r="1232">
          <cell r="A1232" t="str">
            <v>WMKC-V15-B</v>
          </cell>
          <cell r="B1232" t="str">
            <v>Crestron</v>
          </cell>
          <cell r="C1232" t="str">
            <v>Wall Mount Conversion Kit for V15 and TPMC-V15, Black</v>
          </cell>
          <cell r="D1232">
            <v>100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 t="str">
            <v>Crestron</v>
          </cell>
        </row>
        <row r="1233">
          <cell r="A1233" t="str">
            <v>WMKC-V12-W</v>
          </cell>
          <cell r="B1233" t="str">
            <v>Crestron</v>
          </cell>
          <cell r="C1233" t="str">
            <v>Wall Mount Conversion Kit for V12 and TPMC-V12, White</v>
          </cell>
          <cell r="D1233">
            <v>100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 t="str">
            <v>Crestron</v>
          </cell>
        </row>
        <row r="1234">
          <cell r="A1234" t="str">
            <v>WMKC-V12-B</v>
          </cell>
          <cell r="B1234" t="str">
            <v>Crestron</v>
          </cell>
          <cell r="C1234" t="str">
            <v>Wall Mount Conversion Kit for V12 and TPMC-V12, Black</v>
          </cell>
          <cell r="D1234">
            <v>100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 t="str">
            <v>Crestron</v>
          </cell>
        </row>
        <row r="1235">
          <cell r="A1235" t="str">
            <v>TST-600-DSW-BB</v>
          </cell>
          <cell r="B1235" t="str">
            <v>Crestron</v>
          </cell>
          <cell r="C1235" t="str">
            <v>Wall Mount Back Box for TST-600-DSW [Just Released]</v>
          </cell>
          <cell r="D1235">
            <v>100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 t="str">
            <v>Crestron</v>
          </cell>
        </row>
        <row r="1236">
          <cell r="A1236" t="str">
            <v>TST-600-DSW-BBI</v>
          </cell>
          <cell r="B1236" t="str">
            <v>Crestron</v>
          </cell>
          <cell r="C1236" t="str">
            <v>Wall Mount Back Box for TST-600-DSW – International Version [Just Released]</v>
          </cell>
          <cell r="D1236">
            <v>75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 t="str">
            <v>Crestron</v>
          </cell>
        </row>
        <row r="1237">
          <cell r="A1237" t="str">
            <v>BB-6L</v>
          </cell>
          <cell r="B1237" t="str">
            <v>Crestron</v>
          </cell>
          <cell r="C1237" t="str">
            <v>Wall Mount Back Box for TPS-6L</v>
          </cell>
          <cell r="D1237">
            <v>65</v>
          </cell>
          <cell r="E1237">
            <v>0</v>
          </cell>
          <cell r="F1237">
            <v>0.5</v>
          </cell>
          <cell r="G1237">
            <v>0</v>
          </cell>
          <cell r="H1237">
            <v>0</v>
          </cell>
          <cell r="I1237" t="str">
            <v>Crestron</v>
          </cell>
        </row>
        <row r="1238">
          <cell r="A1238" t="str">
            <v>BBI-IDOCV-DSW</v>
          </cell>
          <cell r="B1238" t="str">
            <v>Crestron</v>
          </cell>
          <cell r="C1238" t="str">
            <v>Wall Mount Back Box for CEN-IDOCV-DSW – International Version</v>
          </cell>
          <cell r="D1238">
            <v>75</v>
          </cell>
          <cell r="E1238">
            <v>0</v>
          </cell>
          <cell r="F1238">
            <v>0.5</v>
          </cell>
          <cell r="G1238">
            <v>0</v>
          </cell>
          <cell r="H1238">
            <v>0</v>
          </cell>
          <cell r="I1238" t="str">
            <v>Crestron</v>
          </cell>
        </row>
        <row r="1239">
          <cell r="A1239" t="str">
            <v>BB-1000L</v>
          </cell>
          <cell r="B1239" t="str">
            <v>Crestron</v>
          </cell>
          <cell r="C1239" t="str">
            <v>Wall Mount Back Box for APAD</v>
          </cell>
          <cell r="D1239">
            <v>50</v>
          </cell>
          <cell r="E1239">
            <v>0</v>
          </cell>
          <cell r="F1239">
            <v>0.5</v>
          </cell>
          <cell r="G1239">
            <v>0</v>
          </cell>
          <cell r="H1239">
            <v>0</v>
          </cell>
          <cell r="I1239" t="str">
            <v>Crestron</v>
          </cell>
        </row>
        <row r="1240">
          <cell r="A1240" t="str">
            <v>C2N-CAMI-WMT</v>
          </cell>
          <cell r="B1240" t="str">
            <v>Crestron</v>
          </cell>
          <cell r="C1240" t="str">
            <v>Wall Mount Accessory for C2N-CAMIDSPT</v>
          </cell>
          <cell r="D1240">
            <v>165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 t="str">
            <v>Crestron</v>
          </cell>
        </row>
        <row r="1241">
          <cell r="A1241" t="str">
            <v>CEN-WAP-ABG-1G</v>
          </cell>
          <cell r="B1241" t="str">
            <v>Crestron</v>
          </cell>
          <cell r="C1241" t="str">
            <v>Wall Mount 802.11a/b/g Wireless Access Point, requires PWE-4803RU or CEN-SW-POE-5</v>
          </cell>
          <cell r="D1241">
            <v>200</v>
          </cell>
          <cell r="E1241">
            <v>0</v>
          </cell>
          <cell r="F1241">
            <v>1</v>
          </cell>
          <cell r="G1241">
            <v>0.25</v>
          </cell>
          <cell r="H1241">
            <v>0</v>
          </cell>
          <cell r="I1241" t="str">
            <v>Crestron</v>
          </cell>
        </row>
        <row r="1242">
          <cell r="A1242" t="str">
            <v>CEN-WAP-ABG-POE-PWE</v>
          </cell>
          <cell r="B1242" t="str">
            <v>Crestron</v>
          </cell>
          <cell r="C1242" t="str">
            <v>Wall Mount 802.11a/b/g Wireless Access Point w/PoE Injector, includes CEN-WAP-ABG-1G and PWE-4803RU</v>
          </cell>
          <cell r="D1242">
            <v>250</v>
          </cell>
          <cell r="E1242">
            <v>0</v>
          </cell>
          <cell r="F1242">
            <v>1</v>
          </cell>
          <cell r="G1242">
            <v>0.25</v>
          </cell>
          <cell r="H1242">
            <v>0</v>
          </cell>
          <cell r="I1242" t="str">
            <v>Crestron</v>
          </cell>
        </row>
        <row r="1243">
          <cell r="A1243" t="str">
            <v>CEN-WAP-POE-PAK</v>
          </cell>
          <cell r="B1243" t="str">
            <v>Crestron</v>
          </cell>
          <cell r="C1243" t="str">
            <v>Wall Mount 802.11a/b/g Wireless Access Point w/5-Port PoE Switch, includes CEN-WAP-ABG-1G and CEN-SW-POE-5</v>
          </cell>
          <cell r="D1243">
            <v>400</v>
          </cell>
          <cell r="E1243">
            <v>0</v>
          </cell>
          <cell r="F1243">
            <v>2</v>
          </cell>
          <cell r="G1243">
            <v>0.5</v>
          </cell>
          <cell r="H1243">
            <v>0</v>
          </cell>
          <cell r="I1243" t="str">
            <v>Crestron</v>
          </cell>
        </row>
        <row r="1244">
          <cell r="A1244" t="str">
            <v>GLA-PWSI50</v>
          </cell>
          <cell r="B1244" t="str">
            <v>Crestron</v>
          </cell>
          <cell r="C1244" t="str">
            <v>Wall Mount 50 Watt Cresnet Power Supply – International Version</v>
          </cell>
          <cell r="D1244">
            <v>150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 t="str">
            <v>Crestron</v>
          </cell>
        </row>
        <row r="1245">
          <cell r="A1245" t="str">
            <v>GLA-PWS50</v>
          </cell>
          <cell r="B1245" t="str">
            <v>Crestron</v>
          </cell>
          <cell r="C1245" t="str">
            <v>Wall Mount 50 Watt Cresnet Power Supply</v>
          </cell>
          <cell r="D1245">
            <v>150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 t="str">
            <v>Crestron</v>
          </cell>
        </row>
        <row r="1246">
          <cell r="A1246" t="str">
            <v>CLW-SWS1W-S</v>
          </cell>
          <cell r="B1246" t="str">
            <v>Crestron</v>
          </cell>
          <cell r="C1246" t="str">
            <v>Wall Box Switch, Slave-Capable, Single Button, White, Smooth</v>
          </cell>
          <cell r="D1246">
            <v>150</v>
          </cell>
          <cell r="E1246">
            <v>0</v>
          </cell>
          <cell r="F1246">
            <v>0.25</v>
          </cell>
          <cell r="G1246">
            <v>0.25</v>
          </cell>
          <cell r="H1246">
            <v>0.25</v>
          </cell>
          <cell r="I1246" t="str">
            <v>Crestron</v>
          </cell>
        </row>
        <row r="1247">
          <cell r="A1247" t="str">
            <v>CLW-SWS1B-S</v>
          </cell>
          <cell r="B1247" t="str">
            <v>Crestron</v>
          </cell>
          <cell r="C1247" t="str">
            <v>Wall Box Switch, Slave-Capable, Single Button, Black, Smooth</v>
          </cell>
          <cell r="D1247">
            <v>150</v>
          </cell>
          <cell r="E1247">
            <v>0</v>
          </cell>
          <cell r="F1247">
            <v>0.25</v>
          </cell>
          <cell r="G1247">
            <v>0.25</v>
          </cell>
          <cell r="H1247">
            <v>0.25</v>
          </cell>
          <cell r="I1247" t="str">
            <v>Crestron</v>
          </cell>
        </row>
        <row r="1248">
          <cell r="A1248" t="str">
            <v>CLW-SWS1A-S</v>
          </cell>
          <cell r="B1248" t="str">
            <v>Crestron</v>
          </cell>
          <cell r="C1248" t="str">
            <v>Wall Box Switch, Slave-Capable, Single Button, Almond, Smooth</v>
          </cell>
          <cell r="D1248">
            <v>150</v>
          </cell>
          <cell r="E1248">
            <v>0</v>
          </cell>
          <cell r="F1248">
            <v>0.25</v>
          </cell>
          <cell r="G1248">
            <v>0.25</v>
          </cell>
          <cell r="H1248">
            <v>0.25</v>
          </cell>
          <cell r="I1248" t="str">
            <v>Crestron</v>
          </cell>
        </row>
        <row r="1249">
          <cell r="A1249" t="str">
            <v>CLW-SWSW-S</v>
          </cell>
          <cell r="B1249" t="str">
            <v>Crestron</v>
          </cell>
          <cell r="C1249" t="str">
            <v>Wall Box Switch, Slave-Capable, 2 Button, White, Smooth</v>
          </cell>
          <cell r="D1249">
            <v>150</v>
          </cell>
          <cell r="E1249">
            <v>0</v>
          </cell>
          <cell r="F1249">
            <v>0.25</v>
          </cell>
          <cell r="G1249">
            <v>0.25</v>
          </cell>
          <cell r="H1249">
            <v>0.25</v>
          </cell>
          <cell r="I1249" t="str">
            <v>Crestron</v>
          </cell>
        </row>
        <row r="1250">
          <cell r="A1250" t="str">
            <v>CLW-SWSB-S</v>
          </cell>
          <cell r="B1250" t="str">
            <v>Crestron</v>
          </cell>
          <cell r="C1250" t="str">
            <v>Wall Box Switch, Slave-Capable, 2 Button, Black, Smooth</v>
          </cell>
          <cell r="D1250">
            <v>150</v>
          </cell>
          <cell r="E1250">
            <v>0</v>
          </cell>
          <cell r="F1250">
            <v>0.25</v>
          </cell>
          <cell r="G1250">
            <v>0.25</v>
          </cell>
          <cell r="H1250">
            <v>0.25</v>
          </cell>
          <cell r="I1250" t="str">
            <v>Crestron</v>
          </cell>
        </row>
        <row r="1251">
          <cell r="A1251" t="str">
            <v>CLW-SWSA-S</v>
          </cell>
          <cell r="B1251" t="str">
            <v>Crestron</v>
          </cell>
          <cell r="C1251" t="str">
            <v>Wall Box Switch, Slave-Capable, 2 Button, Almond, Smooth</v>
          </cell>
          <cell r="D1251">
            <v>150</v>
          </cell>
          <cell r="E1251">
            <v>0</v>
          </cell>
          <cell r="F1251">
            <v>0.25</v>
          </cell>
          <cell r="G1251">
            <v>0.25</v>
          </cell>
          <cell r="H1251">
            <v>0.25</v>
          </cell>
          <cell r="I1251" t="str">
            <v>Crestron</v>
          </cell>
        </row>
        <row r="1252">
          <cell r="A1252" t="str">
            <v>CLW-SW1W-S</v>
          </cell>
          <cell r="B1252" t="str">
            <v>Crestron</v>
          </cell>
          <cell r="C1252" t="str">
            <v>Wall Box Switch, Single Button, White, Smooth</v>
          </cell>
          <cell r="D1252">
            <v>130</v>
          </cell>
          <cell r="E1252">
            <v>0</v>
          </cell>
          <cell r="F1252">
            <v>0.25</v>
          </cell>
          <cell r="G1252">
            <v>0.25</v>
          </cell>
          <cell r="H1252">
            <v>0.25</v>
          </cell>
          <cell r="I1252" t="str">
            <v>Crestron</v>
          </cell>
        </row>
        <row r="1253">
          <cell r="A1253" t="str">
            <v>CLW-SW1B-S</v>
          </cell>
          <cell r="B1253" t="str">
            <v>Crestron</v>
          </cell>
          <cell r="C1253" t="str">
            <v>Wall Box Switch, Single Button, Black, Smooth</v>
          </cell>
          <cell r="D1253">
            <v>130</v>
          </cell>
          <cell r="E1253">
            <v>0</v>
          </cell>
          <cell r="F1253">
            <v>0.25</v>
          </cell>
          <cell r="G1253">
            <v>0.25</v>
          </cell>
          <cell r="H1253">
            <v>0.25</v>
          </cell>
          <cell r="I1253" t="str">
            <v>Crestron</v>
          </cell>
        </row>
        <row r="1254">
          <cell r="A1254" t="str">
            <v>CLW-SW1A-S</v>
          </cell>
          <cell r="B1254" t="str">
            <v>Crestron</v>
          </cell>
          <cell r="C1254" t="str">
            <v>Wall Box Switch, Single Button, Almond, Smooth</v>
          </cell>
          <cell r="D1254">
            <v>130</v>
          </cell>
          <cell r="E1254">
            <v>0</v>
          </cell>
          <cell r="F1254">
            <v>0.25</v>
          </cell>
          <cell r="G1254">
            <v>0.25</v>
          </cell>
          <cell r="H1254">
            <v>0.25</v>
          </cell>
          <cell r="I1254" t="str">
            <v>Crestron</v>
          </cell>
        </row>
        <row r="1255">
          <cell r="A1255" t="str">
            <v>CLW-SWW-S</v>
          </cell>
          <cell r="B1255" t="str">
            <v>Crestron</v>
          </cell>
          <cell r="C1255" t="str">
            <v>Wall Box Switch, 2 Button, White, Smooth</v>
          </cell>
          <cell r="D1255">
            <v>130</v>
          </cell>
          <cell r="E1255">
            <v>0</v>
          </cell>
          <cell r="F1255">
            <v>0.25</v>
          </cell>
          <cell r="G1255">
            <v>0.25</v>
          </cell>
          <cell r="H1255">
            <v>0.25</v>
          </cell>
          <cell r="I1255" t="str">
            <v>Crestron</v>
          </cell>
        </row>
        <row r="1256">
          <cell r="A1256" t="str">
            <v>CLW-SWB-S</v>
          </cell>
          <cell r="B1256" t="str">
            <v>Crestron</v>
          </cell>
          <cell r="C1256" t="str">
            <v>Wall Box Switch, 2 Button, Black, Smooth</v>
          </cell>
          <cell r="D1256">
            <v>130</v>
          </cell>
          <cell r="E1256">
            <v>0</v>
          </cell>
          <cell r="F1256">
            <v>0.25</v>
          </cell>
          <cell r="G1256">
            <v>0.25</v>
          </cell>
          <cell r="H1256">
            <v>0.25</v>
          </cell>
          <cell r="I1256" t="str">
            <v>Crestron</v>
          </cell>
        </row>
        <row r="1257">
          <cell r="A1257" t="str">
            <v>CLW-SWA-S</v>
          </cell>
          <cell r="B1257" t="str">
            <v>Crestron</v>
          </cell>
          <cell r="C1257" t="str">
            <v>Wall Box Switch, 2 Button, Almond, Smooth</v>
          </cell>
          <cell r="D1257">
            <v>130</v>
          </cell>
          <cell r="E1257">
            <v>0</v>
          </cell>
          <cell r="F1257">
            <v>0.25</v>
          </cell>
          <cell r="G1257">
            <v>0.25</v>
          </cell>
          <cell r="H1257">
            <v>0.25</v>
          </cell>
          <cell r="I1257" t="str">
            <v>Crestron</v>
          </cell>
        </row>
        <row r="1258">
          <cell r="A1258" t="str">
            <v>CLW-SLVS1W-S</v>
          </cell>
          <cell r="B1258" t="str">
            <v>Crestron</v>
          </cell>
          <cell r="C1258" t="str">
            <v>Wall Box Slave Switch, Single Button, White, Smooth, Requires CLW-SWS1</v>
          </cell>
          <cell r="D1258">
            <v>50</v>
          </cell>
          <cell r="E1258">
            <v>0</v>
          </cell>
          <cell r="F1258">
            <v>0.25</v>
          </cell>
          <cell r="G1258">
            <v>0.25</v>
          </cell>
          <cell r="H1258">
            <v>0.25</v>
          </cell>
          <cell r="I1258" t="str">
            <v>Crestron</v>
          </cell>
        </row>
        <row r="1259">
          <cell r="A1259" t="str">
            <v>CLW-SLVS1B-S</v>
          </cell>
          <cell r="B1259" t="str">
            <v>Crestron</v>
          </cell>
          <cell r="C1259" t="str">
            <v>Wall Box Slave Switch, Single Button, Black, Smooth, Requires CLW-SWS1</v>
          </cell>
          <cell r="D1259">
            <v>50</v>
          </cell>
          <cell r="E1259">
            <v>0</v>
          </cell>
          <cell r="F1259">
            <v>0.25</v>
          </cell>
          <cell r="G1259">
            <v>0.25</v>
          </cell>
          <cell r="H1259">
            <v>0.25</v>
          </cell>
          <cell r="I1259" t="str">
            <v>Crestron</v>
          </cell>
        </row>
        <row r="1260">
          <cell r="A1260" t="str">
            <v>CLW-SLVS1A-S</v>
          </cell>
          <cell r="B1260" t="str">
            <v>Crestron</v>
          </cell>
          <cell r="C1260" t="str">
            <v>Wall Box Slave Switch, Single Button, Almond, Smooth, Requires CLW-SWS1</v>
          </cell>
          <cell r="D1260">
            <v>50</v>
          </cell>
          <cell r="E1260">
            <v>0</v>
          </cell>
          <cell r="F1260">
            <v>0.25</v>
          </cell>
          <cell r="G1260">
            <v>0.25</v>
          </cell>
          <cell r="H1260">
            <v>0.25</v>
          </cell>
          <cell r="I1260" t="str">
            <v>Crestron</v>
          </cell>
        </row>
        <row r="1261">
          <cell r="A1261" t="str">
            <v>CLW-SLVSW-S</v>
          </cell>
          <cell r="B1261" t="str">
            <v>Crestron</v>
          </cell>
          <cell r="C1261" t="str">
            <v>Wall Box Slave Switch, 2 Button, White, Smooth, Requires CLW-SWS</v>
          </cell>
          <cell r="D1261">
            <v>50</v>
          </cell>
          <cell r="E1261">
            <v>0</v>
          </cell>
          <cell r="F1261">
            <v>0.25</v>
          </cell>
          <cell r="G1261">
            <v>0.25</v>
          </cell>
          <cell r="H1261">
            <v>0.25</v>
          </cell>
          <cell r="I1261" t="str">
            <v>Crestron</v>
          </cell>
        </row>
        <row r="1262">
          <cell r="A1262" t="str">
            <v>CLW-SLVSB-S</v>
          </cell>
          <cell r="B1262" t="str">
            <v>Crestron</v>
          </cell>
          <cell r="C1262" t="str">
            <v>Wall Box Slave Switch, 2 Button, Black, Smooth, Requires CLW-SWS</v>
          </cell>
          <cell r="D1262">
            <v>50</v>
          </cell>
          <cell r="E1262">
            <v>0</v>
          </cell>
          <cell r="F1262">
            <v>0.25</v>
          </cell>
          <cell r="G1262">
            <v>0.25</v>
          </cell>
          <cell r="H1262">
            <v>0.25</v>
          </cell>
          <cell r="I1262" t="str">
            <v>Crestron</v>
          </cell>
        </row>
        <row r="1263">
          <cell r="A1263" t="str">
            <v>CLW-SLVSA-S</v>
          </cell>
          <cell r="B1263" t="str">
            <v>Crestron</v>
          </cell>
          <cell r="C1263" t="str">
            <v>Wall Box Slave Switch, 2 Button, Almond, Smooth, Requires CLW-SWS</v>
          </cell>
          <cell r="D1263">
            <v>50</v>
          </cell>
          <cell r="E1263">
            <v>0</v>
          </cell>
          <cell r="F1263">
            <v>0.25</v>
          </cell>
          <cell r="G1263">
            <v>0.25</v>
          </cell>
          <cell r="H1263">
            <v>0.25</v>
          </cell>
          <cell r="I1263" t="str">
            <v>Crestron</v>
          </cell>
        </row>
        <row r="1264">
          <cell r="A1264" t="str">
            <v>CLW-SLVD1W-S</v>
          </cell>
          <cell r="B1264" t="str">
            <v>Crestron</v>
          </cell>
          <cell r="C1264" t="str">
            <v>Wall Box Slave Dimmer, Single Button, White, Smooth, Requires CLW-DIMS1</v>
          </cell>
          <cell r="D1264">
            <v>50</v>
          </cell>
          <cell r="E1264">
            <v>0</v>
          </cell>
          <cell r="F1264">
            <v>0.25</v>
          </cell>
          <cell r="G1264">
            <v>0.25</v>
          </cell>
          <cell r="H1264">
            <v>0.25</v>
          </cell>
          <cell r="I1264" t="str">
            <v>Crestron</v>
          </cell>
        </row>
        <row r="1265">
          <cell r="A1265" t="str">
            <v>CLW-SLVD1B-S</v>
          </cell>
          <cell r="B1265" t="str">
            <v>Crestron</v>
          </cell>
          <cell r="C1265" t="str">
            <v>Wall Box Slave Dimmer, Single Button, Black, Smooth, Requires CLW-DIMS1</v>
          </cell>
          <cell r="D1265">
            <v>50</v>
          </cell>
          <cell r="E1265">
            <v>0</v>
          </cell>
          <cell r="F1265">
            <v>0.25</v>
          </cell>
          <cell r="G1265">
            <v>0.25</v>
          </cell>
          <cell r="H1265">
            <v>0.25</v>
          </cell>
          <cell r="I1265" t="str">
            <v>Crestron</v>
          </cell>
        </row>
        <row r="1266">
          <cell r="A1266" t="str">
            <v>CLW-SLVD1A-S</v>
          </cell>
          <cell r="B1266" t="str">
            <v>Crestron</v>
          </cell>
          <cell r="C1266" t="str">
            <v>Wall Box Slave Dimmer, Single Button, Almond, Smooth, Requires CLW-DIMS1</v>
          </cell>
          <cell r="D1266">
            <v>50</v>
          </cell>
          <cell r="E1266">
            <v>0</v>
          </cell>
          <cell r="F1266">
            <v>0.25</v>
          </cell>
          <cell r="G1266">
            <v>0.25</v>
          </cell>
          <cell r="H1266">
            <v>0.25</v>
          </cell>
          <cell r="I1266" t="str">
            <v>Crestron</v>
          </cell>
        </row>
        <row r="1267">
          <cell r="A1267" t="str">
            <v>CLW-SLVDW-S</v>
          </cell>
          <cell r="B1267" t="str">
            <v>Crestron</v>
          </cell>
          <cell r="C1267" t="str">
            <v>Wall Box Slave Dimmer, 3 Button, White, Smooth, Requires CLW-DIMS</v>
          </cell>
          <cell r="D1267">
            <v>50</v>
          </cell>
          <cell r="E1267">
            <v>0</v>
          </cell>
          <cell r="F1267">
            <v>0.25</v>
          </cell>
          <cell r="G1267">
            <v>0.25</v>
          </cell>
          <cell r="H1267">
            <v>0.25</v>
          </cell>
          <cell r="I1267" t="str">
            <v>Crestron</v>
          </cell>
        </row>
        <row r="1268">
          <cell r="A1268" t="str">
            <v>CLW-SLVDB-S</v>
          </cell>
          <cell r="B1268" t="str">
            <v>Crestron</v>
          </cell>
          <cell r="C1268" t="str">
            <v>Wall Box Slave Dimmer, 3 Button, Black, Smooth, Requires CLW-DIMS</v>
          </cell>
          <cell r="D1268">
            <v>50</v>
          </cell>
          <cell r="E1268">
            <v>0</v>
          </cell>
          <cell r="F1268">
            <v>0.25</v>
          </cell>
          <cell r="G1268">
            <v>0.25</v>
          </cell>
          <cell r="H1268">
            <v>0.25</v>
          </cell>
          <cell r="I1268" t="str">
            <v>Crestron</v>
          </cell>
        </row>
        <row r="1269">
          <cell r="A1269" t="str">
            <v>CLW-SLVDA-S</v>
          </cell>
          <cell r="B1269" t="str">
            <v>Crestron</v>
          </cell>
          <cell r="C1269" t="str">
            <v>Wall Box Slave Dimmer, 3 Button, Almond, Smooth, Requires CLW-DIMS</v>
          </cell>
          <cell r="D1269">
            <v>50</v>
          </cell>
          <cell r="E1269">
            <v>0</v>
          </cell>
          <cell r="F1269">
            <v>0.25</v>
          </cell>
          <cell r="G1269">
            <v>0.25</v>
          </cell>
          <cell r="H1269">
            <v>0.25</v>
          </cell>
          <cell r="I1269" t="str">
            <v>Crestron</v>
          </cell>
        </row>
        <row r="1270">
          <cell r="A1270" t="str">
            <v>CLW-DIMS1W-S</v>
          </cell>
          <cell r="B1270" t="str">
            <v>Crestron</v>
          </cell>
          <cell r="C1270" t="str">
            <v>Wall Box Dimmer, Slave-Capable, Single Button, White, Smooth</v>
          </cell>
          <cell r="D1270">
            <v>150</v>
          </cell>
          <cell r="E1270">
            <v>0</v>
          </cell>
          <cell r="F1270">
            <v>0.25</v>
          </cell>
          <cell r="G1270">
            <v>0.25</v>
          </cell>
          <cell r="H1270">
            <v>0.25</v>
          </cell>
          <cell r="I1270" t="str">
            <v>Crestron</v>
          </cell>
        </row>
        <row r="1271">
          <cell r="A1271" t="str">
            <v>CLW-DIMS1B-S</v>
          </cell>
          <cell r="B1271" t="str">
            <v>Crestron</v>
          </cell>
          <cell r="C1271" t="str">
            <v>Wall Box Dimmer, Slave-Capable, Single Button, Black, Smooth</v>
          </cell>
          <cell r="D1271">
            <v>150</v>
          </cell>
          <cell r="E1271">
            <v>0</v>
          </cell>
          <cell r="F1271">
            <v>0.25</v>
          </cell>
          <cell r="G1271">
            <v>0.25</v>
          </cell>
          <cell r="H1271">
            <v>0.25</v>
          </cell>
          <cell r="I1271" t="str">
            <v>Crestron</v>
          </cell>
        </row>
        <row r="1272">
          <cell r="A1272" t="str">
            <v>CLW-DIMS1A-S</v>
          </cell>
          <cell r="B1272" t="str">
            <v>Crestron</v>
          </cell>
          <cell r="C1272" t="str">
            <v>Wall Box Dimmer, Slave-Capable, Single Button, Almond, Smooth</v>
          </cell>
          <cell r="D1272">
            <v>150</v>
          </cell>
          <cell r="E1272">
            <v>0</v>
          </cell>
          <cell r="F1272">
            <v>0.25</v>
          </cell>
          <cell r="G1272">
            <v>0.25</v>
          </cell>
          <cell r="H1272">
            <v>0.25</v>
          </cell>
          <cell r="I1272" t="str">
            <v>Crestron</v>
          </cell>
        </row>
        <row r="1273">
          <cell r="A1273" t="str">
            <v>CLW-DIMSW-S</v>
          </cell>
          <cell r="B1273" t="str">
            <v>Crestron</v>
          </cell>
          <cell r="C1273" t="str">
            <v>Wall Box Dimmer, Slave-Capable, 3 Button, White, Smooth</v>
          </cell>
          <cell r="D1273">
            <v>150</v>
          </cell>
          <cell r="E1273">
            <v>0</v>
          </cell>
          <cell r="F1273">
            <v>0.25</v>
          </cell>
          <cell r="G1273">
            <v>0.25</v>
          </cell>
          <cell r="H1273">
            <v>0.25</v>
          </cell>
          <cell r="I1273" t="str">
            <v>Crestron</v>
          </cell>
        </row>
        <row r="1274">
          <cell r="A1274" t="str">
            <v>CLW-DIMSB-S</v>
          </cell>
          <cell r="B1274" t="str">
            <v>Crestron</v>
          </cell>
          <cell r="C1274" t="str">
            <v>Wall Box Dimmer, Slave-Capable, 3 Button, Black, Smooth</v>
          </cell>
          <cell r="D1274">
            <v>150</v>
          </cell>
          <cell r="E1274">
            <v>0</v>
          </cell>
          <cell r="F1274">
            <v>0.25</v>
          </cell>
          <cell r="G1274">
            <v>0.25</v>
          </cell>
          <cell r="H1274">
            <v>0.25</v>
          </cell>
          <cell r="I1274" t="str">
            <v>Crestron</v>
          </cell>
        </row>
        <row r="1275">
          <cell r="A1275" t="str">
            <v>CLW-DIMSA-S</v>
          </cell>
          <cell r="B1275" t="str">
            <v>Crestron</v>
          </cell>
          <cell r="C1275" t="str">
            <v>Wall Box Dimmer, Slave-Capable, 3 Button, Almond, Smooth</v>
          </cell>
          <cell r="D1275">
            <v>150</v>
          </cell>
          <cell r="E1275">
            <v>0</v>
          </cell>
          <cell r="F1275">
            <v>0.25</v>
          </cell>
          <cell r="G1275">
            <v>0.25</v>
          </cell>
          <cell r="H1275">
            <v>0.25</v>
          </cell>
          <cell r="I1275" t="str">
            <v>Crestron</v>
          </cell>
        </row>
        <row r="1276">
          <cell r="A1276" t="str">
            <v>CLW-DIM1W-S</v>
          </cell>
          <cell r="B1276" t="str">
            <v>Crestron</v>
          </cell>
          <cell r="C1276" t="str">
            <v>Wall Box Dimmer, Single Button, White, Smooth</v>
          </cell>
          <cell r="D1276">
            <v>130</v>
          </cell>
          <cell r="E1276">
            <v>0</v>
          </cell>
          <cell r="F1276">
            <v>0.25</v>
          </cell>
          <cell r="G1276">
            <v>0.25</v>
          </cell>
          <cell r="H1276">
            <v>0.25</v>
          </cell>
          <cell r="I1276" t="str">
            <v>Crestron</v>
          </cell>
        </row>
        <row r="1277">
          <cell r="A1277" t="str">
            <v>CLW-DIM1B-S</v>
          </cell>
          <cell r="B1277" t="str">
            <v>Crestron</v>
          </cell>
          <cell r="C1277" t="str">
            <v>Wall Box Dimmer, Single Button, Black, Smooth</v>
          </cell>
          <cell r="D1277">
            <v>130</v>
          </cell>
          <cell r="E1277">
            <v>0</v>
          </cell>
          <cell r="F1277">
            <v>0.25</v>
          </cell>
          <cell r="G1277">
            <v>0.25</v>
          </cell>
          <cell r="H1277">
            <v>0.25</v>
          </cell>
          <cell r="I1277" t="str">
            <v>Crestron</v>
          </cell>
        </row>
        <row r="1278">
          <cell r="A1278" t="str">
            <v>CLW-DIM1A-S</v>
          </cell>
          <cell r="B1278" t="str">
            <v>Crestron</v>
          </cell>
          <cell r="C1278" t="str">
            <v>Wall Box Dimmer, Single Button, Almond, Smooth</v>
          </cell>
          <cell r="D1278">
            <v>130</v>
          </cell>
          <cell r="E1278">
            <v>0</v>
          </cell>
          <cell r="F1278">
            <v>0.25</v>
          </cell>
          <cell r="G1278">
            <v>0.25</v>
          </cell>
          <cell r="H1278">
            <v>0.25</v>
          </cell>
          <cell r="I1278" t="str">
            <v>Crestron</v>
          </cell>
        </row>
        <row r="1279">
          <cell r="A1279" t="str">
            <v>CLW-DIMW-S</v>
          </cell>
          <cell r="B1279" t="str">
            <v>Crestron</v>
          </cell>
          <cell r="C1279" t="str">
            <v>Wall Box Dimmer, 3 Button, White, Smooth</v>
          </cell>
          <cell r="D1279">
            <v>130</v>
          </cell>
          <cell r="E1279">
            <v>0</v>
          </cell>
          <cell r="F1279">
            <v>0.25</v>
          </cell>
          <cell r="G1279">
            <v>0.25</v>
          </cell>
          <cell r="H1279">
            <v>0.25</v>
          </cell>
          <cell r="I1279" t="str">
            <v>Crestron</v>
          </cell>
        </row>
        <row r="1280">
          <cell r="A1280" t="str">
            <v>CLW-DIMB-S</v>
          </cell>
          <cell r="B1280" t="str">
            <v>Crestron</v>
          </cell>
          <cell r="C1280" t="str">
            <v>Wall Box Dimmer, 3 Button, Black, Smooth</v>
          </cell>
          <cell r="D1280">
            <v>130</v>
          </cell>
          <cell r="E1280">
            <v>0</v>
          </cell>
          <cell r="F1280">
            <v>0.25</v>
          </cell>
          <cell r="G1280">
            <v>0.25</v>
          </cell>
          <cell r="H1280">
            <v>0.25</v>
          </cell>
          <cell r="I1280" t="str">
            <v>Crestron</v>
          </cell>
        </row>
        <row r="1281">
          <cell r="A1281" t="str">
            <v>CLW-DIMA-S</v>
          </cell>
          <cell r="B1281" t="str">
            <v>Crestron</v>
          </cell>
          <cell r="C1281" t="str">
            <v>Wall Box Dimmer, 3 Button, Almond, Smooth</v>
          </cell>
          <cell r="D1281">
            <v>130</v>
          </cell>
          <cell r="E1281">
            <v>0</v>
          </cell>
          <cell r="F1281">
            <v>0.25</v>
          </cell>
          <cell r="G1281">
            <v>0.25</v>
          </cell>
          <cell r="H1281">
            <v>0.25</v>
          </cell>
          <cell r="I1281" t="str">
            <v>Crestron</v>
          </cell>
        </row>
        <row r="1282">
          <cell r="A1282" t="str">
            <v>DMC-VGA</v>
          </cell>
          <cell r="B1282" t="str">
            <v>Crestron</v>
          </cell>
          <cell r="C1282" t="str">
            <v>VGA/Video Input Card for DM® Switchers</v>
          </cell>
          <cell r="D1282">
            <v>500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 t="str">
            <v>Crestron</v>
          </cell>
        </row>
        <row r="1283">
          <cell r="A1283" t="str">
            <v>VGA-PM</v>
          </cell>
          <cell r="B1283" t="str">
            <v>Crestron</v>
          </cell>
          <cell r="C1283" t="str">
            <v>VGA Protection Module</v>
          </cell>
          <cell r="D1283">
            <v>90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 t="str">
            <v>Crestron</v>
          </cell>
        </row>
        <row r="1284">
          <cell r="A1284" t="str">
            <v>V-IMCW</v>
          </cell>
          <cell r="B1284" t="str">
            <v>Crestron</v>
          </cell>
          <cell r="C1284" t="str">
            <v>V-Panel™ Interface Module, DM CAT</v>
          </cell>
          <cell r="D1284">
            <v>125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 t="str">
            <v>Crestron</v>
          </cell>
        </row>
        <row r="1285">
          <cell r="A1285" t="str">
            <v>TPMC-V15-WALL-W</v>
          </cell>
          <cell r="B1285" t="str">
            <v>Crestron</v>
          </cell>
          <cell r="C1285" t="str">
            <v>V-Panel™ Integrated 15” Wall Mount HD Touch Screen, White, includes TPMC-V-IMCW and WMKC-V15-W</v>
          </cell>
          <cell r="D1285">
            <v>4000</v>
          </cell>
          <cell r="E1285">
            <v>0</v>
          </cell>
          <cell r="F1285">
            <v>0.5</v>
          </cell>
          <cell r="G1285">
            <v>0.25</v>
          </cell>
          <cell r="H1285">
            <v>16</v>
          </cell>
          <cell r="I1285" t="str">
            <v>Crestron</v>
          </cell>
        </row>
        <row r="1286">
          <cell r="A1286" t="str">
            <v>TPMC-V15-WALL-B</v>
          </cell>
          <cell r="B1286" t="str">
            <v>Crestron</v>
          </cell>
          <cell r="C1286" t="str">
            <v>V-Panel™ Integrated 15” Wall Mount HD Touch Screen, Black, includes TPMC-V-IMCW and WMKC-V15-B</v>
          </cell>
          <cell r="D1286">
            <v>4000</v>
          </cell>
          <cell r="E1286">
            <v>0</v>
          </cell>
          <cell r="F1286">
            <v>0.5</v>
          </cell>
          <cell r="G1286">
            <v>0.25</v>
          </cell>
          <cell r="H1286">
            <v>16</v>
          </cell>
          <cell r="I1286" t="str">
            <v>Crestron</v>
          </cell>
        </row>
        <row r="1287">
          <cell r="A1287" t="str">
            <v>TPMC-V15-W</v>
          </cell>
          <cell r="B1287" t="str">
            <v>Crestron</v>
          </cell>
          <cell r="C1287" t="str">
            <v>V-Panel™ Integrated 15” VESA Mount HD Touch Screen, White, includes TPMC-V-IMCW and V-CBL-S3-W</v>
          </cell>
          <cell r="D1287">
            <v>4000</v>
          </cell>
          <cell r="E1287">
            <v>0</v>
          </cell>
          <cell r="F1287">
            <v>0.5</v>
          </cell>
          <cell r="G1287">
            <v>0.25</v>
          </cell>
          <cell r="H1287">
            <v>16</v>
          </cell>
          <cell r="I1287" t="str">
            <v>Crestron</v>
          </cell>
        </row>
        <row r="1288">
          <cell r="A1288" t="str">
            <v>TPMC-V15-B</v>
          </cell>
          <cell r="B1288" t="str">
            <v>Crestron</v>
          </cell>
          <cell r="C1288" t="str">
            <v>V-Panel™ Integrated 15” VESA Mount HD Touch Screen, Black, includes TPMC-V-IMCW and V-CBL-S3-B</v>
          </cell>
          <cell r="D1288">
            <v>4000</v>
          </cell>
          <cell r="E1288">
            <v>0</v>
          </cell>
          <cell r="F1288">
            <v>0.5</v>
          </cell>
          <cell r="G1288">
            <v>0.25</v>
          </cell>
          <cell r="H1288">
            <v>16</v>
          </cell>
          <cell r="I1288" t="str">
            <v>Crestron</v>
          </cell>
        </row>
        <row r="1289">
          <cell r="A1289" t="str">
            <v>TPMC-V15-TILT-W</v>
          </cell>
          <cell r="B1289" t="str">
            <v>Crestron</v>
          </cell>
          <cell r="C1289" t="str">
            <v>V-Panel™ Integrated 15” Tilt HD Touch Screen, White, includes TPMC-V-IMCW and V-CBL-S6-W</v>
          </cell>
          <cell r="D1289">
            <v>4000</v>
          </cell>
          <cell r="E1289">
            <v>0</v>
          </cell>
          <cell r="F1289">
            <v>0.5</v>
          </cell>
          <cell r="G1289">
            <v>0.25</v>
          </cell>
          <cell r="H1289">
            <v>16</v>
          </cell>
          <cell r="I1289" t="str">
            <v>Crestron</v>
          </cell>
        </row>
        <row r="1290">
          <cell r="A1290" t="str">
            <v>TPMC-V15-TILT-B</v>
          </cell>
          <cell r="B1290" t="str">
            <v>Crestron</v>
          </cell>
          <cell r="C1290" t="str">
            <v>V-Panel™ Integrated 15” Tilt HD Touch Screen, Black, includes TPMC-V-IMCW and V-CBL-S6-B</v>
          </cell>
          <cell r="D1290">
            <v>4000</v>
          </cell>
          <cell r="E1290">
            <v>0</v>
          </cell>
          <cell r="F1290">
            <v>0.5</v>
          </cell>
          <cell r="G1290">
            <v>0.25</v>
          </cell>
          <cell r="H1290">
            <v>16</v>
          </cell>
          <cell r="I1290" t="str">
            <v>Crestron</v>
          </cell>
        </row>
        <row r="1291">
          <cell r="A1291" t="str">
            <v>TPMC-V12-WALL-W</v>
          </cell>
          <cell r="B1291" t="str">
            <v>Crestron</v>
          </cell>
          <cell r="C1291" t="str">
            <v>V-Panel™ Integrated 12” Wall Mount HD Touch Screen, White, includes TPMC-V-IMCW and WMKC-V12-W</v>
          </cell>
          <cell r="D1291">
            <v>3400</v>
          </cell>
          <cell r="E1291">
            <v>0</v>
          </cell>
          <cell r="F1291">
            <v>0.5</v>
          </cell>
          <cell r="G1291">
            <v>0.25</v>
          </cell>
          <cell r="H1291">
            <v>16</v>
          </cell>
          <cell r="I1291" t="str">
            <v>Crestron</v>
          </cell>
        </row>
        <row r="1292">
          <cell r="A1292" t="str">
            <v>TPMC-V12-WALL-B</v>
          </cell>
          <cell r="B1292" t="str">
            <v>Crestron</v>
          </cell>
          <cell r="C1292" t="str">
            <v>V-Panel™ Integrated 12” Wall Mount HD Touch Screen, Black, includes TPMC-V-IMCW and WMKC-V12-B</v>
          </cell>
          <cell r="D1292">
            <v>3400</v>
          </cell>
          <cell r="E1292">
            <v>0</v>
          </cell>
          <cell r="F1292">
            <v>0.5</v>
          </cell>
          <cell r="G1292">
            <v>0.25</v>
          </cell>
          <cell r="H1292">
            <v>16</v>
          </cell>
          <cell r="I1292" t="str">
            <v>Crestron</v>
          </cell>
        </row>
        <row r="1293">
          <cell r="A1293" t="str">
            <v>TPMC-V12-W</v>
          </cell>
          <cell r="B1293" t="str">
            <v>Crestron</v>
          </cell>
          <cell r="C1293" t="str">
            <v>V-Panel™ Integrated 12” VESA Mount HD Touch Screen, White, includes TPMC-V-IMCW and V-CBL-S3-W</v>
          </cell>
          <cell r="D1293">
            <v>3400</v>
          </cell>
          <cell r="E1293">
            <v>0</v>
          </cell>
          <cell r="F1293">
            <v>0.5</v>
          </cell>
          <cell r="G1293">
            <v>0.25</v>
          </cell>
          <cell r="H1293">
            <v>16</v>
          </cell>
          <cell r="I1293" t="str">
            <v>Crestron</v>
          </cell>
        </row>
        <row r="1294">
          <cell r="A1294" t="str">
            <v>TPMC-V12-B</v>
          </cell>
          <cell r="B1294" t="str">
            <v>Crestron</v>
          </cell>
          <cell r="C1294" t="str">
            <v>V-Panel™ Integrated 12” VESA Mount HD Touch Screen, Black, includes TPMC-V-IMCW and V-CBL-S3-B</v>
          </cell>
          <cell r="D1294">
            <v>3400</v>
          </cell>
          <cell r="E1294">
            <v>0</v>
          </cell>
          <cell r="F1294">
            <v>0.5</v>
          </cell>
          <cell r="G1294">
            <v>0.25</v>
          </cell>
          <cell r="H1294">
            <v>16</v>
          </cell>
          <cell r="I1294" t="str">
            <v>Crestron</v>
          </cell>
        </row>
        <row r="1295">
          <cell r="A1295" t="str">
            <v>TPMC-V12-TILT-W</v>
          </cell>
          <cell r="B1295" t="str">
            <v>Crestron</v>
          </cell>
          <cell r="C1295" t="str">
            <v>V-Panel™ Integrated 12” Tilt HD Touch Screen, White, includes TPMC-V-IMCW and V-CBL-S6-W</v>
          </cell>
          <cell r="D1295">
            <v>3400</v>
          </cell>
          <cell r="E1295">
            <v>0</v>
          </cell>
          <cell r="F1295">
            <v>0.5</v>
          </cell>
          <cell r="G1295">
            <v>0.25</v>
          </cell>
          <cell r="H1295">
            <v>16</v>
          </cell>
          <cell r="I1295" t="str">
            <v>Crestron</v>
          </cell>
        </row>
        <row r="1296">
          <cell r="A1296" t="str">
            <v>TPMC-V12-TILT-B</v>
          </cell>
          <cell r="B1296" t="str">
            <v>Crestron</v>
          </cell>
          <cell r="C1296" t="str">
            <v>V-Panel™ Integrated 12” Tilt HD Touch Screen, Black, includes TPMC-V-IMCW and V-CBL-S6-B</v>
          </cell>
          <cell r="D1296">
            <v>3400</v>
          </cell>
          <cell r="E1296">
            <v>0</v>
          </cell>
          <cell r="F1296">
            <v>0.5</v>
          </cell>
          <cell r="G1296">
            <v>0.25</v>
          </cell>
          <cell r="H1296">
            <v>16</v>
          </cell>
          <cell r="I1296" t="str">
            <v>Crestron</v>
          </cell>
        </row>
        <row r="1297">
          <cell r="A1297" t="str">
            <v>V24R-WALL-C-W</v>
          </cell>
          <cell r="B1297" t="str">
            <v>Crestron</v>
          </cell>
          <cell r="C1297" t="str">
            <v>V-Panel™ 24” Wall Mount HD Touch Screen Display, DM 8G+™, White; includes PW-2435DUL</v>
          </cell>
          <cell r="D1297">
            <v>2600</v>
          </cell>
          <cell r="E1297">
            <v>0</v>
          </cell>
          <cell r="F1297">
            <v>0.5</v>
          </cell>
          <cell r="G1297">
            <v>0.25</v>
          </cell>
          <cell r="H1297">
            <v>16</v>
          </cell>
          <cell r="I1297" t="str">
            <v>Crestron</v>
          </cell>
        </row>
        <row r="1298">
          <cell r="A1298" t="str">
            <v>V24R-WALL-C-B</v>
          </cell>
          <cell r="B1298" t="str">
            <v>Crestron</v>
          </cell>
          <cell r="C1298" t="str">
            <v>V-Panel™ 24” Wall Mount HD Touch Screen Display, DM 8G+™, Black; includes PW-2435DUL</v>
          </cell>
          <cell r="D1298">
            <v>2600</v>
          </cell>
          <cell r="E1298">
            <v>0</v>
          </cell>
          <cell r="F1298">
            <v>0.5</v>
          </cell>
          <cell r="G1298">
            <v>0.25</v>
          </cell>
          <cell r="H1298">
            <v>16</v>
          </cell>
          <cell r="I1298" t="str">
            <v>Crestron</v>
          </cell>
        </row>
        <row r="1299">
          <cell r="A1299" t="str">
            <v>V24R-C-W</v>
          </cell>
          <cell r="B1299" t="str">
            <v>Crestron</v>
          </cell>
          <cell r="C1299" t="str">
            <v>V-Panel™ 24” VESA Mount HD Touch Screen Display, DM 8G+™, White; includes V-CBL-S6C-W, V24-IMCW-C, &amp; PW-2435RU</v>
          </cell>
          <cell r="D1299">
            <v>2600</v>
          </cell>
          <cell r="E1299">
            <v>0</v>
          </cell>
          <cell r="F1299">
            <v>0.5</v>
          </cell>
          <cell r="G1299">
            <v>0.25</v>
          </cell>
          <cell r="H1299">
            <v>16</v>
          </cell>
          <cell r="I1299" t="str">
            <v>Crestron</v>
          </cell>
        </row>
        <row r="1300">
          <cell r="A1300" t="str">
            <v>V24R-C-B</v>
          </cell>
          <cell r="B1300" t="str">
            <v>Crestron</v>
          </cell>
          <cell r="C1300" t="str">
            <v>V-Panel™ 24” VESA Mount HD Touch Screen Display, DM 8G+™, Black; includes V-CBL-S6C-B, V24-IMCW-C, &amp; PW-2435RU</v>
          </cell>
          <cell r="D1300">
            <v>2600</v>
          </cell>
          <cell r="E1300">
            <v>0</v>
          </cell>
          <cell r="F1300">
            <v>0.5</v>
          </cell>
          <cell r="G1300">
            <v>0.25</v>
          </cell>
          <cell r="H1300">
            <v>16</v>
          </cell>
          <cell r="I1300" t="str">
            <v>Crestron</v>
          </cell>
        </row>
        <row r="1301">
          <cell r="A1301" t="str">
            <v>V24RL-C-W</v>
          </cell>
          <cell r="B1301" t="str">
            <v>Crestron</v>
          </cell>
          <cell r="C1301" t="str">
            <v>V-Panel™ 24” Lectern Mount HD Touch Screen Display, DM 8G+™, White; includes V-CBL-S6C-W, V24-IMCW-C, &amp; PW-2435RU</v>
          </cell>
          <cell r="D1301">
            <v>2600</v>
          </cell>
          <cell r="E1301">
            <v>0</v>
          </cell>
          <cell r="F1301">
            <v>0.5</v>
          </cell>
          <cell r="G1301">
            <v>0.25</v>
          </cell>
          <cell r="H1301">
            <v>16</v>
          </cell>
          <cell r="I1301" t="str">
            <v>Crestron</v>
          </cell>
        </row>
        <row r="1302">
          <cell r="A1302" t="str">
            <v>V24RL-C-B</v>
          </cell>
          <cell r="B1302" t="str">
            <v>Crestron</v>
          </cell>
          <cell r="C1302" t="str">
            <v>V-Panel™ 24” Lectern Mount HD Touch Screen Display, DM 8G+™, Black; includes V-CBL-S6C-B, V24-IMCW-C, &amp; PW-2435RU</v>
          </cell>
          <cell r="D1302">
            <v>2600</v>
          </cell>
          <cell r="E1302">
            <v>0</v>
          </cell>
          <cell r="F1302">
            <v>0.5</v>
          </cell>
          <cell r="G1302">
            <v>0.25</v>
          </cell>
          <cell r="H1302">
            <v>16</v>
          </cell>
          <cell r="I1302" t="str">
            <v>Crestron</v>
          </cell>
        </row>
        <row r="1303">
          <cell r="A1303" t="str">
            <v>TSD-2020-B</v>
          </cell>
          <cell r="B1303" t="str">
            <v>Crestron</v>
          </cell>
          <cell r="C1303" t="str">
            <v>V-Panel™ 20" VESA Mount HD Touch Screen Display, Black</v>
          </cell>
          <cell r="D1303">
            <v>1000</v>
          </cell>
          <cell r="E1303">
            <v>0</v>
          </cell>
          <cell r="F1303">
            <v>0.25</v>
          </cell>
          <cell r="G1303">
            <v>0.25</v>
          </cell>
          <cell r="H1303">
            <v>8</v>
          </cell>
          <cell r="I1303" t="str">
            <v>Crestron</v>
          </cell>
        </row>
        <row r="1304">
          <cell r="A1304" t="str">
            <v>V15-WALL-W</v>
          </cell>
          <cell r="B1304" t="str">
            <v>Crestron</v>
          </cell>
          <cell r="C1304" t="str">
            <v>V-Panel™ 15” Wall Mount HD Touch Screen Display, DM CAT, White; includes WMKC-V15-W</v>
          </cell>
          <cell r="D1304">
            <v>2200</v>
          </cell>
          <cell r="E1304">
            <v>0</v>
          </cell>
          <cell r="F1304">
            <v>0.5</v>
          </cell>
          <cell r="G1304">
            <v>0.25</v>
          </cell>
          <cell r="H1304">
            <v>16</v>
          </cell>
          <cell r="I1304" t="str">
            <v>Crestron</v>
          </cell>
        </row>
        <row r="1305">
          <cell r="A1305" t="str">
            <v>V15-WALL-B</v>
          </cell>
          <cell r="B1305" t="str">
            <v>Crestron</v>
          </cell>
          <cell r="C1305" t="str">
            <v>V-Panel™ 15” Wall Mount HD Touch Screen Display, DM CAT, Black; includes WMKC-V15-B</v>
          </cell>
          <cell r="D1305">
            <v>2200</v>
          </cell>
          <cell r="E1305">
            <v>0</v>
          </cell>
          <cell r="F1305">
            <v>0.5</v>
          </cell>
          <cell r="G1305">
            <v>0.25</v>
          </cell>
          <cell r="H1305">
            <v>16</v>
          </cell>
          <cell r="I1305" t="str">
            <v>Crestron</v>
          </cell>
        </row>
        <row r="1306">
          <cell r="A1306" t="str">
            <v>V15-W</v>
          </cell>
          <cell r="B1306" t="str">
            <v>Crestron</v>
          </cell>
          <cell r="C1306" t="str">
            <v>V-Panel™ 15” VESA Mount HD Touch Screen Display, DM CAT, White; includes V-IMCW and V-CBL-T3-W</v>
          </cell>
          <cell r="D1306">
            <v>2200</v>
          </cell>
          <cell r="E1306">
            <v>0</v>
          </cell>
          <cell r="F1306">
            <v>0.5</v>
          </cell>
          <cell r="G1306">
            <v>0.25</v>
          </cell>
          <cell r="H1306">
            <v>16</v>
          </cell>
          <cell r="I1306" t="str">
            <v>Crestron</v>
          </cell>
        </row>
        <row r="1307">
          <cell r="A1307" t="str">
            <v>V15-B</v>
          </cell>
          <cell r="B1307" t="str">
            <v>Crestron</v>
          </cell>
          <cell r="C1307" t="str">
            <v>V-Panel™ 15” VESA Mount HD Touch Screen Display, DM CAT, Black; includes V-IMCW and V-CBL-T3-B</v>
          </cell>
          <cell r="D1307">
            <v>2200</v>
          </cell>
          <cell r="E1307">
            <v>0</v>
          </cell>
          <cell r="F1307">
            <v>0.5</v>
          </cell>
          <cell r="G1307">
            <v>0.25</v>
          </cell>
          <cell r="H1307">
            <v>16</v>
          </cell>
          <cell r="I1307" t="str">
            <v>Crestron</v>
          </cell>
        </row>
        <row r="1308">
          <cell r="A1308" t="str">
            <v>V15-TILT-W</v>
          </cell>
          <cell r="B1308" t="str">
            <v>Crestron</v>
          </cell>
          <cell r="C1308" t="str">
            <v>V-Panel™ 15” Tilt HD Touch Screen Display, DM CAT, White; includes V-IMCW and V-CBL-T6-W</v>
          </cell>
          <cell r="D1308">
            <v>2200</v>
          </cell>
          <cell r="E1308">
            <v>0</v>
          </cell>
          <cell r="F1308">
            <v>0.5</v>
          </cell>
          <cell r="G1308">
            <v>0.25</v>
          </cell>
          <cell r="H1308">
            <v>16</v>
          </cell>
          <cell r="I1308" t="str">
            <v>Crestron</v>
          </cell>
        </row>
        <row r="1309">
          <cell r="A1309" t="str">
            <v>V15-TILT-B</v>
          </cell>
          <cell r="B1309" t="str">
            <v>Crestron</v>
          </cell>
          <cell r="C1309" t="str">
            <v>V-Panel™ 15” Tilt HD Touch Screen Display, DM CAT, Black; includes V-IMCW and V-CBL-T6-B</v>
          </cell>
          <cell r="D1309">
            <v>2200</v>
          </cell>
          <cell r="E1309">
            <v>0</v>
          </cell>
          <cell r="F1309">
            <v>0.5</v>
          </cell>
          <cell r="G1309">
            <v>0.25</v>
          </cell>
          <cell r="H1309">
            <v>16</v>
          </cell>
          <cell r="I1309" t="str">
            <v>Crestron</v>
          </cell>
        </row>
        <row r="1310">
          <cell r="A1310" t="str">
            <v>V15-WALL-W-DGE-1_PAK</v>
          </cell>
          <cell r="B1310" t="str">
            <v>Crestron</v>
          </cell>
          <cell r="C1310" t="str">
            <v>V-Panel™ 15" Wall Mount Touch Screen Package w/DGE-1, White</v>
          </cell>
          <cell r="D1310">
            <v>4000</v>
          </cell>
          <cell r="E1310">
            <v>0</v>
          </cell>
          <cell r="F1310">
            <v>0.5</v>
          </cell>
          <cell r="G1310">
            <v>0.25</v>
          </cell>
          <cell r="H1310">
            <v>16</v>
          </cell>
          <cell r="I1310" t="str">
            <v>Crestron</v>
          </cell>
        </row>
        <row r="1311">
          <cell r="A1311" t="str">
            <v>V15-WALL-B-DGE-1_PAK</v>
          </cell>
          <cell r="B1311" t="str">
            <v>Crestron</v>
          </cell>
          <cell r="C1311" t="str">
            <v>V-Panel™ 15" Wall Mount Touch Screen Package w/DGE-1, Black</v>
          </cell>
          <cell r="D1311">
            <v>4000</v>
          </cell>
          <cell r="E1311">
            <v>0</v>
          </cell>
          <cell r="F1311">
            <v>0.5</v>
          </cell>
          <cell r="G1311">
            <v>0.25</v>
          </cell>
          <cell r="H1311">
            <v>16</v>
          </cell>
          <cell r="I1311" t="str">
            <v>Crestron</v>
          </cell>
        </row>
        <row r="1312">
          <cell r="A1312" t="str">
            <v>V15-W-DGE-1_PAK</v>
          </cell>
          <cell r="B1312" t="str">
            <v>Crestron</v>
          </cell>
          <cell r="C1312" t="str">
            <v>V-Panel™ 15" VESA Mount Touch Screen Package w/DGE-1, White</v>
          </cell>
          <cell r="D1312">
            <v>4000</v>
          </cell>
          <cell r="E1312">
            <v>0</v>
          </cell>
          <cell r="F1312">
            <v>0.5</v>
          </cell>
          <cell r="G1312">
            <v>0.25</v>
          </cell>
          <cell r="H1312">
            <v>16</v>
          </cell>
          <cell r="I1312" t="str">
            <v>Crestron</v>
          </cell>
        </row>
        <row r="1313">
          <cell r="A1313" t="str">
            <v>V15-B-DGE-1_PAK</v>
          </cell>
          <cell r="B1313" t="str">
            <v>Crestron</v>
          </cell>
          <cell r="C1313" t="str">
            <v>V-Panel™ 15" VESA Mount Touch Screen Package w/DGE-1, Black</v>
          </cell>
          <cell r="D1313">
            <v>4000</v>
          </cell>
          <cell r="E1313">
            <v>0</v>
          </cell>
          <cell r="F1313">
            <v>0.5</v>
          </cell>
          <cell r="G1313">
            <v>0.25</v>
          </cell>
          <cell r="H1313">
            <v>16</v>
          </cell>
          <cell r="I1313" t="str">
            <v>Crestron</v>
          </cell>
        </row>
        <row r="1314">
          <cell r="A1314" t="str">
            <v>V15-TILT-W-DGE-1_PAK</v>
          </cell>
          <cell r="B1314" t="str">
            <v>Crestron</v>
          </cell>
          <cell r="C1314" t="str">
            <v>V-Panel™ 15" Tilt Touch Screen Package w/DGE-1, White</v>
          </cell>
          <cell r="D1314">
            <v>4000</v>
          </cell>
          <cell r="E1314">
            <v>0</v>
          </cell>
          <cell r="F1314">
            <v>0.5</v>
          </cell>
          <cell r="G1314">
            <v>0.25</v>
          </cell>
          <cell r="H1314">
            <v>16</v>
          </cell>
          <cell r="I1314" t="str">
            <v>Crestron</v>
          </cell>
        </row>
        <row r="1315">
          <cell r="A1315" t="str">
            <v>V15-TILT-B-DGE-1_PAK</v>
          </cell>
          <cell r="B1315" t="str">
            <v>Crestron</v>
          </cell>
          <cell r="C1315" t="str">
            <v>V-Panel™ 15" Tilt Touch Screen Package w/DGE-1, Black</v>
          </cell>
          <cell r="D1315">
            <v>4000</v>
          </cell>
          <cell r="E1315">
            <v>0</v>
          </cell>
          <cell r="F1315">
            <v>0.5</v>
          </cell>
          <cell r="G1315">
            <v>0.25</v>
          </cell>
          <cell r="H1315">
            <v>16</v>
          </cell>
          <cell r="I1315" t="str">
            <v>Crestron</v>
          </cell>
        </row>
        <row r="1316">
          <cell r="A1316" t="str">
            <v>V12-WALL-W</v>
          </cell>
          <cell r="B1316" t="str">
            <v>Crestron</v>
          </cell>
          <cell r="C1316" t="str">
            <v>V-Panel™ 12” Wall Mount HD Touch Screen Display, DM CAT, White; includes WMKC-V12-W</v>
          </cell>
          <cell r="D1316">
            <v>1800</v>
          </cell>
          <cell r="E1316">
            <v>0</v>
          </cell>
          <cell r="F1316">
            <v>0.5</v>
          </cell>
          <cell r="G1316">
            <v>0.25</v>
          </cell>
          <cell r="H1316">
            <v>16</v>
          </cell>
          <cell r="I1316" t="str">
            <v>Crestron</v>
          </cell>
        </row>
        <row r="1317">
          <cell r="A1317" t="str">
            <v>V12-WALL-B</v>
          </cell>
          <cell r="B1317" t="str">
            <v>Crestron</v>
          </cell>
          <cell r="C1317" t="str">
            <v>V-Panel™ 12” Wall Mount HD Touch Screen Display, DM CAT, Black; includes WMKC-V12-B</v>
          </cell>
          <cell r="D1317">
            <v>1800</v>
          </cell>
          <cell r="E1317">
            <v>0</v>
          </cell>
          <cell r="F1317">
            <v>0.5</v>
          </cell>
          <cell r="G1317">
            <v>0.25</v>
          </cell>
          <cell r="H1317">
            <v>16</v>
          </cell>
          <cell r="I1317" t="str">
            <v>Crestron</v>
          </cell>
        </row>
        <row r="1318">
          <cell r="A1318" t="str">
            <v>V12-W</v>
          </cell>
          <cell r="B1318" t="str">
            <v>Crestron</v>
          </cell>
          <cell r="C1318" t="str">
            <v>V-Panel™ 12” VESA Mount HD Touch Screen Display, DM CAT, White; includes V-IMCW and V-CBL-T3-W</v>
          </cell>
          <cell r="D1318">
            <v>1800</v>
          </cell>
          <cell r="E1318">
            <v>0</v>
          </cell>
          <cell r="F1318">
            <v>0.5</v>
          </cell>
          <cell r="G1318">
            <v>0.25</v>
          </cell>
          <cell r="H1318">
            <v>16</v>
          </cell>
          <cell r="I1318" t="str">
            <v>Crestron</v>
          </cell>
        </row>
        <row r="1319">
          <cell r="A1319" t="str">
            <v>V12-B</v>
          </cell>
          <cell r="B1319" t="str">
            <v>Crestron</v>
          </cell>
          <cell r="C1319" t="str">
            <v>V-Panel™ 12” VESA Mount HD Touch Screen Display, DM CAT, Black; includes V-IMCW and V-CBL-T3-B</v>
          </cell>
          <cell r="D1319">
            <v>1800</v>
          </cell>
          <cell r="E1319">
            <v>0</v>
          </cell>
          <cell r="F1319">
            <v>0.5</v>
          </cell>
          <cell r="G1319">
            <v>0.25</v>
          </cell>
          <cell r="H1319">
            <v>16</v>
          </cell>
          <cell r="I1319" t="str">
            <v>Crestron</v>
          </cell>
        </row>
        <row r="1320">
          <cell r="A1320" t="str">
            <v>V12-TILT-W</v>
          </cell>
          <cell r="B1320" t="str">
            <v>Crestron</v>
          </cell>
          <cell r="C1320" t="str">
            <v>V-Panel™ 12” Tilt HD Touch Screen Display, DM CAT, White, includes V-IMCW and V-CBL-T6-W</v>
          </cell>
          <cell r="D1320">
            <v>1800</v>
          </cell>
          <cell r="E1320">
            <v>0</v>
          </cell>
          <cell r="F1320">
            <v>0.5</v>
          </cell>
          <cell r="G1320">
            <v>0.25</v>
          </cell>
          <cell r="H1320">
            <v>16</v>
          </cell>
          <cell r="I1320" t="str">
            <v>Crestron</v>
          </cell>
        </row>
        <row r="1321">
          <cell r="A1321" t="str">
            <v>V12-TILT-B</v>
          </cell>
          <cell r="B1321" t="str">
            <v>Crestron</v>
          </cell>
          <cell r="C1321" t="str">
            <v>V-Panel™ 12” Tilt HD Touch Screen Display, DM CAT, Black; includes V-IMCW and V-CBL-T6-B</v>
          </cell>
          <cell r="D1321">
            <v>1800</v>
          </cell>
          <cell r="E1321">
            <v>0</v>
          </cell>
          <cell r="F1321">
            <v>0.5</v>
          </cell>
          <cell r="G1321">
            <v>0.25</v>
          </cell>
          <cell r="H1321">
            <v>16</v>
          </cell>
          <cell r="I1321" t="str">
            <v>Crestron</v>
          </cell>
        </row>
        <row r="1322">
          <cell r="A1322" t="str">
            <v>V12-WALL-W-DGE-1_PAK</v>
          </cell>
          <cell r="B1322" t="str">
            <v>Crestron</v>
          </cell>
          <cell r="C1322" t="str">
            <v>V-Panel™ 12" Wall Mount Touch Screen Package w/DGE-1, White</v>
          </cell>
          <cell r="D1322">
            <v>3400</v>
          </cell>
          <cell r="E1322">
            <v>0</v>
          </cell>
          <cell r="F1322">
            <v>0.5</v>
          </cell>
          <cell r="G1322">
            <v>0.25</v>
          </cell>
          <cell r="H1322">
            <v>16</v>
          </cell>
          <cell r="I1322" t="str">
            <v>Crestron</v>
          </cell>
        </row>
        <row r="1323">
          <cell r="A1323" t="str">
            <v>V12-WALL-B-DGE-1_PAK</v>
          </cell>
          <cell r="B1323" t="str">
            <v>Crestron</v>
          </cell>
          <cell r="C1323" t="str">
            <v>V-Panel™ 12" Wall Mount Touch Screen Package w/DGE-1, Black</v>
          </cell>
          <cell r="D1323">
            <v>3400</v>
          </cell>
          <cell r="E1323">
            <v>0</v>
          </cell>
          <cell r="F1323">
            <v>0.5</v>
          </cell>
          <cell r="G1323">
            <v>0.25</v>
          </cell>
          <cell r="H1323">
            <v>16</v>
          </cell>
          <cell r="I1323" t="str">
            <v>Crestron</v>
          </cell>
        </row>
        <row r="1324">
          <cell r="A1324" t="str">
            <v>V12-W-DGE-1_PAK</v>
          </cell>
          <cell r="B1324" t="str">
            <v>Crestron</v>
          </cell>
          <cell r="C1324" t="str">
            <v>V-Panel™ 12" VESA Mount Touch Screen Package w/DGE-1, White</v>
          </cell>
          <cell r="D1324">
            <v>3400</v>
          </cell>
          <cell r="E1324">
            <v>0</v>
          </cell>
          <cell r="F1324">
            <v>0.5</v>
          </cell>
          <cell r="G1324">
            <v>0.25</v>
          </cell>
          <cell r="H1324">
            <v>16</v>
          </cell>
          <cell r="I1324" t="str">
            <v>Crestron</v>
          </cell>
        </row>
        <row r="1325">
          <cell r="A1325" t="str">
            <v>V12-B-DGE-1_PAK</v>
          </cell>
          <cell r="B1325" t="str">
            <v>Crestron</v>
          </cell>
          <cell r="C1325" t="str">
            <v>V-Panel™ 12" VESA Mount Touch Screen Package w/DGE-1, Black</v>
          </cell>
          <cell r="D1325">
            <v>3400</v>
          </cell>
          <cell r="E1325">
            <v>0</v>
          </cell>
          <cell r="F1325">
            <v>0.5</v>
          </cell>
          <cell r="G1325">
            <v>0.25</v>
          </cell>
          <cell r="H1325">
            <v>16</v>
          </cell>
          <cell r="I1325" t="str">
            <v>Crestron</v>
          </cell>
        </row>
        <row r="1326">
          <cell r="A1326" t="str">
            <v>V12-TILT-W-DGE-1_PAK</v>
          </cell>
          <cell r="B1326" t="str">
            <v>Crestron</v>
          </cell>
          <cell r="C1326" t="str">
            <v>V-Panel™ 12" Tilt Touch Screen Package w/DGE-1, White</v>
          </cell>
          <cell r="D1326">
            <v>3400</v>
          </cell>
          <cell r="E1326">
            <v>0</v>
          </cell>
          <cell r="F1326">
            <v>0.5</v>
          </cell>
          <cell r="G1326">
            <v>0.25</v>
          </cell>
          <cell r="H1326">
            <v>16</v>
          </cell>
          <cell r="I1326" t="str">
            <v>Crestron</v>
          </cell>
        </row>
        <row r="1327">
          <cell r="A1327" t="str">
            <v>V12-TILT-B-DGE-1_PAK</v>
          </cell>
          <cell r="B1327" t="str">
            <v>Crestron</v>
          </cell>
          <cell r="C1327" t="str">
            <v>V-Panel™ 12" Tilt Touch Screen Package w/DGE-1, Black</v>
          </cell>
          <cell r="D1327">
            <v>3400</v>
          </cell>
          <cell r="E1327">
            <v>0</v>
          </cell>
          <cell r="F1327">
            <v>0.5</v>
          </cell>
          <cell r="G1327">
            <v>0.25</v>
          </cell>
          <cell r="H1327">
            <v>16</v>
          </cell>
          <cell r="I1327" t="str">
            <v>Crestron</v>
          </cell>
        </row>
        <row r="1328">
          <cell r="A1328" t="str">
            <v>TSD-2020-B</v>
          </cell>
          <cell r="B1328" t="str">
            <v>Crestron</v>
          </cell>
          <cell r="C1328" t="str">
            <v>V-Panelª 20" VESA Mount HD Touch Screen Display, Black</v>
          </cell>
          <cell r="D1328">
            <v>1000</v>
          </cell>
          <cell r="E1328">
            <v>0</v>
          </cell>
          <cell r="F1328">
            <v>2</v>
          </cell>
          <cell r="G1328">
            <v>0.25</v>
          </cell>
          <cell r="H1328">
            <v>16</v>
          </cell>
          <cell r="I1328" t="str">
            <v>Crestron</v>
          </cell>
        </row>
        <row r="1329">
          <cell r="A1329" t="str">
            <v>V-CBL-T9-W</v>
          </cell>
          <cell r="B1329" t="str">
            <v>Crestron</v>
          </cell>
          <cell r="C1329" t="str">
            <v>V-Cable Triamese Cable, 9 ft, White, for V-Panel and DigitalMedia</v>
          </cell>
          <cell r="D1329">
            <v>100</v>
          </cell>
          <cell r="E1329">
            <v>0</v>
          </cell>
          <cell r="F1329">
            <v>0.25</v>
          </cell>
          <cell r="G1329">
            <v>0</v>
          </cell>
          <cell r="H1329">
            <v>0</v>
          </cell>
          <cell r="I1329" t="str">
            <v>Crestron</v>
          </cell>
        </row>
        <row r="1330">
          <cell r="A1330" t="str">
            <v>V-CBL-T9-B</v>
          </cell>
          <cell r="B1330" t="str">
            <v>Crestron</v>
          </cell>
          <cell r="C1330" t="str">
            <v>V-Cable Triamese Cable, 9 ft, Black, for V-Panel and DigitalMedia</v>
          </cell>
          <cell r="D1330">
            <v>100</v>
          </cell>
          <cell r="E1330">
            <v>0</v>
          </cell>
          <cell r="F1330">
            <v>0.25</v>
          </cell>
          <cell r="G1330">
            <v>0</v>
          </cell>
          <cell r="H1330">
            <v>0</v>
          </cell>
          <cell r="I1330" t="str">
            <v>Crestron</v>
          </cell>
        </row>
        <row r="1331">
          <cell r="A1331" t="str">
            <v>V-CBL-T6-W</v>
          </cell>
          <cell r="B1331" t="str">
            <v>Crestron</v>
          </cell>
          <cell r="C1331" t="str">
            <v>V-Cable Triamese Cable, 6 ft, White, for V-Panel and DigitalMedia</v>
          </cell>
          <cell r="D1331">
            <v>75</v>
          </cell>
          <cell r="E1331">
            <v>0</v>
          </cell>
          <cell r="F1331">
            <v>0.25</v>
          </cell>
          <cell r="G1331">
            <v>0</v>
          </cell>
          <cell r="H1331">
            <v>0</v>
          </cell>
          <cell r="I1331" t="str">
            <v>Crestron</v>
          </cell>
        </row>
        <row r="1332">
          <cell r="A1332" t="str">
            <v>V-CBL-T6-B</v>
          </cell>
          <cell r="B1332" t="str">
            <v>Crestron</v>
          </cell>
          <cell r="C1332" t="str">
            <v>V-Cable Triamese Cable, 6 ft, Black, for V-Panel and DigitalMedia</v>
          </cell>
          <cell r="D1332">
            <v>75</v>
          </cell>
          <cell r="E1332">
            <v>0</v>
          </cell>
          <cell r="F1332">
            <v>0.25</v>
          </cell>
          <cell r="G1332">
            <v>0</v>
          </cell>
          <cell r="H1332">
            <v>0</v>
          </cell>
          <cell r="I1332" t="str">
            <v>Crestron</v>
          </cell>
        </row>
        <row r="1333">
          <cell r="A1333" t="str">
            <v>V-CBL-T3-W</v>
          </cell>
          <cell r="B1333" t="str">
            <v>Crestron</v>
          </cell>
          <cell r="C1333" t="str">
            <v>V-Cable Triamese Cable, 3 ft, White, for V-Panel and DigitalMedia</v>
          </cell>
          <cell r="D1333">
            <v>50</v>
          </cell>
          <cell r="E1333">
            <v>0</v>
          </cell>
          <cell r="F1333">
            <v>0.25</v>
          </cell>
          <cell r="G1333">
            <v>0</v>
          </cell>
          <cell r="H1333">
            <v>0</v>
          </cell>
          <cell r="I1333" t="str">
            <v>Crestron</v>
          </cell>
        </row>
        <row r="1334">
          <cell r="A1334" t="str">
            <v>V-CBL-T3-B</v>
          </cell>
          <cell r="B1334" t="str">
            <v>Crestron</v>
          </cell>
          <cell r="C1334" t="str">
            <v>V-Cable Triamese Cable, 3 ft, Black, for V-Panel and DigitalMedia</v>
          </cell>
          <cell r="D1334">
            <v>50</v>
          </cell>
          <cell r="E1334">
            <v>0</v>
          </cell>
          <cell r="F1334">
            <v>0.25</v>
          </cell>
          <cell r="G1334">
            <v>0</v>
          </cell>
          <cell r="H1334">
            <v>0</v>
          </cell>
          <cell r="I1334" t="str">
            <v>Crestron</v>
          </cell>
        </row>
        <row r="1335">
          <cell r="A1335" t="str">
            <v>V-CBL-T15-W</v>
          </cell>
          <cell r="B1335" t="str">
            <v>Crestron</v>
          </cell>
          <cell r="C1335" t="str">
            <v>V-Cable Triamese Cable, 15 ft, White, for V-Panel and DigitalMedia</v>
          </cell>
          <cell r="D1335">
            <v>125</v>
          </cell>
          <cell r="E1335">
            <v>0</v>
          </cell>
          <cell r="F1335">
            <v>0.25</v>
          </cell>
          <cell r="G1335">
            <v>0</v>
          </cell>
          <cell r="H1335">
            <v>0</v>
          </cell>
          <cell r="I1335" t="str">
            <v>Crestron</v>
          </cell>
        </row>
        <row r="1336">
          <cell r="A1336" t="str">
            <v>V-CBL-T15-B</v>
          </cell>
          <cell r="B1336" t="str">
            <v>Crestron</v>
          </cell>
          <cell r="C1336" t="str">
            <v>V-Cable Triamese Cable, 15 ft, Black, for V-Panel and DigitalMedia</v>
          </cell>
          <cell r="D1336">
            <v>125</v>
          </cell>
          <cell r="E1336">
            <v>0</v>
          </cell>
          <cell r="F1336">
            <v>0.25</v>
          </cell>
          <cell r="G1336">
            <v>0</v>
          </cell>
          <cell r="H1336">
            <v>0</v>
          </cell>
          <cell r="I1336" t="str">
            <v>Crestron</v>
          </cell>
        </row>
        <row r="1337">
          <cell r="A1337" t="str">
            <v>V-CBL-S9C-W</v>
          </cell>
          <cell r="B1337" t="str">
            <v>Crestron</v>
          </cell>
          <cell r="C1337" t="str">
            <v>V-Cable Siamese Cable, DM 8G+™, 9 ft, White</v>
          </cell>
          <cell r="D1337">
            <v>75</v>
          </cell>
          <cell r="E1337">
            <v>0</v>
          </cell>
          <cell r="F1337">
            <v>0.25</v>
          </cell>
          <cell r="G1337">
            <v>0</v>
          </cell>
          <cell r="H1337">
            <v>0</v>
          </cell>
          <cell r="I1337" t="str">
            <v>Crestron</v>
          </cell>
        </row>
        <row r="1338">
          <cell r="A1338" t="str">
            <v>V-CBL-S9C-B</v>
          </cell>
          <cell r="B1338" t="str">
            <v>Crestron</v>
          </cell>
          <cell r="C1338" t="str">
            <v>V-Cable Siamese Cable, DM 8G+™, 9 ft, Black</v>
          </cell>
          <cell r="D1338">
            <v>75</v>
          </cell>
          <cell r="E1338">
            <v>0</v>
          </cell>
          <cell r="F1338">
            <v>0.25</v>
          </cell>
          <cell r="G1338">
            <v>0</v>
          </cell>
          <cell r="H1338">
            <v>0</v>
          </cell>
          <cell r="I1338" t="str">
            <v>Crestron</v>
          </cell>
        </row>
        <row r="1339">
          <cell r="A1339" t="str">
            <v>V-CBL-S6C-W</v>
          </cell>
          <cell r="B1339" t="str">
            <v>Crestron</v>
          </cell>
          <cell r="C1339" t="str">
            <v>V-Cable Siamese Cable, DM 8G+™, 6 ft, White</v>
          </cell>
          <cell r="D1339">
            <v>50</v>
          </cell>
          <cell r="E1339">
            <v>0</v>
          </cell>
          <cell r="F1339">
            <v>0.25</v>
          </cell>
          <cell r="G1339">
            <v>0</v>
          </cell>
          <cell r="H1339">
            <v>0</v>
          </cell>
          <cell r="I1339" t="str">
            <v>Crestron</v>
          </cell>
        </row>
        <row r="1340">
          <cell r="A1340" t="str">
            <v>V-CBL-S6C-B</v>
          </cell>
          <cell r="B1340" t="str">
            <v>Crestron</v>
          </cell>
          <cell r="C1340" t="str">
            <v>V-Cable Siamese Cable, DM 8G+™, 6 ft, Black</v>
          </cell>
          <cell r="D1340">
            <v>50</v>
          </cell>
          <cell r="E1340">
            <v>0</v>
          </cell>
          <cell r="F1340">
            <v>0.25</v>
          </cell>
          <cell r="G1340">
            <v>0</v>
          </cell>
          <cell r="H1340">
            <v>0</v>
          </cell>
          <cell r="I1340" t="str">
            <v>Crestron</v>
          </cell>
        </row>
        <row r="1341">
          <cell r="A1341" t="str">
            <v>V-CBL-S15C-W</v>
          </cell>
          <cell r="B1341" t="str">
            <v>Crestron</v>
          </cell>
          <cell r="C1341" t="str">
            <v>V-Cable Siamese Cable, DM 8G+™, 15 ft, White</v>
          </cell>
          <cell r="D1341">
            <v>100</v>
          </cell>
          <cell r="E1341">
            <v>0</v>
          </cell>
          <cell r="F1341">
            <v>0.25</v>
          </cell>
          <cell r="G1341">
            <v>0</v>
          </cell>
          <cell r="H1341">
            <v>0</v>
          </cell>
          <cell r="I1341" t="str">
            <v>Crestron</v>
          </cell>
        </row>
        <row r="1342">
          <cell r="A1342" t="str">
            <v>V-CBL-S15C-B</v>
          </cell>
          <cell r="B1342" t="str">
            <v>Crestron</v>
          </cell>
          <cell r="C1342" t="str">
            <v>V-Cable Siamese Cable, DM 8G+™, 15 ft, Black</v>
          </cell>
          <cell r="D1342">
            <v>100</v>
          </cell>
          <cell r="E1342">
            <v>0</v>
          </cell>
          <cell r="F1342">
            <v>0.25</v>
          </cell>
          <cell r="G1342">
            <v>0</v>
          </cell>
          <cell r="H1342">
            <v>0</v>
          </cell>
          <cell r="I1342" t="str">
            <v>Crestron</v>
          </cell>
        </row>
        <row r="1343">
          <cell r="A1343" t="str">
            <v>TPMC-V-CBL-S9-W</v>
          </cell>
          <cell r="B1343" t="str">
            <v>Crestron</v>
          </cell>
          <cell r="C1343" t="str">
            <v>V-Cable Siamese Cable, 9 ft, White, for V-Panel Integrated</v>
          </cell>
          <cell r="D1343">
            <v>70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 t="str">
            <v>Crestron</v>
          </cell>
        </row>
        <row r="1344">
          <cell r="A1344" t="str">
            <v>TPMC-V-CBL-S9-B</v>
          </cell>
          <cell r="B1344" t="str">
            <v>Crestron</v>
          </cell>
          <cell r="C1344" t="str">
            <v>V-Cable Siamese Cable, 9 ft, Black, for V-Panel Integrated</v>
          </cell>
          <cell r="D1344">
            <v>70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 t="str">
            <v>Crestron</v>
          </cell>
        </row>
        <row r="1345">
          <cell r="A1345" t="str">
            <v>GLPPA-REMOTE-USER</v>
          </cell>
          <cell r="B1345" t="str">
            <v>Crestron</v>
          </cell>
          <cell r="C1345" t="str">
            <v>User Remote for GLPP</v>
          </cell>
          <cell r="D1345">
            <v>50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 t="str">
            <v>Crestron</v>
          </cell>
        </row>
        <row r="1346">
          <cell r="A1346" t="str">
            <v>USB-EXT</v>
          </cell>
          <cell r="B1346" t="str">
            <v>Crestron</v>
          </cell>
          <cell r="C1346" t="str">
            <v>USB over Twisted Pair Extender</v>
          </cell>
          <cell r="D1346">
            <v>400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 t="str">
            <v>Crestron</v>
          </cell>
        </row>
        <row r="1347">
          <cell r="A1347" t="str">
            <v>WMKU-4SM-W-S</v>
          </cell>
          <cell r="B1347" t="str">
            <v>Crestron</v>
          </cell>
          <cell r="C1347" t="str">
            <v>Universal Wall Mount Kit for TPMC-4SM(D) &amp; TPCS-4SM(D), White Smooth</v>
          </cell>
          <cell r="D1347">
            <v>50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 t="str">
            <v>Crestron</v>
          </cell>
        </row>
        <row r="1348">
          <cell r="A1348" t="str">
            <v>WMKU-4SM-B-S</v>
          </cell>
          <cell r="B1348" t="str">
            <v>Crestron</v>
          </cell>
          <cell r="C1348" t="str">
            <v>Universal Wall Mount Kit for TPMC-4SM(D) &amp; TPCS-4SM(D), Black Smooth</v>
          </cell>
          <cell r="D1348">
            <v>50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 t="str">
            <v>Crestron</v>
          </cell>
        </row>
        <row r="1349">
          <cell r="A1349" t="str">
            <v>PMTW-50-W</v>
          </cell>
          <cell r="B1349" t="str">
            <v>Crestron</v>
          </cell>
          <cell r="C1349" t="str">
            <v>Universal Short-Throw Projector Wall Mount, White</v>
          </cell>
          <cell r="D1349">
            <v>420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 t="str">
            <v>Crestron</v>
          </cell>
        </row>
        <row r="1350">
          <cell r="A1350" t="str">
            <v>PMTC-50-6W</v>
          </cell>
          <cell r="B1350" t="str">
            <v>Crestron</v>
          </cell>
          <cell r="C1350" t="str">
            <v>Universal Projector Ceiling Mount w/6” Pipe, White</v>
          </cell>
          <cell r="D1350">
            <v>216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 t="str">
            <v>Crestron</v>
          </cell>
        </row>
        <row r="1351">
          <cell r="A1351" t="str">
            <v>CLWI-DIMUEX-W</v>
          </cell>
          <cell r="B1351" t="str">
            <v>Crestron</v>
          </cell>
          <cell r="C1351" t="str">
            <v>Universal Phase In-Wall Dimmer, 230VAC, White</v>
          </cell>
          <cell r="D1351">
            <v>200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 t="str">
            <v>Crestron</v>
          </cell>
        </row>
        <row r="1352">
          <cell r="A1352" t="str">
            <v>CLWI-DIMUEX-ANTH</v>
          </cell>
          <cell r="B1352" t="str">
            <v>Crestron</v>
          </cell>
          <cell r="C1352" t="str">
            <v>Universal Phase In-Wall Dimmer, 230VAC, Anthracite</v>
          </cell>
          <cell r="D1352">
            <v>200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 t="str">
            <v>Crestron</v>
          </cell>
        </row>
        <row r="1353">
          <cell r="A1353" t="str">
            <v>CAEN-UMP2X2</v>
          </cell>
          <cell r="B1353" t="str">
            <v>Crestron</v>
          </cell>
          <cell r="C1353" t="str">
            <v>Universal Mounting Plate for CAEN Automation Enclosures, fits 4 Module Slots, 2H x 2W</v>
          </cell>
          <cell r="D1353">
            <v>48</v>
          </cell>
          <cell r="E1353">
            <v>0</v>
          </cell>
          <cell r="F1353">
            <v>0.25</v>
          </cell>
          <cell r="G1353">
            <v>0</v>
          </cell>
          <cell r="H1353">
            <v>0</v>
          </cell>
          <cell r="I1353" t="str">
            <v>Crestron</v>
          </cell>
        </row>
        <row r="1354">
          <cell r="A1354" t="str">
            <v>CAEN-UMP2X1</v>
          </cell>
          <cell r="B1354" t="str">
            <v>Crestron</v>
          </cell>
          <cell r="C1354" t="str">
            <v>Universal Mounting Plate for CAEN Automation Enclosures, fits 2 Module Slots, 2H x 1W</v>
          </cell>
          <cell r="D1354">
            <v>39</v>
          </cell>
          <cell r="E1354">
            <v>0</v>
          </cell>
          <cell r="F1354">
            <v>0.25</v>
          </cell>
          <cell r="G1354">
            <v>0</v>
          </cell>
          <cell r="H1354">
            <v>0</v>
          </cell>
          <cell r="I1354" t="str">
            <v>Crestron</v>
          </cell>
        </row>
        <row r="1355">
          <cell r="A1355" t="str">
            <v>CAEN-UMP1X2</v>
          </cell>
          <cell r="B1355" t="str">
            <v>Crestron</v>
          </cell>
          <cell r="C1355" t="str">
            <v>Universal Mounting Plate for CAEN Automation Enclosures, fits 2 Module Slots, 1H x 2W</v>
          </cell>
          <cell r="D1355">
            <v>39</v>
          </cell>
          <cell r="E1355">
            <v>0</v>
          </cell>
          <cell r="F1355">
            <v>0.25</v>
          </cell>
          <cell r="G1355">
            <v>0</v>
          </cell>
          <cell r="H1355">
            <v>0</v>
          </cell>
          <cell r="I1355" t="str">
            <v>Crestron</v>
          </cell>
        </row>
        <row r="1356">
          <cell r="A1356" t="str">
            <v>CAEN-UMP1X1</v>
          </cell>
          <cell r="B1356" t="str">
            <v>Crestron</v>
          </cell>
          <cell r="C1356" t="str">
            <v>Universal Mounting Plate for CAEN Automation Enclosures, fits 1 Module Slot</v>
          </cell>
          <cell r="D1356">
            <v>30</v>
          </cell>
          <cell r="E1356">
            <v>0</v>
          </cell>
          <cell r="F1356">
            <v>0.25</v>
          </cell>
          <cell r="G1356">
            <v>0</v>
          </cell>
          <cell r="H1356">
            <v>0</v>
          </cell>
          <cell r="I1356" t="str">
            <v>Crestron</v>
          </cell>
        </row>
        <row r="1357">
          <cell r="A1357" t="str">
            <v>C2N-UNI8IO</v>
          </cell>
          <cell r="B1357" t="str">
            <v>Crestron</v>
          </cell>
          <cell r="C1357" t="str">
            <v>Universal Keypad Interface</v>
          </cell>
          <cell r="D1357">
            <v>95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 t="str">
            <v>Crestron</v>
          </cell>
        </row>
        <row r="1358">
          <cell r="A1358" t="str">
            <v>CEN-UPS1250</v>
          </cell>
          <cell r="B1358" t="str">
            <v>Crestron</v>
          </cell>
          <cell r="C1358" t="str">
            <v>Uninterruptible Power Supply, 1250W, 120V. Includes CEN-UPS1250-BTP Internal Battery Pack.</v>
          </cell>
          <cell r="D1358">
            <v>1050</v>
          </cell>
          <cell r="E1358">
            <v>0</v>
          </cell>
          <cell r="F1358">
            <v>2</v>
          </cell>
          <cell r="G1358">
            <v>0.25</v>
          </cell>
          <cell r="H1358">
            <v>1</v>
          </cell>
          <cell r="I1358" t="str">
            <v>Crestron</v>
          </cell>
        </row>
        <row r="1359">
          <cell r="A1359" t="str">
            <v>CN-TVAV</v>
          </cell>
          <cell r="B1359" t="str">
            <v>Crestron</v>
          </cell>
          <cell r="C1359" t="str">
            <v>TV/AV Controller Module, Cresnet. Includes one (1) STIRP.</v>
          </cell>
          <cell r="D1359">
            <v>450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 t="str">
            <v>Crestron</v>
          </cell>
        </row>
        <row r="1360">
          <cell r="A1360" t="str">
            <v>CNXRMCS</v>
          </cell>
          <cell r="B1360" t="str">
            <v>Crestron</v>
          </cell>
          <cell r="C1360" t="str">
            <v>TV Current Sensor for Room Solutions Boxes</v>
          </cell>
          <cell r="D1360">
            <v>50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 t="str">
            <v>Crestron</v>
          </cell>
        </row>
        <row r="1361">
          <cell r="A1361" t="str">
            <v>C2N-TTVFM</v>
          </cell>
          <cell r="B1361" t="str">
            <v>Crestron</v>
          </cell>
          <cell r="C1361" t="str">
            <v>TV and FM Radio Tuner</v>
          </cell>
          <cell r="D1361">
            <v>575</v>
          </cell>
          <cell r="E1361">
            <v>0</v>
          </cell>
          <cell r="F1361">
            <v>1</v>
          </cell>
          <cell r="G1361">
            <v>0.25</v>
          </cell>
          <cell r="H1361">
            <v>3</v>
          </cell>
          <cell r="I1361" t="str">
            <v>Crestron</v>
          </cell>
        </row>
        <row r="1362">
          <cell r="A1362" t="str">
            <v>CEN-TRACK-AUDIONET</v>
          </cell>
          <cell r="B1362" t="str">
            <v>Crestron</v>
          </cell>
          <cell r="C1362" t="str">
            <v>TunerRack Modular Multi-Tuner w/Internet Radio Tuner Card. Includes (1) ATC-AUDIONET &amp; PW-2420RU</v>
          </cell>
          <cell r="D1362">
            <v>850</v>
          </cell>
          <cell r="E1362">
            <v>0</v>
          </cell>
          <cell r="F1362">
            <v>1</v>
          </cell>
          <cell r="G1362">
            <v>0.25</v>
          </cell>
          <cell r="H1362">
            <v>4</v>
          </cell>
          <cell r="I1362" t="str">
            <v>Crestron</v>
          </cell>
        </row>
        <row r="1363">
          <cell r="A1363" t="str">
            <v>CEN-TRACK-AMFMXMD</v>
          </cell>
          <cell r="B1363" t="str">
            <v>Crestron</v>
          </cell>
          <cell r="C1363" t="str">
            <v>TunerRack Modular Multi-Tuner w/AM/FM &amp; XM® Satellite Radio Tuner Card. Includes (1) ATC-AMFMXMD &amp; PW-2420RU</v>
          </cell>
          <cell r="D1363">
            <v>850</v>
          </cell>
          <cell r="E1363">
            <v>0</v>
          </cell>
          <cell r="F1363">
            <v>1</v>
          </cell>
          <cell r="G1363">
            <v>0.25</v>
          </cell>
          <cell r="H1363">
            <v>6</v>
          </cell>
          <cell r="I1363" t="str">
            <v>Crestron</v>
          </cell>
        </row>
        <row r="1364">
          <cell r="A1364" t="str">
            <v>CEN-TRACK-AMFM2</v>
          </cell>
          <cell r="B1364" t="str">
            <v>Crestron</v>
          </cell>
          <cell r="C1364" t="str">
            <v>Tuner Rack Modular Multi-Tuner w/Dual AM/FM Tuner Card. Includes (1) ATC-AMFM2</v>
          </cell>
          <cell r="D1364">
            <v>700</v>
          </cell>
          <cell r="E1364">
            <v>0</v>
          </cell>
          <cell r="F1364">
            <v>1</v>
          </cell>
          <cell r="G1364">
            <v>0.25</v>
          </cell>
          <cell r="H1364">
            <v>4</v>
          </cell>
          <cell r="I1364" t="str">
            <v>Crestron</v>
          </cell>
        </row>
        <row r="1365">
          <cell r="A1365" t="str">
            <v>TMK-4000L</v>
          </cell>
          <cell r="B1365" t="str">
            <v>Crestron</v>
          </cell>
          <cell r="C1365" t="str">
            <v>Trim Ring for use with PMK-4000L or BB-4000L</v>
          </cell>
          <cell r="D1365">
            <v>50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 t="str">
            <v>Crestron</v>
          </cell>
        </row>
        <row r="1366">
          <cell r="A1366" t="str">
            <v>TMK-12L</v>
          </cell>
          <cell r="B1366" t="str">
            <v>Crestron</v>
          </cell>
          <cell r="C1366" t="str">
            <v>Trim Ring for use with PMK-12L or BB-12L</v>
          </cell>
          <cell r="D1366">
            <v>50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 t="str">
            <v>Crestron</v>
          </cell>
        </row>
        <row r="1367">
          <cell r="A1367" t="str">
            <v>TMK-1000L</v>
          </cell>
          <cell r="B1367" t="str">
            <v>Crestron</v>
          </cell>
          <cell r="C1367" t="str">
            <v>Trim Ring for use with PMK-1000L or BB-1000L</v>
          </cell>
          <cell r="D1367">
            <v>25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 t="str">
            <v>Crestron</v>
          </cell>
        </row>
        <row r="1368">
          <cell r="A1368" t="str">
            <v>TST-600-DSW-TMK</v>
          </cell>
          <cell r="B1368" t="str">
            <v>Crestron</v>
          </cell>
          <cell r="C1368" t="str">
            <v>Trim Ring for TST-600-DSW-BB &amp; TST-600-DSW-PMK [Just Released]</v>
          </cell>
          <cell r="D1368">
            <v>50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 t="str">
            <v>Crestron</v>
          </cell>
        </row>
        <row r="1369">
          <cell r="A1369" t="str">
            <v>TMK-8X-DSW</v>
          </cell>
          <cell r="B1369" t="str">
            <v>Crestron</v>
          </cell>
          <cell r="C1369" t="str">
            <v>Trim Ring for PMK-8X-DSW or BB-8X-DSW</v>
          </cell>
          <cell r="D1369">
            <v>50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 t="str">
            <v>Crestron</v>
          </cell>
        </row>
        <row r="1370">
          <cell r="A1370" t="str">
            <v>TMK-9L</v>
          </cell>
          <cell r="B1370" t="str">
            <v>Crestron</v>
          </cell>
          <cell r="C1370" t="str">
            <v>Trim Ring for BB-9L and PMK-9L</v>
          </cell>
          <cell r="D1370">
            <v>50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 t="str">
            <v>Crestron</v>
          </cell>
        </row>
        <row r="1371">
          <cell r="A1371" t="str">
            <v>TMK-6X-DSW</v>
          </cell>
          <cell r="B1371" t="str">
            <v>Crestron</v>
          </cell>
          <cell r="C1371" t="str">
            <v>Trim Ring for BB-6X-DSW or PMK-6X-DSW</v>
          </cell>
          <cell r="D1371">
            <v>50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 t="str">
            <v>Crestron</v>
          </cell>
        </row>
        <row r="1372">
          <cell r="A1372" t="str">
            <v>TMK-6L</v>
          </cell>
          <cell r="B1372" t="str">
            <v>Crestron</v>
          </cell>
          <cell r="C1372" t="str">
            <v>Trim Ring for BB-6L and PMK-6L</v>
          </cell>
          <cell r="D1372">
            <v>25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 t="str">
            <v>Crestron</v>
          </cell>
        </row>
        <row r="1373">
          <cell r="A1373" t="str">
            <v>TPS/TPMC-CBL-T9-W</v>
          </cell>
          <cell r="B1373" t="str">
            <v>Crestron</v>
          </cell>
          <cell r="C1373" t="str">
            <v>Triamese cable for New Isys 12", 15", and 17" Touchpanels; 9 ft, White</v>
          </cell>
          <cell r="D1373">
            <v>100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 t="str">
            <v>Crestron</v>
          </cell>
        </row>
        <row r="1374">
          <cell r="A1374" t="str">
            <v>TPS/TPMC-CBL-T9-B</v>
          </cell>
          <cell r="B1374" t="str">
            <v>Crestron</v>
          </cell>
          <cell r="C1374" t="str">
            <v>Triamese cable for New Isys 12", 15", and 17" Touchpanels; 9 ft, Black</v>
          </cell>
          <cell r="D1374">
            <v>100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 t="str">
            <v>Crestron</v>
          </cell>
        </row>
        <row r="1375">
          <cell r="A1375" t="str">
            <v>TPS/TPMC-CBL-T6-W</v>
          </cell>
          <cell r="B1375" t="str">
            <v>Crestron</v>
          </cell>
          <cell r="C1375" t="str">
            <v>Triamese cable for New Isys 12", 15", and 17" Touchpanels; 6 ft, White</v>
          </cell>
          <cell r="D1375">
            <v>75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 t="str">
            <v>Crestron</v>
          </cell>
        </row>
        <row r="1376">
          <cell r="A1376" t="str">
            <v>TPS/TPMC-CBL-T6-B</v>
          </cell>
          <cell r="B1376" t="str">
            <v>Crestron</v>
          </cell>
          <cell r="C1376" t="str">
            <v>Triamese cable for New Isys 12", 15", and 17" Touchpanels; 6 ft, Black</v>
          </cell>
          <cell r="D1376">
            <v>75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 t="str">
            <v>Crestron</v>
          </cell>
        </row>
        <row r="1377">
          <cell r="A1377" t="str">
            <v>TPS/TPMC-CBL-T3-W</v>
          </cell>
          <cell r="B1377" t="str">
            <v>Crestron</v>
          </cell>
          <cell r="C1377" t="str">
            <v>Triamese cable for New Isys 12", 15", and 17" Touchpanels; 3 ft, White</v>
          </cell>
          <cell r="D1377">
            <v>50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 t="str">
            <v>Crestron</v>
          </cell>
        </row>
        <row r="1378">
          <cell r="A1378" t="str">
            <v>TPS/TPMC-CBL-T3-B</v>
          </cell>
          <cell r="B1378" t="str">
            <v>Crestron</v>
          </cell>
          <cell r="C1378" t="str">
            <v>Triamese cable for New Isys 12", 15", and 17" Touchpanels; 3 ft, Black</v>
          </cell>
          <cell r="D1378">
            <v>50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 t="str">
            <v>Crestron</v>
          </cell>
        </row>
        <row r="1379">
          <cell r="A1379" t="str">
            <v>SW-VMK-WIN</v>
          </cell>
          <cell r="B1379" t="str">
            <v>Crestron</v>
          </cell>
          <cell r="C1379" t="str">
            <v>TouchPoint® Virtual Mouse &amp; Keyboard Software for Windows®</v>
          </cell>
          <cell r="D1379" t="str">
            <v>N/A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 t="str">
            <v>Crestron</v>
          </cell>
        </row>
        <row r="1380">
          <cell r="A1380" t="str">
            <v>CAPTURE-TPMC-4SM-W-S</v>
          </cell>
          <cell r="B1380" t="str">
            <v>Crestron</v>
          </cell>
          <cell r="C1380" t="str">
            <v>Touch Screen Controller for CAPTURE-HD, White Smooth</v>
          </cell>
          <cell r="D1380">
            <v>550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 t="str">
            <v>Crestron</v>
          </cell>
        </row>
        <row r="1381">
          <cell r="A1381" t="str">
            <v>CAPTURE-TPMC-4SM-B-S</v>
          </cell>
          <cell r="B1381" t="str">
            <v>Crestron</v>
          </cell>
          <cell r="C1381" t="str">
            <v>Touch Screen Controller CAPTURE-HD, Black Smooth</v>
          </cell>
          <cell r="D1381">
            <v>550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 t="str">
            <v>Crestron</v>
          </cell>
        </row>
        <row r="1382">
          <cell r="A1382" t="str">
            <v>STI-CP2EPAK-C17</v>
          </cell>
          <cell r="B1382" t="str">
            <v>Crestron</v>
          </cell>
          <cell r="C1382" t="str">
            <v>The Ultimate Control Package, 1-way Wireless w/Ethernet - International Version; Includes STI-1700C, STI-DSN, ST-BTPN, PWI-1215, CP2E, CNRFGWA, (4) IRP2 and PW-2420RU</v>
          </cell>
          <cell r="D1382">
            <v>2450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 t="str">
            <v>Crestron</v>
          </cell>
        </row>
        <row r="1383">
          <cell r="A1383" t="str">
            <v>ST-CP2EPAK-C17</v>
          </cell>
          <cell r="B1383" t="str">
            <v>Crestron</v>
          </cell>
          <cell r="C1383" t="str">
            <v>The Ultimate Control Package, 1-way Wireless w/Ethernet - Includes ST-1700C, ST-DSN, ST-BTPN, PW-1215, CP2E, CNRFGWA, (4) IRP2 and PW-2420RU</v>
          </cell>
          <cell r="D1383">
            <v>2450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 t="str">
            <v>Crestron</v>
          </cell>
        </row>
        <row r="1384">
          <cell r="A1384" t="str">
            <v>STI-AV2PAK-C17</v>
          </cell>
          <cell r="B1384" t="str">
            <v>Crestron</v>
          </cell>
          <cell r="C1384" t="str">
            <v>The Ultimate Control Package, 1-way Wireless - International Version; Includes STI-1700C, STI-DSN, ST-BTPN, PWI-1215, AV2, CNRFGWA, and (4) IRP2</v>
          </cell>
          <cell r="D1384">
            <v>2750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 t="str">
            <v>Crestron</v>
          </cell>
        </row>
        <row r="1385">
          <cell r="A1385" t="str">
            <v>ST-AV2PAK-C17</v>
          </cell>
          <cell r="B1385" t="str">
            <v>Crestron</v>
          </cell>
          <cell r="C1385" t="str">
            <v>The Ultimate Control Package, 1-way Wireless - Includes ST-1700C, ST-DSN, ST-BTPN, PW-1215, AV2, CNRFGWA, and (4) IRP2.</v>
          </cell>
          <cell r="D1385">
            <v>2750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 t="str">
            <v>Crestron</v>
          </cell>
        </row>
        <row r="1386">
          <cell r="A1386" t="str">
            <v>MP2EPAK-TPS-1700</v>
          </cell>
          <cell r="B1386" t="str">
            <v>Crestron</v>
          </cell>
          <cell r="C1386" t="str">
            <v>The Complete Audio Video Control Package - Includes TPS-1700, MP2E, (4) IRP2 and PW-2420RU</v>
          </cell>
          <cell r="D1386">
            <v>2050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 t="str">
            <v>Crestron</v>
          </cell>
        </row>
        <row r="1387">
          <cell r="A1387" t="str">
            <v>CLTI-4IND</v>
          </cell>
          <cell r="B1387" t="str">
            <v>Crestron</v>
          </cell>
          <cell r="C1387" t="str">
            <v>Terminal Block for CLXI-4IND</v>
          </cell>
          <cell r="D1387">
            <v>35</v>
          </cell>
          <cell r="E1387">
            <v>0</v>
          </cell>
          <cell r="F1387">
            <v>0.25</v>
          </cell>
          <cell r="G1387">
            <v>0</v>
          </cell>
          <cell r="H1387">
            <v>0</v>
          </cell>
          <cell r="I1387" t="str">
            <v>Crestron</v>
          </cell>
        </row>
        <row r="1388">
          <cell r="A1388" t="str">
            <v>CLTI-4HSW4</v>
          </cell>
          <cell r="B1388" t="str">
            <v>Crestron</v>
          </cell>
          <cell r="C1388" t="str">
            <v>Terminal Block for CLXI-4HSW4</v>
          </cell>
          <cell r="D1388">
            <v>35</v>
          </cell>
          <cell r="E1388">
            <v>0</v>
          </cell>
          <cell r="F1388">
            <v>0.25</v>
          </cell>
          <cell r="G1388">
            <v>0</v>
          </cell>
          <cell r="H1388">
            <v>0</v>
          </cell>
          <cell r="I1388" t="str">
            <v>Crestron</v>
          </cell>
        </row>
        <row r="1389">
          <cell r="A1389" t="str">
            <v>CLTI-2IND</v>
          </cell>
          <cell r="B1389" t="str">
            <v>Crestron</v>
          </cell>
          <cell r="C1389" t="str">
            <v>Terminal Block for CLXI-2IND</v>
          </cell>
          <cell r="D1389">
            <v>25</v>
          </cell>
          <cell r="E1389">
            <v>0</v>
          </cell>
          <cell r="F1389">
            <v>0.25</v>
          </cell>
          <cell r="G1389">
            <v>0</v>
          </cell>
          <cell r="H1389">
            <v>0</v>
          </cell>
          <cell r="I1389" t="str">
            <v>Crestron</v>
          </cell>
        </row>
        <row r="1390">
          <cell r="A1390" t="str">
            <v>CLTI-2DIM8</v>
          </cell>
          <cell r="B1390" t="str">
            <v>Crestron</v>
          </cell>
          <cell r="C1390" t="str">
            <v>Terminal Block for CLXI-2DIM8</v>
          </cell>
          <cell r="D1390">
            <v>35</v>
          </cell>
          <cell r="E1390">
            <v>0</v>
          </cell>
          <cell r="F1390">
            <v>0.25</v>
          </cell>
          <cell r="G1390">
            <v>0</v>
          </cell>
          <cell r="H1390">
            <v>0</v>
          </cell>
          <cell r="I1390" t="str">
            <v>Crestron</v>
          </cell>
        </row>
        <row r="1391">
          <cell r="A1391" t="str">
            <v>CLTI-2DIM2</v>
          </cell>
          <cell r="B1391" t="str">
            <v>Crestron</v>
          </cell>
          <cell r="C1391" t="str">
            <v>Terminal Block for CLXI-2DIM2</v>
          </cell>
          <cell r="D1391">
            <v>25</v>
          </cell>
          <cell r="E1391">
            <v>0</v>
          </cell>
          <cell r="F1391">
            <v>0.25</v>
          </cell>
          <cell r="G1391">
            <v>0</v>
          </cell>
          <cell r="H1391">
            <v>0</v>
          </cell>
          <cell r="I1391" t="str">
            <v>Crestron</v>
          </cell>
        </row>
        <row r="1392">
          <cell r="A1392" t="str">
            <v>CLTI-1MC4</v>
          </cell>
          <cell r="B1392" t="str">
            <v>Crestron</v>
          </cell>
          <cell r="C1392" t="str">
            <v>Terminal Block for CLXI-1MC4</v>
          </cell>
          <cell r="D1392">
            <v>35</v>
          </cell>
          <cell r="E1392">
            <v>0</v>
          </cell>
          <cell r="F1392">
            <v>0.25</v>
          </cell>
          <cell r="G1392">
            <v>0</v>
          </cell>
          <cell r="H1392">
            <v>0</v>
          </cell>
          <cell r="I1392" t="str">
            <v>Crestron</v>
          </cell>
        </row>
        <row r="1393">
          <cell r="A1393" t="str">
            <v>CLTI-1DIM4</v>
          </cell>
          <cell r="B1393" t="str">
            <v>Crestron</v>
          </cell>
          <cell r="C1393" t="str">
            <v>Terminal Block for CLXI-1DIM4</v>
          </cell>
          <cell r="D1393">
            <v>25</v>
          </cell>
          <cell r="E1393">
            <v>0</v>
          </cell>
          <cell r="F1393">
            <v>0.25</v>
          </cell>
          <cell r="G1393">
            <v>0</v>
          </cell>
          <cell r="H1393">
            <v>0</v>
          </cell>
          <cell r="I1393" t="str">
            <v>Crestron</v>
          </cell>
        </row>
        <row r="1394">
          <cell r="A1394" t="str">
            <v>CLTI-1DELV4</v>
          </cell>
          <cell r="B1394" t="str">
            <v>Crestron</v>
          </cell>
          <cell r="C1394" t="str">
            <v>Terminal Block for CLXI-1DELV4</v>
          </cell>
          <cell r="D1394">
            <v>25</v>
          </cell>
          <cell r="E1394">
            <v>0</v>
          </cell>
          <cell r="F1394">
            <v>0.25</v>
          </cell>
          <cell r="G1394">
            <v>0</v>
          </cell>
          <cell r="H1394">
            <v>0</v>
          </cell>
          <cell r="I1394" t="str">
            <v>Crestron</v>
          </cell>
        </row>
        <row r="1395">
          <cell r="A1395" t="str">
            <v>CLT-PWS75</v>
          </cell>
          <cell r="B1395" t="str">
            <v>Crestron</v>
          </cell>
          <cell r="C1395" t="str">
            <v>Terminal Block for CLX-PWS75</v>
          </cell>
          <cell r="D1395">
            <v>25</v>
          </cell>
          <cell r="E1395">
            <v>0</v>
          </cell>
          <cell r="F1395">
            <v>0.25</v>
          </cell>
          <cell r="G1395">
            <v>0</v>
          </cell>
          <cell r="H1395">
            <v>0</v>
          </cell>
          <cell r="I1395" t="str">
            <v>Crestron</v>
          </cell>
        </row>
        <row r="1396">
          <cell r="A1396" t="str">
            <v>CLT-4IND</v>
          </cell>
          <cell r="B1396" t="str">
            <v>Crestron</v>
          </cell>
          <cell r="C1396" t="str">
            <v>Terminal Block for CLX-4IND</v>
          </cell>
          <cell r="D1396">
            <v>35</v>
          </cell>
          <cell r="E1396">
            <v>0</v>
          </cell>
          <cell r="F1396">
            <v>0.25</v>
          </cell>
          <cell r="G1396">
            <v>0</v>
          </cell>
          <cell r="H1396">
            <v>0</v>
          </cell>
          <cell r="I1396" t="str">
            <v>Crestron</v>
          </cell>
        </row>
        <row r="1397">
          <cell r="A1397" t="str">
            <v>CLT-4HSW4</v>
          </cell>
          <cell r="B1397" t="str">
            <v>Crestron</v>
          </cell>
          <cell r="C1397" t="str">
            <v>Terminal Block for CLX-4HSW4</v>
          </cell>
          <cell r="D1397">
            <v>35</v>
          </cell>
          <cell r="E1397">
            <v>0</v>
          </cell>
          <cell r="F1397">
            <v>0.25</v>
          </cell>
          <cell r="G1397">
            <v>0</v>
          </cell>
          <cell r="H1397">
            <v>0</v>
          </cell>
          <cell r="I1397" t="str">
            <v>Crestron</v>
          </cell>
        </row>
        <row r="1398">
          <cell r="A1398" t="str">
            <v>CLT-2IND</v>
          </cell>
          <cell r="B1398" t="str">
            <v>Crestron</v>
          </cell>
          <cell r="C1398" t="str">
            <v>Terminal Block for CLX-2IND</v>
          </cell>
          <cell r="D1398">
            <v>25</v>
          </cell>
          <cell r="E1398">
            <v>0</v>
          </cell>
          <cell r="F1398">
            <v>0.25</v>
          </cell>
          <cell r="G1398">
            <v>0</v>
          </cell>
          <cell r="H1398">
            <v>0</v>
          </cell>
          <cell r="I1398" t="str">
            <v>Crestron</v>
          </cell>
        </row>
        <row r="1399">
          <cell r="A1399" t="str">
            <v>CLT-2DIM8</v>
          </cell>
          <cell r="B1399" t="str">
            <v>Crestron</v>
          </cell>
          <cell r="C1399" t="str">
            <v>Terminal Block for CLX-2DIM8</v>
          </cell>
          <cell r="D1399">
            <v>35</v>
          </cell>
          <cell r="E1399">
            <v>0</v>
          </cell>
          <cell r="F1399">
            <v>0.25</v>
          </cell>
          <cell r="G1399">
            <v>0</v>
          </cell>
          <cell r="H1399">
            <v>0</v>
          </cell>
          <cell r="I1399" t="str">
            <v>Crestron</v>
          </cell>
        </row>
        <row r="1400">
          <cell r="A1400" t="str">
            <v>CLT-2DIM2</v>
          </cell>
          <cell r="B1400" t="str">
            <v>Crestron</v>
          </cell>
          <cell r="C1400" t="str">
            <v>Terminal Block for CLX-2DIM2</v>
          </cell>
          <cell r="D1400">
            <v>25</v>
          </cell>
          <cell r="E1400">
            <v>0</v>
          </cell>
          <cell r="F1400">
            <v>0.25</v>
          </cell>
          <cell r="G1400">
            <v>0</v>
          </cell>
          <cell r="H1400">
            <v>0</v>
          </cell>
          <cell r="I1400" t="str">
            <v>Crestron</v>
          </cell>
        </row>
        <row r="1401">
          <cell r="A1401" t="str">
            <v>CLT-1MC4</v>
          </cell>
          <cell r="B1401" t="str">
            <v>Crestron</v>
          </cell>
          <cell r="C1401" t="str">
            <v>Terminal Block for CLX-1MC4</v>
          </cell>
          <cell r="D1401">
            <v>35</v>
          </cell>
          <cell r="E1401">
            <v>0</v>
          </cell>
          <cell r="F1401">
            <v>0.25</v>
          </cell>
          <cell r="G1401">
            <v>0</v>
          </cell>
          <cell r="H1401">
            <v>0</v>
          </cell>
          <cell r="I1401" t="str">
            <v>Crestron</v>
          </cell>
        </row>
        <row r="1402">
          <cell r="A1402" t="str">
            <v>CLT-1FAN4</v>
          </cell>
          <cell r="B1402" t="str">
            <v>Crestron</v>
          </cell>
          <cell r="C1402" t="str">
            <v>Terminal Block for CLX-1FAN4</v>
          </cell>
          <cell r="D1402">
            <v>25</v>
          </cell>
          <cell r="E1402">
            <v>0</v>
          </cell>
          <cell r="F1402">
            <v>0.25</v>
          </cell>
          <cell r="G1402">
            <v>0</v>
          </cell>
          <cell r="H1402">
            <v>0</v>
          </cell>
          <cell r="I1402" t="str">
            <v>Crestron</v>
          </cell>
        </row>
        <row r="1403">
          <cell r="A1403" t="str">
            <v>CLT-1DIM8</v>
          </cell>
          <cell r="B1403" t="str">
            <v>Crestron</v>
          </cell>
          <cell r="C1403" t="str">
            <v>Terminal Block for CLX-1DIM8</v>
          </cell>
          <cell r="D1403">
            <v>35</v>
          </cell>
          <cell r="E1403">
            <v>0</v>
          </cell>
          <cell r="F1403">
            <v>0.25</v>
          </cell>
          <cell r="G1403">
            <v>0</v>
          </cell>
          <cell r="H1403">
            <v>0</v>
          </cell>
          <cell r="I1403" t="str">
            <v>Crestron</v>
          </cell>
        </row>
        <row r="1404">
          <cell r="A1404" t="str">
            <v>CLT-1DIM4</v>
          </cell>
          <cell r="B1404" t="str">
            <v>Crestron</v>
          </cell>
          <cell r="C1404" t="str">
            <v>Terminal Block for CLX-1DIM4</v>
          </cell>
          <cell r="D1404">
            <v>25</v>
          </cell>
          <cell r="E1404">
            <v>0</v>
          </cell>
          <cell r="F1404">
            <v>0.25</v>
          </cell>
          <cell r="G1404">
            <v>0</v>
          </cell>
          <cell r="H1404">
            <v>0</v>
          </cell>
          <cell r="I1404" t="str">
            <v>Crestron</v>
          </cell>
        </row>
        <row r="1405">
          <cell r="A1405" t="str">
            <v>CLT-1DELV4</v>
          </cell>
          <cell r="B1405" t="str">
            <v>Crestron</v>
          </cell>
          <cell r="C1405" t="str">
            <v>Terminal Block for CLX-1DELV4</v>
          </cell>
          <cell r="D1405">
            <v>25</v>
          </cell>
          <cell r="E1405">
            <v>0</v>
          </cell>
          <cell r="F1405">
            <v>0.25</v>
          </cell>
          <cell r="G1405">
            <v>0</v>
          </cell>
          <cell r="H1405">
            <v>0</v>
          </cell>
          <cell r="I1405" t="str">
            <v>Crestron</v>
          </cell>
        </row>
        <row r="1406">
          <cell r="A1406" t="str">
            <v>CEN-TIA</v>
          </cell>
          <cell r="B1406" t="str">
            <v>Crestron</v>
          </cell>
          <cell r="C1406" t="str">
            <v>Telephone Interface and Audio Signal Generator Module</v>
          </cell>
          <cell r="D1406">
            <v>550</v>
          </cell>
          <cell r="E1406">
            <v>0</v>
          </cell>
          <cell r="F1406">
            <v>1</v>
          </cell>
          <cell r="G1406">
            <v>0.25</v>
          </cell>
          <cell r="H1406">
            <v>4</v>
          </cell>
          <cell r="I1406" t="str">
            <v>Crestron</v>
          </cell>
        </row>
        <row r="1407">
          <cell r="A1407" t="str">
            <v>MP-FSTTS-B-T-1</v>
          </cell>
          <cell r="B1407" t="str">
            <v>Crestron</v>
          </cell>
          <cell r="C1407" t="str">
            <v>Tabletop Stand for MP-FSMIC, Black Textured</v>
          </cell>
          <cell r="D1407">
            <v>50</v>
          </cell>
          <cell r="E1407">
            <v>0</v>
          </cell>
          <cell r="F1407">
            <v>0.25</v>
          </cell>
          <cell r="G1407">
            <v>0</v>
          </cell>
          <cell r="H1407">
            <v>0</v>
          </cell>
          <cell r="I1407" t="str">
            <v>Crestron</v>
          </cell>
        </row>
        <row r="1408">
          <cell r="A1408" t="str">
            <v>TSW-750-TTK-W-S</v>
          </cell>
          <cell r="B1408" t="str">
            <v>Crestron</v>
          </cell>
          <cell r="C1408" t="str">
            <v>TableTop Kit for TSW-750, White Smooth</v>
          </cell>
          <cell r="D1408">
            <v>100</v>
          </cell>
          <cell r="E1408">
            <v>0</v>
          </cell>
          <cell r="F1408">
            <v>1</v>
          </cell>
          <cell r="G1408">
            <v>0</v>
          </cell>
          <cell r="H1408">
            <v>0</v>
          </cell>
          <cell r="I1408" t="str">
            <v>Crestron</v>
          </cell>
        </row>
        <row r="1409">
          <cell r="A1409" t="str">
            <v>TSW-750-TTK-B-S</v>
          </cell>
          <cell r="B1409" t="str">
            <v>Crestron</v>
          </cell>
          <cell r="C1409" t="str">
            <v>TableTop Kit for TSW-750, Black Smooth</v>
          </cell>
          <cell r="D1409">
            <v>100</v>
          </cell>
          <cell r="E1409">
            <v>0</v>
          </cell>
          <cell r="F1409">
            <v>1</v>
          </cell>
          <cell r="G1409">
            <v>0</v>
          </cell>
          <cell r="H1409">
            <v>0</v>
          </cell>
          <cell r="I1409" t="str">
            <v>Crestron</v>
          </cell>
        </row>
        <row r="1410">
          <cell r="A1410" t="str">
            <v>TSW-730-TTK-W-S</v>
          </cell>
          <cell r="B1410" t="str">
            <v>Crestron</v>
          </cell>
          <cell r="C1410" t="str">
            <v>TableTop Kit for TSW-730, White Smooth [Available August 1, 2013]</v>
          </cell>
          <cell r="D1410">
            <v>125</v>
          </cell>
          <cell r="E1410">
            <v>0</v>
          </cell>
          <cell r="F1410">
            <v>1</v>
          </cell>
          <cell r="G1410">
            <v>0</v>
          </cell>
          <cell r="H1410">
            <v>0</v>
          </cell>
          <cell r="I1410" t="str">
            <v>Crestron</v>
          </cell>
        </row>
        <row r="1411">
          <cell r="A1411" t="str">
            <v>TSW-730-TTK-B-S</v>
          </cell>
          <cell r="B1411" t="str">
            <v>Crestron</v>
          </cell>
          <cell r="C1411" t="str">
            <v>TableTop Kit for TSW-730, Black Smooth [Available August 1, 2013]</v>
          </cell>
          <cell r="D1411">
            <v>125</v>
          </cell>
          <cell r="E1411">
            <v>0</v>
          </cell>
          <cell r="F1411">
            <v>1</v>
          </cell>
          <cell r="G1411">
            <v>0</v>
          </cell>
          <cell r="H1411">
            <v>0</v>
          </cell>
          <cell r="I1411" t="str">
            <v>Crestron</v>
          </cell>
        </row>
        <row r="1412">
          <cell r="A1412" t="str">
            <v>TSW-550-TTK-W-S</v>
          </cell>
          <cell r="B1412" t="str">
            <v>Crestron</v>
          </cell>
          <cell r="C1412" t="str">
            <v>TableTop Kit for TSW-550, White Smooth</v>
          </cell>
          <cell r="D1412">
            <v>75</v>
          </cell>
          <cell r="E1412">
            <v>0</v>
          </cell>
          <cell r="F1412">
            <v>1</v>
          </cell>
          <cell r="G1412">
            <v>0</v>
          </cell>
          <cell r="H1412">
            <v>0</v>
          </cell>
          <cell r="I1412" t="str">
            <v>Crestron</v>
          </cell>
        </row>
        <row r="1413">
          <cell r="A1413" t="str">
            <v>TSW-550-TTK-B-S</v>
          </cell>
          <cell r="B1413" t="str">
            <v>Crestron</v>
          </cell>
          <cell r="C1413" t="str">
            <v>TableTop Kit for TSW-550, Black Smooth</v>
          </cell>
          <cell r="D1413">
            <v>75</v>
          </cell>
          <cell r="E1413">
            <v>0</v>
          </cell>
          <cell r="F1413">
            <v>1</v>
          </cell>
          <cell r="G1413">
            <v>0</v>
          </cell>
          <cell r="H1413">
            <v>0</v>
          </cell>
          <cell r="I1413" t="str">
            <v>Crestron</v>
          </cell>
        </row>
        <row r="1414">
          <cell r="A1414" t="str">
            <v>TSW-1050-TTK-W-S</v>
          </cell>
          <cell r="B1414" t="str">
            <v>Crestron</v>
          </cell>
          <cell r="C1414" t="str">
            <v>TableTop Kit for TSW-1050, White Smooth</v>
          </cell>
          <cell r="D1414">
            <v>125</v>
          </cell>
          <cell r="E1414">
            <v>0</v>
          </cell>
          <cell r="F1414">
            <v>1</v>
          </cell>
          <cell r="G1414">
            <v>0</v>
          </cell>
          <cell r="H1414">
            <v>0</v>
          </cell>
          <cell r="I1414" t="str">
            <v>Crestron</v>
          </cell>
        </row>
        <row r="1415">
          <cell r="A1415" t="str">
            <v>TSW-1050-TTK-B-S</v>
          </cell>
          <cell r="B1415" t="str">
            <v>Crestron</v>
          </cell>
          <cell r="C1415" t="str">
            <v>TableTop Kit for TSW-1050, Black Smooth</v>
          </cell>
          <cell r="D1415">
            <v>125</v>
          </cell>
          <cell r="E1415">
            <v>0</v>
          </cell>
          <cell r="F1415">
            <v>1</v>
          </cell>
          <cell r="G1415">
            <v>0</v>
          </cell>
          <cell r="H1415">
            <v>0</v>
          </cell>
          <cell r="I1415" t="str">
            <v>Crestron</v>
          </cell>
        </row>
        <row r="1416">
          <cell r="A1416" t="str">
            <v>TTK-4SM-W-S</v>
          </cell>
          <cell r="B1416" t="str">
            <v>Crestron</v>
          </cell>
          <cell r="C1416" t="str">
            <v>TableTop Kit for TPMC-4SM(D) &amp; TPCS-4SM(D), White Smooth</v>
          </cell>
          <cell r="D1416">
            <v>100</v>
          </cell>
          <cell r="E1416">
            <v>0</v>
          </cell>
          <cell r="F1416">
            <v>1</v>
          </cell>
          <cell r="G1416">
            <v>0</v>
          </cell>
          <cell r="H1416">
            <v>0</v>
          </cell>
          <cell r="I1416" t="str">
            <v>Crestron</v>
          </cell>
        </row>
        <row r="1417">
          <cell r="A1417" t="str">
            <v>TTK-4SM-B-S</v>
          </cell>
          <cell r="B1417" t="str">
            <v>Crestron</v>
          </cell>
          <cell r="C1417" t="str">
            <v>TableTop Kit for TPMC-4SM(D) &amp; TPCS-4SM(D), Black Smooth</v>
          </cell>
          <cell r="D1417">
            <v>100</v>
          </cell>
          <cell r="E1417">
            <v>0</v>
          </cell>
          <cell r="F1417">
            <v>1</v>
          </cell>
          <cell r="G1417">
            <v>0</v>
          </cell>
          <cell r="H1417">
            <v>0</v>
          </cell>
          <cell r="I1417" t="str">
            <v>Crestron</v>
          </cell>
        </row>
        <row r="1418">
          <cell r="A1418" t="str">
            <v>TTK-MP/MPC/IPAC-W</v>
          </cell>
          <cell r="B1418" t="str">
            <v>Crestron</v>
          </cell>
          <cell r="C1418" t="str">
            <v>TableTop Kit for MP, MPC, and IPAC; White</v>
          </cell>
          <cell r="D1418">
            <v>50</v>
          </cell>
          <cell r="E1418">
            <v>0</v>
          </cell>
          <cell r="F1418">
            <v>1</v>
          </cell>
          <cell r="G1418">
            <v>0</v>
          </cell>
          <cell r="H1418">
            <v>0</v>
          </cell>
          <cell r="I1418" t="str">
            <v>Crestron</v>
          </cell>
        </row>
        <row r="1419">
          <cell r="A1419" t="str">
            <v>TTK-MP/MPC/IPAC-B-T</v>
          </cell>
          <cell r="B1419" t="str">
            <v>Crestron</v>
          </cell>
          <cell r="C1419" t="str">
            <v>TableTop Kit for MP, MPC, and IPAC; Black Textured</v>
          </cell>
          <cell r="D1419">
            <v>50</v>
          </cell>
          <cell r="E1419">
            <v>0</v>
          </cell>
          <cell r="F1419">
            <v>1</v>
          </cell>
          <cell r="G1419">
            <v>0</v>
          </cell>
          <cell r="H1419">
            <v>0</v>
          </cell>
          <cell r="I1419" t="str">
            <v>Crestron</v>
          </cell>
        </row>
        <row r="1420">
          <cell r="A1420" t="str">
            <v>TST-600-DS-W-S</v>
          </cell>
          <cell r="B1420" t="str">
            <v>Crestron</v>
          </cell>
          <cell r="C1420" t="str">
            <v>TableTop Docking Station for TST-600, White Smooth; includes TST-600-IMCW and PW-2407WU [Just Released]</v>
          </cell>
          <cell r="D1420">
            <v>300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 t="str">
            <v>Crestron</v>
          </cell>
        </row>
        <row r="1421">
          <cell r="A1421" t="str">
            <v>TST-600-DS-B-T</v>
          </cell>
          <cell r="B1421" t="str">
            <v>Crestron</v>
          </cell>
          <cell r="C1421" t="str">
            <v>TableTop Docking Station for TST-600, Black Textured; includes TST-600-IMCW and PW-2407WU [Just Released]</v>
          </cell>
          <cell r="D1421">
            <v>300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 t="str">
            <v>Crestron</v>
          </cell>
        </row>
        <row r="1422">
          <cell r="A1422" t="str">
            <v>TST-600-DS-B-S</v>
          </cell>
          <cell r="B1422" t="str">
            <v>Crestron</v>
          </cell>
          <cell r="C1422" t="str">
            <v>TableTop Docking Station for TST-600, Black Smooth; includes TST-600-IMCW and PW-2407WU [Just Released]</v>
          </cell>
          <cell r="D1422">
            <v>300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 t="str">
            <v>Crestron</v>
          </cell>
        </row>
        <row r="1423">
          <cell r="A1423" t="str">
            <v>TPMC-3X-DS</v>
          </cell>
          <cell r="B1423" t="str">
            <v>Crestron</v>
          </cell>
          <cell r="C1423" t="str">
            <v>TableTop Docking Station for TPMC-3X, includes PW-1215WU</v>
          </cell>
          <cell r="D1423">
            <v>50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 t="str">
            <v>Crestron</v>
          </cell>
        </row>
        <row r="1424">
          <cell r="A1424" t="str">
            <v>MTX-3-DS</v>
          </cell>
          <cell r="B1424" t="str">
            <v>Crestron</v>
          </cell>
          <cell r="C1424" t="str">
            <v>TableTop Docking Station for MTX-3 &amp; TPMC-3X-LP, includes PW-0510WU</v>
          </cell>
          <cell r="D1424">
            <v>75</v>
          </cell>
          <cell r="E1424">
            <v>0</v>
          </cell>
          <cell r="F1424">
            <v>0.25</v>
          </cell>
          <cell r="G1424">
            <v>0</v>
          </cell>
          <cell r="H1424">
            <v>0</v>
          </cell>
          <cell r="I1424" t="str">
            <v>Crestron</v>
          </cell>
        </row>
        <row r="1425">
          <cell r="A1425" t="str">
            <v>CCS-MIC-USB-100</v>
          </cell>
          <cell r="B1425" t="str">
            <v>Crestron</v>
          </cell>
          <cell r="C1425" t="str">
            <v>Table Microphone for Crestron RLª</v>
          </cell>
          <cell r="D1425">
            <v>89</v>
          </cell>
          <cell r="E1425">
            <v>0</v>
          </cell>
          <cell r="F1425">
            <v>1</v>
          </cell>
          <cell r="G1425">
            <v>0.25</v>
          </cell>
          <cell r="H1425">
            <v>0.25</v>
          </cell>
          <cell r="I1425" t="str">
            <v>Crestron</v>
          </cell>
        </row>
        <row r="1426">
          <cell r="A1426" t="str">
            <v>SMK-MP/MPC/IPAC</v>
          </cell>
          <cell r="B1426" t="str">
            <v>Crestron</v>
          </cell>
          <cell r="C1426" t="str">
            <v>Swivel Mount Kit for TTK-MP/MPC/IPAC</v>
          </cell>
          <cell r="D1426">
            <v>200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 t="str">
            <v>Crestron</v>
          </cell>
        </row>
        <row r="1427">
          <cell r="A1427" t="str">
            <v>SMK-4SM/730</v>
          </cell>
          <cell r="B1427" t="str">
            <v>Crestron</v>
          </cell>
          <cell r="C1427" t="str">
            <v>Swivel Mount Kit for TTK-4SM &amp; TSW-730-TTK</v>
          </cell>
          <cell r="D1427">
            <v>100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 t="str">
            <v>Crestron</v>
          </cell>
        </row>
        <row r="1428">
          <cell r="A1428" t="str">
            <v>TSW-550/750/1050-SMK</v>
          </cell>
          <cell r="B1428" t="str">
            <v>Crestron</v>
          </cell>
          <cell r="C1428" t="str">
            <v>Swivel Mount Kit for TSW-550-TTK, TSW-750-TTK &amp; TSW-1050-TTK</v>
          </cell>
          <cell r="D1428">
            <v>100</v>
          </cell>
          <cell r="E1428">
            <v>0</v>
          </cell>
          <cell r="F1428">
            <v>1</v>
          </cell>
          <cell r="G1428">
            <v>0</v>
          </cell>
          <cell r="H1428">
            <v>0</v>
          </cell>
          <cell r="I1428" t="str">
            <v>Crestron</v>
          </cell>
        </row>
        <row r="1429">
          <cell r="A1429" t="str">
            <v>TST-600-SMK</v>
          </cell>
          <cell r="B1429" t="str">
            <v>Crestron</v>
          </cell>
          <cell r="C1429" t="str">
            <v>Swivel Mount Kit for TST-600-DS [Just Released]</v>
          </cell>
          <cell r="D1429">
            <v>150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 t="str">
            <v>Crestron</v>
          </cell>
        </row>
        <row r="1430">
          <cell r="A1430" t="str">
            <v>SMK-6X</v>
          </cell>
          <cell r="B1430" t="str">
            <v>Crestron</v>
          </cell>
          <cell r="C1430" t="str">
            <v>Swivel Mount Kit for TPS-6, TPS-6X, &amp; TPS-6X-DS</v>
          </cell>
          <cell r="D1430">
            <v>150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 t="str">
            <v>Crestron</v>
          </cell>
        </row>
        <row r="1431">
          <cell r="A1431" t="str">
            <v>SMK-3000</v>
          </cell>
          <cell r="B1431" t="str">
            <v>Crestron</v>
          </cell>
          <cell r="C1431" t="str">
            <v>Swivel Mount Kit for TPS-3000 and TPS-4000</v>
          </cell>
          <cell r="D1431">
            <v>150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 t="str">
            <v>Crestron</v>
          </cell>
        </row>
        <row r="1432">
          <cell r="A1432" t="str">
            <v>SMK-8T</v>
          </cell>
          <cell r="B1432" t="str">
            <v>Crestron</v>
          </cell>
          <cell r="C1432" t="str">
            <v>Swivel Mount Kit for TPMC-8T TableTop WiFi Touchpanel and TPMC-8X-DS Docking Station</v>
          </cell>
          <cell r="D1432">
            <v>150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 t="str">
            <v>Crestron</v>
          </cell>
        </row>
        <row r="1433">
          <cell r="A1433" t="str">
            <v>SMK-12/15/17</v>
          </cell>
          <cell r="B1433" t="str">
            <v>Crestron</v>
          </cell>
          <cell r="C1433" t="str">
            <v>Swivel Mount Kit for new Isys Tilt Touchpanels</v>
          </cell>
          <cell r="D1433">
            <v>200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 t="str">
            <v>Crestron</v>
          </cell>
        </row>
        <row r="1434">
          <cell r="A1434" t="str">
            <v>SMK-V15</v>
          </cell>
          <cell r="B1434" t="str">
            <v>Crestron</v>
          </cell>
          <cell r="C1434" t="str">
            <v>Swivel Mount for V12-TILT, V15-TILT, TPMC-V12-TILT, and TPMC-V15-TILT</v>
          </cell>
          <cell r="D1434">
            <v>150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 t="str">
            <v>Crestron</v>
          </cell>
        </row>
        <row r="1435">
          <cell r="A1435" t="str">
            <v>CSSTK</v>
          </cell>
          <cell r="B1435" t="str">
            <v>Crestron</v>
          </cell>
          <cell r="C1435" t="str">
            <v>Surround Sound Tuning Kit for Crestron audio processors featuring MultEQ XT</v>
          </cell>
          <cell r="D1435">
            <v>500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 t="str">
            <v>Crestron</v>
          </cell>
        </row>
        <row r="1436">
          <cell r="A1436" t="str">
            <v>CB6SE-BTNW-S</v>
          </cell>
          <cell r="B1436" t="str">
            <v>Crestron</v>
          </cell>
          <cell r="C1436" t="str">
            <v>Split Small Engravable Button Cap Pair for Cameo Express Keypads, White Smooth</v>
          </cell>
          <cell r="D1436">
            <v>10</v>
          </cell>
          <cell r="E1436">
            <v>0</v>
          </cell>
          <cell r="F1436">
            <v>0.1</v>
          </cell>
          <cell r="G1436">
            <v>0</v>
          </cell>
          <cell r="H1436">
            <v>0</v>
          </cell>
          <cell r="I1436" t="str">
            <v>Crestron</v>
          </cell>
        </row>
        <row r="1437">
          <cell r="A1437" t="str">
            <v>CB6SE-BTNB-S</v>
          </cell>
          <cell r="B1437" t="str">
            <v>Crestron</v>
          </cell>
          <cell r="C1437" t="str">
            <v>Split Small Engravable Button Cap Pair for Cameo Express Keypads, Black Smooth</v>
          </cell>
          <cell r="D1437">
            <v>10</v>
          </cell>
          <cell r="E1437">
            <v>0</v>
          </cell>
          <cell r="F1437">
            <v>0.1</v>
          </cell>
          <cell r="G1437">
            <v>0</v>
          </cell>
          <cell r="H1437">
            <v>0</v>
          </cell>
          <cell r="I1437" t="str">
            <v>Crestron</v>
          </cell>
        </row>
        <row r="1438">
          <cell r="A1438" t="str">
            <v>CB6SE-BTNA-S</v>
          </cell>
          <cell r="B1438" t="str">
            <v>Crestron</v>
          </cell>
          <cell r="C1438" t="str">
            <v>Split Small Engravable Button Cap Pair for Cameo Express Keypads, Almond Smooth</v>
          </cell>
          <cell r="D1438">
            <v>10</v>
          </cell>
          <cell r="E1438">
            <v>0</v>
          </cell>
          <cell r="F1438">
            <v>0.1</v>
          </cell>
          <cell r="G1438">
            <v>0</v>
          </cell>
          <cell r="H1438">
            <v>0</v>
          </cell>
          <cell r="I1438" t="str">
            <v>Crestron</v>
          </cell>
        </row>
        <row r="1439">
          <cell r="A1439" t="str">
            <v>CB6S-BTNW-T</v>
          </cell>
          <cell r="B1439" t="str">
            <v>Crestron</v>
          </cell>
          <cell r="C1439" t="str">
            <v>Split Small Backlit Engravable Button Cap Pair for Cameo Keypads, White Textured</v>
          </cell>
          <cell r="D1439">
            <v>10</v>
          </cell>
          <cell r="E1439">
            <v>0</v>
          </cell>
          <cell r="F1439">
            <v>0.1</v>
          </cell>
          <cell r="G1439">
            <v>0</v>
          </cell>
          <cell r="H1439">
            <v>0</v>
          </cell>
          <cell r="I1439" t="str">
            <v>Crestron</v>
          </cell>
        </row>
        <row r="1440">
          <cell r="A1440" t="str">
            <v>CB6S-BTNW-S</v>
          </cell>
          <cell r="B1440" t="str">
            <v>Crestron</v>
          </cell>
          <cell r="C1440" t="str">
            <v>Split Small Backlit Engravable Button Cap Pair for Cameo Keypads, White Smooth</v>
          </cell>
          <cell r="D1440">
            <v>10</v>
          </cell>
          <cell r="E1440">
            <v>0</v>
          </cell>
          <cell r="F1440">
            <v>0.1</v>
          </cell>
          <cell r="G1440">
            <v>0</v>
          </cell>
          <cell r="H1440">
            <v>0</v>
          </cell>
          <cell r="I1440" t="str">
            <v>Crestron</v>
          </cell>
        </row>
        <row r="1441">
          <cell r="A1441" t="str">
            <v>CB6S-BTNLAT-T</v>
          </cell>
          <cell r="B1441" t="str">
            <v>Crestron</v>
          </cell>
          <cell r="C1441" t="str">
            <v>Split Small Backlit Engravable Button Cap Pair for Cameo Keypads, Latte Textured</v>
          </cell>
          <cell r="D1441">
            <v>10</v>
          </cell>
          <cell r="E1441">
            <v>0</v>
          </cell>
          <cell r="F1441">
            <v>0.1</v>
          </cell>
          <cell r="G1441">
            <v>0</v>
          </cell>
          <cell r="H1441">
            <v>0</v>
          </cell>
          <cell r="I1441" t="str">
            <v>Crestron</v>
          </cell>
        </row>
        <row r="1442">
          <cell r="A1442" t="str">
            <v>CB6S-BTNIVR-S</v>
          </cell>
          <cell r="B1442" t="str">
            <v>Crestron</v>
          </cell>
          <cell r="C1442" t="str">
            <v>Split Small Backlit Engravable Button Cap Pair for Cameo Keypads, Ivory Smooth</v>
          </cell>
          <cell r="D1442">
            <v>10</v>
          </cell>
          <cell r="E1442">
            <v>0</v>
          </cell>
          <cell r="F1442">
            <v>0.1</v>
          </cell>
          <cell r="G1442">
            <v>0</v>
          </cell>
          <cell r="H1442">
            <v>0</v>
          </cell>
          <cell r="I1442" t="str">
            <v>Crestron</v>
          </cell>
        </row>
        <row r="1443">
          <cell r="A1443" t="str">
            <v>CB6S-BTNGRY-S</v>
          </cell>
          <cell r="B1443" t="str">
            <v>Crestron</v>
          </cell>
          <cell r="C1443" t="str">
            <v>Split Small Backlit Engravable Button Cap Pair for Cameo Keypads, Gray Smooth</v>
          </cell>
          <cell r="D1443">
            <v>10</v>
          </cell>
          <cell r="E1443">
            <v>0</v>
          </cell>
          <cell r="F1443">
            <v>0.1</v>
          </cell>
          <cell r="G1443">
            <v>0</v>
          </cell>
          <cell r="H1443">
            <v>0</v>
          </cell>
          <cell r="I1443" t="str">
            <v>Crestron</v>
          </cell>
        </row>
        <row r="1444">
          <cell r="A1444" t="str">
            <v>CB6S-BTNDSK-T</v>
          </cell>
          <cell r="B1444" t="str">
            <v>Crestron</v>
          </cell>
          <cell r="C1444" t="str">
            <v>Split Small Backlit Engravable Button Cap Pair for Cameo Keypads, Dusk Textured</v>
          </cell>
          <cell r="D1444">
            <v>10</v>
          </cell>
          <cell r="E1444">
            <v>0</v>
          </cell>
          <cell r="F1444">
            <v>0.1</v>
          </cell>
          <cell r="G1444">
            <v>0</v>
          </cell>
          <cell r="H1444">
            <v>0</v>
          </cell>
          <cell r="I1444" t="str">
            <v>Crestron</v>
          </cell>
        </row>
        <row r="1445">
          <cell r="A1445" t="str">
            <v>CB6S-BTNDA-S</v>
          </cell>
          <cell r="B1445" t="str">
            <v>Crestron</v>
          </cell>
          <cell r="C1445" t="str">
            <v>Split Small Backlit Engravable Button Cap Pair for Cameo Keypads, Dark Almond Smooth</v>
          </cell>
          <cell r="D1445">
            <v>10</v>
          </cell>
          <cell r="E1445">
            <v>0</v>
          </cell>
          <cell r="F1445">
            <v>0.1</v>
          </cell>
          <cell r="G1445">
            <v>0</v>
          </cell>
          <cell r="H1445">
            <v>0</v>
          </cell>
          <cell r="I1445" t="str">
            <v>Crestron</v>
          </cell>
        </row>
        <row r="1446">
          <cell r="A1446" t="str">
            <v>CB6S-BTNBRN-S</v>
          </cell>
          <cell r="B1446" t="str">
            <v>Crestron</v>
          </cell>
          <cell r="C1446" t="str">
            <v>Split Small Backlit Engravable Button Cap Pair for Cameo Keypads, Brown Smooth</v>
          </cell>
          <cell r="D1446">
            <v>10</v>
          </cell>
          <cell r="E1446">
            <v>0</v>
          </cell>
          <cell r="F1446">
            <v>0.1</v>
          </cell>
          <cell r="G1446">
            <v>0</v>
          </cell>
          <cell r="H1446">
            <v>0</v>
          </cell>
          <cell r="I1446" t="str">
            <v>Crestron</v>
          </cell>
        </row>
        <row r="1447">
          <cell r="A1447" t="str">
            <v>CB6S-BTNB-T</v>
          </cell>
          <cell r="B1447" t="str">
            <v>Crestron</v>
          </cell>
          <cell r="C1447" t="str">
            <v>Split Small Backlit Engravable Button Cap Pair for Cameo Keypads, Black Textured</v>
          </cell>
          <cell r="D1447">
            <v>10</v>
          </cell>
          <cell r="E1447">
            <v>0</v>
          </cell>
          <cell r="F1447">
            <v>0.1</v>
          </cell>
          <cell r="G1447">
            <v>0</v>
          </cell>
          <cell r="H1447">
            <v>0</v>
          </cell>
          <cell r="I1447" t="str">
            <v>Crestron</v>
          </cell>
        </row>
        <row r="1448">
          <cell r="A1448" t="str">
            <v>CB6S-BTNB-S</v>
          </cell>
          <cell r="B1448" t="str">
            <v>Crestron</v>
          </cell>
          <cell r="C1448" t="str">
            <v>Split Small Backlit Engravable Button Cap Pair for Cameo Keypads, Black Smooth</v>
          </cell>
          <cell r="D1448">
            <v>10</v>
          </cell>
          <cell r="E1448">
            <v>0</v>
          </cell>
          <cell r="F1448">
            <v>0.1</v>
          </cell>
          <cell r="G1448">
            <v>0</v>
          </cell>
          <cell r="H1448">
            <v>0</v>
          </cell>
          <cell r="I1448" t="str">
            <v>Crestron</v>
          </cell>
        </row>
        <row r="1449">
          <cell r="A1449" t="str">
            <v>CB6S-BTNA-T</v>
          </cell>
          <cell r="B1449" t="str">
            <v>Crestron</v>
          </cell>
          <cell r="C1449" t="str">
            <v>Split Small Backlit Engravable Button Cap Pair for Cameo Keypads, Almond Textured</v>
          </cell>
          <cell r="D1449">
            <v>10</v>
          </cell>
          <cell r="E1449">
            <v>0</v>
          </cell>
          <cell r="F1449">
            <v>0.1</v>
          </cell>
          <cell r="G1449">
            <v>0</v>
          </cell>
          <cell r="H1449">
            <v>0</v>
          </cell>
          <cell r="I1449" t="str">
            <v>Crestron</v>
          </cell>
        </row>
        <row r="1450">
          <cell r="A1450" t="str">
            <v>CB6S-BTNA-S</v>
          </cell>
          <cell r="B1450" t="str">
            <v>Crestron</v>
          </cell>
          <cell r="C1450" t="str">
            <v>Split Small Backlit Engravable Button Cap Pair for Cameo Keypads, Almond Smooth</v>
          </cell>
          <cell r="D1450">
            <v>10</v>
          </cell>
          <cell r="E1450">
            <v>0</v>
          </cell>
          <cell r="F1450">
            <v>0.1</v>
          </cell>
          <cell r="G1450">
            <v>0</v>
          </cell>
          <cell r="H1450">
            <v>0</v>
          </cell>
          <cell r="I1450" t="str">
            <v>Crestron</v>
          </cell>
        </row>
        <row r="1451">
          <cell r="A1451" t="str">
            <v>SPK-6L</v>
          </cell>
          <cell r="B1451" t="str">
            <v>Crestron</v>
          </cell>
          <cell r="C1451" t="str">
            <v>Speaker Kit for TPS-6L</v>
          </cell>
          <cell r="D1451">
            <v>75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 t="str">
            <v>Crestron</v>
          </cell>
        </row>
        <row r="1452">
          <cell r="A1452" t="str">
            <v>CBL-SPK-P-35</v>
          </cell>
          <cell r="B1452" t="str">
            <v>Crestron</v>
          </cell>
          <cell r="C1452" t="str">
            <v>Speaker Cable, 16AWG, Plenum, 35 ft</v>
          </cell>
          <cell r="D1452">
            <v>15</v>
          </cell>
          <cell r="E1452">
            <v>0</v>
          </cell>
          <cell r="F1452">
            <v>0.25</v>
          </cell>
          <cell r="G1452">
            <v>0</v>
          </cell>
          <cell r="H1452">
            <v>0</v>
          </cell>
          <cell r="I1452" t="str">
            <v>Crestron</v>
          </cell>
        </row>
        <row r="1453">
          <cell r="A1453" t="str">
            <v>BPC-8-BTNK-SRC-W-T</v>
          </cell>
          <cell r="B1453" t="str">
            <v>Crestron</v>
          </cell>
          <cell r="C1453" t="str">
            <v>Source Control Button Caps for BPC-8, Set of 12</v>
          </cell>
          <cell r="D1453">
            <v>15</v>
          </cell>
          <cell r="E1453">
            <v>0</v>
          </cell>
          <cell r="F1453">
            <v>0.5</v>
          </cell>
          <cell r="G1453">
            <v>0</v>
          </cell>
          <cell r="H1453">
            <v>0</v>
          </cell>
          <cell r="I1453" t="str">
            <v>Crestron</v>
          </cell>
        </row>
        <row r="1454">
          <cell r="A1454" t="str">
            <v>SWAMPI-24X8</v>
          </cell>
          <cell r="B1454" t="str">
            <v>Crestron</v>
          </cell>
          <cell r="C1454" t="str">
            <v>Sonnex™ Multiroom Audio System - International Version, 220-240V</v>
          </cell>
          <cell r="D1454">
            <v>3100</v>
          </cell>
          <cell r="E1454">
            <v>0</v>
          </cell>
          <cell r="F1454">
            <v>2</v>
          </cell>
          <cell r="G1454">
            <v>2.25</v>
          </cell>
          <cell r="H1454">
            <v>8</v>
          </cell>
          <cell r="I1454" t="str">
            <v>Crestron</v>
          </cell>
        </row>
        <row r="1455">
          <cell r="A1455" t="str">
            <v>SWAMP-24X8</v>
          </cell>
          <cell r="B1455" t="str">
            <v>Crestron</v>
          </cell>
          <cell r="C1455" t="str">
            <v>Sonnex™ Multiroom Audio System</v>
          </cell>
          <cell r="D1455">
            <v>3100</v>
          </cell>
          <cell r="E1455">
            <v>0</v>
          </cell>
          <cell r="F1455">
            <v>2</v>
          </cell>
          <cell r="G1455">
            <v>2.25</v>
          </cell>
          <cell r="H1455">
            <v>8</v>
          </cell>
          <cell r="I1455" t="str">
            <v>Crestron</v>
          </cell>
        </row>
        <row r="1456">
          <cell r="A1456" t="str">
            <v>SWE-8</v>
          </cell>
          <cell r="B1456" t="str">
            <v>Crestron</v>
          </cell>
          <cell r="C1456" t="str">
            <v>Sonnex™ Multiroom Audio Expansion Switcher, 8-Zone</v>
          </cell>
          <cell r="D1456">
            <v>1200</v>
          </cell>
          <cell r="E1456">
            <v>0</v>
          </cell>
          <cell r="F1456">
            <v>2</v>
          </cell>
          <cell r="G1456">
            <v>2.25</v>
          </cell>
          <cell r="H1456">
            <v>8</v>
          </cell>
          <cell r="I1456" t="str">
            <v>Crestron</v>
          </cell>
        </row>
        <row r="1457">
          <cell r="A1457" t="str">
            <v>SWAMPE-8</v>
          </cell>
          <cell r="B1457" t="str">
            <v>Crestron</v>
          </cell>
          <cell r="C1457" t="str">
            <v>Sonnex™ Multiroom Audio Expander, 8-Zone</v>
          </cell>
          <cell r="D1457">
            <v>2600</v>
          </cell>
          <cell r="E1457">
            <v>0</v>
          </cell>
          <cell r="F1457">
            <v>2</v>
          </cell>
          <cell r="G1457">
            <v>2.25</v>
          </cell>
          <cell r="H1457">
            <v>8</v>
          </cell>
          <cell r="I1457" t="str">
            <v>Crestron</v>
          </cell>
        </row>
        <row r="1458">
          <cell r="A1458" t="str">
            <v>SWAMPE-4</v>
          </cell>
          <cell r="B1458" t="str">
            <v>Crestron</v>
          </cell>
          <cell r="C1458" t="str">
            <v>Sonnex™ Multiroom Audio Expander, 4-Zone</v>
          </cell>
          <cell r="D1458">
            <v>1900</v>
          </cell>
          <cell r="E1458">
            <v>0</v>
          </cell>
          <cell r="F1458">
            <v>1</v>
          </cell>
          <cell r="G1458">
            <v>1.25</v>
          </cell>
          <cell r="H1458">
            <v>4</v>
          </cell>
          <cell r="I1458" t="str">
            <v>Crestron</v>
          </cell>
        </row>
        <row r="1459">
          <cell r="A1459" t="str">
            <v>SWAMPIE-8</v>
          </cell>
          <cell r="B1459" t="str">
            <v>Crestron</v>
          </cell>
          <cell r="C1459" t="str">
            <v>Sonnex™ Multiroom Audio Expander - International Version, 8-Zone</v>
          </cell>
          <cell r="D1459">
            <v>2600</v>
          </cell>
          <cell r="E1459">
            <v>0</v>
          </cell>
          <cell r="F1459">
            <v>2</v>
          </cell>
          <cell r="G1459">
            <v>2.25</v>
          </cell>
          <cell r="H1459">
            <v>8</v>
          </cell>
          <cell r="I1459" t="str">
            <v>Crestron</v>
          </cell>
        </row>
        <row r="1460">
          <cell r="A1460" t="str">
            <v>SWAMPIE-4</v>
          </cell>
          <cell r="B1460" t="str">
            <v>Crestron</v>
          </cell>
          <cell r="C1460" t="str">
            <v>Sonnex™ Multiroom Audio Expander - International Version, 4-Zone</v>
          </cell>
          <cell r="D1460">
            <v>1900</v>
          </cell>
          <cell r="E1460">
            <v>0</v>
          </cell>
          <cell r="F1460">
            <v>1</v>
          </cell>
          <cell r="G1460">
            <v>1.25</v>
          </cell>
          <cell r="H1460">
            <v>4</v>
          </cell>
          <cell r="I1460" t="str">
            <v>Crestron</v>
          </cell>
        </row>
        <row r="1461">
          <cell r="A1461" t="str">
            <v>S-EXT1-S</v>
          </cell>
          <cell r="B1461" t="str">
            <v>Crestron</v>
          </cell>
          <cell r="C1461" t="str">
            <v>Sonnex™ Link over Fiber Extender</v>
          </cell>
          <cell r="D1461">
            <v>600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 t="str">
            <v>Crestron</v>
          </cell>
        </row>
        <row r="1462">
          <cell r="A1462" t="str">
            <v>C2N-SSC-2</v>
          </cell>
          <cell r="B1462" t="str">
            <v>Crestron</v>
          </cell>
          <cell r="C1462" t="str">
            <v>Somfy® Shade Controller, 2 digital outputs for Somfy ILT motors</v>
          </cell>
          <cell r="D1462">
            <v>175</v>
          </cell>
          <cell r="E1462">
            <v>0</v>
          </cell>
          <cell r="F1462">
            <v>1</v>
          </cell>
          <cell r="G1462">
            <v>1</v>
          </cell>
          <cell r="H1462">
            <v>2</v>
          </cell>
          <cell r="I1462" t="str">
            <v>Crestron</v>
          </cell>
        </row>
        <row r="1463">
          <cell r="A1463" t="str">
            <v>STX-1700CXP</v>
          </cell>
          <cell r="B1463" t="str">
            <v>Crestron</v>
          </cell>
          <cell r="C1463" t="str">
            <v>SmarTouch™ 2-Way 2.4 GHz Spread Spectrum RF Wireless 5.7" Active Matrix Color Touchpanel. Ships with no-button bezel installed; includes ST-DSN, ST-BTPN, and 1700C-BTNB-BEZELS without engraving. Requires TPS-RFGWX. For custom engraving and bezel options, see Configuration and Ordering Guide [Limited Supply]</v>
          </cell>
          <cell r="D1463">
            <v>2200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 t="str">
            <v>Crestron</v>
          </cell>
        </row>
        <row r="1464">
          <cell r="A1464" t="str">
            <v>STX-1700CXPW</v>
          </cell>
          <cell r="B1464" t="str">
            <v>Crestron</v>
          </cell>
          <cell r="C1464" t="str">
            <v>SmarTouch™ 2-Way 2.4 GHz Spread Spectrum RF Wireless 5.7" Active Matrix Color Touchpanel with Wall Mount Docking Station. Ships with no-button bezel installed; includes DA-1700CW, BB-1700CW, ST-BTPN, and 1700C-BTNB-BEZELS without engraving. Requires TPS-RFGWX. For custom engraving and bezel options, see Configuration and Ordering Guide [Limited Supply]</v>
          </cell>
          <cell r="D1464">
            <v>2900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 t="str">
            <v>Crestron</v>
          </cell>
        </row>
        <row r="1465">
          <cell r="A1465" t="str">
            <v>STXI-1700CXP</v>
          </cell>
          <cell r="B1465" t="str">
            <v>Crestron</v>
          </cell>
          <cell r="C1465" t="str">
            <v>SmarTouch™ 2-Way 2.4 GHz Spread Spectrum RF Wireless 5.7" Active Matrix Color Touchpanel - International Version, 230VAC. Ships with no-button bezel installed; includes STI-DSN, ST-BTPN, and 1700C-BTNB-BEZELS without engraving. Requires TPS-RFGWX. For custom engraving and bezel options, see Configuration and Ordering Guide [Limited Supply]</v>
          </cell>
          <cell r="D1465">
            <v>2200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 t="str">
            <v>Crestron</v>
          </cell>
        </row>
        <row r="1466">
          <cell r="A1466" t="str">
            <v>MC2WI-C17PAK</v>
          </cell>
          <cell r="B1466" t="str">
            <v>Crestron</v>
          </cell>
          <cell r="C1466" t="str">
            <v>SmarTouch™ 1-Way Wireless Touchpanel Control Package - International Version; Includes STI-1700C, STI-DSN, ST-BTPN, PWI-1215, MC2W, PW-2420RU and (2) IRP2</v>
          </cell>
          <cell r="D1466">
            <v>1900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 t="str">
            <v>Crestron</v>
          </cell>
        </row>
        <row r="1467">
          <cell r="A1467" t="str">
            <v>MC2W-C17PAK</v>
          </cell>
          <cell r="B1467" t="str">
            <v>Crestron</v>
          </cell>
          <cell r="C1467" t="str">
            <v>SmarTouch™ 1-Way Wireless Touchpanel Control Package - Includes ST-1700C, ST-DSN, ST-BTPN, PW-1215, MC2W, PW-2420RU and (2) IRP2</v>
          </cell>
          <cell r="D1467">
            <v>1900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 t="str">
            <v>Crestron</v>
          </cell>
        </row>
        <row r="1468">
          <cell r="A1468" t="str">
            <v>ST-1550C</v>
          </cell>
          <cell r="B1468" t="str">
            <v>Crestron</v>
          </cell>
          <cell r="C1468" t="str">
            <v>SmarTouch™ 1-Way RF Wireless 5.7" Passive Matrix Color Touchpanel. Includes ST-DSN and ST-BTPN. Requires CNRFGWA or MC2W.</v>
          </cell>
          <cell r="D1468">
            <v>900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 t="str">
            <v>Crestron</v>
          </cell>
        </row>
        <row r="1469">
          <cell r="A1469" t="str">
            <v>STI-1550C</v>
          </cell>
          <cell r="B1469" t="str">
            <v>Crestron</v>
          </cell>
          <cell r="C1469" t="str">
            <v>SmarTouch™ 1-Way RF Wireless 5.7" Passive Matrix Color Touchpanel - International Version, 230VAC. Includes STI-DSN and ST-BTPN. Requires CNRFGWA or MC2W.</v>
          </cell>
          <cell r="D1469">
            <v>900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 t="str">
            <v>Crestron</v>
          </cell>
        </row>
        <row r="1470">
          <cell r="A1470" t="str">
            <v>ST-1700C</v>
          </cell>
          <cell r="B1470" t="str">
            <v>Crestron</v>
          </cell>
          <cell r="C1470" t="str">
            <v>SmarTouch™ 1-Way RF Wireless 5.7" Active Matrix Color Touchpanel. Ships with no-button bezel installed; includes ST-DSN, ST-BTPN, and 1700C-BTNB-BEZELS without engraving. Requires CNRFGWA or MC2W. For custom engraving and bezel options, see Configuration and Ordering Guide [Limited Supply]</v>
          </cell>
          <cell r="D1470">
            <v>1300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 t="str">
            <v>Crestron</v>
          </cell>
        </row>
        <row r="1471">
          <cell r="A1471" t="str">
            <v>STI-1700C</v>
          </cell>
          <cell r="B1471" t="str">
            <v>Crestron</v>
          </cell>
          <cell r="C1471" t="str">
            <v>SmarTouch™ 1-Way RF Wireless 5.7" Active Matrix Color Touchpanel - International Version, 230VAC. Ships with no-button bezel installed; includes STI-DSN, ST-BTPN, and 1700C-BTNB-BEZELS without engraving. Requires CNRFGWA or MC2W. For custom engraving and bezel options, see Configuration and Ordering Guide [Limited Supply]</v>
          </cell>
          <cell r="D1471">
            <v>1300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 t="str">
            <v>Crestron</v>
          </cell>
        </row>
        <row r="1472">
          <cell r="A1472" t="str">
            <v>CLWI-BTN-RKRSM-W</v>
          </cell>
          <cell r="B1472" t="str">
            <v>Crestron</v>
          </cell>
          <cell r="C1472" t="str">
            <v>Small Rocker Engravable Button Cap for International In-Wall Dimmers &amp; Switches, White</v>
          </cell>
          <cell r="D1472">
            <v>5</v>
          </cell>
          <cell r="E1472">
            <v>0</v>
          </cell>
          <cell r="F1472">
            <v>0.1</v>
          </cell>
          <cell r="G1472">
            <v>0</v>
          </cell>
          <cell r="H1472">
            <v>0</v>
          </cell>
          <cell r="I1472" t="str">
            <v>Crestron</v>
          </cell>
        </row>
        <row r="1473">
          <cell r="A1473" t="str">
            <v>CLWI-BTN-RKRSM-ANTH</v>
          </cell>
          <cell r="B1473" t="str">
            <v>Crestron</v>
          </cell>
          <cell r="C1473" t="str">
            <v>Small Rocker Engravable Button Cap for International In-Wall Dimmers &amp; Switches, Anthracite</v>
          </cell>
          <cell r="D1473">
            <v>5</v>
          </cell>
          <cell r="E1473">
            <v>0</v>
          </cell>
          <cell r="F1473">
            <v>0.1</v>
          </cell>
          <cell r="G1473">
            <v>0</v>
          </cell>
          <cell r="H1473">
            <v>0</v>
          </cell>
          <cell r="I1473" t="str">
            <v>Crestron</v>
          </cell>
        </row>
        <row r="1474">
          <cell r="A1474" t="str">
            <v>CLWI-BTN-SM-W</v>
          </cell>
          <cell r="B1474" t="str">
            <v>Crestron</v>
          </cell>
          <cell r="C1474" t="str">
            <v>Small Engravable Button Cap for International In-Wall Dimmers &amp; Switches, White</v>
          </cell>
          <cell r="D1474">
            <v>5</v>
          </cell>
          <cell r="E1474">
            <v>0</v>
          </cell>
          <cell r="F1474">
            <v>0.1</v>
          </cell>
          <cell r="G1474">
            <v>0</v>
          </cell>
          <cell r="H1474">
            <v>0</v>
          </cell>
          <cell r="I1474" t="str">
            <v>Crestron</v>
          </cell>
        </row>
        <row r="1475">
          <cell r="A1475" t="str">
            <v>CLWI-BTN-SM-ANTH</v>
          </cell>
          <cell r="B1475" t="str">
            <v>Crestron</v>
          </cell>
          <cell r="C1475" t="str">
            <v>Small Engravable Button Cap for International In-Wall Dimmers &amp; Switches, Anthracite</v>
          </cell>
          <cell r="D1475">
            <v>5</v>
          </cell>
          <cell r="E1475">
            <v>0</v>
          </cell>
          <cell r="F1475">
            <v>0.1</v>
          </cell>
          <cell r="G1475">
            <v>0</v>
          </cell>
          <cell r="H1475">
            <v>0</v>
          </cell>
          <cell r="I1475" t="str">
            <v>Crestron</v>
          </cell>
        </row>
        <row r="1476">
          <cell r="A1476" t="str">
            <v>CLW-BTN-SM-W-T</v>
          </cell>
          <cell r="B1476" t="str">
            <v>Crestron</v>
          </cell>
          <cell r="C1476" t="str">
            <v>Small Engravable Button Cap for Cameo® In-Wall Dimmers, White Textured</v>
          </cell>
          <cell r="D1476">
            <v>5</v>
          </cell>
          <cell r="E1476">
            <v>0</v>
          </cell>
          <cell r="F1476">
            <v>0.1</v>
          </cell>
          <cell r="G1476">
            <v>0</v>
          </cell>
          <cell r="H1476">
            <v>0</v>
          </cell>
          <cell r="I1476" t="str">
            <v>Crestron</v>
          </cell>
        </row>
        <row r="1477">
          <cell r="A1477" t="str">
            <v>CLW-BTN-SM-W-S</v>
          </cell>
          <cell r="B1477" t="str">
            <v>Crestron</v>
          </cell>
          <cell r="C1477" t="str">
            <v>Small Engravable Button Cap for Cameo® In-Wall Dimmers, White Smooth</v>
          </cell>
          <cell r="D1477">
            <v>5</v>
          </cell>
          <cell r="E1477">
            <v>0</v>
          </cell>
          <cell r="F1477">
            <v>0.1</v>
          </cell>
          <cell r="G1477">
            <v>0</v>
          </cell>
          <cell r="H1477">
            <v>0</v>
          </cell>
          <cell r="I1477" t="str">
            <v>Crestron</v>
          </cell>
        </row>
        <row r="1478">
          <cell r="A1478" t="str">
            <v>CLW-BTN-SM-LAT-T</v>
          </cell>
          <cell r="B1478" t="str">
            <v>Crestron</v>
          </cell>
          <cell r="C1478" t="str">
            <v>Small Engravable Button Cap for Cameo® In-Wall Dimmers, Latte Textured</v>
          </cell>
          <cell r="D1478">
            <v>5</v>
          </cell>
          <cell r="E1478">
            <v>0</v>
          </cell>
          <cell r="F1478">
            <v>0.1</v>
          </cell>
          <cell r="G1478">
            <v>0</v>
          </cell>
          <cell r="H1478">
            <v>0</v>
          </cell>
          <cell r="I1478" t="str">
            <v>Crestron</v>
          </cell>
        </row>
        <row r="1479">
          <cell r="A1479" t="str">
            <v>CLW-BTN-SM-IVR-S</v>
          </cell>
          <cell r="B1479" t="str">
            <v>Crestron</v>
          </cell>
          <cell r="C1479" t="str">
            <v>Small Engravable Button Cap for Cameo® In-Wall Dimmers, Ivory Smooth</v>
          </cell>
          <cell r="D1479">
            <v>5</v>
          </cell>
          <cell r="E1479">
            <v>0</v>
          </cell>
          <cell r="F1479">
            <v>0.1</v>
          </cell>
          <cell r="G1479">
            <v>0</v>
          </cell>
          <cell r="H1479">
            <v>0</v>
          </cell>
          <cell r="I1479" t="str">
            <v>Crestron</v>
          </cell>
        </row>
        <row r="1480">
          <cell r="A1480" t="str">
            <v>CLW-BTN-SM-GRY-S</v>
          </cell>
          <cell r="B1480" t="str">
            <v>Crestron</v>
          </cell>
          <cell r="C1480" t="str">
            <v>Small Engravable Button Cap for Cameo® In-Wall Dimmers, Gray Smooth</v>
          </cell>
          <cell r="D1480">
            <v>5</v>
          </cell>
          <cell r="E1480">
            <v>0</v>
          </cell>
          <cell r="F1480">
            <v>0.1</v>
          </cell>
          <cell r="G1480">
            <v>0</v>
          </cell>
          <cell r="H1480">
            <v>0</v>
          </cell>
          <cell r="I1480" t="str">
            <v>Crestron</v>
          </cell>
        </row>
        <row r="1481">
          <cell r="A1481" t="str">
            <v>CLW-BTN-SM-DSK-T</v>
          </cell>
          <cell r="B1481" t="str">
            <v>Crestron</v>
          </cell>
          <cell r="C1481" t="str">
            <v>Small Engravable Button Cap for Cameo® In-Wall Dimmers, Dusk Textured</v>
          </cell>
          <cell r="D1481">
            <v>5</v>
          </cell>
          <cell r="E1481">
            <v>0</v>
          </cell>
          <cell r="F1481">
            <v>0.1</v>
          </cell>
          <cell r="G1481">
            <v>0</v>
          </cell>
          <cell r="H1481">
            <v>0</v>
          </cell>
          <cell r="I1481" t="str">
            <v>Crestron</v>
          </cell>
        </row>
        <row r="1482">
          <cell r="A1482" t="str">
            <v>CLW-BTN-SM-DA-S</v>
          </cell>
          <cell r="B1482" t="str">
            <v>Crestron</v>
          </cell>
          <cell r="C1482" t="str">
            <v>Small Engravable Button Cap for Cameo® In-Wall Dimmers, Dark Almond Smooth</v>
          </cell>
          <cell r="D1482">
            <v>5</v>
          </cell>
          <cell r="E1482">
            <v>0</v>
          </cell>
          <cell r="F1482">
            <v>0.1</v>
          </cell>
          <cell r="G1482">
            <v>0</v>
          </cell>
          <cell r="H1482">
            <v>0</v>
          </cell>
          <cell r="I1482" t="str">
            <v>Crestron</v>
          </cell>
        </row>
        <row r="1483">
          <cell r="A1483" t="str">
            <v>CLW-BTN-SM-BRN-S</v>
          </cell>
          <cell r="B1483" t="str">
            <v>Crestron</v>
          </cell>
          <cell r="C1483" t="str">
            <v>Small Engravable Button Cap for Cameo® In-Wall Dimmers, Brown Smooth</v>
          </cell>
          <cell r="D1483">
            <v>5</v>
          </cell>
          <cell r="E1483">
            <v>0</v>
          </cell>
          <cell r="F1483">
            <v>0.1</v>
          </cell>
          <cell r="G1483">
            <v>0</v>
          </cell>
          <cell r="H1483">
            <v>0</v>
          </cell>
          <cell r="I1483" t="str">
            <v>Crestron</v>
          </cell>
        </row>
        <row r="1484">
          <cell r="A1484" t="str">
            <v>CLW-BTN-SM-B-T</v>
          </cell>
          <cell r="B1484" t="str">
            <v>Crestron</v>
          </cell>
          <cell r="C1484" t="str">
            <v>Small Engravable Button Cap for Cameo® In-Wall Dimmers, Black Textured</v>
          </cell>
          <cell r="D1484">
            <v>5</v>
          </cell>
          <cell r="E1484">
            <v>0</v>
          </cell>
          <cell r="F1484">
            <v>0.1</v>
          </cell>
          <cell r="G1484">
            <v>0</v>
          </cell>
          <cell r="H1484">
            <v>0</v>
          </cell>
          <cell r="I1484" t="str">
            <v>Crestron</v>
          </cell>
        </row>
        <row r="1485">
          <cell r="A1485" t="str">
            <v>CLW-BTN-SM-B-S</v>
          </cell>
          <cell r="B1485" t="str">
            <v>Crestron</v>
          </cell>
          <cell r="C1485" t="str">
            <v>Small Engravable Button Cap for Cameo® In-Wall Dimmers, Black Smooth</v>
          </cell>
          <cell r="D1485">
            <v>5</v>
          </cell>
          <cell r="E1485">
            <v>0</v>
          </cell>
          <cell r="F1485">
            <v>0.1</v>
          </cell>
          <cell r="G1485">
            <v>0</v>
          </cell>
          <cell r="H1485">
            <v>0</v>
          </cell>
          <cell r="I1485" t="str">
            <v>Crestron</v>
          </cell>
        </row>
        <row r="1486">
          <cell r="A1486" t="str">
            <v>CLW-BTN-SM-A-T</v>
          </cell>
          <cell r="B1486" t="str">
            <v>Crestron</v>
          </cell>
          <cell r="C1486" t="str">
            <v>Small Engravable Button Cap for Cameo® In-Wall Dimmers, Almond Textured</v>
          </cell>
          <cell r="D1486">
            <v>5</v>
          </cell>
          <cell r="E1486">
            <v>0</v>
          </cell>
          <cell r="F1486">
            <v>0.1</v>
          </cell>
          <cell r="G1486">
            <v>0</v>
          </cell>
          <cell r="H1486">
            <v>0</v>
          </cell>
          <cell r="I1486" t="str">
            <v>Crestron</v>
          </cell>
        </row>
        <row r="1487">
          <cell r="A1487" t="str">
            <v>CLW-BTN-SM-A-S</v>
          </cell>
          <cell r="B1487" t="str">
            <v>Crestron</v>
          </cell>
          <cell r="C1487" t="str">
            <v>Small Engravable Button Cap for Cameo® In-Wall Dimmers, Almond Smooth</v>
          </cell>
          <cell r="D1487">
            <v>5</v>
          </cell>
          <cell r="E1487">
            <v>0</v>
          </cell>
          <cell r="F1487">
            <v>0.1</v>
          </cell>
          <cell r="G1487">
            <v>0</v>
          </cell>
          <cell r="H1487">
            <v>0</v>
          </cell>
          <cell r="I1487" t="str">
            <v>Crestron</v>
          </cell>
        </row>
        <row r="1488">
          <cell r="A1488" t="str">
            <v>CB6E-BTNW-S</v>
          </cell>
          <cell r="B1488" t="str">
            <v>Crestron</v>
          </cell>
          <cell r="C1488" t="str">
            <v>Small Engravable Button Cap for Cameo Express Keypads, White Smooth</v>
          </cell>
          <cell r="D1488">
            <v>5</v>
          </cell>
          <cell r="E1488">
            <v>0</v>
          </cell>
          <cell r="F1488">
            <v>0.1</v>
          </cell>
          <cell r="G1488">
            <v>0</v>
          </cell>
          <cell r="H1488">
            <v>0</v>
          </cell>
          <cell r="I1488" t="str">
            <v>Crestron</v>
          </cell>
        </row>
        <row r="1489">
          <cell r="A1489" t="str">
            <v>CB6E-BTNB-S</v>
          </cell>
          <cell r="B1489" t="str">
            <v>Crestron</v>
          </cell>
          <cell r="C1489" t="str">
            <v>Small Engravable Button Cap for Cameo Express Keypads, Black Smooth</v>
          </cell>
          <cell r="D1489">
            <v>5</v>
          </cell>
          <cell r="E1489">
            <v>0</v>
          </cell>
          <cell r="F1489">
            <v>0.1</v>
          </cell>
          <cell r="G1489">
            <v>0</v>
          </cell>
          <cell r="H1489">
            <v>0</v>
          </cell>
          <cell r="I1489" t="str">
            <v>Crestron</v>
          </cell>
        </row>
        <row r="1490">
          <cell r="A1490" t="str">
            <v>CB6E-BTNA-S</v>
          </cell>
          <cell r="B1490" t="str">
            <v>Crestron</v>
          </cell>
          <cell r="C1490" t="str">
            <v>Small Engravable Button Cap for Cameo Express Keypads, Almond Smooth</v>
          </cell>
          <cell r="D1490">
            <v>5</v>
          </cell>
          <cell r="E1490">
            <v>0</v>
          </cell>
          <cell r="F1490">
            <v>0.1</v>
          </cell>
          <cell r="G1490">
            <v>0</v>
          </cell>
          <cell r="H1490">
            <v>0</v>
          </cell>
          <cell r="I1490" t="str">
            <v>Crestron</v>
          </cell>
        </row>
        <row r="1491">
          <cell r="A1491" t="str">
            <v>CB6-BTNW-T</v>
          </cell>
          <cell r="B1491" t="str">
            <v>Crestron</v>
          </cell>
          <cell r="C1491" t="str">
            <v>Small Backlit Engravable Button Cap for Cameo Keypads, White Textured</v>
          </cell>
          <cell r="D1491">
            <v>5</v>
          </cell>
          <cell r="E1491">
            <v>0</v>
          </cell>
          <cell r="F1491">
            <v>0.1</v>
          </cell>
          <cell r="G1491">
            <v>0</v>
          </cell>
          <cell r="H1491">
            <v>0</v>
          </cell>
          <cell r="I1491" t="str">
            <v>Crestron</v>
          </cell>
        </row>
        <row r="1492">
          <cell r="A1492" t="str">
            <v>CB6-BTNW-S</v>
          </cell>
          <cell r="B1492" t="str">
            <v>Crestron</v>
          </cell>
          <cell r="C1492" t="str">
            <v>Small Backlit Engravable Button Cap for Cameo Keypads, White Smooth</v>
          </cell>
          <cell r="D1492">
            <v>5</v>
          </cell>
          <cell r="E1492">
            <v>0</v>
          </cell>
          <cell r="F1492">
            <v>0.1</v>
          </cell>
          <cell r="G1492">
            <v>0</v>
          </cell>
          <cell r="H1492">
            <v>0</v>
          </cell>
          <cell r="I1492" t="str">
            <v>Crestron</v>
          </cell>
        </row>
        <row r="1493">
          <cell r="A1493" t="str">
            <v>CB6-BTNLAT-T</v>
          </cell>
          <cell r="B1493" t="str">
            <v>Crestron</v>
          </cell>
          <cell r="C1493" t="str">
            <v>Small Backlit Engravable Button Cap for Cameo Keypads, Latte Textured</v>
          </cell>
          <cell r="D1493">
            <v>5</v>
          </cell>
          <cell r="E1493">
            <v>0</v>
          </cell>
          <cell r="F1493">
            <v>0.1</v>
          </cell>
          <cell r="G1493">
            <v>0</v>
          </cell>
          <cell r="H1493">
            <v>0</v>
          </cell>
          <cell r="I1493" t="str">
            <v>Crestron</v>
          </cell>
        </row>
        <row r="1494">
          <cell r="A1494" t="str">
            <v>CB6-BTNIVR-S</v>
          </cell>
          <cell r="B1494" t="str">
            <v>Crestron</v>
          </cell>
          <cell r="C1494" t="str">
            <v>Small Backlit Engravable Button Cap for Cameo Keypads, Ivory Smooth</v>
          </cell>
          <cell r="D1494">
            <v>5</v>
          </cell>
          <cell r="E1494">
            <v>0</v>
          </cell>
          <cell r="F1494">
            <v>0.1</v>
          </cell>
          <cell r="G1494">
            <v>0</v>
          </cell>
          <cell r="H1494">
            <v>0</v>
          </cell>
          <cell r="I1494" t="str">
            <v>Crestron</v>
          </cell>
        </row>
        <row r="1495">
          <cell r="A1495" t="str">
            <v>CB6-BTNGRY-S</v>
          </cell>
          <cell r="B1495" t="str">
            <v>Crestron</v>
          </cell>
          <cell r="C1495" t="str">
            <v>Small Backlit Engravable Button Cap for Cameo Keypads, Gray Smooth</v>
          </cell>
          <cell r="D1495">
            <v>5</v>
          </cell>
          <cell r="E1495">
            <v>0</v>
          </cell>
          <cell r="F1495">
            <v>0.1</v>
          </cell>
          <cell r="G1495">
            <v>0</v>
          </cell>
          <cell r="H1495">
            <v>0</v>
          </cell>
          <cell r="I1495" t="str">
            <v>Crestron</v>
          </cell>
        </row>
        <row r="1496">
          <cell r="A1496" t="str">
            <v>CB6-BTNDSK-T</v>
          </cell>
          <cell r="B1496" t="str">
            <v>Crestron</v>
          </cell>
          <cell r="C1496" t="str">
            <v>Small Backlit Engravable Button Cap for Cameo Keypads, Dusk Textured</v>
          </cell>
          <cell r="D1496">
            <v>5</v>
          </cell>
          <cell r="E1496">
            <v>0</v>
          </cell>
          <cell r="F1496">
            <v>0.1</v>
          </cell>
          <cell r="G1496">
            <v>0</v>
          </cell>
          <cell r="H1496">
            <v>0</v>
          </cell>
          <cell r="I1496" t="str">
            <v>Crestron</v>
          </cell>
        </row>
        <row r="1497">
          <cell r="A1497" t="str">
            <v>CB6-BTNDA-S</v>
          </cell>
          <cell r="B1497" t="str">
            <v>Crestron</v>
          </cell>
          <cell r="C1497" t="str">
            <v>Small Backlit Engravable Button Cap for Cameo Keypads, Dark Almond Smooth</v>
          </cell>
          <cell r="D1497">
            <v>5</v>
          </cell>
          <cell r="E1497">
            <v>0</v>
          </cell>
          <cell r="F1497">
            <v>0.1</v>
          </cell>
          <cell r="G1497">
            <v>0</v>
          </cell>
          <cell r="H1497">
            <v>0</v>
          </cell>
          <cell r="I1497" t="str">
            <v>Crestron</v>
          </cell>
        </row>
        <row r="1498">
          <cell r="A1498" t="str">
            <v>CB6-BTNBRN-S</v>
          </cell>
          <cell r="B1498" t="str">
            <v>Crestron</v>
          </cell>
          <cell r="C1498" t="str">
            <v>Small Backlit Engravable Button Cap for Cameo Keypads, Brown Smooth</v>
          </cell>
          <cell r="D1498">
            <v>5</v>
          </cell>
          <cell r="E1498">
            <v>0</v>
          </cell>
          <cell r="F1498">
            <v>0.1</v>
          </cell>
          <cell r="G1498">
            <v>0</v>
          </cell>
          <cell r="H1498">
            <v>0</v>
          </cell>
          <cell r="I1498" t="str">
            <v>Crestron</v>
          </cell>
        </row>
        <row r="1499">
          <cell r="A1499" t="str">
            <v>CB6-BTNB-T</v>
          </cell>
          <cell r="B1499" t="str">
            <v>Crestron</v>
          </cell>
          <cell r="C1499" t="str">
            <v>Small Backlit Engravable Button Cap for Cameo Keypads, Black Textured</v>
          </cell>
          <cell r="D1499">
            <v>5</v>
          </cell>
          <cell r="E1499">
            <v>0</v>
          </cell>
          <cell r="F1499">
            <v>0.1</v>
          </cell>
          <cell r="G1499">
            <v>0</v>
          </cell>
          <cell r="H1499">
            <v>0</v>
          </cell>
          <cell r="I1499" t="str">
            <v>Crestron</v>
          </cell>
        </row>
        <row r="1500">
          <cell r="A1500" t="str">
            <v>CB6-BTNB-S</v>
          </cell>
          <cell r="B1500" t="str">
            <v>Crestron</v>
          </cell>
          <cell r="C1500" t="str">
            <v>Small Backlit Engravable Button Cap for Cameo Keypads, Black Smooth</v>
          </cell>
          <cell r="D1500">
            <v>5</v>
          </cell>
          <cell r="E1500">
            <v>0</v>
          </cell>
          <cell r="F1500">
            <v>0.1</v>
          </cell>
          <cell r="G1500">
            <v>0</v>
          </cell>
          <cell r="H1500">
            <v>0</v>
          </cell>
          <cell r="I1500" t="str">
            <v>Crestron</v>
          </cell>
        </row>
        <row r="1501">
          <cell r="A1501" t="str">
            <v>CB6-BTNA-T</v>
          </cell>
          <cell r="B1501" t="str">
            <v>Crestron</v>
          </cell>
          <cell r="C1501" t="str">
            <v>Small Backlit Engravable Button Cap for Cameo Keypads, Almond Textured</v>
          </cell>
          <cell r="D1501">
            <v>5</v>
          </cell>
          <cell r="E1501">
            <v>0</v>
          </cell>
          <cell r="F1501">
            <v>0.1</v>
          </cell>
          <cell r="G1501">
            <v>0</v>
          </cell>
          <cell r="H1501">
            <v>0</v>
          </cell>
          <cell r="I1501" t="str">
            <v>Crestron</v>
          </cell>
        </row>
        <row r="1502">
          <cell r="A1502" t="str">
            <v>CB6-BTNA-S</v>
          </cell>
          <cell r="B1502" t="str">
            <v>Crestron</v>
          </cell>
          <cell r="C1502" t="str">
            <v>Small Backlit Engravable Button Cap for Cameo Keypads, Almond Smooth</v>
          </cell>
          <cell r="D1502">
            <v>5</v>
          </cell>
          <cell r="E1502">
            <v>0</v>
          </cell>
          <cell r="F1502">
            <v>0.1</v>
          </cell>
          <cell r="G1502">
            <v>0</v>
          </cell>
          <cell r="H1502">
            <v>0</v>
          </cell>
          <cell r="I1502" t="str">
            <v>Crestron</v>
          </cell>
        </row>
        <row r="1503">
          <cell r="A1503" t="str">
            <v>CNSC-1A</v>
          </cell>
          <cell r="B1503" t="str">
            <v>Crestron</v>
          </cell>
          <cell r="C1503" t="str">
            <v>Slide Projector Control Interface, Cresnet</v>
          </cell>
          <cell r="D1503">
            <v>250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 t="str">
            <v>Crestron</v>
          </cell>
        </row>
        <row r="1504">
          <cell r="A1504" t="str">
            <v>CLW-LSWEX-1GU-W-T</v>
          </cell>
          <cell r="B1504" t="str">
            <v>Crestron</v>
          </cell>
          <cell r="C1504" t="str">
            <v>Single-Channel Wireless Lamp Switch, Ground Pin Up, White Textured</v>
          </cell>
          <cell r="D1504">
            <v>110</v>
          </cell>
          <cell r="E1504">
            <v>0</v>
          </cell>
          <cell r="F1504">
            <v>0.25</v>
          </cell>
          <cell r="G1504">
            <v>0.25</v>
          </cell>
          <cell r="H1504">
            <v>0.25</v>
          </cell>
          <cell r="I1504" t="str">
            <v>Crestron</v>
          </cell>
        </row>
        <row r="1505">
          <cell r="A1505" t="str">
            <v>CLW-LSWEX-1GD-W-T</v>
          </cell>
          <cell r="B1505" t="str">
            <v>Crestron</v>
          </cell>
          <cell r="C1505" t="str">
            <v>Single-Channel Wireless Lamp Switch, Ground Pin Down, White Textured</v>
          </cell>
          <cell r="D1505">
            <v>110</v>
          </cell>
          <cell r="E1505">
            <v>0</v>
          </cell>
          <cell r="F1505">
            <v>0.25</v>
          </cell>
          <cell r="G1505">
            <v>0.25</v>
          </cell>
          <cell r="H1505">
            <v>0.25</v>
          </cell>
          <cell r="I1505" t="str">
            <v>Crestron</v>
          </cell>
        </row>
        <row r="1506">
          <cell r="A1506" t="str">
            <v>CLW-LDIMEX-1GU-W-T</v>
          </cell>
          <cell r="B1506" t="str">
            <v>Crestron</v>
          </cell>
          <cell r="C1506" t="str">
            <v>Single-Channel Wireless Lamp Dimmer, Ground Pin Up, White Textured</v>
          </cell>
          <cell r="D1506">
            <v>110</v>
          </cell>
          <cell r="E1506">
            <v>0</v>
          </cell>
          <cell r="F1506">
            <v>0.25</v>
          </cell>
          <cell r="G1506">
            <v>0.25</v>
          </cell>
          <cell r="H1506">
            <v>0.25</v>
          </cell>
          <cell r="I1506" t="str">
            <v>Crestron</v>
          </cell>
        </row>
        <row r="1507">
          <cell r="A1507" t="str">
            <v>CLW-LDIMEX-1GD-W-T</v>
          </cell>
          <cell r="B1507" t="str">
            <v>Crestron</v>
          </cell>
          <cell r="C1507" t="str">
            <v>Single-Channel Wireless Lamp Dimmer, Ground Pin Down, White Textured</v>
          </cell>
          <cell r="D1507">
            <v>110</v>
          </cell>
          <cell r="E1507">
            <v>0</v>
          </cell>
          <cell r="F1507">
            <v>0.25</v>
          </cell>
          <cell r="G1507">
            <v>0.25</v>
          </cell>
          <cell r="H1507">
            <v>0.25</v>
          </cell>
          <cell r="I1507" t="str">
            <v>Crestron</v>
          </cell>
        </row>
        <row r="1508">
          <cell r="A1508" t="str">
            <v>CNCS</v>
          </cell>
          <cell r="B1508" t="str">
            <v>Crestron</v>
          </cell>
          <cell r="C1508" t="str">
            <v>Single-Channel Current Sensor</v>
          </cell>
          <cell r="D1508">
            <v>90</v>
          </cell>
          <cell r="E1508">
            <v>0</v>
          </cell>
          <cell r="F1508">
            <v>1</v>
          </cell>
          <cell r="G1508">
            <v>0.25</v>
          </cell>
          <cell r="H1508">
            <v>0.5</v>
          </cell>
          <cell r="I1508" t="str">
            <v>Crestron</v>
          </cell>
        </row>
        <row r="1509">
          <cell r="A1509" t="str">
            <v>C2ENET-1</v>
          </cell>
          <cell r="B1509" t="str">
            <v>Crestron</v>
          </cell>
          <cell r="C1509" t="str">
            <v>Single Port 10/100BaseT Ethernet Card with e-Control®2 for Z-Bus Expansion Slot</v>
          </cell>
          <cell r="D1509">
            <v>450</v>
          </cell>
          <cell r="E1509">
            <v>0</v>
          </cell>
          <cell r="F1509">
            <v>0.5</v>
          </cell>
          <cell r="G1509">
            <v>0.25</v>
          </cell>
          <cell r="H1509">
            <v>0</v>
          </cell>
          <cell r="I1509" t="str">
            <v>Crestron</v>
          </cell>
        </row>
        <row r="1510">
          <cell r="A1510" t="str">
            <v>FT-BTNB-L</v>
          </cell>
          <cell r="B1510" t="str">
            <v>Crestron</v>
          </cell>
          <cell r="C1510" t="str">
            <v>Single Large Engravable Button Cap for FlipTop™ Boxes with Keypads, includes custom engraving</v>
          </cell>
          <cell r="D1510">
            <v>5</v>
          </cell>
          <cell r="E1510">
            <v>0</v>
          </cell>
          <cell r="F1510">
            <v>0.1</v>
          </cell>
          <cell r="G1510">
            <v>0</v>
          </cell>
          <cell r="H1510">
            <v>0</v>
          </cell>
          <cell r="I1510" t="str">
            <v>Crestron</v>
          </cell>
        </row>
        <row r="1511">
          <cell r="A1511" t="str">
            <v>TPS-CBL-9</v>
          </cell>
          <cell r="B1511" t="str">
            <v>Crestron</v>
          </cell>
          <cell r="C1511" t="str">
            <v>Single cable for Isys TPS-3000/4000/4500/5000/6000 tilt model touchpanels, Cresnet/Video, 9 ft.</v>
          </cell>
          <cell r="D1511">
            <v>25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 t="str">
            <v>Crestron</v>
          </cell>
        </row>
        <row r="1512">
          <cell r="A1512" t="str">
            <v>TPS-CBL-6</v>
          </cell>
          <cell r="B1512" t="str">
            <v>Crestron</v>
          </cell>
          <cell r="C1512" t="str">
            <v>Single cable for Isys TPS-3000/4000/4500/5000/6000 tilt model touchpanels, Cresnet/Video, 6 ft.</v>
          </cell>
          <cell r="D1512">
            <v>25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 t="str">
            <v>Crestron</v>
          </cell>
        </row>
        <row r="1513">
          <cell r="A1513" t="str">
            <v>TPS-CBL-3</v>
          </cell>
          <cell r="B1513" t="str">
            <v>Crestron</v>
          </cell>
          <cell r="C1513" t="str">
            <v>Single cable for Isys TPS-3000/4000/4500/5000/6000 tilt model touchpanels, Cresnet/Video, 3 ft.</v>
          </cell>
          <cell r="D1513">
            <v>25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 t="str">
            <v>Crestron</v>
          </cell>
        </row>
        <row r="1514">
          <cell r="A1514" t="str">
            <v>TPS-CBL-S9</v>
          </cell>
          <cell r="B1514" t="str">
            <v>Crestron</v>
          </cell>
          <cell r="C1514" t="str">
            <v>Siamese cable for Isys TPS-3000/4000/5000/6000 tilt model touchpanels, Cresnet/Video/Audio, 9 ft.</v>
          </cell>
          <cell r="D1514">
            <v>50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 t="str">
            <v>Crestron</v>
          </cell>
        </row>
        <row r="1515">
          <cell r="A1515" t="str">
            <v>TPS-CBL-S6</v>
          </cell>
          <cell r="B1515" t="str">
            <v>Crestron</v>
          </cell>
          <cell r="C1515" t="str">
            <v>Siamese cable for Isys TPS-3000/4000/5000/6000 tilt model touchpanels, Cresnet/Video/Audio, 6 ft.</v>
          </cell>
          <cell r="D1515">
            <v>50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 t="str">
            <v>Crestron</v>
          </cell>
        </row>
        <row r="1516">
          <cell r="A1516" t="str">
            <v>TPS-CBL-S3</v>
          </cell>
          <cell r="B1516" t="str">
            <v>Crestron</v>
          </cell>
          <cell r="C1516" t="str">
            <v>Siamese cable for Isys TPS-3000/4000/5000/6000 tilt model touchpanels, Cresnet/Video/Audio, 3 ft.</v>
          </cell>
          <cell r="D1516">
            <v>50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 t="str">
            <v>Crestron</v>
          </cell>
        </row>
        <row r="1517">
          <cell r="A1517" t="str">
            <v>C2N-SDC-DC</v>
          </cell>
          <cell r="B1517" t="str">
            <v>Crestron</v>
          </cell>
          <cell r="C1517" t="str">
            <v>Shade and Drape Controller, 2 outputs for 24 VDC 2-wire bidirectional motors</v>
          </cell>
          <cell r="D1517">
            <v>175</v>
          </cell>
          <cell r="E1517">
            <v>0</v>
          </cell>
          <cell r="F1517">
            <v>1</v>
          </cell>
          <cell r="G1517">
            <v>1</v>
          </cell>
          <cell r="H1517">
            <v>2</v>
          </cell>
          <cell r="I1517" t="str">
            <v>Crestron</v>
          </cell>
        </row>
        <row r="1518">
          <cell r="A1518" t="str">
            <v>C2N-SDC</v>
          </cell>
          <cell r="B1518" t="str">
            <v>Crestron</v>
          </cell>
          <cell r="C1518" t="str">
            <v>Shade and Drape Controller, 2 outputs for 120 VAC 3-wire bidirectional motors</v>
          </cell>
          <cell r="D1518">
            <v>175</v>
          </cell>
          <cell r="E1518">
            <v>0</v>
          </cell>
          <cell r="F1518">
            <v>1</v>
          </cell>
          <cell r="G1518">
            <v>1</v>
          </cell>
          <cell r="H1518">
            <v>2</v>
          </cell>
          <cell r="I1518" t="str">
            <v>Crestron</v>
          </cell>
        </row>
        <row r="1519">
          <cell r="A1519" t="str">
            <v>MP/MPC/IPAC_FRONT_LABEL_ENGRAVED-B-T</v>
          </cell>
          <cell r="B1519" t="str">
            <v>Crestron</v>
          </cell>
          <cell r="C1519" t="str">
            <v>Set of engravable backlit labels for MP-B Series, MPC Series, or IPAC; white characters on black background, includes custom engraving</v>
          </cell>
          <cell r="D1519">
            <v>15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 t="str">
            <v>Crestron</v>
          </cell>
        </row>
        <row r="1520">
          <cell r="A1520" t="str">
            <v>MP/MPC/IPAC_FRONT_LABEL_BLANK-B-T</v>
          </cell>
          <cell r="B1520" t="str">
            <v>Crestron</v>
          </cell>
          <cell r="C1520" t="str">
            <v>Set of engravable backlit labels for MP-B Series, MPC Series, or IPAC; white characters on black background, engraving not included</v>
          </cell>
          <cell r="D1520">
            <v>15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 t="str">
            <v>Crestron</v>
          </cell>
        </row>
        <row r="1521">
          <cell r="A1521" t="str">
            <v>MP/MPC/IPAC_FRONT_LABEL_ENGRAVED-W</v>
          </cell>
          <cell r="B1521" t="str">
            <v>Crestron</v>
          </cell>
          <cell r="C1521" t="str">
            <v>Set of engravable backlit labels for MP-B Series, MPC Series, or IPAC; black characters on white background, includes custom engraving</v>
          </cell>
          <cell r="D1521">
            <v>15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 t="str">
            <v>Crestron</v>
          </cell>
        </row>
        <row r="1522">
          <cell r="A1522" t="str">
            <v>MP/MPC/IPAC_FRONT_LABEL_BLANK-W</v>
          </cell>
          <cell r="B1522" t="str">
            <v>Crestron</v>
          </cell>
          <cell r="C1522" t="str">
            <v>Set of engravable backlit labels for MP-B Series, MPC Series, or IPAC; black characters on white background, engraving not included</v>
          </cell>
          <cell r="D1522">
            <v>15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 t="str">
            <v>Crestron</v>
          </cell>
        </row>
        <row r="1523">
          <cell r="A1523" t="str">
            <v>B10-BTNW-T</v>
          </cell>
          <cell r="B1523" t="str">
            <v>Crestron</v>
          </cell>
          <cell r="C1523" t="str">
            <v>Set of 5 Backlit Button Caps for HTT-B10EX &amp; HTT-B10X, Engraved or Blank, Matte White</v>
          </cell>
          <cell r="D1523">
            <v>25</v>
          </cell>
          <cell r="E1523">
            <v>0</v>
          </cell>
          <cell r="F1523">
            <v>0.25</v>
          </cell>
          <cell r="G1523">
            <v>0</v>
          </cell>
          <cell r="H1523">
            <v>0</v>
          </cell>
          <cell r="I1523" t="str">
            <v>Crestron</v>
          </cell>
        </row>
        <row r="1524">
          <cell r="A1524" t="str">
            <v>B10-BTNB-T</v>
          </cell>
          <cell r="B1524" t="str">
            <v>Crestron</v>
          </cell>
          <cell r="C1524" t="str">
            <v>Set of 5 Backlit Button Caps for HTT-B10EX &amp; HTT-B10X, Engraved or Blank, Matte Black</v>
          </cell>
          <cell r="D1524">
            <v>25</v>
          </cell>
          <cell r="E1524">
            <v>0</v>
          </cell>
          <cell r="F1524">
            <v>0.25</v>
          </cell>
          <cell r="G1524">
            <v>0</v>
          </cell>
          <cell r="H1524">
            <v>0</v>
          </cell>
          <cell r="I1524" t="str">
            <v>Crestron</v>
          </cell>
        </row>
        <row r="1525">
          <cell r="A1525" t="str">
            <v>CBI6-BTNW-T</v>
          </cell>
          <cell r="B1525" t="str">
            <v>Crestron</v>
          </cell>
          <cell r="C1525" t="str">
            <v>Set of (6) Small Engravable Button Caps for Cameo International C2NI-CB-W-T and INETI-CB-W-T Keypads, Matte White. Includes custom engraving.</v>
          </cell>
          <cell r="D1525">
            <v>30</v>
          </cell>
          <cell r="E1525">
            <v>0</v>
          </cell>
          <cell r="F1525">
            <v>0.6</v>
          </cell>
          <cell r="G1525">
            <v>0</v>
          </cell>
          <cell r="H1525">
            <v>0</v>
          </cell>
          <cell r="I1525" t="str">
            <v>Crestron</v>
          </cell>
        </row>
        <row r="1526">
          <cell r="A1526" t="str">
            <v>CBI6-BTNB-T</v>
          </cell>
          <cell r="B1526" t="str">
            <v>Crestron</v>
          </cell>
          <cell r="C1526" t="str">
            <v>Set of (6) Small Engravable Button Caps for Cameo International C2NI-CB-B-T and INETI-CB-B-T Keypads, Matte Black. Includes custom engraving.</v>
          </cell>
          <cell r="D1526">
            <v>30</v>
          </cell>
          <cell r="E1526">
            <v>0</v>
          </cell>
          <cell r="F1526">
            <v>0.6</v>
          </cell>
          <cell r="G1526">
            <v>0</v>
          </cell>
          <cell r="H1526">
            <v>0</v>
          </cell>
          <cell r="I1526" t="str">
            <v>Crestron</v>
          </cell>
        </row>
        <row r="1527">
          <cell r="A1527" t="str">
            <v>CBI6-BTNA-T</v>
          </cell>
          <cell r="B1527" t="str">
            <v>Crestron</v>
          </cell>
          <cell r="C1527" t="str">
            <v>Set of (6) Small Engravable Button Caps for Cameo International C2NI-CB-A-T and INETI-CB-A-T Keypads, Matte Almond. Includes custom engraving.</v>
          </cell>
          <cell r="D1527">
            <v>30</v>
          </cell>
          <cell r="E1527">
            <v>0</v>
          </cell>
          <cell r="F1527">
            <v>0.6</v>
          </cell>
          <cell r="G1527">
            <v>0</v>
          </cell>
          <cell r="H1527">
            <v>0</v>
          </cell>
          <cell r="I1527" t="str">
            <v>Crestron</v>
          </cell>
        </row>
        <row r="1528">
          <cell r="A1528" t="str">
            <v>CBI3-BTNW-T</v>
          </cell>
          <cell r="B1528" t="str">
            <v>Crestron</v>
          </cell>
          <cell r="C1528" t="str">
            <v>Set of (3) Medium Engravable Button Caps for Cameo International C2NI-CB-W-T and INETI-CB-W-T Keypads, Matte White. Includes custom engraving.</v>
          </cell>
          <cell r="D1528">
            <v>15</v>
          </cell>
          <cell r="E1528">
            <v>0</v>
          </cell>
          <cell r="F1528">
            <v>0.3</v>
          </cell>
          <cell r="G1528">
            <v>0</v>
          </cell>
          <cell r="H1528">
            <v>0</v>
          </cell>
          <cell r="I1528" t="str">
            <v>Crestron</v>
          </cell>
        </row>
        <row r="1529">
          <cell r="A1529" t="str">
            <v>CBI3-BTNB-T</v>
          </cell>
          <cell r="B1529" t="str">
            <v>Crestron</v>
          </cell>
          <cell r="C1529" t="str">
            <v>Set of (3) Medium Engravable Button Caps for Cameo International C2NI-CB-B-T and INETI-CB-B-T Keypads, Matte Black. Includes custom engraving.</v>
          </cell>
          <cell r="D1529">
            <v>15</v>
          </cell>
          <cell r="E1529">
            <v>0</v>
          </cell>
          <cell r="F1529">
            <v>0.3</v>
          </cell>
          <cell r="G1529">
            <v>0</v>
          </cell>
          <cell r="H1529">
            <v>0</v>
          </cell>
          <cell r="I1529" t="str">
            <v>Crestron</v>
          </cell>
        </row>
        <row r="1530">
          <cell r="A1530" t="str">
            <v>CBI3-BTNA-T</v>
          </cell>
          <cell r="B1530" t="str">
            <v>Crestron</v>
          </cell>
          <cell r="C1530" t="str">
            <v>Set of (3) Medium Engravable Button Caps for Cameo International C2NI-CB-A-T and INETI-CB-A-T Keypads, Matte Almond. Includes custom engraving.</v>
          </cell>
          <cell r="D1530">
            <v>15</v>
          </cell>
          <cell r="E1530">
            <v>0</v>
          </cell>
          <cell r="F1530">
            <v>0.3</v>
          </cell>
          <cell r="G1530">
            <v>0</v>
          </cell>
          <cell r="H1530">
            <v>0</v>
          </cell>
          <cell r="I1530" t="str">
            <v>Crestron</v>
          </cell>
        </row>
        <row r="1531">
          <cell r="A1531" t="str">
            <v>CBI2-BTNW-T</v>
          </cell>
          <cell r="B1531" t="str">
            <v>Crestron</v>
          </cell>
          <cell r="C1531" t="str">
            <v>Set of (2) Large Engravable Button Caps for Cameo International C2NI-CB-W-T and INETI-CB-W-T Keypads, Matte White. Includes custom engraving.</v>
          </cell>
          <cell r="D1531">
            <v>10</v>
          </cell>
          <cell r="E1531">
            <v>0</v>
          </cell>
          <cell r="F1531">
            <v>0.2</v>
          </cell>
          <cell r="G1531">
            <v>0</v>
          </cell>
          <cell r="H1531">
            <v>0</v>
          </cell>
          <cell r="I1531" t="str">
            <v>Crestron</v>
          </cell>
        </row>
        <row r="1532">
          <cell r="A1532" t="str">
            <v>CBI2-BTNB-T</v>
          </cell>
          <cell r="B1532" t="str">
            <v>Crestron</v>
          </cell>
          <cell r="C1532" t="str">
            <v>Set of (2) Large Engravable Button Caps for Cameo International C2NI-CB-B-T and INETI-CB-B-T Keypads, Matte Black. Includes custom engraving.</v>
          </cell>
          <cell r="D1532">
            <v>10</v>
          </cell>
          <cell r="E1532">
            <v>0</v>
          </cell>
          <cell r="F1532">
            <v>0.2</v>
          </cell>
          <cell r="G1532">
            <v>0</v>
          </cell>
          <cell r="H1532">
            <v>0</v>
          </cell>
          <cell r="I1532" t="str">
            <v>Crestron</v>
          </cell>
        </row>
        <row r="1533">
          <cell r="A1533" t="str">
            <v>CBI2-BTNA-T</v>
          </cell>
          <cell r="B1533" t="str">
            <v>Crestron</v>
          </cell>
          <cell r="C1533" t="str">
            <v>Set of (2) Large Engravable Button Caps for Cameo International C2NI-CB-A-T and INETI-CB-A-T Keypads, Matte Almond. Includes custom engraving.</v>
          </cell>
          <cell r="D1533">
            <v>10</v>
          </cell>
          <cell r="E1533">
            <v>0</v>
          </cell>
          <cell r="F1533">
            <v>0.2</v>
          </cell>
          <cell r="G1533">
            <v>0</v>
          </cell>
          <cell r="H1533">
            <v>0</v>
          </cell>
          <cell r="I1533" t="str">
            <v>Crestron</v>
          </cell>
        </row>
        <row r="1534">
          <cell r="A1534" t="str">
            <v>1700C-BTNS</v>
          </cell>
          <cell r="B1534" t="str">
            <v>Crestron</v>
          </cell>
          <cell r="C1534" t="str">
            <v>Set of (10) Engravable Silver Button Caps for SmarTouch 1700 Model Touchpanels. Includes custom engraving; does not include bezel or membrane switches</v>
          </cell>
          <cell r="D1534">
            <v>50</v>
          </cell>
          <cell r="E1534">
            <v>0</v>
          </cell>
          <cell r="F1534">
            <v>0.25</v>
          </cell>
          <cell r="G1534">
            <v>0</v>
          </cell>
          <cell r="H1534">
            <v>0</v>
          </cell>
          <cell r="I1534" t="str">
            <v>Crestron</v>
          </cell>
        </row>
        <row r="1535">
          <cell r="A1535" t="str">
            <v>1700C-BTNB</v>
          </cell>
          <cell r="B1535" t="str">
            <v>Crestron</v>
          </cell>
          <cell r="C1535" t="str">
            <v>Set of (10) Engravable Black Button Caps for SmarTouch 1700 Model Touchpanels. Includes custom engraving; does not include bezel or membrane switches</v>
          </cell>
          <cell r="D1535">
            <v>50</v>
          </cell>
          <cell r="E1535">
            <v>0</v>
          </cell>
          <cell r="F1535">
            <v>0.25</v>
          </cell>
          <cell r="G1535">
            <v>0</v>
          </cell>
          <cell r="H1535">
            <v>0</v>
          </cell>
          <cell r="I1535" t="str">
            <v>Crestron</v>
          </cell>
        </row>
        <row r="1536">
          <cell r="A1536" t="str">
            <v>STCP-501</v>
          </cell>
          <cell r="B1536" t="str">
            <v>Crestron</v>
          </cell>
          <cell r="C1536" t="str">
            <v>Serial Adapter Cable for RJ11-type Com Ports, DB9M to RJ11, 1 ft.</v>
          </cell>
          <cell r="D1536">
            <v>50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 t="str">
            <v>Crestron</v>
          </cell>
        </row>
        <row r="1537">
          <cell r="A1537" t="str">
            <v>DMC-SDI</v>
          </cell>
          <cell r="B1537" t="str">
            <v>Crestron</v>
          </cell>
          <cell r="C1537" t="str">
            <v>SDI Input Card for DM® Switchers</v>
          </cell>
          <cell r="D1537">
            <v>600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 t="str">
            <v>Crestron</v>
          </cell>
        </row>
        <row r="1538">
          <cell r="A1538" t="str">
            <v>SRD-ANT-1LD-PAK</v>
          </cell>
          <cell r="B1538" t="str">
            <v>Crestron</v>
          </cell>
          <cell r="C1538" t="str">
            <v>Satellite Radio Antenna System, Long-Distance; includes SRD-AMP-1</v>
          </cell>
          <cell r="D1538">
            <v>175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 t="str">
            <v>Crestron</v>
          </cell>
        </row>
        <row r="1539">
          <cell r="A1539" t="str">
            <v>SRD-ANT-8-PAK</v>
          </cell>
          <cell r="B1539" t="str">
            <v>Crestron</v>
          </cell>
          <cell r="C1539" t="str">
            <v>Satellite Radio Antenna System, 8-Way; includes SRD-AMP-1, SRD-CPL-4, &amp; (2) SRD-SPL-4</v>
          </cell>
          <cell r="D1539">
            <v>400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 t="str">
            <v>Crestron</v>
          </cell>
        </row>
        <row r="1540">
          <cell r="A1540" t="str">
            <v>SRD-ANT-4-PAK</v>
          </cell>
          <cell r="B1540" t="str">
            <v>Crestron</v>
          </cell>
          <cell r="C1540" t="str">
            <v>Satellite Radio Antenna System, 4-Way; includes SRD-SPL-4</v>
          </cell>
          <cell r="D1540">
            <v>275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 t="str">
            <v>Crestron</v>
          </cell>
        </row>
        <row r="1541">
          <cell r="A1541" t="str">
            <v>SRD-ANT-1-PAK</v>
          </cell>
          <cell r="B1541" t="str">
            <v>Crestron</v>
          </cell>
          <cell r="C1541" t="str">
            <v>Satellite Radio Antenna System</v>
          </cell>
          <cell r="D1541">
            <v>150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 t="str">
            <v>Crestron</v>
          </cell>
        </row>
        <row r="1542">
          <cell r="A1542" t="str">
            <v>SAROS_SR8T-W-T-EACH</v>
          </cell>
          <cell r="B1542" t="str">
            <v>Crestron</v>
          </cell>
          <cell r="C1542" t="str">
            <v>Saros™ 8” 2-Way Surface Mount Speaker, White Textured, Single (must be ordered in multiples of 2)</v>
          </cell>
          <cell r="D1542">
            <v>175</v>
          </cell>
          <cell r="E1542">
            <v>0</v>
          </cell>
          <cell r="F1542">
            <v>0.5</v>
          </cell>
          <cell r="G1542">
            <v>0</v>
          </cell>
          <cell r="H1542">
            <v>0</v>
          </cell>
          <cell r="I1542" t="str">
            <v>Crestron</v>
          </cell>
        </row>
        <row r="1543">
          <cell r="A1543" t="str">
            <v>SAROS_SR8T-B-T-EACH</v>
          </cell>
          <cell r="B1543" t="str">
            <v>Crestron</v>
          </cell>
          <cell r="C1543" t="str">
            <v>Saros™ 8” 2-Way Surface Mount Speaker, Black Textured, Single (must be ordered in multiples of 2)</v>
          </cell>
          <cell r="D1543">
            <v>175</v>
          </cell>
          <cell r="E1543">
            <v>0</v>
          </cell>
          <cell r="F1543">
            <v>0.5</v>
          </cell>
          <cell r="G1543">
            <v>0</v>
          </cell>
          <cell r="H1543">
            <v>0</v>
          </cell>
          <cell r="I1543" t="str">
            <v>Crestron</v>
          </cell>
        </row>
        <row r="1544">
          <cell r="A1544" t="str">
            <v>SAROS_IC8T-W-T-EACH</v>
          </cell>
          <cell r="B1544" t="str">
            <v>Crestron</v>
          </cell>
          <cell r="C1544" t="str">
            <v>Saros™ 8” 2-Way In-Ceiling Speaker, White Textured, Single</v>
          </cell>
          <cell r="D1544">
            <v>150</v>
          </cell>
          <cell r="E1544">
            <v>0</v>
          </cell>
          <cell r="F1544">
            <v>0.5</v>
          </cell>
          <cell r="G1544">
            <v>0</v>
          </cell>
          <cell r="H1544">
            <v>0</v>
          </cell>
          <cell r="I1544" t="str">
            <v>Crestron</v>
          </cell>
        </row>
        <row r="1545">
          <cell r="A1545" t="str">
            <v>SAROS_IC8T-B-T-EACH</v>
          </cell>
          <cell r="B1545" t="str">
            <v>Crestron</v>
          </cell>
          <cell r="C1545" t="str">
            <v>Saros™ 8” 2-Way In-Ceiling Speaker, Black Textured, Single</v>
          </cell>
          <cell r="D1545">
            <v>150</v>
          </cell>
          <cell r="E1545">
            <v>0</v>
          </cell>
          <cell r="F1545">
            <v>0.5</v>
          </cell>
          <cell r="G1545">
            <v>0</v>
          </cell>
          <cell r="H1545">
            <v>0</v>
          </cell>
          <cell r="I1545" t="str">
            <v>Crestron</v>
          </cell>
        </row>
        <row r="1546">
          <cell r="A1546" t="str">
            <v>SAROS_SR6T-W-T-EACH</v>
          </cell>
          <cell r="B1546" t="str">
            <v>Crestron</v>
          </cell>
          <cell r="C1546" t="str">
            <v>Saros™ 6.5” 2-Way Surface Mount Speaker, White Textured, Single (must be ordered in multiples of 2)</v>
          </cell>
          <cell r="D1546">
            <v>120</v>
          </cell>
          <cell r="E1546">
            <v>0</v>
          </cell>
          <cell r="F1546">
            <v>0.5</v>
          </cell>
          <cell r="G1546">
            <v>0</v>
          </cell>
          <cell r="H1546">
            <v>0</v>
          </cell>
          <cell r="I1546" t="str">
            <v>Crestron</v>
          </cell>
        </row>
        <row r="1547">
          <cell r="A1547" t="str">
            <v>SAROS_SR6T-B-T-EACH</v>
          </cell>
          <cell r="B1547" t="str">
            <v>Crestron</v>
          </cell>
          <cell r="C1547" t="str">
            <v>Saros™ 6.5” 2-Way Surface Mount Speaker, Black Textured, Single (must be ordered in multiples of 2)</v>
          </cell>
          <cell r="D1547">
            <v>120</v>
          </cell>
          <cell r="E1547">
            <v>0</v>
          </cell>
          <cell r="F1547">
            <v>0.5</v>
          </cell>
          <cell r="G1547">
            <v>0</v>
          </cell>
          <cell r="H1547">
            <v>0</v>
          </cell>
          <cell r="I1547" t="str">
            <v>Crestron</v>
          </cell>
        </row>
        <row r="1548">
          <cell r="A1548" t="str">
            <v>SAROS_IC6T-W-T-EACH</v>
          </cell>
          <cell r="B1548" t="str">
            <v>Crestron</v>
          </cell>
          <cell r="C1548" t="str">
            <v>Saros™ 6.5” 2-Way In-Ceiling Speaker, White Textured, Single</v>
          </cell>
          <cell r="D1548">
            <v>115</v>
          </cell>
          <cell r="E1548">
            <v>0</v>
          </cell>
          <cell r="F1548">
            <v>0.5</v>
          </cell>
          <cell r="G1548">
            <v>0</v>
          </cell>
          <cell r="H1548">
            <v>0</v>
          </cell>
          <cell r="I1548" t="str">
            <v>Crestron</v>
          </cell>
        </row>
        <row r="1549">
          <cell r="A1549" t="str">
            <v>SAROS_IC6T-B-T-EACH</v>
          </cell>
          <cell r="B1549" t="str">
            <v>Crestron</v>
          </cell>
          <cell r="C1549" t="str">
            <v>Saros™ 6.5” 2-Way In-Ceiling Speaker, Black Textured, Single</v>
          </cell>
          <cell r="D1549">
            <v>115</v>
          </cell>
          <cell r="E1549">
            <v>0</v>
          </cell>
          <cell r="F1549">
            <v>0.5</v>
          </cell>
          <cell r="G1549">
            <v>0</v>
          </cell>
          <cell r="H1549">
            <v>0</v>
          </cell>
          <cell r="I1549" t="str">
            <v>Crestron</v>
          </cell>
        </row>
        <row r="1550">
          <cell r="A1550" t="str">
            <v>SAROS_SR4T-W-T-EACH</v>
          </cell>
          <cell r="B1550" t="str">
            <v>Crestron</v>
          </cell>
          <cell r="C1550" t="str">
            <v>Saros™ 4” 2-Way Surface Mount Speaker, White Textured, Single (must be ordered in multiples of 2)</v>
          </cell>
          <cell r="D1550">
            <v>95</v>
          </cell>
          <cell r="E1550">
            <v>0</v>
          </cell>
          <cell r="F1550">
            <v>0.5</v>
          </cell>
          <cell r="G1550">
            <v>0</v>
          </cell>
          <cell r="H1550">
            <v>0</v>
          </cell>
          <cell r="I1550" t="str">
            <v>Crestron</v>
          </cell>
        </row>
        <row r="1551">
          <cell r="A1551" t="str">
            <v>SAROS_SR4T-B-T-EACH</v>
          </cell>
          <cell r="B1551" t="str">
            <v>Crestron</v>
          </cell>
          <cell r="C1551" t="str">
            <v>Saros™ 4” 2-Way Surface Mount Speaker, Black Textured, Single (must be ordered in multiples of 2)</v>
          </cell>
          <cell r="D1551">
            <v>95</v>
          </cell>
          <cell r="E1551">
            <v>0</v>
          </cell>
          <cell r="F1551">
            <v>0.5</v>
          </cell>
          <cell r="G1551">
            <v>0</v>
          </cell>
          <cell r="H1551">
            <v>0</v>
          </cell>
          <cell r="I1551" t="str">
            <v>Crestron</v>
          </cell>
        </row>
        <row r="1552">
          <cell r="A1552" t="str">
            <v>SAROS_IC4T-W-T-EACH</v>
          </cell>
          <cell r="B1552" t="str">
            <v>Crestron</v>
          </cell>
          <cell r="C1552" t="str">
            <v>Saros™ 4” 2-Way In-Ceiling Speaker, White Textured, Single (must be ordered in multiples of 2)</v>
          </cell>
          <cell r="D1552">
            <v>95</v>
          </cell>
          <cell r="E1552">
            <v>0</v>
          </cell>
          <cell r="F1552">
            <v>0.5</v>
          </cell>
          <cell r="G1552">
            <v>0</v>
          </cell>
          <cell r="H1552">
            <v>0</v>
          </cell>
          <cell r="I1552" t="str">
            <v>Crestron</v>
          </cell>
        </row>
        <row r="1553">
          <cell r="A1553" t="str">
            <v>SAROS_IC4T-B-T-EACH</v>
          </cell>
          <cell r="B1553" t="str">
            <v>Crestron</v>
          </cell>
          <cell r="C1553" t="str">
            <v>Saros™ 4” 2-Way In-Ceiling Speaker, Black Textured, Single (must be ordered in multiples of 2)</v>
          </cell>
          <cell r="D1553">
            <v>95</v>
          </cell>
          <cell r="E1553">
            <v>0</v>
          </cell>
          <cell r="F1553">
            <v>0.5</v>
          </cell>
          <cell r="G1553">
            <v>0</v>
          </cell>
          <cell r="H1553">
            <v>0</v>
          </cell>
          <cell r="I1553" t="str">
            <v>Crestron</v>
          </cell>
        </row>
        <row r="1554">
          <cell r="A1554" t="str">
            <v>SPKA-ST-15</v>
          </cell>
          <cell r="B1554" t="str">
            <v>Crestron</v>
          </cell>
          <cell r="C1554" t="str">
            <v>Safety Tether/Tie Down Kits, 10 Sets</v>
          </cell>
          <cell r="D1554">
            <v>75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 t="str">
            <v>Crestron</v>
          </cell>
        </row>
        <row r="1555">
          <cell r="A1555" t="str">
            <v>CBL-KSERIAL-DB9-L-P-50</v>
          </cell>
          <cell r="B1555" t="str">
            <v>Crestron</v>
          </cell>
          <cell r="C1555" t="str">
            <v>RS-232 Projector Control Cable, Plenum, 50 ft</v>
          </cell>
          <cell r="D1555">
            <v>35</v>
          </cell>
          <cell r="E1555">
            <v>0</v>
          </cell>
          <cell r="F1555">
            <v>0.25</v>
          </cell>
          <cell r="G1555">
            <v>0</v>
          </cell>
          <cell r="H1555">
            <v>0</v>
          </cell>
          <cell r="I1555" t="str">
            <v>Crestron</v>
          </cell>
        </row>
        <row r="1556">
          <cell r="A1556" t="str">
            <v>CSP-RS232I</v>
          </cell>
          <cell r="B1556" t="str">
            <v>Crestron</v>
          </cell>
          <cell r="C1556" t="str">
            <v>RS-232 Isolator</v>
          </cell>
          <cell r="D1556">
            <v>250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 t="str">
            <v>Crestron</v>
          </cell>
        </row>
        <row r="1557">
          <cell r="A1557" t="str">
            <v>SW-ROOMVW-ENT</v>
          </cell>
          <cell r="B1557" t="str">
            <v>Crestron</v>
          </cell>
          <cell r="C1557" t="str">
            <v>RoomView® Express - Remote Help Desk and Resource Management Software, Full License (required for more than 25 rooms; contact Crestron for more than 250 rooms)</v>
          </cell>
          <cell r="D1557">
            <v>2500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 t="str">
            <v>Crestron</v>
          </cell>
        </row>
        <row r="1558">
          <cell r="A1558" t="str">
            <v>QM-RMCRX-BA</v>
          </cell>
          <cell r="B1558" t="str">
            <v>Crestron</v>
          </cell>
          <cell r="C1558" t="str">
            <v>Room Media Controller and QuickMedia Receiver. Includes PW-2420RU power supply.</v>
          </cell>
          <cell r="D1558">
            <v>900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 t="str">
            <v>Crestron</v>
          </cell>
        </row>
        <row r="1559">
          <cell r="A1559" t="str">
            <v>QM-RMC</v>
          </cell>
          <cell r="B1559" t="str">
            <v>Crestron</v>
          </cell>
          <cell r="C1559" t="str">
            <v>Room Media Controller - Ethernet Control System and Ethernet to Serial/IR Interface Module. Includes PW-1205 Power Supply</v>
          </cell>
          <cell r="D1559">
            <v>350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 t="str">
            <v>Crestron</v>
          </cell>
        </row>
        <row r="1560">
          <cell r="A1560" t="str">
            <v>QMI-RMC</v>
          </cell>
          <cell r="B1560" t="str">
            <v>Crestron</v>
          </cell>
          <cell r="C1560" t="str">
            <v>Room Media Controller - Ethernet Control System and Ethernet to Serial/IR Interface Module - International Version, 230V. Includes PWI-1215 Power Supply</v>
          </cell>
          <cell r="D1560">
            <v>350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 t="str">
            <v>Crestron</v>
          </cell>
        </row>
        <row r="1561">
          <cell r="A1561" t="str">
            <v>CLW-BTN-RKR-W-T</v>
          </cell>
          <cell r="B1561" t="str">
            <v>Crestron</v>
          </cell>
          <cell r="C1561" t="str">
            <v>Rocker Engravable Button Cap for Cameo® In-Wall Dimmers &amp; Switches, White Textured</v>
          </cell>
          <cell r="D1561">
            <v>5</v>
          </cell>
          <cell r="E1561">
            <v>0</v>
          </cell>
          <cell r="F1561">
            <v>0.1</v>
          </cell>
          <cell r="G1561">
            <v>0</v>
          </cell>
          <cell r="H1561">
            <v>0</v>
          </cell>
          <cell r="I1561" t="str">
            <v>Crestron</v>
          </cell>
        </row>
        <row r="1562">
          <cell r="A1562" t="str">
            <v>CLW-BTN-RKR-W-S</v>
          </cell>
          <cell r="B1562" t="str">
            <v>Crestron</v>
          </cell>
          <cell r="C1562" t="str">
            <v>Rocker Engravable Button Cap for Cameo® In-Wall Dimmers &amp; Switches, White Smooth</v>
          </cell>
          <cell r="D1562">
            <v>5</v>
          </cell>
          <cell r="E1562">
            <v>0</v>
          </cell>
          <cell r="F1562">
            <v>0.1</v>
          </cell>
          <cell r="G1562">
            <v>0</v>
          </cell>
          <cell r="H1562">
            <v>0</v>
          </cell>
          <cell r="I1562" t="str">
            <v>Crestron</v>
          </cell>
        </row>
        <row r="1563">
          <cell r="A1563" t="str">
            <v>CLW-BTN-RKR-LAT-T</v>
          </cell>
          <cell r="B1563" t="str">
            <v>Crestron</v>
          </cell>
          <cell r="C1563" t="str">
            <v>Rocker Engravable Button Cap for Cameo® In-Wall Dimmers &amp; Switches, Latte Textured</v>
          </cell>
          <cell r="D1563">
            <v>5</v>
          </cell>
          <cell r="E1563">
            <v>0</v>
          </cell>
          <cell r="F1563">
            <v>0.1</v>
          </cell>
          <cell r="G1563">
            <v>0</v>
          </cell>
          <cell r="H1563">
            <v>0</v>
          </cell>
          <cell r="I1563" t="str">
            <v>Crestron</v>
          </cell>
        </row>
        <row r="1564">
          <cell r="A1564" t="str">
            <v>CLW-BTN-RKR-IVR-S</v>
          </cell>
          <cell r="B1564" t="str">
            <v>Crestron</v>
          </cell>
          <cell r="C1564" t="str">
            <v>Rocker Engravable Button Cap for Cameo® In-Wall Dimmers &amp; Switches, Ivory Smooth</v>
          </cell>
          <cell r="D1564">
            <v>5</v>
          </cell>
          <cell r="E1564">
            <v>0</v>
          </cell>
          <cell r="F1564">
            <v>0.1</v>
          </cell>
          <cell r="G1564">
            <v>0</v>
          </cell>
          <cell r="H1564">
            <v>0</v>
          </cell>
          <cell r="I1564" t="str">
            <v>Crestron</v>
          </cell>
        </row>
        <row r="1565">
          <cell r="A1565" t="str">
            <v>CLW-BTN-RKR-GRY-S</v>
          </cell>
          <cell r="B1565" t="str">
            <v>Crestron</v>
          </cell>
          <cell r="C1565" t="str">
            <v>Rocker Engravable Button Cap for Cameo® In-Wall Dimmers &amp; Switches, Gray Smooth</v>
          </cell>
          <cell r="D1565">
            <v>5</v>
          </cell>
          <cell r="E1565">
            <v>0</v>
          </cell>
          <cell r="F1565">
            <v>0.1</v>
          </cell>
          <cell r="G1565">
            <v>0</v>
          </cell>
          <cell r="H1565">
            <v>0</v>
          </cell>
          <cell r="I1565" t="str">
            <v>Crestron</v>
          </cell>
        </row>
        <row r="1566">
          <cell r="A1566" t="str">
            <v>CLW-BTN-RKR-DSK-T</v>
          </cell>
          <cell r="B1566" t="str">
            <v>Crestron</v>
          </cell>
          <cell r="C1566" t="str">
            <v>Rocker Engravable Button Cap for Cameo® In-Wall Dimmers &amp; Switches, Dusk Textured</v>
          </cell>
          <cell r="D1566">
            <v>5</v>
          </cell>
          <cell r="E1566">
            <v>0</v>
          </cell>
          <cell r="F1566">
            <v>0.1</v>
          </cell>
          <cell r="G1566">
            <v>0</v>
          </cell>
          <cell r="H1566">
            <v>0</v>
          </cell>
          <cell r="I1566" t="str">
            <v>Crestron</v>
          </cell>
        </row>
        <row r="1567">
          <cell r="A1567" t="str">
            <v>CLW-BTN-RKR-DA-S</v>
          </cell>
          <cell r="B1567" t="str">
            <v>Crestron</v>
          </cell>
          <cell r="C1567" t="str">
            <v>Rocker Engravable Button Cap for Cameo® In-Wall Dimmers &amp; Switches, Dark Almond Smooth</v>
          </cell>
          <cell r="D1567">
            <v>5</v>
          </cell>
          <cell r="E1567">
            <v>0</v>
          </cell>
          <cell r="F1567">
            <v>0.1</v>
          </cell>
          <cell r="G1567">
            <v>0</v>
          </cell>
          <cell r="H1567">
            <v>0</v>
          </cell>
          <cell r="I1567" t="str">
            <v>Crestron</v>
          </cell>
        </row>
        <row r="1568">
          <cell r="A1568" t="str">
            <v>CLW-BTN-RKR-BRN-S</v>
          </cell>
          <cell r="B1568" t="str">
            <v>Crestron</v>
          </cell>
          <cell r="C1568" t="str">
            <v>Rocker Engravable Button Cap for Cameo® In-Wall Dimmers &amp; Switches, Brown Smooth</v>
          </cell>
          <cell r="D1568">
            <v>5</v>
          </cell>
          <cell r="E1568">
            <v>0</v>
          </cell>
          <cell r="F1568">
            <v>0.1</v>
          </cell>
          <cell r="G1568">
            <v>0</v>
          </cell>
          <cell r="H1568">
            <v>0</v>
          </cell>
          <cell r="I1568" t="str">
            <v>Crestron</v>
          </cell>
        </row>
        <row r="1569">
          <cell r="A1569" t="str">
            <v>CLW-BTN-RKR-B-T</v>
          </cell>
          <cell r="B1569" t="str">
            <v>Crestron</v>
          </cell>
          <cell r="C1569" t="str">
            <v>Rocker Engravable Button Cap for Cameo® In-Wall Dimmers &amp; Switches, Black Textured</v>
          </cell>
          <cell r="D1569">
            <v>5</v>
          </cell>
          <cell r="E1569">
            <v>0</v>
          </cell>
          <cell r="F1569">
            <v>0.1</v>
          </cell>
          <cell r="G1569">
            <v>0</v>
          </cell>
          <cell r="H1569">
            <v>0</v>
          </cell>
          <cell r="I1569" t="str">
            <v>Crestron</v>
          </cell>
        </row>
        <row r="1570">
          <cell r="A1570" t="str">
            <v>CLW-BTN-RKR-B-S</v>
          </cell>
          <cell r="B1570" t="str">
            <v>Crestron</v>
          </cell>
          <cell r="C1570" t="str">
            <v>Rocker Engravable Button Cap for Cameo® In-Wall Dimmers &amp; Switches, Black Smooth</v>
          </cell>
          <cell r="D1570">
            <v>5</v>
          </cell>
          <cell r="E1570">
            <v>0</v>
          </cell>
          <cell r="F1570">
            <v>0.1</v>
          </cell>
          <cell r="G1570">
            <v>0</v>
          </cell>
          <cell r="H1570">
            <v>0</v>
          </cell>
          <cell r="I1570" t="str">
            <v>Crestron</v>
          </cell>
        </row>
        <row r="1571">
          <cell r="A1571" t="str">
            <v>CLW-BTN-RKR-A-T</v>
          </cell>
          <cell r="B1571" t="str">
            <v>Crestron</v>
          </cell>
          <cell r="C1571" t="str">
            <v>Rocker Engravable Button Cap for Cameo® In-Wall Dimmers &amp; Switches, Almond Textured</v>
          </cell>
          <cell r="D1571">
            <v>5</v>
          </cell>
          <cell r="E1571">
            <v>0</v>
          </cell>
          <cell r="F1571">
            <v>0.1</v>
          </cell>
          <cell r="G1571">
            <v>0</v>
          </cell>
          <cell r="H1571">
            <v>0</v>
          </cell>
          <cell r="I1571" t="str">
            <v>Crestron</v>
          </cell>
        </row>
        <row r="1572">
          <cell r="A1572" t="str">
            <v>CLW-BTN-RKR-A-S</v>
          </cell>
          <cell r="B1572" t="str">
            <v>Crestron</v>
          </cell>
          <cell r="C1572" t="str">
            <v>Rocker Engravable Button Cap for Cameo® In-Wall Dimmers &amp; Switches, Almond Smooth</v>
          </cell>
          <cell r="D1572">
            <v>5</v>
          </cell>
          <cell r="E1572">
            <v>0</v>
          </cell>
          <cell r="F1572">
            <v>0.1</v>
          </cell>
          <cell r="G1572">
            <v>0</v>
          </cell>
          <cell r="H1572">
            <v>0</v>
          </cell>
          <cell r="I1572" t="str">
            <v>Crestron</v>
          </cell>
        </row>
        <row r="1573">
          <cell r="A1573" t="str">
            <v>TPS-6X-BTP</v>
          </cell>
          <cell r="B1573" t="str">
            <v>Crestron</v>
          </cell>
          <cell r="C1573" t="str">
            <v>Replacement battery pack for TPS-6X</v>
          </cell>
          <cell r="D1573">
            <v>50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 t="str">
            <v>Crestron</v>
          </cell>
        </row>
        <row r="1574">
          <cell r="A1574" t="str">
            <v>CHV-RTS</v>
          </cell>
          <cell r="B1574" t="str">
            <v>Crestron</v>
          </cell>
          <cell r="C1574" t="str">
            <v>Remote Temperature Sensor</v>
          </cell>
          <cell r="D1574">
            <v>75</v>
          </cell>
          <cell r="E1574">
            <v>0</v>
          </cell>
          <cell r="F1574">
            <v>0.5</v>
          </cell>
          <cell r="G1574">
            <v>0</v>
          </cell>
          <cell r="H1574">
            <v>0</v>
          </cell>
          <cell r="I1574" t="str">
            <v>Crestron</v>
          </cell>
        </row>
        <row r="1575">
          <cell r="A1575" t="str">
            <v>CHV-RTHS</v>
          </cell>
          <cell r="B1575" t="str">
            <v>Crestron</v>
          </cell>
          <cell r="C1575" t="str">
            <v>Remote Temperature and Relative Humidity Sensor</v>
          </cell>
          <cell r="D1575">
            <v>125</v>
          </cell>
          <cell r="E1575">
            <v>0</v>
          </cell>
          <cell r="F1575">
            <v>0.5</v>
          </cell>
          <cell r="G1575">
            <v>0</v>
          </cell>
          <cell r="H1575">
            <v>0</v>
          </cell>
          <cell r="I1575" t="str">
            <v>Crestron</v>
          </cell>
        </row>
        <row r="1576">
          <cell r="A1576" t="str">
            <v>CHV-RSS</v>
          </cell>
          <cell r="B1576" t="str">
            <v>Crestron</v>
          </cell>
          <cell r="C1576" t="str">
            <v>Remote Slab Sensor and Outdoor Temperature Sensor</v>
          </cell>
          <cell r="D1576">
            <v>125</v>
          </cell>
          <cell r="E1576">
            <v>0</v>
          </cell>
          <cell r="F1576">
            <v>0.5</v>
          </cell>
          <cell r="G1576">
            <v>0</v>
          </cell>
          <cell r="H1576">
            <v>0</v>
          </cell>
          <cell r="I1576" t="str">
            <v>Crestron</v>
          </cell>
        </row>
        <row r="1577">
          <cell r="A1577" t="str">
            <v>CNLGE-8</v>
          </cell>
          <cell r="B1577" t="str">
            <v>Crestron</v>
          </cell>
          <cell r="C1577" t="str">
            <v>Relay Module, provides 8 mechanically latching contactors, 20A/channel, 120 or 277VAC</v>
          </cell>
          <cell r="D1577">
            <v>800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 t="str">
            <v>Crestron</v>
          </cell>
        </row>
        <row r="1578">
          <cell r="A1578" t="str">
            <v>PW-2435DUL</v>
          </cell>
          <cell r="B1578" t="str">
            <v>Crestron</v>
          </cell>
          <cell r="C1578" t="str">
            <v>Regulated Universal Power Pack for V24R-WALL-C. Not available for sale separately.</v>
          </cell>
          <cell r="D1578" t="str">
            <v>N/A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 t="str">
            <v>Crestron</v>
          </cell>
        </row>
        <row r="1579">
          <cell r="A1579" t="str">
            <v>PW-2435RU</v>
          </cell>
          <cell r="B1579" t="str">
            <v>Crestron</v>
          </cell>
          <cell r="C1579" t="str">
            <v>Regulated Universal Power Pack for V24R-C &amp; V24RL-C. Not available for sale separately.</v>
          </cell>
          <cell r="D1579" t="str">
            <v>N/A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 t="str">
            <v>Crestron</v>
          </cell>
        </row>
        <row r="1580">
          <cell r="A1580" t="str">
            <v>PW-1250DU</v>
          </cell>
          <cell r="B1580" t="str">
            <v>Crestron</v>
          </cell>
          <cell r="C1580" t="str">
            <v>Regulated Universal Power Pack for V24-C &amp; V24L-C. Not available for sale separately.</v>
          </cell>
          <cell r="D1580" t="str">
            <v>N/A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 t="str">
            <v>Crestron</v>
          </cell>
        </row>
        <row r="1581">
          <cell r="A1581" t="str">
            <v>CBL-KAV-RCAM3-L-P-50</v>
          </cell>
          <cell r="B1581" t="str">
            <v>Crestron</v>
          </cell>
          <cell r="C1581" t="str">
            <v>RCA Video &amp; Stereo Audio Cable Kit, Plenum, 50 ft</v>
          </cell>
          <cell r="D1581">
            <v>92</v>
          </cell>
          <cell r="E1581">
            <v>0</v>
          </cell>
          <cell r="F1581">
            <v>0.25</v>
          </cell>
          <cell r="G1581">
            <v>0</v>
          </cell>
          <cell r="H1581">
            <v>0</v>
          </cell>
          <cell r="I1581" t="str">
            <v>Crestron</v>
          </cell>
        </row>
        <row r="1582">
          <cell r="A1582" t="str">
            <v>CBL-AUDIO-RCAF-0.5</v>
          </cell>
          <cell r="B1582" t="str">
            <v>Crestron</v>
          </cell>
          <cell r="C1582" t="str">
            <v>RCA to 3.5mm Mini-TRS Stereo Audio Adapter</v>
          </cell>
          <cell r="D1582">
            <v>5</v>
          </cell>
          <cell r="E1582">
            <v>0</v>
          </cell>
          <cell r="F1582">
            <v>0.25</v>
          </cell>
          <cell r="G1582">
            <v>0</v>
          </cell>
          <cell r="H1582">
            <v>0</v>
          </cell>
          <cell r="I1582" t="str">
            <v>Crestron</v>
          </cell>
        </row>
        <row r="1583">
          <cell r="A1583" t="str">
            <v>CBL-KAUDIO-RCAM2-L-P-50</v>
          </cell>
          <cell r="B1583" t="str">
            <v>Crestron</v>
          </cell>
          <cell r="C1583" t="str">
            <v>RCA Stereo Audio Cable Kit, Plenum, 50 ft</v>
          </cell>
          <cell r="D1583">
            <v>68</v>
          </cell>
          <cell r="E1583">
            <v>0</v>
          </cell>
          <cell r="F1583">
            <v>0.25</v>
          </cell>
          <cell r="G1583">
            <v>0</v>
          </cell>
          <cell r="H1583">
            <v>0</v>
          </cell>
          <cell r="I1583" t="str">
            <v>Crestron</v>
          </cell>
        </row>
        <row r="1584">
          <cell r="A1584" t="str">
            <v>CONN-MCOAX-RCA-50</v>
          </cell>
          <cell r="B1584" t="str">
            <v>Crestron</v>
          </cell>
          <cell r="C1584" t="str">
            <v>RCA Compression Connectors, 50-Pack</v>
          </cell>
          <cell r="D1584">
            <v>125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 t="str">
            <v>Crestron</v>
          </cell>
        </row>
        <row r="1585">
          <cell r="A1585" t="str">
            <v>DMC-VID-RCA-D</v>
          </cell>
          <cell r="B1585" t="str">
            <v>Crestron</v>
          </cell>
          <cell r="C1585" t="str">
            <v>RCA Analog Video Input Card w/SPDIF Audio for DM Switchers</v>
          </cell>
          <cell r="D1585">
            <v>325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 t="str">
            <v>Crestron</v>
          </cell>
        </row>
        <row r="1586">
          <cell r="A1586" t="str">
            <v>DMC-VID-RCA-A</v>
          </cell>
          <cell r="B1586" t="str">
            <v>Crestron</v>
          </cell>
          <cell r="C1586" t="str">
            <v>RCA Analog Video Input Card w/Analog Audio for DM Switchers</v>
          </cell>
          <cell r="D1586">
            <v>325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 t="str">
            <v>Crestron</v>
          </cell>
        </row>
        <row r="1587">
          <cell r="A1587" t="str">
            <v>CNXRMAK</v>
          </cell>
          <cell r="B1587" t="str">
            <v>Crestron</v>
          </cell>
          <cell r="C1587" t="str">
            <v>Rack Mount Kit for up to 3 C2N-HBLOCK and CNPWS-75, 2U</v>
          </cell>
          <cell r="D1587">
            <v>75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 t="str">
            <v>Crestron</v>
          </cell>
        </row>
        <row r="1588">
          <cell r="A1588" t="str">
            <v>RMK-6L</v>
          </cell>
          <cell r="B1588" t="str">
            <v>Crestron</v>
          </cell>
          <cell r="C1588" t="str">
            <v>Rack Mount Kit for TPS-6L</v>
          </cell>
          <cell r="D1588">
            <v>150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 t="str">
            <v>Crestron</v>
          </cell>
        </row>
        <row r="1589">
          <cell r="A1589" t="str">
            <v>RMK-12L</v>
          </cell>
          <cell r="B1589" t="str">
            <v>Crestron</v>
          </cell>
          <cell r="C1589" t="str">
            <v>Rack Mount Kit for TPS-12L, TPS-12G-QM-L, or TPMC-12L</v>
          </cell>
          <cell r="D1589">
            <v>150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 t="str">
            <v>Crestron</v>
          </cell>
        </row>
        <row r="1590">
          <cell r="A1590" t="str">
            <v>RMK-9L</v>
          </cell>
          <cell r="B1590" t="str">
            <v>Crestron</v>
          </cell>
          <cell r="C1590" t="str">
            <v>Rack Mount Kit for TPMC-9L</v>
          </cell>
          <cell r="D1590">
            <v>150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 t="str">
            <v>Crestron</v>
          </cell>
        </row>
        <row r="1591">
          <cell r="A1591" t="str">
            <v>RMK-4000L</v>
          </cell>
          <cell r="B1591" t="str">
            <v>Crestron</v>
          </cell>
          <cell r="C1591" t="str">
            <v>Rack Mount Kit for Isys® TPS-4000L</v>
          </cell>
          <cell r="D1591">
            <v>150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 t="str">
            <v>Crestron</v>
          </cell>
        </row>
        <row r="1592">
          <cell r="A1592" t="str">
            <v>C2N-RMAK</v>
          </cell>
          <cell r="B1592" t="str">
            <v>Crestron</v>
          </cell>
          <cell r="C1592" t="str">
            <v>Rack Mount Kit for C2N-NPA8 and C2N-SPWS300, 3U</v>
          </cell>
          <cell r="D1592">
            <v>75</v>
          </cell>
          <cell r="E1592">
            <v>0</v>
          </cell>
          <cell r="F1592">
            <v>1</v>
          </cell>
          <cell r="G1592">
            <v>0</v>
          </cell>
          <cell r="H1592">
            <v>0</v>
          </cell>
          <cell r="I1592" t="str">
            <v>Crestron</v>
          </cell>
        </row>
        <row r="1593">
          <cell r="A1593" t="str">
            <v>ST-RMK</v>
          </cell>
          <cell r="B1593" t="str">
            <v>Crestron</v>
          </cell>
          <cell r="C1593" t="str">
            <v>Rack Mount Kit for all Crestron 1/2-space modules; mounts one or two devices</v>
          </cell>
          <cell r="D1593">
            <v>75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 t="str">
            <v>Crestron</v>
          </cell>
        </row>
        <row r="1594">
          <cell r="A1594" t="str">
            <v>HD-MD8X2</v>
          </cell>
          <cell r="B1594" t="str">
            <v>Crestron</v>
          </cell>
          <cell r="C1594" t="str">
            <v>QuickSwitch HD® 8x2 HDMI® Switcher</v>
          </cell>
          <cell r="D1594">
            <v>1200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 t="str">
            <v>Crestron</v>
          </cell>
        </row>
        <row r="1595">
          <cell r="A1595" t="str">
            <v>HD-MD8X1</v>
          </cell>
          <cell r="B1595" t="str">
            <v>Crestron</v>
          </cell>
          <cell r="C1595" t="str">
            <v>QuickSwitch HD® 8x1 HDMI® Switcher</v>
          </cell>
          <cell r="D1595">
            <v>900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 t="str">
            <v>Crestron</v>
          </cell>
        </row>
        <row r="1596">
          <cell r="A1596" t="str">
            <v>QM-WMC-VCC-W-T</v>
          </cell>
          <cell r="B1596" t="str">
            <v>Crestron</v>
          </cell>
          <cell r="C1596" t="str">
            <v>QuickMedia® Wall Plate Media Center, White, Textured</v>
          </cell>
          <cell r="D1596">
            <v>550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 t="str">
            <v>Crestron</v>
          </cell>
        </row>
        <row r="1597">
          <cell r="A1597" t="str">
            <v>QM-WMC-VCC-B-T</v>
          </cell>
          <cell r="B1597" t="str">
            <v>Crestron</v>
          </cell>
          <cell r="C1597" t="str">
            <v>QuickMedia® Wall Plate Media Center, Black, Textured</v>
          </cell>
          <cell r="D1597">
            <v>550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 t="str">
            <v>Crestron</v>
          </cell>
        </row>
        <row r="1598">
          <cell r="A1598" t="str">
            <v>QM-WCC-1-W-T</v>
          </cell>
          <cell r="B1598" t="str">
            <v>Crestron</v>
          </cell>
          <cell r="C1598" t="str">
            <v>QuickMedia® Wall Plate Computer Center, Single Input, White, Textured</v>
          </cell>
          <cell r="D1598">
            <v>275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 t="str">
            <v>Crestron</v>
          </cell>
        </row>
        <row r="1599">
          <cell r="A1599" t="str">
            <v>QM-WCC-1-B-T</v>
          </cell>
          <cell r="B1599" t="str">
            <v>Crestron</v>
          </cell>
          <cell r="C1599" t="str">
            <v>QuickMedia® Wall Plate Computer Center, Single Input, Black, Textured</v>
          </cell>
          <cell r="D1599">
            <v>275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 t="str">
            <v>Crestron</v>
          </cell>
        </row>
        <row r="1600">
          <cell r="A1600" t="str">
            <v>QM-WCC-2-W-T</v>
          </cell>
          <cell r="B1600" t="str">
            <v>Crestron</v>
          </cell>
          <cell r="C1600" t="str">
            <v>QuickMedia® Wall Plate Computer Center, Dual Input, White, Textured</v>
          </cell>
          <cell r="D1600">
            <v>550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 t="str">
            <v>Crestron</v>
          </cell>
        </row>
        <row r="1601">
          <cell r="A1601" t="str">
            <v>QM-WCC-2-B-T</v>
          </cell>
          <cell r="B1601" t="str">
            <v>Crestron</v>
          </cell>
          <cell r="C1601" t="str">
            <v>QuickMedia® Wall Plate Computer Center, Dual Input, Black, Textured</v>
          </cell>
          <cell r="D1601">
            <v>550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 t="str">
            <v>Crestron</v>
          </cell>
        </row>
        <row r="1602">
          <cell r="A1602" t="str">
            <v>QM-TX2-MC</v>
          </cell>
          <cell r="B1602" t="str">
            <v>Crestron</v>
          </cell>
          <cell r="C1602" t="str">
            <v>QuickMedia® Transmitter Media Center</v>
          </cell>
          <cell r="D1602">
            <v>650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 t="str">
            <v>Crestron</v>
          </cell>
        </row>
        <row r="1603">
          <cell r="A1603" t="str">
            <v>QM-TX2-CC</v>
          </cell>
          <cell r="B1603" t="str">
            <v>Crestron</v>
          </cell>
          <cell r="C1603" t="str">
            <v>QuickMedia® Transmitter Computer Center</v>
          </cell>
          <cell r="D1603">
            <v>650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 t="str">
            <v>Crestron</v>
          </cell>
        </row>
        <row r="1604">
          <cell r="A1604" t="str">
            <v>QM-RX1-2G-W-T</v>
          </cell>
          <cell r="B1604" t="str">
            <v>Crestron</v>
          </cell>
          <cell r="C1604" t="str">
            <v>QuickMedia® Receiver, 2 Gang Low-Profile, white, textured</v>
          </cell>
          <cell r="D1604">
            <v>750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 t="str">
            <v>Crestron</v>
          </cell>
        </row>
        <row r="1605">
          <cell r="A1605" t="str">
            <v>QM-RX1-2G-B-T</v>
          </cell>
          <cell r="B1605" t="str">
            <v>Crestron</v>
          </cell>
          <cell r="C1605" t="str">
            <v>QuickMedia® Receiver, 2 Gang Low-Profile, black, textured</v>
          </cell>
          <cell r="D1605">
            <v>750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 t="str">
            <v>Crestron</v>
          </cell>
        </row>
        <row r="1606">
          <cell r="A1606" t="str">
            <v>QM-AE4</v>
          </cell>
          <cell r="B1606" t="str">
            <v>Crestron</v>
          </cell>
          <cell r="C1606" t="str">
            <v>QuickMedia® Quad Audio Extractor</v>
          </cell>
          <cell r="D1606">
            <v>900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 t="str">
            <v>Crestron</v>
          </cell>
        </row>
        <row r="1607">
          <cell r="A1607" t="str">
            <v>QM-FBCC-1</v>
          </cell>
          <cell r="B1607" t="str">
            <v>Crestron</v>
          </cell>
          <cell r="C1607" t="str">
            <v>QuickMedia® Floor Box Computer Center</v>
          </cell>
          <cell r="D1607">
            <v>275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 t="str">
            <v>Crestron</v>
          </cell>
        </row>
        <row r="1608">
          <cell r="A1608" t="str">
            <v>CRESCAT-QM-P-SP500</v>
          </cell>
          <cell r="B1608" t="str">
            <v>Crestron</v>
          </cell>
          <cell r="C1608" t="str">
            <v>QuickMedia® Cable, Low-skew CAT5e &amp; Cresnet, plenum, 500 ft spool</v>
          </cell>
          <cell r="D1608">
            <v>350</v>
          </cell>
          <cell r="E1608">
            <v>0</v>
          </cell>
          <cell r="F1608">
            <v>5</v>
          </cell>
          <cell r="G1608">
            <v>0</v>
          </cell>
          <cell r="H1608">
            <v>0</v>
          </cell>
          <cell r="I1608" t="str">
            <v>Crestron</v>
          </cell>
        </row>
        <row r="1609">
          <cell r="A1609" t="str">
            <v>CRESCAT-QM-NP-SP500</v>
          </cell>
          <cell r="B1609" t="str">
            <v>Crestron</v>
          </cell>
          <cell r="C1609" t="str">
            <v>QuickMedia® Cable, Low-skew CAT5e &amp; Cresnet, non-plenum, 500 ft spool</v>
          </cell>
          <cell r="D1609">
            <v>250</v>
          </cell>
          <cell r="E1609">
            <v>0</v>
          </cell>
          <cell r="F1609">
            <v>5</v>
          </cell>
          <cell r="G1609">
            <v>0</v>
          </cell>
          <cell r="H1609">
            <v>0</v>
          </cell>
          <cell r="I1609" t="str">
            <v>Crestron</v>
          </cell>
        </row>
        <row r="1610">
          <cell r="A1610" t="str">
            <v>QM-AE1</v>
          </cell>
          <cell r="B1610" t="str">
            <v>Crestron</v>
          </cell>
          <cell r="C1610" t="str">
            <v>QuickMedia® Audio Extractor</v>
          </cell>
          <cell r="D1610">
            <v>350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 t="str">
            <v>Crestron</v>
          </cell>
        </row>
        <row r="1611">
          <cell r="A1611" t="str">
            <v>QM-WMC</v>
          </cell>
          <cell r="B1611" t="str">
            <v>Crestron</v>
          </cell>
          <cell r="C1611" t="str">
            <v>QuickMedia Wall Plate Media Center</v>
          </cell>
          <cell r="D1611">
            <v>550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 t="str">
            <v>Crestron</v>
          </cell>
        </row>
        <row r="1612">
          <cell r="A1612" t="str">
            <v>QM-TX</v>
          </cell>
          <cell r="B1612" t="str">
            <v>Crestron</v>
          </cell>
          <cell r="C1612" t="str">
            <v>QuickMedia Transmitter</v>
          </cell>
          <cell r="D1612">
            <v>550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 t="str">
            <v>Crestron</v>
          </cell>
        </row>
        <row r="1613">
          <cell r="A1613" t="str">
            <v>QM-RX</v>
          </cell>
          <cell r="B1613" t="str">
            <v>Crestron</v>
          </cell>
          <cell r="C1613" t="str">
            <v>QuickMedia Receiver</v>
          </cell>
          <cell r="D1613">
            <v>650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 t="str">
            <v>Crestron</v>
          </cell>
        </row>
        <row r="1614">
          <cell r="A1614" t="str">
            <v>QM-FTMC-NB-BALUM</v>
          </cell>
          <cell r="B1614" t="str">
            <v>Crestron</v>
          </cell>
          <cell r="C1614" t="str">
            <v>QuickMedia FlipTop Media Center, no keypad, brushed aluminum [Special Order]</v>
          </cell>
          <cell r="D1614">
            <v>850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 t="str">
            <v>Crestron</v>
          </cell>
        </row>
        <row r="1615">
          <cell r="A1615" t="str">
            <v>QM-FTMC-NB-B</v>
          </cell>
          <cell r="B1615" t="str">
            <v>Crestron</v>
          </cell>
          <cell r="C1615" t="str">
            <v>QuickMedia FlipTop Media Center, no keypad, black anodized</v>
          </cell>
          <cell r="D1615">
            <v>850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 t="str">
            <v>Crestron</v>
          </cell>
        </row>
        <row r="1616">
          <cell r="A1616" t="str">
            <v>QM-FTMCSC-NB-BALUM</v>
          </cell>
          <cell r="B1616" t="str">
            <v>Crestron</v>
          </cell>
          <cell r="C1616" t="str">
            <v>QuickMedia FlipTop Media Center with RGB Cable Storage Compartment, no keypad, brushed aluminum [Special Order]</v>
          </cell>
          <cell r="D1616">
            <v>850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 t="str">
            <v>Crestron</v>
          </cell>
        </row>
        <row r="1617">
          <cell r="A1617" t="str">
            <v>QM-FTMCSC-NB-B</v>
          </cell>
          <cell r="B1617" t="str">
            <v>Crestron</v>
          </cell>
          <cell r="C1617" t="str">
            <v>QuickMedia FlipTop Media Center with RGB Cable Storage Compartment, no keypad, black anodized</v>
          </cell>
          <cell r="D1617">
            <v>850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 t="str">
            <v>Crestron</v>
          </cell>
        </row>
        <row r="1618">
          <cell r="A1618" t="str">
            <v>QM-FTMCSC-BALUM</v>
          </cell>
          <cell r="B1618" t="str">
            <v>Crestron</v>
          </cell>
          <cell r="C1618" t="str">
            <v>QuickMedia FlipTop Media Center with RGB Cable Storage Compartment, keypad, brushed aluminum. For custom engraving, see Configuration and Ordering Guide [Special Order]</v>
          </cell>
          <cell r="D1618">
            <v>950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 t="str">
            <v>Crestron</v>
          </cell>
        </row>
        <row r="1619">
          <cell r="A1619" t="str">
            <v>QM-FTMCSC-B</v>
          </cell>
          <cell r="B1619" t="str">
            <v>Crestron</v>
          </cell>
          <cell r="C1619" t="str">
            <v>QuickMedia FlipTop Media Center with RGB Cable Storage Compartment, keypad, black anodized. For custom engraving, see Configuration and Ordering Guide</v>
          </cell>
          <cell r="D1619">
            <v>950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 t="str">
            <v>Crestron</v>
          </cell>
        </row>
        <row r="1620">
          <cell r="A1620" t="str">
            <v>QMI-FTMCSC-BALUM</v>
          </cell>
          <cell r="B1620" t="str">
            <v>Crestron</v>
          </cell>
          <cell r="C1620" t="str">
            <v>QuickMedia FlipTop Media Center with RGB Cable Storage Compartment - International Version, with Keypad, Brushed Aluminum. Specify AC outlet type. For custom engraving, see Configuration and Ordering Guide</v>
          </cell>
          <cell r="D1620">
            <v>950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 t="str">
            <v>Crestron</v>
          </cell>
        </row>
        <row r="1621">
          <cell r="A1621" t="str">
            <v>QMI-FTMCSC-B</v>
          </cell>
          <cell r="B1621" t="str">
            <v>Crestron</v>
          </cell>
          <cell r="C1621" t="str">
            <v>QuickMedia FlipTop Media Center with RGB Cable Storage Compartment - International Version, with Keypad, Black Anodized. Specify AC outlet type. For custom engraving, see Configuration and Ordering Guide</v>
          </cell>
          <cell r="D1621">
            <v>950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 t="str">
            <v>Crestron</v>
          </cell>
        </row>
        <row r="1622">
          <cell r="A1622" t="str">
            <v>QM-FTMC-B</v>
          </cell>
          <cell r="B1622" t="str">
            <v>Crestron</v>
          </cell>
          <cell r="C1622" t="str">
            <v>QuickMedia FlipTop Media Center with keypad, black anodized. For custom engraving, see Configuration and Ordering Guide</v>
          </cell>
          <cell r="D1622">
            <v>950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 t="str">
            <v>Crestron</v>
          </cell>
        </row>
        <row r="1623">
          <cell r="A1623" t="str">
            <v>QM-FTMC-BALUM</v>
          </cell>
          <cell r="B1623" t="str">
            <v>Crestron</v>
          </cell>
          <cell r="C1623" t="str">
            <v>QuickMedia FlipTop Media Center with kaypad, brushed aluminum. For custom engraving, see Configuration and Ordering Guide [Special Order]</v>
          </cell>
          <cell r="D1623">
            <v>950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 t="str">
            <v>Crestron</v>
          </cell>
        </row>
        <row r="1624">
          <cell r="A1624" t="str">
            <v>QMI-FTMC-BALUM</v>
          </cell>
          <cell r="B1624" t="str">
            <v>Crestron</v>
          </cell>
          <cell r="C1624" t="str">
            <v>QuickMedia FlipTop Media Center - International Version, with Keypad, Brushed Aluminum. Specify AC outlet type. For custom engraving, see Configuration and Ordering Guide</v>
          </cell>
          <cell r="D1624">
            <v>950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 t="str">
            <v>Crestron</v>
          </cell>
        </row>
        <row r="1625">
          <cell r="A1625" t="str">
            <v>QMI-FTMC-B</v>
          </cell>
          <cell r="B1625" t="str">
            <v>Crestron</v>
          </cell>
          <cell r="C1625" t="str">
            <v>QuickMedia FlipTop Media Center - International Version, with Keypad, Black Anodized. Specify AC outlet type. For custom engraving, see Configuration and Ordering Guide</v>
          </cell>
          <cell r="D1625">
            <v>950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 t="str">
            <v>Crestron</v>
          </cell>
        </row>
        <row r="1626">
          <cell r="A1626" t="str">
            <v>QM-FTDC-NB-B</v>
          </cell>
          <cell r="B1626" t="str">
            <v>Crestron</v>
          </cell>
          <cell r="C1626" t="str">
            <v>QuickMedia FlipTop Data Center, no keypad, black anodized</v>
          </cell>
          <cell r="D1626">
            <v>850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 t="str">
            <v>Crestron</v>
          </cell>
        </row>
        <row r="1627">
          <cell r="A1627" t="str">
            <v>QM-FTDC-BALUM</v>
          </cell>
          <cell r="B1627" t="str">
            <v>Crestron</v>
          </cell>
          <cell r="C1627" t="str">
            <v>QuickMedia FlipTop Data Center with keypad, brushed aluminum. For custom engraving, see Configuration and Ordering Guide [Special Order]</v>
          </cell>
          <cell r="D1627">
            <v>950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 t="str">
            <v>Crestron</v>
          </cell>
        </row>
        <row r="1628">
          <cell r="A1628" t="str">
            <v>QM-FTDC-B</v>
          </cell>
          <cell r="B1628" t="str">
            <v>Crestron</v>
          </cell>
          <cell r="C1628" t="str">
            <v>QuickMedia FlipTop Data Center with keypad, black anodized. For custom engraving, see Configuration and Ordering Guide</v>
          </cell>
          <cell r="D1628">
            <v>950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 t="str">
            <v>Crestron</v>
          </cell>
        </row>
        <row r="1629">
          <cell r="A1629" t="str">
            <v>QMI-FTDC-BALUM</v>
          </cell>
          <cell r="B1629" t="str">
            <v>Crestron</v>
          </cell>
          <cell r="C1629" t="str">
            <v>QuickMedia FlipTop Data Center - International Version, with Keypad, Brushed Aluminum. Specify AC outlet type. For custom engraving, see Configuration and Ordering Guide</v>
          </cell>
          <cell r="D1629">
            <v>950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 t="str">
            <v>Crestron</v>
          </cell>
        </row>
        <row r="1630">
          <cell r="A1630" t="str">
            <v>QMI-FTDC-B</v>
          </cell>
          <cell r="B1630" t="str">
            <v>Crestron</v>
          </cell>
          <cell r="C1630" t="str">
            <v>QuickMedia FlipTop Data Center - International Version, with Keypad, Black Anodized. Specify AC outlet type. For custom engraving, see Configuration and Ordering Guide</v>
          </cell>
          <cell r="D1630">
            <v>950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 t="str">
            <v>Crestron</v>
          </cell>
        </row>
        <row r="1631">
          <cell r="A1631" t="str">
            <v>QM-FTDC-NB-BALUM</v>
          </cell>
          <cell r="B1631" t="str">
            <v>Crestron</v>
          </cell>
          <cell r="C1631" t="str">
            <v>QuickMedia FlipTop Computer Center, no keypad, brushed aluminum [Special Order]</v>
          </cell>
          <cell r="D1631">
            <v>850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 t="str">
            <v>Crestron</v>
          </cell>
        </row>
        <row r="1632">
          <cell r="A1632" t="str">
            <v>QM-FTCC-NB-BALUM</v>
          </cell>
          <cell r="B1632" t="str">
            <v>Crestron</v>
          </cell>
          <cell r="C1632" t="str">
            <v>QuickMedia FlipTop Computer Center, no keypad, brushed aluminum [Special Order]</v>
          </cell>
          <cell r="D1632">
            <v>850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 t="str">
            <v>Crestron</v>
          </cell>
        </row>
        <row r="1633">
          <cell r="A1633" t="str">
            <v>QM-FTCC-NB-B</v>
          </cell>
          <cell r="B1633" t="str">
            <v>Crestron</v>
          </cell>
          <cell r="C1633" t="str">
            <v>QuickMedia FlipTop Computer Center, no keypad, black anodized</v>
          </cell>
          <cell r="D1633">
            <v>850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 t="str">
            <v>Crestron</v>
          </cell>
        </row>
        <row r="1634">
          <cell r="A1634" t="str">
            <v>QM-FTCC-BALUM</v>
          </cell>
          <cell r="B1634" t="str">
            <v>Crestron</v>
          </cell>
          <cell r="C1634" t="str">
            <v>QuickMedia FlipTop Computer Center with keypad, brushed aluminum. For custom engraving, see Configuration and Ordering Guide [Special Order]</v>
          </cell>
          <cell r="D1634">
            <v>950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 t="str">
            <v>Crestron</v>
          </cell>
        </row>
        <row r="1635">
          <cell r="A1635" t="str">
            <v>QM-FTCC-B</v>
          </cell>
          <cell r="B1635" t="str">
            <v>Crestron</v>
          </cell>
          <cell r="C1635" t="str">
            <v>QuickMedia FlipTop Computer Center with keypad, black anodized. For custom engraving, see Configuration and Ordering Guide</v>
          </cell>
          <cell r="D1635">
            <v>950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 t="str">
            <v>Crestron</v>
          </cell>
        </row>
        <row r="1636">
          <cell r="A1636" t="str">
            <v>QM-FTCC-TPS4-BALUM</v>
          </cell>
          <cell r="B1636" t="str">
            <v>Crestron</v>
          </cell>
          <cell r="C1636" t="str">
            <v>QuickMedia FlipTop Computer Center with 3.6" Isys Touchpanel, brushed aluminum. For custom engraving, see Configuration and Ordering Guide. [Special Order]</v>
          </cell>
          <cell r="D1636">
            <v>1200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 t="str">
            <v>Crestron</v>
          </cell>
        </row>
        <row r="1637">
          <cell r="A1637" t="str">
            <v>QMI-FTCC-TPS4-BALUM</v>
          </cell>
          <cell r="B1637" t="str">
            <v>Crestron</v>
          </cell>
          <cell r="C1637" t="str">
            <v>QuickMedia FlipTop Computer Center with 3.6" Isys Touchpanel, brushed aluminum - International Version. For custom engraving, see Configuration and Ordering Guide.</v>
          </cell>
          <cell r="D1637">
            <v>1200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 t="str">
            <v>Crestron</v>
          </cell>
        </row>
        <row r="1638">
          <cell r="A1638" t="str">
            <v>QM-FTCC-TPS4-B</v>
          </cell>
          <cell r="B1638" t="str">
            <v>Crestron</v>
          </cell>
          <cell r="C1638" t="str">
            <v>QuickMedia FlipTop Computer Center with 3.6" Isys Touchpanel, black anodized. For custom engraving, see Configuration and Ordering Guide.</v>
          </cell>
          <cell r="D1638">
            <v>1200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 t="str">
            <v>Crestron</v>
          </cell>
        </row>
        <row r="1639">
          <cell r="A1639" t="str">
            <v>QMI-FTCC-TPS4-B</v>
          </cell>
          <cell r="B1639" t="str">
            <v>Crestron</v>
          </cell>
          <cell r="C1639" t="str">
            <v>QuickMedia FlipTop Computer Center with 3.6" Isys Touchpanel, black anodized - International Version. For custom engraving, see Configuration and Ordering Guide.</v>
          </cell>
          <cell r="D1639">
            <v>1200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 t="str">
            <v>Crestron</v>
          </cell>
        </row>
        <row r="1640">
          <cell r="A1640" t="str">
            <v>QMI-FTCC-BALUM</v>
          </cell>
          <cell r="B1640" t="str">
            <v>Crestron</v>
          </cell>
          <cell r="C1640" t="str">
            <v>QuickMedia FlipTop Computer Center - International Version, with Keypad, Brushed Aluminum. Specify AC outlet type. For custom engraving, see Configuration and Ordering Guide</v>
          </cell>
          <cell r="D1640">
            <v>950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 t="str">
            <v>Crestron</v>
          </cell>
        </row>
        <row r="1641">
          <cell r="A1641" t="str">
            <v>QMI-FTCC-B</v>
          </cell>
          <cell r="B1641" t="str">
            <v>Crestron</v>
          </cell>
          <cell r="C1641" t="str">
            <v>QuickMedia FlipTop Computer Center - International Version, with Keypad, Black Anodized. Specify AC outlet type. For custom engraving, see Configuration and Ordering Guide</v>
          </cell>
          <cell r="D1641">
            <v>950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 t="str">
            <v>Crestron</v>
          </cell>
        </row>
        <row r="1642">
          <cell r="A1642" t="str">
            <v>DVPHD-QUAD-R</v>
          </cell>
          <cell r="B1642" t="str">
            <v>Crestron</v>
          </cell>
          <cell r="C1642" t="str">
            <v>Quad-Window High-Definition Digital Video Processor - 2 DVI-I &amp; 2 multi-format BNC video inputs</v>
          </cell>
          <cell r="D1642">
            <v>5500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 t="str">
            <v>Crestron</v>
          </cell>
        </row>
        <row r="1643">
          <cell r="A1643" t="str">
            <v>DVPHD-4</v>
          </cell>
          <cell r="B1643" t="str">
            <v>Crestron</v>
          </cell>
          <cell r="C1643" t="str">
            <v>Quad-Window High-Definition Digital Video Processor - 2 DVI-I &amp; 2 HDMI® video inputs</v>
          </cell>
          <cell r="D1643">
            <v>6500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 t="str">
            <v>Crestron</v>
          </cell>
        </row>
        <row r="1644">
          <cell r="A1644" t="str">
            <v>DMC-VID4</v>
          </cell>
          <cell r="B1644" t="str">
            <v>Crestron</v>
          </cell>
          <cell r="C1644" t="str">
            <v>Quad Video Input Card for DM Switchers</v>
          </cell>
          <cell r="D1644">
            <v>325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 t="str">
            <v>Crestron</v>
          </cell>
        </row>
        <row r="1645">
          <cell r="A1645" t="str">
            <v>HD-DA-2-QUAD</v>
          </cell>
          <cell r="B1645" t="str">
            <v>Crestron</v>
          </cell>
          <cell r="C1645" t="str">
            <v>Quad 1-to-2 HDMI® Distribution Amplifier</v>
          </cell>
          <cell r="D1645">
            <v>1200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 t="str">
            <v>Crestron</v>
          </cell>
        </row>
        <row r="1646">
          <cell r="A1646" t="str">
            <v>ST-PK</v>
          </cell>
          <cell r="B1646" t="str">
            <v>Crestron</v>
          </cell>
          <cell r="C1646" t="str">
            <v>Programming Cable Kit for SmarTouch™ wireless touchpanels and most Isys™ touchpanels; also used for update/setup of surround sound processors and room solution boxes</v>
          </cell>
          <cell r="D1646">
            <v>50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 t="str">
            <v>Crestron</v>
          </cell>
        </row>
        <row r="1647">
          <cell r="A1647" t="str">
            <v>CNX-PVID8X4</v>
          </cell>
          <cell r="B1647" t="str">
            <v>Crestron</v>
          </cell>
          <cell r="C1647" t="str">
            <v>Professional Video Distribution System, 4 Levels of 16x8 Switching plus 8 Rooms of CAT5 Output</v>
          </cell>
          <cell r="D1647">
            <v>3100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 t="str">
            <v>Crestron</v>
          </cell>
        </row>
        <row r="1648">
          <cell r="A1648" t="str">
            <v>CNX-PVID8X3</v>
          </cell>
          <cell r="B1648" t="str">
            <v>Crestron</v>
          </cell>
          <cell r="C1648" t="str">
            <v>Professional Video Distribution System, 3 Levels of 16x8 Switching plus 8 Rooms of CAT5 Output</v>
          </cell>
          <cell r="D1648">
            <v>2500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 t="str">
            <v>Crestron</v>
          </cell>
        </row>
        <row r="1649">
          <cell r="A1649" t="str">
            <v>PRO2</v>
          </cell>
          <cell r="B1649" t="str">
            <v>Crestron</v>
          </cell>
          <cell r="C1649" t="str">
            <v>Professional Dual Bus Control System. 1 Z-Bus slot and 3 Y-Bus slots. Built-in Power Supply</v>
          </cell>
          <cell r="D1649">
            <v>1800</v>
          </cell>
          <cell r="E1649">
            <v>0</v>
          </cell>
          <cell r="F1649">
            <v>2</v>
          </cell>
          <cell r="G1649">
            <v>1.25</v>
          </cell>
          <cell r="H1649">
            <v>1</v>
          </cell>
          <cell r="I1649" t="str">
            <v>Crestron</v>
          </cell>
        </row>
        <row r="1650">
          <cell r="A1650" t="str">
            <v>PAC2M</v>
          </cell>
          <cell r="B1650" t="str">
            <v>Crestron</v>
          </cell>
          <cell r="C1650" t="str">
            <v>Professional Automation Mini Control System for CAEN Automation System Enclosures or surface mount. Requires external power supply (not included).</v>
          </cell>
          <cell r="D1650">
            <v>500</v>
          </cell>
          <cell r="E1650">
            <v>0</v>
          </cell>
          <cell r="F1650">
            <v>2</v>
          </cell>
          <cell r="G1650">
            <v>1.25</v>
          </cell>
          <cell r="H1650">
            <v>1</v>
          </cell>
          <cell r="I1650" t="str">
            <v>Crestron</v>
          </cell>
        </row>
        <row r="1651">
          <cell r="A1651" t="str">
            <v>PAC2</v>
          </cell>
          <cell r="B1651" t="str">
            <v>Crestron</v>
          </cell>
          <cell r="C1651" t="str">
            <v>Professional Automation Control System for CAEN Automation System Enclosures</v>
          </cell>
          <cell r="D1651">
            <v>1800</v>
          </cell>
          <cell r="E1651">
            <v>0</v>
          </cell>
          <cell r="F1651">
            <v>2</v>
          </cell>
          <cell r="G1651">
            <v>1.25</v>
          </cell>
          <cell r="H1651">
            <v>1</v>
          </cell>
          <cell r="I1651" t="str">
            <v>Crestron</v>
          </cell>
        </row>
        <row r="1652">
          <cell r="A1652" t="str">
            <v>CBL-PRO-XLR-6_7KIT</v>
          </cell>
          <cell r="B1652" t="str">
            <v>Crestron</v>
          </cell>
          <cell r="C1652" t="str">
            <v>PROCISE® XLR Balanced Audio Interconnects, 6 ft, 7-Pack</v>
          </cell>
          <cell r="D1652">
            <v>160</v>
          </cell>
          <cell r="E1652">
            <v>0</v>
          </cell>
          <cell r="F1652">
            <v>0.25</v>
          </cell>
          <cell r="G1652">
            <v>0</v>
          </cell>
          <cell r="H1652">
            <v>0</v>
          </cell>
          <cell r="I1652" t="str">
            <v>Crestron</v>
          </cell>
        </row>
        <row r="1653">
          <cell r="A1653" t="str">
            <v>CBL-PRO-XLR-2_7KIT</v>
          </cell>
          <cell r="B1653" t="str">
            <v>Crestron</v>
          </cell>
          <cell r="C1653" t="str">
            <v>PROCISE® XLR Balanced Audio Interconnects, 2 ft, 7-Pack</v>
          </cell>
          <cell r="D1653">
            <v>150</v>
          </cell>
          <cell r="E1653">
            <v>0</v>
          </cell>
          <cell r="F1653">
            <v>0.25</v>
          </cell>
          <cell r="G1653">
            <v>0</v>
          </cell>
          <cell r="H1653">
            <v>0</v>
          </cell>
          <cell r="I1653" t="str">
            <v>Crestron</v>
          </cell>
        </row>
        <row r="1654">
          <cell r="A1654" t="str">
            <v>CBL-PRO-XLR-6</v>
          </cell>
          <cell r="B1654" t="str">
            <v>Crestron</v>
          </cell>
          <cell r="C1654" t="str">
            <v>PROCISE® XLR Balanced Audio Interconnect, 6 ft, Qty. 1</v>
          </cell>
          <cell r="D1654">
            <v>24</v>
          </cell>
          <cell r="E1654">
            <v>0</v>
          </cell>
          <cell r="F1654">
            <v>0.25</v>
          </cell>
          <cell r="G1654">
            <v>0</v>
          </cell>
          <cell r="H1654">
            <v>0</v>
          </cell>
          <cell r="I1654" t="str">
            <v>Crestron</v>
          </cell>
        </row>
        <row r="1655">
          <cell r="A1655" t="str">
            <v>CBL-PRO-XLR-2</v>
          </cell>
          <cell r="B1655" t="str">
            <v>Crestron</v>
          </cell>
          <cell r="C1655" t="str">
            <v>PROCISE® XLR Balanced Audio Interconnect, 2 ft, Qty. 1</v>
          </cell>
          <cell r="D1655">
            <v>23</v>
          </cell>
          <cell r="E1655">
            <v>0</v>
          </cell>
          <cell r="F1655">
            <v>0.25</v>
          </cell>
          <cell r="G1655">
            <v>0</v>
          </cell>
          <cell r="H1655">
            <v>0</v>
          </cell>
          <cell r="I1655" t="str">
            <v>Crestron</v>
          </cell>
        </row>
        <row r="1656">
          <cell r="A1656" t="str">
            <v>PROAMPI-7X400</v>
          </cell>
          <cell r="B1656" t="str">
            <v>Crestron</v>
          </cell>
          <cell r="C1656" t="str">
            <v>PROCISE® High-Definition Professional Surround Sound Amplifier, 7x400W - International Version, 230V</v>
          </cell>
          <cell r="D1656">
            <v>4000</v>
          </cell>
          <cell r="E1656">
            <v>0</v>
          </cell>
          <cell r="F1656">
            <v>1.75</v>
          </cell>
          <cell r="G1656">
            <v>0.25</v>
          </cell>
          <cell r="H1656">
            <v>0.25</v>
          </cell>
          <cell r="I1656" t="str">
            <v>Crestron</v>
          </cell>
        </row>
        <row r="1657">
          <cell r="A1657" t="str">
            <v>PROAMP-7X400</v>
          </cell>
          <cell r="B1657" t="str">
            <v>Crestron</v>
          </cell>
          <cell r="C1657" t="str">
            <v>PROCISE® High-Definition Professional Surround Sound Amplifier, 7x400W</v>
          </cell>
          <cell r="D1657">
            <v>4000</v>
          </cell>
          <cell r="E1657">
            <v>0</v>
          </cell>
          <cell r="F1657">
            <v>1.75</v>
          </cell>
          <cell r="G1657">
            <v>0.25</v>
          </cell>
          <cell r="H1657">
            <v>0.25</v>
          </cell>
          <cell r="I1657" t="str">
            <v>Crestron</v>
          </cell>
        </row>
        <row r="1658">
          <cell r="A1658" t="str">
            <v>PROAMPI-7X250</v>
          </cell>
          <cell r="B1658" t="str">
            <v>Crestron</v>
          </cell>
          <cell r="C1658" t="str">
            <v>PROCISE® High-Definition Professional Surround Sound Amplifier, 7x250W - International Version, 230V</v>
          </cell>
          <cell r="D1658">
            <v>3500</v>
          </cell>
          <cell r="E1658">
            <v>0</v>
          </cell>
          <cell r="F1658">
            <v>1.75</v>
          </cell>
          <cell r="G1658">
            <v>0.25</v>
          </cell>
          <cell r="H1658">
            <v>0.25</v>
          </cell>
          <cell r="I1658" t="str">
            <v>Crestron</v>
          </cell>
        </row>
        <row r="1659">
          <cell r="A1659" t="str">
            <v>PROAMP-7X250</v>
          </cell>
          <cell r="B1659" t="str">
            <v>Crestron</v>
          </cell>
          <cell r="C1659" t="str">
            <v>PROCISE® High-Definition Professional Surround Sound Amplifier, 7x250W</v>
          </cell>
          <cell r="D1659">
            <v>3500</v>
          </cell>
          <cell r="E1659">
            <v>0</v>
          </cell>
          <cell r="F1659">
            <v>1.75</v>
          </cell>
          <cell r="G1659">
            <v>0.25</v>
          </cell>
          <cell r="H1659">
            <v>0.25</v>
          </cell>
          <cell r="I1659" t="str">
            <v>Crestron</v>
          </cell>
        </row>
        <row r="1660">
          <cell r="A1660" t="str">
            <v>PSPHD</v>
          </cell>
          <cell r="B1660" t="str">
            <v>Crestron</v>
          </cell>
          <cell r="C1660" t="str">
            <v>PROCISE® 7.3 High-Definition Professional Surround Sound Processor. Requires CSSTK for setup.</v>
          </cell>
          <cell r="D1660">
            <v>5500</v>
          </cell>
          <cell r="E1660">
            <v>0</v>
          </cell>
          <cell r="F1660">
            <v>1.75</v>
          </cell>
          <cell r="G1660">
            <v>4</v>
          </cell>
          <cell r="H1660">
            <v>4</v>
          </cell>
          <cell r="I1660" t="str">
            <v>Crestron</v>
          </cell>
        </row>
        <row r="1661">
          <cell r="A1661" t="str">
            <v>TST-600-DSW-PMK</v>
          </cell>
          <cell r="B1661" t="str">
            <v>Crestron</v>
          </cell>
          <cell r="C1661" t="str">
            <v>Pre-Construction Wall Mount Kit for TST-600-DSW [Just Released]</v>
          </cell>
          <cell r="D1661">
            <v>50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 t="str">
            <v>Crestron</v>
          </cell>
        </row>
        <row r="1662">
          <cell r="A1662" t="str">
            <v>PMK-6L</v>
          </cell>
          <cell r="B1662" t="str">
            <v>Crestron</v>
          </cell>
          <cell r="C1662" t="str">
            <v>Pre-Construction Wall Mount Kit for TPS-6L</v>
          </cell>
          <cell r="D1662">
            <v>25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 t="str">
            <v>Crestron</v>
          </cell>
        </row>
        <row r="1663">
          <cell r="A1663" t="str">
            <v>PMK-12L</v>
          </cell>
          <cell r="B1663" t="str">
            <v>Crestron</v>
          </cell>
          <cell r="C1663" t="str">
            <v>Pre-Construction Wall Mount Kit for TPS-12L, TPS-12G-QM-L, or TPMC-12L</v>
          </cell>
          <cell r="D1663">
            <v>50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 t="str">
            <v>Crestron</v>
          </cell>
        </row>
        <row r="1664">
          <cell r="A1664" t="str">
            <v>PMK-8X-DSW</v>
          </cell>
          <cell r="B1664" t="str">
            <v>Crestron</v>
          </cell>
          <cell r="C1664" t="str">
            <v>Pre-Construction Wall Mount Kit for TPMC-8X-DSW Wall Mount Docking Station</v>
          </cell>
          <cell r="D1664">
            <v>50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 t="str">
            <v>Crestron</v>
          </cell>
        </row>
        <row r="1665">
          <cell r="A1665" t="str">
            <v>PMK-IDOC-PAD-DSW</v>
          </cell>
          <cell r="B1665" t="str">
            <v>Crestron</v>
          </cell>
          <cell r="C1665" t="str">
            <v>Pre-Construction Wall Mount Kit for IDOC-PAD-DSWC</v>
          </cell>
          <cell r="D1665">
            <v>40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 t="str">
            <v>Crestron</v>
          </cell>
        </row>
        <row r="1666">
          <cell r="A1666" t="str">
            <v>PMK-1000L</v>
          </cell>
          <cell r="B1666" t="str">
            <v>Crestron</v>
          </cell>
          <cell r="C1666" t="str">
            <v>Pre-Construction Wall Mount Kit for APAD</v>
          </cell>
          <cell r="D1666">
            <v>25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 t="str">
            <v>Crestron</v>
          </cell>
        </row>
        <row r="1667">
          <cell r="A1667" t="str">
            <v>BB-IDOCV-DSW</v>
          </cell>
          <cell r="B1667" t="str">
            <v>Crestron</v>
          </cell>
          <cell r="C1667" t="str">
            <v>Pre-Construction Wall Mount Back Box for CEN-IDOCV-DSW</v>
          </cell>
          <cell r="D1667">
            <v>75</v>
          </cell>
          <cell r="E1667">
            <v>0</v>
          </cell>
          <cell r="F1667">
            <v>0.5</v>
          </cell>
          <cell r="G1667">
            <v>0</v>
          </cell>
          <cell r="H1667">
            <v>0</v>
          </cell>
          <cell r="I1667" t="str">
            <v>Crestron</v>
          </cell>
        </row>
        <row r="1668">
          <cell r="A1668" t="str">
            <v>PMK-V24</v>
          </cell>
          <cell r="B1668" t="str">
            <v>Crestron</v>
          </cell>
          <cell r="C1668" t="str">
            <v>Pre-Construction Mounting Kit for V24R-WALL-C and V24RL-C</v>
          </cell>
          <cell r="D1668">
            <v>150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 t="str">
            <v>Crestron</v>
          </cell>
        </row>
        <row r="1669">
          <cell r="A1669" t="str">
            <v>PMK-V15</v>
          </cell>
          <cell r="B1669" t="str">
            <v>Crestron</v>
          </cell>
          <cell r="C1669" t="str">
            <v>Pre-Construction Mounting Kit for V15-WALL, TPMC-V15-WALL and WMKC-V15</v>
          </cell>
          <cell r="D1669">
            <v>50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 t="str">
            <v>Crestron</v>
          </cell>
        </row>
        <row r="1670">
          <cell r="A1670" t="str">
            <v>PMK-V12</v>
          </cell>
          <cell r="B1670" t="str">
            <v>Crestron</v>
          </cell>
          <cell r="C1670" t="str">
            <v>Pre-Construction Mounting Kit for V12-WALL, TPMC-V12-WALL and WMKC-V12</v>
          </cell>
          <cell r="D1670">
            <v>50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 t="str">
            <v>Crestron</v>
          </cell>
        </row>
        <row r="1671">
          <cell r="A1671" t="str">
            <v>PMK-6X-DSW</v>
          </cell>
          <cell r="B1671" t="str">
            <v>Crestron</v>
          </cell>
          <cell r="C1671" t="str">
            <v>Pre-Construction Mounting Kit for TPS-6X-DSW Wall Mount Docking Station</v>
          </cell>
          <cell r="D1671">
            <v>50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 t="str">
            <v>Crestron</v>
          </cell>
        </row>
        <row r="1672">
          <cell r="A1672" t="str">
            <v>PMK-9L</v>
          </cell>
          <cell r="B1672" t="str">
            <v>Crestron</v>
          </cell>
          <cell r="C1672" t="str">
            <v>Pre-Construction Mounting Kit for TPMC-9L</v>
          </cell>
          <cell r="D1672">
            <v>50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 t="str">
            <v>Crestron</v>
          </cell>
        </row>
        <row r="1673">
          <cell r="A1673" t="str">
            <v>PMK-4000L</v>
          </cell>
          <cell r="B1673" t="str">
            <v>Crestron</v>
          </cell>
          <cell r="C1673" t="str">
            <v>Pre-Construction Mount Kit for Isys® TPS-4000L</v>
          </cell>
          <cell r="D1673">
            <v>50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 t="str">
            <v>Crestron</v>
          </cell>
        </row>
        <row r="1674">
          <cell r="A1674" t="str">
            <v>CEN-FUSION-RVS-R320</v>
          </cell>
          <cell r="B1674" t="str">
            <v>Crestron</v>
          </cell>
          <cell r="C1674" t="str">
            <v>Pre-configured Fusion RV® Server System</v>
          </cell>
          <cell r="D1674">
            <v>9999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 t="str">
            <v>Crestron</v>
          </cell>
        </row>
        <row r="1675">
          <cell r="A1675" t="str">
            <v>CEN-FUSION-RVEMS-R320</v>
          </cell>
          <cell r="B1675" t="str">
            <v>Crestron</v>
          </cell>
          <cell r="C1675" t="str">
            <v>Pre-configured Fusion RV® &amp; Fusion EM™ Server System [Just Released]</v>
          </cell>
          <cell r="D1675">
            <v>12499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 t="str">
            <v>Crestron</v>
          </cell>
        </row>
        <row r="1676">
          <cell r="A1676" t="str">
            <v>CEN-FUSION-EMS-R320</v>
          </cell>
          <cell r="B1676" t="str">
            <v>Crestron</v>
          </cell>
          <cell r="C1676" t="str">
            <v>Pre-configured Fusion EM™ Server System [Just Released]</v>
          </cell>
          <cell r="D1676">
            <v>9999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 t="str">
            <v>Crestron</v>
          </cell>
        </row>
        <row r="1677">
          <cell r="A1677" t="str">
            <v>DM-MDA-64-PWS</v>
          </cell>
          <cell r="B1677" t="str">
            <v>Crestron</v>
          </cell>
          <cell r="C1677" t="str">
            <v>Power Supply for DM-MD64X64</v>
          </cell>
          <cell r="D1677">
            <v>600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 t="str">
            <v>Crestron</v>
          </cell>
        </row>
        <row r="1678">
          <cell r="A1678" t="str">
            <v>CNLPS-277</v>
          </cell>
          <cell r="B1678" t="str">
            <v>Crestron</v>
          </cell>
          <cell r="C1678" t="str">
            <v>Power Supply for CNLGE-8, 277V</v>
          </cell>
          <cell r="D1678">
            <v>250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 t="str">
            <v>Crestron</v>
          </cell>
        </row>
        <row r="1679">
          <cell r="A1679" t="str">
            <v>CNLPS-120</v>
          </cell>
          <cell r="B1679" t="str">
            <v>Crestron</v>
          </cell>
          <cell r="C1679" t="str">
            <v>Power Supply for CNLGE-8, 120V</v>
          </cell>
          <cell r="D1679">
            <v>95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 t="str">
            <v>Crestron</v>
          </cell>
        </row>
        <row r="1680">
          <cell r="A1680" t="str">
            <v>PW-1210</v>
          </cell>
          <cell r="B1680" t="str">
            <v>Crestron</v>
          </cell>
          <cell r="C1680" t="str">
            <v>Power Pack, Wall, 12VDC, 1A, 120VAC</v>
          </cell>
          <cell r="D1680">
            <v>15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 t="str">
            <v>Crestron</v>
          </cell>
        </row>
        <row r="1681">
          <cell r="A1681" t="str">
            <v>PW-1215</v>
          </cell>
          <cell r="B1681" t="str">
            <v>Crestron</v>
          </cell>
          <cell r="C1681" t="str">
            <v>Power Pack, Wall, 12VDC, 1.5A, 120VAC</v>
          </cell>
          <cell r="D1681">
            <v>25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 t="str">
            <v>Crestron</v>
          </cell>
        </row>
        <row r="1682">
          <cell r="A1682" t="str">
            <v>PW-1205RU</v>
          </cell>
          <cell r="B1682" t="str">
            <v>Crestron</v>
          </cell>
          <cell r="C1682" t="str">
            <v>Power Pack, Wall, 12VDC, 0.5A, Regulated, Universal US/International</v>
          </cell>
          <cell r="D1682">
            <v>20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 t="str">
            <v>Crestron</v>
          </cell>
        </row>
        <row r="1683">
          <cell r="A1683" t="str">
            <v>PW-1205</v>
          </cell>
          <cell r="B1683" t="str">
            <v>Crestron</v>
          </cell>
          <cell r="C1683" t="str">
            <v>Power Pack, Wall, 12VDC, 0.5A, 120VAC</v>
          </cell>
          <cell r="D1683">
            <v>10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 t="str">
            <v>Crestron</v>
          </cell>
        </row>
        <row r="1684">
          <cell r="A1684" t="str">
            <v>PW-2420RU</v>
          </cell>
          <cell r="B1684" t="str">
            <v>Crestron</v>
          </cell>
          <cell r="C1684" t="str">
            <v>Power Pack, Desktop, 24VDC, 2A (50 Watts), Regulated, US/International</v>
          </cell>
          <cell r="D1684">
            <v>125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 t="str">
            <v>Crestron</v>
          </cell>
        </row>
        <row r="1685">
          <cell r="A1685" t="str">
            <v>PWI-1215</v>
          </cell>
          <cell r="B1685" t="str">
            <v>Crestron</v>
          </cell>
          <cell r="C1685" t="str">
            <v>Power Pack, Desktop, 12VDC, 1.5A, 230VAC</v>
          </cell>
          <cell r="D1685">
            <v>40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 t="str">
            <v>Crestron</v>
          </cell>
        </row>
        <row r="1686">
          <cell r="A1686" t="str">
            <v>PW-0550R</v>
          </cell>
          <cell r="B1686" t="str">
            <v>Crestron</v>
          </cell>
          <cell r="C1686" t="str">
            <v>Power Pack for MM-DS-12 and MM-DE-12 MediaManifold products, 5 VDC, 5A, Regulated, 120 VAC</v>
          </cell>
          <cell r="D1686">
            <v>75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 t="str">
            <v>Crestron</v>
          </cell>
        </row>
        <row r="1687">
          <cell r="A1687" t="str">
            <v>PW-1830RU</v>
          </cell>
          <cell r="B1687" t="str">
            <v>Crestron</v>
          </cell>
          <cell r="C1687" t="str">
            <v>Power Pack for IM Receivers, 18 VDC, 3A Regulated, US/International 120/230 VAC</v>
          </cell>
          <cell r="D1687">
            <v>75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 t="str">
            <v>Crestron</v>
          </cell>
        </row>
        <row r="1688">
          <cell r="A1688" t="str">
            <v>CSA-PWS40</v>
          </cell>
          <cell r="B1688" t="str">
            <v>Crestron</v>
          </cell>
          <cell r="C1688" t="str">
            <v>Power Pack for Crestron® Shade Interfaces</v>
          </cell>
          <cell r="D1688">
            <v>99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 t="str">
            <v>Crestron</v>
          </cell>
        </row>
        <row r="1689">
          <cell r="A1689" t="str">
            <v>GLS-EM-3P-KIT</v>
          </cell>
          <cell r="B1689" t="str">
            <v>Crestron</v>
          </cell>
          <cell r="C1689" t="str">
            <v>Power Meter Kit, 3 Phase</v>
          </cell>
          <cell r="D1689">
            <v>850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 t="str">
            <v>Crestron</v>
          </cell>
        </row>
        <row r="1690">
          <cell r="A1690" t="str">
            <v>GLS-EM-2P-KIT</v>
          </cell>
          <cell r="B1690" t="str">
            <v>Crestron</v>
          </cell>
          <cell r="C1690" t="str">
            <v>Power Meter Kit, 2 Phase</v>
          </cell>
          <cell r="D1690">
            <v>750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 t="str">
            <v>Crestron</v>
          </cell>
        </row>
        <row r="1691">
          <cell r="A1691" t="str">
            <v>GLS-PLS-120/277</v>
          </cell>
          <cell r="B1691" t="str">
            <v>Crestron</v>
          </cell>
          <cell r="C1691" t="str">
            <v>Power Loss Sensor, 3-Phase, 120 or 277 Volts</v>
          </cell>
          <cell r="D1691">
            <v>250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 t="str">
            <v>Crestron</v>
          </cell>
        </row>
        <row r="1692">
          <cell r="A1692" t="str">
            <v>CNPC-1A</v>
          </cell>
          <cell r="B1692" t="str">
            <v>Crestron</v>
          </cell>
          <cell r="C1692" t="str">
            <v>Power Controller, 120VAC, 15A</v>
          </cell>
          <cell r="D1692">
            <v>125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 t="str">
            <v>Crestron</v>
          </cell>
        </row>
        <row r="1693">
          <cell r="A1693" t="str">
            <v>TST-600-DSW-WMKT</v>
          </cell>
          <cell r="B1693" t="str">
            <v>Crestron</v>
          </cell>
          <cell r="C1693" t="str">
            <v>Post-Construction Wall Mount Kit w/Trim Ring for TST-600-DSW; includes TST-600-DSW-TMK [Just Released]</v>
          </cell>
          <cell r="D1693">
            <v>75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 t="str">
            <v>Crestron</v>
          </cell>
        </row>
        <row r="1694">
          <cell r="A1694" t="str">
            <v>WMKT-6L</v>
          </cell>
          <cell r="B1694" t="str">
            <v>Crestron</v>
          </cell>
          <cell r="C1694" t="str">
            <v>Post-Construction Wall Mount Kit w/Trim Ring for TPS-6L</v>
          </cell>
          <cell r="D1694">
            <v>40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 t="str">
            <v>Crestron</v>
          </cell>
        </row>
        <row r="1695">
          <cell r="A1695" t="str">
            <v>TST-600-DSW-WMKM</v>
          </cell>
          <cell r="B1695" t="str">
            <v>Crestron</v>
          </cell>
          <cell r="C1695" t="str">
            <v>Post-Construction Wall Mount Kit w/Mud Ring for TST-600-DSW; includes TST-600-DSW-MMK [Just Released]</v>
          </cell>
          <cell r="D1695">
            <v>75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 t="str">
            <v>Crestron</v>
          </cell>
        </row>
        <row r="1696">
          <cell r="A1696" t="str">
            <v>WMKM-6L</v>
          </cell>
          <cell r="B1696" t="str">
            <v>Crestron</v>
          </cell>
          <cell r="C1696" t="str">
            <v>Post-Construction Wall Mount Kit w/Mud Ring for TPS-6L</v>
          </cell>
          <cell r="D1696">
            <v>40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 t="str">
            <v>Crestron</v>
          </cell>
        </row>
        <row r="1697">
          <cell r="A1697" t="str">
            <v>WMKT-1000L</v>
          </cell>
          <cell r="B1697" t="str">
            <v>Crestron</v>
          </cell>
          <cell r="C1697" t="str">
            <v>Post-Construction Wall Mount Kit w/ Trim Ring for APAD</v>
          </cell>
          <cell r="D1697">
            <v>40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 t="str">
            <v>Crestron</v>
          </cell>
        </row>
        <row r="1698">
          <cell r="A1698" t="str">
            <v>WMKM-1000L</v>
          </cell>
          <cell r="B1698" t="str">
            <v>Crestron</v>
          </cell>
          <cell r="C1698" t="str">
            <v>Post-Construction Wall Mount Kit w/ Mud Ring for APAD</v>
          </cell>
          <cell r="D1698">
            <v>40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 t="str">
            <v>Crestron</v>
          </cell>
        </row>
        <row r="1699">
          <cell r="A1699" t="str">
            <v>WMKT-V15</v>
          </cell>
          <cell r="B1699" t="str">
            <v>Crestron</v>
          </cell>
          <cell r="C1699" t="str">
            <v>Post-Construction Mounting Kit w/Trim Ring for V15-WALL, TPMC-V15-WALL and WMKC-V15</v>
          </cell>
          <cell r="D1699">
            <v>75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 t="str">
            <v>Crestron</v>
          </cell>
        </row>
        <row r="1700">
          <cell r="A1700" t="str">
            <v>WMKT-V12</v>
          </cell>
          <cell r="B1700" t="str">
            <v>Crestron</v>
          </cell>
          <cell r="C1700" t="str">
            <v>Post-Construction Mounting Kit w/Trim Ring for V12-WALL, TPMC-V12-WALL and WMKC-V12</v>
          </cell>
          <cell r="D1700">
            <v>75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 t="str">
            <v>Crestron</v>
          </cell>
        </row>
        <row r="1701">
          <cell r="A1701" t="str">
            <v>WMKT-6X-DSW</v>
          </cell>
          <cell r="B1701" t="str">
            <v>Crestron</v>
          </cell>
          <cell r="C1701" t="str">
            <v>Post-Construction Mounting Kit w/Trim Ring for TPS-6X-DSW Wall Mount Docking Station</v>
          </cell>
          <cell r="D1701">
            <v>75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 t="str">
            <v>Crestron</v>
          </cell>
        </row>
        <row r="1702">
          <cell r="A1702" t="str">
            <v>WMKT-9L</v>
          </cell>
          <cell r="B1702" t="str">
            <v>Crestron</v>
          </cell>
          <cell r="C1702" t="str">
            <v>Post-Construction Mounting Kit w/Trim Ring for TPMC-9L</v>
          </cell>
          <cell r="D1702">
            <v>75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 t="str">
            <v>Crestron</v>
          </cell>
        </row>
        <row r="1703">
          <cell r="A1703" t="str">
            <v>WMKM-V15</v>
          </cell>
          <cell r="B1703" t="str">
            <v>Crestron</v>
          </cell>
          <cell r="C1703" t="str">
            <v>Post-Construction Mounting Kit w/Mud Ring for V15-WALL, TPMC-V15-WALL and WMKC-V15; includes MMK-V15</v>
          </cell>
          <cell r="D1703">
            <v>100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 t="str">
            <v>Crestron</v>
          </cell>
        </row>
        <row r="1704">
          <cell r="A1704" t="str">
            <v>WMKM-V12</v>
          </cell>
          <cell r="B1704" t="str">
            <v>Crestron</v>
          </cell>
          <cell r="C1704" t="str">
            <v>Post-Construction Mounting Kit w/Mud Ring for V12-WALL, TPMC-V12-WALL and WMKC-V12; includes MMK-V12</v>
          </cell>
          <cell r="D1704">
            <v>100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 t="str">
            <v>Crestron</v>
          </cell>
        </row>
        <row r="1705">
          <cell r="A1705" t="str">
            <v>WMKM-6X-DSW</v>
          </cell>
          <cell r="B1705" t="str">
            <v>Crestron</v>
          </cell>
          <cell r="C1705" t="str">
            <v>Post-Construction Mounting Kit w/Mud Ring for TPS-6X-DSW Wall Mount Docking Station</v>
          </cell>
          <cell r="D1705">
            <v>75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 t="str">
            <v>Crestron</v>
          </cell>
        </row>
        <row r="1706">
          <cell r="A1706" t="str">
            <v>WMKM-9L</v>
          </cell>
          <cell r="B1706" t="str">
            <v>Crestron</v>
          </cell>
          <cell r="C1706" t="str">
            <v>Post-Construction Mounting Kit w/Mud Ring for TPMC-9L</v>
          </cell>
          <cell r="D1706">
            <v>75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 t="str">
            <v>Crestron</v>
          </cell>
        </row>
        <row r="1707">
          <cell r="A1707" t="str">
            <v>WMK-BB-IDOCV-DSW</v>
          </cell>
          <cell r="B1707" t="str">
            <v>Crestron</v>
          </cell>
          <cell r="C1707" t="str">
            <v>Post-Construction Mounting Kit for CEN-IDOCV-DSW</v>
          </cell>
          <cell r="D1707">
            <v>50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 t="str">
            <v>Crestron</v>
          </cell>
        </row>
        <row r="1708">
          <cell r="A1708" t="str">
            <v>MK-QM-RMCRX</v>
          </cell>
          <cell r="B1708" t="str">
            <v>Crestron</v>
          </cell>
          <cell r="C1708" t="str">
            <v>Pole Mount Bracket for QM-RX and QM-RMCRX-BA</v>
          </cell>
          <cell r="D1708">
            <v>50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 t="str">
            <v>Crestron</v>
          </cell>
        </row>
        <row r="1709">
          <cell r="A1709" t="str">
            <v>MK-IM-RX</v>
          </cell>
          <cell r="B1709" t="str">
            <v>Crestron</v>
          </cell>
          <cell r="C1709" t="str">
            <v>Pole Mount Bracket for IM Receivers</v>
          </cell>
          <cell r="D1709">
            <v>35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 t="str">
            <v>Crestron</v>
          </cell>
        </row>
        <row r="1710">
          <cell r="A1710" t="str">
            <v>PWE-4803RU</v>
          </cell>
          <cell r="B1710" t="str">
            <v>Crestron</v>
          </cell>
          <cell r="C1710" t="str">
            <v>PoE Injector, universal 100-250 Volts AC</v>
          </cell>
          <cell r="D1710">
            <v>50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 t="str">
            <v>Crestron</v>
          </cell>
        </row>
        <row r="1711">
          <cell r="A1711" t="str">
            <v>C2N-MMS-SC</v>
          </cell>
          <cell r="B1711" t="str">
            <v>Crestron</v>
          </cell>
          <cell r="C1711" t="str">
            <v>Plug-in Scan Converter Card for C2N-MMS. Allows any RGBHV input to be converted to composite or S-Video and internally routed to either video output.</v>
          </cell>
          <cell r="D1711">
            <v>250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 t="str">
            <v>Crestron</v>
          </cell>
        </row>
        <row r="1712">
          <cell r="A1712" t="str">
            <v>CNXRMIRD</v>
          </cell>
          <cell r="B1712" t="str">
            <v>Crestron</v>
          </cell>
          <cell r="C1712" t="str">
            <v>Plasma-proof IR Receiver for control systems and room solution boxes that have a compatible IR Input port</v>
          </cell>
          <cell r="D1712">
            <v>75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 t="str">
            <v>Crestron</v>
          </cell>
        </row>
        <row r="1713">
          <cell r="A1713" t="str">
            <v>GLS-PART</v>
          </cell>
          <cell r="B1713" t="str">
            <v>Crestron</v>
          </cell>
          <cell r="C1713" t="str">
            <v>Partition Sensor</v>
          </cell>
          <cell r="D1713">
            <v>50</v>
          </cell>
          <cell r="E1713">
            <v>0</v>
          </cell>
          <cell r="F1713">
            <v>1</v>
          </cell>
          <cell r="G1713">
            <v>0.25</v>
          </cell>
          <cell r="H1713">
            <v>2</v>
          </cell>
          <cell r="I1713" t="str">
            <v>Crestron</v>
          </cell>
        </row>
        <row r="1714">
          <cell r="A1714" t="str">
            <v>BPC-HPLIR</v>
          </cell>
          <cell r="B1714" t="str">
            <v>Crestron</v>
          </cell>
          <cell r="C1714" t="str">
            <v>onCue® IR Learner &amp; Programmer</v>
          </cell>
          <cell r="D1714">
            <v>150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 t="str">
            <v>Crestron</v>
          </cell>
        </row>
        <row r="1715">
          <cell r="A1715" t="str">
            <v>BPCI-8</v>
          </cell>
          <cell r="B1715" t="str">
            <v>Crestron</v>
          </cell>
          <cell r="C1715" t="str">
            <v>onCue® Basic Presentation Controller - International Version</v>
          </cell>
          <cell r="D1715">
            <v>150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 t="str">
            <v>Crestron</v>
          </cell>
        </row>
        <row r="1716">
          <cell r="A1716" t="str">
            <v>BPC-8</v>
          </cell>
          <cell r="B1716" t="str">
            <v>Crestron</v>
          </cell>
          <cell r="C1716" t="str">
            <v>onCue® Basic Presentation Controller</v>
          </cell>
          <cell r="D1716">
            <v>150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 t="str">
            <v>Crestron</v>
          </cell>
        </row>
        <row r="1717">
          <cell r="A1717" t="str">
            <v>TPS-6L-FPW-T-NB</v>
          </cell>
          <cell r="B1717" t="str">
            <v>Crestron</v>
          </cell>
          <cell r="C1717" t="str">
            <v>No-button Faceplate for TPS-6L, Matte White</v>
          </cell>
          <cell r="D1717">
            <v>50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 t="str">
            <v>Crestron</v>
          </cell>
        </row>
        <row r="1718">
          <cell r="A1718" t="str">
            <v>TPS-6L-FPB-T-NB</v>
          </cell>
          <cell r="B1718" t="str">
            <v>Crestron</v>
          </cell>
          <cell r="C1718" t="str">
            <v>No-button Faceplate for TPS-6L, Matte Black</v>
          </cell>
          <cell r="D1718">
            <v>50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 t="str">
            <v>Crestron</v>
          </cell>
        </row>
        <row r="1719">
          <cell r="A1719" t="str">
            <v>TPS-6L-FPA-T-NB</v>
          </cell>
          <cell r="B1719" t="str">
            <v>Crestron</v>
          </cell>
          <cell r="C1719" t="str">
            <v>No-button Faceplate for TPS-6L, Matte Almond</v>
          </cell>
          <cell r="D1719">
            <v>50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 t="str">
            <v>Crestron</v>
          </cell>
        </row>
        <row r="1720">
          <cell r="A1720" t="str">
            <v>TPMC-9L-FPW-T-NB</v>
          </cell>
          <cell r="B1720" t="str">
            <v>Crestron</v>
          </cell>
          <cell r="C1720" t="str">
            <v>No-button Faceplate for TPMC-9L, White Textured</v>
          </cell>
          <cell r="D1720">
            <v>50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 t="str">
            <v>Crestron</v>
          </cell>
        </row>
        <row r="1721">
          <cell r="A1721" t="str">
            <v>TPMC-9L-FPB-T-NB</v>
          </cell>
          <cell r="B1721" t="str">
            <v>Crestron</v>
          </cell>
          <cell r="C1721" t="str">
            <v>No-button Faceplate for TPMC-9L, Black Textured</v>
          </cell>
          <cell r="D1721">
            <v>50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 t="str">
            <v>Crestron</v>
          </cell>
        </row>
        <row r="1722">
          <cell r="A1722" t="str">
            <v>TPMC-9L-FPA-T-NB</v>
          </cell>
          <cell r="B1722" t="str">
            <v>Crestron</v>
          </cell>
          <cell r="C1722" t="str">
            <v>No-button Faceplate for TPMC-9L, Almond Textured</v>
          </cell>
          <cell r="D1722">
            <v>50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 t="str">
            <v>Crestron</v>
          </cell>
        </row>
        <row r="1723">
          <cell r="A1723" t="str">
            <v>TST-600-FPW-S-NB_FRONT_BEZEL</v>
          </cell>
          <cell r="B1723" t="str">
            <v>Crestron</v>
          </cell>
          <cell r="C1723" t="str">
            <v>No-Button Bezel Kit for TST-600, White Smooth [Just Released]</v>
          </cell>
          <cell r="D1723">
            <v>50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 t="str">
            <v>Crestron</v>
          </cell>
        </row>
        <row r="1724">
          <cell r="A1724" t="str">
            <v>TST-600-FPB-T-NB_FRONT_BEZEL</v>
          </cell>
          <cell r="B1724" t="str">
            <v>Crestron</v>
          </cell>
          <cell r="C1724" t="str">
            <v>No-Button Bezel Kit for TST-600, Black Textured [Just Released]</v>
          </cell>
          <cell r="D1724">
            <v>50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 t="str">
            <v>Crestron</v>
          </cell>
        </row>
        <row r="1725">
          <cell r="A1725" t="str">
            <v>TST-600-FPB-S-NB_FRONT_BEZEL</v>
          </cell>
          <cell r="B1725" t="str">
            <v>Crestron</v>
          </cell>
          <cell r="C1725" t="str">
            <v>No-Button Bezel Kit for TST-600, Black Smooth [Just Released]</v>
          </cell>
          <cell r="D1725">
            <v>50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 t="str">
            <v>Crestron</v>
          </cell>
        </row>
        <row r="1726">
          <cell r="A1726" t="str">
            <v>TPS-6X-FPW-S-NB</v>
          </cell>
          <cell r="B1726" t="str">
            <v>Crestron</v>
          </cell>
          <cell r="C1726" t="str">
            <v>No-Button Bezel Kit for TPS-6-W-S &amp; TPS-6X-W-S, Gloss White</v>
          </cell>
          <cell r="D1726">
            <v>50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 t="str">
            <v>Crestron</v>
          </cell>
        </row>
        <row r="1727">
          <cell r="A1727" t="str">
            <v>TPS-6X-FPB-T-NB</v>
          </cell>
          <cell r="B1727" t="str">
            <v>Crestron</v>
          </cell>
          <cell r="C1727" t="str">
            <v>No-Button Bezel Kit for TPS-6-B-T &amp; TPS-6X-B-T, Matte Black</v>
          </cell>
          <cell r="D1727">
            <v>50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 t="str">
            <v>Crestron</v>
          </cell>
        </row>
        <row r="1728">
          <cell r="A1728" t="str">
            <v>TPS-6X-FP-NB</v>
          </cell>
          <cell r="B1728" t="str">
            <v>Crestron</v>
          </cell>
          <cell r="C1728" t="str">
            <v>No-Button Bezel Kit for TPS-6 &amp; TPS-6X, Gloss Black</v>
          </cell>
          <cell r="D1728">
            <v>50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 t="str">
            <v>Crestron</v>
          </cell>
        </row>
        <row r="1729">
          <cell r="A1729" t="str">
            <v>SPKA-NCTP-IW800</v>
          </cell>
          <cell r="B1729" t="str">
            <v>Crestron</v>
          </cell>
          <cell r="C1729" t="str">
            <v>New-Construction Speaker Templates for Excite™, Aspire™, &amp; Essence™ IW8, 1 Pair</v>
          </cell>
          <cell r="D1729">
            <v>25</v>
          </cell>
          <cell r="E1729">
            <v>0</v>
          </cell>
          <cell r="F1729">
            <v>0.25</v>
          </cell>
          <cell r="G1729">
            <v>0</v>
          </cell>
          <cell r="H1729">
            <v>0</v>
          </cell>
          <cell r="I1729" t="str">
            <v>Crestron</v>
          </cell>
        </row>
        <row r="1730">
          <cell r="A1730" t="str">
            <v>SPKA-NCTP-IW600</v>
          </cell>
          <cell r="B1730" t="str">
            <v>Crestron</v>
          </cell>
          <cell r="C1730" t="str">
            <v>New-Construction Speaker Templates for Excite™, Aspire™, &amp; Essence™ IW6, 1 Pair</v>
          </cell>
          <cell r="D1730">
            <v>25</v>
          </cell>
          <cell r="E1730">
            <v>0</v>
          </cell>
          <cell r="F1730">
            <v>0.25</v>
          </cell>
          <cell r="G1730">
            <v>0</v>
          </cell>
          <cell r="H1730">
            <v>0</v>
          </cell>
          <cell r="I1730" t="str">
            <v>Crestron</v>
          </cell>
        </row>
        <row r="1731">
          <cell r="A1731" t="str">
            <v>SPKA-NCTP-IW500</v>
          </cell>
          <cell r="B1731" t="str">
            <v>Crestron</v>
          </cell>
          <cell r="C1731" t="str">
            <v>New-Construction Speaker Templates for Excite™, Aspire™, &amp; Essence™ IW5, 1 Pair</v>
          </cell>
          <cell r="D1731">
            <v>25</v>
          </cell>
          <cell r="E1731">
            <v>0</v>
          </cell>
          <cell r="F1731">
            <v>0.25</v>
          </cell>
          <cell r="G1731">
            <v>0</v>
          </cell>
          <cell r="H1731">
            <v>0</v>
          </cell>
          <cell r="I1731" t="str">
            <v>Crestron</v>
          </cell>
        </row>
        <row r="1732">
          <cell r="A1732" t="str">
            <v>SPKA-NCTP-IC800</v>
          </cell>
          <cell r="B1732" t="str">
            <v>Crestron</v>
          </cell>
          <cell r="C1732" t="str">
            <v>New-Construction Speaker Templates for Excite™, Aspire™, &amp; Essence™ IC8 &amp; IC8DT, 1 Pair</v>
          </cell>
          <cell r="D1732">
            <v>25</v>
          </cell>
          <cell r="E1732">
            <v>0</v>
          </cell>
          <cell r="F1732">
            <v>0.25</v>
          </cell>
          <cell r="G1732">
            <v>0</v>
          </cell>
          <cell r="H1732">
            <v>0</v>
          </cell>
          <cell r="I1732" t="str">
            <v>Crestron</v>
          </cell>
        </row>
        <row r="1733">
          <cell r="A1733" t="str">
            <v>SPKA-NCTP-IC600</v>
          </cell>
          <cell r="B1733" t="str">
            <v>Crestron</v>
          </cell>
          <cell r="C1733" t="str">
            <v>New-Construction Speaker Templates for Excite™, Aspire™, &amp; Essence™ IC6 &amp; IC6DT, 1 Pair</v>
          </cell>
          <cell r="D1733">
            <v>25</v>
          </cell>
          <cell r="E1733">
            <v>0</v>
          </cell>
          <cell r="F1733">
            <v>0.25</v>
          </cell>
          <cell r="G1733">
            <v>0</v>
          </cell>
          <cell r="H1733">
            <v>0</v>
          </cell>
          <cell r="I1733" t="str">
            <v>Crestron</v>
          </cell>
        </row>
        <row r="1734">
          <cell r="A1734" t="str">
            <v>SPKA-NCTP-IC500</v>
          </cell>
          <cell r="B1734" t="str">
            <v>Crestron</v>
          </cell>
          <cell r="C1734" t="str">
            <v>New-Construction Speaker Templates for Excite™, Aspire™, &amp; Essence™ IC5, 1 Pair</v>
          </cell>
          <cell r="D1734">
            <v>25</v>
          </cell>
          <cell r="E1734">
            <v>0</v>
          </cell>
          <cell r="F1734">
            <v>0.25</v>
          </cell>
          <cell r="G1734">
            <v>0</v>
          </cell>
          <cell r="H1734">
            <v>0</v>
          </cell>
          <cell r="I1734" t="str">
            <v>Crestron</v>
          </cell>
        </row>
        <row r="1735">
          <cell r="A1735" t="str">
            <v>CEN-NVS200</v>
          </cell>
          <cell r="B1735" t="str">
            <v>Crestron</v>
          </cell>
          <cell r="C1735" t="str">
            <v>Network Video Streamer; requires PWE-4803RU, CEN-SW-POE-5, or CEN-SWPOE-24</v>
          </cell>
          <cell r="D1735">
            <v>499</v>
          </cell>
          <cell r="E1735">
            <v>0</v>
          </cell>
          <cell r="F1735">
            <v>1</v>
          </cell>
          <cell r="G1735">
            <v>1</v>
          </cell>
          <cell r="H1735">
            <v>1</v>
          </cell>
          <cell r="I1735" t="str">
            <v>Crestron</v>
          </cell>
        </row>
        <row r="1736">
          <cell r="A1736" t="str">
            <v>CEN-NVS200-PWE</v>
          </cell>
          <cell r="B1736" t="str">
            <v>Crestron</v>
          </cell>
          <cell r="C1736" t="str">
            <v>Network Video Streamer w/PoE Injector; includes PWE-4803RU</v>
          </cell>
          <cell r="D1736">
            <v>549</v>
          </cell>
          <cell r="E1736">
            <v>0</v>
          </cell>
          <cell r="F1736">
            <v>1</v>
          </cell>
          <cell r="G1736">
            <v>1</v>
          </cell>
          <cell r="H1736">
            <v>1</v>
          </cell>
          <cell r="I1736" t="str">
            <v>Crestron</v>
          </cell>
        </row>
        <row r="1737">
          <cell r="A1737" t="str">
            <v>MPS-300</v>
          </cell>
          <cell r="B1737" t="str">
            <v>Crestron</v>
          </cell>
          <cell r="C1737" t="str">
            <v>Multimedia Presentation System 300 - 2 video, 3 RGB, 3 QM, 5 program audio, &amp; 2 mic inputs; 1 video/RGB output; 2 QM outputs + 1 QM/CH touchpanel output; discrete program, speech, &amp; record audio outputs; stereo amplifier; digital audio processor; 8-channel mic mixer; 8x7 video matrix; 2-Series control system</v>
          </cell>
          <cell r="D1737">
            <v>3200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 t="str">
            <v>Crestron</v>
          </cell>
        </row>
        <row r="1738">
          <cell r="A1738" t="str">
            <v>MPS-300-70V</v>
          </cell>
          <cell r="B1738" t="str">
            <v>Crestron</v>
          </cell>
          <cell r="C1738" t="str">
            <v>Multimedia Presentation System 300 - 2 video, 3 RGB, 3 QM, 5 program audio, &amp; 2 mic inputs; 1 video/RGB output; 2 QM outputs + 1 QM/CH touchpanel output; discrete program, speech, &amp; record audio outputs; 70V amplifier; digital audio processor; 8-channel mic mixer; 8x7 video matrix; 2-Series control system</v>
          </cell>
          <cell r="D1738">
            <v>3250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 t="str">
            <v>Crestron</v>
          </cell>
        </row>
        <row r="1739">
          <cell r="A1739" t="str">
            <v>MPS-300-100V</v>
          </cell>
          <cell r="B1739" t="str">
            <v>Crestron</v>
          </cell>
          <cell r="C1739" t="str">
            <v>Multimedia Presentation System 300 - 2 video, 3 RGB, 3 QM, 5 program audio, &amp; 2 mic inputs; 1 video/RGB output; 2 QM outputs + 1 QM/CH touchpanel output; discrete program, speech, &amp; record audio outputs; 100V amplifier; digital audio processor; 8-channel mic mixer; 8x7 video matrix; 2-Series control system</v>
          </cell>
          <cell r="D1739">
            <v>3250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 t="str">
            <v>Crestron</v>
          </cell>
        </row>
        <row r="1740">
          <cell r="A1740" t="str">
            <v>MPS-250</v>
          </cell>
          <cell r="B1740" t="str">
            <v>Crestron</v>
          </cell>
          <cell r="C1740" t="str">
            <v>Multimedia Presentation System 250 - 2 video, 3 RGB, 1 QM, 5 program audio, &amp; 2 mic inputs; 1 video/RGB output; 1 QM/CH touchpanel output; discrete program, speech, &amp; record audio outputs; stereo amplifier; digital audio processor; 4-channel mic mixer; 6x5 video matrix; 2-Series control system</v>
          </cell>
          <cell r="D1740">
            <v>2800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 t="str">
            <v>Crestron</v>
          </cell>
        </row>
        <row r="1741">
          <cell r="A1741" t="str">
            <v>MPS-250-70V</v>
          </cell>
          <cell r="B1741" t="str">
            <v>Crestron</v>
          </cell>
          <cell r="C1741" t="str">
            <v>Multimedia Presentation System 250 - 2 video, 3 RGB, 1 QM, 5 program audio, &amp; 2 mic inputs; 1 video/RGB output; 1 QM/CH touchpanel output; discrete program, speech, &amp; record audio outputs; 70V amplifier; digital audio processor; 4-channel mic mixer; 6x5 video matrix; 2-Series control system</v>
          </cell>
          <cell r="D1741">
            <v>2850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 t="str">
            <v>Crestron</v>
          </cell>
        </row>
        <row r="1742">
          <cell r="A1742" t="str">
            <v>MPS-250-100V</v>
          </cell>
          <cell r="B1742" t="str">
            <v>Crestron</v>
          </cell>
          <cell r="C1742" t="str">
            <v>Multimedia Presentation System 250 - 2 video, 3 RGB, 1 QM, 5 program audio, &amp; 2 mic inputs; 1 video/RGB output; 1 QM/CH touchpanel output; discrete program, speech, &amp; record audio outputs; 100V amplifier; digital audio processor; 4-channel mic mixer; 6x5 video matrix; 2-Series control system</v>
          </cell>
          <cell r="D1742">
            <v>2850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 t="str">
            <v>Crestron</v>
          </cell>
        </row>
        <row r="1743">
          <cell r="A1743" t="str">
            <v>MPS-200</v>
          </cell>
          <cell r="B1743" t="str">
            <v>Crestron</v>
          </cell>
          <cell r="C1743" t="str">
            <v>Multimedia Presentation System 200 - 4 video, 4 RGB, 8 program audio, &amp; 2 mic inputs; 1 video/RGB output; 1 QM/CH touchpanel output; discrete program, speech, &amp; record audio outputs; stereo amplifier; digital audio processor; 8x2 video matrix; 2-Series control system</v>
          </cell>
          <cell r="D1743">
            <v>2200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 t="str">
            <v>Crestron</v>
          </cell>
        </row>
        <row r="1744">
          <cell r="A1744" t="str">
            <v>MPS-200-70V</v>
          </cell>
          <cell r="B1744" t="str">
            <v>Crestron</v>
          </cell>
          <cell r="C1744" t="str">
            <v>Multimedia Presentation System 200 - 4 video, 4 RGB, 8 program audio, &amp; 2 mic inputs; 1 video/RGB output; 1 QM/CH touchpanel output; discrete program, speech, &amp; record audio outputs; 70V amplifier; digital audio processor; 8x2 video matrix; 2-Series control system</v>
          </cell>
          <cell r="D1744">
            <v>2250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 t="str">
            <v>Crestron</v>
          </cell>
        </row>
        <row r="1745">
          <cell r="A1745" t="str">
            <v>MPS-200-100V</v>
          </cell>
          <cell r="B1745" t="str">
            <v>Crestron</v>
          </cell>
          <cell r="C1745" t="str">
            <v>Multimedia Presentation System 200 - 4 video, 4 RGB, 8 program audio, &amp; 2 mic inputs; 1 video/RGB output; 1 QM/CH touchpanel output; discrete program, speech, &amp; record audio outputs; 100V amplifier; digital audio processor; 8x2 video matrix; 2-Series control system</v>
          </cell>
          <cell r="D1745">
            <v>2250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 t="str">
            <v>Crestron</v>
          </cell>
        </row>
        <row r="1746">
          <cell r="A1746" t="str">
            <v>MPS-100</v>
          </cell>
          <cell r="B1746" t="str">
            <v>Crestron</v>
          </cell>
          <cell r="C1746" t="str">
            <v>Multimedia Presentation System 100 - 2 video, 3 RGB, &amp; 5 program audio inputs; 1 video/RGB output; 1 QM/CH touchpanel output; program &amp; line audio outputs; stereo amplifier; 5x2 video matrix; 2-Series control system</v>
          </cell>
          <cell r="D1746">
            <v>1600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 t="str">
            <v>Crestron</v>
          </cell>
        </row>
        <row r="1747">
          <cell r="A1747" t="str">
            <v>MPS-100-70V</v>
          </cell>
          <cell r="B1747" t="str">
            <v>Crestron</v>
          </cell>
          <cell r="C1747" t="str">
            <v>Multimedia Presentation System 100 - 2 video, 3 RGB, &amp; 5 program audio inputs; 1 video/RGB output; 1 QM/CH touchpanel output; program &amp; line audio outputs; 70V amplifier; 5x2 video matrix; 2-Series control system</v>
          </cell>
          <cell r="D1747">
            <v>1650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 t="str">
            <v>Crestron</v>
          </cell>
        </row>
        <row r="1748">
          <cell r="A1748" t="str">
            <v>MPS-100-100V</v>
          </cell>
          <cell r="B1748" t="str">
            <v>Crestron</v>
          </cell>
          <cell r="C1748" t="str">
            <v>Multimedia Presentation System 100 - 2 video, 3 RGB, &amp; 5 program audio inputs; 1 video/RGB output; 1 QM/CH touchpanel output; program &amp; line audio outputs; 100V amplifier; 5x2 video matrix; 2-Series control system</v>
          </cell>
          <cell r="D1748">
            <v>1650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 t="str">
            <v>Crestron</v>
          </cell>
        </row>
        <row r="1749">
          <cell r="A1749" t="str">
            <v>C2N-HBLOCK</v>
          </cell>
          <cell r="B1749" t="str">
            <v>Crestron</v>
          </cell>
          <cell r="C1749" t="str">
            <v>Multi-type Cresnet Distribution Block</v>
          </cell>
          <cell r="D1749">
            <v>150</v>
          </cell>
          <cell r="E1749">
            <v>0</v>
          </cell>
          <cell r="F1749">
            <v>1</v>
          </cell>
          <cell r="G1749">
            <v>0</v>
          </cell>
          <cell r="H1749">
            <v>0</v>
          </cell>
          <cell r="I1749" t="str">
            <v>Crestron</v>
          </cell>
        </row>
        <row r="1750">
          <cell r="A1750" t="str">
            <v>TSW-730-MSMK-W-S</v>
          </cell>
          <cell r="B1750" t="str">
            <v>Crestron</v>
          </cell>
          <cell r="C1750" t="str">
            <v>Multi-Surface Mount Kit for TSW-730, White Smooth [Available August 1, 2013]</v>
          </cell>
          <cell r="D1750">
            <v>125</v>
          </cell>
          <cell r="E1750">
            <v>0</v>
          </cell>
          <cell r="F1750">
            <v>1</v>
          </cell>
          <cell r="G1750">
            <v>0</v>
          </cell>
          <cell r="H1750">
            <v>0</v>
          </cell>
          <cell r="I1750" t="str">
            <v>Crestron</v>
          </cell>
        </row>
        <row r="1751">
          <cell r="A1751" t="str">
            <v>TSW-730-MSMK-B-S</v>
          </cell>
          <cell r="B1751" t="str">
            <v>Crestron</v>
          </cell>
          <cell r="C1751" t="str">
            <v>Multi-Surface Mount Kit for TSW-730, Black Smooth [Available August 1, 2013]</v>
          </cell>
          <cell r="D1751">
            <v>125</v>
          </cell>
          <cell r="E1751">
            <v>0</v>
          </cell>
          <cell r="F1751">
            <v>1</v>
          </cell>
          <cell r="G1751">
            <v>0</v>
          </cell>
          <cell r="H1751">
            <v>0</v>
          </cell>
          <cell r="I1751" t="str">
            <v>Crestron</v>
          </cell>
        </row>
        <row r="1752">
          <cell r="A1752" t="str">
            <v>MSMK-4SM-W-S</v>
          </cell>
          <cell r="B1752" t="str">
            <v>Crestron</v>
          </cell>
          <cell r="C1752" t="str">
            <v>Multi-Surface Mount Kit for TPMC-4SM(D) &amp; TPCS-4SM(D), White Smooth</v>
          </cell>
          <cell r="D1752">
            <v>100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 t="str">
            <v>Crestron</v>
          </cell>
        </row>
        <row r="1753">
          <cell r="A1753" t="str">
            <v>MSMK-4SM-B-S</v>
          </cell>
          <cell r="B1753" t="str">
            <v>Crestron</v>
          </cell>
          <cell r="C1753" t="str">
            <v>Multi-Surface Mount Kit for TPMC-4SM(D) &amp; TPCS-4SM(D), Black Smooth</v>
          </cell>
          <cell r="D1753">
            <v>100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 t="str">
            <v>Crestron</v>
          </cell>
        </row>
        <row r="1754">
          <cell r="A1754" t="str">
            <v>MMK-G1-CBF-T</v>
          </cell>
          <cell r="B1754" t="str">
            <v>Crestron</v>
          </cell>
          <cell r="C1754" t="str">
            <v>Mud Ring Mount Kit for Cameo® Flush Mount Keypads</v>
          </cell>
          <cell r="D1754">
            <v>25</v>
          </cell>
          <cell r="E1754">
            <v>0</v>
          </cell>
          <cell r="F1754">
            <v>0.25</v>
          </cell>
          <cell r="G1754">
            <v>0</v>
          </cell>
          <cell r="H1754">
            <v>0</v>
          </cell>
          <cell r="I1754" t="str">
            <v>Crestron</v>
          </cell>
        </row>
        <row r="1755">
          <cell r="A1755" t="str">
            <v>MMK-4000L</v>
          </cell>
          <cell r="B1755" t="str">
            <v>Crestron</v>
          </cell>
          <cell r="C1755" t="str">
            <v>Mud Ring for use with PMK-4000L or BB-4000L</v>
          </cell>
          <cell r="D1755">
            <v>50</v>
          </cell>
          <cell r="E1755">
            <v>0</v>
          </cell>
          <cell r="F1755">
            <v>0.25</v>
          </cell>
          <cell r="G1755">
            <v>0</v>
          </cell>
          <cell r="H1755">
            <v>0</v>
          </cell>
          <cell r="I1755" t="str">
            <v>Crestron</v>
          </cell>
        </row>
        <row r="1756">
          <cell r="A1756" t="str">
            <v>MMK-12L</v>
          </cell>
          <cell r="B1756" t="str">
            <v>Crestron</v>
          </cell>
          <cell r="C1756" t="str">
            <v>Mud Ring for use with PMK-12L or BB-12L</v>
          </cell>
          <cell r="D1756">
            <v>50</v>
          </cell>
          <cell r="E1756">
            <v>0</v>
          </cell>
          <cell r="F1756">
            <v>0.25</v>
          </cell>
          <cell r="G1756">
            <v>0</v>
          </cell>
          <cell r="H1756">
            <v>0</v>
          </cell>
          <cell r="I1756" t="str">
            <v>Crestron</v>
          </cell>
        </row>
        <row r="1757">
          <cell r="A1757" t="str">
            <v>MMK-1000L</v>
          </cell>
          <cell r="B1757" t="str">
            <v>Crestron</v>
          </cell>
          <cell r="C1757" t="str">
            <v>Mud Ring for use with PMK-1000L or BB-1000L</v>
          </cell>
          <cell r="D1757">
            <v>25</v>
          </cell>
          <cell r="E1757">
            <v>0</v>
          </cell>
          <cell r="F1757">
            <v>0.25</v>
          </cell>
          <cell r="G1757">
            <v>0</v>
          </cell>
          <cell r="H1757">
            <v>0</v>
          </cell>
          <cell r="I1757" t="str">
            <v>Crestron</v>
          </cell>
        </row>
        <row r="1758">
          <cell r="A1758" t="str">
            <v>TST-600-DSW-MMK</v>
          </cell>
          <cell r="B1758" t="str">
            <v>Crestron</v>
          </cell>
          <cell r="C1758" t="str">
            <v>Mud Ring for TST-600-DSW-BB &amp; TST-600-DSW-PMK [Just Released]</v>
          </cell>
          <cell r="D1758">
            <v>50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 t="str">
            <v>Crestron</v>
          </cell>
        </row>
        <row r="1759">
          <cell r="A1759" t="str">
            <v>MMK-8X-DSW</v>
          </cell>
          <cell r="B1759" t="str">
            <v>Crestron</v>
          </cell>
          <cell r="C1759" t="str">
            <v>Mud Ring for PMK-8X-DSW or BB-8X-DSW</v>
          </cell>
          <cell r="D1759">
            <v>50</v>
          </cell>
          <cell r="E1759">
            <v>0</v>
          </cell>
          <cell r="F1759">
            <v>0.25</v>
          </cell>
          <cell r="G1759">
            <v>0</v>
          </cell>
          <cell r="H1759">
            <v>0</v>
          </cell>
          <cell r="I1759" t="str">
            <v>Crestron</v>
          </cell>
        </row>
        <row r="1760">
          <cell r="A1760" t="str">
            <v>MMK-V15</v>
          </cell>
          <cell r="B1760" t="str">
            <v>Crestron</v>
          </cell>
          <cell r="C1760" t="str">
            <v>Mud Ring for BB-V15 and PMK-V15</v>
          </cell>
          <cell r="D1760">
            <v>50</v>
          </cell>
          <cell r="E1760">
            <v>0</v>
          </cell>
          <cell r="F1760">
            <v>0.25</v>
          </cell>
          <cell r="G1760">
            <v>0</v>
          </cell>
          <cell r="H1760">
            <v>0</v>
          </cell>
          <cell r="I1760" t="str">
            <v>Crestron</v>
          </cell>
        </row>
        <row r="1761">
          <cell r="A1761" t="str">
            <v>MMK-V12</v>
          </cell>
          <cell r="B1761" t="str">
            <v>Crestron</v>
          </cell>
          <cell r="C1761" t="str">
            <v>Mud Ring for BB-V12 and PMK-V12</v>
          </cell>
          <cell r="D1761">
            <v>50</v>
          </cell>
          <cell r="E1761">
            <v>0</v>
          </cell>
          <cell r="F1761">
            <v>0.25</v>
          </cell>
          <cell r="G1761">
            <v>0</v>
          </cell>
          <cell r="H1761">
            <v>0</v>
          </cell>
          <cell r="I1761" t="str">
            <v>Crestron</v>
          </cell>
        </row>
        <row r="1762">
          <cell r="A1762" t="str">
            <v>MMK-9L</v>
          </cell>
          <cell r="B1762" t="str">
            <v>Crestron</v>
          </cell>
          <cell r="C1762" t="str">
            <v>Mud Ring for BB-9L and PMK-9L</v>
          </cell>
          <cell r="D1762">
            <v>50</v>
          </cell>
          <cell r="E1762">
            <v>0</v>
          </cell>
          <cell r="F1762">
            <v>0.25</v>
          </cell>
          <cell r="G1762">
            <v>0</v>
          </cell>
          <cell r="H1762">
            <v>0</v>
          </cell>
          <cell r="I1762" t="str">
            <v>Crestron</v>
          </cell>
        </row>
        <row r="1763">
          <cell r="A1763" t="str">
            <v>MMK-6X-DSW</v>
          </cell>
          <cell r="B1763" t="str">
            <v>Crestron</v>
          </cell>
          <cell r="C1763" t="str">
            <v>Mud Ring for BB-6X-DSW or PMK-6X-DSW</v>
          </cell>
          <cell r="D1763">
            <v>50</v>
          </cell>
          <cell r="E1763">
            <v>0</v>
          </cell>
          <cell r="F1763">
            <v>0.25</v>
          </cell>
          <cell r="G1763">
            <v>0</v>
          </cell>
          <cell r="H1763">
            <v>0</v>
          </cell>
          <cell r="I1763" t="str">
            <v>Crestron</v>
          </cell>
        </row>
        <row r="1764">
          <cell r="A1764" t="str">
            <v>MMK-6L</v>
          </cell>
          <cell r="B1764" t="str">
            <v>Crestron</v>
          </cell>
          <cell r="C1764" t="str">
            <v>Mud Ring for BB-6L and PMK-6L</v>
          </cell>
          <cell r="D1764">
            <v>25</v>
          </cell>
          <cell r="E1764">
            <v>0</v>
          </cell>
          <cell r="F1764">
            <v>0.25</v>
          </cell>
          <cell r="G1764">
            <v>0</v>
          </cell>
          <cell r="H1764">
            <v>0</v>
          </cell>
          <cell r="I1764" t="str">
            <v>Crestron</v>
          </cell>
        </row>
        <row r="1765">
          <cell r="A1765" t="str">
            <v>CSA-BRKT-1G</v>
          </cell>
          <cell r="B1765" t="str">
            <v>Crestron</v>
          </cell>
          <cell r="C1765" t="str">
            <v>Mounting Bracket for Shade Interface</v>
          </cell>
          <cell r="D1765">
            <v>25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 t="str">
            <v>Crestron</v>
          </cell>
        </row>
        <row r="1766">
          <cell r="A1766" t="str">
            <v>CAM-IFB-UMT</v>
          </cell>
          <cell r="B1766" t="str">
            <v>Crestron</v>
          </cell>
          <cell r="C1766" t="str">
            <v>Mounting Bracket for CAM-IFB-100</v>
          </cell>
          <cell r="D1766">
            <v>25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 t="str">
            <v>Crestron</v>
          </cell>
        </row>
        <row r="1767">
          <cell r="A1767" t="str">
            <v>ML-MC2W-PAK</v>
          </cell>
          <cell r="B1767" t="str">
            <v>Crestron</v>
          </cell>
          <cell r="C1767" t="str">
            <v>MiniLCD Control Package; Includes ML-600, MC2W, (2) IRP2, and PW-2420RU</v>
          </cell>
          <cell r="D1767">
            <v>1075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 t="str">
            <v>Crestron</v>
          </cell>
        </row>
        <row r="1768">
          <cell r="A1768" t="str">
            <v>ML-600</v>
          </cell>
          <cell r="B1768" t="str">
            <v>Crestron</v>
          </cell>
          <cell r="C1768" t="str">
            <v>MiniLCD 1-Way RF or IR Wireless Handheld Remote with customizable LCD display, 10 soft keys, 29 programmable function buttons and 5-way thumbpad. Requires CNRFGWA-418, MC2W, C2N-IRGW, or CNXRMIRD.</v>
          </cell>
          <cell r="D1768">
            <v>375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 t="str">
            <v>Crestron</v>
          </cell>
        </row>
        <row r="1769">
          <cell r="A1769" t="str">
            <v>ST-112</v>
          </cell>
          <cell r="B1769" t="str">
            <v>Crestron</v>
          </cell>
          <cell r="C1769" t="str">
            <v>Mini-phone to Mini-phone Cable</v>
          </cell>
          <cell r="D1769">
            <v>50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 t="str">
            <v>Crestron</v>
          </cell>
        </row>
        <row r="1770">
          <cell r="A1770" t="str">
            <v>CNXMIDI</v>
          </cell>
          <cell r="B1770" t="str">
            <v>Crestron</v>
          </cell>
          <cell r="C1770" t="str">
            <v>MIDI Interface Card for Y-Bus Expansion Slot</v>
          </cell>
          <cell r="D1770">
            <v>250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 t="str">
            <v>Crestron</v>
          </cell>
        </row>
        <row r="1771">
          <cell r="A1771" t="str">
            <v>QM-WMIC</v>
          </cell>
          <cell r="B1771" t="str">
            <v>Crestron</v>
          </cell>
          <cell r="C1771" t="str">
            <v>Microphone Input Module for QM Wall Plate Media Centers</v>
          </cell>
          <cell r="D1771">
            <v>175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 t="str">
            <v>Crestron</v>
          </cell>
        </row>
        <row r="1772">
          <cell r="A1772" t="str">
            <v>CB3E-BTNW-S</v>
          </cell>
          <cell r="B1772" t="str">
            <v>Crestron</v>
          </cell>
          <cell r="C1772" t="str">
            <v>Medium Engravable Button Cap for Cameo Express Keypads, White Smooth</v>
          </cell>
          <cell r="D1772">
            <v>5</v>
          </cell>
          <cell r="E1772">
            <v>0</v>
          </cell>
          <cell r="F1772">
            <v>0.1</v>
          </cell>
          <cell r="G1772">
            <v>0</v>
          </cell>
          <cell r="H1772">
            <v>0</v>
          </cell>
          <cell r="I1772" t="str">
            <v>Crestron</v>
          </cell>
        </row>
        <row r="1773">
          <cell r="A1773" t="str">
            <v>CB3E-BTNB-S</v>
          </cell>
          <cell r="B1773" t="str">
            <v>Crestron</v>
          </cell>
          <cell r="C1773" t="str">
            <v>Medium Engravable Button Cap for Cameo Express Keypads, Black Smooth</v>
          </cell>
          <cell r="D1773">
            <v>5</v>
          </cell>
          <cell r="E1773">
            <v>0</v>
          </cell>
          <cell r="F1773">
            <v>0.1</v>
          </cell>
          <cell r="G1773">
            <v>0</v>
          </cell>
          <cell r="H1773">
            <v>0</v>
          </cell>
          <cell r="I1773" t="str">
            <v>Crestron</v>
          </cell>
        </row>
        <row r="1774">
          <cell r="A1774" t="str">
            <v>CB3E-BTNA-S</v>
          </cell>
          <cell r="B1774" t="str">
            <v>Crestron</v>
          </cell>
          <cell r="C1774" t="str">
            <v>Medium Engravable Button Cap for Cameo Express Keypads, Almond Smooth</v>
          </cell>
          <cell r="D1774">
            <v>5</v>
          </cell>
          <cell r="E1774">
            <v>0</v>
          </cell>
          <cell r="F1774">
            <v>0.1</v>
          </cell>
          <cell r="G1774">
            <v>0</v>
          </cell>
          <cell r="H1774">
            <v>0</v>
          </cell>
          <cell r="I1774" t="str">
            <v>Crestron</v>
          </cell>
        </row>
        <row r="1775">
          <cell r="A1775" t="str">
            <v>CB3-BTNW-T</v>
          </cell>
          <cell r="B1775" t="str">
            <v>Crestron</v>
          </cell>
          <cell r="C1775" t="str">
            <v>Medium Backlit Engravable Button Cap for Cameo Keypads, White Textured</v>
          </cell>
          <cell r="D1775">
            <v>5</v>
          </cell>
          <cell r="E1775">
            <v>0</v>
          </cell>
          <cell r="F1775">
            <v>0.1</v>
          </cell>
          <cell r="G1775">
            <v>0</v>
          </cell>
          <cell r="H1775">
            <v>0</v>
          </cell>
          <cell r="I1775" t="str">
            <v>Crestron</v>
          </cell>
        </row>
        <row r="1776">
          <cell r="A1776" t="str">
            <v>CB3-BTNW-S</v>
          </cell>
          <cell r="B1776" t="str">
            <v>Crestron</v>
          </cell>
          <cell r="C1776" t="str">
            <v>Medium Backlit Engravable Button Cap for Cameo Keypads, White Smooth</v>
          </cell>
          <cell r="D1776">
            <v>5</v>
          </cell>
          <cell r="E1776">
            <v>0</v>
          </cell>
          <cell r="F1776">
            <v>0.1</v>
          </cell>
          <cell r="G1776">
            <v>0</v>
          </cell>
          <cell r="H1776">
            <v>0</v>
          </cell>
          <cell r="I1776" t="str">
            <v>Crestron</v>
          </cell>
        </row>
        <row r="1777">
          <cell r="A1777" t="str">
            <v>CB3-BTNLAT-T</v>
          </cell>
          <cell r="B1777" t="str">
            <v>Crestron</v>
          </cell>
          <cell r="C1777" t="str">
            <v>Medium Backlit Engravable Button Cap for Cameo Keypads, Latte Textured</v>
          </cell>
          <cell r="D1777">
            <v>5</v>
          </cell>
          <cell r="E1777">
            <v>0</v>
          </cell>
          <cell r="F1777">
            <v>0.1</v>
          </cell>
          <cell r="G1777">
            <v>0</v>
          </cell>
          <cell r="H1777">
            <v>0</v>
          </cell>
          <cell r="I1777" t="str">
            <v>Crestron</v>
          </cell>
        </row>
        <row r="1778">
          <cell r="A1778" t="str">
            <v>CB3-BTNIVR-S</v>
          </cell>
          <cell r="B1778" t="str">
            <v>Crestron</v>
          </cell>
          <cell r="C1778" t="str">
            <v>Medium Backlit Engravable Button Cap for Cameo Keypads, Ivory Smooth</v>
          </cell>
          <cell r="D1778">
            <v>5</v>
          </cell>
          <cell r="E1778">
            <v>0</v>
          </cell>
          <cell r="F1778">
            <v>0.1</v>
          </cell>
          <cell r="G1778">
            <v>0</v>
          </cell>
          <cell r="H1778">
            <v>0</v>
          </cell>
          <cell r="I1778" t="str">
            <v>Crestron</v>
          </cell>
        </row>
        <row r="1779">
          <cell r="A1779" t="str">
            <v>CB3-BTNGRY-S</v>
          </cell>
          <cell r="B1779" t="str">
            <v>Crestron</v>
          </cell>
          <cell r="C1779" t="str">
            <v>Medium Backlit Engravable Button Cap for Cameo Keypads, Gray Smooth</v>
          </cell>
          <cell r="D1779">
            <v>5</v>
          </cell>
          <cell r="E1779">
            <v>0</v>
          </cell>
          <cell r="F1779">
            <v>0.1</v>
          </cell>
          <cell r="G1779">
            <v>0</v>
          </cell>
          <cell r="H1779">
            <v>0</v>
          </cell>
          <cell r="I1779" t="str">
            <v>Crestron</v>
          </cell>
        </row>
        <row r="1780">
          <cell r="A1780" t="str">
            <v>CB3-BTNDSK-T</v>
          </cell>
          <cell r="B1780" t="str">
            <v>Crestron</v>
          </cell>
          <cell r="C1780" t="str">
            <v>Medium Backlit Engravable Button Cap for Cameo Keypads, Dusk Textured</v>
          </cell>
          <cell r="D1780">
            <v>5</v>
          </cell>
          <cell r="E1780">
            <v>0</v>
          </cell>
          <cell r="F1780">
            <v>0.1</v>
          </cell>
          <cell r="G1780">
            <v>0</v>
          </cell>
          <cell r="H1780">
            <v>0</v>
          </cell>
          <cell r="I1780" t="str">
            <v>Crestron</v>
          </cell>
        </row>
        <row r="1781">
          <cell r="A1781" t="str">
            <v>CB3-BTNDA-S</v>
          </cell>
          <cell r="B1781" t="str">
            <v>Crestron</v>
          </cell>
          <cell r="C1781" t="str">
            <v>Medium Backlit Engravable Button Cap for Cameo Keypads, Dark Almond Smooth</v>
          </cell>
          <cell r="D1781">
            <v>5</v>
          </cell>
          <cell r="E1781">
            <v>0</v>
          </cell>
          <cell r="F1781">
            <v>0.1</v>
          </cell>
          <cell r="G1781">
            <v>0</v>
          </cell>
          <cell r="H1781">
            <v>0</v>
          </cell>
          <cell r="I1781" t="str">
            <v>Crestron</v>
          </cell>
        </row>
        <row r="1782">
          <cell r="A1782" t="str">
            <v>CB3-BTNBRN-S</v>
          </cell>
          <cell r="B1782" t="str">
            <v>Crestron</v>
          </cell>
          <cell r="C1782" t="str">
            <v>Medium Backlit Engravable Button Cap for Cameo Keypads, Brown Smooth</v>
          </cell>
          <cell r="D1782">
            <v>5</v>
          </cell>
          <cell r="E1782">
            <v>0</v>
          </cell>
          <cell r="F1782">
            <v>0.1</v>
          </cell>
          <cell r="G1782">
            <v>0</v>
          </cell>
          <cell r="H1782">
            <v>0</v>
          </cell>
          <cell r="I1782" t="str">
            <v>Crestron</v>
          </cell>
        </row>
        <row r="1783">
          <cell r="A1783" t="str">
            <v>CB3-BTNB-T</v>
          </cell>
          <cell r="B1783" t="str">
            <v>Crestron</v>
          </cell>
          <cell r="C1783" t="str">
            <v>Medium Backlit Engravable Button Cap for Cameo Keypads, Black Textured</v>
          </cell>
          <cell r="D1783">
            <v>5</v>
          </cell>
          <cell r="E1783">
            <v>0</v>
          </cell>
          <cell r="F1783">
            <v>0.1</v>
          </cell>
          <cell r="G1783">
            <v>0</v>
          </cell>
          <cell r="H1783">
            <v>0</v>
          </cell>
          <cell r="I1783" t="str">
            <v>Crestron</v>
          </cell>
        </row>
        <row r="1784">
          <cell r="A1784" t="str">
            <v>CB3-BTNB-S</v>
          </cell>
          <cell r="B1784" t="str">
            <v>Crestron</v>
          </cell>
          <cell r="C1784" t="str">
            <v>Medium Backlit Engravable Button Cap for Cameo Keypads, Black Smooth</v>
          </cell>
          <cell r="D1784">
            <v>5</v>
          </cell>
          <cell r="E1784">
            <v>0</v>
          </cell>
          <cell r="F1784">
            <v>0.1</v>
          </cell>
          <cell r="G1784">
            <v>0</v>
          </cell>
          <cell r="H1784">
            <v>0</v>
          </cell>
          <cell r="I1784" t="str">
            <v>Crestron</v>
          </cell>
        </row>
        <row r="1785">
          <cell r="A1785" t="str">
            <v>CB3-BTNA-T</v>
          </cell>
          <cell r="B1785" t="str">
            <v>Crestron</v>
          </cell>
          <cell r="C1785" t="str">
            <v>Medium Backlit Engravable Button Cap for Cameo Keypads, Almond Textured</v>
          </cell>
          <cell r="D1785">
            <v>5</v>
          </cell>
          <cell r="E1785">
            <v>0</v>
          </cell>
          <cell r="F1785">
            <v>0.1</v>
          </cell>
          <cell r="G1785">
            <v>0</v>
          </cell>
          <cell r="H1785">
            <v>0</v>
          </cell>
          <cell r="I1785" t="str">
            <v>Crestron</v>
          </cell>
        </row>
        <row r="1786">
          <cell r="A1786" t="str">
            <v>CB3-BTNA-S</v>
          </cell>
          <cell r="B1786" t="str">
            <v>Crestron</v>
          </cell>
          <cell r="C1786" t="str">
            <v>Medium Backlit Engravable Button Cap for Cameo Keypads, Almond Smooth</v>
          </cell>
          <cell r="D1786">
            <v>5</v>
          </cell>
          <cell r="E1786">
            <v>0</v>
          </cell>
          <cell r="F1786">
            <v>0.1</v>
          </cell>
          <cell r="G1786">
            <v>0</v>
          </cell>
          <cell r="H1786">
            <v>0</v>
          </cell>
          <cell r="I1786" t="str">
            <v>Crestron</v>
          </cell>
        </row>
        <row r="1787">
          <cell r="A1787" t="str">
            <v>MM-DS-12</v>
          </cell>
          <cell r="B1787" t="str">
            <v>Crestron</v>
          </cell>
          <cell r="C1787" t="str">
            <v>MediaManifold High-Definition CATV Distribution System</v>
          </cell>
          <cell r="D1787">
            <v>1200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 t="str">
            <v>Crestron</v>
          </cell>
        </row>
        <row r="1788">
          <cell r="A1788" t="str">
            <v>MM-DE-12</v>
          </cell>
          <cell r="B1788" t="str">
            <v>Crestron</v>
          </cell>
          <cell r="C1788" t="str">
            <v>MediaManifold Expander</v>
          </cell>
          <cell r="D1788">
            <v>1000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 t="str">
            <v>Crestron</v>
          </cell>
        </row>
        <row r="1789">
          <cell r="A1789" t="str">
            <v>MM-HTDR</v>
          </cell>
          <cell r="B1789" t="str">
            <v>Crestron</v>
          </cell>
          <cell r="C1789" t="str">
            <v>MediaManifold Cable Analyzer</v>
          </cell>
          <cell r="D1789">
            <v>275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 t="str">
            <v>Crestron</v>
          </cell>
        </row>
        <row r="1790">
          <cell r="A1790" t="str">
            <v>MPI-WP100-120</v>
          </cell>
          <cell r="B1790" t="str">
            <v>Crestron</v>
          </cell>
          <cell r="C1790" t="str">
            <v>Media Presentation Wall Plate – International Version – RCA Composite Video w/RCA Stereo Audio, White</v>
          </cell>
          <cell r="D1790">
            <v>45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 t="str">
            <v>Crestron</v>
          </cell>
        </row>
        <row r="1791">
          <cell r="A1791" t="str">
            <v>MPI-WP100-122</v>
          </cell>
          <cell r="B1791" t="str">
            <v>Crestron</v>
          </cell>
          <cell r="C1791" t="str">
            <v>Media Presentation Wall Plate – International Version – RCA Composite Video w/RCA Stereo Audio, Anthracite</v>
          </cell>
          <cell r="D1791">
            <v>45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 t="str">
            <v>Crestron</v>
          </cell>
        </row>
        <row r="1792">
          <cell r="A1792" t="str">
            <v>MPI-WP120-120</v>
          </cell>
          <cell r="B1792" t="str">
            <v>Crestron</v>
          </cell>
          <cell r="C1792" t="str">
            <v>Media Presentation Wall Plate – International Version – RCA Component Video w/RCA Stereo Audio, White</v>
          </cell>
          <cell r="D1792">
            <v>45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 t="str">
            <v>Crestron</v>
          </cell>
        </row>
        <row r="1793">
          <cell r="A1793" t="str">
            <v>MPI-WP120-122</v>
          </cell>
          <cell r="B1793" t="str">
            <v>Crestron</v>
          </cell>
          <cell r="C1793" t="str">
            <v>Media Presentation Wall Plate – International Version – RCA Component Video w/RCA Stereo Audio, Anthracite</v>
          </cell>
          <cell r="D1793">
            <v>45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 t="str">
            <v>Crestron</v>
          </cell>
        </row>
        <row r="1794">
          <cell r="A1794" t="str">
            <v>MPI-WP182-120</v>
          </cell>
          <cell r="B1794" t="str">
            <v>Crestron</v>
          </cell>
          <cell r="C1794" t="str">
            <v>Media Presentation Wall Plate – International Version – QuickMedia®, White</v>
          </cell>
          <cell r="D1794">
            <v>40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 t="str">
            <v>Crestron</v>
          </cell>
        </row>
        <row r="1795">
          <cell r="A1795" t="str">
            <v>MPI-WP182-122</v>
          </cell>
          <cell r="B1795" t="str">
            <v>Crestron</v>
          </cell>
          <cell r="C1795" t="str">
            <v>Media Presentation Wall Plate – International Version – QuickMedia®, Anthracite</v>
          </cell>
          <cell r="D1795">
            <v>40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 t="str">
            <v>Crestron</v>
          </cell>
        </row>
        <row r="1796">
          <cell r="A1796" t="str">
            <v>MPI-WP150-120</v>
          </cell>
          <cell r="B1796" t="str">
            <v>Crestron</v>
          </cell>
          <cell r="C1796" t="str">
            <v>Media Presentation Wall Plate – International Version – HDMI® w/Mini-TRS Stereo Audio, White</v>
          </cell>
          <cell r="D1796">
            <v>75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 t="str">
            <v>Crestron</v>
          </cell>
        </row>
        <row r="1797">
          <cell r="A1797" t="str">
            <v>MPI-WP150-122</v>
          </cell>
          <cell r="B1797" t="str">
            <v>Crestron</v>
          </cell>
          <cell r="C1797" t="str">
            <v>Media Presentation Wall Plate – International Version – HDMI® w/Mini-TRS Stereo Audio, Anthracite</v>
          </cell>
          <cell r="D1797">
            <v>75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 t="str">
            <v>Crestron</v>
          </cell>
        </row>
        <row r="1798">
          <cell r="A1798" t="str">
            <v>MPI-WP183-120</v>
          </cell>
          <cell r="B1798" t="str">
            <v>Crestron</v>
          </cell>
          <cell r="C1798" t="str">
            <v>Media Presentation Wall Plate – International Version – Ethernet, White</v>
          </cell>
          <cell r="D1798">
            <v>40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 t="str">
            <v>Crestron</v>
          </cell>
        </row>
        <row r="1799">
          <cell r="A1799" t="str">
            <v>MPI-WP183-122</v>
          </cell>
          <cell r="B1799" t="str">
            <v>Crestron</v>
          </cell>
          <cell r="C1799" t="str">
            <v>Media Presentation Wall Plate – International Version – Ethernet, Anthracite</v>
          </cell>
          <cell r="D1799">
            <v>40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 t="str">
            <v>Crestron</v>
          </cell>
        </row>
        <row r="1800">
          <cell r="A1800" t="str">
            <v>MPI-WP160-120</v>
          </cell>
          <cell r="B1800" t="str">
            <v>Crestron</v>
          </cell>
          <cell r="C1800" t="str">
            <v>Media Presentation Wall Plate – International Version – DisplayPort w/Mini-TRS Stereo Audio, White</v>
          </cell>
          <cell r="D1800">
            <v>75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 t="str">
            <v>Crestron</v>
          </cell>
        </row>
        <row r="1801">
          <cell r="A1801" t="str">
            <v>MPI-WP160-122</v>
          </cell>
          <cell r="B1801" t="str">
            <v>Crestron</v>
          </cell>
          <cell r="C1801" t="str">
            <v>Media Presentation Wall Plate – International Version – DisplayPort w/Mini-TRS Stereo Audio, Anthracite</v>
          </cell>
          <cell r="D1801">
            <v>75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 t="str">
            <v>Crestron</v>
          </cell>
        </row>
        <row r="1802">
          <cell r="A1802" t="str">
            <v>MPI-WP130-120</v>
          </cell>
          <cell r="B1802" t="str">
            <v>Crestron</v>
          </cell>
          <cell r="C1802" t="str">
            <v>Media Presentation Wall Plate – International Version – DB15HD Computer VGA w/Mini-TRS Stereo Audio, Bulkhead, White</v>
          </cell>
          <cell r="D1802">
            <v>45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 t="str">
            <v>Crestron</v>
          </cell>
        </row>
        <row r="1803">
          <cell r="A1803" t="str">
            <v>MPI-WP130-122</v>
          </cell>
          <cell r="B1803" t="str">
            <v>Crestron</v>
          </cell>
          <cell r="C1803" t="str">
            <v>Media Presentation Wall Plate – International Version – DB15HD Computer VGA w/Mini-TRS Stereo Audio, Bulkhead, Anthracite</v>
          </cell>
          <cell r="D1803">
            <v>45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 t="str">
            <v>Crestron</v>
          </cell>
        </row>
        <row r="1804">
          <cell r="A1804" t="str">
            <v>MPI-WP131-120</v>
          </cell>
          <cell r="B1804" t="str">
            <v>Crestron</v>
          </cell>
          <cell r="C1804" t="str">
            <v>Media Presentation Wall Plate – International Version – DB15HD Computer VGA w/Mini-TRS Stereo Audio, Breakout, White</v>
          </cell>
          <cell r="D1804">
            <v>45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 t="str">
            <v>Crestron</v>
          </cell>
        </row>
        <row r="1805">
          <cell r="A1805" t="str">
            <v>MPI-WP131-122</v>
          </cell>
          <cell r="B1805" t="str">
            <v>Crestron</v>
          </cell>
          <cell r="C1805" t="str">
            <v>Media Presentation Wall Plate – International Version – DB15HD Computer VGA w/Mini-TRS Stereo Audio, Breakout, Anthracite</v>
          </cell>
          <cell r="D1805">
            <v>45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 t="str">
            <v>Crestron</v>
          </cell>
        </row>
        <row r="1806">
          <cell r="A1806" t="str">
            <v>MPI-WP187-S-120</v>
          </cell>
          <cell r="B1806" t="str">
            <v>Crestron</v>
          </cell>
          <cell r="C1806" t="str">
            <v>Media Presentation Wall Plate – International Version – Crestron DigitalMedia 8G™ Fiber, White</v>
          </cell>
          <cell r="D1806">
            <v>40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 t="str">
            <v>Crestron</v>
          </cell>
        </row>
        <row r="1807">
          <cell r="A1807" t="str">
            <v>MPI-WP187-S-122</v>
          </cell>
          <cell r="B1807" t="str">
            <v>Crestron</v>
          </cell>
          <cell r="C1807" t="str">
            <v>Media Presentation Wall Plate – International Version – Crestron DigitalMedia 8G™ Fiber, Anthracite</v>
          </cell>
          <cell r="D1807">
            <v>40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 t="str">
            <v>Crestron</v>
          </cell>
        </row>
        <row r="1808">
          <cell r="A1808" t="str">
            <v>MPI-WP181-C-120</v>
          </cell>
          <cell r="B1808" t="str">
            <v>Crestron</v>
          </cell>
          <cell r="C1808" t="str">
            <v>Media Presentation Wall Plate – International Version – Crestron DigitalMedia 8G+™, White</v>
          </cell>
          <cell r="D1808">
            <v>40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 t="str">
            <v>Crestron</v>
          </cell>
        </row>
        <row r="1809">
          <cell r="A1809" t="str">
            <v>MPI-WP181-C-122</v>
          </cell>
          <cell r="B1809" t="str">
            <v>Crestron</v>
          </cell>
          <cell r="C1809" t="str">
            <v>Media Presentation Wall Plate – International Version – Crestron DigitalMedia 8G+™, Anthracite</v>
          </cell>
          <cell r="D1809">
            <v>40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 t="str">
            <v>Crestron</v>
          </cell>
        </row>
        <row r="1810">
          <cell r="A1810" t="str">
            <v>MPI-WP190-120</v>
          </cell>
          <cell r="B1810" t="str">
            <v>Crestron</v>
          </cell>
          <cell r="C1810" t="str">
            <v>Media Presentation Wall Plate – International Version – Cresnet®, White</v>
          </cell>
          <cell r="D1810">
            <v>30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 t="str">
            <v>Crestron</v>
          </cell>
        </row>
        <row r="1811">
          <cell r="A1811" t="str">
            <v>MPI-WP190-122</v>
          </cell>
          <cell r="B1811" t="str">
            <v>Crestron</v>
          </cell>
          <cell r="C1811" t="str">
            <v>Media Presentation Wall Plate – International Version – Cresnet®, Anthracite</v>
          </cell>
          <cell r="D1811">
            <v>30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 t="str">
            <v>Crestron</v>
          </cell>
        </row>
        <row r="1812">
          <cell r="A1812" t="str">
            <v>MP-WP183-W</v>
          </cell>
          <cell r="B1812" t="str">
            <v>Crestron</v>
          </cell>
          <cell r="C1812" t="str">
            <v>Media Presentation Wall Plate – Ethernet, White</v>
          </cell>
          <cell r="D1812">
            <v>40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 t="str">
            <v>Crestron</v>
          </cell>
        </row>
        <row r="1813">
          <cell r="A1813" t="str">
            <v>MP-WP183-B</v>
          </cell>
          <cell r="B1813" t="str">
            <v>Crestron</v>
          </cell>
          <cell r="C1813" t="str">
            <v>Media Presentation Wall Plate – Ethernet, Black</v>
          </cell>
          <cell r="D1813">
            <v>40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 t="str">
            <v>Crestron</v>
          </cell>
        </row>
        <row r="1814">
          <cell r="A1814" t="str">
            <v>MP-WP183-A</v>
          </cell>
          <cell r="B1814" t="str">
            <v>Crestron</v>
          </cell>
          <cell r="C1814" t="str">
            <v>Media Presentation Wall Plate – Ethernet, Almond</v>
          </cell>
          <cell r="D1814">
            <v>40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 t="str">
            <v>Crestron</v>
          </cell>
        </row>
        <row r="1815">
          <cell r="A1815" t="str">
            <v>MP-WP187-S-W</v>
          </cell>
          <cell r="B1815" t="str">
            <v>Crestron</v>
          </cell>
          <cell r="C1815" t="str">
            <v>Media Presentation Wall Plate – Crestron DigitalMedia 8G™ Fiber, White</v>
          </cell>
          <cell r="D1815">
            <v>40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 t="str">
            <v>Crestron</v>
          </cell>
        </row>
        <row r="1816">
          <cell r="A1816" t="str">
            <v>MP-WP187-S-B</v>
          </cell>
          <cell r="B1816" t="str">
            <v>Crestron</v>
          </cell>
          <cell r="C1816" t="str">
            <v>Media Presentation Wall Plate – Crestron DigitalMedia 8G™ Fiber, Black</v>
          </cell>
          <cell r="D1816">
            <v>40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 t="str">
            <v>Crestron</v>
          </cell>
        </row>
        <row r="1817">
          <cell r="A1817" t="str">
            <v>MP-WP187-S-A</v>
          </cell>
          <cell r="B1817" t="str">
            <v>Crestron</v>
          </cell>
          <cell r="C1817" t="str">
            <v>Media Presentation Wall Plate – Crestron DigitalMedia 8G™ Fiber, Almond</v>
          </cell>
          <cell r="D1817">
            <v>40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 t="str">
            <v>Crestron</v>
          </cell>
        </row>
        <row r="1818">
          <cell r="A1818" t="str">
            <v>MP-WP181-C-W</v>
          </cell>
          <cell r="B1818" t="str">
            <v>Crestron</v>
          </cell>
          <cell r="C1818" t="str">
            <v>Media Presentation Wall Plate – Crestron DigitalMedia 8G+™, White</v>
          </cell>
          <cell r="D1818">
            <v>40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 t="str">
            <v>Crestron</v>
          </cell>
        </row>
        <row r="1819">
          <cell r="A1819" t="str">
            <v>MP-WP181-C-B</v>
          </cell>
          <cell r="B1819" t="str">
            <v>Crestron</v>
          </cell>
          <cell r="C1819" t="str">
            <v>Media Presentation Wall Plate – Crestron DigitalMedia 8G+™, Black</v>
          </cell>
          <cell r="D1819">
            <v>40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 t="str">
            <v>Crestron</v>
          </cell>
        </row>
        <row r="1820">
          <cell r="A1820" t="str">
            <v>MP-WP181-C-A</v>
          </cell>
          <cell r="B1820" t="str">
            <v>Crestron</v>
          </cell>
          <cell r="C1820" t="str">
            <v>Media Presentation Wall Plate – Crestron DigitalMedia 8G+™, Almond</v>
          </cell>
          <cell r="D1820">
            <v>40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 t="str">
            <v>Crestron</v>
          </cell>
        </row>
        <row r="1821">
          <cell r="A1821" t="str">
            <v>MP-WP100-W</v>
          </cell>
          <cell r="B1821" t="str">
            <v>Crestron</v>
          </cell>
          <cell r="C1821" t="str">
            <v>Media Presentation Wall Plate - RCA Composite Video w/RCA Stereo Audio, White</v>
          </cell>
          <cell r="D1821">
            <v>45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 t="str">
            <v>Crestron</v>
          </cell>
        </row>
        <row r="1822">
          <cell r="A1822" t="str">
            <v>MP-WP100-B</v>
          </cell>
          <cell r="B1822" t="str">
            <v>Crestron</v>
          </cell>
          <cell r="C1822" t="str">
            <v>Media Presentation Wall Plate - RCA Composite Video w/RCA Stereo Audio, Black</v>
          </cell>
          <cell r="D1822">
            <v>45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 t="str">
            <v>Crestron</v>
          </cell>
        </row>
        <row r="1823">
          <cell r="A1823" t="str">
            <v>MP-WP100-A</v>
          </cell>
          <cell r="B1823" t="str">
            <v>Crestron</v>
          </cell>
          <cell r="C1823" t="str">
            <v>Media Presentation Wall Plate - RCA Composite Video w/RCA Stereo Audio, Almond</v>
          </cell>
          <cell r="D1823">
            <v>45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 t="str">
            <v>Crestron</v>
          </cell>
        </row>
        <row r="1824">
          <cell r="A1824" t="str">
            <v>MP-WP120-W</v>
          </cell>
          <cell r="B1824" t="str">
            <v>Crestron</v>
          </cell>
          <cell r="C1824" t="str">
            <v>Media Presentation Wall Plate - RCA Component Video w/RCA Stereo Audio, White</v>
          </cell>
          <cell r="D1824">
            <v>45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 t="str">
            <v>Crestron</v>
          </cell>
        </row>
        <row r="1825">
          <cell r="A1825" t="str">
            <v>MP-WP120-B</v>
          </cell>
          <cell r="B1825" t="str">
            <v>Crestron</v>
          </cell>
          <cell r="C1825" t="str">
            <v>Media Presentation Wall Plate - RCA Component Video w/RCA Stereo Audio, Black</v>
          </cell>
          <cell r="D1825">
            <v>45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 t="str">
            <v>Crestron</v>
          </cell>
        </row>
        <row r="1826">
          <cell r="A1826" t="str">
            <v>MP-WP120-A</v>
          </cell>
          <cell r="B1826" t="str">
            <v>Crestron</v>
          </cell>
          <cell r="C1826" t="str">
            <v>Media Presentation Wall Plate - RCA Component Video w/RCA Stereo Audio, Almond</v>
          </cell>
          <cell r="D1826">
            <v>45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 t="str">
            <v>Crestron</v>
          </cell>
        </row>
        <row r="1827">
          <cell r="A1827" t="str">
            <v>MP-WP125-W</v>
          </cell>
          <cell r="B1827" t="str">
            <v>Crestron</v>
          </cell>
          <cell r="C1827" t="str">
            <v>Media Presentation Wall Plate - RCA Component &amp; Composite Video w/2x RCA Stereo Audio, White</v>
          </cell>
          <cell r="D1827">
            <v>60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 t="str">
            <v>Crestron</v>
          </cell>
        </row>
        <row r="1828">
          <cell r="A1828" t="str">
            <v>MP-WP125-B</v>
          </cell>
          <cell r="B1828" t="str">
            <v>Crestron</v>
          </cell>
          <cell r="C1828" t="str">
            <v>Media Presentation Wall Plate - RCA Component &amp; Composite Video w/2x RCA Stereo Audio, Black</v>
          </cell>
          <cell r="D1828">
            <v>60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 t="str">
            <v>Crestron</v>
          </cell>
        </row>
        <row r="1829">
          <cell r="A1829" t="str">
            <v>MP-WP125-A</v>
          </cell>
          <cell r="B1829" t="str">
            <v>Crestron</v>
          </cell>
          <cell r="C1829" t="str">
            <v>Media Presentation Wall Plate - RCA Component &amp; Composite Video w/2x RCA Stereo Audio, Almond</v>
          </cell>
          <cell r="D1829">
            <v>60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 t="str">
            <v>Crestron</v>
          </cell>
        </row>
        <row r="1830">
          <cell r="A1830" t="str">
            <v>MP-WP180-W</v>
          </cell>
          <cell r="B1830" t="str">
            <v>Crestron</v>
          </cell>
          <cell r="C1830" t="str">
            <v>Media Presentation Wall Plate - QuickMedia®, White</v>
          </cell>
          <cell r="D1830">
            <v>40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 t="str">
            <v>Crestron</v>
          </cell>
        </row>
        <row r="1831">
          <cell r="A1831" t="str">
            <v>MP-WP180-B</v>
          </cell>
          <cell r="B1831" t="str">
            <v>Crestron</v>
          </cell>
          <cell r="C1831" t="str">
            <v>Media Presentation Wall Plate - QuickMedia®, Black</v>
          </cell>
          <cell r="D1831">
            <v>40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 t="str">
            <v>Crestron</v>
          </cell>
        </row>
        <row r="1832">
          <cell r="A1832" t="str">
            <v>MP-WP180-A</v>
          </cell>
          <cell r="B1832" t="str">
            <v>Crestron</v>
          </cell>
          <cell r="C1832" t="str">
            <v>Media Presentation Wall Plate - QuickMedia®, Almond</v>
          </cell>
          <cell r="D1832">
            <v>40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 t="str">
            <v>Crestron</v>
          </cell>
        </row>
        <row r="1833">
          <cell r="A1833" t="str">
            <v>MP-WP110-W</v>
          </cell>
          <cell r="B1833" t="str">
            <v>Crestron</v>
          </cell>
          <cell r="C1833" t="str">
            <v>Media Presentation Wall Plate - Mini-DIN S-Video w/RCA Stereo Audio, White</v>
          </cell>
          <cell r="D1833">
            <v>45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 t="str">
            <v>Crestron</v>
          </cell>
        </row>
        <row r="1834">
          <cell r="A1834" t="str">
            <v>MP-WP110-B</v>
          </cell>
          <cell r="B1834" t="str">
            <v>Crestron</v>
          </cell>
          <cell r="C1834" t="str">
            <v>Media Presentation Wall Plate - Mini-DIN S-Video w/RCA Stereo Audio, Black</v>
          </cell>
          <cell r="D1834">
            <v>45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 t="str">
            <v>Crestron</v>
          </cell>
        </row>
        <row r="1835">
          <cell r="A1835" t="str">
            <v>MP-WP110-A</v>
          </cell>
          <cell r="B1835" t="str">
            <v>Crestron</v>
          </cell>
          <cell r="C1835" t="str">
            <v>Media Presentation Wall Plate - Mini-DIN S-Video w/RCA Stereo Audio, Almond</v>
          </cell>
          <cell r="D1835">
            <v>45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 t="str">
            <v>Crestron</v>
          </cell>
        </row>
        <row r="1836">
          <cell r="A1836" t="str">
            <v>MP-WP152-W</v>
          </cell>
          <cell r="B1836" t="str">
            <v>Crestron</v>
          </cell>
          <cell r="C1836" t="str">
            <v>Media Presentation Wall Plate - HDMI®, White</v>
          </cell>
          <cell r="D1836">
            <v>60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 t="str">
            <v>Crestron</v>
          </cell>
        </row>
        <row r="1837">
          <cell r="A1837" t="str">
            <v>MP-WP152-B</v>
          </cell>
          <cell r="B1837" t="str">
            <v>Crestron</v>
          </cell>
          <cell r="C1837" t="str">
            <v>Media Presentation Wall Plate - HDMI®, Black</v>
          </cell>
          <cell r="D1837">
            <v>60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 t="str">
            <v>Crestron</v>
          </cell>
        </row>
        <row r="1838">
          <cell r="A1838" t="str">
            <v>MP-WP152-A</v>
          </cell>
          <cell r="B1838" t="str">
            <v>Crestron</v>
          </cell>
          <cell r="C1838" t="str">
            <v>Media Presentation Wall Plate - HDMI®, Almond</v>
          </cell>
          <cell r="D1838">
            <v>60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 t="str">
            <v>Crestron</v>
          </cell>
        </row>
        <row r="1839">
          <cell r="A1839" t="str">
            <v>MP-WP150-W</v>
          </cell>
          <cell r="B1839" t="str">
            <v>Crestron</v>
          </cell>
          <cell r="C1839" t="str">
            <v>Media Presentation Wall Plate - HDMI® w/Mini-TRS Stereo Audio, White</v>
          </cell>
          <cell r="D1839">
            <v>75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 t="str">
            <v>Crestron</v>
          </cell>
        </row>
        <row r="1840">
          <cell r="A1840" t="str">
            <v>MP-WP150-B</v>
          </cell>
          <cell r="B1840" t="str">
            <v>Crestron</v>
          </cell>
          <cell r="C1840" t="str">
            <v>Media Presentation Wall Plate - HDMI® w/Mini-TRS Stereo Audio, Black</v>
          </cell>
          <cell r="D1840">
            <v>75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 t="str">
            <v>Crestron</v>
          </cell>
        </row>
        <row r="1841">
          <cell r="A1841" t="str">
            <v>MP-WP150-A</v>
          </cell>
          <cell r="B1841" t="str">
            <v>Crestron</v>
          </cell>
          <cell r="C1841" t="str">
            <v>Media Presentation Wall Plate - HDMI® w/Mini-TRS Stereo Audio, Almond</v>
          </cell>
          <cell r="D1841">
            <v>75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 t="str">
            <v>Crestron</v>
          </cell>
        </row>
        <row r="1842">
          <cell r="A1842" t="str">
            <v>MP-WP140-W</v>
          </cell>
          <cell r="B1842" t="str">
            <v>Crestron</v>
          </cell>
          <cell r="C1842" t="str">
            <v>Media Presentation Wall Plate - DVI-I w/Mini-TRS Stereo Audio, White</v>
          </cell>
          <cell r="D1842">
            <v>75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 t="str">
            <v>Crestron</v>
          </cell>
        </row>
        <row r="1843">
          <cell r="A1843" t="str">
            <v>MP-WP140-B</v>
          </cell>
          <cell r="B1843" t="str">
            <v>Crestron</v>
          </cell>
          <cell r="C1843" t="str">
            <v>Media Presentation Wall Plate - DVI-I w/Mini-TRS Stereo Audio, Black</v>
          </cell>
          <cell r="D1843">
            <v>75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 t="str">
            <v>Crestron</v>
          </cell>
        </row>
        <row r="1844">
          <cell r="A1844" t="str">
            <v>MP-WP140-A</v>
          </cell>
          <cell r="B1844" t="str">
            <v>Crestron</v>
          </cell>
          <cell r="C1844" t="str">
            <v>Media Presentation Wall Plate - DVI-I w/Mini-TRS Stereo Audio, Almond</v>
          </cell>
          <cell r="D1844">
            <v>75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 t="str">
            <v>Crestron</v>
          </cell>
        </row>
        <row r="1845">
          <cell r="A1845" t="str">
            <v>MP-WP162-W</v>
          </cell>
          <cell r="B1845" t="str">
            <v>Crestron</v>
          </cell>
          <cell r="C1845" t="str">
            <v>Media Presentation Wall Plate - DisplayPort, White</v>
          </cell>
          <cell r="D1845">
            <v>60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 t="str">
            <v>Crestron</v>
          </cell>
        </row>
        <row r="1846">
          <cell r="A1846" t="str">
            <v>MP-WP162-B</v>
          </cell>
          <cell r="B1846" t="str">
            <v>Crestron</v>
          </cell>
          <cell r="C1846" t="str">
            <v>Media Presentation Wall Plate - DisplayPort, Black</v>
          </cell>
          <cell r="D1846">
            <v>60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 t="str">
            <v>Crestron</v>
          </cell>
        </row>
        <row r="1847">
          <cell r="A1847" t="str">
            <v>MP-WP162-A</v>
          </cell>
          <cell r="B1847" t="str">
            <v>Crestron</v>
          </cell>
          <cell r="C1847" t="str">
            <v>Media Presentation Wall Plate - DisplayPort, Almond</v>
          </cell>
          <cell r="D1847">
            <v>60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 t="str">
            <v>Crestron</v>
          </cell>
        </row>
        <row r="1848">
          <cell r="A1848" t="str">
            <v>MP-WP160-W</v>
          </cell>
          <cell r="B1848" t="str">
            <v>Crestron</v>
          </cell>
          <cell r="C1848" t="str">
            <v>Media Presentation Wall Plate - DisplayPort w/Mini-TRS Stereo Audio, White</v>
          </cell>
          <cell r="D1848">
            <v>75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 t="str">
            <v>Crestron</v>
          </cell>
        </row>
        <row r="1849">
          <cell r="A1849" t="str">
            <v>MP-WP160-B</v>
          </cell>
          <cell r="B1849" t="str">
            <v>Crestron</v>
          </cell>
          <cell r="C1849" t="str">
            <v>Media Presentation Wall Plate - DisplayPort w/Mini-TRS Stereo Audio, Black</v>
          </cell>
          <cell r="D1849">
            <v>75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 t="str">
            <v>Crestron</v>
          </cell>
        </row>
        <row r="1850">
          <cell r="A1850" t="str">
            <v>MP-WP160-A</v>
          </cell>
          <cell r="B1850" t="str">
            <v>Crestron</v>
          </cell>
          <cell r="C1850" t="str">
            <v>Media Presentation Wall Plate - DisplayPort w/Mini-TRS Stereo Audio, Almond</v>
          </cell>
          <cell r="D1850">
            <v>75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 t="str">
            <v>Crestron</v>
          </cell>
        </row>
        <row r="1851">
          <cell r="A1851" t="str">
            <v>MP-WP186-W</v>
          </cell>
          <cell r="B1851" t="str">
            <v>Crestron</v>
          </cell>
          <cell r="C1851" t="str">
            <v>Media Presentation Wall Plate - DigitalMedia™ Fiber, White</v>
          </cell>
          <cell r="D1851">
            <v>40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 t="str">
            <v>Crestron</v>
          </cell>
        </row>
        <row r="1852">
          <cell r="A1852" t="str">
            <v>MP-WP186-B</v>
          </cell>
          <cell r="B1852" t="str">
            <v>Crestron</v>
          </cell>
          <cell r="C1852" t="str">
            <v>Media Presentation Wall Plate - DigitalMedia™ Fiber, Black</v>
          </cell>
          <cell r="D1852">
            <v>40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 t="str">
            <v>Crestron</v>
          </cell>
        </row>
        <row r="1853">
          <cell r="A1853" t="str">
            <v>MP-WP186-A</v>
          </cell>
          <cell r="B1853" t="str">
            <v>Crestron</v>
          </cell>
          <cell r="C1853" t="str">
            <v>Media Presentation Wall Plate - DigitalMedia™ Fiber, Almond</v>
          </cell>
          <cell r="D1853">
            <v>40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 t="str">
            <v>Crestron</v>
          </cell>
        </row>
        <row r="1854">
          <cell r="A1854" t="str">
            <v>MP-WP185-W</v>
          </cell>
          <cell r="B1854" t="str">
            <v>Crestron</v>
          </cell>
          <cell r="C1854" t="str">
            <v>Media Presentation Wall Plate - DigitalMedia™ CAT, White</v>
          </cell>
          <cell r="D1854">
            <v>40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 t="str">
            <v>Crestron</v>
          </cell>
        </row>
        <row r="1855">
          <cell r="A1855" t="str">
            <v>MP-WP185-B</v>
          </cell>
          <cell r="B1855" t="str">
            <v>Crestron</v>
          </cell>
          <cell r="C1855" t="str">
            <v>Media Presentation Wall Plate - DigitalMedia™ CAT, Black</v>
          </cell>
          <cell r="D1855">
            <v>40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 t="str">
            <v>Crestron</v>
          </cell>
        </row>
        <row r="1856">
          <cell r="A1856" t="str">
            <v>MP-WP185-A</v>
          </cell>
          <cell r="B1856" t="str">
            <v>Crestron</v>
          </cell>
          <cell r="C1856" t="str">
            <v>Media Presentation Wall Plate - DigitalMedia™ CAT, Almond</v>
          </cell>
          <cell r="D1856">
            <v>40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 t="str">
            <v>Crestron</v>
          </cell>
        </row>
        <row r="1857">
          <cell r="A1857" t="str">
            <v>MP-WP130-W</v>
          </cell>
          <cell r="B1857" t="str">
            <v>Crestron</v>
          </cell>
          <cell r="C1857" t="str">
            <v>Media Presentation Wall Plate - DB15HD Computer VGA w/Mini-TRS Stereo Audio, Bulkhead, White</v>
          </cell>
          <cell r="D1857">
            <v>45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 t="str">
            <v>Crestron</v>
          </cell>
        </row>
        <row r="1858">
          <cell r="A1858" t="str">
            <v>MP-WP130-B</v>
          </cell>
          <cell r="B1858" t="str">
            <v>Crestron</v>
          </cell>
          <cell r="C1858" t="str">
            <v>Media Presentation Wall Plate - DB15HD Computer VGA w/Mini-TRS Stereo Audio, Bulkhead, Black</v>
          </cell>
          <cell r="D1858">
            <v>45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 t="str">
            <v>Crestron</v>
          </cell>
        </row>
        <row r="1859">
          <cell r="A1859" t="str">
            <v>MP-WP130-A</v>
          </cell>
          <cell r="B1859" t="str">
            <v>Crestron</v>
          </cell>
          <cell r="C1859" t="str">
            <v>Media Presentation Wall Plate - DB15HD Computer VGA w/Mini-TRS Stereo Audio, Bulkhead, Almond</v>
          </cell>
          <cell r="D1859">
            <v>45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 t="str">
            <v>Crestron</v>
          </cell>
        </row>
        <row r="1860">
          <cell r="A1860" t="str">
            <v>MP-WP131-W</v>
          </cell>
          <cell r="B1860" t="str">
            <v>Crestron</v>
          </cell>
          <cell r="C1860" t="str">
            <v>Media Presentation Wall Plate - DB15HD Computer VGA w/Mini-TRS Stereo Audio, Breakout, White</v>
          </cell>
          <cell r="D1860">
            <v>45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 t="str">
            <v>Crestron</v>
          </cell>
        </row>
        <row r="1861">
          <cell r="A1861" t="str">
            <v>MP-WP131-B</v>
          </cell>
          <cell r="B1861" t="str">
            <v>Crestron</v>
          </cell>
          <cell r="C1861" t="str">
            <v>Media Presentation Wall Plate - DB15HD Computer VGA w/Mini-TRS Stereo Audio, Breakout, Black</v>
          </cell>
          <cell r="D1861">
            <v>45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 t="str">
            <v>Crestron</v>
          </cell>
        </row>
        <row r="1862">
          <cell r="A1862" t="str">
            <v>MP-WP131-A</v>
          </cell>
          <cell r="B1862" t="str">
            <v>Crestron</v>
          </cell>
          <cell r="C1862" t="str">
            <v>Media Presentation Wall Plate - DB15HD Computer VGA w/Mini-TRS Stereo Audio, Breakout, Almond</v>
          </cell>
          <cell r="D1862">
            <v>45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 t="str">
            <v>Crestron</v>
          </cell>
        </row>
        <row r="1863">
          <cell r="A1863" t="str">
            <v>MP-WP190-W</v>
          </cell>
          <cell r="B1863" t="str">
            <v>Crestron</v>
          </cell>
          <cell r="C1863" t="str">
            <v>Media Presentation Wall Plate - Cresnet®, White</v>
          </cell>
          <cell r="D1863">
            <v>30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 t="str">
            <v>Crestron</v>
          </cell>
        </row>
        <row r="1864">
          <cell r="A1864" t="str">
            <v>MP-WP190-B</v>
          </cell>
          <cell r="B1864" t="str">
            <v>Crestron</v>
          </cell>
          <cell r="C1864" t="str">
            <v>Media Presentation Wall Plate - Cresnet®, Black</v>
          </cell>
          <cell r="D1864">
            <v>30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 t="str">
            <v>Crestron</v>
          </cell>
        </row>
        <row r="1865">
          <cell r="A1865" t="str">
            <v>MP-WP190-A</v>
          </cell>
          <cell r="B1865" t="str">
            <v>Crestron</v>
          </cell>
          <cell r="C1865" t="str">
            <v>Media Presentation Wall Plate - Cresnet®, Almond</v>
          </cell>
          <cell r="D1865">
            <v>30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 t="str">
            <v>Crestron</v>
          </cell>
        </row>
        <row r="1866">
          <cell r="A1866" t="str">
            <v>MPC-M25-W</v>
          </cell>
          <cell r="B1866" t="str">
            <v>Crestron</v>
          </cell>
          <cell r="C1866" t="str">
            <v>Media Presentation Controller™ M25 - 15 buttons, nav pad, &amp; volume control; 2 RS-232, 2 IR, 4 input, 6 relay; white; includes PW-2407RU</v>
          </cell>
          <cell r="D1866">
            <v>960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 t="str">
            <v>Crestron</v>
          </cell>
        </row>
        <row r="1867">
          <cell r="A1867" t="str">
            <v>MPC-M25-B-T</v>
          </cell>
          <cell r="B1867" t="str">
            <v>Crestron</v>
          </cell>
          <cell r="C1867" t="str">
            <v>Media Presentation Controller™ M25 - 15 buttons, nav pad, &amp; volume control; 2 RS-232, 2 IR, 4 input, 6 relay; black, textured; includes PW-2407RU</v>
          </cell>
          <cell r="D1867">
            <v>960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 t="str">
            <v>Crestron</v>
          </cell>
        </row>
        <row r="1868">
          <cell r="A1868" t="str">
            <v>MPC-M20-W</v>
          </cell>
          <cell r="B1868" t="str">
            <v>Crestron</v>
          </cell>
          <cell r="C1868" t="str">
            <v>Media Presentation Controller™ M20 - 15 buttons, nav pad, &amp; volume control; 1 RS-232, 1 IR, 4 input, 2 relay; white; includes PW-2407RU</v>
          </cell>
          <cell r="D1868">
            <v>745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 t="str">
            <v>Crestron</v>
          </cell>
        </row>
        <row r="1869">
          <cell r="A1869" t="str">
            <v>MPC-M20-B-T</v>
          </cell>
          <cell r="B1869" t="str">
            <v>Crestron</v>
          </cell>
          <cell r="C1869" t="str">
            <v>Media Presentation Controller™ M20 - 15 buttons, nav pad, &amp; volume control; 1 RS-232, 1 IR, 4 input, 2 relay; black, textured; includes PW-2407RU</v>
          </cell>
          <cell r="D1869">
            <v>745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 t="str">
            <v>Crestron</v>
          </cell>
        </row>
        <row r="1870">
          <cell r="A1870" t="str">
            <v>MPC-M10-W</v>
          </cell>
          <cell r="B1870" t="str">
            <v>Crestron</v>
          </cell>
          <cell r="C1870" t="str">
            <v>Media Presentation Controller™ M10 - 10 buttons &amp; volume control; 1 RS-232, 1 IR, 4 input, 2 relay; white; includes PW-2407RU</v>
          </cell>
          <cell r="D1870">
            <v>545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 t="str">
            <v>Crestron</v>
          </cell>
        </row>
        <row r="1871">
          <cell r="A1871" t="str">
            <v>MPC-M10-B-T</v>
          </cell>
          <cell r="B1871" t="str">
            <v>Crestron</v>
          </cell>
          <cell r="C1871" t="str">
            <v>Media Presentation Controller™ M10 - 10 buttons &amp; volume control; 1 RS-232, 1 IR, 4 input, 2 relay; black, textured; includes PW-2407RU</v>
          </cell>
          <cell r="D1871">
            <v>545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 t="str">
            <v>Crestron</v>
          </cell>
        </row>
        <row r="1872">
          <cell r="A1872" t="str">
            <v>MPC-M50-W</v>
          </cell>
          <cell r="B1872" t="str">
            <v>Crestron</v>
          </cell>
          <cell r="C1872" t="str">
            <v>Media Presentation Controller M50, white - LCD Display, 16 buttons, &amp; volume control; 2 RS-232, 2 IR, 4 input, 6 relay; includes PW-2407RU</v>
          </cell>
          <cell r="D1872">
            <v>1050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 t="str">
            <v>Crestron</v>
          </cell>
        </row>
        <row r="1873">
          <cell r="A1873" t="str">
            <v>MPC-M50-B-T</v>
          </cell>
          <cell r="B1873" t="str">
            <v>Crestron</v>
          </cell>
          <cell r="C1873" t="str">
            <v>Media Presentation Controller M50, black - LCD Display, 16 buttons, &amp; volume control; 2 RS-232, 2 IR, 4 input, 6 relay; includes PW-2407RU</v>
          </cell>
          <cell r="D1873">
            <v>1050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 t="str">
            <v>Crestron</v>
          </cell>
        </row>
        <row r="1874">
          <cell r="A1874" t="str">
            <v>MPC-M5-W</v>
          </cell>
          <cell r="B1874" t="str">
            <v>Crestron</v>
          </cell>
          <cell r="C1874" t="str">
            <v>Media Presentation Controller M5, White; requires PWE-4803RU or equivalent PoE power source</v>
          </cell>
          <cell r="D1874">
            <v>325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 t="str">
            <v>Crestron</v>
          </cell>
        </row>
        <row r="1875">
          <cell r="A1875" t="str">
            <v>MPC-M5-B-T</v>
          </cell>
          <cell r="B1875" t="str">
            <v>Crestron</v>
          </cell>
          <cell r="C1875" t="str">
            <v>Media Presentation Controller M5, Black; requires PWE-4803RU or equivalent PoE power source</v>
          </cell>
          <cell r="D1875">
            <v>325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 t="str">
            <v>Crestron</v>
          </cell>
        </row>
        <row r="1876">
          <cell r="A1876" t="str">
            <v>MP-B20-W</v>
          </cell>
          <cell r="B1876" t="str">
            <v>Crestron</v>
          </cell>
          <cell r="C1876" t="str">
            <v>Media Presentation Button Panel B20, 15 buttons, nav pad, &amp; volume control; white</v>
          </cell>
          <cell r="D1876">
            <v>250</v>
          </cell>
          <cell r="E1876">
            <v>0</v>
          </cell>
          <cell r="F1876">
            <v>0.25</v>
          </cell>
          <cell r="G1876">
            <v>0.25</v>
          </cell>
          <cell r="H1876">
            <v>0.5</v>
          </cell>
          <cell r="I1876" t="str">
            <v>Crestron</v>
          </cell>
        </row>
        <row r="1877">
          <cell r="A1877" t="str">
            <v>MP-B20-B-T</v>
          </cell>
          <cell r="B1877" t="str">
            <v>Crestron</v>
          </cell>
          <cell r="C1877" t="str">
            <v>Media Presentation Button Panel B20, 15 buttons, nav pad, &amp; volume control; black, textured</v>
          </cell>
          <cell r="D1877">
            <v>250</v>
          </cell>
          <cell r="E1877">
            <v>0</v>
          </cell>
          <cell r="F1877">
            <v>0.25</v>
          </cell>
          <cell r="G1877">
            <v>0.25</v>
          </cell>
          <cell r="H1877">
            <v>0.5</v>
          </cell>
          <cell r="I1877" t="str">
            <v>Crestron</v>
          </cell>
        </row>
        <row r="1878">
          <cell r="A1878" t="str">
            <v>MP-B10-W</v>
          </cell>
          <cell r="B1878" t="str">
            <v>Crestron</v>
          </cell>
          <cell r="C1878" t="str">
            <v>Media Presentation Button Panel B10, 10 buttons &amp; volume control; white</v>
          </cell>
          <cell r="D1878">
            <v>225</v>
          </cell>
          <cell r="E1878">
            <v>0</v>
          </cell>
          <cell r="F1878">
            <v>0.25</v>
          </cell>
          <cell r="G1878">
            <v>0.25</v>
          </cell>
          <cell r="H1878">
            <v>0.25</v>
          </cell>
          <cell r="I1878" t="str">
            <v>Crestron</v>
          </cell>
        </row>
        <row r="1879">
          <cell r="A1879" t="str">
            <v>MP-B10-B-T</v>
          </cell>
          <cell r="B1879" t="str">
            <v>Crestron</v>
          </cell>
          <cell r="C1879" t="str">
            <v>Media Presentation Button Panel B10, 10 buttons &amp; volume control; black, textured</v>
          </cell>
          <cell r="D1879">
            <v>225</v>
          </cell>
          <cell r="E1879">
            <v>0</v>
          </cell>
          <cell r="F1879">
            <v>0.25</v>
          </cell>
          <cell r="G1879">
            <v>0.25</v>
          </cell>
          <cell r="H1879">
            <v>0.25</v>
          </cell>
          <cell r="I1879" t="str">
            <v>Crestron</v>
          </cell>
        </row>
        <row r="1880">
          <cell r="A1880" t="str">
            <v>MP-AMP40-70V</v>
          </cell>
          <cell r="B1880" t="str">
            <v>Crestron</v>
          </cell>
          <cell r="C1880" t="str">
            <v>Media Presentation Audio Amplifier, 70 Volt</v>
          </cell>
          <cell r="D1880">
            <v>275</v>
          </cell>
          <cell r="E1880">
            <v>0</v>
          </cell>
          <cell r="F1880">
            <v>1</v>
          </cell>
          <cell r="G1880">
            <v>0.25</v>
          </cell>
          <cell r="H1880">
            <v>1</v>
          </cell>
          <cell r="I1880" t="str">
            <v>Crestron</v>
          </cell>
        </row>
        <row r="1881">
          <cell r="A1881" t="str">
            <v>MP-AMP40-100V</v>
          </cell>
          <cell r="B1881" t="str">
            <v>Crestron</v>
          </cell>
          <cell r="C1881" t="str">
            <v>Media Presentation Audio Amplifier, 100 Volt</v>
          </cell>
          <cell r="D1881">
            <v>275</v>
          </cell>
          <cell r="E1881">
            <v>0</v>
          </cell>
          <cell r="F1881">
            <v>1</v>
          </cell>
          <cell r="G1881">
            <v>0.25</v>
          </cell>
          <cell r="H1881">
            <v>1</v>
          </cell>
          <cell r="I1881" t="str">
            <v>Crestron</v>
          </cell>
        </row>
        <row r="1882">
          <cell r="A1882" t="str">
            <v>MP-AMP30</v>
          </cell>
          <cell r="B1882" t="str">
            <v>Crestron</v>
          </cell>
          <cell r="C1882" t="str">
            <v>Media Presentation Audio Amplifier</v>
          </cell>
          <cell r="D1882">
            <v>150</v>
          </cell>
          <cell r="E1882">
            <v>0</v>
          </cell>
          <cell r="F1882">
            <v>1</v>
          </cell>
          <cell r="G1882">
            <v>0.25</v>
          </cell>
          <cell r="H1882">
            <v>1</v>
          </cell>
          <cell r="I1882" t="str">
            <v>Crestron</v>
          </cell>
        </row>
        <row r="1883">
          <cell r="A1883" t="str">
            <v>STI-MB</v>
          </cell>
          <cell r="B1883" t="str">
            <v>Crestron</v>
          </cell>
          <cell r="C1883" t="str">
            <v>Master Blaster™ IR Sprayer - International Version,  230V</v>
          </cell>
          <cell r="D1883">
            <v>150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 t="str">
            <v>Crestron</v>
          </cell>
        </row>
        <row r="1884">
          <cell r="A1884" t="str">
            <v>ST-MB</v>
          </cell>
          <cell r="B1884" t="str">
            <v>Crestron</v>
          </cell>
          <cell r="C1884" t="str">
            <v>Master Blaster™ IR Sprayer</v>
          </cell>
          <cell r="D1884">
            <v>150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 t="str">
            <v>Crestron</v>
          </cell>
        </row>
        <row r="1885">
          <cell r="A1885" t="str">
            <v>TPS-6X-DS-LP-B-T</v>
          </cell>
          <cell r="B1885" t="str">
            <v>Crestron</v>
          </cell>
          <cell r="C1885" t="str">
            <v>Low-Profile Desktop Docking Station for TPS-6X, Matte Black, includes TPS-6X-IMCW &amp; PW-2407WU</v>
          </cell>
          <cell r="D1885">
            <v>300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 t="str">
            <v>Crestron</v>
          </cell>
        </row>
        <row r="1886">
          <cell r="A1886" t="str">
            <v>TPS-6X-DS-LP-W-S</v>
          </cell>
          <cell r="B1886" t="str">
            <v>Crestron</v>
          </cell>
          <cell r="C1886" t="str">
            <v>Low-Profile Desktop Docking Station for TPS-6X, Gloss White, includes TPS-6X-IMCW &amp; PW-2407WU</v>
          </cell>
          <cell r="D1886">
            <v>300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 t="str">
            <v>Crestron</v>
          </cell>
        </row>
        <row r="1887">
          <cell r="A1887" t="str">
            <v>TPS-6X-DS-LP</v>
          </cell>
          <cell r="B1887" t="str">
            <v>Crestron</v>
          </cell>
          <cell r="C1887" t="str">
            <v>Low-Profile Desktop Docking Station for TPS-6X, Gloss Black, includes TPS-6X-IMCW &amp; PW-2407WU</v>
          </cell>
          <cell r="D1887">
            <v>300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 t="str">
            <v>Crestron</v>
          </cell>
        </row>
        <row r="1888">
          <cell r="A1888" t="str">
            <v>TPS-6X-DSC-LP-B-T</v>
          </cell>
          <cell r="B1888" t="str">
            <v>Crestron</v>
          </cell>
          <cell r="C1888" t="str">
            <v>Low-Profile Desktop Docking Station for TPS-6X, Charging Only, Matte Black, includes PW-2407WU</v>
          </cell>
          <cell r="D1888">
            <v>175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 t="str">
            <v>Crestron</v>
          </cell>
        </row>
        <row r="1889">
          <cell r="A1889" t="str">
            <v>TPS-6X-DSC-LP-W-S</v>
          </cell>
          <cell r="B1889" t="str">
            <v>Crestron</v>
          </cell>
          <cell r="C1889" t="str">
            <v>Low-Profile Desktop Docking Station for TPS-6X, Charging Only, Gloss White, includes PW-2407WU</v>
          </cell>
          <cell r="D1889">
            <v>175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 t="str">
            <v>Crestron</v>
          </cell>
        </row>
        <row r="1890">
          <cell r="A1890" t="str">
            <v>TPS-6X-DSC-LP</v>
          </cell>
          <cell r="B1890" t="str">
            <v>Crestron</v>
          </cell>
          <cell r="C1890" t="str">
            <v>Low-Profile Desktop Docking Station for TPS-6X, Charging Only, Gloss Black, includes PW-2407WU</v>
          </cell>
          <cell r="D1890">
            <v>175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 t="str">
            <v>Crestron</v>
          </cell>
        </row>
        <row r="1891">
          <cell r="A1891" t="str">
            <v>CBL-HD-LOCK-8</v>
          </cell>
          <cell r="B1891" t="str">
            <v>Crestron</v>
          </cell>
          <cell r="C1891" t="str">
            <v>Locking High-Speed HDMI® Cable, 8 ft</v>
          </cell>
          <cell r="D1891">
            <v>40</v>
          </cell>
          <cell r="E1891">
            <v>0</v>
          </cell>
          <cell r="F1891">
            <v>0.25</v>
          </cell>
          <cell r="G1891">
            <v>0</v>
          </cell>
          <cell r="H1891">
            <v>0</v>
          </cell>
          <cell r="I1891" t="str">
            <v>Crestron</v>
          </cell>
        </row>
        <row r="1892">
          <cell r="A1892" t="str">
            <v>CBL-HD-LOCK-4</v>
          </cell>
          <cell r="B1892" t="str">
            <v>Crestron</v>
          </cell>
          <cell r="C1892" t="str">
            <v>Locking High-Speed HDMI® Cable, 4 ft</v>
          </cell>
          <cell r="D1892">
            <v>30</v>
          </cell>
          <cell r="E1892">
            <v>0</v>
          </cell>
          <cell r="F1892">
            <v>0.25</v>
          </cell>
          <cell r="G1892">
            <v>0</v>
          </cell>
          <cell r="H1892">
            <v>0</v>
          </cell>
          <cell r="I1892" t="str">
            <v>Crestron</v>
          </cell>
        </row>
        <row r="1893">
          <cell r="A1893" t="str">
            <v>CBL-HD-LOCK-2</v>
          </cell>
          <cell r="B1893" t="str">
            <v>Crestron</v>
          </cell>
          <cell r="C1893" t="str">
            <v>Locking High-Speed HDMI® Cable, 2 ft</v>
          </cell>
          <cell r="D1893">
            <v>25</v>
          </cell>
          <cell r="E1893">
            <v>0</v>
          </cell>
          <cell r="F1893">
            <v>0.25</v>
          </cell>
          <cell r="G1893">
            <v>0</v>
          </cell>
          <cell r="H1893">
            <v>0</v>
          </cell>
          <cell r="I1893" t="str">
            <v>Crestron</v>
          </cell>
        </row>
        <row r="1894">
          <cell r="A1894" t="str">
            <v>CBL-HD-LOCK-16</v>
          </cell>
          <cell r="B1894" t="str">
            <v>Crestron</v>
          </cell>
          <cell r="C1894" t="str">
            <v>Locking High-Speed HDMI® Cable, 16 ft</v>
          </cell>
          <cell r="D1894">
            <v>55</v>
          </cell>
          <cell r="E1894">
            <v>0</v>
          </cell>
          <cell r="F1894">
            <v>0.25</v>
          </cell>
          <cell r="G1894">
            <v>0</v>
          </cell>
          <cell r="H1894">
            <v>0</v>
          </cell>
          <cell r="I1894" t="str">
            <v>Crestron</v>
          </cell>
        </row>
        <row r="1895">
          <cell r="A1895" t="str">
            <v>IDOC-PAD-DSW-FPLFT-W-S</v>
          </cell>
          <cell r="B1895" t="str">
            <v>Crestron</v>
          </cell>
          <cell r="C1895" t="str">
            <v>Left-Hand Docking Option for IDOC-PAD-DSWC and IDOC-PAD2-DSWC, White Smooth</v>
          </cell>
          <cell r="D1895">
            <v>50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 t="str">
            <v>Crestron</v>
          </cell>
        </row>
        <row r="1896">
          <cell r="A1896" t="str">
            <v>IDOC-PAD-DSW-FPLFT-B-S</v>
          </cell>
          <cell r="B1896" t="str">
            <v>Crestron</v>
          </cell>
          <cell r="C1896" t="str">
            <v>Left-Hand Docking Option for IDOC-PAD-DSWC and IDOC-PAD2-DSWC, Black Smooth</v>
          </cell>
          <cell r="D1896">
            <v>50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 t="str">
            <v>Crestron</v>
          </cell>
        </row>
        <row r="1897">
          <cell r="A1897" t="str">
            <v>CLWI-BTN-RKRLG-W</v>
          </cell>
          <cell r="B1897" t="str">
            <v>Crestron</v>
          </cell>
          <cell r="C1897" t="str">
            <v>Large Rocker Engravable Button Cap for International In-Wall Dimmers &amp; Switches, White</v>
          </cell>
          <cell r="D1897">
            <v>5</v>
          </cell>
          <cell r="E1897">
            <v>0</v>
          </cell>
          <cell r="F1897">
            <v>0.1</v>
          </cell>
          <cell r="G1897">
            <v>0</v>
          </cell>
          <cell r="H1897">
            <v>0</v>
          </cell>
          <cell r="I1897" t="str">
            <v>Crestron</v>
          </cell>
        </row>
        <row r="1898">
          <cell r="A1898" t="str">
            <v>CLWI-BTN-RKRLG-ANTH</v>
          </cell>
          <cell r="B1898" t="str">
            <v>Crestron</v>
          </cell>
          <cell r="C1898" t="str">
            <v>Large Rocker Engravable Button Cap for International In-Wall Dimmers &amp; Switches, Anthracite</v>
          </cell>
          <cell r="D1898">
            <v>5</v>
          </cell>
          <cell r="E1898">
            <v>0</v>
          </cell>
          <cell r="F1898">
            <v>0.1</v>
          </cell>
          <cell r="G1898">
            <v>0</v>
          </cell>
          <cell r="H1898">
            <v>0</v>
          </cell>
          <cell r="I1898" t="str">
            <v>Crestron</v>
          </cell>
        </row>
        <row r="1899">
          <cell r="A1899" t="str">
            <v>CLW-BTN-LG-W-T</v>
          </cell>
          <cell r="B1899" t="str">
            <v>Crestron</v>
          </cell>
          <cell r="C1899" t="str">
            <v>Large Engravable Button Cap for Cameo® In-Wall Dimmers &amp; Switches, White Textured</v>
          </cell>
          <cell r="D1899">
            <v>5</v>
          </cell>
          <cell r="E1899">
            <v>0</v>
          </cell>
          <cell r="F1899">
            <v>0.1</v>
          </cell>
          <cell r="G1899">
            <v>0</v>
          </cell>
          <cell r="H1899">
            <v>0</v>
          </cell>
          <cell r="I1899" t="str">
            <v>Crestron</v>
          </cell>
        </row>
        <row r="1900">
          <cell r="A1900" t="str">
            <v>CLW-BTN-LG-W-S</v>
          </cell>
          <cell r="B1900" t="str">
            <v>Crestron</v>
          </cell>
          <cell r="C1900" t="str">
            <v>Large Engravable Button Cap for Cameo® In-Wall Dimmers &amp; Switches, White Smooth</v>
          </cell>
          <cell r="D1900">
            <v>5</v>
          </cell>
          <cell r="E1900">
            <v>0</v>
          </cell>
          <cell r="F1900">
            <v>0.1</v>
          </cell>
          <cell r="G1900">
            <v>0</v>
          </cell>
          <cell r="H1900">
            <v>0</v>
          </cell>
          <cell r="I1900" t="str">
            <v>Crestron</v>
          </cell>
        </row>
        <row r="1901">
          <cell r="A1901" t="str">
            <v>CLW-BTN-LG-LAT-T</v>
          </cell>
          <cell r="B1901" t="str">
            <v>Crestron</v>
          </cell>
          <cell r="C1901" t="str">
            <v>Large Engravable Button Cap for Cameo® In-Wall Dimmers &amp; Switches, Latte Textured</v>
          </cell>
          <cell r="D1901">
            <v>5</v>
          </cell>
          <cell r="E1901">
            <v>0</v>
          </cell>
          <cell r="F1901">
            <v>0.1</v>
          </cell>
          <cell r="G1901">
            <v>0</v>
          </cell>
          <cell r="H1901">
            <v>0</v>
          </cell>
          <cell r="I1901" t="str">
            <v>Crestron</v>
          </cell>
        </row>
        <row r="1902">
          <cell r="A1902" t="str">
            <v>CLW-BTN-LG-IVR-S</v>
          </cell>
          <cell r="B1902" t="str">
            <v>Crestron</v>
          </cell>
          <cell r="C1902" t="str">
            <v>Large Engravable Button Cap for Cameo® In-Wall Dimmers &amp; Switches, Ivory Smooth</v>
          </cell>
          <cell r="D1902">
            <v>5</v>
          </cell>
          <cell r="E1902">
            <v>0</v>
          </cell>
          <cell r="F1902">
            <v>0.1</v>
          </cell>
          <cell r="G1902">
            <v>0</v>
          </cell>
          <cell r="H1902">
            <v>0</v>
          </cell>
          <cell r="I1902" t="str">
            <v>Crestron</v>
          </cell>
        </row>
        <row r="1903">
          <cell r="A1903" t="str">
            <v>CLW-BTN-LG-GRY-S</v>
          </cell>
          <cell r="B1903" t="str">
            <v>Crestron</v>
          </cell>
          <cell r="C1903" t="str">
            <v>Large Engravable Button Cap for Cameo® In-Wall Dimmers &amp; Switches, Gray Smooth</v>
          </cell>
          <cell r="D1903">
            <v>5</v>
          </cell>
          <cell r="E1903">
            <v>0</v>
          </cell>
          <cell r="F1903">
            <v>0.1</v>
          </cell>
          <cell r="G1903">
            <v>0</v>
          </cell>
          <cell r="H1903">
            <v>0</v>
          </cell>
          <cell r="I1903" t="str">
            <v>Crestron</v>
          </cell>
        </row>
        <row r="1904">
          <cell r="A1904" t="str">
            <v>CLW-BTN-LG-DSK-T</v>
          </cell>
          <cell r="B1904" t="str">
            <v>Crestron</v>
          </cell>
          <cell r="C1904" t="str">
            <v>Large Engravable Button Cap for Cameo® In-Wall Dimmers &amp; Switches, Dusk Textured</v>
          </cell>
          <cell r="D1904">
            <v>5</v>
          </cell>
          <cell r="E1904">
            <v>0</v>
          </cell>
          <cell r="F1904">
            <v>0.1</v>
          </cell>
          <cell r="G1904">
            <v>0</v>
          </cell>
          <cell r="H1904">
            <v>0</v>
          </cell>
          <cell r="I1904" t="str">
            <v>Crestron</v>
          </cell>
        </row>
        <row r="1905">
          <cell r="A1905" t="str">
            <v>CLW-BTN-LG-DA-S</v>
          </cell>
          <cell r="B1905" t="str">
            <v>Crestron</v>
          </cell>
          <cell r="C1905" t="str">
            <v>Large Engravable Button Cap for Cameo® In-Wall Dimmers &amp; Switches, Dark Almond Smooth</v>
          </cell>
          <cell r="D1905">
            <v>5</v>
          </cell>
          <cell r="E1905">
            <v>0</v>
          </cell>
          <cell r="F1905">
            <v>0.1</v>
          </cell>
          <cell r="G1905">
            <v>0</v>
          </cell>
          <cell r="H1905">
            <v>0</v>
          </cell>
          <cell r="I1905" t="str">
            <v>Crestron</v>
          </cell>
        </row>
        <row r="1906">
          <cell r="A1906" t="str">
            <v>CLW-BTN-LG-BRN-S</v>
          </cell>
          <cell r="B1906" t="str">
            <v>Crestron</v>
          </cell>
          <cell r="C1906" t="str">
            <v>Large Engravable Button Cap for Cameo® In-Wall Dimmers &amp; Switches, Brown Smooth</v>
          </cell>
          <cell r="D1906">
            <v>5</v>
          </cell>
          <cell r="E1906">
            <v>0</v>
          </cell>
          <cell r="F1906">
            <v>0.1</v>
          </cell>
          <cell r="G1906">
            <v>0</v>
          </cell>
          <cell r="H1906">
            <v>0</v>
          </cell>
          <cell r="I1906" t="str">
            <v>Crestron</v>
          </cell>
        </row>
        <row r="1907">
          <cell r="A1907" t="str">
            <v>CLW-BTN-LG-B-T</v>
          </cell>
          <cell r="B1907" t="str">
            <v>Crestron</v>
          </cell>
          <cell r="C1907" t="str">
            <v>Large Engravable Button Cap for Cameo® In-Wall Dimmers &amp; Switches, Black Textured</v>
          </cell>
          <cell r="D1907">
            <v>5</v>
          </cell>
          <cell r="E1907">
            <v>0</v>
          </cell>
          <cell r="F1907">
            <v>0.1</v>
          </cell>
          <cell r="G1907">
            <v>0</v>
          </cell>
          <cell r="H1907">
            <v>0</v>
          </cell>
          <cell r="I1907" t="str">
            <v>Crestron</v>
          </cell>
        </row>
        <row r="1908">
          <cell r="A1908" t="str">
            <v>CLW-BTN-LG-B-S</v>
          </cell>
          <cell r="B1908" t="str">
            <v>Crestron</v>
          </cell>
          <cell r="C1908" t="str">
            <v>Large Engravable Button Cap for Cameo® In-Wall Dimmers &amp; Switches, Black Smooth</v>
          </cell>
          <cell r="D1908">
            <v>5</v>
          </cell>
          <cell r="E1908">
            <v>0</v>
          </cell>
          <cell r="F1908">
            <v>0.1</v>
          </cell>
          <cell r="G1908">
            <v>0</v>
          </cell>
          <cell r="H1908">
            <v>0</v>
          </cell>
          <cell r="I1908" t="str">
            <v>Crestron</v>
          </cell>
        </row>
        <row r="1909">
          <cell r="A1909" t="str">
            <v>CLW-BTN-LG-A-T</v>
          </cell>
          <cell r="B1909" t="str">
            <v>Crestron</v>
          </cell>
          <cell r="C1909" t="str">
            <v>Large Engravable Button Cap for Cameo® In-Wall Dimmers &amp; Switches, Almond Textured</v>
          </cell>
          <cell r="D1909">
            <v>5</v>
          </cell>
          <cell r="E1909">
            <v>0</v>
          </cell>
          <cell r="F1909">
            <v>0.1</v>
          </cell>
          <cell r="G1909">
            <v>0</v>
          </cell>
          <cell r="H1909">
            <v>0</v>
          </cell>
          <cell r="I1909" t="str">
            <v>Crestron</v>
          </cell>
        </row>
        <row r="1910">
          <cell r="A1910" t="str">
            <v>CLW-BTN-LG-A-S</v>
          </cell>
          <cell r="B1910" t="str">
            <v>Crestron</v>
          </cell>
          <cell r="C1910" t="str">
            <v>Large Engravable Button Cap for Cameo® In-Wall Dimmers &amp; Switches, Almond Smooth</v>
          </cell>
          <cell r="D1910">
            <v>5</v>
          </cell>
          <cell r="E1910">
            <v>0</v>
          </cell>
          <cell r="F1910">
            <v>0.1</v>
          </cell>
          <cell r="G1910">
            <v>0</v>
          </cell>
          <cell r="H1910">
            <v>0</v>
          </cell>
          <cell r="I1910" t="str">
            <v>Crestron</v>
          </cell>
        </row>
        <row r="1911">
          <cell r="A1911" t="str">
            <v>CB2E-BTNW-S</v>
          </cell>
          <cell r="B1911" t="str">
            <v>Crestron</v>
          </cell>
          <cell r="C1911" t="str">
            <v>Large Engravable Button Cap for Cameo Express Keypads, White Smooth</v>
          </cell>
          <cell r="D1911">
            <v>5</v>
          </cell>
          <cell r="E1911">
            <v>0</v>
          </cell>
          <cell r="F1911">
            <v>0.1</v>
          </cell>
          <cell r="G1911">
            <v>0</v>
          </cell>
          <cell r="H1911">
            <v>0</v>
          </cell>
          <cell r="I1911" t="str">
            <v>Crestron</v>
          </cell>
        </row>
        <row r="1912">
          <cell r="A1912" t="str">
            <v>CB2E-BTNB-S</v>
          </cell>
          <cell r="B1912" t="str">
            <v>Crestron</v>
          </cell>
          <cell r="C1912" t="str">
            <v>Large Engravable Button Cap for Cameo Express Keypads, Black Smooth</v>
          </cell>
          <cell r="D1912">
            <v>5</v>
          </cell>
          <cell r="E1912">
            <v>0</v>
          </cell>
          <cell r="F1912">
            <v>0.1</v>
          </cell>
          <cell r="G1912">
            <v>0</v>
          </cell>
          <cell r="H1912">
            <v>0</v>
          </cell>
          <cell r="I1912" t="str">
            <v>Crestron</v>
          </cell>
        </row>
        <row r="1913">
          <cell r="A1913" t="str">
            <v>CB2E-BTNA-S</v>
          </cell>
          <cell r="B1913" t="str">
            <v>Crestron</v>
          </cell>
          <cell r="C1913" t="str">
            <v>Large Engravable Button Cap for Cameo Express Keypads, Almond Smooth</v>
          </cell>
          <cell r="D1913">
            <v>5</v>
          </cell>
          <cell r="E1913">
            <v>0</v>
          </cell>
          <cell r="F1913">
            <v>0.1</v>
          </cell>
          <cell r="G1913">
            <v>0</v>
          </cell>
          <cell r="H1913">
            <v>0</v>
          </cell>
          <cell r="I1913" t="str">
            <v>Crestron</v>
          </cell>
        </row>
        <row r="1914">
          <cell r="A1914" t="str">
            <v>CB2-BTNW-T</v>
          </cell>
          <cell r="B1914" t="str">
            <v>Crestron</v>
          </cell>
          <cell r="C1914" t="str">
            <v>Large Backlit Engravable Button Cap for Cameo Keypads, White Textured</v>
          </cell>
          <cell r="D1914">
            <v>5</v>
          </cell>
          <cell r="E1914">
            <v>0</v>
          </cell>
          <cell r="F1914">
            <v>0.1</v>
          </cell>
          <cell r="G1914">
            <v>0</v>
          </cell>
          <cell r="H1914">
            <v>0</v>
          </cell>
          <cell r="I1914" t="str">
            <v>Crestron</v>
          </cell>
        </row>
        <row r="1915">
          <cell r="A1915" t="str">
            <v>CB2-BTNW-S</v>
          </cell>
          <cell r="B1915" t="str">
            <v>Crestron</v>
          </cell>
          <cell r="C1915" t="str">
            <v>Large Backlit Engravable Button Cap for Cameo Keypads, White Smooth</v>
          </cell>
          <cell r="D1915">
            <v>5</v>
          </cell>
          <cell r="E1915">
            <v>0</v>
          </cell>
          <cell r="F1915">
            <v>0.1</v>
          </cell>
          <cell r="G1915">
            <v>0</v>
          </cell>
          <cell r="H1915">
            <v>0</v>
          </cell>
          <cell r="I1915" t="str">
            <v>Crestron</v>
          </cell>
        </row>
        <row r="1916">
          <cell r="A1916" t="str">
            <v>CB2-BTNLAT-T</v>
          </cell>
          <cell r="B1916" t="str">
            <v>Crestron</v>
          </cell>
          <cell r="C1916" t="str">
            <v>Large Backlit Engravable Button Cap for Cameo Keypads, Latte Textured</v>
          </cell>
          <cell r="D1916">
            <v>5</v>
          </cell>
          <cell r="E1916">
            <v>0</v>
          </cell>
          <cell r="F1916">
            <v>0.1</v>
          </cell>
          <cell r="G1916">
            <v>0</v>
          </cell>
          <cell r="H1916">
            <v>0</v>
          </cell>
          <cell r="I1916" t="str">
            <v>Crestron</v>
          </cell>
        </row>
        <row r="1917">
          <cell r="A1917" t="str">
            <v>CB2-BTNIVR-S</v>
          </cell>
          <cell r="B1917" t="str">
            <v>Crestron</v>
          </cell>
          <cell r="C1917" t="str">
            <v>Large Backlit Engravable Button Cap for Cameo Keypads, Ivory Smooth</v>
          </cell>
          <cell r="D1917">
            <v>5</v>
          </cell>
          <cell r="E1917">
            <v>0</v>
          </cell>
          <cell r="F1917">
            <v>0.1</v>
          </cell>
          <cell r="G1917">
            <v>0</v>
          </cell>
          <cell r="H1917">
            <v>0</v>
          </cell>
          <cell r="I1917" t="str">
            <v>Crestron</v>
          </cell>
        </row>
        <row r="1918">
          <cell r="A1918" t="str">
            <v>CB2-BTNGRY-S</v>
          </cell>
          <cell r="B1918" t="str">
            <v>Crestron</v>
          </cell>
          <cell r="C1918" t="str">
            <v>Large Backlit Engravable Button Cap for Cameo Keypads, Gray Smooth</v>
          </cell>
          <cell r="D1918">
            <v>5</v>
          </cell>
          <cell r="E1918">
            <v>0</v>
          </cell>
          <cell r="F1918">
            <v>0.1</v>
          </cell>
          <cell r="G1918">
            <v>0</v>
          </cell>
          <cell r="H1918">
            <v>0</v>
          </cell>
          <cell r="I1918" t="str">
            <v>Crestron</v>
          </cell>
        </row>
        <row r="1919">
          <cell r="A1919" t="str">
            <v>CB2-BTNDSK-T</v>
          </cell>
          <cell r="B1919" t="str">
            <v>Crestron</v>
          </cell>
          <cell r="C1919" t="str">
            <v>Large Backlit Engravable Button Cap for Cameo Keypads, Dusk Textured</v>
          </cell>
          <cell r="D1919">
            <v>5</v>
          </cell>
          <cell r="E1919">
            <v>0</v>
          </cell>
          <cell r="F1919">
            <v>0.1</v>
          </cell>
          <cell r="G1919">
            <v>0</v>
          </cell>
          <cell r="H1919">
            <v>0</v>
          </cell>
          <cell r="I1919" t="str">
            <v>Crestron</v>
          </cell>
        </row>
        <row r="1920">
          <cell r="A1920" t="str">
            <v>CB2-BTNDA-S</v>
          </cell>
          <cell r="B1920" t="str">
            <v>Crestron</v>
          </cell>
          <cell r="C1920" t="str">
            <v>Large Backlit Engravable Button Cap for Cameo Keypads, Dark Almond Smooth</v>
          </cell>
          <cell r="D1920">
            <v>5</v>
          </cell>
          <cell r="E1920">
            <v>0</v>
          </cell>
          <cell r="F1920">
            <v>0.1</v>
          </cell>
          <cell r="G1920">
            <v>0</v>
          </cell>
          <cell r="H1920">
            <v>0</v>
          </cell>
          <cell r="I1920" t="str">
            <v>Crestron</v>
          </cell>
        </row>
        <row r="1921">
          <cell r="A1921" t="str">
            <v>CB2-BTNBRN-S</v>
          </cell>
          <cell r="B1921" t="str">
            <v>Crestron</v>
          </cell>
          <cell r="C1921" t="str">
            <v>Large Backlit Engravable Button Cap for Cameo Keypads, Brown Smooth</v>
          </cell>
          <cell r="D1921">
            <v>5</v>
          </cell>
          <cell r="E1921">
            <v>0</v>
          </cell>
          <cell r="F1921">
            <v>0.1</v>
          </cell>
          <cell r="G1921">
            <v>0</v>
          </cell>
          <cell r="H1921">
            <v>0</v>
          </cell>
          <cell r="I1921" t="str">
            <v>Crestron</v>
          </cell>
        </row>
        <row r="1922">
          <cell r="A1922" t="str">
            <v>CB2-BTNB-T</v>
          </cell>
          <cell r="B1922" t="str">
            <v>Crestron</v>
          </cell>
          <cell r="C1922" t="str">
            <v>Large Backlit Engravable Button Cap for Cameo Keypads, Black Textured</v>
          </cell>
          <cell r="D1922">
            <v>5</v>
          </cell>
          <cell r="E1922">
            <v>0</v>
          </cell>
          <cell r="F1922">
            <v>0.1</v>
          </cell>
          <cell r="G1922">
            <v>0</v>
          </cell>
          <cell r="H1922">
            <v>0</v>
          </cell>
          <cell r="I1922" t="str">
            <v>Crestron</v>
          </cell>
        </row>
        <row r="1923">
          <cell r="A1923" t="str">
            <v>CB2-BTNB-S</v>
          </cell>
          <cell r="B1923" t="str">
            <v>Crestron</v>
          </cell>
          <cell r="C1923" t="str">
            <v>Large Backlit Engravable Button Cap for Cameo Keypads, Black Smooth</v>
          </cell>
          <cell r="D1923">
            <v>5</v>
          </cell>
          <cell r="E1923">
            <v>0</v>
          </cell>
          <cell r="F1923">
            <v>0.1</v>
          </cell>
          <cell r="G1923">
            <v>0</v>
          </cell>
          <cell r="H1923">
            <v>0</v>
          </cell>
          <cell r="I1923" t="str">
            <v>Crestron</v>
          </cell>
        </row>
        <row r="1924">
          <cell r="A1924" t="str">
            <v>CB2-BTNA-T</v>
          </cell>
          <cell r="B1924" t="str">
            <v>Crestron</v>
          </cell>
          <cell r="C1924" t="str">
            <v>Large Backlit Engravable Button Cap for Cameo Keypads, Almond Textured</v>
          </cell>
          <cell r="D1924">
            <v>5</v>
          </cell>
          <cell r="E1924">
            <v>0</v>
          </cell>
          <cell r="F1924">
            <v>0.1</v>
          </cell>
          <cell r="G1924">
            <v>0</v>
          </cell>
          <cell r="H1924">
            <v>0</v>
          </cell>
          <cell r="I1924" t="str">
            <v>Crestron</v>
          </cell>
        </row>
        <row r="1925">
          <cell r="A1925" t="str">
            <v>CB2-BTNA-S</v>
          </cell>
          <cell r="B1925" t="str">
            <v>Crestron</v>
          </cell>
          <cell r="C1925" t="str">
            <v>Large Backlit Engravable Button Cap for Cameo Keypads, Almond Smooth</v>
          </cell>
          <cell r="D1925">
            <v>5</v>
          </cell>
          <cell r="E1925">
            <v>0</v>
          </cell>
          <cell r="F1925">
            <v>0.1</v>
          </cell>
          <cell r="G1925">
            <v>0</v>
          </cell>
          <cell r="H1925">
            <v>0</v>
          </cell>
          <cell r="I1925" t="str">
            <v>Crestron</v>
          </cell>
        </row>
        <row r="1926">
          <cell r="A1926" t="str">
            <v>MP-FS-LANYARD-B-T</v>
          </cell>
          <cell r="B1926" t="str">
            <v>Crestron</v>
          </cell>
          <cell r="C1926" t="str">
            <v>Lanyard for MP-FSMIC, Black Textured</v>
          </cell>
          <cell r="D1926">
            <v>12</v>
          </cell>
          <cell r="E1926">
            <v>0</v>
          </cell>
          <cell r="F1926">
            <v>0.25</v>
          </cell>
          <cell r="G1926">
            <v>0</v>
          </cell>
          <cell r="H1926">
            <v>0</v>
          </cell>
          <cell r="I1926" t="str">
            <v>Crestron</v>
          </cell>
        </row>
        <row r="1927">
          <cell r="A1927" t="str">
            <v>CNMK</v>
          </cell>
          <cell r="B1927" t="str">
            <v>Crestron</v>
          </cell>
          <cell r="C1927" t="str">
            <v>Keyboard and Mouse Control Interface Module, Cresnet. Includes PW-1205 Power Supply</v>
          </cell>
          <cell r="D1927">
            <v>350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 t="str">
            <v>Crestron</v>
          </cell>
        </row>
        <row r="1928">
          <cell r="A1928" t="str">
            <v>CNMKI</v>
          </cell>
          <cell r="B1928" t="str">
            <v>Crestron</v>
          </cell>
          <cell r="C1928" t="str">
            <v>Keyboard and Mouse Control Interface Module, Cresnet - International Version, 230V. Includes PW-1210RU Power Supply.</v>
          </cell>
          <cell r="D1928">
            <v>350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 t="str">
            <v>Crestron</v>
          </cell>
        </row>
        <row r="1929">
          <cell r="A1929" t="str">
            <v>MC2E-TPMC-PAK</v>
          </cell>
          <cell r="B1929" t="str">
            <v>Crestron</v>
          </cell>
          <cell r="C1929" t="str">
            <v>Isys™ WiFi Touch Screen Control Package - Includes TPMC-8X-GA, TPMC-8X-DS, MC2E, PW-2420RU, and (4) IRP2</v>
          </cell>
          <cell r="D1929">
            <v>2850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 t="str">
            <v>Crestron</v>
          </cell>
        </row>
        <row r="1930">
          <cell r="A1930" t="str">
            <v>AV2-TPMC-PAK</v>
          </cell>
          <cell r="B1930" t="str">
            <v>Crestron</v>
          </cell>
          <cell r="C1930" t="str">
            <v>Isys™ WiFi Touch Screen Control Package - Includes TPMC-8X-GA, TPMC-8X-DS, AV2, C2ENET-1, and (4) IRP2</v>
          </cell>
          <cell r="D1930">
            <v>3950</v>
          </cell>
          <cell r="E1930">
            <v>0</v>
          </cell>
          <cell r="F1930">
            <v>3</v>
          </cell>
          <cell r="G1930">
            <v>1.25</v>
          </cell>
          <cell r="H1930">
            <v>9</v>
          </cell>
          <cell r="I1930" t="str">
            <v>Crestron</v>
          </cell>
        </row>
        <row r="1931">
          <cell r="A1931" t="str">
            <v>TPS-6-B-T</v>
          </cell>
          <cell r="B1931" t="str">
            <v>Crestron</v>
          </cell>
          <cell r="C1931" t="str">
            <v>Isys™ 5.7" Tilt Touchpanel, Matte Black; includes TPS-6X-IMCW, PW-2407WU, TPS-6X-FPB-T (w/default engraving) &amp; TPS-6X-FPB-T-NB; see Configuration and Ordering Guide</v>
          </cell>
          <cell r="D1931">
            <v>1600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 t="str">
            <v>Crestron</v>
          </cell>
        </row>
        <row r="1932">
          <cell r="A1932" t="str">
            <v>TPS-6-W-S</v>
          </cell>
          <cell r="B1932" t="str">
            <v>Crestron</v>
          </cell>
          <cell r="C1932" t="str">
            <v>Isys™ 5.7" Tilt Touchpanel, Gloss White; includes TPS-6X-IMCW, PW-2407WU, TPS-6X-FPW-S (w/default engraving) &amp; TPS-6X-FPW-S-NB; see Configuration and Ordering Guide</v>
          </cell>
          <cell r="D1932">
            <v>1600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 t="str">
            <v>Crestron</v>
          </cell>
        </row>
        <row r="1933">
          <cell r="A1933" t="str">
            <v>TPS-6</v>
          </cell>
          <cell r="B1933" t="str">
            <v>Crestron</v>
          </cell>
          <cell r="C1933" t="str">
            <v>Isys™ 5.7" Tilt Touchpanel, Gloss Black; includes TPS-6X-IMCW, PW-2407WU, TPS-6X-FP (w/default engraving) &amp; TPS-6X-FP-NB; see Configuration and Ordering Guide</v>
          </cell>
          <cell r="D1933">
            <v>1600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 t="str">
            <v>Crestron</v>
          </cell>
        </row>
        <row r="1934">
          <cell r="A1934" t="str">
            <v>TPS-6XNL-W-S</v>
          </cell>
          <cell r="B1934" t="str">
            <v>Crestron</v>
          </cell>
          <cell r="C1934" t="str">
            <v>Isys® 5.7" Wireless Touch Screen, White Smooth; includes TPS-6X-BTP, TPS-6XNL-DS-W-S, TPS-6X-IMCW, PW-2407WU, &amp; TPS-6X-FPW-S-NB; Requires CEN-HPRFGW, C2N-IRGW, or CNXRMIRD for wireless operation; For custom engraving, see Configuration and Ordering Guide</v>
          </cell>
          <cell r="D1934">
            <v>1600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 t="str">
            <v>Crestron</v>
          </cell>
        </row>
        <row r="1935">
          <cell r="A1935" t="str">
            <v>TPS-6X-W-S</v>
          </cell>
          <cell r="B1935" t="str">
            <v>Crestron</v>
          </cell>
          <cell r="C1935" t="str">
            <v>Isys® 5.7" Wireless Touch Screen, White Smooth; includes TPS-6X-BTP, TPS-6X-DS-W-S, TPS-6X-IMCW, PW-2407WU, &amp; TPS-6X-FPW-S-NB; Requires CEN-ERFGW-POE, C2N-IRGW, or CNXRMIRD for wireless operation; For custom engraving, see Configuration and Ordering Guide</v>
          </cell>
          <cell r="D1935">
            <v>1600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 t="str">
            <v>Crestron</v>
          </cell>
        </row>
        <row r="1936">
          <cell r="A1936" t="str">
            <v>TPS-6X-LP-W-S</v>
          </cell>
          <cell r="B1936" t="str">
            <v>Crestron</v>
          </cell>
          <cell r="C1936" t="str">
            <v>Isys® 5.7" Wireless Touch Screen, White Smooth; includes TPS-6X-BTP, TPS-6X-DS-LP-W-T, TPS-6X-IMCW, PW-2407WU, &amp; TPS-6X-FPW-T-NB; Requires CEN-ERFGW-POE, C2N-IRGW, or CNXRMIRD for wireless operation; For custom engraving, see Configuration and Ordering Guide</v>
          </cell>
          <cell r="D1936">
            <v>1600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 t="str">
            <v>Crestron</v>
          </cell>
        </row>
        <row r="1937">
          <cell r="A1937" t="str">
            <v>TPS-6XNL-B-T</v>
          </cell>
          <cell r="B1937" t="str">
            <v>Crestron</v>
          </cell>
          <cell r="C1937" t="str">
            <v>Isys® 5.7" Wireless Touch Screen, Black Textured; includes TPS-6X-BTP, TPS-6XNL-DS-B-T, TPS-6X-IMCW, PW-2407WU, &amp; TPS-6X-FPB-T-NB; Requires CEN-HPRFGW, C2N-IRGW, or CNXRMIRD for wireless operation; For custom engraving, see Configuration and Ordering Guide</v>
          </cell>
          <cell r="D1937">
            <v>1600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 t="str">
            <v>Crestron</v>
          </cell>
        </row>
        <row r="1938">
          <cell r="A1938" t="str">
            <v>TPS-6X-LP-B-T</v>
          </cell>
          <cell r="B1938" t="str">
            <v>Crestron</v>
          </cell>
          <cell r="C1938" t="str">
            <v>Isys® 5.7" Wireless Touch Screen, Black Textured; includes TPS-6X-BTP, TPS-6X-DS-LP-B-T, TPS-6X-IMCW, PW-2407WU, &amp; TPS-6X-FPB-T-NB; Requires CEN-ERFGW-POE, C2N-IRGW, or CNXRMIRD for wireless operation; For custom engraving, see Configuration and Ordering Guide</v>
          </cell>
          <cell r="D1938">
            <v>1600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 t="str">
            <v>Crestron</v>
          </cell>
        </row>
        <row r="1939">
          <cell r="A1939" t="str">
            <v>TPS-6X-B-T</v>
          </cell>
          <cell r="B1939" t="str">
            <v>Crestron</v>
          </cell>
          <cell r="C1939" t="str">
            <v>Isys® 5.7" Wireless Touch Screen, Black Textured; includes TPS-6X-BTP, TPS-6X-DS-B-T, TPS-6X-IMCW, PW-2407WU, &amp; TPS-6X-FPB-T-NB; Requires CEN-ERFGW-POE, C2N-IRGW, or CNXRMIRD for wireless operation; For custom engraving, see Configuration and Ordering Guide</v>
          </cell>
          <cell r="D1939">
            <v>1600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 t="str">
            <v>Crestron</v>
          </cell>
        </row>
        <row r="1940">
          <cell r="A1940" t="str">
            <v>TPS-6XNL</v>
          </cell>
          <cell r="B1940" t="str">
            <v>Crestron</v>
          </cell>
          <cell r="C1940" t="str">
            <v>Isys® 5.7" Wireless Touch Screen, Black Smooth; includes TPS-6X-BTP, TPS-6XNL-DS, TPS-6X-IMCW, PW-2407WU, &amp; TPS-6X-FP-NB; Requires CEN-ERFGW-POE, C2N-IRGW, or CNXRMIRD for wireless operation; For custom engraving, see Configuration and Ordering Guide</v>
          </cell>
          <cell r="D1940">
            <v>1600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 t="str">
            <v>Crestron</v>
          </cell>
        </row>
        <row r="1941">
          <cell r="A1941" t="str">
            <v>TPS-6X</v>
          </cell>
          <cell r="B1941" t="str">
            <v>Crestron</v>
          </cell>
          <cell r="C1941" t="str">
            <v>Isys® 5.7" Wireless Touch Screen, Black Smooth; includes TPS-6X-BTP, TPS-6X-DS, TPS-6X-IMCW, PW-2407WU, &amp; TPS-6X-FP-NB; Requires CEN-ERFGW-POE, C2N-IRGW, or CNXRMIRD for wireless operation; For custom engraving, see Configuration and Ordering Guide</v>
          </cell>
          <cell r="D1941">
            <v>1600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 t="str">
            <v>Crestron</v>
          </cell>
        </row>
        <row r="1942">
          <cell r="A1942" t="str">
            <v>TPS-6X-LP</v>
          </cell>
          <cell r="B1942" t="str">
            <v>Crestron</v>
          </cell>
          <cell r="C1942" t="str">
            <v>Isys® 5.7" Wireless Touch Screen, Black Smooth; includes TPS-6X-BTP, TPS-6X-DS-LP, TPS-6X-IMCW, PW-2407WU, &amp; TPS-6X-FP-NB; Requires CEN-ERFGW-POE, C2N-IRGW, or CNXRMIRD for wireless operation; For custom engraving, see Configuration and Ordering Guide</v>
          </cell>
          <cell r="D1942">
            <v>1600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 t="str">
            <v>Crestron</v>
          </cell>
        </row>
        <row r="1943">
          <cell r="A1943" t="str">
            <v>TPS-6XWALL-W-S</v>
          </cell>
          <cell r="B1943" t="str">
            <v>Crestron</v>
          </cell>
          <cell r="C1943" t="str">
            <v>Isys® 5.7" Wall Mount Wireless Touch Screen, White Smooth; includes TPS-6X-BTP, TPS-6X-DSW-W-S, &amp; TPS-6X-FP-NB-W-S; Requires CEN-ERFGW-POE, C2N-IRGW, or CNXRMIRD for wireless operation; For custom engraving and mounting options, see Configuration and Ordering Guide</v>
          </cell>
          <cell r="D1943">
            <v>2300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 t="str">
            <v>Crestron</v>
          </cell>
        </row>
        <row r="1944">
          <cell r="A1944" t="str">
            <v>TPS-6XWALL-B-T</v>
          </cell>
          <cell r="B1944" t="str">
            <v>Crestron</v>
          </cell>
          <cell r="C1944" t="str">
            <v>Isys® 5.7" Wall Mount Wireless Touch Screen, Black Textured; includes TPS-6X-BTP, TPS-6X-DSW-B-T, &amp; TPS-6X-FP-NB-B-T; Requires CEN-ERFGW-POE, C2N-IRGW, or CNXRMIRD for wireless operation; For custom engraving and mounting options, see Configuration and Ordering Guide</v>
          </cell>
          <cell r="D1944">
            <v>2300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 t="str">
            <v>Crestron</v>
          </cell>
        </row>
        <row r="1945">
          <cell r="A1945" t="str">
            <v>TPS-6XWALL</v>
          </cell>
          <cell r="B1945" t="str">
            <v>Crestron</v>
          </cell>
          <cell r="C1945" t="str">
            <v>Isys® 5.7" Wall Mount Wireless Touch Screen, Black Smooth; includes TPS-6X-BTP, TPS-6X-DSW, &amp; TPS-6X-FP-NB; Requires CEN-ERFGW-POE, C2N-IRGW, or CNXRMIRD for wireless operation; For custom engraving and mounting options, see Configuration and Ordering Guide</v>
          </cell>
          <cell r="D1945">
            <v>2300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 t="str">
            <v>Crestron</v>
          </cell>
        </row>
        <row r="1946">
          <cell r="A1946" t="str">
            <v>TPS-1700</v>
          </cell>
          <cell r="B1946" t="str">
            <v>Crestron</v>
          </cell>
          <cell r="C1946" t="str">
            <v>Isys® 5.7" Active Matrix Color Tabletop Touchpanel; ships with no-button bezel installed, includes CNRJ11 and 1700C-BTNB-BEZELS without engraving. For custom engraving and bezel options, see Configuration and Ordering Guide</v>
          </cell>
          <cell r="D1946">
            <v>1200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 t="str">
            <v>Crestron</v>
          </cell>
        </row>
        <row r="1947">
          <cell r="A1947" t="str">
            <v>MTX-3</v>
          </cell>
          <cell r="B1947" t="str">
            <v>Crestron</v>
          </cell>
          <cell r="C1947" t="str">
            <v>Isys® 2.8” Handheld Wireless Touch Screen w/infiNET EX®, includes MTX-3-DS, TPMC-3X-BTP, and PW-0510WU; requires CEN-RFGW-EX or equiv.</v>
          </cell>
          <cell r="D1947">
            <v>550</v>
          </cell>
          <cell r="E1947">
            <v>0</v>
          </cell>
          <cell r="F1947">
            <v>0.25</v>
          </cell>
          <cell r="G1947">
            <v>0.25</v>
          </cell>
          <cell r="H1947">
            <v>6</v>
          </cell>
          <cell r="I1947" t="str">
            <v>Crestron</v>
          </cell>
        </row>
        <row r="1948">
          <cell r="A1948" t="str">
            <v>TPMC-3X</v>
          </cell>
          <cell r="B1948" t="str">
            <v>Crestron</v>
          </cell>
          <cell r="C1948" t="str">
            <v>Isys® 2.8” Handheld WiFi Touch Screen. Includes TPMC-3X-BTP, TPMC-3X-DS, and PW-1215WU</v>
          </cell>
          <cell r="D1948">
            <v>900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 t="str">
            <v>Crestron</v>
          </cell>
        </row>
        <row r="1949">
          <cell r="A1949" t="str">
            <v>TPMC-3X-LP</v>
          </cell>
          <cell r="B1949" t="str">
            <v>Crestron</v>
          </cell>
          <cell r="C1949" t="str">
            <v>Isys® 2.8” Handheld WiFi Touch Screen w/Low-Profile Docking Station. Includes TPMC-3X-BTP, MTX-3-DS, and PW-0510WU</v>
          </cell>
          <cell r="D1949">
            <v>900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 t="str">
            <v>Crestron</v>
          </cell>
        </row>
        <row r="1950">
          <cell r="A1950" t="str">
            <v>TPS-4000LW</v>
          </cell>
          <cell r="B1950" t="str">
            <v>Crestron</v>
          </cell>
          <cell r="C1950" t="str">
            <v>Isys® 10.4" Lectern/Wall Mount Touchpanel with Video, Audio, (5) Pushbuttons, and White faceplate. Mounting accessories sold separately. For custom engraving, faceplates and mounting options, see Configuration and Ordering Guide</v>
          </cell>
          <cell r="D1950">
            <v>2400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 t="str">
            <v>Crestron</v>
          </cell>
        </row>
        <row r="1951">
          <cell r="A1951" t="str">
            <v>TPS-4000LB</v>
          </cell>
          <cell r="B1951" t="str">
            <v>Crestron</v>
          </cell>
          <cell r="C1951" t="str">
            <v>Isys® 10.4" Lectern/Wall Mount Touchpanel with Video, Audio, (5) Pushbuttons, and Black faceplate. Mounting accessories sold separately. For custom engraving, faceplates and mounting options, see Configuration and Ordering Guide</v>
          </cell>
          <cell r="D1951">
            <v>2400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 t="str">
            <v>Crestron</v>
          </cell>
        </row>
        <row r="1952">
          <cell r="A1952" t="str">
            <v>TPS-4000LA</v>
          </cell>
          <cell r="B1952" t="str">
            <v>Crestron</v>
          </cell>
          <cell r="C1952" t="str">
            <v>Isys® 10.4" Lectern/Wall Mount Touchpanel with Video, Audio, (5) Pushbuttons, and Almond faceplate. Mounting accessories sold separately. For custom engraving, faceplates and mounting options, see Configuration and Ordering Guide</v>
          </cell>
          <cell r="D1952">
            <v>2400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 t="str">
            <v>Crestron</v>
          </cell>
        </row>
        <row r="1953">
          <cell r="A1953" t="str">
            <v>TPSI-CP2EPAK-6X</v>
          </cell>
          <cell r="B1953" t="str">
            <v>Crestron</v>
          </cell>
          <cell r="C1953" t="str">
            <v>Isys Wireless Control Package w/CP2E - International Version, 230V - Includes TPS-6X (w/TPS-6X-BTP, TPS-6X-DS, TPS-6X-IMCW, &amp; PW-2407WU), CENI-HPRFGW, CP2E, PW-2420RU, and (4) IRP2</v>
          </cell>
          <cell r="D1953">
            <v>2800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 t="str">
            <v>Crestron</v>
          </cell>
        </row>
        <row r="1954">
          <cell r="A1954" t="str">
            <v>TPS-CP2EPAK-6X</v>
          </cell>
          <cell r="B1954" t="str">
            <v>Crestron</v>
          </cell>
          <cell r="C1954" t="str">
            <v>Isys Wireless Control Package w/CP2E - Includes TPS-6X (w/TPS-6X-BTP, TPS-6X-DS, TPS-6X-IMCW, &amp; PW-2407WU), CEN-HPRFGW, CP2E, PW-2420RU, and (4) IRP2</v>
          </cell>
          <cell r="D1954">
            <v>2800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 t="str">
            <v>Crestron</v>
          </cell>
        </row>
        <row r="1955">
          <cell r="A1955" t="str">
            <v>TPS-AV2PAK-6X-B-T</v>
          </cell>
          <cell r="B1955" t="str">
            <v>Crestron</v>
          </cell>
          <cell r="C1955" t="str">
            <v>Isys Wireless Control Package w/AV2, Matte Black - Includes TPS-6X-B-T (w/TPS-6X-BTP, TPS-6X-DS-B-T, TPS-6X-IMCW, &amp; PW-2407WU), CEN-HPRFGW, AV2, C2ENET-1, and (4) IRP2</v>
          </cell>
          <cell r="D1955">
            <v>3450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 t="str">
            <v>Crestron</v>
          </cell>
        </row>
        <row r="1956">
          <cell r="A1956" t="str">
            <v>TPSI-AV2PAK-6X</v>
          </cell>
          <cell r="B1956" t="str">
            <v>Crestron</v>
          </cell>
          <cell r="C1956" t="str">
            <v>Isys Wireless Control Package w/AV2, Gloss Black - International Version, 230V - Includes TPS-6X (w/TPS-6X-BTP, TPS-6X-DS, TPS-6X-IMCW, &amp; PW-2407WU), CENI-HPRFGW, AV2, C2ENET-1, and (4) IRP2</v>
          </cell>
          <cell r="D1956">
            <v>3450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 t="str">
            <v>Crestron</v>
          </cell>
        </row>
        <row r="1957">
          <cell r="A1957" t="str">
            <v>TPS-AV2PAK-6X</v>
          </cell>
          <cell r="B1957" t="str">
            <v>Crestron</v>
          </cell>
          <cell r="C1957" t="str">
            <v>Isys Wireless Control Package w/AV2, Gloss Black - Includes TPS-6X (w/TPS-6X-BTP, TPS-6X-DS, TPS-6X-IMCW, &amp; PW-2407WU), CEN-HPRFGW, AV2, C2ENET-1, and (4) IRP2</v>
          </cell>
          <cell r="D1957">
            <v>3450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 t="str">
            <v>Crestron</v>
          </cell>
        </row>
        <row r="1958">
          <cell r="A1958" t="str">
            <v>TPS-G-TPI</v>
          </cell>
          <cell r="B1958" t="str">
            <v>Crestron</v>
          </cell>
          <cell r="C1958" t="str">
            <v>Isys G-Series Touchpanel Interface with QuickMedia connectivity; may require QM-TX or other QM interface device(s).</v>
          </cell>
          <cell r="D1958">
            <v>3000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 t="str">
            <v>Crestron</v>
          </cell>
        </row>
        <row r="1959">
          <cell r="A1959" t="str">
            <v>TPS-GA-TPI</v>
          </cell>
          <cell r="B1959" t="str">
            <v>Crestron</v>
          </cell>
          <cell r="C1959" t="str">
            <v>Isys G-Series Touchpanel Interface with conventional analog video and RGB connectivity</v>
          </cell>
          <cell r="D1959">
            <v>3500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 t="str">
            <v>Crestron</v>
          </cell>
        </row>
        <row r="1960">
          <cell r="A1960" t="str">
            <v>TPS-6LW-T</v>
          </cell>
          <cell r="B1960" t="str">
            <v>Crestron</v>
          </cell>
          <cell r="C1960" t="str">
            <v>Isys 5.7” Wall Mount Touchpanel, Matte White. Requires SPK-6L to enable audio input and intercom capability. Includes TPS-6L-FPW-T_BLANK button faceplate, TPS-6L-FPW-T-NB_BLANK no-button faceplate, and (1) set mounting clips. For additional mounting options, faceplates, and custom engraving, see Configuration and Ordering Guide.</v>
          </cell>
          <cell r="D1960">
            <v>1200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 t="str">
            <v>Crestron</v>
          </cell>
        </row>
        <row r="1961">
          <cell r="A1961" t="str">
            <v>TPS-6LB-T</v>
          </cell>
          <cell r="B1961" t="str">
            <v>Crestron</v>
          </cell>
          <cell r="C1961" t="str">
            <v>Isys 5.7” Wall Mount Touchpanel, Matte Black. Requires SPK-6L to enable audio input and intercom capability. Includes TPS-6L-FPB-T_BLANK button faceplate, TPS-6L-FPB-T-NB_BLANK no-button faceplate, and (1) set mounting clips. For additional mounting options, faceplates, and custom engraving, see Configuration and Ordering Guide.</v>
          </cell>
          <cell r="D1961">
            <v>1200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 t="str">
            <v>Crestron</v>
          </cell>
        </row>
        <row r="1962">
          <cell r="A1962" t="str">
            <v>TPS-6LA-T</v>
          </cell>
          <cell r="B1962" t="str">
            <v>Crestron</v>
          </cell>
          <cell r="C1962" t="str">
            <v>Isys 5.7” Wall Mount Touchpanel, Matte Almond. Requires SPK-6L to enable audio input and intercom capability. Includes TPS-6L-FPA-T_BLANK button faceplate, TPS-6L-FPA-T-NB_BLANK no-button faceplate, and (1) set mounting clips. For additional mounting options, faceplates, and custom engraving, see Configuration and Ordering Guide.</v>
          </cell>
          <cell r="D1962">
            <v>1200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 t="str">
            <v>Crestron</v>
          </cell>
        </row>
        <row r="1963">
          <cell r="A1963" t="str">
            <v>TPMC-12LW</v>
          </cell>
          <cell r="B1963" t="str">
            <v>Crestron</v>
          </cell>
          <cell r="C1963" t="str">
            <v>Isys 12" Wall Mount Touchpanel, white; includes TPMC-CH-IMC; may require QM-TX or other QM interface device(s). For mounting options, see Configuration and Ordering Guide</v>
          </cell>
          <cell r="D1963">
            <v>3400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 t="str">
            <v>Crestron</v>
          </cell>
        </row>
        <row r="1964">
          <cell r="A1964" t="str">
            <v>TPMC-12LB</v>
          </cell>
          <cell r="B1964" t="str">
            <v>Crestron</v>
          </cell>
          <cell r="C1964" t="str">
            <v>Isys 12" Wall Mount Touchpanel, black; includes TPMC-CH-IMC; may require QM-TX or other QM interface device(s). For mounting options, see Configuration and Ordering Guide</v>
          </cell>
          <cell r="D1964">
            <v>3400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 t="str">
            <v>Crestron</v>
          </cell>
        </row>
        <row r="1965">
          <cell r="A1965" t="str">
            <v>TPMC-12W</v>
          </cell>
          <cell r="B1965" t="str">
            <v>Crestron</v>
          </cell>
          <cell r="C1965" t="str">
            <v>Isys 12" Tilt Touchpanel, slimline base, white/gray; includes TPMC-CH-IMC and 15 ft cable; may require QM-TX or other QM interface device(s).</v>
          </cell>
          <cell r="D1965">
            <v>3400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 t="str">
            <v>Crestron</v>
          </cell>
        </row>
        <row r="1966">
          <cell r="A1966" t="str">
            <v>TPMC-12B</v>
          </cell>
          <cell r="B1966" t="str">
            <v>Crestron</v>
          </cell>
          <cell r="C1966" t="str">
            <v>Isys 12" Tilt Touchpanel, slimline base, black/silver; includes TPMC-CH-IMC and 15 ft cable; may require QM-TX or other QM interface device(s).</v>
          </cell>
          <cell r="D1966">
            <v>3400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 t="str">
            <v>Crestron</v>
          </cell>
        </row>
        <row r="1967">
          <cell r="A1967" t="str">
            <v>TPS-4000</v>
          </cell>
          <cell r="B1967" t="str">
            <v>Crestron</v>
          </cell>
          <cell r="C1967" t="str">
            <v>Isys 10.4" Tilt Touchpanel; includes TPS-IMPC and 15 ft cable</v>
          </cell>
          <cell r="D1967">
            <v>2400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 t="str">
            <v>Crestron</v>
          </cell>
        </row>
        <row r="1968">
          <cell r="A1968" t="str">
            <v>ST-SPL</v>
          </cell>
          <cell r="B1968" t="str">
            <v>Crestron</v>
          </cell>
          <cell r="C1968" t="str">
            <v>IR Splitter, 5-Way</v>
          </cell>
          <cell r="D1968">
            <v>50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 t="str">
            <v>Crestron</v>
          </cell>
        </row>
        <row r="1969">
          <cell r="A1969" t="str">
            <v>CSP-LIR-USB</v>
          </cell>
          <cell r="B1969" t="str">
            <v>Crestron</v>
          </cell>
          <cell r="C1969" t="str">
            <v>IR Learner</v>
          </cell>
          <cell r="D1969">
            <v>100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 t="str">
            <v>Crestron</v>
          </cell>
        </row>
        <row r="1970">
          <cell r="A1970" t="str">
            <v>GLPPA-IRGW-F</v>
          </cell>
          <cell r="B1970" t="str">
            <v>Crestron</v>
          </cell>
          <cell r="C1970" t="str">
            <v>IR Gateway for GLPP, Flush Mount</v>
          </cell>
          <cell r="D1970">
            <v>150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 t="str">
            <v>Crestron</v>
          </cell>
        </row>
        <row r="1971">
          <cell r="A1971" t="str">
            <v>IRP2</v>
          </cell>
          <cell r="B1971" t="str">
            <v>Crestron</v>
          </cell>
          <cell r="C1971" t="str">
            <v>IR Emitter Probe w/Terminal Block Connector</v>
          </cell>
          <cell r="D1971">
            <v>25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 t="str">
            <v>Crestron</v>
          </cell>
        </row>
        <row r="1972">
          <cell r="A1972" t="str">
            <v>IDOC-PAD2-DSC-W-S</v>
          </cell>
          <cell r="B1972" t="str">
            <v>Crestron</v>
          </cell>
          <cell r="C1972" t="str">
            <v>iPanel™ TableTop Docking Station for iPad® 2 and iPad (3rd generation), Smooth White</v>
          </cell>
          <cell r="D1972">
            <v>185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 t="str">
            <v>Crestron</v>
          </cell>
        </row>
        <row r="1973">
          <cell r="A1973" t="str">
            <v>IDOC-PAD2-DSC-B-S</v>
          </cell>
          <cell r="B1973" t="str">
            <v>Crestron</v>
          </cell>
          <cell r="C1973" t="str">
            <v>iPanel™ TableTop Docking Station for iPad® 2 and iPad (3rd generation), Smooth Black</v>
          </cell>
          <cell r="D1973">
            <v>185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 t="str">
            <v>Crestron</v>
          </cell>
        </row>
        <row r="1974">
          <cell r="A1974" t="str">
            <v>IDOC-PAD-DSC-W-S</v>
          </cell>
          <cell r="B1974" t="str">
            <v>Crestron</v>
          </cell>
          <cell r="C1974" t="str">
            <v>iPanel™ TableTop Docking Station for iPad® (1st generation), Smooth White</v>
          </cell>
          <cell r="D1974">
            <v>185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 t="str">
            <v>Crestron</v>
          </cell>
        </row>
        <row r="1975">
          <cell r="A1975" t="str">
            <v>IDOC-PAD-DSC-B-S</v>
          </cell>
          <cell r="B1975" t="str">
            <v>Crestron</v>
          </cell>
          <cell r="C1975" t="str">
            <v>iPanel™ TableTop Docking Station for iPad® (1st generation), Smooth Black</v>
          </cell>
          <cell r="D1975">
            <v>185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 t="str">
            <v>Crestron</v>
          </cell>
        </row>
        <row r="1976">
          <cell r="A1976" t="str">
            <v>IDOC-PAD2-DSWC-W-S</v>
          </cell>
          <cell r="B1976" t="str">
            <v>Crestron</v>
          </cell>
          <cell r="C1976" t="str">
            <v>iPanel™ In-Wall Docking Station for iPad® 2 and iPad (3rd generation), Smooth White</v>
          </cell>
          <cell r="D1976">
            <v>315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 t="str">
            <v>Crestron</v>
          </cell>
        </row>
        <row r="1977">
          <cell r="A1977" t="str">
            <v>IDOC-PAD2-DSWC-B-S</v>
          </cell>
          <cell r="B1977" t="str">
            <v>Crestron</v>
          </cell>
          <cell r="C1977" t="str">
            <v>iPanel™ In-Wall Docking Station for iPad® 2 and iPad (3rd generation), Smooth Black</v>
          </cell>
          <cell r="D1977">
            <v>315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 t="str">
            <v>Crestron</v>
          </cell>
        </row>
        <row r="1978">
          <cell r="A1978" t="str">
            <v>IDOC-PAD-DSWC-W-S</v>
          </cell>
          <cell r="B1978" t="str">
            <v>Crestron</v>
          </cell>
          <cell r="C1978" t="str">
            <v>iPanel™ In-Wall Docking Station for iPad® (1st generation), Smooth White</v>
          </cell>
          <cell r="D1978">
            <v>315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 t="str">
            <v>Crestron</v>
          </cell>
        </row>
        <row r="1979">
          <cell r="A1979" t="str">
            <v>IDOC-PAD-DSWC-B-S</v>
          </cell>
          <cell r="B1979" t="str">
            <v>Crestron</v>
          </cell>
          <cell r="C1979" t="str">
            <v>iPanel™ In-Wall Docking Station for iPad® (1st generation), Smooth Black</v>
          </cell>
          <cell r="D1979">
            <v>315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 t="str">
            <v>Crestron</v>
          </cell>
        </row>
        <row r="1980">
          <cell r="A1980" t="str">
            <v>ATC-AUDIONET</v>
          </cell>
          <cell r="B1980" t="str">
            <v>Crestron</v>
          </cell>
          <cell r="C1980" t="str">
            <v>Internet Radio Tuner Card</v>
          </cell>
          <cell r="D1980">
            <v>550</v>
          </cell>
          <cell r="E1980">
            <v>0</v>
          </cell>
          <cell r="F1980">
            <v>1</v>
          </cell>
          <cell r="G1980">
            <v>1</v>
          </cell>
          <cell r="H1980">
            <v>3</v>
          </cell>
          <cell r="I1980" t="str">
            <v>Crestron</v>
          </cell>
        </row>
        <row r="1981">
          <cell r="A1981" t="str">
            <v>TPMC-8X-BTP</v>
          </cell>
          <cell r="B1981" t="str">
            <v>Crestron</v>
          </cell>
          <cell r="C1981" t="str">
            <v>Internal Battery Pack for TPMC-8X or TPMC-8X-GA</v>
          </cell>
          <cell r="D1981">
            <v>75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 t="str">
            <v>Crestron</v>
          </cell>
        </row>
        <row r="1982">
          <cell r="A1982" t="str">
            <v>CEN-UPS1250-BTP</v>
          </cell>
          <cell r="B1982" t="str">
            <v>Crestron</v>
          </cell>
          <cell r="C1982" t="str">
            <v>Internal Battery Pack for CEN-UPS1250</v>
          </cell>
          <cell r="D1982">
            <v>120</v>
          </cell>
          <cell r="E1982">
            <v>0</v>
          </cell>
          <cell r="F1982">
            <v>1</v>
          </cell>
          <cell r="G1982">
            <v>0</v>
          </cell>
          <cell r="H1982">
            <v>0</v>
          </cell>
          <cell r="I1982" t="str">
            <v>Crestron</v>
          </cell>
        </row>
        <row r="1983">
          <cell r="A1983" t="str">
            <v>ADMS-G2</v>
          </cell>
          <cell r="B1983" t="str">
            <v>Crestron</v>
          </cell>
          <cell r="C1983" t="str">
            <v>Intermedia Delivery System™ (2nd generation)</v>
          </cell>
          <cell r="D1983">
            <v>1999</v>
          </cell>
          <cell r="E1983">
            <v>0</v>
          </cell>
          <cell r="F1983">
            <v>2</v>
          </cell>
          <cell r="G1983">
            <v>2</v>
          </cell>
          <cell r="H1983">
            <v>16</v>
          </cell>
          <cell r="I1983" t="str">
            <v>Crestron</v>
          </cell>
        </row>
        <row r="1984">
          <cell r="A1984" t="str">
            <v>V24-IMCW-C</v>
          </cell>
          <cell r="B1984" t="str">
            <v>Crestron</v>
          </cell>
          <cell r="C1984" t="str">
            <v>Interface Module for V24R-C &amp; V24RL-C</v>
          </cell>
          <cell r="D1984">
            <v>150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 t="str">
            <v>Crestron</v>
          </cell>
        </row>
        <row r="1985">
          <cell r="A1985" t="str">
            <v>TST-600-IMCW</v>
          </cell>
          <cell r="B1985" t="str">
            <v>Crestron</v>
          </cell>
          <cell r="C1985" t="str">
            <v>Interface Module for TST-600-DS, includes PW-2407WU [Just Released]</v>
          </cell>
          <cell r="D1985">
            <v>125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 t="str">
            <v>Crestron</v>
          </cell>
        </row>
        <row r="1986">
          <cell r="A1986" t="str">
            <v>TPS-6X-IMCW</v>
          </cell>
          <cell r="B1986" t="str">
            <v>Crestron</v>
          </cell>
          <cell r="C1986" t="str">
            <v>Interface Module for TPS-6, TPS-6X-DS, TPS-6X-DS-LP, &amp; TPMC-9</v>
          </cell>
          <cell r="D1986">
            <v>125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 t="str">
            <v>Crestron</v>
          </cell>
        </row>
        <row r="1987">
          <cell r="A1987" t="str">
            <v>TPMC-V-IMCW</v>
          </cell>
          <cell r="B1987" t="str">
            <v>Crestron</v>
          </cell>
          <cell r="C1987" t="str">
            <v>Interface Module for TPMC-V Touchpanels</v>
          </cell>
          <cell r="D1987">
            <v>125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 t="str">
            <v>Crestron</v>
          </cell>
        </row>
        <row r="1988">
          <cell r="A1988" t="str">
            <v>TPS-IMPC</v>
          </cell>
          <cell r="B1988" t="str">
            <v>Crestron</v>
          </cell>
          <cell r="C1988" t="str">
            <v>Interface Module for Isys TPS-3000/4000/5000/6000</v>
          </cell>
          <cell r="D1988">
            <v>160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 t="str">
            <v>Crestron</v>
          </cell>
        </row>
        <row r="1989">
          <cell r="A1989" t="str">
            <v>CEN-IDOCV-PWE-W</v>
          </cell>
          <cell r="B1989" t="str">
            <v>Crestron</v>
          </cell>
          <cell r="C1989" t="str">
            <v>Interface for Apple® iPod®, White. Includes PWE-4803RU PoE Injector and CEN-IDOCV-DS-W docking station. Requires ABAR-1 &amp; ABVR-1 or other CH CAT5 AV interface.</v>
          </cell>
          <cell r="D1989">
            <v>400</v>
          </cell>
          <cell r="E1989">
            <v>0</v>
          </cell>
          <cell r="F1989">
            <v>2</v>
          </cell>
          <cell r="G1989">
            <v>0.25</v>
          </cell>
          <cell r="H1989">
            <v>2</v>
          </cell>
          <cell r="I1989" t="str">
            <v>Crestron</v>
          </cell>
        </row>
        <row r="1990">
          <cell r="A1990" t="str">
            <v>CEN-IDOCV-W</v>
          </cell>
          <cell r="B1990" t="str">
            <v>Crestron</v>
          </cell>
          <cell r="C1990" t="str">
            <v>Interface for Apple® iPod®, White. Includes CEN-IDOCV-DS-W docking station. Requires PWE-4803RU or equivalent PoE power source. Requires ABAR-1 &amp; ABVR-1 or other CH CAT5 AV interface.</v>
          </cell>
          <cell r="D1990">
            <v>350</v>
          </cell>
          <cell r="E1990">
            <v>0</v>
          </cell>
          <cell r="F1990">
            <v>2</v>
          </cell>
          <cell r="G1990">
            <v>0.25</v>
          </cell>
          <cell r="H1990">
            <v>2</v>
          </cell>
          <cell r="I1990" t="str">
            <v>Crestron</v>
          </cell>
        </row>
        <row r="1991">
          <cell r="A1991" t="str">
            <v>CEN-IDOCV-PWE-B-S</v>
          </cell>
          <cell r="B1991" t="str">
            <v>Crestron</v>
          </cell>
          <cell r="C1991" t="str">
            <v>Interface for Apple® iPod®, Black Smooth. Includes PWE-4803RU PoE Injector and CEN-IDOCV-DS-B-S docking station. Requires ABAR-1 &amp; ABVR-1 or other CH CAT5 AV interface.</v>
          </cell>
          <cell r="D1991">
            <v>400</v>
          </cell>
          <cell r="E1991">
            <v>0</v>
          </cell>
          <cell r="F1991">
            <v>2</v>
          </cell>
          <cell r="G1991">
            <v>0.25</v>
          </cell>
          <cell r="H1991">
            <v>2</v>
          </cell>
          <cell r="I1991" t="str">
            <v>Crestron</v>
          </cell>
        </row>
        <row r="1992">
          <cell r="A1992" t="str">
            <v>CEN-IDOCV-B-S</v>
          </cell>
          <cell r="B1992" t="str">
            <v>Crestron</v>
          </cell>
          <cell r="C1992" t="str">
            <v>Interface for Apple® iPod®, Black Smooth. Includes CEN-IDOCV-DS-B-S docking station. Requires PWE-4803RU or equivalent PoE power source. Requires ABAR-1 &amp; ABVR-1 or other CH CAT5 AV interface.</v>
          </cell>
          <cell r="D1992">
            <v>350</v>
          </cell>
          <cell r="E1992">
            <v>0</v>
          </cell>
          <cell r="F1992">
            <v>2</v>
          </cell>
          <cell r="G1992">
            <v>0.25</v>
          </cell>
          <cell r="H1992">
            <v>2</v>
          </cell>
          <cell r="I1992" t="str">
            <v>Crestron</v>
          </cell>
        </row>
        <row r="1993">
          <cell r="A1993" t="str">
            <v>C2N-IVDS24X24</v>
          </cell>
          <cell r="B1993" t="str">
            <v>Crestron</v>
          </cell>
          <cell r="C1993" t="str">
            <v>Intercom Video Distribution Switcher, 24 X 24</v>
          </cell>
          <cell r="D1993">
            <v>1200</v>
          </cell>
          <cell r="E1993">
            <v>0</v>
          </cell>
          <cell r="F1993">
            <v>4</v>
          </cell>
          <cell r="G1993">
            <v>0.25</v>
          </cell>
          <cell r="H1993">
            <v>24</v>
          </cell>
          <cell r="I1993" t="str">
            <v>Crestron</v>
          </cell>
        </row>
        <row r="1994">
          <cell r="A1994" t="str">
            <v>C2N-IIF</v>
          </cell>
          <cell r="B1994" t="str">
            <v>Crestron</v>
          </cell>
          <cell r="C1994" t="str">
            <v>Intercom Door Panel Interface</v>
          </cell>
          <cell r="D1994">
            <v>350</v>
          </cell>
          <cell r="E1994">
            <v>0</v>
          </cell>
          <cell r="F1994">
            <v>2</v>
          </cell>
          <cell r="G1994">
            <v>1</v>
          </cell>
          <cell r="H1994">
            <v>1</v>
          </cell>
          <cell r="I1994" t="str">
            <v>Crestron</v>
          </cell>
        </row>
        <row r="1995">
          <cell r="A1995" t="str">
            <v>C2N-IADS30X24</v>
          </cell>
          <cell r="B1995" t="str">
            <v>Crestron</v>
          </cell>
          <cell r="C1995" t="str">
            <v>Intercom Audio Distribution Switcher, 30 X 24</v>
          </cell>
          <cell r="D1995">
            <v>1200</v>
          </cell>
          <cell r="E1995">
            <v>0</v>
          </cell>
          <cell r="F1995">
            <v>4</v>
          </cell>
          <cell r="G1995">
            <v>0.25</v>
          </cell>
          <cell r="H1995">
            <v>24</v>
          </cell>
          <cell r="I1995" t="str">
            <v>Crestron</v>
          </cell>
        </row>
        <row r="1996">
          <cell r="A1996" t="str">
            <v>IC-400-P_PAK</v>
          </cell>
          <cell r="B1996" t="str">
            <v>Crestron</v>
          </cell>
          <cell r="C1996" t="str">
            <v>IntelliClass™ Classroom AV System Package — Wall Speakers, Ceiling Projector Mount, 4 Sources</v>
          </cell>
          <cell r="D1996">
            <v>1900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 t="str">
            <v>Crestron</v>
          </cell>
        </row>
        <row r="1997">
          <cell r="A1997" t="str">
            <v>IC-300-P_PAK</v>
          </cell>
          <cell r="B1997" t="str">
            <v>Crestron</v>
          </cell>
          <cell r="C1997" t="str">
            <v>IntelliClass™ Classroom AV System Package — Wall Speakers, Ceiling Projector Mount, 3 Sources</v>
          </cell>
          <cell r="D1997">
            <v>1700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 t="str">
            <v>Crestron</v>
          </cell>
        </row>
        <row r="1998">
          <cell r="A1998" t="str">
            <v>IC-200-P_PAK</v>
          </cell>
          <cell r="B1998" t="str">
            <v>Crestron</v>
          </cell>
          <cell r="C1998" t="str">
            <v>IntelliClass™ Classroom AV System Package — Wall Speakers, Ceiling Projector Mount, 2 Sources</v>
          </cell>
          <cell r="D1998">
            <v>1600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 t="str">
            <v>Crestron</v>
          </cell>
        </row>
        <row r="1999">
          <cell r="A1999" t="str">
            <v>IC-400-WSP-P_PAK</v>
          </cell>
          <cell r="B1999" t="str">
            <v>Crestron</v>
          </cell>
          <cell r="C1999" t="str">
            <v>IntelliClass™ Classroom AV System Package — Wall Speakers &amp; Projector Mount, 4 Sources</v>
          </cell>
          <cell r="D1999">
            <v>2200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 t="str">
            <v>Crestron</v>
          </cell>
        </row>
        <row r="2000">
          <cell r="A2000" t="str">
            <v>IC-300-WSP-P_PAK</v>
          </cell>
          <cell r="B2000" t="str">
            <v>Crestron</v>
          </cell>
          <cell r="C2000" t="str">
            <v>IntelliClass™ Classroom AV System Package — Wall Speakers &amp; Projector Mount, 3 Sources</v>
          </cell>
          <cell r="D2000">
            <v>2000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 t="str">
            <v>Crestron</v>
          </cell>
        </row>
        <row r="2001">
          <cell r="A2001" t="str">
            <v>IC-200-WSP-P_PAK</v>
          </cell>
          <cell r="B2001" t="str">
            <v>Crestron</v>
          </cell>
          <cell r="C2001" t="str">
            <v>IntelliClass™ Classroom AV System Package — Wall Speakers &amp; Projector Mount, 2 Sources</v>
          </cell>
          <cell r="D2001">
            <v>1900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 t="str">
            <v>Crestron</v>
          </cell>
        </row>
        <row r="2002">
          <cell r="A2002" t="str">
            <v>IC-400-CSWP-P_PAK</v>
          </cell>
          <cell r="B2002" t="str">
            <v>Crestron</v>
          </cell>
          <cell r="C2002" t="str">
            <v>IntelliClass™ Classroom AV System Package — Ceiling Speakers, Wall Projector Mount, 4 Sources</v>
          </cell>
          <cell r="D2002">
            <v>2200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 t="str">
            <v>Crestron</v>
          </cell>
        </row>
        <row r="2003">
          <cell r="A2003" t="str">
            <v>IC-300-CSWP-P_PAK</v>
          </cell>
          <cell r="B2003" t="str">
            <v>Crestron</v>
          </cell>
          <cell r="C2003" t="str">
            <v>IntelliClass™ Classroom AV System Package — Ceiling Speakers, Wall Projector Mount, 3 Sources</v>
          </cell>
          <cell r="D2003">
            <v>2000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 t="str">
            <v>Crestron</v>
          </cell>
        </row>
        <row r="2004">
          <cell r="A2004" t="str">
            <v>IC-200-CSWP-P_PAK</v>
          </cell>
          <cell r="B2004" t="str">
            <v>Crestron</v>
          </cell>
          <cell r="C2004" t="str">
            <v>IntelliClass™ Classroom AV System Package — Ceiling Speakers, Wall Projector Mount, 2 Sources</v>
          </cell>
          <cell r="D2004">
            <v>1900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 t="str">
            <v>Crestron</v>
          </cell>
        </row>
        <row r="2005">
          <cell r="A2005" t="str">
            <v>IC-400-CSP-P_PAK</v>
          </cell>
          <cell r="B2005" t="str">
            <v>Crestron</v>
          </cell>
          <cell r="C2005" t="str">
            <v>IntelliClass™ Classroom AV System Package — Ceiling Speakers &amp; Projector Mount, 4 Sources</v>
          </cell>
          <cell r="D2005">
            <v>1900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 t="str">
            <v>Crestron</v>
          </cell>
        </row>
        <row r="2006">
          <cell r="A2006" t="str">
            <v>IC-300-CSP-P_PAK</v>
          </cell>
          <cell r="B2006" t="str">
            <v>Crestron</v>
          </cell>
          <cell r="C2006" t="str">
            <v>IntelliClass™ Classroom AV System Package — Ceiling Speakers &amp; Projector Mount, 3 Sources</v>
          </cell>
          <cell r="D2006">
            <v>1700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 t="str">
            <v>Crestron</v>
          </cell>
        </row>
        <row r="2007">
          <cell r="A2007" t="str">
            <v>IC-200-CSP-P_PAK</v>
          </cell>
          <cell r="B2007" t="str">
            <v>Crestron</v>
          </cell>
          <cell r="C2007" t="str">
            <v>IntelliClass™ Classroom AV System Package — Ceiling Speakers &amp; Projector Mount, 2 Sources</v>
          </cell>
          <cell r="D2007">
            <v>1600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 t="str">
            <v>Crestron</v>
          </cell>
        </row>
        <row r="2008">
          <cell r="A2008" t="str">
            <v>IPAC-GL1-W</v>
          </cell>
          <cell r="B2008" t="str">
            <v>Crestron</v>
          </cell>
          <cell r="C2008" t="str">
            <v>Integrated Professional Automation Computer for Green Light Power Switching Systems, White. Requires external power supply (not included).</v>
          </cell>
          <cell r="D2008">
            <v>650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 t="str">
            <v>Crestron</v>
          </cell>
        </row>
        <row r="2009">
          <cell r="A2009" t="str">
            <v>IPAC-GL1-B-T</v>
          </cell>
          <cell r="B2009" t="str">
            <v>Crestron</v>
          </cell>
          <cell r="C2009" t="str">
            <v>Integrated Professional Automation Computer for Green Light Power Switching Systems, Black, Textured. Requires external power supply (not included).</v>
          </cell>
          <cell r="D2009">
            <v>650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 t="str">
            <v>Crestron</v>
          </cell>
        </row>
        <row r="2010">
          <cell r="A2010" t="str">
            <v>STIRP</v>
          </cell>
          <cell r="B2010" t="str">
            <v>Crestron</v>
          </cell>
          <cell r="C2010" t="str">
            <v>Infrared (IR) Emitter Probe with 3.5 mm Mini Phone Plug</v>
          </cell>
          <cell r="D2010">
            <v>25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 t="str">
            <v>Crestron</v>
          </cell>
        </row>
        <row r="2011">
          <cell r="A2011" t="str">
            <v>CLF-DIMRFB</v>
          </cell>
          <cell r="B2011" t="str">
            <v>Crestron</v>
          </cell>
          <cell r="C2011" t="str">
            <v>infiNET™ Lamp Dimmer</v>
          </cell>
          <cell r="D2011">
            <v>175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 t="str">
            <v>Crestron</v>
          </cell>
        </row>
        <row r="2012">
          <cell r="A2012" t="str">
            <v>C2NI-MNETRPT</v>
          </cell>
          <cell r="B2012" t="str">
            <v>Crestron</v>
          </cell>
          <cell r="C2012" t="str">
            <v>infiNET Wireless Mesh Network RF Repeater - International Version, 230V</v>
          </cell>
          <cell r="D2012">
            <v>150</v>
          </cell>
          <cell r="E2012">
            <v>0</v>
          </cell>
          <cell r="F2012">
            <v>1</v>
          </cell>
          <cell r="G2012">
            <v>0</v>
          </cell>
          <cell r="H2012">
            <v>0</v>
          </cell>
          <cell r="I2012" t="str">
            <v>Crestron</v>
          </cell>
        </row>
        <row r="2013">
          <cell r="A2013" t="str">
            <v>C2N-MNETRPT</v>
          </cell>
          <cell r="B2013" t="str">
            <v>Crestron</v>
          </cell>
          <cell r="C2013" t="str">
            <v>infiNET Wireless Mesh Network RF Repeater</v>
          </cell>
          <cell r="D2013">
            <v>150</v>
          </cell>
          <cell r="E2013">
            <v>0</v>
          </cell>
          <cell r="F2013">
            <v>1</v>
          </cell>
          <cell r="G2013">
            <v>0.25</v>
          </cell>
          <cell r="H2013">
            <v>1</v>
          </cell>
          <cell r="I2013" t="str">
            <v>Crestron</v>
          </cell>
        </row>
        <row r="2014">
          <cell r="A2014" t="str">
            <v>C2N-MNETGW</v>
          </cell>
          <cell r="B2014" t="str">
            <v>Crestron</v>
          </cell>
          <cell r="C2014" t="str">
            <v>infiNET Wireless Mesh Network RF Gateway</v>
          </cell>
          <cell r="D2014">
            <v>225</v>
          </cell>
          <cell r="E2014">
            <v>0</v>
          </cell>
          <cell r="F2014">
            <v>1</v>
          </cell>
          <cell r="G2014">
            <v>0.25</v>
          </cell>
          <cell r="H2014">
            <v>1</v>
          </cell>
          <cell r="I2014" t="str">
            <v>Crestron</v>
          </cell>
        </row>
        <row r="2015">
          <cell r="A2015" t="str">
            <v>CLW-SW4RFW-S_ENGRAVED</v>
          </cell>
          <cell r="B2015" t="str">
            <v>Crestron</v>
          </cell>
          <cell r="C2015" t="str">
            <v>infiNET Wall Box Switch, 4-button, white, smooth; requires C2N-MNETGW gateway. Includes custom button engraving.</v>
          </cell>
          <cell r="D2015">
            <v>150</v>
          </cell>
          <cell r="E2015">
            <v>0</v>
          </cell>
          <cell r="F2015">
            <v>0.25</v>
          </cell>
          <cell r="G2015">
            <v>0.25</v>
          </cell>
          <cell r="H2015">
            <v>0.25</v>
          </cell>
          <cell r="I2015" t="str">
            <v>Crestron</v>
          </cell>
        </row>
        <row r="2016">
          <cell r="A2016" t="str">
            <v>CLW-SW4RFW-S_BLANK</v>
          </cell>
          <cell r="B2016" t="str">
            <v>Crestron</v>
          </cell>
          <cell r="C2016" t="str">
            <v>infiNET Wall Box Switch, 4-button, white, smooth; requires C2N-MNETGW gateway. Blank buttons, no engraving.</v>
          </cell>
          <cell r="D2016">
            <v>140</v>
          </cell>
          <cell r="E2016">
            <v>0</v>
          </cell>
          <cell r="F2016">
            <v>0.25</v>
          </cell>
          <cell r="G2016">
            <v>0.25</v>
          </cell>
          <cell r="H2016">
            <v>0.25</v>
          </cell>
          <cell r="I2016" t="str">
            <v>Crestron</v>
          </cell>
        </row>
        <row r="2017">
          <cell r="A2017" t="str">
            <v>CLW-SW4RFB-S_ENGRAVED</v>
          </cell>
          <cell r="B2017" t="str">
            <v>Crestron</v>
          </cell>
          <cell r="C2017" t="str">
            <v>infiNET Wall Box Switch, 4-button, black, smooth; requires C2N-MNETGW gateway. Includes custom button engraving.</v>
          </cell>
          <cell r="D2017">
            <v>150</v>
          </cell>
          <cell r="E2017">
            <v>0</v>
          </cell>
          <cell r="F2017">
            <v>0.25</v>
          </cell>
          <cell r="G2017">
            <v>0.25</v>
          </cell>
          <cell r="H2017">
            <v>0.25</v>
          </cell>
          <cell r="I2017" t="str">
            <v>Crestron</v>
          </cell>
        </row>
        <row r="2018">
          <cell r="A2018" t="str">
            <v>CLW-SW4RFB-S_BLANK</v>
          </cell>
          <cell r="B2018" t="str">
            <v>Crestron</v>
          </cell>
          <cell r="C2018" t="str">
            <v>infiNET Wall Box Switch, 4-button, black, smooth; requires C2N-MNETGW gateway. Blank buttons, no engraving.</v>
          </cell>
          <cell r="D2018">
            <v>140</v>
          </cell>
          <cell r="E2018">
            <v>0</v>
          </cell>
          <cell r="F2018">
            <v>0.25</v>
          </cell>
          <cell r="G2018">
            <v>0.25</v>
          </cell>
          <cell r="H2018">
            <v>0.25</v>
          </cell>
          <cell r="I2018" t="str">
            <v>Crestron</v>
          </cell>
        </row>
        <row r="2019">
          <cell r="A2019" t="str">
            <v>CLW-SW4RFA-S_ENGRAVED</v>
          </cell>
          <cell r="B2019" t="str">
            <v>Crestron</v>
          </cell>
          <cell r="C2019" t="str">
            <v>infiNET Wall Box Switch, 4-button, almond, smooth; requires C2N-MNETGW gateway. Includes custom button engraving.</v>
          </cell>
          <cell r="D2019">
            <v>150</v>
          </cell>
          <cell r="E2019">
            <v>0</v>
          </cell>
          <cell r="F2019">
            <v>0.25</v>
          </cell>
          <cell r="G2019">
            <v>0.25</v>
          </cell>
          <cell r="H2019">
            <v>0.25</v>
          </cell>
          <cell r="I2019" t="str">
            <v>Crestron</v>
          </cell>
        </row>
        <row r="2020">
          <cell r="A2020" t="str">
            <v>CLW-SW4RFA-S_BLANK</v>
          </cell>
          <cell r="B2020" t="str">
            <v>Crestron</v>
          </cell>
          <cell r="C2020" t="str">
            <v>infiNET Wall Box Switch, 4-button, almond, smooth; requires C2N-MNETGW gateway. Blank buttons, no engraving.</v>
          </cell>
          <cell r="D2020">
            <v>140</v>
          </cell>
          <cell r="E2020">
            <v>0</v>
          </cell>
          <cell r="F2020">
            <v>0.25</v>
          </cell>
          <cell r="G2020">
            <v>0.25</v>
          </cell>
          <cell r="H2020">
            <v>0.25</v>
          </cell>
          <cell r="I2020" t="str">
            <v>Crestron</v>
          </cell>
        </row>
        <row r="2021">
          <cell r="A2021" t="str">
            <v>CLW-SW1RFW-S_ENGRAVED</v>
          </cell>
          <cell r="B2021" t="str">
            <v>Crestron</v>
          </cell>
          <cell r="C2021" t="str">
            <v>infiNET Wall Box Switch, 1-button, white, smooth; requires C2N-MNETGW gateway. Includes custom button engraving.</v>
          </cell>
          <cell r="D2021">
            <v>150</v>
          </cell>
          <cell r="E2021">
            <v>0</v>
          </cell>
          <cell r="F2021">
            <v>0.25</v>
          </cell>
          <cell r="G2021">
            <v>0.25</v>
          </cell>
          <cell r="H2021">
            <v>0.25</v>
          </cell>
          <cell r="I2021" t="str">
            <v>Crestron</v>
          </cell>
        </row>
        <row r="2022">
          <cell r="A2022" t="str">
            <v>CLW-SW1RFW-S_BLANK</v>
          </cell>
          <cell r="B2022" t="str">
            <v>Crestron</v>
          </cell>
          <cell r="C2022" t="str">
            <v>infiNET Wall Box Switch, 1-button, white, smooth; requires C2N-MNETGW gateway. Blank button, no engraving.</v>
          </cell>
          <cell r="D2022">
            <v>140</v>
          </cell>
          <cell r="E2022">
            <v>0</v>
          </cell>
          <cell r="F2022">
            <v>0.25</v>
          </cell>
          <cell r="G2022">
            <v>0.25</v>
          </cell>
          <cell r="H2022">
            <v>0.25</v>
          </cell>
          <cell r="I2022" t="str">
            <v>Crestron</v>
          </cell>
        </row>
        <row r="2023">
          <cell r="A2023" t="str">
            <v>CLW-SW1RFB-S_ENGRAVED</v>
          </cell>
          <cell r="B2023" t="str">
            <v>Crestron</v>
          </cell>
          <cell r="C2023" t="str">
            <v>infiNET Wall Box Switch, 1-button, black, smooth; requires C2N-MNETGW gateway. Includes custom button engraving.</v>
          </cell>
          <cell r="D2023">
            <v>150</v>
          </cell>
          <cell r="E2023">
            <v>0</v>
          </cell>
          <cell r="F2023">
            <v>0.25</v>
          </cell>
          <cell r="G2023">
            <v>0.25</v>
          </cell>
          <cell r="H2023">
            <v>0.25</v>
          </cell>
          <cell r="I2023" t="str">
            <v>Crestron</v>
          </cell>
        </row>
        <row r="2024">
          <cell r="A2024" t="str">
            <v>CLW-SW1RFB-S_BLANK</v>
          </cell>
          <cell r="B2024" t="str">
            <v>Crestron</v>
          </cell>
          <cell r="C2024" t="str">
            <v>infiNET Wall Box Switch, 1-button, black, smooth; requires C2N-MNETGW gateway. Blank button, no engraving.</v>
          </cell>
          <cell r="D2024">
            <v>140</v>
          </cell>
          <cell r="E2024">
            <v>0</v>
          </cell>
          <cell r="F2024">
            <v>0.25</v>
          </cell>
          <cell r="G2024">
            <v>0.25</v>
          </cell>
          <cell r="H2024">
            <v>0.25</v>
          </cell>
          <cell r="I2024" t="str">
            <v>Crestron</v>
          </cell>
        </row>
        <row r="2025">
          <cell r="A2025" t="str">
            <v>CLW-SW1RFA-S_ENGRAVED</v>
          </cell>
          <cell r="B2025" t="str">
            <v>Crestron</v>
          </cell>
          <cell r="C2025" t="str">
            <v>infiNET Wall Box Switch, 1-button, almond, smooth; requires C2N-MNETGW gateway. Includes custom button engraving.</v>
          </cell>
          <cell r="D2025">
            <v>150</v>
          </cell>
          <cell r="E2025">
            <v>0</v>
          </cell>
          <cell r="F2025">
            <v>0.25</v>
          </cell>
          <cell r="G2025">
            <v>0.25</v>
          </cell>
          <cell r="H2025">
            <v>0.25</v>
          </cell>
          <cell r="I2025" t="str">
            <v>Crestron</v>
          </cell>
        </row>
        <row r="2026">
          <cell r="A2026" t="str">
            <v>CLW-SW1RFA-S_BLANK</v>
          </cell>
          <cell r="B2026" t="str">
            <v>Crestron</v>
          </cell>
          <cell r="C2026" t="str">
            <v>infiNET Wall Box Switch, 1-button, almond, smooth; requires C2N-MNETGW gateway. Blank button, no engraving.</v>
          </cell>
          <cell r="D2026">
            <v>140</v>
          </cell>
          <cell r="E2026">
            <v>0</v>
          </cell>
          <cell r="F2026">
            <v>0.25</v>
          </cell>
          <cell r="G2026">
            <v>0.25</v>
          </cell>
          <cell r="H2026">
            <v>0.25</v>
          </cell>
          <cell r="I2026" t="str">
            <v>Crestron</v>
          </cell>
        </row>
        <row r="2027">
          <cell r="A2027" t="str">
            <v>CLW-SLVS1RFW-S_ENGRAVED</v>
          </cell>
          <cell r="B2027" t="str">
            <v>Crestron</v>
          </cell>
          <cell r="C2027" t="str">
            <v>infiNET Wall Box Slave Switch, 1-Button, white, smooth; requires CLW-SWS1RF or CLW-SWS4RF. Includes custom button engraving.</v>
          </cell>
          <cell r="D2027">
            <v>60</v>
          </cell>
          <cell r="E2027">
            <v>0</v>
          </cell>
          <cell r="F2027">
            <v>0.25</v>
          </cell>
          <cell r="G2027">
            <v>0.25</v>
          </cell>
          <cell r="H2027">
            <v>0.25</v>
          </cell>
          <cell r="I2027" t="str">
            <v>Crestron</v>
          </cell>
        </row>
        <row r="2028">
          <cell r="A2028" t="str">
            <v>CLW-SLVS1RFW-S_BLANK</v>
          </cell>
          <cell r="B2028" t="str">
            <v>Crestron</v>
          </cell>
          <cell r="C2028" t="str">
            <v>infiNET Wall Box Slave Switch, 1-Button, white, smooth; requires CLW-SWS1RF or CLW-SWS4RF. Blank button, no engraving.</v>
          </cell>
          <cell r="D2028">
            <v>50</v>
          </cell>
          <cell r="E2028">
            <v>0</v>
          </cell>
          <cell r="F2028">
            <v>0.25</v>
          </cell>
          <cell r="G2028">
            <v>0.25</v>
          </cell>
          <cell r="H2028">
            <v>0.25</v>
          </cell>
          <cell r="I2028" t="str">
            <v>Crestron</v>
          </cell>
        </row>
        <row r="2029">
          <cell r="A2029" t="str">
            <v>CLW-SLVS1RFB-S_ENGRAVED</v>
          </cell>
          <cell r="B2029" t="str">
            <v>Crestron</v>
          </cell>
          <cell r="C2029" t="str">
            <v>infiNET Wall Box Slave Switch, 1-Button, black, smooth; requires CLW-SWS1RF or CLW-SWS4RF. Includes custom button engraving.</v>
          </cell>
          <cell r="D2029">
            <v>60</v>
          </cell>
          <cell r="E2029">
            <v>0</v>
          </cell>
          <cell r="F2029">
            <v>0.25</v>
          </cell>
          <cell r="G2029">
            <v>0.25</v>
          </cell>
          <cell r="H2029">
            <v>0.25</v>
          </cell>
          <cell r="I2029" t="str">
            <v>Crestron</v>
          </cell>
        </row>
        <row r="2030">
          <cell r="A2030" t="str">
            <v>CLW-SLVS1RFB-S_BLANK</v>
          </cell>
          <cell r="B2030" t="str">
            <v>Crestron</v>
          </cell>
          <cell r="C2030" t="str">
            <v>infiNET Wall Box Slave Switch, 1-Button, black, smooth; requires CLW-SWS1RF or CLW-SWS4RF. Blank button, no engraving.</v>
          </cell>
          <cell r="D2030">
            <v>50</v>
          </cell>
          <cell r="E2030">
            <v>0</v>
          </cell>
          <cell r="F2030">
            <v>0.25</v>
          </cell>
          <cell r="G2030">
            <v>0.25</v>
          </cell>
          <cell r="H2030">
            <v>0.25</v>
          </cell>
          <cell r="I2030" t="str">
            <v>Crestron</v>
          </cell>
        </row>
        <row r="2031">
          <cell r="A2031" t="str">
            <v>CLW-SLVS1RFA-S_ENGRAVED</v>
          </cell>
          <cell r="B2031" t="str">
            <v>Crestron</v>
          </cell>
          <cell r="C2031" t="str">
            <v>infiNET Wall Box Slave Switch, 1-Button, almond, smooth; requires CLW-SWS1RF or CLW-SWS4RF. Includes custom button engraving.</v>
          </cell>
          <cell r="D2031">
            <v>60</v>
          </cell>
          <cell r="E2031">
            <v>0</v>
          </cell>
          <cell r="F2031">
            <v>0.25</v>
          </cell>
          <cell r="G2031">
            <v>0.25</v>
          </cell>
          <cell r="H2031">
            <v>0.25</v>
          </cell>
          <cell r="I2031" t="str">
            <v>Crestron</v>
          </cell>
        </row>
        <row r="2032">
          <cell r="A2032" t="str">
            <v>CLW-SLVS1RFA-S_BLANK</v>
          </cell>
          <cell r="B2032" t="str">
            <v>Crestron</v>
          </cell>
          <cell r="C2032" t="str">
            <v>infiNET Wall Box Slave Switch, 1-Button, almond, smooth; requires CLW-SWS1RF or CLW-SWS4RF. Blank button, no engraving.</v>
          </cell>
          <cell r="D2032">
            <v>50</v>
          </cell>
          <cell r="E2032">
            <v>0</v>
          </cell>
          <cell r="F2032">
            <v>0.25</v>
          </cell>
          <cell r="G2032">
            <v>0.25</v>
          </cell>
          <cell r="H2032">
            <v>0.25</v>
          </cell>
          <cell r="I2032" t="str">
            <v>Crestron</v>
          </cell>
        </row>
        <row r="2033">
          <cell r="A2033" t="str">
            <v>CLW-SLVD1RFW-S_ENGRAVED</v>
          </cell>
          <cell r="B2033" t="str">
            <v>Crestron</v>
          </cell>
          <cell r="C2033" t="str">
            <v>infiNET Wall Box Slave Dimmer, 1-Button, white, smooth; requires CLW-DIMS1RF or CLW-DIMS4RF. Includes custom button engraving.</v>
          </cell>
          <cell r="D2033">
            <v>60</v>
          </cell>
          <cell r="E2033">
            <v>0</v>
          </cell>
          <cell r="F2033">
            <v>0.25</v>
          </cell>
          <cell r="G2033">
            <v>0.25</v>
          </cell>
          <cell r="H2033">
            <v>0.25</v>
          </cell>
          <cell r="I2033" t="str">
            <v>Crestron</v>
          </cell>
        </row>
        <row r="2034">
          <cell r="A2034" t="str">
            <v>CLW-SLVD1RFW-S_BLANK</v>
          </cell>
          <cell r="B2034" t="str">
            <v>Crestron</v>
          </cell>
          <cell r="C2034" t="str">
            <v>infiNET Wall Box Slave Dimmer, 1-Button, white, smooth; requires CLW-DIMS1RF or CLW-DIMS4RF. Blank button, no engraving.</v>
          </cell>
          <cell r="D2034">
            <v>50</v>
          </cell>
          <cell r="E2034">
            <v>0</v>
          </cell>
          <cell r="F2034">
            <v>0.25</v>
          </cell>
          <cell r="G2034">
            <v>0.25</v>
          </cell>
          <cell r="H2034">
            <v>0.25</v>
          </cell>
          <cell r="I2034" t="str">
            <v>Crestron</v>
          </cell>
        </row>
        <row r="2035">
          <cell r="A2035" t="str">
            <v>CLW-SLVD1RFB-S_ENGRAVED</v>
          </cell>
          <cell r="B2035" t="str">
            <v>Crestron</v>
          </cell>
          <cell r="C2035" t="str">
            <v>infiNET Wall Box Slave Dimmer, 1-Button, black, smooth; requires CLW-DIMS1RF or CLW-DIMS4RF. Includes custom button engraving.</v>
          </cell>
          <cell r="D2035">
            <v>60</v>
          </cell>
          <cell r="E2035">
            <v>0</v>
          </cell>
          <cell r="F2035">
            <v>0.25</v>
          </cell>
          <cell r="G2035">
            <v>0.25</v>
          </cell>
          <cell r="H2035">
            <v>0.25</v>
          </cell>
          <cell r="I2035" t="str">
            <v>Crestron</v>
          </cell>
        </row>
        <row r="2036">
          <cell r="A2036" t="str">
            <v>CLW-SLVD1RFB-S_BLANK</v>
          </cell>
          <cell r="B2036" t="str">
            <v>Crestron</v>
          </cell>
          <cell r="C2036" t="str">
            <v>infiNET Wall Box Slave Dimmer, 1-Button, black, smooth; requires CLW-DIMS1RF or CLW-DIMS4RF. Blank button, no engraving.</v>
          </cell>
          <cell r="D2036">
            <v>50</v>
          </cell>
          <cell r="E2036">
            <v>0</v>
          </cell>
          <cell r="F2036">
            <v>0.25</v>
          </cell>
          <cell r="G2036">
            <v>0.25</v>
          </cell>
          <cell r="H2036">
            <v>0.25</v>
          </cell>
          <cell r="I2036" t="str">
            <v>Crestron</v>
          </cell>
        </row>
        <row r="2037">
          <cell r="A2037" t="str">
            <v>CLW-SLVD1RFA-S_ENGRAVED</v>
          </cell>
          <cell r="B2037" t="str">
            <v>Crestron</v>
          </cell>
          <cell r="C2037" t="str">
            <v>infiNET Wall Box Slave Dimmer, 1-Button, almond, smooth; requires CLW-DIMS1RF or CLW-DIMS4RF. Includes custom button engraving.</v>
          </cell>
          <cell r="D2037">
            <v>60</v>
          </cell>
          <cell r="E2037">
            <v>0</v>
          </cell>
          <cell r="F2037">
            <v>0.25</v>
          </cell>
          <cell r="G2037">
            <v>0.25</v>
          </cell>
          <cell r="H2037">
            <v>0.25</v>
          </cell>
          <cell r="I2037" t="str">
            <v>Crestron</v>
          </cell>
        </row>
        <row r="2038">
          <cell r="A2038" t="str">
            <v>CLW-SLVD1RFA-S_BLANK</v>
          </cell>
          <cell r="B2038" t="str">
            <v>Crestron</v>
          </cell>
          <cell r="C2038" t="str">
            <v>infiNET Wall Box Slave Dimmer, 1-Button, almond, smooth; requires CLW-DIMS1RF or CLW-DIMS4RF. Blank button, no engraving.</v>
          </cell>
          <cell r="D2038">
            <v>50</v>
          </cell>
          <cell r="E2038">
            <v>0</v>
          </cell>
          <cell r="F2038">
            <v>0.25</v>
          </cell>
          <cell r="G2038">
            <v>0.25</v>
          </cell>
          <cell r="H2038">
            <v>0.25</v>
          </cell>
          <cell r="I2038" t="str">
            <v>Crestron</v>
          </cell>
        </row>
        <row r="2039">
          <cell r="A2039" t="str">
            <v>CLW-SWS4RFW-S_ENGRAVED</v>
          </cell>
          <cell r="B2039" t="str">
            <v>Crestron</v>
          </cell>
          <cell r="C2039" t="str">
            <v>infiNET Wall Box Master Switch, 4-button, white, smooth; requires C2N-MNETGW gateway. Includes custom button engraving.</v>
          </cell>
          <cell r="D2039">
            <v>170</v>
          </cell>
          <cell r="E2039">
            <v>0</v>
          </cell>
          <cell r="F2039">
            <v>0.25</v>
          </cell>
          <cell r="G2039">
            <v>0.25</v>
          </cell>
          <cell r="H2039">
            <v>0.25</v>
          </cell>
          <cell r="I2039" t="str">
            <v>Crestron</v>
          </cell>
        </row>
        <row r="2040">
          <cell r="A2040" t="str">
            <v>CLW-SWS4RFW-S_BLANK</v>
          </cell>
          <cell r="B2040" t="str">
            <v>Crestron</v>
          </cell>
          <cell r="C2040" t="str">
            <v>infiNET Wall Box Master Switch, 4-button, white, smooth; requires C2N-MNETGW gateway. Blank buttons, no engraving.</v>
          </cell>
          <cell r="D2040">
            <v>160</v>
          </cell>
          <cell r="E2040">
            <v>0</v>
          </cell>
          <cell r="F2040">
            <v>0.25</v>
          </cell>
          <cell r="G2040">
            <v>0.25</v>
          </cell>
          <cell r="H2040">
            <v>0.25</v>
          </cell>
          <cell r="I2040" t="str">
            <v>Crestron</v>
          </cell>
        </row>
        <row r="2041">
          <cell r="A2041" t="str">
            <v>CLW-SWS4RFB-S_ENGRAVED</v>
          </cell>
          <cell r="B2041" t="str">
            <v>Crestron</v>
          </cell>
          <cell r="C2041" t="str">
            <v>infiNET Wall Box Master Switch, 4-button, black, smooth; requires C2N-MNETGW gateway. Includes custom button engraving.</v>
          </cell>
          <cell r="D2041">
            <v>170</v>
          </cell>
          <cell r="E2041">
            <v>0</v>
          </cell>
          <cell r="F2041">
            <v>0.25</v>
          </cell>
          <cell r="G2041">
            <v>0.25</v>
          </cell>
          <cell r="H2041">
            <v>0.25</v>
          </cell>
          <cell r="I2041" t="str">
            <v>Crestron</v>
          </cell>
        </row>
        <row r="2042">
          <cell r="A2042" t="str">
            <v>CLW-SWS4RFB-S_BLANK</v>
          </cell>
          <cell r="B2042" t="str">
            <v>Crestron</v>
          </cell>
          <cell r="C2042" t="str">
            <v>infiNET Wall Box Master Switch, 4-button, black, smooth; requires C2N-MNETGW gateway. Blank buttons, no engraving.</v>
          </cell>
          <cell r="D2042">
            <v>160</v>
          </cell>
          <cell r="E2042">
            <v>0</v>
          </cell>
          <cell r="F2042">
            <v>0.25</v>
          </cell>
          <cell r="G2042">
            <v>0.25</v>
          </cell>
          <cell r="H2042">
            <v>0.25</v>
          </cell>
          <cell r="I2042" t="str">
            <v>Crestron</v>
          </cell>
        </row>
        <row r="2043">
          <cell r="A2043" t="str">
            <v>CLW-SWS4RFA-S_ENGRAVED</v>
          </cell>
          <cell r="B2043" t="str">
            <v>Crestron</v>
          </cell>
          <cell r="C2043" t="str">
            <v>infiNET Wall Box Master Switch, 4-button, almond, smooth; requires C2N-MNETGW gateway. Includes custom button engraving.</v>
          </cell>
          <cell r="D2043">
            <v>170</v>
          </cell>
          <cell r="E2043">
            <v>0</v>
          </cell>
          <cell r="F2043">
            <v>0.25</v>
          </cell>
          <cell r="G2043">
            <v>0.25</v>
          </cell>
          <cell r="H2043">
            <v>0.25</v>
          </cell>
          <cell r="I2043" t="str">
            <v>Crestron</v>
          </cell>
        </row>
        <row r="2044">
          <cell r="A2044" t="str">
            <v>CLW-SWS4RFA-S_BLANK</v>
          </cell>
          <cell r="B2044" t="str">
            <v>Crestron</v>
          </cell>
          <cell r="C2044" t="str">
            <v>infiNET Wall Box Master Switch, 4-button, almond, smooth; requires C2N-MNETGW gateway. Blank buttons, no engraving.</v>
          </cell>
          <cell r="D2044">
            <v>160</v>
          </cell>
          <cell r="E2044">
            <v>0</v>
          </cell>
          <cell r="F2044">
            <v>0.25</v>
          </cell>
          <cell r="G2044">
            <v>0.25</v>
          </cell>
          <cell r="H2044">
            <v>0.25</v>
          </cell>
          <cell r="I2044" t="str">
            <v>Crestron</v>
          </cell>
        </row>
        <row r="2045">
          <cell r="A2045" t="str">
            <v>CLW-SWS1RFW-S_ENGRAVED</v>
          </cell>
          <cell r="B2045" t="str">
            <v>Crestron</v>
          </cell>
          <cell r="C2045" t="str">
            <v>infiNET Wall Box Master Switch, 1-button, white, smooth; requires C2N-MNETGW gateway. Includes custom button engraving.</v>
          </cell>
          <cell r="D2045">
            <v>170</v>
          </cell>
          <cell r="E2045">
            <v>0</v>
          </cell>
          <cell r="F2045">
            <v>0.25</v>
          </cell>
          <cell r="G2045">
            <v>0.25</v>
          </cell>
          <cell r="H2045">
            <v>0.25</v>
          </cell>
          <cell r="I2045" t="str">
            <v>Crestron</v>
          </cell>
        </row>
        <row r="2046">
          <cell r="A2046" t="str">
            <v>CLW-SWS1RFW-S_BLANK</v>
          </cell>
          <cell r="B2046" t="str">
            <v>Crestron</v>
          </cell>
          <cell r="C2046" t="str">
            <v>infiNET Wall Box Master Switch, 1-button, white, smooth; requires C2N-MNETGW gateway. Blank button, no engraving.</v>
          </cell>
          <cell r="D2046">
            <v>160</v>
          </cell>
          <cell r="E2046">
            <v>0</v>
          </cell>
          <cell r="F2046">
            <v>0.25</v>
          </cell>
          <cell r="G2046">
            <v>0.25</v>
          </cell>
          <cell r="H2046">
            <v>0.25</v>
          </cell>
          <cell r="I2046" t="str">
            <v>Crestron</v>
          </cell>
        </row>
        <row r="2047">
          <cell r="A2047" t="str">
            <v>CLW-SWS1RFB-S_ENGRAVED</v>
          </cell>
          <cell r="B2047" t="str">
            <v>Crestron</v>
          </cell>
          <cell r="C2047" t="str">
            <v>infiNET Wall Box Master Switch, 1-button, black, smooth; requires C2N-MNETGW gateway. Includes custom button engraving.</v>
          </cell>
          <cell r="D2047">
            <v>170</v>
          </cell>
          <cell r="E2047">
            <v>0</v>
          </cell>
          <cell r="F2047">
            <v>0.25</v>
          </cell>
          <cell r="G2047">
            <v>0.25</v>
          </cell>
          <cell r="H2047">
            <v>0.25</v>
          </cell>
          <cell r="I2047" t="str">
            <v>Crestron</v>
          </cell>
        </row>
        <row r="2048">
          <cell r="A2048" t="str">
            <v>CLW-SWS1RFB-S_BLANK</v>
          </cell>
          <cell r="B2048" t="str">
            <v>Crestron</v>
          </cell>
          <cell r="C2048" t="str">
            <v>infiNET Wall Box Master Switch, 1-button, black, smooth; requires C2N-MNETGW gateway. Blank button, no engraving.</v>
          </cell>
          <cell r="D2048">
            <v>160</v>
          </cell>
          <cell r="E2048">
            <v>0</v>
          </cell>
          <cell r="F2048">
            <v>0.25</v>
          </cell>
          <cell r="G2048">
            <v>0.25</v>
          </cell>
          <cell r="H2048">
            <v>0.25</v>
          </cell>
          <cell r="I2048" t="str">
            <v>Crestron</v>
          </cell>
        </row>
        <row r="2049">
          <cell r="A2049" t="str">
            <v>CLW-SWS1RFA-S_ENGRAVED</v>
          </cell>
          <cell r="B2049" t="str">
            <v>Crestron</v>
          </cell>
          <cell r="C2049" t="str">
            <v>infiNET Wall Box Master Switch, 1-button, almond, smooth; requires C2N-MNETGW gateway. Includes custom button engraving.</v>
          </cell>
          <cell r="D2049">
            <v>170</v>
          </cell>
          <cell r="E2049">
            <v>0</v>
          </cell>
          <cell r="F2049">
            <v>0.25</v>
          </cell>
          <cell r="G2049">
            <v>0.25</v>
          </cell>
          <cell r="H2049">
            <v>0.25</v>
          </cell>
          <cell r="I2049" t="str">
            <v>Crestron</v>
          </cell>
        </row>
        <row r="2050">
          <cell r="A2050" t="str">
            <v>CLW-SWS1RFA-S_BLANK</v>
          </cell>
          <cell r="B2050" t="str">
            <v>Crestron</v>
          </cell>
          <cell r="C2050" t="str">
            <v>infiNET Wall Box Master Switch, 1-button, almond, smooth; requires C2N-MNETGW gateway. Blank button, no engraving.</v>
          </cell>
          <cell r="D2050">
            <v>160</v>
          </cell>
          <cell r="E2050">
            <v>0</v>
          </cell>
          <cell r="F2050">
            <v>0.25</v>
          </cell>
          <cell r="G2050">
            <v>0.25</v>
          </cell>
          <cell r="H2050">
            <v>0.25</v>
          </cell>
          <cell r="I2050" t="str">
            <v>Crestron</v>
          </cell>
        </row>
        <row r="2051">
          <cell r="A2051" t="str">
            <v>CLW-DIMS4RFW-S_ENGRAVED</v>
          </cell>
          <cell r="B2051" t="str">
            <v>Crestron</v>
          </cell>
          <cell r="C2051" t="str">
            <v>infiNET Wall Box Master Dimmer, 4-button, white, smooth; requires C2N-MNETGW gateway. Includes custom button engraving.</v>
          </cell>
          <cell r="D2051">
            <v>170</v>
          </cell>
          <cell r="E2051">
            <v>0</v>
          </cell>
          <cell r="F2051">
            <v>0.25</v>
          </cell>
          <cell r="G2051">
            <v>0.25</v>
          </cell>
          <cell r="H2051">
            <v>0.25</v>
          </cell>
          <cell r="I2051" t="str">
            <v>Crestron</v>
          </cell>
        </row>
        <row r="2052">
          <cell r="A2052" t="str">
            <v>CLW-DIMS4RFW-S_BLANK</v>
          </cell>
          <cell r="B2052" t="str">
            <v>Crestron</v>
          </cell>
          <cell r="C2052" t="str">
            <v>infiNET Wall Box Master Dimmer, 4-button, white, smooth; requires C2N-MNETGW gateway. Blank buttons, no engraving.</v>
          </cell>
          <cell r="D2052">
            <v>160</v>
          </cell>
          <cell r="E2052">
            <v>0</v>
          </cell>
          <cell r="F2052">
            <v>0.25</v>
          </cell>
          <cell r="G2052">
            <v>0.25</v>
          </cell>
          <cell r="H2052">
            <v>0.25</v>
          </cell>
          <cell r="I2052" t="str">
            <v>Crestron</v>
          </cell>
        </row>
        <row r="2053">
          <cell r="A2053" t="str">
            <v>CLW-DIMS4RFB-S_ENGRAVED</v>
          </cell>
          <cell r="B2053" t="str">
            <v>Crestron</v>
          </cell>
          <cell r="C2053" t="str">
            <v>infiNET Wall Box Master Dimmer, 4-button, black, smooth; requires C2N-MNETGW gateway. Includes custom button engraving.</v>
          </cell>
          <cell r="D2053">
            <v>170</v>
          </cell>
          <cell r="E2053">
            <v>0</v>
          </cell>
          <cell r="F2053">
            <v>0.25</v>
          </cell>
          <cell r="G2053">
            <v>0.25</v>
          </cell>
          <cell r="H2053">
            <v>0.25</v>
          </cell>
          <cell r="I2053" t="str">
            <v>Crestron</v>
          </cell>
        </row>
        <row r="2054">
          <cell r="A2054" t="str">
            <v>CLW-DIMS4RFB-S_BLANK</v>
          </cell>
          <cell r="B2054" t="str">
            <v>Crestron</v>
          </cell>
          <cell r="C2054" t="str">
            <v>infiNET Wall Box Master Dimmer, 4-button, black, smooth; requires C2N-MNETGW gateway. Blank buttons, no engraving.</v>
          </cell>
          <cell r="D2054">
            <v>160</v>
          </cell>
          <cell r="E2054">
            <v>0</v>
          </cell>
          <cell r="F2054">
            <v>0.25</v>
          </cell>
          <cell r="G2054">
            <v>0.25</v>
          </cell>
          <cell r="H2054">
            <v>0.25</v>
          </cell>
          <cell r="I2054" t="str">
            <v>Crestron</v>
          </cell>
        </row>
        <row r="2055">
          <cell r="A2055" t="str">
            <v>CLW-DIMS4RFA-S_ENGRAVED</v>
          </cell>
          <cell r="B2055" t="str">
            <v>Crestron</v>
          </cell>
          <cell r="C2055" t="str">
            <v>infiNET Wall Box Master Dimmer, 4-button, almond, smooth; requires C2N-MNETGW gateway. Includes custom button engraving.</v>
          </cell>
          <cell r="D2055">
            <v>170</v>
          </cell>
          <cell r="E2055">
            <v>0</v>
          </cell>
          <cell r="F2055">
            <v>0.25</v>
          </cell>
          <cell r="G2055">
            <v>0.25</v>
          </cell>
          <cell r="H2055">
            <v>0.25</v>
          </cell>
          <cell r="I2055" t="str">
            <v>Crestron</v>
          </cell>
        </row>
        <row r="2056">
          <cell r="A2056" t="str">
            <v>CLW-DIMS4RFA-S_BLANK</v>
          </cell>
          <cell r="B2056" t="str">
            <v>Crestron</v>
          </cell>
          <cell r="C2056" t="str">
            <v>infiNET Wall Box Master Dimmer, 4-button, almond, smooth; requires C2N-MNETGW gateway. Blank buttons, no engraving.</v>
          </cell>
          <cell r="D2056">
            <v>160</v>
          </cell>
          <cell r="E2056">
            <v>0</v>
          </cell>
          <cell r="F2056">
            <v>0.25</v>
          </cell>
          <cell r="G2056">
            <v>0.25</v>
          </cell>
          <cell r="H2056">
            <v>0.25</v>
          </cell>
          <cell r="I2056" t="str">
            <v>Crestron</v>
          </cell>
        </row>
        <row r="2057">
          <cell r="A2057" t="str">
            <v>CLW-DIMS1RFW-S_ENGRAVED</v>
          </cell>
          <cell r="B2057" t="str">
            <v>Crestron</v>
          </cell>
          <cell r="C2057" t="str">
            <v>infiNET Wall Box Master Dimmer, 1-button, white, smooth; requires C2N-MNETGW gateway. Includes custom button engraving.</v>
          </cell>
          <cell r="D2057">
            <v>170</v>
          </cell>
          <cell r="E2057">
            <v>0</v>
          </cell>
          <cell r="F2057">
            <v>0.25</v>
          </cell>
          <cell r="G2057">
            <v>0.25</v>
          </cell>
          <cell r="H2057">
            <v>0.25</v>
          </cell>
          <cell r="I2057" t="str">
            <v>Crestron</v>
          </cell>
        </row>
        <row r="2058">
          <cell r="A2058" t="str">
            <v>CLW-DIMS1RFW-S_BLANK</v>
          </cell>
          <cell r="B2058" t="str">
            <v>Crestron</v>
          </cell>
          <cell r="C2058" t="str">
            <v>infiNET Wall Box Master Dimmer, 1-button, white, smooth; requires C2N-MNETGW gateway. Blank button, no engraving.</v>
          </cell>
          <cell r="D2058">
            <v>160</v>
          </cell>
          <cell r="E2058">
            <v>0</v>
          </cell>
          <cell r="F2058">
            <v>0.25</v>
          </cell>
          <cell r="G2058">
            <v>0.25</v>
          </cell>
          <cell r="H2058">
            <v>0.25</v>
          </cell>
          <cell r="I2058" t="str">
            <v>Crestron</v>
          </cell>
        </row>
        <row r="2059">
          <cell r="A2059" t="str">
            <v>CLW-DIMS1RFB-S_ENGRAVED</v>
          </cell>
          <cell r="B2059" t="str">
            <v>Crestron</v>
          </cell>
          <cell r="C2059" t="str">
            <v>infiNET Wall Box Master Dimmer, 1-button, black, smooth; requires C2N-MNETGW gateway. Includes custom button engraving.</v>
          </cell>
          <cell r="D2059">
            <v>170</v>
          </cell>
          <cell r="E2059">
            <v>0</v>
          </cell>
          <cell r="F2059">
            <v>0.25</v>
          </cell>
          <cell r="G2059">
            <v>0.25</v>
          </cell>
          <cell r="H2059">
            <v>0.25</v>
          </cell>
          <cell r="I2059" t="str">
            <v>Crestron</v>
          </cell>
        </row>
        <row r="2060">
          <cell r="A2060" t="str">
            <v>CLW-DIMS1RFB-S_BLANK</v>
          </cell>
          <cell r="B2060" t="str">
            <v>Crestron</v>
          </cell>
          <cell r="C2060" t="str">
            <v>infiNET Wall Box Master Dimmer, 1-button, black, smooth; requires C2N-MNETGW gateway. Blank button, no engraving.</v>
          </cell>
          <cell r="D2060">
            <v>160</v>
          </cell>
          <cell r="E2060">
            <v>0</v>
          </cell>
          <cell r="F2060">
            <v>0.25</v>
          </cell>
          <cell r="G2060">
            <v>0.25</v>
          </cell>
          <cell r="H2060">
            <v>0.25</v>
          </cell>
          <cell r="I2060" t="str">
            <v>Crestron</v>
          </cell>
        </row>
        <row r="2061">
          <cell r="A2061" t="str">
            <v>CLW-DIMS1RFA-S_ENGRAVED</v>
          </cell>
          <cell r="B2061" t="str">
            <v>Crestron</v>
          </cell>
          <cell r="C2061" t="str">
            <v>infiNET Wall Box Master Dimmer, 1-button, almond, smooth; requires C2N-MNETGW gateway. Includes custom button engraving.</v>
          </cell>
          <cell r="D2061">
            <v>170</v>
          </cell>
          <cell r="E2061">
            <v>0</v>
          </cell>
          <cell r="F2061">
            <v>0.25</v>
          </cell>
          <cell r="G2061">
            <v>0.25</v>
          </cell>
          <cell r="H2061">
            <v>0.25</v>
          </cell>
          <cell r="I2061" t="str">
            <v>Crestron</v>
          </cell>
        </row>
        <row r="2062">
          <cell r="A2062" t="str">
            <v>CLW-DIMS1RFA-S_BLANK</v>
          </cell>
          <cell r="B2062" t="str">
            <v>Crestron</v>
          </cell>
          <cell r="C2062" t="str">
            <v>infiNET Wall Box Master Dimmer, 1-button, almond, smooth; requires C2N-MNETGW gateway. Blank button, no engraving.</v>
          </cell>
          <cell r="D2062">
            <v>160</v>
          </cell>
          <cell r="E2062">
            <v>0</v>
          </cell>
          <cell r="F2062">
            <v>0.25</v>
          </cell>
          <cell r="G2062">
            <v>0.25</v>
          </cell>
          <cell r="H2062">
            <v>0.25</v>
          </cell>
          <cell r="I2062" t="str">
            <v>Crestron</v>
          </cell>
        </row>
        <row r="2063">
          <cell r="A2063" t="str">
            <v>CLW-DIM4RFW-S_ENGRAVED</v>
          </cell>
          <cell r="B2063" t="str">
            <v>Crestron</v>
          </cell>
          <cell r="C2063" t="str">
            <v>infiNET Wall Box Dimmer, 4-button, white, smooth; requires C2N-MNETGW gateway. Includes custom button engraving.</v>
          </cell>
          <cell r="D2063">
            <v>150</v>
          </cell>
          <cell r="E2063">
            <v>0</v>
          </cell>
          <cell r="F2063">
            <v>0.25</v>
          </cell>
          <cell r="G2063">
            <v>0.25</v>
          </cell>
          <cell r="H2063">
            <v>0.25</v>
          </cell>
          <cell r="I2063" t="str">
            <v>Crestron</v>
          </cell>
        </row>
        <row r="2064">
          <cell r="A2064" t="str">
            <v>CLW-DIM4RFW-S_BLANK</v>
          </cell>
          <cell r="B2064" t="str">
            <v>Crestron</v>
          </cell>
          <cell r="C2064" t="str">
            <v>infiNET Wall Box Dimmer, 4-button, white, smooth; requires C2N-MNETGW gateway. Blank buttons, no engraving.</v>
          </cell>
          <cell r="D2064">
            <v>140</v>
          </cell>
          <cell r="E2064">
            <v>0</v>
          </cell>
          <cell r="F2064">
            <v>0.25</v>
          </cell>
          <cell r="G2064">
            <v>0.25</v>
          </cell>
          <cell r="H2064">
            <v>0.25</v>
          </cell>
          <cell r="I2064" t="str">
            <v>Crestron</v>
          </cell>
        </row>
        <row r="2065">
          <cell r="A2065" t="str">
            <v>CLW-DIM4RFB-S_ENGRAVED</v>
          </cell>
          <cell r="B2065" t="str">
            <v>Crestron</v>
          </cell>
          <cell r="C2065" t="str">
            <v>infiNET Wall Box Dimmer, 4-button, black, smooth; requires C2N-MNETGW gateway. Includes custom button engraving.</v>
          </cell>
          <cell r="D2065">
            <v>150</v>
          </cell>
          <cell r="E2065">
            <v>0</v>
          </cell>
          <cell r="F2065">
            <v>0.25</v>
          </cell>
          <cell r="G2065">
            <v>0.25</v>
          </cell>
          <cell r="H2065">
            <v>0.25</v>
          </cell>
          <cell r="I2065" t="str">
            <v>Crestron</v>
          </cell>
        </row>
        <row r="2066">
          <cell r="A2066" t="str">
            <v>CLW-DIM4RFB-S_BLANK</v>
          </cell>
          <cell r="B2066" t="str">
            <v>Crestron</v>
          </cell>
          <cell r="C2066" t="str">
            <v>infiNET Wall Box Dimmer, 4-button, black, smooth; requires C2N-MNETGW gateway. Blank buttons, no engraving.</v>
          </cell>
          <cell r="D2066">
            <v>140</v>
          </cell>
          <cell r="E2066">
            <v>0</v>
          </cell>
          <cell r="F2066">
            <v>0.25</v>
          </cell>
          <cell r="G2066">
            <v>0.25</v>
          </cell>
          <cell r="H2066">
            <v>0.25</v>
          </cell>
          <cell r="I2066" t="str">
            <v>Crestron</v>
          </cell>
        </row>
        <row r="2067">
          <cell r="A2067" t="str">
            <v>CLW-DIM4RFA-S_ENGRAVED</v>
          </cell>
          <cell r="B2067" t="str">
            <v>Crestron</v>
          </cell>
          <cell r="C2067" t="str">
            <v>infiNET Wall Box Dimmer, 4-button, almond, smooth; requires C2N-MNETGW gateway. Includes custom button engraving.</v>
          </cell>
          <cell r="D2067">
            <v>150</v>
          </cell>
          <cell r="E2067">
            <v>0</v>
          </cell>
          <cell r="F2067">
            <v>0.25</v>
          </cell>
          <cell r="G2067">
            <v>0.25</v>
          </cell>
          <cell r="H2067">
            <v>0.25</v>
          </cell>
          <cell r="I2067" t="str">
            <v>Crestron</v>
          </cell>
        </row>
        <row r="2068">
          <cell r="A2068" t="str">
            <v>CLW-DIM4RFA-S_BLANK</v>
          </cell>
          <cell r="B2068" t="str">
            <v>Crestron</v>
          </cell>
          <cell r="C2068" t="str">
            <v>infiNET Wall Box Dimmer, 4-button, almond, smooth; requires C2N-MNETGW gateway. Blank buttons, no engraving.</v>
          </cell>
          <cell r="D2068">
            <v>140</v>
          </cell>
          <cell r="E2068">
            <v>0</v>
          </cell>
          <cell r="F2068">
            <v>0.25</v>
          </cell>
          <cell r="G2068">
            <v>0.25</v>
          </cell>
          <cell r="H2068">
            <v>0.25</v>
          </cell>
          <cell r="I2068" t="str">
            <v>Crestron</v>
          </cell>
        </row>
        <row r="2069">
          <cell r="A2069" t="str">
            <v>CLW-DIM1RFW-S_ENGRAVED</v>
          </cell>
          <cell r="B2069" t="str">
            <v>Crestron</v>
          </cell>
          <cell r="C2069" t="str">
            <v>infiNET Wall Box Dimmer, 1-button, white, smooth; requires C2N-MNETGW gateway. Includes custom button engraving.</v>
          </cell>
          <cell r="D2069">
            <v>150</v>
          </cell>
          <cell r="E2069">
            <v>0</v>
          </cell>
          <cell r="F2069">
            <v>0.25</v>
          </cell>
          <cell r="G2069">
            <v>0.25</v>
          </cell>
          <cell r="H2069">
            <v>0.25</v>
          </cell>
          <cell r="I2069" t="str">
            <v>Crestron</v>
          </cell>
        </row>
        <row r="2070">
          <cell r="A2070" t="str">
            <v>CLW-DIM1RFW-S_BLANK</v>
          </cell>
          <cell r="B2070" t="str">
            <v>Crestron</v>
          </cell>
          <cell r="C2070" t="str">
            <v>infiNET Wall Box Dimmer, 1-button, white, smooth; requires C2N-MNETGW gateway. Blank button, no engraving.</v>
          </cell>
          <cell r="D2070">
            <v>140</v>
          </cell>
          <cell r="E2070">
            <v>0</v>
          </cell>
          <cell r="F2070">
            <v>0.25</v>
          </cell>
          <cell r="G2070">
            <v>0.25</v>
          </cell>
          <cell r="H2070">
            <v>0.25</v>
          </cell>
          <cell r="I2070" t="str">
            <v>Crestron</v>
          </cell>
        </row>
        <row r="2071">
          <cell r="A2071" t="str">
            <v>CLW-DIM1RFB-S_ENGRAVED</v>
          </cell>
          <cell r="B2071" t="str">
            <v>Crestron</v>
          </cell>
          <cell r="C2071" t="str">
            <v>infiNET Wall Box Dimmer, 1-button, black, smooth; requires C2N-MNETGW gateway. Includes custom button engraving.</v>
          </cell>
          <cell r="D2071">
            <v>150</v>
          </cell>
          <cell r="E2071">
            <v>0</v>
          </cell>
          <cell r="F2071">
            <v>0.25</v>
          </cell>
          <cell r="G2071">
            <v>0.25</v>
          </cell>
          <cell r="H2071">
            <v>0.25</v>
          </cell>
          <cell r="I2071" t="str">
            <v>Crestron</v>
          </cell>
        </row>
        <row r="2072">
          <cell r="A2072" t="str">
            <v>CLW-DIM1RFB-S_BLANK</v>
          </cell>
          <cell r="B2072" t="str">
            <v>Crestron</v>
          </cell>
          <cell r="C2072" t="str">
            <v>infiNET Wall Box Dimmer, 1-button, black, smooth; requires C2N-MNETGW gateway. Blank button, no engraving.</v>
          </cell>
          <cell r="D2072">
            <v>140</v>
          </cell>
          <cell r="E2072">
            <v>0</v>
          </cell>
          <cell r="F2072">
            <v>0.25</v>
          </cell>
          <cell r="G2072">
            <v>0.25</v>
          </cell>
          <cell r="H2072">
            <v>0.25</v>
          </cell>
          <cell r="I2072" t="str">
            <v>Crestron</v>
          </cell>
        </row>
        <row r="2073">
          <cell r="A2073" t="str">
            <v>CLW-DIM1RFA-S_ENGRAVED</v>
          </cell>
          <cell r="B2073" t="str">
            <v>Crestron</v>
          </cell>
          <cell r="C2073" t="str">
            <v>infiNET Wall Box Dimmer, 1-button, almond, smooth; requires C2N-MNETGW gateway. Includes custom button engraving.</v>
          </cell>
          <cell r="D2073">
            <v>150</v>
          </cell>
          <cell r="E2073">
            <v>0</v>
          </cell>
          <cell r="F2073">
            <v>0.25</v>
          </cell>
          <cell r="G2073">
            <v>0.25</v>
          </cell>
          <cell r="H2073">
            <v>0.25</v>
          </cell>
          <cell r="I2073" t="str">
            <v>Crestron</v>
          </cell>
        </row>
        <row r="2074">
          <cell r="A2074" t="str">
            <v>CLW-DIM1RFA-S_BLANK</v>
          </cell>
          <cell r="B2074" t="str">
            <v>Crestron</v>
          </cell>
          <cell r="C2074" t="str">
            <v>infiNET Wall Box Dimmer, 1-button, almond, smooth; requires C2N-MNETGW gateway. Blank button, no engraving.</v>
          </cell>
          <cell r="D2074">
            <v>140</v>
          </cell>
          <cell r="E2074">
            <v>0</v>
          </cell>
          <cell r="F2074">
            <v>0.25</v>
          </cell>
          <cell r="G2074">
            <v>0.25</v>
          </cell>
          <cell r="H2074">
            <v>0.25</v>
          </cell>
          <cell r="I2074" t="str">
            <v>Crestron</v>
          </cell>
        </row>
        <row r="2075">
          <cell r="A2075" t="str">
            <v>HTT-B10X-W-T</v>
          </cell>
          <cell r="B2075" t="str">
            <v>Crestron</v>
          </cell>
          <cell r="C2075" t="str">
            <v>infiNET TableTop Controller, White Textured. Includes PW-1205. Requires C2N-MNETGW. For custom engraving see Configuration and Ordering Guide.</v>
          </cell>
          <cell r="D2075">
            <v>275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 t="str">
            <v>Crestron</v>
          </cell>
        </row>
        <row r="2076">
          <cell r="A2076" t="str">
            <v>HTT-B10X-B-T</v>
          </cell>
          <cell r="B2076" t="str">
            <v>Crestron</v>
          </cell>
          <cell r="C2076" t="str">
            <v>infiNET TableTop Controller, Black Textured. Includes PW-1205. Requires C2N-MNETGW. For custom engraving see Configuration and Ordering Guide.</v>
          </cell>
          <cell r="D2076">
            <v>275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 t="str">
            <v>Crestron</v>
          </cell>
        </row>
        <row r="2077">
          <cell r="A2077" t="str">
            <v>HTTI-B10X-W-T</v>
          </cell>
          <cell r="B2077" t="str">
            <v>Crestron</v>
          </cell>
          <cell r="C2077" t="str">
            <v>infiNET TableTop Controller - International Version, 230V, White Textured. Includes PW-1205RU. Requires C2N-MNETGW. For custom engraving see Configuration and Ordering Guide.</v>
          </cell>
          <cell r="D2077">
            <v>275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 t="str">
            <v>Crestron</v>
          </cell>
        </row>
        <row r="2078">
          <cell r="A2078" t="str">
            <v>HTTI-B10X-B-T</v>
          </cell>
          <cell r="B2078" t="str">
            <v>Crestron</v>
          </cell>
          <cell r="C2078" t="str">
            <v>infiNET TableTop Controller - International Version, 230V, Black Textured. Includes PW-1205RU. Requires C2N-MNETGW. For custom engraving see Configuration and Ordering Guide.</v>
          </cell>
          <cell r="D2078">
            <v>275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 t="str">
            <v>Crestron</v>
          </cell>
        </row>
        <row r="2079">
          <cell r="A2079" t="str">
            <v>CEN-RFGW-EX-PWE</v>
          </cell>
          <cell r="B2079" t="str">
            <v>Crestron</v>
          </cell>
          <cell r="C2079" t="str">
            <v>infiNET EX® Wireless Gateway w/PoE Injector, includes PWE-4803RU</v>
          </cell>
          <cell r="D2079">
            <v>275</v>
          </cell>
          <cell r="E2079">
            <v>0</v>
          </cell>
          <cell r="F2079">
            <v>1</v>
          </cell>
          <cell r="G2079">
            <v>0.25</v>
          </cell>
          <cell r="H2079">
            <v>1</v>
          </cell>
          <cell r="I2079" t="str">
            <v>Crestron</v>
          </cell>
        </row>
        <row r="2080">
          <cell r="A2080" t="str">
            <v>CEN-RFGW-EX</v>
          </cell>
          <cell r="B2080" t="str">
            <v>Crestron</v>
          </cell>
          <cell r="C2080" t="str">
            <v>infiNET EX® Wireless Gateway</v>
          </cell>
          <cell r="D2080">
            <v>225</v>
          </cell>
          <cell r="E2080">
            <v>0</v>
          </cell>
          <cell r="F2080">
            <v>1</v>
          </cell>
          <cell r="G2080">
            <v>0.25</v>
          </cell>
          <cell r="H2080">
            <v>1</v>
          </cell>
          <cell r="I2080" t="str">
            <v>Crestron</v>
          </cell>
        </row>
        <row r="2081">
          <cell r="A2081" t="str">
            <v>CLW-EXPEX-GD-W-T</v>
          </cell>
          <cell r="B2081" t="str">
            <v>Crestron</v>
          </cell>
          <cell r="C2081" t="str">
            <v>infiNET EX® Wireless Expander, Ground Pin Down, White Textured</v>
          </cell>
          <cell r="D2081">
            <v>125</v>
          </cell>
          <cell r="E2081">
            <v>0</v>
          </cell>
          <cell r="F2081">
            <v>0.25</v>
          </cell>
          <cell r="G2081">
            <v>0.25</v>
          </cell>
          <cell r="H2081">
            <v>0.25</v>
          </cell>
          <cell r="I2081" t="str">
            <v>Crestron</v>
          </cell>
        </row>
        <row r="2082">
          <cell r="A2082" t="str">
            <v>CHV-TSTATEX-W-T</v>
          </cell>
          <cell r="B2082" t="str">
            <v>Crestron</v>
          </cell>
          <cell r="C2082" t="str">
            <v>infiNET EX® Thermostat, White Textured</v>
          </cell>
          <cell r="D2082">
            <v>250</v>
          </cell>
          <cell r="E2082">
            <v>0</v>
          </cell>
          <cell r="F2082">
            <v>1</v>
          </cell>
          <cell r="G2082">
            <v>0.5</v>
          </cell>
          <cell r="H2082">
            <v>4</v>
          </cell>
          <cell r="I2082" t="str">
            <v>Crestron</v>
          </cell>
        </row>
        <row r="2083">
          <cell r="A2083" t="str">
            <v>CHV-TSTATEX-FCU-W-T</v>
          </cell>
          <cell r="B2083" t="str">
            <v>Crestron</v>
          </cell>
          <cell r="C2083" t="str">
            <v>infiNET EX® Thermostat, Fan Coil Unit, White Textured</v>
          </cell>
          <cell r="D2083">
            <v>250</v>
          </cell>
          <cell r="E2083">
            <v>0</v>
          </cell>
          <cell r="F2083">
            <v>1</v>
          </cell>
          <cell r="G2083">
            <v>0.5</v>
          </cell>
          <cell r="H2083">
            <v>4</v>
          </cell>
          <cell r="I2083" t="str">
            <v>Crestron</v>
          </cell>
        </row>
        <row r="2084">
          <cell r="A2084" t="str">
            <v>CHV-TSTATEX-FCU-B-T</v>
          </cell>
          <cell r="B2084" t="str">
            <v>Crestron</v>
          </cell>
          <cell r="C2084" t="str">
            <v>infiNET EX® Thermostat, Fan Coil Unit, Black Textured</v>
          </cell>
          <cell r="D2084">
            <v>250</v>
          </cell>
          <cell r="E2084">
            <v>0</v>
          </cell>
          <cell r="F2084">
            <v>1</v>
          </cell>
          <cell r="G2084">
            <v>0.5</v>
          </cell>
          <cell r="H2084">
            <v>4</v>
          </cell>
          <cell r="I2084" t="str">
            <v>Crestron</v>
          </cell>
        </row>
        <row r="2085">
          <cell r="A2085" t="str">
            <v>CHV-TSTATEX-FCU-A-T</v>
          </cell>
          <cell r="B2085" t="str">
            <v>Crestron</v>
          </cell>
          <cell r="C2085" t="str">
            <v>infiNET EX® Thermostat, Fan Coil Unit, Almond Textured</v>
          </cell>
          <cell r="D2085">
            <v>250</v>
          </cell>
          <cell r="E2085">
            <v>0</v>
          </cell>
          <cell r="F2085">
            <v>1</v>
          </cell>
          <cell r="G2085">
            <v>0.5</v>
          </cell>
          <cell r="H2085">
            <v>4</v>
          </cell>
          <cell r="I2085" t="str">
            <v>Crestron</v>
          </cell>
        </row>
        <row r="2086">
          <cell r="A2086" t="str">
            <v>CHV-TSTATEX-B-T</v>
          </cell>
          <cell r="B2086" t="str">
            <v>Crestron</v>
          </cell>
          <cell r="C2086" t="str">
            <v>infiNET EX® Thermostat, Black Textured</v>
          </cell>
          <cell r="D2086">
            <v>250</v>
          </cell>
          <cell r="E2086">
            <v>0</v>
          </cell>
          <cell r="F2086">
            <v>1</v>
          </cell>
          <cell r="G2086">
            <v>0.5</v>
          </cell>
          <cell r="H2086">
            <v>4</v>
          </cell>
          <cell r="I2086" t="str">
            <v>Crestron</v>
          </cell>
        </row>
        <row r="2087">
          <cell r="A2087" t="str">
            <v>CHV-TSTATEX-A-T</v>
          </cell>
          <cell r="B2087" t="str">
            <v>Crestron</v>
          </cell>
          <cell r="C2087" t="str">
            <v>infiNET EX® Thermostat, Almond Textured</v>
          </cell>
          <cell r="D2087">
            <v>250</v>
          </cell>
          <cell r="E2087">
            <v>0</v>
          </cell>
          <cell r="F2087">
            <v>1</v>
          </cell>
          <cell r="G2087">
            <v>0.5</v>
          </cell>
          <cell r="H2087">
            <v>4</v>
          </cell>
          <cell r="I2087" t="str">
            <v>Crestron</v>
          </cell>
        </row>
        <row r="2088">
          <cell r="A2088" t="str">
            <v>CSC-ACEX</v>
          </cell>
          <cell r="B2088" t="str">
            <v>Crestron</v>
          </cell>
          <cell r="C2088" t="str">
            <v>infiNET EX® Interface to Somfy® ST50 ILT2 Motor</v>
          </cell>
          <cell r="D2088">
            <v>75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 t="str">
            <v>Crestron</v>
          </cell>
        </row>
        <row r="2089">
          <cell r="A2089" t="str">
            <v>CSC-DCEX</v>
          </cell>
          <cell r="B2089" t="str">
            <v>Crestron</v>
          </cell>
          <cell r="C2089" t="str">
            <v>infiNET EX® Interface to Crestron® QMT30 Shades</v>
          </cell>
          <cell r="D2089">
            <v>75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 t="str">
            <v>Crestron</v>
          </cell>
        </row>
        <row r="2090">
          <cell r="A2090" t="str">
            <v>UFO-WPR-3ER-DSCE-BLU</v>
          </cell>
          <cell r="B2090" t="str">
            <v>Crestron</v>
          </cell>
          <cell r="C2090" t="str">
            <v>Indoor/Outdoor Docking Station for UFO-WPR-3ER, Blue</v>
          </cell>
          <cell r="D2090">
            <v>125</v>
          </cell>
          <cell r="E2090">
            <v>0</v>
          </cell>
          <cell r="F2090">
            <v>0.25</v>
          </cell>
          <cell r="G2090">
            <v>0</v>
          </cell>
          <cell r="H2090">
            <v>0</v>
          </cell>
          <cell r="I2090" t="str">
            <v>Crestron</v>
          </cell>
        </row>
        <row r="2091">
          <cell r="A2091" t="str">
            <v>UFO-WPR-3ER-DS-BLU</v>
          </cell>
          <cell r="B2091" t="str">
            <v>Crestron</v>
          </cell>
          <cell r="C2091" t="str">
            <v>Indoor Desktop Docking Station for UFO-WPR-3ER, Blue; includes PW-0510WU</v>
          </cell>
          <cell r="D2091">
            <v>125</v>
          </cell>
          <cell r="E2091">
            <v>0</v>
          </cell>
          <cell r="F2091">
            <v>0.25</v>
          </cell>
          <cell r="G2091">
            <v>0</v>
          </cell>
          <cell r="H2091">
            <v>0</v>
          </cell>
          <cell r="I2091" t="str">
            <v>Crestron</v>
          </cell>
        </row>
        <row r="2092">
          <cell r="A2092" t="str">
            <v>CLWI-KPLEX-BATT</v>
          </cell>
          <cell r="B2092" t="str">
            <v>Crestron</v>
          </cell>
          <cell r="C2092" t="str">
            <v>In-Wall Wireless Lighting Keypad, Battery Powered [Release Date: TBA]</v>
          </cell>
          <cell r="D2092" t="str">
            <v>TBA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 t="str">
            <v>Crestron</v>
          </cell>
        </row>
        <row r="2093">
          <cell r="A2093" t="str">
            <v>CLWI-KPLEX-W</v>
          </cell>
          <cell r="B2093" t="str">
            <v>Crestron</v>
          </cell>
          <cell r="C2093" t="str">
            <v>In-Wall Wireless Lighting Keypad, 230VAC Line Powered, White</v>
          </cell>
          <cell r="D2093">
            <v>125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 t="str">
            <v>Crestron</v>
          </cell>
        </row>
        <row r="2094">
          <cell r="A2094" t="str">
            <v>CLWI-KPLEX-ANTH</v>
          </cell>
          <cell r="B2094" t="str">
            <v>Crestron</v>
          </cell>
          <cell r="C2094" t="str">
            <v>In-Wall Wireless Lighting Keypad, 230VAC Line Powered, Anthracite</v>
          </cell>
          <cell r="D2094">
            <v>125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 t="str">
            <v>Crestron</v>
          </cell>
        </row>
        <row r="2095">
          <cell r="A2095" t="str">
            <v>CLWI-SWEX-W</v>
          </cell>
          <cell r="B2095" t="str">
            <v>Crestron</v>
          </cell>
          <cell r="C2095" t="str">
            <v>In-Wall Switch, 230VAC, White</v>
          </cell>
          <cell r="D2095">
            <v>200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 t="str">
            <v>Crestron</v>
          </cell>
        </row>
        <row r="2096">
          <cell r="A2096" t="str">
            <v>CLWI-SWEX-ANTH</v>
          </cell>
          <cell r="B2096" t="str">
            <v>Crestron</v>
          </cell>
          <cell r="C2096" t="str">
            <v>In-Wall Switch, 230VAC, Anthracite</v>
          </cell>
          <cell r="D2096">
            <v>200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 t="str">
            <v>Crestron</v>
          </cell>
        </row>
        <row r="2097">
          <cell r="A2097" t="str">
            <v>CLWI-KPLCN</v>
          </cell>
          <cell r="B2097" t="str">
            <v>Crestron</v>
          </cell>
          <cell r="C2097" t="str">
            <v>In-Wall Lighting Keypad, Cresnet [Release Date: TBA]</v>
          </cell>
          <cell r="D2097" t="str">
            <v>TBA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 t="str">
            <v>Crestron</v>
          </cell>
        </row>
        <row r="2098">
          <cell r="A2098" t="str">
            <v>GLPPA-KP-W-S</v>
          </cell>
          <cell r="B2098" t="str">
            <v>Crestron</v>
          </cell>
          <cell r="C2098" t="str">
            <v>In-wall Keypad for GLPP, White Smooth</v>
          </cell>
          <cell r="D2098">
            <v>55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 t="str">
            <v>Crestron</v>
          </cell>
        </row>
        <row r="2099">
          <cell r="A2099" t="str">
            <v>GLPPA-KP-B-S</v>
          </cell>
          <cell r="B2099" t="str">
            <v>Crestron</v>
          </cell>
          <cell r="C2099" t="str">
            <v>In-wall Keypad for GLPP, Black Smooth</v>
          </cell>
          <cell r="D2099">
            <v>55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 t="str">
            <v>Crestron</v>
          </cell>
        </row>
        <row r="2100">
          <cell r="A2100" t="str">
            <v>GLPPA-KP-A-S</v>
          </cell>
          <cell r="B2100" t="str">
            <v>Crestron</v>
          </cell>
          <cell r="C2100" t="str">
            <v>In-wall Keypad for GLPP, Almond Smooth</v>
          </cell>
          <cell r="D2100">
            <v>55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 t="str">
            <v>Crestron</v>
          </cell>
        </row>
        <row r="2101">
          <cell r="A2101" t="str">
            <v>CLWI-1SW2EX-W</v>
          </cell>
          <cell r="B2101" t="str">
            <v>Crestron</v>
          </cell>
          <cell r="C2101" t="str">
            <v>In-Wall 2-Channel Switch, 230VAC, White</v>
          </cell>
          <cell r="D2101">
            <v>200</v>
          </cell>
          <cell r="E2101">
            <v>0</v>
          </cell>
          <cell r="F2101">
            <v>0.25</v>
          </cell>
          <cell r="G2101">
            <v>0.25</v>
          </cell>
          <cell r="H2101">
            <v>0.25</v>
          </cell>
          <cell r="I2101" t="str">
            <v>Crestron</v>
          </cell>
        </row>
        <row r="2102">
          <cell r="A2102" t="str">
            <v>CLWI-1SW2EX-ANTH</v>
          </cell>
          <cell r="B2102" t="str">
            <v>Crestron</v>
          </cell>
          <cell r="C2102" t="str">
            <v>In-Wall 2-Channel Switch, 230VAC, Anthracite</v>
          </cell>
          <cell r="D2102">
            <v>200</v>
          </cell>
          <cell r="E2102">
            <v>0</v>
          </cell>
          <cell r="F2102">
            <v>0.25</v>
          </cell>
          <cell r="G2102">
            <v>0.25</v>
          </cell>
          <cell r="H2102">
            <v>0.25</v>
          </cell>
          <cell r="I2102" t="str">
            <v>Crestron</v>
          </cell>
        </row>
        <row r="2103">
          <cell r="A2103" t="str">
            <v>CLWI-DIMFLVEX-W</v>
          </cell>
          <cell r="B2103" t="str">
            <v>Crestron</v>
          </cell>
          <cell r="C2103" t="str">
            <v>In-Wall 0-10V Dimmer, 230VAC, White</v>
          </cell>
          <cell r="D2103">
            <v>200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 t="str">
            <v>Crestron</v>
          </cell>
        </row>
        <row r="2104">
          <cell r="A2104" t="str">
            <v>CLWI-DIMFLVEX-ANTH</v>
          </cell>
          <cell r="B2104" t="str">
            <v>Crestron</v>
          </cell>
          <cell r="C2104" t="str">
            <v>In-Wall 0-10V Dimmer, 230VAC, Anthracite</v>
          </cell>
          <cell r="D2104">
            <v>200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 t="str">
            <v>Crestron</v>
          </cell>
        </row>
        <row r="2105">
          <cell r="A2105" t="str">
            <v>IM-WCC-M</v>
          </cell>
          <cell r="B2105" t="str">
            <v>Crestron</v>
          </cell>
          <cell r="C2105" t="str">
            <v>iMedia Wall Plate Computer Center w/Mic Control</v>
          </cell>
          <cell r="D2105">
            <v>175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 t="str">
            <v>Crestron</v>
          </cell>
        </row>
        <row r="2106">
          <cell r="A2106" t="str">
            <v>IM-WCCV-S-M</v>
          </cell>
          <cell r="B2106" t="str">
            <v>Crestron</v>
          </cell>
          <cell r="C2106" t="str">
            <v>iMedia Wall Plate Computer &amp; Video Center w/Separate Control Panel + Mic Control</v>
          </cell>
          <cell r="D2106">
            <v>250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 t="str">
            <v>Crestron</v>
          </cell>
        </row>
        <row r="2107">
          <cell r="A2107" t="str">
            <v>IM-WCCV-M</v>
          </cell>
          <cell r="B2107" t="str">
            <v>Crestron</v>
          </cell>
          <cell r="C2107" t="str">
            <v>iMedia Wall Plate Computer &amp; Video Center w/Mic Control</v>
          </cell>
          <cell r="D2107">
            <v>250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 t="str">
            <v>Crestron</v>
          </cell>
        </row>
        <row r="2108">
          <cell r="A2108" t="str">
            <v>IM-TCC-M</v>
          </cell>
          <cell r="B2108" t="str">
            <v>Crestron</v>
          </cell>
          <cell r="C2108" t="str">
            <v>iMedia Table/Lectern Mount Computer Center w/Mic Control</v>
          </cell>
          <cell r="D2108">
            <v>200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 t="str">
            <v>Crestron</v>
          </cell>
        </row>
        <row r="2109">
          <cell r="A2109" t="str">
            <v>IM-TCCV-M</v>
          </cell>
          <cell r="B2109" t="str">
            <v>Crestron</v>
          </cell>
          <cell r="C2109" t="str">
            <v>iMedia Table/Lectern Mount Computer &amp; Video Center w/Mic Control</v>
          </cell>
          <cell r="D2109">
            <v>250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 t="str">
            <v>Crestron</v>
          </cell>
        </row>
        <row r="2110">
          <cell r="A2110" t="str">
            <v>IM-RXV3-M</v>
          </cell>
          <cell r="B2110" t="str">
            <v>Crestron</v>
          </cell>
          <cell r="C2110" t="str">
            <v>iMedia Receiver with Video and Microphone, three IM inputs</v>
          </cell>
          <cell r="D2110">
            <v>800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 t="str">
            <v>Crestron</v>
          </cell>
        </row>
        <row r="2111">
          <cell r="A2111" t="str">
            <v>IM-RXV1-M</v>
          </cell>
          <cell r="B2111" t="str">
            <v>Crestron</v>
          </cell>
          <cell r="C2111" t="str">
            <v>iMedia Receiver with Video and Microphone, single IM input</v>
          </cell>
          <cell r="D2111">
            <v>550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 t="str">
            <v>Crestron</v>
          </cell>
        </row>
        <row r="2112">
          <cell r="A2112" t="str">
            <v>IM-RX3</v>
          </cell>
          <cell r="B2112" t="str">
            <v>Crestron</v>
          </cell>
          <cell r="C2112" t="str">
            <v>iMedia Receiver with three IM inputs</v>
          </cell>
          <cell r="D2112">
            <v>800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 t="str">
            <v>Crestron</v>
          </cell>
        </row>
        <row r="2113">
          <cell r="A2113" t="str">
            <v>IM-RX1</v>
          </cell>
          <cell r="B2113" t="str">
            <v>Crestron</v>
          </cell>
          <cell r="C2113" t="str">
            <v>iMedia Receiver with single IM input</v>
          </cell>
          <cell r="D2113">
            <v>550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 t="str">
            <v>Crestron</v>
          </cell>
        </row>
        <row r="2114">
          <cell r="A2114" t="str">
            <v>IMI-FTCC-M-B</v>
          </cell>
          <cell r="B2114" t="str">
            <v>Crestron</v>
          </cell>
          <cell r="C2114" t="str">
            <v>iMedia FlipTop Computer Center w/Mic Control, black - International Version</v>
          </cell>
          <cell r="D2114">
            <v>300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 t="str">
            <v>Crestron</v>
          </cell>
        </row>
        <row r="2115">
          <cell r="A2115" t="str">
            <v>IM-FTCC-M-B</v>
          </cell>
          <cell r="B2115" t="str">
            <v>Crestron</v>
          </cell>
          <cell r="C2115" t="str">
            <v>iMedia FlipTop Computer Center w/Mic Control, black</v>
          </cell>
          <cell r="D2115">
            <v>300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 t="str">
            <v>Crestron</v>
          </cell>
        </row>
        <row r="2116">
          <cell r="A2116" t="str">
            <v>IMI-FTCCV-M-B</v>
          </cell>
          <cell r="B2116" t="str">
            <v>Crestron</v>
          </cell>
          <cell r="C2116" t="str">
            <v>iMedia FlipTop Computer &amp; Video Center w/Mic Control, black - International Version</v>
          </cell>
          <cell r="D2116">
            <v>350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 t="str">
            <v>Crestron</v>
          </cell>
        </row>
        <row r="2117">
          <cell r="A2117" t="str">
            <v>IM-FTCCV-M-B</v>
          </cell>
          <cell r="B2117" t="str">
            <v>Crestron</v>
          </cell>
          <cell r="C2117" t="str">
            <v>iMedia FlipTop Computer &amp; Video Center w/Mic Control, black</v>
          </cell>
          <cell r="D2117">
            <v>350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 t="str">
            <v>Crestron</v>
          </cell>
        </row>
        <row r="2118">
          <cell r="A2118" t="str">
            <v>CRESCAT-IM-P-DRN-SP500</v>
          </cell>
          <cell r="B2118" t="str">
            <v>Crestron</v>
          </cell>
          <cell r="C2118" t="str">
            <v>iMedia Cable, Low-skew CAT5e w/drain wire for iMedia and QuickMedia, plenum, 500 ft spool</v>
          </cell>
          <cell r="D2118">
            <v>150</v>
          </cell>
          <cell r="E2118">
            <v>0</v>
          </cell>
          <cell r="F2118">
            <v>5</v>
          </cell>
          <cell r="G2118">
            <v>0</v>
          </cell>
          <cell r="H2118">
            <v>0</v>
          </cell>
          <cell r="I2118" t="str">
            <v>Crestron</v>
          </cell>
        </row>
        <row r="2119">
          <cell r="A2119" t="str">
            <v>CRESCAT-IM-P-DRN-SP1000</v>
          </cell>
          <cell r="B2119" t="str">
            <v>Crestron</v>
          </cell>
          <cell r="C2119" t="str">
            <v>iMedia Cable, Low-skew CAT5e w/drain wire for iMedia and QuickMedia, plenum, 1000 ft spool</v>
          </cell>
          <cell r="D2119">
            <v>290</v>
          </cell>
          <cell r="E2119">
            <v>0</v>
          </cell>
          <cell r="F2119">
            <v>10</v>
          </cell>
          <cell r="G2119">
            <v>0</v>
          </cell>
          <cell r="H2119">
            <v>0</v>
          </cell>
          <cell r="I2119" t="str">
            <v>Crestron</v>
          </cell>
        </row>
        <row r="2120">
          <cell r="A2120" t="str">
            <v>CLS-EXP-DIMU</v>
          </cell>
          <cell r="B2120" t="str">
            <v>Crestron</v>
          </cell>
          <cell r="C2120" t="str">
            <v>iLux™ Universal Dimmer Expansion Module; Electronic Low Voltage, Incandescent, Neon/Cold Cathode, Magnetic Low Voltage, 2-Wire Dimmable Fluorescent; 120-277V, 16A</v>
          </cell>
          <cell r="D2120">
            <v>200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 t="str">
            <v>Crestron</v>
          </cell>
        </row>
        <row r="2121">
          <cell r="A2121" t="str">
            <v>CLS-EXP-DIM</v>
          </cell>
          <cell r="B2121" t="str">
            <v>Crestron</v>
          </cell>
          <cell r="C2121" t="str">
            <v>iLux™ Dimmer Expansion Module; Incandescent, Neon/Cold Cathode, Magnetic Low Voltage, 2-Wire Dimmable Fluorescent; 120-277V, 16A</v>
          </cell>
          <cell r="D2121">
            <v>150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 t="str">
            <v>Crestron</v>
          </cell>
        </row>
        <row r="2122">
          <cell r="A2122" t="str">
            <v>CLS-EXP-DIMFDB</v>
          </cell>
          <cell r="B2122" t="str">
            <v>Crestron</v>
          </cell>
          <cell r="C2122" t="str">
            <v>iLux™ 3-Wire Fluorescent Dimmer Expansion Module; 3-Wire Electronic Dimmable Fluorescent; 120-277V, 16A</v>
          </cell>
          <cell r="D2122">
            <v>150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 t="str">
            <v>Crestron</v>
          </cell>
        </row>
        <row r="2123">
          <cell r="A2123" t="str">
            <v>CLS-EXP-DIMFLV</v>
          </cell>
          <cell r="B2123" t="str">
            <v>Crestron</v>
          </cell>
          <cell r="C2123" t="str">
            <v>iLux™ 0-10V Fluorescent Dimmer Expansion Module; 0-10V Dimmable Fluorescent, High-Inrush Switching, Motors; 120-277V, 16A, 1HP</v>
          </cell>
          <cell r="D2123">
            <v>150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 t="str">
            <v>Crestron</v>
          </cell>
        </row>
        <row r="2124">
          <cell r="A2124" t="str">
            <v>CLS-IRHT8</v>
          </cell>
          <cell r="B2124" t="str">
            <v>Crestron</v>
          </cell>
          <cell r="C2124" t="str">
            <v>iLux IR Handheld Remote</v>
          </cell>
          <cell r="D2124">
            <v>50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 t="str">
            <v>Crestron</v>
          </cell>
        </row>
        <row r="2125">
          <cell r="A2125" t="str">
            <v>CLS-C6W</v>
          </cell>
          <cell r="B2125" t="str">
            <v>Crestron</v>
          </cell>
          <cell r="C2125" t="str">
            <v>iLux Integrated Lighting System, white</v>
          </cell>
          <cell r="D2125">
            <v>550</v>
          </cell>
          <cell r="E2125">
            <v>0</v>
          </cell>
          <cell r="F2125">
            <v>1</v>
          </cell>
          <cell r="G2125">
            <v>1</v>
          </cell>
          <cell r="H2125">
            <v>3</v>
          </cell>
          <cell r="I2125" t="str">
            <v>Crestron</v>
          </cell>
        </row>
        <row r="2126">
          <cell r="A2126" t="str">
            <v>CLS-C6B</v>
          </cell>
          <cell r="B2126" t="str">
            <v>Crestron</v>
          </cell>
          <cell r="C2126" t="str">
            <v>iLux Integrated Lighting System, black</v>
          </cell>
          <cell r="D2126">
            <v>550</v>
          </cell>
          <cell r="E2126">
            <v>0</v>
          </cell>
          <cell r="F2126">
            <v>1</v>
          </cell>
          <cell r="G2126">
            <v>1</v>
          </cell>
          <cell r="H2126">
            <v>3</v>
          </cell>
          <cell r="I2126" t="str">
            <v>Crestron</v>
          </cell>
        </row>
        <row r="2127">
          <cell r="A2127" t="str">
            <v>CLS-C6A</v>
          </cell>
          <cell r="B2127" t="str">
            <v>Crestron</v>
          </cell>
          <cell r="C2127" t="str">
            <v>iLux Integrated Lighting System, almond</v>
          </cell>
          <cell r="D2127">
            <v>550</v>
          </cell>
          <cell r="E2127">
            <v>0</v>
          </cell>
          <cell r="F2127">
            <v>1</v>
          </cell>
          <cell r="G2127">
            <v>1</v>
          </cell>
          <cell r="H2127">
            <v>3</v>
          </cell>
          <cell r="I2127" t="str">
            <v>Crestron</v>
          </cell>
        </row>
        <row r="2128">
          <cell r="A2128" t="str">
            <v>CLS-C6MW</v>
          </cell>
          <cell r="B2128" t="str">
            <v>Crestron</v>
          </cell>
          <cell r="C2128" t="str">
            <v>iLux Integrated Lighting System with motion detector, white</v>
          </cell>
          <cell r="D2128">
            <v>575</v>
          </cell>
          <cell r="E2128">
            <v>0</v>
          </cell>
          <cell r="F2128">
            <v>1</v>
          </cell>
          <cell r="G2128">
            <v>1</v>
          </cell>
          <cell r="H2128">
            <v>3</v>
          </cell>
          <cell r="I2128" t="str">
            <v>Crestron</v>
          </cell>
        </row>
        <row r="2129">
          <cell r="A2129" t="str">
            <v>CLS-C6MB</v>
          </cell>
          <cell r="B2129" t="str">
            <v>Crestron</v>
          </cell>
          <cell r="C2129" t="str">
            <v>iLux Integrated Lighting System with motion detector, black</v>
          </cell>
          <cell r="D2129">
            <v>575</v>
          </cell>
          <cell r="E2129">
            <v>0</v>
          </cell>
          <cell r="F2129">
            <v>1</v>
          </cell>
          <cell r="G2129">
            <v>1</v>
          </cell>
          <cell r="H2129">
            <v>3</v>
          </cell>
          <cell r="I2129" t="str">
            <v>Crestron</v>
          </cell>
        </row>
        <row r="2130">
          <cell r="A2130" t="str">
            <v>CLS-C6MA</v>
          </cell>
          <cell r="B2130" t="str">
            <v>Crestron</v>
          </cell>
          <cell r="C2130" t="str">
            <v>iLux Integrated Lighting System with motion detector, almond</v>
          </cell>
          <cell r="D2130">
            <v>575</v>
          </cell>
          <cell r="E2130">
            <v>0</v>
          </cell>
          <cell r="F2130">
            <v>1</v>
          </cell>
          <cell r="G2130">
            <v>1</v>
          </cell>
          <cell r="H2130">
            <v>3</v>
          </cell>
          <cell r="I2130" t="str">
            <v>Crestron</v>
          </cell>
        </row>
        <row r="2131">
          <cell r="A2131" t="str">
            <v>CLSI-C6MW</v>
          </cell>
          <cell r="B2131" t="str">
            <v>Crestron</v>
          </cell>
          <cell r="C2131" t="str">
            <v>iLux Integrated Lighting System with motion detector - International Version, 230V, white</v>
          </cell>
          <cell r="D2131">
            <v>575</v>
          </cell>
          <cell r="E2131">
            <v>0</v>
          </cell>
          <cell r="F2131">
            <v>1</v>
          </cell>
          <cell r="G2131">
            <v>1</v>
          </cell>
          <cell r="H2131">
            <v>3</v>
          </cell>
          <cell r="I2131" t="str">
            <v>Crestron</v>
          </cell>
        </row>
        <row r="2132">
          <cell r="A2132" t="str">
            <v>CLSI-C6MB</v>
          </cell>
          <cell r="B2132" t="str">
            <v>Crestron</v>
          </cell>
          <cell r="C2132" t="str">
            <v>iLux Integrated Lighting System with motion detector - International Version, 230V, black</v>
          </cell>
          <cell r="D2132">
            <v>575</v>
          </cell>
          <cell r="E2132">
            <v>0</v>
          </cell>
          <cell r="F2132">
            <v>1</v>
          </cell>
          <cell r="G2132">
            <v>1</v>
          </cell>
          <cell r="H2132">
            <v>3</v>
          </cell>
          <cell r="I2132" t="str">
            <v>Crestron</v>
          </cell>
        </row>
        <row r="2133">
          <cell r="A2133" t="str">
            <v>CLSI-C6MA</v>
          </cell>
          <cell r="B2133" t="str">
            <v>Crestron</v>
          </cell>
          <cell r="C2133" t="str">
            <v>iLux Integrated Lighting System with motion detector - International Version, 230V, almond</v>
          </cell>
          <cell r="D2133">
            <v>575</v>
          </cell>
          <cell r="E2133">
            <v>0</v>
          </cell>
          <cell r="F2133">
            <v>1</v>
          </cell>
          <cell r="G2133">
            <v>1</v>
          </cell>
          <cell r="H2133">
            <v>3</v>
          </cell>
          <cell r="I2133" t="str">
            <v>Crestron</v>
          </cell>
        </row>
        <row r="2134">
          <cell r="A2134" t="str">
            <v>CLS-C6MRFW</v>
          </cell>
          <cell r="B2134" t="str">
            <v>Crestron</v>
          </cell>
          <cell r="C2134" t="str">
            <v>iLux Integrated Lighting System w/Motion Detector &amp; infiNET, white</v>
          </cell>
          <cell r="D2134">
            <v>675</v>
          </cell>
          <cell r="E2134">
            <v>0</v>
          </cell>
          <cell r="F2134">
            <v>1</v>
          </cell>
          <cell r="G2134">
            <v>1</v>
          </cell>
          <cell r="H2134">
            <v>3</v>
          </cell>
          <cell r="I2134" t="str">
            <v>Crestron</v>
          </cell>
        </row>
        <row r="2135">
          <cell r="A2135" t="str">
            <v>CLS-C6MRFB</v>
          </cell>
          <cell r="B2135" t="str">
            <v>Crestron</v>
          </cell>
          <cell r="C2135" t="str">
            <v>iLux Integrated Lighting System w/Motion Detector &amp; infiNET, black</v>
          </cell>
          <cell r="D2135">
            <v>675</v>
          </cell>
          <cell r="E2135">
            <v>0</v>
          </cell>
          <cell r="F2135">
            <v>1</v>
          </cell>
          <cell r="G2135">
            <v>1</v>
          </cell>
          <cell r="H2135">
            <v>3</v>
          </cell>
          <cell r="I2135" t="str">
            <v>Crestron</v>
          </cell>
        </row>
        <row r="2136">
          <cell r="A2136" t="str">
            <v>CLS-C6MRFA</v>
          </cell>
          <cell r="B2136" t="str">
            <v>Crestron</v>
          </cell>
          <cell r="C2136" t="str">
            <v>iLux Integrated Lighting System w/Motion Detector &amp; infiNET, almond</v>
          </cell>
          <cell r="D2136">
            <v>675</v>
          </cell>
          <cell r="E2136">
            <v>0</v>
          </cell>
          <cell r="F2136">
            <v>1</v>
          </cell>
          <cell r="G2136">
            <v>1</v>
          </cell>
          <cell r="H2136">
            <v>3</v>
          </cell>
          <cell r="I2136" t="str">
            <v>Crestron</v>
          </cell>
        </row>
        <row r="2137">
          <cell r="A2137" t="str">
            <v>CLSI-C6MRFW</v>
          </cell>
          <cell r="B2137" t="str">
            <v>Crestron</v>
          </cell>
          <cell r="C2137" t="str">
            <v>iLux Integrated Lighting System w/Motion Detector &amp; infiNET - International Version, 230V, white</v>
          </cell>
          <cell r="D2137">
            <v>675</v>
          </cell>
          <cell r="E2137">
            <v>0</v>
          </cell>
          <cell r="F2137">
            <v>1</v>
          </cell>
          <cell r="G2137">
            <v>1</v>
          </cell>
          <cell r="H2137">
            <v>3</v>
          </cell>
          <cell r="I2137" t="str">
            <v>Crestron</v>
          </cell>
        </row>
        <row r="2138">
          <cell r="A2138" t="str">
            <v>CLSI-C6MRFB</v>
          </cell>
          <cell r="B2138" t="str">
            <v>Crestron</v>
          </cell>
          <cell r="C2138" t="str">
            <v>iLux Integrated Lighting System w/Motion Detector &amp; infiNET - International Version, 230V, black</v>
          </cell>
          <cell r="D2138">
            <v>675</v>
          </cell>
          <cell r="E2138">
            <v>0</v>
          </cell>
          <cell r="F2138">
            <v>1</v>
          </cell>
          <cell r="G2138">
            <v>1</v>
          </cell>
          <cell r="H2138">
            <v>3</v>
          </cell>
          <cell r="I2138" t="str">
            <v>Crestron</v>
          </cell>
        </row>
        <row r="2139">
          <cell r="A2139" t="str">
            <v>CLSI-C6MRFA</v>
          </cell>
          <cell r="B2139" t="str">
            <v>Crestron</v>
          </cell>
          <cell r="C2139" t="str">
            <v>iLux Integrated Lighting System w/Motion Detector &amp; infiNET - International Version, 230V, almond</v>
          </cell>
          <cell r="D2139">
            <v>675</v>
          </cell>
          <cell r="E2139">
            <v>0</v>
          </cell>
          <cell r="F2139">
            <v>1</v>
          </cell>
          <cell r="G2139">
            <v>1</v>
          </cell>
          <cell r="H2139">
            <v>3</v>
          </cell>
          <cell r="I2139" t="str">
            <v>Crestron</v>
          </cell>
        </row>
        <row r="2140">
          <cell r="A2140" t="str">
            <v>CLS-C6RFW</v>
          </cell>
          <cell r="B2140" t="str">
            <v>Crestron</v>
          </cell>
          <cell r="C2140" t="str">
            <v>iLux Integrated Lighting System w/infiNET, white</v>
          </cell>
          <cell r="D2140">
            <v>650</v>
          </cell>
          <cell r="E2140">
            <v>0</v>
          </cell>
          <cell r="F2140">
            <v>1</v>
          </cell>
          <cell r="G2140">
            <v>1</v>
          </cell>
          <cell r="H2140">
            <v>3</v>
          </cell>
          <cell r="I2140" t="str">
            <v>Crestron</v>
          </cell>
        </row>
        <row r="2141">
          <cell r="A2141" t="str">
            <v>CLS-C6RFB</v>
          </cell>
          <cell r="B2141" t="str">
            <v>Crestron</v>
          </cell>
          <cell r="C2141" t="str">
            <v>iLux Integrated Lighting System w/infiNET, black</v>
          </cell>
          <cell r="D2141">
            <v>650</v>
          </cell>
          <cell r="E2141">
            <v>0</v>
          </cell>
          <cell r="F2141">
            <v>1</v>
          </cell>
          <cell r="G2141">
            <v>1</v>
          </cell>
          <cell r="H2141">
            <v>3</v>
          </cell>
          <cell r="I2141" t="str">
            <v>Crestron</v>
          </cell>
        </row>
        <row r="2142">
          <cell r="A2142" t="str">
            <v>CLS-C6RFA</v>
          </cell>
          <cell r="B2142" t="str">
            <v>Crestron</v>
          </cell>
          <cell r="C2142" t="str">
            <v>iLux Integrated Lighting System w/infiNET, almond</v>
          </cell>
          <cell r="D2142">
            <v>650</v>
          </cell>
          <cell r="E2142">
            <v>0</v>
          </cell>
          <cell r="F2142">
            <v>1</v>
          </cell>
          <cell r="G2142">
            <v>1</v>
          </cell>
          <cell r="H2142">
            <v>3</v>
          </cell>
          <cell r="I2142" t="str">
            <v>Crestron</v>
          </cell>
        </row>
        <row r="2143">
          <cell r="A2143" t="str">
            <v>CLSI-C6RFW</v>
          </cell>
          <cell r="B2143" t="str">
            <v>Crestron</v>
          </cell>
          <cell r="C2143" t="str">
            <v>iLux Integrated Lighting System w/infiNET - International Version, 230V, white</v>
          </cell>
          <cell r="D2143">
            <v>650</v>
          </cell>
          <cell r="E2143">
            <v>0</v>
          </cell>
          <cell r="F2143">
            <v>1</v>
          </cell>
          <cell r="G2143">
            <v>1</v>
          </cell>
          <cell r="H2143">
            <v>3</v>
          </cell>
          <cell r="I2143" t="str">
            <v>Crestron</v>
          </cell>
        </row>
        <row r="2144">
          <cell r="A2144" t="str">
            <v>CLSI-C6RFB</v>
          </cell>
          <cell r="B2144" t="str">
            <v>Crestron</v>
          </cell>
          <cell r="C2144" t="str">
            <v>iLux Integrated Lighting System w/infiNET - International Version, 230V, black</v>
          </cell>
          <cell r="D2144">
            <v>650</v>
          </cell>
          <cell r="E2144">
            <v>0</v>
          </cell>
          <cell r="F2144">
            <v>1</v>
          </cell>
          <cell r="G2144">
            <v>1</v>
          </cell>
          <cell r="H2144">
            <v>3</v>
          </cell>
          <cell r="I2144" t="str">
            <v>Crestron</v>
          </cell>
        </row>
        <row r="2145">
          <cell r="A2145" t="str">
            <v>CLSI-C6RFA</v>
          </cell>
          <cell r="B2145" t="str">
            <v>Crestron</v>
          </cell>
          <cell r="C2145" t="str">
            <v>iLux Integrated Lighting System w/infiNET - International Version, 230V, almond</v>
          </cell>
          <cell r="D2145">
            <v>650</v>
          </cell>
          <cell r="E2145">
            <v>0</v>
          </cell>
          <cell r="F2145">
            <v>1</v>
          </cell>
          <cell r="G2145">
            <v>1</v>
          </cell>
          <cell r="H2145">
            <v>3</v>
          </cell>
          <cell r="I2145" t="str">
            <v>Crestron</v>
          </cell>
        </row>
        <row r="2146">
          <cell r="A2146" t="str">
            <v>CLSI-C6W</v>
          </cell>
          <cell r="B2146" t="str">
            <v>Crestron</v>
          </cell>
          <cell r="C2146" t="str">
            <v>iLux Integrated Lighting System - International Version, 230V, white</v>
          </cell>
          <cell r="D2146">
            <v>550</v>
          </cell>
          <cell r="E2146">
            <v>0</v>
          </cell>
          <cell r="F2146">
            <v>1</v>
          </cell>
          <cell r="G2146">
            <v>1</v>
          </cell>
          <cell r="H2146">
            <v>3</v>
          </cell>
          <cell r="I2146" t="str">
            <v>Crestron</v>
          </cell>
        </row>
        <row r="2147">
          <cell r="A2147" t="str">
            <v>CLSI-C6B</v>
          </cell>
          <cell r="B2147" t="str">
            <v>Crestron</v>
          </cell>
          <cell r="C2147" t="str">
            <v>iLux Integrated Lighting System - International Version, 230V, black</v>
          </cell>
          <cell r="D2147">
            <v>550</v>
          </cell>
          <cell r="E2147">
            <v>0</v>
          </cell>
          <cell r="F2147">
            <v>1</v>
          </cell>
          <cell r="G2147">
            <v>1</v>
          </cell>
          <cell r="H2147">
            <v>3</v>
          </cell>
          <cell r="I2147" t="str">
            <v>Crestron</v>
          </cell>
        </row>
        <row r="2148">
          <cell r="A2148" t="str">
            <v>CLSI-C6A</v>
          </cell>
          <cell r="B2148" t="str">
            <v>Crestron</v>
          </cell>
          <cell r="C2148" t="str">
            <v>iLux Integrated Lighting System - International Version, 230V, almond</v>
          </cell>
          <cell r="D2148">
            <v>550</v>
          </cell>
          <cell r="E2148">
            <v>0</v>
          </cell>
          <cell r="F2148">
            <v>1</v>
          </cell>
          <cell r="G2148">
            <v>1</v>
          </cell>
          <cell r="H2148">
            <v>3</v>
          </cell>
          <cell r="I2148" t="str">
            <v>Crestron</v>
          </cell>
        </row>
        <row r="2149">
          <cell r="A2149" t="str">
            <v>CBLRA-BRKT-4-H</v>
          </cell>
          <cell r="B2149" t="str">
            <v>Crestron</v>
          </cell>
          <cell r="C2149" t="str">
            <v>Horizontal Mounting Option for CBLRA-BRKT-4-FT &amp; CBLRAI-BRKT-4-FT</v>
          </cell>
          <cell r="D2149">
            <v>15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 t="str">
            <v>Crestron</v>
          </cell>
        </row>
        <row r="2150">
          <cell r="A2150" t="str">
            <v>CBLRA-BRKT-3-H</v>
          </cell>
          <cell r="B2150" t="str">
            <v>Crestron</v>
          </cell>
          <cell r="C2150" t="str">
            <v>Horizontal Mounting Option for CBLRA-BRKT-3-FT</v>
          </cell>
          <cell r="D2150">
            <v>15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 t="str">
            <v>Crestron</v>
          </cell>
        </row>
        <row r="2151">
          <cell r="A2151" t="str">
            <v>C2N-IIF-SPMK</v>
          </cell>
          <cell r="B2151" t="str">
            <v>Crestron</v>
          </cell>
          <cell r="C2151" t="str">
            <v>Holovision® Door Station Installation Kit for C2N-IIF Intercom Door Panel Interface</v>
          </cell>
          <cell r="D2151">
            <v>50</v>
          </cell>
          <cell r="E2151">
            <v>0</v>
          </cell>
          <cell r="F2151">
            <v>2</v>
          </cell>
          <cell r="G2151">
            <v>1</v>
          </cell>
          <cell r="H2151">
            <v>1</v>
          </cell>
          <cell r="I2151" t="str">
            <v>Crestron</v>
          </cell>
        </row>
        <row r="2152">
          <cell r="A2152" t="str">
            <v>HD-SCALER</v>
          </cell>
          <cell r="B2152" t="str">
            <v>Crestron</v>
          </cell>
          <cell r="C2152" t="str">
            <v>High-Definition Video Scaler</v>
          </cell>
          <cell r="D2152">
            <v>500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 t="str">
            <v>Crestron</v>
          </cell>
        </row>
        <row r="2153">
          <cell r="A2153" t="str">
            <v>DVPHD-CUSTOM*</v>
          </cell>
          <cell r="B2153" t="str">
            <v>Crestron</v>
          </cell>
          <cell r="C2153" t="str">
            <v>High-Definition Digital Video Processor w/Custom Input Configuration. *To specify inputs, please use the online DVPHD Configuration Tool.</v>
          </cell>
          <cell r="D2153" t="str">
            <v>Contact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 t="str">
            <v>Crestron</v>
          </cell>
        </row>
        <row r="2154">
          <cell r="A2154" t="str">
            <v>DVPHD-CUSTOM-GB*</v>
          </cell>
          <cell r="B2154" t="str">
            <v>Crestron</v>
          </cell>
          <cell r="C2154" t="str">
            <v>High-Definition Digital Video Annotator w/Custom Input Configuration *see online DVPHD-GB Configuration Tool</v>
          </cell>
          <cell r="D2154" t="str">
            <v>Contact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 t="str">
            <v>Crestron</v>
          </cell>
        </row>
        <row r="2155">
          <cell r="A2155" t="str">
            <v>CNANT</v>
          </cell>
          <cell r="B2155" t="str">
            <v>Crestron</v>
          </cell>
          <cell r="C2155" t="str">
            <v>High Performance Extension Antenna for use with CNRFGWA, CNRFGWA-418 and MC2W</v>
          </cell>
          <cell r="D2155">
            <v>125</v>
          </cell>
          <cell r="E2155">
            <v>0</v>
          </cell>
          <cell r="F2155">
            <v>1</v>
          </cell>
          <cell r="G2155">
            <v>0</v>
          </cell>
          <cell r="H2155">
            <v>0</v>
          </cell>
          <cell r="I2155" t="str">
            <v>Crestron</v>
          </cell>
        </row>
        <row r="2156">
          <cell r="A2156" t="str">
            <v>SRD-AMP-1</v>
          </cell>
          <cell r="B2156" t="str">
            <v>Crestron</v>
          </cell>
          <cell r="C2156" t="str">
            <v>High Gain Line Amplifier for Satellite Radio Antenna Distribution</v>
          </cell>
          <cell r="D2156">
            <v>25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 t="str">
            <v>Crestron</v>
          </cell>
        </row>
        <row r="2157">
          <cell r="A2157" t="str">
            <v>CHV-THSTATW</v>
          </cell>
          <cell r="B2157" t="str">
            <v>Crestron</v>
          </cell>
          <cell r="C2157" t="str">
            <v>Heating, Cooling and Relative Humidity Thermostat, White Faceplate</v>
          </cell>
          <cell r="D2157">
            <v>300</v>
          </cell>
          <cell r="E2157">
            <v>0</v>
          </cell>
          <cell r="F2157">
            <v>1</v>
          </cell>
          <cell r="G2157">
            <v>0.5</v>
          </cell>
          <cell r="H2157">
            <v>4</v>
          </cell>
          <cell r="I2157" t="str">
            <v>Crestron</v>
          </cell>
        </row>
        <row r="2158">
          <cell r="A2158" t="str">
            <v>CHV-THSTATB</v>
          </cell>
          <cell r="B2158" t="str">
            <v>Crestron</v>
          </cell>
          <cell r="C2158" t="str">
            <v>Heating, Cooling and Relative Humidity Thermostat, Black Faceplate</v>
          </cell>
          <cell r="D2158">
            <v>300</v>
          </cell>
          <cell r="E2158">
            <v>0</v>
          </cell>
          <cell r="F2158">
            <v>1</v>
          </cell>
          <cell r="G2158">
            <v>0.5</v>
          </cell>
          <cell r="H2158">
            <v>4</v>
          </cell>
          <cell r="I2158" t="str">
            <v>Crestron</v>
          </cell>
        </row>
        <row r="2159">
          <cell r="A2159" t="str">
            <v>CHV-THSTATA</v>
          </cell>
          <cell r="B2159" t="str">
            <v>Crestron</v>
          </cell>
          <cell r="C2159" t="str">
            <v>Heating, Cooling and Relative Humidity Thermostat, Almond Faceplate</v>
          </cell>
          <cell r="D2159">
            <v>300</v>
          </cell>
          <cell r="E2159">
            <v>0</v>
          </cell>
          <cell r="F2159">
            <v>1</v>
          </cell>
          <cell r="G2159">
            <v>0.5</v>
          </cell>
          <cell r="H2159">
            <v>4</v>
          </cell>
          <cell r="I2159" t="str">
            <v>Crestron</v>
          </cell>
        </row>
        <row r="2160">
          <cell r="A2160" t="str">
            <v>CHV-TSTATW</v>
          </cell>
          <cell r="B2160" t="str">
            <v>Crestron</v>
          </cell>
          <cell r="C2160" t="str">
            <v>Heating and Cooling Thermostat, White Faceplate</v>
          </cell>
          <cell r="D2160">
            <v>250</v>
          </cell>
          <cell r="E2160">
            <v>0</v>
          </cell>
          <cell r="F2160">
            <v>1</v>
          </cell>
          <cell r="G2160">
            <v>0.5</v>
          </cell>
          <cell r="H2160">
            <v>4</v>
          </cell>
          <cell r="I2160" t="str">
            <v>Crestron</v>
          </cell>
        </row>
        <row r="2161">
          <cell r="A2161" t="str">
            <v>CHV-TSTATB</v>
          </cell>
          <cell r="B2161" t="str">
            <v>Crestron</v>
          </cell>
          <cell r="C2161" t="str">
            <v>Heating and Cooling Thermostat, Black Faceplate</v>
          </cell>
          <cell r="D2161">
            <v>250</v>
          </cell>
          <cell r="E2161">
            <v>0</v>
          </cell>
          <cell r="F2161">
            <v>1</v>
          </cell>
          <cell r="G2161">
            <v>0.5</v>
          </cell>
          <cell r="H2161">
            <v>4</v>
          </cell>
          <cell r="I2161" t="str">
            <v>Crestron</v>
          </cell>
        </row>
        <row r="2162">
          <cell r="A2162" t="str">
            <v>CHV-TSTATA</v>
          </cell>
          <cell r="B2162" t="str">
            <v>Crestron</v>
          </cell>
          <cell r="C2162" t="str">
            <v>Heating and Cooling Thermostat, Almond Faceplate</v>
          </cell>
          <cell r="D2162">
            <v>250</v>
          </cell>
          <cell r="E2162">
            <v>0</v>
          </cell>
          <cell r="F2162">
            <v>1</v>
          </cell>
          <cell r="G2162">
            <v>0.5</v>
          </cell>
          <cell r="H2162">
            <v>4</v>
          </cell>
          <cell r="I2162" t="str">
            <v>Crestron</v>
          </cell>
        </row>
        <row r="2163">
          <cell r="A2163" t="str">
            <v>HD-EXT2-C</v>
          </cell>
          <cell r="B2163" t="str">
            <v>Crestron</v>
          </cell>
          <cell r="C2163" t="str">
            <v>HDMI® over Shielded Twisted Pair Extender</v>
          </cell>
          <cell r="D2163">
            <v>500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 t="str">
            <v>Crestron</v>
          </cell>
        </row>
        <row r="2164">
          <cell r="A2164" t="str">
            <v>HD-EXT1-C</v>
          </cell>
          <cell r="B2164" t="str">
            <v>Crestron</v>
          </cell>
          <cell r="C2164" t="str">
            <v>HDMI® over Shielded Twisted Pair Extender</v>
          </cell>
          <cell r="D2164">
            <v>500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 t="str">
            <v>Crestron</v>
          </cell>
        </row>
        <row r="2165">
          <cell r="A2165" t="str">
            <v>HD-TX1-F</v>
          </cell>
          <cell r="B2165" t="str">
            <v>Crestron</v>
          </cell>
          <cell r="C2165" t="str">
            <v>HDMI® over Fiber Transmitter with RS-232 and IR, includes PW-1205RU power supply, requires HD-RX1-F</v>
          </cell>
          <cell r="D2165">
            <v>425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 t="str">
            <v>Crestron</v>
          </cell>
        </row>
        <row r="2166">
          <cell r="A2166" t="str">
            <v>HD-TX3-F</v>
          </cell>
          <cell r="B2166" t="str">
            <v>Crestron</v>
          </cell>
          <cell r="C2166" t="str">
            <v>HDMI® over Fiber Transmitter with analog audio, RS-232, IR, Ethernet, and USB HID; includes PW-1215WU power supply, requires HD-RX3-F</v>
          </cell>
          <cell r="D2166">
            <v>550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 t="str">
            <v>Crestron</v>
          </cell>
        </row>
        <row r="2167">
          <cell r="A2167" t="str">
            <v>HD-RX1-F</v>
          </cell>
          <cell r="B2167" t="str">
            <v>Crestron</v>
          </cell>
          <cell r="C2167" t="str">
            <v>HDMI® over Fiber Receiver with RS-232 and IR, includes PW-1205RU power supply, requires HD-TX1-F</v>
          </cell>
          <cell r="D2167">
            <v>425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 t="str">
            <v>Crestron</v>
          </cell>
        </row>
        <row r="2168">
          <cell r="A2168" t="str">
            <v>HD-RX3-F</v>
          </cell>
          <cell r="B2168" t="str">
            <v>Crestron</v>
          </cell>
          <cell r="C2168" t="str">
            <v>HDMI® over Fiber Receiver with analog audio, RS-232, IR, Ethernet, and USB HID; includes PW-1215WU power supply, requires HD-TX3-F</v>
          </cell>
          <cell r="D2168">
            <v>550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 t="str">
            <v>Crestron</v>
          </cell>
        </row>
        <row r="2169">
          <cell r="A2169" t="str">
            <v>DMC-HD-DSP</v>
          </cell>
          <cell r="B2169" t="str">
            <v>Crestron</v>
          </cell>
          <cell r="C2169" t="str">
            <v>HDMI® Input Card w/Down-mixing for DM® Switchers</v>
          </cell>
          <cell r="D2169">
            <v>500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 t="str">
            <v>Crestron</v>
          </cell>
        </row>
        <row r="2170">
          <cell r="A2170" t="str">
            <v>DMC-HD</v>
          </cell>
          <cell r="B2170" t="str">
            <v>Crestron</v>
          </cell>
          <cell r="C2170" t="str">
            <v>HDMI® Input Card for DM® Switchers</v>
          </cell>
          <cell r="D2170">
            <v>400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 t="str">
            <v>Crestron</v>
          </cell>
        </row>
        <row r="2171">
          <cell r="A2171" t="str">
            <v>CBL-KVGA-L-P-50</v>
          </cell>
          <cell r="B2171" t="str">
            <v>Crestron</v>
          </cell>
          <cell r="C2171" t="str">
            <v>HD15 to 5-BNC VGA Cable Kit, Plenum, 50 ft</v>
          </cell>
          <cell r="D2171">
            <v>133</v>
          </cell>
          <cell r="E2171">
            <v>0</v>
          </cell>
          <cell r="F2171">
            <v>0.25</v>
          </cell>
          <cell r="G2171">
            <v>0</v>
          </cell>
          <cell r="H2171">
            <v>0</v>
          </cell>
          <cell r="I2171" t="str">
            <v>Crestron</v>
          </cell>
        </row>
        <row r="2172">
          <cell r="A2172" t="str">
            <v>HBK-3000</v>
          </cell>
          <cell r="B2172" t="str">
            <v>Crestron</v>
          </cell>
          <cell r="C2172" t="str">
            <v>Hatchback, TPS-3000 and TPS-4000, for Covering Rear Panel Connections</v>
          </cell>
          <cell r="D2172">
            <v>50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 t="str">
            <v>Crestron</v>
          </cell>
        </row>
        <row r="2173">
          <cell r="A2173" t="str">
            <v>GLE-FT-2X2</v>
          </cell>
          <cell r="B2173" t="str">
            <v>Crestron</v>
          </cell>
          <cell r="C2173" t="str">
            <v>Green Light¨ Architectural Dimming Cabinet</v>
          </cell>
          <cell r="D2173">
            <v>5</v>
          </cell>
          <cell r="E2173">
            <v>0</v>
          </cell>
          <cell r="F2173">
            <v>2</v>
          </cell>
          <cell r="G2173">
            <v>0</v>
          </cell>
          <cell r="H2173">
            <v>2</v>
          </cell>
          <cell r="I2173" t="str">
            <v>Crestron</v>
          </cell>
        </row>
        <row r="2174">
          <cell r="A2174" t="str">
            <v>GLE-FT-3X2</v>
          </cell>
          <cell r="B2174" t="str">
            <v>Crestron</v>
          </cell>
          <cell r="C2174" t="str">
            <v>Green Light¨ Architectural Dimming Cabinet</v>
          </cell>
          <cell r="D2174">
            <v>5</v>
          </cell>
          <cell r="E2174">
            <v>0</v>
          </cell>
          <cell r="F2174">
            <v>2</v>
          </cell>
          <cell r="G2174">
            <v>0</v>
          </cell>
          <cell r="H2174">
            <v>0</v>
          </cell>
          <cell r="I2174" t="str">
            <v>Crestron</v>
          </cell>
        </row>
        <row r="2175">
          <cell r="A2175" t="str">
            <v>GLPAC-DIMFLV8-PM-CP</v>
          </cell>
          <cell r="B2175" t="str">
            <v>Crestron</v>
          </cell>
          <cell r="C2175" t="str">
            <v>Green Light Integrated Lighting System, 8-Channel w/Power Monitoring &amp; Chicago Plenum Enclosure</v>
          </cell>
          <cell r="D2175">
            <v>1300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 t="str">
            <v>Crestron</v>
          </cell>
        </row>
        <row r="2176">
          <cell r="A2176" t="str">
            <v>GLPAC-DIMFLV8-PM</v>
          </cell>
          <cell r="B2176" t="str">
            <v>Crestron</v>
          </cell>
          <cell r="C2176" t="str">
            <v>Green Light Integrated Lighting System, 8-Channel w/Power Monitoring</v>
          </cell>
          <cell r="D2176">
            <v>1300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 t="str">
            <v>Crestron</v>
          </cell>
        </row>
        <row r="2177">
          <cell r="A2177" t="str">
            <v>GLPAC-DIMFLV8-CP</v>
          </cell>
          <cell r="B2177" t="str">
            <v>Crestron</v>
          </cell>
          <cell r="C2177" t="str">
            <v>Green Light Integrated Lighting System, 8-Channel w/Chicago Plenum Enclosure</v>
          </cell>
          <cell r="D2177">
            <v>1150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 t="str">
            <v>Crestron</v>
          </cell>
        </row>
        <row r="2178">
          <cell r="A2178" t="str">
            <v>GLPAC-DIMFLV8</v>
          </cell>
          <cell r="B2178" t="str">
            <v>Crestron</v>
          </cell>
          <cell r="C2178" t="str">
            <v>Green Light Integrated Lighting System, 8-Channel</v>
          </cell>
          <cell r="D2178">
            <v>1150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 t="str">
            <v>Crestron</v>
          </cell>
        </row>
        <row r="2179">
          <cell r="A2179" t="str">
            <v>GLPAC-DIMFLV4-PM-CP</v>
          </cell>
          <cell r="B2179" t="str">
            <v>Crestron</v>
          </cell>
          <cell r="C2179" t="str">
            <v>Green Light Integrated Lighting System, 4-Channel w/Power Monitoring &amp; Chicago Plenum Enclosure</v>
          </cell>
          <cell r="D2179">
            <v>750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 t="str">
            <v>Crestron</v>
          </cell>
        </row>
        <row r="2180">
          <cell r="A2180" t="str">
            <v>GLPAC-DIMFLV4-PM</v>
          </cell>
          <cell r="B2180" t="str">
            <v>Crestron</v>
          </cell>
          <cell r="C2180" t="str">
            <v>Green Light Integrated Lighting System, 4-Channel w/Power Monitoring</v>
          </cell>
          <cell r="D2180">
            <v>750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 t="str">
            <v>Crestron</v>
          </cell>
        </row>
        <row r="2181">
          <cell r="A2181" t="str">
            <v>GLPAC-DIMFLV4-CP</v>
          </cell>
          <cell r="B2181" t="str">
            <v>Crestron</v>
          </cell>
          <cell r="C2181" t="str">
            <v>Green Light Integrated Lighting System, 4-Channel w/Chicago Plenum Enclosure</v>
          </cell>
          <cell r="D2181">
            <v>600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 t="str">
            <v>Crestron</v>
          </cell>
        </row>
        <row r="2182">
          <cell r="A2182" t="str">
            <v>GLPAC-DIMFLV4</v>
          </cell>
          <cell r="B2182" t="str">
            <v>Crestron</v>
          </cell>
          <cell r="C2182" t="str">
            <v>Green Light Integrated Lighting System, 4-Channel</v>
          </cell>
          <cell r="D2182">
            <v>600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 t="str">
            <v>Crestron</v>
          </cell>
        </row>
        <row r="2183">
          <cell r="A2183" t="str">
            <v>GLPX</v>
          </cell>
          <cell r="B2183" t="str">
            <v>Crestron</v>
          </cell>
          <cell r="C2183" t="str">
            <v>Green Light Express® Dimming and Switching Panels – Contact Crestron for complete system design and pricing</v>
          </cell>
          <cell r="D2183" t="str">
            <v>Contact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 t="str">
            <v>Crestron</v>
          </cell>
        </row>
        <row r="2184">
          <cell r="A2184" t="str">
            <v>SW-FUSION-RV</v>
          </cell>
          <cell r="B2184" t="str">
            <v>Crestron</v>
          </cell>
          <cell r="C2184" t="str">
            <v>Fusion RV® Remote Asset Management Software</v>
          </cell>
          <cell r="D2184">
            <v>2500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 t="str">
            <v>Crestron</v>
          </cell>
        </row>
        <row r="2185">
          <cell r="A2185" t="str">
            <v>SW-FUSION-EM</v>
          </cell>
          <cell r="B2185" t="str">
            <v>Crestron</v>
          </cell>
          <cell r="C2185" t="str">
            <v>Fusion EM™ Energy Management Software</v>
          </cell>
          <cell r="D2185">
            <v>2500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 t="str">
            <v>Crestron</v>
          </cell>
        </row>
        <row r="2186">
          <cell r="A2186" t="str">
            <v>MP-FSMIC-B-T-1</v>
          </cell>
          <cell r="B2186" t="str">
            <v>Crestron</v>
          </cell>
          <cell r="C2186" t="str">
            <v>FreeSpeech® Wireless Microphone, Black Textured; includes MP-FS-LANYARD-B-T</v>
          </cell>
          <cell r="D2186">
            <v>125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 t="str">
            <v>Crestron</v>
          </cell>
        </row>
        <row r="2187">
          <cell r="A2187" t="str">
            <v>MP-FS100_PAK</v>
          </cell>
          <cell r="B2187" t="str">
            <v>Crestron</v>
          </cell>
          <cell r="C2187" t="str">
            <v>FreeSpeech® Single-Channel Wireless Mic System Package; includes MP-FS-RX1-1, MP-FSMIC-B-T-1, MP-FSDS2-B-T-1, MP-FSIR-W-T-1, MP-FS-LANYARD-B-T, PW-2420RU, &amp; PW-0510WU</v>
          </cell>
          <cell r="D2187">
            <v>640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 t="str">
            <v>Crestron</v>
          </cell>
        </row>
        <row r="2188">
          <cell r="A2188" t="str">
            <v>MP-FS-RX1-1</v>
          </cell>
          <cell r="B2188" t="str">
            <v>Crestron</v>
          </cell>
          <cell r="C2188" t="str">
            <v>FreeSpeech® Single-Channel Wireless Mic Receiver (Not sold individually, see MP-FS100_PAK)</v>
          </cell>
          <cell r="D2188" t="str">
            <v>N/A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 t="str">
            <v>Crestron</v>
          </cell>
        </row>
        <row r="2189">
          <cell r="A2189" t="str">
            <v>MP-FS-PAS</v>
          </cell>
          <cell r="B2189" t="str">
            <v>Crestron</v>
          </cell>
          <cell r="C2189" t="str">
            <v>FreeSpeech® PA Audio Sensor</v>
          </cell>
          <cell r="D2189">
            <v>50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 t="str">
            <v>Crestron</v>
          </cell>
        </row>
        <row r="2190">
          <cell r="A2190" t="str">
            <v>MP-FSIR-W-T-1</v>
          </cell>
          <cell r="B2190" t="str">
            <v>Crestron</v>
          </cell>
          <cell r="C2190" t="str">
            <v>FreeSpeech® IR Beacon Sensor, White Textured</v>
          </cell>
          <cell r="D2190">
            <v>75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 t="str">
            <v>Crestron</v>
          </cell>
        </row>
        <row r="2191">
          <cell r="A2191" t="str">
            <v>MP-FS200_PAK</v>
          </cell>
          <cell r="B2191" t="str">
            <v>Crestron</v>
          </cell>
          <cell r="C2191" t="str">
            <v>FreeSpeech® Dual-Channel Wireless Mic System Package; includes MP-FS-RX2-1, (2) MP-FSMIC-B-T-1, MP-FSDS2-B-T-1, MP-FSIR-W-T-1, (2) MP-FS-LANYARD-B-T, MP-FSTTS-B-T-1, PW-2420RU, &amp; PW-0510WU</v>
          </cell>
          <cell r="D2191">
            <v>890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 t="str">
            <v>Crestron</v>
          </cell>
        </row>
        <row r="2192">
          <cell r="A2192" t="str">
            <v>MP-FS-RX2-1</v>
          </cell>
          <cell r="B2192" t="str">
            <v>Crestron</v>
          </cell>
          <cell r="C2192" t="str">
            <v>FreeSpeech® Dual-Channel Wireless Mic Receiver (Not sold individually, see MP-FS200_PAK)</v>
          </cell>
          <cell r="D2192" t="str">
            <v>N/A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 t="str">
            <v>Crestron</v>
          </cell>
        </row>
        <row r="2193">
          <cell r="A2193" t="str">
            <v>MP-FSDS2-B-T-1</v>
          </cell>
          <cell r="B2193" t="str">
            <v>Crestron</v>
          </cell>
          <cell r="C2193" t="str">
            <v>FreeSpeech® Dual Wireless Mic Docking Station/Charger, Black Textured</v>
          </cell>
          <cell r="D2193">
            <v>55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 t="str">
            <v>Crestron</v>
          </cell>
        </row>
        <row r="2194">
          <cell r="A2194" t="str">
            <v>SRD-CPL-4</v>
          </cell>
          <cell r="B2194" t="str">
            <v>Crestron</v>
          </cell>
          <cell r="C2194" t="str">
            <v>Four-way Coupler for Satellite Radio Antenna Distribution</v>
          </cell>
          <cell r="D2194">
            <v>30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 t="str">
            <v>Crestron</v>
          </cell>
        </row>
        <row r="2195">
          <cell r="A2195" t="str">
            <v>SRD-SPL-4</v>
          </cell>
          <cell r="B2195" t="str">
            <v>Crestron</v>
          </cell>
          <cell r="C2195" t="str">
            <v>Four-way Amplified Splitter for Satellite Radio Antenna Distribution</v>
          </cell>
          <cell r="D2195">
            <v>125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 t="str">
            <v>Crestron</v>
          </cell>
        </row>
        <row r="2196">
          <cell r="A2196" t="str">
            <v>C2N-TFM</v>
          </cell>
          <cell r="B2196" t="str">
            <v>Crestron</v>
          </cell>
          <cell r="C2196" t="str">
            <v>FM Radio Tuner</v>
          </cell>
          <cell r="D2196">
            <v>350</v>
          </cell>
          <cell r="E2196">
            <v>0</v>
          </cell>
          <cell r="F2196">
            <v>1</v>
          </cell>
          <cell r="G2196">
            <v>0.25</v>
          </cell>
          <cell r="H2196">
            <v>3</v>
          </cell>
          <cell r="I2196" t="str">
            <v>Crestron</v>
          </cell>
        </row>
        <row r="2197">
          <cell r="A2197" t="str">
            <v>C2N-IRGW-F</v>
          </cell>
          <cell r="B2197" t="str">
            <v>Crestron</v>
          </cell>
          <cell r="C2197" t="str">
            <v>Flush Mount IR Gateway</v>
          </cell>
          <cell r="D2197">
            <v>150</v>
          </cell>
          <cell r="E2197">
            <v>0</v>
          </cell>
          <cell r="F2197">
            <v>1</v>
          </cell>
          <cell r="G2197">
            <v>0.25</v>
          </cell>
          <cell r="H2197">
            <v>1</v>
          </cell>
          <cell r="I2197" t="str">
            <v>Crestron</v>
          </cell>
        </row>
        <row r="2198">
          <cell r="A2198" t="str">
            <v>CNLDAB-4A</v>
          </cell>
          <cell r="B2198" t="str">
            <v>Crestron</v>
          </cell>
          <cell r="C2198" t="str">
            <v>Fluorescent Dimmer - Operates Advance Mk VII ballast, controls 4 zones, 120 or 277VAC</v>
          </cell>
          <cell r="D2198">
            <v>750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 t="str">
            <v>Crestron</v>
          </cell>
        </row>
        <row r="2199">
          <cell r="A2199" t="str">
            <v>C2N-FT-TPS4-U-B</v>
          </cell>
          <cell r="B2199" t="str">
            <v>Crestron</v>
          </cell>
          <cell r="C2199" t="str">
            <v>FlipTop™ Touch Screen Control Center, no AC Outlet, Black Anodized</v>
          </cell>
          <cell r="D2199">
            <v>950</v>
          </cell>
          <cell r="E2199">
            <v>0</v>
          </cell>
          <cell r="F2199">
            <v>2</v>
          </cell>
          <cell r="G2199">
            <v>0.25</v>
          </cell>
          <cell r="H2199">
            <v>8</v>
          </cell>
          <cell r="I2199" t="str">
            <v>Crestron</v>
          </cell>
        </row>
        <row r="2200">
          <cell r="A2200" t="str">
            <v>C2N-FT-TPS4-BALUM</v>
          </cell>
          <cell r="B2200" t="str">
            <v>Crestron</v>
          </cell>
          <cell r="C2200" t="str">
            <v>FlipTop™ Touch Screen Control Center, Brushed Aluminum [Special Order]</v>
          </cell>
          <cell r="D2200">
            <v>950</v>
          </cell>
          <cell r="E2200">
            <v>0</v>
          </cell>
          <cell r="F2200">
            <v>2</v>
          </cell>
          <cell r="G2200">
            <v>0.25</v>
          </cell>
          <cell r="H2200">
            <v>8</v>
          </cell>
          <cell r="I2200" t="str">
            <v>Crestron</v>
          </cell>
        </row>
        <row r="2201">
          <cell r="A2201" t="str">
            <v>C2N-FT-TPS4-B</v>
          </cell>
          <cell r="B2201" t="str">
            <v>Crestron</v>
          </cell>
          <cell r="C2201" t="str">
            <v>FlipTop™ Touch Screen Control Center, Black Anodized</v>
          </cell>
          <cell r="D2201">
            <v>950</v>
          </cell>
          <cell r="E2201">
            <v>0</v>
          </cell>
          <cell r="F2201">
            <v>2</v>
          </cell>
          <cell r="G2201">
            <v>0.25</v>
          </cell>
          <cell r="H2201">
            <v>8</v>
          </cell>
          <cell r="I2201" t="str">
            <v>Crestron</v>
          </cell>
        </row>
        <row r="2202">
          <cell r="A2202" t="str">
            <v>FT-PWR-D-BALUM</v>
          </cell>
          <cell r="B2202" t="str">
            <v>Crestron</v>
          </cell>
          <cell r="C2202" t="str">
            <v>FlipTop™ Power Center, Small, Brushed Aluminum [Special Order]</v>
          </cell>
          <cell r="D2202">
            <v>450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 t="str">
            <v>Crestron</v>
          </cell>
        </row>
        <row r="2203">
          <cell r="A2203" t="str">
            <v>FT-PWR-D-B</v>
          </cell>
          <cell r="B2203" t="str">
            <v>Crestron</v>
          </cell>
          <cell r="C2203" t="str">
            <v>FlipTop™ Power Center, Small, Black Anodized</v>
          </cell>
          <cell r="D2203">
            <v>450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 t="str">
            <v>Crestron</v>
          </cell>
        </row>
        <row r="2204">
          <cell r="A2204" t="str">
            <v>FT-PWR-D-LG-BALUM</v>
          </cell>
          <cell r="B2204" t="str">
            <v>Crestron</v>
          </cell>
          <cell r="C2204" t="str">
            <v>FlipTop™ Power Center, Large, Brushed Aluminum [Special Order]</v>
          </cell>
          <cell r="D2204">
            <v>450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 t="str">
            <v>Crestron</v>
          </cell>
        </row>
        <row r="2205">
          <cell r="A2205" t="str">
            <v>FT-PWR-D-LG-B</v>
          </cell>
          <cell r="B2205" t="str">
            <v>Crestron</v>
          </cell>
          <cell r="C2205" t="str">
            <v>FlipTop™ Power Center, Large, Black Anodized</v>
          </cell>
          <cell r="D2205">
            <v>450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 t="str">
            <v>Crestron</v>
          </cell>
        </row>
        <row r="2206">
          <cell r="A2206" t="str">
            <v>FTI-PWR-D-BALUM</v>
          </cell>
          <cell r="B2206" t="str">
            <v>Crestron</v>
          </cell>
          <cell r="C2206" t="str">
            <v>FlipTop™ Power Center – International Version, Brushed Aluminum [Special Order]</v>
          </cell>
          <cell r="D2206">
            <v>450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 t="str">
            <v>Crestron</v>
          </cell>
        </row>
        <row r="2207">
          <cell r="A2207" t="str">
            <v>FTI-PWR-D-B</v>
          </cell>
          <cell r="B2207" t="str">
            <v>Crestron</v>
          </cell>
          <cell r="C2207" t="str">
            <v>FlipTop™ Power Center - International Version, Black Anodized</v>
          </cell>
          <cell r="D2207">
            <v>450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 t="str">
            <v>Crestron</v>
          </cell>
        </row>
        <row r="2208">
          <cell r="A2208" t="str">
            <v>C2N-FTB-D-BALUM</v>
          </cell>
          <cell r="B2208" t="str">
            <v>Crestron</v>
          </cell>
          <cell r="C2208" t="str">
            <v>FlipTop™ Control Center, Brushed Aluminum [Special Order]</v>
          </cell>
          <cell r="D2208">
            <v>650</v>
          </cell>
          <cell r="E2208">
            <v>0</v>
          </cell>
          <cell r="F2208">
            <v>2</v>
          </cell>
          <cell r="G2208">
            <v>0</v>
          </cell>
          <cell r="H2208">
            <v>0</v>
          </cell>
          <cell r="I2208" t="str">
            <v>Crestron</v>
          </cell>
        </row>
        <row r="2209">
          <cell r="A2209" t="str">
            <v>C2N-FTB-D-B</v>
          </cell>
          <cell r="B2209" t="str">
            <v>Crestron</v>
          </cell>
          <cell r="C2209" t="str">
            <v>FlipTop™ Control Center, Black Anodized</v>
          </cell>
          <cell r="D2209">
            <v>650</v>
          </cell>
          <cell r="E2209">
            <v>0</v>
          </cell>
          <cell r="F2209">
            <v>2</v>
          </cell>
          <cell r="G2209">
            <v>0</v>
          </cell>
          <cell r="H2209">
            <v>0</v>
          </cell>
          <cell r="I2209" t="str">
            <v>Crestron</v>
          </cell>
        </row>
        <row r="2210">
          <cell r="A2210" t="str">
            <v>QMI-FTCMK</v>
          </cell>
          <cell r="B2210" t="str">
            <v>Crestron</v>
          </cell>
          <cell r="C2210" t="str">
            <v>FlipTop Cable Management Kit - RGB Cable Storage Retro Kit for QMI-FTCC, QMI-FTDC, and QMI-FTMC</v>
          </cell>
          <cell r="D2210">
            <v>125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 t="str">
            <v>Crestron</v>
          </cell>
        </row>
        <row r="2211">
          <cell r="A2211" t="str">
            <v>QM-FTCMK</v>
          </cell>
          <cell r="B2211" t="str">
            <v>Crestron</v>
          </cell>
          <cell r="C2211" t="str">
            <v>FlipTop Cable Management Kit - RGB Cable Storage Retro Kit for QM-FTCC, QM-FTDC, and QM-FTMC</v>
          </cell>
          <cell r="D2211">
            <v>125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 t="str">
            <v>Crestron</v>
          </cell>
        </row>
        <row r="2212">
          <cell r="A2212" t="str">
            <v>DM-MDA-64-FANTRAY</v>
          </cell>
          <cell r="B2212" t="str">
            <v>Crestron</v>
          </cell>
          <cell r="C2212" t="str">
            <v>Fan Tray for DM-MD64X64</v>
          </cell>
          <cell r="D2212">
            <v>400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 t="str">
            <v>Crestron</v>
          </cell>
        </row>
        <row r="2213">
          <cell r="A2213" t="str">
            <v>SRD-FSMB-10</v>
          </cell>
          <cell r="B2213" t="str">
            <v>Crestron</v>
          </cell>
          <cell r="C2213" t="str">
            <v>F-to-SMB Adapters, 10-Pack</v>
          </cell>
          <cell r="D2213">
            <v>175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 t="str">
            <v>Crestron</v>
          </cell>
        </row>
        <row r="2214">
          <cell r="A2214" t="str">
            <v>TPMC-8X-BTPE</v>
          </cell>
          <cell r="B2214" t="str">
            <v>Crestron</v>
          </cell>
          <cell r="C2214" t="str">
            <v>External Battery Pack for TPMC-8X or TPMC-8X-GA</v>
          </cell>
          <cell r="D2214">
            <v>150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 t="str">
            <v>Crestron</v>
          </cell>
        </row>
        <row r="2215">
          <cell r="A2215" t="str">
            <v>CEN-HPRFGW</v>
          </cell>
          <cell r="B2215" t="str">
            <v>Crestron</v>
          </cell>
          <cell r="C2215" t="str">
            <v>Extended Range RF Wireless Gateway, includes PW-1205 [Limited Supply]</v>
          </cell>
          <cell r="D2215">
            <v>300</v>
          </cell>
          <cell r="E2215">
            <v>0</v>
          </cell>
          <cell r="F2215">
            <v>1</v>
          </cell>
          <cell r="G2215">
            <v>0.25</v>
          </cell>
          <cell r="H2215">
            <v>1</v>
          </cell>
          <cell r="I2215" t="str">
            <v>Crestron</v>
          </cell>
        </row>
        <row r="2216">
          <cell r="A2216" t="str">
            <v>CEN-ERFGW-POE-PWE</v>
          </cell>
          <cell r="B2216" t="str">
            <v>Crestron</v>
          </cell>
          <cell r="C2216" t="str">
            <v>Extended Range RF Wireless Gateway w/PoE Injector, includes PWE-4803RU</v>
          </cell>
          <cell r="D2216">
            <v>350</v>
          </cell>
          <cell r="E2216">
            <v>0</v>
          </cell>
          <cell r="F2216">
            <v>1</v>
          </cell>
          <cell r="G2216">
            <v>0.25</v>
          </cell>
          <cell r="H2216">
            <v>1</v>
          </cell>
          <cell r="I2216" t="str">
            <v>Crestron</v>
          </cell>
        </row>
        <row r="2217">
          <cell r="A2217" t="str">
            <v>CENI-HPRFGW</v>
          </cell>
          <cell r="B2217" t="str">
            <v>Crestron</v>
          </cell>
          <cell r="C2217" t="str">
            <v>Extended Range RF Wireless Gateway - International Version, 230V, includes PWI-1215 [Limited Supply]</v>
          </cell>
          <cell r="D2217">
            <v>300</v>
          </cell>
          <cell r="E2217">
            <v>0</v>
          </cell>
          <cell r="F2217">
            <v>1</v>
          </cell>
          <cell r="G2217">
            <v>0.25</v>
          </cell>
          <cell r="H2217">
            <v>1</v>
          </cell>
          <cell r="I2217" t="str">
            <v>Crestron</v>
          </cell>
        </row>
        <row r="2218">
          <cell r="A2218" t="str">
            <v>CEN-ERFGW-POE</v>
          </cell>
          <cell r="B2218" t="str">
            <v>Crestron</v>
          </cell>
          <cell r="C2218" t="str">
            <v>Extended Range RF Wireless Gateway</v>
          </cell>
          <cell r="D2218">
            <v>300</v>
          </cell>
          <cell r="E2218">
            <v>0</v>
          </cell>
          <cell r="F2218">
            <v>1</v>
          </cell>
          <cell r="G2218">
            <v>0.25</v>
          </cell>
          <cell r="H2218">
            <v>1</v>
          </cell>
          <cell r="I2218" t="str">
            <v>Crestron</v>
          </cell>
        </row>
        <row r="2219">
          <cell r="A2219" t="str">
            <v>EXCITE_IW8-W-T</v>
          </cell>
          <cell r="B2219" t="str">
            <v>Crestron</v>
          </cell>
          <cell r="C2219" t="str">
            <v>Excite™ 8" 2-Way In-Wall Speakers, White Textured, Pair</v>
          </cell>
          <cell r="D2219">
            <v>140</v>
          </cell>
          <cell r="E2219">
            <v>0</v>
          </cell>
          <cell r="F2219">
            <v>1</v>
          </cell>
          <cell r="G2219">
            <v>0</v>
          </cell>
          <cell r="H2219">
            <v>0</v>
          </cell>
          <cell r="I2219" t="str">
            <v>Crestron</v>
          </cell>
        </row>
        <row r="2220">
          <cell r="A2220" t="str">
            <v>EXCITE_IC8-W-T</v>
          </cell>
          <cell r="B2220" t="str">
            <v>Crestron</v>
          </cell>
          <cell r="C2220" t="str">
            <v>Excite™ 8" 2-Way In-Ceiling Speakers, White Textured, Pair</v>
          </cell>
          <cell r="D2220">
            <v>140</v>
          </cell>
          <cell r="E2220">
            <v>0</v>
          </cell>
          <cell r="F2220">
            <v>1</v>
          </cell>
          <cell r="G2220">
            <v>0</v>
          </cell>
          <cell r="H2220">
            <v>0</v>
          </cell>
          <cell r="I2220" t="str">
            <v>Crestron</v>
          </cell>
        </row>
        <row r="2221">
          <cell r="A2221" t="str">
            <v>EXCITE_IC6DT-W-T-EACH</v>
          </cell>
          <cell r="B2221" t="str">
            <v>Crestron</v>
          </cell>
          <cell r="C2221" t="str">
            <v>Excite™ 6.5” 2-Way Single-Point Stereo In-Ceiling Speaker, White Textured, Single</v>
          </cell>
          <cell r="D2221">
            <v>100</v>
          </cell>
          <cell r="E2221">
            <v>0</v>
          </cell>
          <cell r="F2221">
            <v>0.5</v>
          </cell>
          <cell r="G2221">
            <v>0</v>
          </cell>
          <cell r="H2221">
            <v>0</v>
          </cell>
          <cell r="I2221" t="str">
            <v>Crestron</v>
          </cell>
        </row>
        <row r="2222">
          <cell r="A2222" t="str">
            <v>EXCITE_IW6-W-T</v>
          </cell>
          <cell r="B2222" t="str">
            <v>Crestron</v>
          </cell>
          <cell r="C2222" t="str">
            <v>Excite™ 6.5" 2-Way In-Wall Speakers, White Textured, Pair</v>
          </cell>
          <cell r="D2222">
            <v>125</v>
          </cell>
          <cell r="E2222">
            <v>0</v>
          </cell>
          <cell r="F2222">
            <v>1</v>
          </cell>
          <cell r="G2222">
            <v>0</v>
          </cell>
          <cell r="H2222">
            <v>0</v>
          </cell>
          <cell r="I2222" t="str">
            <v>Crestron</v>
          </cell>
        </row>
        <row r="2223">
          <cell r="A2223" t="str">
            <v>EXCITE_IC6-W-T</v>
          </cell>
          <cell r="B2223" t="str">
            <v>Crestron</v>
          </cell>
          <cell r="C2223" t="str">
            <v>Excite™ 6.5" 2-Way In-Ceiling Speakers, White Textured, Pair</v>
          </cell>
          <cell r="D2223">
            <v>125</v>
          </cell>
          <cell r="E2223">
            <v>0</v>
          </cell>
          <cell r="F2223">
            <v>1</v>
          </cell>
          <cell r="G2223">
            <v>0</v>
          </cell>
          <cell r="H2223">
            <v>0</v>
          </cell>
          <cell r="I2223" t="str">
            <v>Crestron</v>
          </cell>
        </row>
        <row r="2224">
          <cell r="A2224" t="str">
            <v>EXCITE_IW5-W-T</v>
          </cell>
          <cell r="B2224" t="str">
            <v>Crestron</v>
          </cell>
          <cell r="C2224" t="str">
            <v>Excite™ 5.25" 2-Way In-Wall Speakers, White Textured, Pair</v>
          </cell>
          <cell r="D2224">
            <v>85</v>
          </cell>
          <cell r="E2224">
            <v>0</v>
          </cell>
          <cell r="F2224">
            <v>1</v>
          </cell>
          <cell r="G2224">
            <v>0</v>
          </cell>
          <cell r="H2224">
            <v>0</v>
          </cell>
          <cell r="I2224" t="str">
            <v>Crestron</v>
          </cell>
        </row>
        <row r="2225">
          <cell r="A2225" t="str">
            <v>EXCITE_IC5-W-T</v>
          </cell>
          <cell r="B2225" t="str">
            <v>Crestron</v>
          </cell>
          <cell r="C2225" t="str">
            <v>Excite™ 5.25" 2-Way In-Ceiling Speakers, White Textured, Pair</v>
          </cell>
          <cell r="D2225">
            <v>85</v>
          </cell>
          <cell r="E2225">
            <v>0</v>
          </cell>
          <cell r="F2225">
            <v>1</v>
          </cell>
          <cell r="G2225">
            <v>0</v>
          </cell>
          <cell r="H2225">
            <v>0</v>
          </cell>
          <cell r="I2225" t="str">
            <v>Crestron</v>
          </cell>
        </row>
        <row r="2226">
          <cell r="A2226" t="str">
            <v>CEN-C-F</v>
          </cell>
          <cell r="B2226" t="str">
            <v>Crestron</v>
          </cell>
          <cell r="C2226" t="str">
            <v>Ethernet over Fiber Extender</v>
          </cell>
          <cell r="D2226">
            <v>550</v>
          </cell>
          <cell r="E2226">
            <v>0</v>
          </cell>
          <cell r="F2226">
            <v>1</v>
          </cell>
          <cell r="G2226">
            <v>0.25</v>
          </cell>
          <cell r="H2226">
            <v>0</v>
          </cell>
          <cell r="I2226" t="str">
            <v>Crestron</v>
          </cell>
        </row>
        <row r="2227">
          <cell r="A2227" t="str">
            <v>CBL-CAT5E-P-50</v>
          </cell>
          <cell r="B2227" t="str">
            <v>Crestron</v>
          </cell>
          <cell r="C2227" t="str">
            <v>Ethernet LAN Cable, Plenum, 50 ft</v>
          </cell>
          <cell r="D2227">
            <v>40</v>
          </cell>
          <cell r="E2227">
            <v>0</v>
          </cell>
          <cell r="F2227">
            <v>2</v>
          </cell>
          <cell r="G2227">
            <v>0</v>
          </cell>
          <cell r="H2227">
            <v>0</v>
          </cell>
          <cell r="I2227" t="str">
            <v>Crestron</v>
          </cell>
        </row>
        <row r="2228">
          <cell r="A2228" t="str">
            <v>ESSENCE_IW8-W-T</v>
          </cell>
          <cell r="B2228" t="str">
            <v>Crestron</v>
          </cell>
          <cell r="C2228" t="str">
            <v>Essence™ 8" 2-Way In-Wall Speakers, White Textured, Pair</v>
          </cell>
          <cell r="D2228">
            <v>450</v>
          </cell>
          <cell r="E2228">
            <v>0</v>
          </cell>
          <cell r="F2228">
            <v>1</v>
          </cell>
          <cell r="G2228">
            <v>0</v>
          </cell>
          <cell r="H2228">
            <v>0</v>
          </cell>
          <cell r="I2228" t="str">
            <v>Crestron</v>
          </cell>
        </row>
        <row r="2229">
          <cell r="A2229" t="str">
            <v>ESSENCE_IC8-W-T</v>
          </cell>
          <cell r="B2229" t="str">
            <v>Crestron</v>
          </cell>
          <cell r="C2229" t="str">
            <v>Essence™ 8" 2-Way In-Ceiling Speakers, White Textured, Pair</v>
          </cell>
          <cell r="D2229">
            <v>450</v>
          </cell>
          <cell r="E2229">
            <v>0</v>
          </cell>
          <cell r="F2229">
            <v>1</v>
          </cell>
          <cell r="G2229">
            <v>0</v>
          </cell>
          <cell r="H2229">
            <v>0</v>
          </cell>
          <cell r="I2229" t="str">
            <v>Crestron</v>
          </cell>
        </row>
        <row r="2230">
          <cell r="A2230" t="str">
            <v>ESSENCE_IW6-W-T</v>
          </cell>
          <cell r="B2230" t="str">
            <v>Crestron</v>
          </cell>
          <cell r="C2230" t="str">
            <v>Essence™ 6.5" 2-Way In-Wall Speakers, White Textured, Pair</v>
          </cell>
          <cell r="D2230">
            <v>245</v>
          </cell>
          <cell r="E2230">
            <v>0</v>
          </cell>
          <cell r="F2230">
            <v>1</v>
          </cell>
          <cell r="G2230">
            <v>0</v>
          </cell>
          <cell r="H2230">
            <v>0</v>
          </cell>
          <cell r="I2230" t="str">
            <v>Crestron</v>
          </cell>
        </row>
        <row r="2231">
          <cell r="A2231" t="str">
            <v>ESSENCE_IC6-W-T</v>
          </cell>
          <cell r="B2231" t="str">
            <v>Crestron</v>
          </cell>
          <cell r="C2231" t="str">
            <v>Essence™ 6.5" 2-Way In-Ceiling Speakers, White Textured, Pair</v>
          </cell>
          <cell r="D2231">
            <v>245</v>
          </cell>
          <cell r="E2231">
            <v>0</v>
          </cell>
          <cell r="F2231">
            <v>1</v>
          </cell>
          <cell r="G2231">
            <v>0</v>
          </cell>
          <cell r="H2231">
            <v>0</v>
          </cell>
          <cell r="I2231" t="str">
            <v>Crestron</v>
          </cell>
        </row>
        <row r="2232">
          <cell r="A2232" t="str">
            <v>ESSENCE_IW5-W-T</v>
          </cell>
          <cell r="B2232" t="str">
            <v>Crestron</v>
          </cell>
          <cell r="C2232" t="str">
            <v>Essence™ 5.25" 2-Way In-Wall Speakers, White Textured, Pair</v>
          </cell>
          <cell r="D2232">
            <v>200</v>
          </cell>
          <cell r="E2232">
            <v>0</v>
          </cell>
          <cell r="F2232">
            <v>1</v>
          </cell>
          <cell r="G2232">
            <v>0</v>
          </cell>
          <cell r="H2232">
            <v>0</v>
          </cell>
          <cell r="I2232" t="str">
            <v>Crestron</v>
          </cell>
        </row>
        <row r="2233">
          <cell r="A2233" t="str">
            <v>ESSENCE_IC5-W-T</v>
          </cell>
          <cell r="B2233" t="str">
            <v>Crestron</v>
          </cell>
          <cell r="C2233" t="str">
            <v>Essence™ 5.25" 2-Way In-Ceiling Speakers, White Textured, Pair</v>
          </cell>
          <cell r="D2233">
            <v>200</v>
          </cell>
          <cell r="E2233">
            <v>0</v>
          </cell>
          <cell r="F2233">
            <v>1</v>
          </cell>
          <cell r="G2233">
            <v>0</v>
          </cell>
          <cell r="H2233">
            <v>0</v>
          </cell>
          <cell r="I2233" t="str">
            <v>Crestron</v>
          </cell>
        </row>
        <row r="2234">
          <cell r="A2234" t="str">
            <v>CNXRMCLV</v>
          </cell>
          <cell r="B2234" t="str">
            <v>Crestron</v>
          </cell>
          <cell r="C2234" t="str">
            <v>Enhanced CAT5 Room Solution Box, Audio/Video Receiver w/Room Control and Return</v>
          </cell>
          <cell r="D2234">
            <v>750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 t="str">
            <v>Crestron</v>
          </cell>
        </row>
        <row r="2235">
          <cell r="A2235" t="str">
            <v>TPS-6L-FPW-T_ENGRAVED</v>
          </cell>
          <cell r="B2235" t="str">
            <v>Crestron</v>
          </cell>
          <cell r="C2235" t="str">
            <v>Engravable Faceplate w/Buttons for TPS-6L, Matte White, includes custom engraving</v>
          </cell>
          <cell r="D2235">
            <v>75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 t="str">
            <v>Crestron</v>
          </cell>
        </row>
        <row r="2236">
          <cell r="A2236" t="str">
            <v>TPS-6L-FPW-T_BLANK</v>
          </cell>
          <cell r="B2236" t="str">
            <v>Crestron</v>
          </cell>
          <cell r="C2236" t="str">
            <v>Engravable Faceplate w/Buttons for TPS-6L, Matte White, engraving not included</v>
          </cell>
          <cell r="D2236">
            <v>50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 t="str">
            <v>Crestron</v>
          </cell>
        </row>
        <row r="2237">
          <cell r="A2237" t="str">
            <v>TPS-6L-FPB-T_ENGRAVED</v>
          </cell>
          <cell r="B2237" t="str">
            <v>Crestron</v>
          </cell>
          <cell r="C2237" t="str">
            <v>Engravable Faceplate w/Buttons for TPS-6L, Matte Black, includes custom engraving</v>
          </cell>
          <cell r="D2237">
            <v>75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 t="str">
            <v>Crestron</v>
          </cell>
        </row>
        <row r="2238">
          <cell r="A2238" t="str">
            <v>TPS-6L-FPB-T_BLANK</v>
          </cell>
          <cell r="B2238" t="str">
            <v>Crestron</v>
          </cell>
          <cell r="C2238" t="str">
            <v>Engravable Faceplate w/Buttons for TPS-6L, Matte Black, engraving not included</v>
          </cell>
          <cell r="D2238">
            <v>50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 t="str">
            <v>Crestron</v>
          </cell>
        </row>
        <row r="2239">
          <cell r="A2239" t="str">
            <v>TPS-6L-FPA-T_ENGRAVED</v>
          </cell>
          <cell r="B2239" t="str">
            <v>Crestron</v>
          </cell>
          <cell r="C2239" t="str">
            <v>Engravable Faceplate w/Buttons for TPS-6L, Matte Almond, includes custom engraving</v>
          </cell>
          <cell r="D2239">
            <v>75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 t="str">
            <v>Crestron</v>
          </cell>
        </row>
        <row r="2240">
          <cell r="A2240" t="str">
            <v>TPS-6L-FPA-T_BLANK</v>
          </cell>
          <cell r="B2240" t="str">
            <v>Crestron</v>
          </cell>
          <cell r="C2240" t="str">
            <v>Engravable Faceplate w/Buttons for TPS-6L, Matte Almond, engraving not included</v>
          </cell>
          <cell r="D2240">
            <v>50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 t="str">
            <v>Crestron</v>
          </cell>
        </row>
        <row r="2241">
          <cell r="A2241" t="str">
            <v>TPMC-9L-FPW-T_ENGRAVED</v>
          </cell>
          <cell r="B2241" t="str">
            <v>Crestron</v>
          </cell>
          <cell r="C2241" t="str">
            <v>Engravable Faceplate w/Buttons for TPMC-9L, White Textured, includes custom engraving</v>
          </cell>
          <cell r="D2241">
            <v>75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 t="str">
            <v>Crestron</v>
          </cell>
        </row>
        <row r="2242">
          <cell r="A2242" t="str">
            <v>TPMC-9L-FPW-T_BLANK</v>
          </cell>
          <cell r="B2242" t="str">
            <v>Crestron</v>
          </cell>
          <cell r="C2242" t="str">
            <v>Engravable Faceplate w/Buttons for TPMC-9L, White Textured, engraving not included</v>
          </cell>
          <cell r="D2242">
            <v>50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 t="str">
            <v>Crestron</v>
          </cell>
        </row>
        <row r="2243">
          <cell r="A2243" t="str">
            <v>TPMC-9L-FPB-T_ENGRAVED</v>
          </cell>
          <cell r="B2243" t="str">
            <v>Crestron</v>
          </cell>
          <cell r="C2243" t="str">
            <v>Engravable Faceplate w/Buttons for TPMC-9L, Black Textured, includes custom engraving</v>
          </cell>
          <cell r="D2243">
            <v>75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 t="str">
            <v>Crestron</v>
          </cell>
        </row>
        <row r="2244">
          <cell r="A2244" t="str">
            <v>TPMC-9L-FPB-T_BLANK</v>
          </cell>
          <cell r="B2244" t="str">
            <v>Crestron</v>
          </cell>
          <cell r="C2244" t="str">
            <v>Engravable Faceplate w/Buttons for TPMC-9L, Black Textured, engraving not included</v>
          </cell>
          <cell r="D2244">
            <v>50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 t="str">
            <v>Crestron</v>
          </cell>
        </row>
        <row r="2245">
          <cell r="A2245" t="str">
            <v>TPMC-9L-FPA-T_ENGRAVED</v>
          </cell>
          <cell r="B2245" t="str">
            <v>Crestron</v>
          </cell>
          <cell r="C2245" t="str">
            <v>Engravable Faceplate w/Buttons for TPMC-9L, Almond Textured, includes custom engraving</v>
          </cell>
          <cell r="D2245">
            <v>75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 t="str">
            <v>Crestron</v>
          </cell>
        </row>
        <row r="2246">
          <cell r="A2246" t="str">
            <v>TPMC-9L-FPA-T_BLANK</v>
          </cell>
          <cell r="B2246" t="str">
            <v>Crestron</v>
          </cell>
          <cell r="C2246" t="str">
            <v>Engravable Faceplate w/Buttons for TPMC-9L, Almond Textured, engraving not included</v>
          </cell>
          <cell r="D2246">
            <v>50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 t="str">
            <v>Crestron</v>
          </cell>
        </row>
        <row r="2247">
          <cell r="A2247" t="str">
            <v>FT-TPS4-FP-B</v>
          </cell>
          <cell r="B2247" t="str">
            <v>Crestron</v>
          </cell>
          <cell r="C2247" t="str">
            <v>Engravable Faceplate for FlipTop™ Boxes with 3.6” Touch Screens</v>
          </cell>
          <cell r="D2247">
            <v>50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 t="str">
            <v>Crestron</v>
          </cell>
        </row>
        <row r="2248">
          <cell r="A2248" t="str">
            <v>TSW-730-BTNO-W-S</v>
          </cell>
          <cell r="B2248" t="str">
            <v>Crestron</v>
          </cell>
          <cell r="C2248" t="str">
            <v>Engravable Button Covers for TSW-730, Set of 2, White Smooth [Available August 1, 2013]</v>
          </cell>
          <cell r="D2248">
            <v>30</v>
          </cell>
          <cell r="E2248">
            <v>0</v>
          </cell>
          <cell r="F2248">
            <v>0.2</v>
          </cell>
          <cell r="G2248">
            <v>0</v>
          </cell>
          <cell r="H2248">
            <v>0</v>
          </cell>
          <cell r="I2248" t="str">
            <v>Crestron</v>
          </cell>
        </row>
        <row r="2249">
          <cell r="A2249" t="str">
            <v>TSW-730-BTNO-B-S</v>
          </cell>
          <cell r="B2249" t="str">
            <v>Crestron</v>
          </cell>
          <cell r="C2249" t="str">
            <v>Engravable Button Covers for TSW-730, Set of 2, Black Smooth [Available August 1, 2013]</v>
          </cell>
          <cell r="D2249">
            <v>30</v>
          </cell>
          <cell r="E2249">
            <v>0</v>
          </cell>
          <cell r="F2249">
            <v>0.2</v>
          </cell>
          <cell r="G2249">
            <v>0</v>
          </cell>
          <cell r="H2249">
            <v>0</v>
          </cell>
          <cell r="I2249" t="str">
            <v>Crestron</v>
          </cell>
        </row>
        <row r="2250">
          <cell r="A2250" t="str">
            <v>4SM-BTNO-W-S</v>
          </cell>
          <cell r="B2250" t="str">
            <v>Crestron</v>
          </cell>
          <cell r="C2250" t="str">
            <v>Engravable Button Covers for TPMC-4SM and TPCS-4SM Series, Set of 2, White Smooth</v>
          </cell>
          <cell r="D2250">
            <v>25</v>
          </cell>
          <cell r="E2250">
            <v>0</v>
          </cell>
          <cell r="F2250">
            <v>0.25</v>
          </cell>
          <cell r="G2250">
            <v>0</v>
          </cell>
          <cell r="H2250">
            <v>0</v>
          </cell>
          <cell r="I2250" t="str">
            <v>Crestron</v>
          </cell>
        </row>
        <row r="2251">
          <cell r="A2251" t="str">
            <v>4SM-BTNO-B-S</v>
          </cell>
          <cell r="B2251" t="str">
            <v>Crestron</v>
          </cell>
          <cell r="C2251" t="str">
            <v>Engravable Button Covers for TPMC-4SM and TPCS-4SM Series, Set of 2, Black Smooth</v>
          </cell>
          <cell r="D2251">
            <v>25</v>
          </cell>
          <cell r="E2251">
            <v>0</v>
          </cell>
          <cell r="F2251">
            <v>0.25</v>
          </cell>
          <cell r="G2251">
            <v>0</v>
          </cell>
          <cell r="H2251">
            <v>0</v>
          </cell>
          <cell r="I2251" t="str">
            <v>Crestron</v>
          </cell>
        </row>
        <row r="2252">
          <cell r="A2252" t="str">
            <v>B8-BTN-W-T</v>
          </cell>
          <cell r="B2252" t="str">
            <v>Crestron</v>
          </cell>
          <cell r="C2252" t="str">
            <v>Engravable Button Cap for CNX-B8, White Textured</v>
          </cell>
          <cell r="D2252">
            <v>5</v>
          </cell>
          <cell r="E2252">
            <v>0</v>
          </cell>
          <cell r="F2252">
            <v>0.1</v>
          </cell>
          <cell r="G2252">
            <v>0</v>
          </cell>
          <cell r="H2252">
            <v>0</v>
          </cell>
          <cell r="I2252" t="str">
            <v>Crestron</v>
          </cell>
        </row>
        <row r="2253">
          <cell r="A2253" t="str">
            <v>B8-BTN-LAT-T</v>
          </cell>
          <cell r="B2253" t="str">
            <v>Crestron</v>
          </cell>
          <cell r="C2253" t="str">
            <v>Engravable Button Cap for CNX-B8, Latte Textured</v>
          </cell>
          <cell r="D2253">
            <v>5</v>
          </cell>
          <cell r="E2253">
            <v>0</v>
          </cell>
          <cell r="F2253">
            <v>0.1</v>
          </cell>
          <cell r="G2253">
            <v>0</v>
          </cell>
          <cell r="H2253">
            <v>0</v>
          </cell>
          <cell r="I2253" t="str">
            <v>Crestron</v>
          </cell>
        </row>
        <row r="2254">
          <cell r="A2254" t="str">
            <v>B8-BTN-DSK-T</v>
          </cell>
          <cell r="B2254" t="str">
            <v>Crestron</v>
          </cell>
          <cell r="C2254" t="str">
            <v>Engravable Button Cap for CNX-B8, Dusk Textured</v>
          </cell>
          <cell r="D2254">
            <v>5</v>
          </cell>
          <cell r="E2254">
            <v>0</v>
          </cell>
          <cell r="F2254">
            <v>0.1</v>
          </cell>
          <cell r="G2254">
            <v>0</v>
          </cell>
          <cell r="H2254">
            <v>0</v>
          </cell>
          <cell r="I2254" t="str">
            <v>Crestron</v>
          </cell>
        </row>
        <row r="2255">
          <cell r="A2255" t="str">
            <v>B8-BTNB</v>
          </cell>
          <cell r="B2255" t="str">
            <v>Crestron</v>
          </cell>
          <cell r="C2255" t="str">
            <v>Engravable Button Cap for CNX-B8, Black Textured</v>
          </cell>
          <cell r="D2255">
            <v>5</v>
          </cell>
          <cell r="E2255">
            <v>0</v>
          </cell>
          <cell r="F2255">
            <v>0.1</v>
          </cell>
          <cell r="G2255">
            <v>0</v>
          </cell>
          <cell r="H2255">
            <v>0</v>
          </cell>
          <cell r="I2255" t="str">
            <v>Crestron</v>
          </cell>
        </row>
        <row r="2256">
          <cell r="A2256" t="str">
            <v>B8-BTN-A-T</v>
          </cell>
          <cell r="B2256" t="str">
            <v>Crestron</v>
          </cell>
          <cell r="C2256" t="str">
            <v>Engravable Button Cap for CNX-B8, Almond Textured</v>
          </cell>
          <cell r="D2256">
            <v>5</v>
          </cell>
          <cell r="E2256">
            <v>0</v>
          </cell>
          <cell r="F2256">
            <v>0.1</v>
          </cell>
          <cell r="G2256">
            <v>0</v>
          </cell>
          <cell r="H2256">
            <v>0</v>
          </cell>
          <cell r="I2256" t="str">
            <v>Crestron</v>
          </cell>
        </row>
        <row r="2257">
          <cell r="A2257" t="str">
            <v>B6-BTN-W-T</v>
          </cell>
          <cell r="B2257" t="str">
            <v>Crestron</v>
          </cell>
          <cell r="C2257" t="str">
            <v>Engravable Button Cap for CNX-B6, White Textured</v>
          </cell>
          <cell r="D2257">
            <v>5</v>
          </cell>
          <cell r="E2257">
            <v>0</v>
          </cell>
          <cell r="F2257">
            <v>0.1</v>
          </cell>
          <cell r="G2257">
            <v>0</v>
          </cell>
          <cell r="H2257">
            <v>0</v>
          </cell>
          <cell r="I2257" t="str">
            <v>Crestron</v>
          </cell>
        </row>
        <row r="2258">
          <cell r="A2258" t="str">
            <v>B6-BTN-LAT-T</v>
          </cell>
          <cell r="B2258" t="str">
            <v>Crestron</v>
          </cell>
          <cell r="C2258" t="str">
            <v>Engravable Button Cap for CNX-B6, Latte Textured</v>
          </cell>
          <cell r="D2258">
            <v>5</v>
          </cell>
          <cell r="E2258">
            <v>0</v>
          </cell>
          <cell r="F2258">
            <v>0.1</v>
          </cell>
          <cell r="G2258">
            <v>0</v>
          </cell>
          <cell r="H2258">
            <v>0</v>
          </cell>
          <cell r="I2258" t="str">
            <v>Crestron</v>
          </cell>
        </row>
        <row r="2259">
          <cell r="A2259" t="str">
            <v>B6-BTN-DSK-T</v>
          </cell>
          <cell r="B2259" t="str">
            <v>Crestron</v>
          </cell>
          <cell r="C2259" t="str">
            <v>Engravable Button Cap for CNX-B6, Dusk Textured</v>
          </cell>
          <cell r="D2259">
            <v>5</v>
          </cell>
          <cell r="E2259">
            <v>0</v>
          </cell>
          <cell r="F2259">
            <v>0.1</v>
          </cell>
          <cell r="G2259">
            <v>0</v>
          </cell>
          <cell r="H2259">
            <v>0</v>
          </cell>
          <cell r="I2259" t="str">
            <v>Crestron</v>
          </cell>
        </row>
        <row r="2260">
          <cell r="A2260" t="str">
            <v>B6-BTNB</v>
          </cell>
          <cell r="B2260" t="str">
            <v>Crestron</v>
          </cell>
          <cell r="C2260" t="str">
            <v>Engravable Button Cap for CNX-B6, Black Textured</v>
          </cell>
          <cell r="D2260">
            <v>5</v>
          </cell>
          <cell r="E2260">
            <v>0</v>
          </cell>
          <cell r="F2260">
            <v>0.1</v>
          </cell>
          <cell r="G2260">
            <v>0</v>
          </cell>
          <cell r="H2260">
            <v>0</v>
          </cell>
          <cell r="I2260" t="str">
            <v>Crestron</v>
          </cell>
        </row>
        <row r="2261">
          <cell r="A2261" t="str">
            <v>B6-BTN-A-T</v>
          </cell>
          <cell r="B2261" t="str">
            <v>Crestron</v>
          </cell>
          <cell r="C2261" t="str">
            <v>Engravable Button Cap for CNX-B6, Almond Textured</v>
          </cell>
          <cell r="D2261">
            <v>5</v>
          </cell>
          <cell r="E2261">
            <v>0</v>
          </cell>
          <cell r="F2261">
            <v>0.1</v>
          </cell>
          <cell r="G2261">
            <v>0</v>
          </cell>
          <cell r="H2261">
            <v>0</v>
          </cell>
          <cell r="I2261" t="str">
            <v>Crestron</v>
          </cell>
        </row>
        <row r="2262">
          <cell r="A2262" t="str">
            <v>B4-BTN-W-T</v>
          </cell>
          <cell r="B2262" t="str">
            <v>Crestron</v>
          </cell>
          <cell r="C2262" t="str">
            <v>Engravable Button Cap for CNX-B4, White Textured</v>
          </cell>
          <cell r="D2262">
            <v>5</v>
          </cell>
          <cell r="E2262">
            <v>0</v>
          </cell>
          <cell r="F2262">
            <v>0.1</v>
          </cell>
          <cell r="G2262">
            <v>0</v>
          </cell>
          <cell r="H2262">
            <v>0</v>
          </cell>
          <cell r="I2262" t="str">
            <v>Crestron</v>
          </cell>
        </row>
        <row r="2263">
          <cell r="A2263" t="str">
            <v>B4-BTN-LAT-T</v>
          </cell>
          <cell r="B2263" t="str">
            <v>Crestron</v>
          </cell>
          <cell r="C2263" t="str">
            <v>Engravable Button Cap for CNX-B4, Latte Textured</v>
          </cell>
          <cell r="D2263">
            <v>5</v>
          </cell>
          <cell r="E2263">
            <v>0</v>
          </cell>
          <cell r="F2263">
            <v>0.1</v>
          </cell>
          <cell r="G2263">
            <v>0</v>
          </cell>
          <cell r="H2263">
            <v>0</v>
          </cell>
          <cell r="I2263" t="str">
            <v>Crestron</v>
          </cell>
        </row>
        <row r="2264">
          <cell r="A2264" t="str">
            <v>B4-BTN-DSK-T</v>
          </cell>
          <cell r="B2264" t="str">
            <v>Crestron</v>
          </cell>
          <cell r="C2264" t="str">
            <v>Engravable Button Cap for CNX-B4, Dusk Textured</v>
          </cell>
          <cell r="D2264">
            <v>5</v>
          </cell>
          <cell r="E2264">
            <v>0</v>
          </cell>
          <cell r="F2264">
            <v>0.1</v>
          </cell>
          <cell r="G2264">
            <v>0</v>
          </cell>
          <cell r="H2264">
            <v>0</v>
          </cell>
          <cell r="I2264" t="str">
            <v>Crestron</v>
          </cell>
        </row>
        <row r="2265">
          <cell r="A2265" t="str">
            <v>B4-BTNB</v>
          </cell>
          <cell r="B2265" t="str">
            <v>Crestron</v>
          </cell>
          <cell r="C2265" t="str">
            <v>Engravable Button Cap for CNX-B4, Black Textured</v>
          </cell>
          <cell r="D2265">
            <v>5</v>
          </cell>
          <cell r="E2265">
            <v>0</v>
          </cell>
          <cell r="F2265">
            <v>0.1</v>
          </cell>
          <cell r="G2265">
            <v>0</v>
          </cell>
          <cell r="H2265">
            <v>0</v>
          </cell>
          <cell r="I2265" t="str">
            <v>Crestron</v>
          </cell>
        </row>
        <row r="2266">
          <cell r="A2266" t="str">
            <v>B4-BTN-A-T</v>
          </cell>
          <cell r="B2266" t="str">
            <v>Crestron</v>
          </cell>
          <cell r="C2266" t="str">
            <v>Engravable Button Cap for CNX-B4, Almond Textured</v>
          </cell>
          <cell r="D2266">
            <v>5</v>
          </cell>
          <cell r="E2266">
            <v>0</v>
          </cell>
          <cell r="F2266">
            <v>0.1</v>
          </cell>
          <cell r="G2266">
            <v>0</v>
          </cell>
          <cell r="H2266">
            <v>0</v>
          </cell>
          <cell r="I2266" t="str">
            <v>Crestron</v>
          </cell>
        </row>
        <row r="2267">
          <cell r="A2267" t="str">
            <v>B2-BTN-W-T</v>
          </cell>
          <cell r="B2267" t="str">
            <v>Crestron</v>
          </cell>
          <cell r="C2267" t="str">
            <v>Engravable Button Cap for CNX-B2, White Textured</v>
          </cell>
          <cell r="D2267">
            <v>5</v>
          </cell>
          <cell r="E2267">
            <v>0</v>
          </cell>
          <cell r="F2267">
            <v>0.1</v>
          </cell>
          <cell r="G2267">
            <v>0</v>
          </cell>
          <cell r="H2267">
            <v>0</v>
          </cell>
          <cell r="I2267" t="str">
            <v>Crestron</v>
          </cell>
        </row>
        <row r="2268">
          <cell r="A2268" t="str">
            <v>B2-BTN-LAT-T</v>
          </cell>
          <cell r="B2268" t="str">
            <v>Crestron</v>
          </cell>
          <cell r="C2268" t="str">
            <v>Engravable Button Cap for CNX-B2, Latte Textured</v>
          </cell>
          <cell r="D2268">
            <v>5</v>
          </cell>
          <cell r="E2268">
            <v>0</v>
          </cell>
          <cell r="F2268">
            <v>0.1</v>
          </cell>
          <cell r="G2268">
            <v>0</v>
          </cell>
          <cell r="H2268">
            <v>0</v>
          </cell>
          <cell r="I2268" t="str">
            <v>Crestron</v>
          </cell>
        </row>
        <row r="2269">
          <cell r="A2269" t="str">
            <v>B2-BTN-DSK-T</v>
          </cell>
          <cell r="B2269" t="str">
            <v>Crestron</v>
          </cell>
          <cell r="C2269" t="str">
            <v>Engravable Button Cap for CNX-B2, Dusk Textured</v>
          </cell>
          <cell r="D2269">
            <v>5</v>
          </cell>
          <cell r="E2269">
            <v>0</v>
          </cell>
          <cell r="F2269">
            <v>0.1</v>
          </cell>
          <cell r="G2269">
            <v>0</v>
          </cell>
          <cell r="H2269">
            <v>0</v>
          </cell>
          <cell r="I2269" t="str">
            <v>Crestron</v>
          </cell>
        </row>
        <row r="2270">
          <cell r="A2270" t="str">
            <v>B2-BTNB</v>
          </cell>
          <cell r="B2270" t="str">
            <v>Crestron</v>
          </cell>
          <cell r="C2270" t="str">
            <v>Engravable Button Cap for CNX-B2, Black Textured</v>
          </cell>
          <cell r="D2270">
            <v>5</v>
          </cell>
          <cell r="E2270">
            <v>0</v>
          </cell>
          <cell r="F2270">
            <v>0.1</v>
          </cell>
          <cell r="G2270">
            <v>0</v>
          </cell>
          <cell r="H2270">
            <v>0</v>
          </cell>
          <cell r="I2270" t="str">
            <v>Crestron</v>
          </cell>
        </row>
        <row r="2271">
          <cell r="A2271" t="str">
            <v>B2-BTN-A-T</v>
          </cell>
          <cell r="B2271" t="str">
            <v>Crestron</v>
          </cell>
          <cell r="C2271" t="str">
            <v>Engravable Button Cap for CNX-B2, Almond Textured</v>
          </cell>
          <cell r="D2271">
            <v>5</v>
          </cell>
          <cell r="E2271">
            <v>0</v>
          </cell>
          <cell r="F2271">
            <v>0.1</v>
          </cell>
          <cell r="G2271">
            <v>0</v>
          </cell>
          <cell r="H2271">
            <v>0</v>
          </cell>
          <cell r="I2271" t="str">
            <v>Crestron</v>
          </cell>
        </row>
        <row r="2272">
          <cell r="A2272" t="str">
            <v>B12-BTN-W-T</v>
          </cell>
          <cell r="B2272" t="str">
            <v>Crestron</v>
          </cell>
          <cell r="C2272" t="str">
            <v>Engravable Button Cap for CNX-B12, White Textured</v>
          </cell>
          <cell r="D2272">
            <v>5</v>
          </cell>
          <cell r="E2272">
            <v>0</v>
          </cell>
          <cell r="F2272">
            <v>0.1</v>
          </cell>
          <cell r="G2272">
            <v>0</v>
          </cell>
          <cell r="H2272">
            <v>0</v>
          </cell>
          <cell r="I2272" t="str">
            <v>Crestron</v>
          </cell>
        </row>
        <row r="2273">
          <cell r="A2273" t="str">
            <v>B12-BTN-LAT-T</v>
          </cell>
          <cell r="B2273" t="str">
            <v>Crestron</v>
          </cell>
          <cell r="C2273" t="str">
            <v>Engravable Button Cap for CNX-B12, Latte Textured</v>
          </cell>
          <cell r="D2273">
            <v>5</v>
          </cell>
          <cell r="E2273">
            <v>0</v>
          </cell>
          <cell r="F2273">
            <v>0.1</v>
          </cell>
          <cell r="G2273">
            <v>0</v>
          </cell>
          <cell r="H2273">
            <v>0</v>
          </cell>
          <cell r="I2273" t="str">
            <v>Crestron</v>
          </cell>
        </row>
        <row r="2274">
          <cell r="A2274" t="str">
            <v>B12-BTN-DSK-T</v>
          </cell>
          <cell r="B2274" t="str">
            <v>Crestron</v>
          </cell>
          <cell r="C2274" t="str">
            <v>Engravable Button Cap for CNX-B12, Dusk Textured</v>
          </cell>
          <cell r="D2274">
            <v>5</v>
          </cell>
          <cell r="E2274">
            <v>0</v>
          </cell>
          <cell r="F2274">
            <v>0.1</v>
          </cell>
          <cell r="G2274">
            <v>0</v>
          </cell>
          <cell r="H2274">
            <v>0</v>
          </cell>
          <cell r="I2274" t="str">
            <v>Crestron</v>
          </cell>
        </row>
        <row r="2275">
          <cell r="A2275" t="str">
            <v>B12-BTNB</v>
          </cell>
          <cell r="B2275" t="str">
            <v>Crestron</v>
          </cell>
          <cell r="C2275" t="str">
            <v>Engravable Button Cap for CNX-B12, Black Textured</v>
          </cell>
          <cell r="D2275">
            <v>5</v>
          </cell>
          <cell r="E2275">
            <v>0</v>
          </cell>
          <cell r="F2275">
            <v>0.1</v>
          </cell>
          <cell r="G2275">
            <v>0</v>
          </cell>
          <cell r="H2275">
            <v>0</v>
          </cell>
          <cell r="I2275" t="str">
            <v>Crestron</v>
          </cell>
        </row>
        <row r="2276">
          <cell r="A2276" t="str">
            <v>B12-BTN-A-T</v>
          </cell>
          <cell r="B2276" t="str">
            <v>Crestron</v>
          </cell>
          <cell r="C2276" t="str">
            <v>Engravable Button Cap for CNX-B12, Almond Textured</v>
          </cell>
          <cell r="D2276">
            <v>5</v>
          </cell>
          <cell r="E2276">
            <v>0</v>
          </cell>
          <cell r="F2276">
            <v>0.1</v>
          </cell>
          <cell r="G2276">
            <v>0</v>
          </cell>
          <cell r="H2276">
            <v>0</v>
          </cell>
          <cell r="I2276" t="str">
            <v>Crestron</v>
          </cell>
        </row>
        <row r="2277">
          <cell r="A2277" t="str">
            <v>DB6-BTN-W-S</v>
          </cell>
          <cell r="B2277" t="str">
            <v>Crestron</v>
          </cell>
          <cell r="C2277" t="str">
            <v>Engravable Button Cap for C2N-DB6 and C2N-DB8, White Smooth</v>
          </cell>
          <cell r="D2277">
            <v>5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 t="str">
            <v>Crestron</v>
          </cell>
        </row>
        <row r="2278">
          <cell r="A2278" t="str">
            <v>DB6-BTNB</v>
          </cell>
          <cell r="B2278" t="str">
            <v>Crestron</v>
          </cell>
          <cell r="C2278" t="str">
            <v>Engravable Button Cap for C2N-DB6 and C2N-DB8, Black Smooth</v>
          </cell>
          <cell r="D2278">
            <v>5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 t="str">
            <v>Crestron</v>
          </cell>
        </row>
        <row r="2279">
          <cell r="A2279" t="str">
            <v>DB6-BTN-A-S</v>
          </cell>
          <cell r="B2279" t="str">
            <v>Crestron</v>
          </cell>
          <cell r="C2279" t="str">
            <v>Engravable Button Cap for C2N-DB6 and C2N-DB8, Almond Smooth</v>
          </cell>
          <cell r="D2279">
            <v>5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 t="str">
            <v>Crestron</v>
          </cell>
        </row>
        <row r="2280">
          <cell r="A2280" t="str">
            <v>DB12-BTN-W-S</v>
          </cell>
          <cell r="B2280" t="str">
            <v>Crestron</v>
          </cell>
          <cell r="C2280" t="str">
            <v>Engravable Button Cap for C2N-DB12 and C2N-DB8, White Smooth</v>
          </cell>
          <cell r="D2280">
            <v>5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 t="str">
            <v>Crestron</v>
          </cell>
        </row>
        <row r="2281">
          <cell r="A2281" t="str">
            <v>DB12-BTNB</v>
          </cell>
          <cell r="B2281" t="str">
            <v>Crestron</v>
          </cell>
          <cell r="C2281" t="str">
            <v>Engravable Button Cap for C2N-DB12 and C2N-DB8, Black Smooth</v>
          </cell>
          <cell r="D2281">
            <v>5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 t="str">
            <v>Crestron</v>
          </cell>
        </row>
        <row r="2282">
          <cell r="A2282" t="str">
            <v>DB12-BTN-A-S</v>
          </cell>
          <cell r="B2282" t="str">
            <v>Crestron</v>
          </cell>
          <cell r="C2282" t="str">
            <v>Engravable Button Cap for C2N-DB12 and C2N-DB8, Almond Smooth</v>
          </cell>
          <cell r="D2282">
            <v>5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 t="str">
            <v>Crestron</v>
          </cell>
        </row>
        <row r="2283">
          <cell r="A2283" t="str">
            <v>TPS-6X-FPW-S_ENGRAVED</v>
          </cell>
          <cell r="B2283" t="str">
            <v>Crestron</v>
          </cell>
          <cell r="C2283" t="str">
            <v>Engravable Button Bezel Kit for TPS-6-W-S &amp; TPS-6X-W-S, Gloss White; includes custom engraving</v>
          </cell>
          <cell r="D2283">
            <v>75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 t="str">
            <v>Crestron</v>
          </cell>
        </row>
        <row r="2284">
          <cell r="A2284" t="str">
            <v>TPS-6X-FPW-S_BLANK</v>
          </cell>
          <cell r="B2284" t="str">
            <v>Crestron</v>
          </cell>
          <cell r="C2284" t="str">
            <v>Engravable Button Bezel Kit for TPS-6-W-S &amp; TPS-6X-W-S, Gloss White; engraving not included</v>
          </cell>
          <cell r="D2284">
            <v>50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 t="str">
            <v>Crestron</v>
          </cell>
        </row>
        <row r="2285">
          <cell r="A2285" t="str">
            <v>DIN-EN-6X18</v>
          </cell>
          <cell r="B2285" t="str">
            <v>Crestron</v>
          </cell>
          <cell r="C2285" t="str">
            <v>Enclosure for DIN Rail Devices, 6 DIN Rails, 18 Units Wide</v>
          </cell>
          <cell r="D2285">
            <v>400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 t="str">
            <v>Crestron</v>
          </cell>
        </row>
        <row r="2286">
          <cell r="A2286" t="str">
            <v>DIN-EN-3X18</v>
          </cell>
          <cell r="B2286" t="str">
            <v>Crestron</v>
          </cell>
          <cell r="C2286" t="str">
            <v>Enclosure for DIN Rail Devices, 3 DIN Rails, 18 Units Wide</v>
          </cell>
          <cell r="D2286">
            <v>250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 t="str">
            <v>Crestron</v>
          </cell>
        </row>
        <row r="2287">
          <cell r="A2287" t="str">
            <v>DIN-EN-2X18</v>
          </cell>
          <cell r="B2287" t="str">
            <v>Crestron</v>
          </cell>
          <cell r="C2287" t="str">
            <v>Enclosure for DIN Rail Devices, 2 DIN Rails, 18 Units Wide</v>
          </cell>
          <cell r="D2287">
            <v>140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 t="str">
            <v>Crestron</v>
          </cell>
        </row>
        <row r="2288">
          <cell r="A2288" t="str">
            <v>AV2</v>
          </cell>
          <cell r="B2288" t="str">
            <v>Crestron</v>
          </cell>
          <cell r="C2288" t="str">
            <v>Economical Dual Bus Control System. 1 Z-Bus slot, optional CAGE2 card cage adds 3 Y-Bus slots. Built-in Power Supply</v>
          </cell>
          <cell r="D2288">
            <v>1350</v>
          </cell>
          <cell r="E2288">
            <v>0</v>
          </cell>
          <cell r="F2288">
            <v>2</v>
          </cell>
          <cell r="G2288">
            <v>1</v>
          </cell>
          <cell r="H2288">
            <v>1</v>
          </cell>
          <cell r="I2288" t="str">
            <v>Crestron</v>
          </cell>
        </row>
        <row r="2289">
          <cell r="A2289" t="str">
            <v>SW-ECONTROL2-PDA</v>
          </cell>
          <cell r="B2289" t="str">
            <v>Crestron</v>
          </cell>
          <cell r="C2289" t="str">
            <v>e-Control2 XPanel PDA activation</v>
          </cell>
          <cell r="D2289">
            <v>250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 t="str">
            <v>Crestron</v>
          </cell>
        </row>
        <row r="2290">
          <cell r="A2290" t="str">
            <v>DMC-DVI</v>
          </cell>
          <cell r="B2290" t="str">
            <v>Crestron</v>
          </cell>
          <cell r="C2290" t="str">
            <v>DVI/RGB Input Card for DM Switchers</v>
          </cell>
          <cell r="D2290">
            <v>400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 t="str">
            <v>Crestron</v>
          </cell>
        </row>
        <row r="2291">
          <cell r="A2291" t="str">
            <v>DVPHD-DUAL-R</v>
          </cell>
          <cell r="B2291" t="str">
            <v>Crestron</v>
          </cell>
          <cell r="C2291" t="str">
            <v>Dual-Window High-Definition Digital Video Processor - 1 DVI-I &amp; 1 multi-format BNC video inputs</v>
          </cell>
          <cell r="D2291">
            <v>4000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 t="str">
            <v>Crestron</v>
          </cell>
        </row>
        <row r="2292">
          <cell r="A2292" t="str">
            <v>CLW-LSWEX-2GD-W-T</v>
          </cell>
          <cell r="B2292" t="str">
            <v>Crestron</v>
          </cell>
          <cell r="C2292" t="str">
            <v>Dual-Channel Wireless Lamp Switch, Ground Pin Down, White Textured</v>
          </cell>
          <cell r="D2292">
            <v>125</v>
          </cell>
          <cell r="E2292">
            <v>0</v>
          </cell>
          <cell r="F2292">
            <v>0.25</v>
          </cell>
          <cell r="G2292">
            <v>0.25</v>
          </cell>
          <cell r="H2292">
            <v>0.25</v>
          </cell>
          <cell r="I2292" t="str">
            <v>Crestron</v>
          </cell>
        </row>
        <row r="2293">
          <cell r="A2293" t="str">
            <v>CLW-LDIMEX-2GD-W-T</v>
          </cell>
          <cell r="B2293" t="str">
            <v>Crestron</v>
          </cell>
          <cell r="C2293" t="str">
            <v>Dual-Channel Wireless Lamp Dimmer, Ground Pin Down, White Textured</v>
          </cell>
          <cell r="D2293">
            <v>125</v>
          </cell>
          <cell r="E2293">
            <v>0</v>
          </cell>
          <cell r="F2293">
            <v>0.25</v>
          </cell>
          <cell r="G2293">
            <v>0.25</v>
          </cell>
          <cell r="H2293">
            <v>0.25</v>
          </cell>
          <cell r="I2293" t="str">
            <v>Crestron</v>
          </cell>
        </row>
        <row r="2294">
          <cell r="A2294" t="str">
            <v>ST-CS</v>
          </cell>
          <cell r="B2294" t="str">
            <v>Crestron</v>
          </cell>
          <cell r="C2294" t="str">
            <v>Dual-Channel Current Sensor Module, 120V. Includes PW-1205 Power Supply.</v>
          </cell>
          <cell r="D2294">
            <v>250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 t="str">
            <v>Crestron</v>
          </cell>
        </row>
        <row r="2295">
          <cell r="A2295" t="str">
            <v>STI-CS</v>
          </cell>
          <cell r="B2295" t="str">
            <v>Crestron</v>
          </cell>
          <cell r="C2295" t="str">
            <v>Dual-Channel Current Sensor Module - International Version, 230V. Includes PWI-1215 Power Supply.</v>
          </cell>
          <cell r="D2295">
            <v>250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 t="str">
            <v>Crestron</v>
          </cell>
        </row>
        <row r="2296">
          <cell r="A2296" t="str">
            <v>FT-BTNB-S</v>
          </cell>
          <cell r="B2296" t="str">
            <v>Crestron</v>
          </cell>
          <cell r="C2296" t="str">
            <v>Dual Small Engravable Button Caps for FlipTop™ Boxes with Keypads, includes custom engraving</v>
          </cell>
          <cell r="D2296">
            <v>10</v>
          </cell>
          <cell r="E2296">
            <v>0</v>
          </cell>
          <cell r="F2296">
            <v>0.2</v>
          </cell>
          <cell r="G2296">
            <v>0</v>
          </cell>
          <cell r="H2296">
            <v>0</v>
          </cell>
          <cell r="I2296" t="str">
            <v>Crestron</v>
          </cell>
        </row>
        <row r="2297">
          <cell r="A2297" t="str">
            <v>ST-PC</v>
          </cell>
          <cell r="B2297" t="str">
            <v>Crestron</v>
          </cell>
          <cell r="C2297" t="str">
            <v>Dual Power Control Module, 120VAC. Includes PW-1205 Power Supply.</v>
          </cell>
          <cell r="D2297">
            <v>150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 t="str">
            <v>Crestron</v>
          </cell>
        </row>
        <row r="2298">
          <cell r="A2298" t="str">
            <v>STI-PC</v>
          </cell>
          <cell r="B2298" t="str">
            <v>Crestron</v>
          </cell>
          <cell r="C2298" t="str">
            <v>Dual Power Control Module - International Version, 230V. Includes PWI-1215 Power Supply.</v>
          </cell>
          <cell r="D2298">
            <v>150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 t="str">
            <v>Crestron</v>
          </cell>
        </row>
        <row r="2299">
          <cell r="A2299" t="str">
            <v>C2ENET-2</v>
          </cell>
          <cell r="B2299" t="str">
            <v>Crestron</v>
          </cell>
          <cell r="C2299" t="str">
            <v>Dual Port 10/100BaseT Ethernet Card with e-Control®2 for Z-Bus Expansion Slot</v>
          </cell>
          <cell r="D2299">
            <v>650</v>
          </cell>
          <cell r="E2299">
            <v>0</v>
          </cell>
          <cell r="F2299">
            <v>0.5</v>
          </cell>
          <cell r="G2299">
            <v>0.25</v>
          </cell>
          <cell r="H2299">
            <v>0</v>
          </cell>
          <cell r="I2299" t="str">
            <v>Crestron</v>
          </cell>
        </row>
        <row r="2300">
          <cell r="A2300" t="str">
            <v>RACK2</v>
          </cell>
          <cell r="B2300" t="str">
            <v>Crestron</v>
          </cell>
          <cell r="C2300" t="str">
            <v>Dual Bus Control System with Solutions Card Frame for custom configuration. 4 Z-Bus slots and 12 Y-Bus slots. Separate Power Supply Required</v>
          </cell>
          <cell r="D2300">
            <v>2500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 t="str">
            <v>Crestron</v>
          </cell>
        </row>
        <row r="2301">
          <cell r="A2301" t="str">
            <v>ATC-AMFM2</v>
          </cell>
          <cell r="B2301" t="str">
            <v>Crestron</v>
          </cell>
          <cell r="C2301" t="str">
            <v>Dual AM/FM Radio Tuner Card</v>
          </cell>
          <cell r="D2301">
            <v>250</v>
          </cell>
          <cell r="E2301">
            <v>0</v>
          </cell>
          <cell r="F2301">
            <v>1</v>
          </cell>
          <cell r="G2301">
            <v>1</v>
          </cell>
          <cell r="H2301">
            <v>3</v>
          </cell>
          <cell r="I2301" t="str">
            <v>Crestron</v>
          </cell>
        </row>
        <row r="2302">
          <cell r="A2302" t="str">
            <v>WMKT-12L</v>
          </cell>
          <cell r="B2302" t="str">
            <v>Crestron</v>
          </cell>
          <cell r="C2302" t="str">
            <v>Drywall Mounting Kit with trim ring for TPS-12L, TPS-12G-QM-L, or TPMC-12L</v>
          </cell>
          <cell r="D2302">
            <v>75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 t="str">
            <v>Crestron</v>
          </cell>
        </row>
        <row r="2303">
          <cell r="A2303" t="str">
            <v>WMKT-8X-DSW</v>
          </cell>
          <cell r="B2303" t="str">
            <v>Crestron</v>
          </cell>
          <cell r="C2303" t="str">
            <v>Drywall Mounting Kit with trim ring for TPMC-8X-DSW</v>
          </cell>
          <cell r="D2303">
            <v>75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 t="str">
            <v>Crestron</v>
          </cell>
        </row>
        <row r="2304">
          <cell r="A2304" t="str">
            <v>WMKT-4000L</v>
          </cell>
          <cell r="B2304" t="str">
            <v>Crestron</v>
          </cell>
          <cell r="C2304" t="str">
            <v>Drywall Mounting Kit with trim ring for Isys® TPS-4000L</v>
          </cell>
          <cell r="D2304">
            <v>75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 t="str">
            <v>Crestron</v>
          </cell>
        </row>
        <row r="2305">
          <cell r="A2305" t="str">
            <v>WMKM-12L</v>
          </cell>
          <cell r="B2305" t="str">
            <v>Crestron</v>
          </cell>
          <cell r="C2305" t="str">
            <v>Drywall Mounting Kit with mud ring for TPS-12L, TPS-12G-QM-L, or TPMC-12L</v>
          </cell>
          <cell r="D2305">
            <v>75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 t="str">
            <v>Crestron</v>
          </cell>
        </row>
        <row r="2306">
          <cell r="A2306" t="str">
            <v>WMKM-8X-DSW</v>
          </cell>
          <cell r="B2306" t="str">
            <v>Crestron</v>
          </cell>
          <cell r="C2306" t="str">
            <v>Drywall Mounting Kit with mud ring for TPMC-8X-DSW</v>
          </cell>
          <cell r="D2306">
            <v>75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 t="str">
            <v>Crestron</v>
          </cell>
        </row>
        <row r="2307">
          <cell r="A2307" t="str">
            <v>WMKM-4000L</v>
          </cell>
          <cell r="B2307" t="str">
            <v>Crestron</v>
          </cell>
          <cell r="C2307" t="str">
            <v>Drywall Mounting Kit with mud ring for Isys® TPS-4000L</v>
          </cell>
          <cell r="D2307">
            <v>75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 t="str">
            <v>Crestron</v>
          </cell>
        </row>
        <row r="2308">
          <cell r="A2308" t="str">
            <v>WPRI-DS</v>
          </cell>
          <cell r="B2308" t="str">
            <v>Crestron</v>
          </cell>
          <cell r="C2308" t="str">
            <v>Docking Station/Charger for WPRI-48</v>
          </cell>
          <cell r="D2308">
            <v>75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 t="str">
            <v>Crestron</v>
          </cell>
        </row>
        <row r="2309">
          <cell r="A2309" t="str">
            <v>WPR-DS</v>
          </cell>
          <cell r="B2309" t="str">
            <v>Crestron</v>
          </cell>
          <cell r="C2309" t="str">
            <v>Docking Station/Charger for WPR-48</v>
          </cell>
          <cell r="D2309">
            <v>75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 t="str">
            <v>Crestron</v>
          </cell>
        </row>
        <row r="2310">
          <cell r="A2310" t="str">
            <v>ST-DSN</v>
          </cell>
          <cell r="B2310" t="str">
            <v>Crestron</v>
          </cell>
          <cell r="C2310" t="str">
            <v>Docking Station/Charger for SmarTouch 1550 and 1700 wireless model touchpanels. Includes PW-1215 Power Supply</v>
          </cell>
          <cell r="D2310">
            <v>250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 t="str">
            <v>Crestron</v>
          </cell>
        </row>
        <row r="2311">
          <cell r="A2311" t="str">
            <v>STI-DSN</v>
          </cell>
          <cell r="B2311" t="str">
            <v>Crestron</v>
          </cell>
          <cell r="C2311" t="str">
            <v>Docking Station/Charger for SmarTouch 1550 and 1700 wireless model touchpanels - International Version, 230VAC. Includes PWI-1215 Power Supply</v>
          </cell>
          <cell r="D2311">
            <v>250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 t="str">
            <v>Crestron</v>
          </cell>
        </row>
        <row r="2312">
          <cell r="A2312" t="str">
            <v>CEN-IDOCV-DS-W</v>
          </cell>
          <cell r="B2312" t="str">
            <v>Crestron</v>
          </cell>
          <cell r="C2312" t="str">
            <v>Docking Station for CEN-IDOCV, White</v>
          </cell>
          <cell r="D2312">
            <v>50</v>
          </cell>
          <cell r="E2312">
            <v>0</v>
          </cell>
          <cell r="F2312">
            <v>0.25</v>
          </cell>
          <cell r="G2312">
            <v>0</v>
          </cell>
          <cell r="H2312">
            <v>0</v>
          </cell>
          <cell r="I2312" t="str">
            <v>Crestron</v>
          </cell>
        </row>
        <row r="2313">
          <cell r="A2313" t="str">
            <v>CEN-IDOCV-DS-B-S</v>
          </cell>
          <cell r="B2313" t="str">
            <v>Crestron</v>
          </cell>
          <cell r="C2313" t="str">
            <v>Docking Station for CEN-IDOCV, Black Smooth</v>
          </cell>
          <cell r="D2313">
            <v>50</v>
          </cell>
          <cell r="E2313">
            <v>0</v>
          </cell>
          <cell r="F2313">
            <v>0.25</v>
          </cell>
          <cell r="G2313">
            <v>0</v>
          </cell>
          <cell r="H2313">
            <v>2</v>
          </cell>
          <cell r="I2313" t="str">
            <v>Crestron</v>
          </cell>
        </row>
        <row r="2314">
          <cell r="A2314" t="str">
            <v>DA-1700CW</v>
          </cell>
          <cell r="B2314" t="str">
            <v>Crestron</v>
          </cell>
          <cell r="C2314" t="str">
            <v>Docking Assembly, included with STX-1700CXPW. Not available separately.</v>
          </cell>
          <cell r="D2314" t="str">
            <v>N/A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 t="str">
            <v>Crestron</v>
          </cell>
        </row>
        <row r="2315">
          <cell r="A2315" t="str">
            <v>GLA-DMX512</v>
          </cell>
          <cell r="B2315" t="str">
            <v>Crestron</v>
          </cell>
          <cell r="C2315" t="str">
            <v>DMX-512 Interface</v>
          </cell>
          <cell r="D2315">
            <v>3000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 t="str">
            <v>Crestron</v>
          </cell>
        </row>
        <row r="2316">
          <cell r="A2316" t="str">
            <v>DIN-IO8</v>
          </cell>
          <cell r="B2316" t="str">
            <v>Crestron</v>
          </cell>
          <cell r="C2316" t="str">
            <v>DIN Rail Versiport Module</v>
          </cell>
          <cell r="D2316">
            <v>185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 t="str">
            <v>Crestron</v>
          </cell>
        </row>
        <row r="2317">
          <cell r="A2317" t="str">
            <v>DIN-1DIMU4</v>
          </cell>
          <cell r="B2317" t="str">
            <v>Crestron</v>
          </cell>
          <cell r="C2317" t="str">
            <v>DIN Rail Universal Dimmer, 1 feed, 4 channels</v>
          </cell>
          <cell r="D2317">
            <v>600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 t="str">
            <v>Crestron</v>
          </cell>
        </row>
        <row r="2318">
          <cell r="A2318" t="str">
            <v>DIN-2MC2</v>
          </cell>
          <cell r="B2318" t="str">
            <v>Crestron</v>
          </cell>
          <cell r="C2318" t="str">
            <v>DIN Rail Motor Control, 2 feeds, 2 channels</v>
          </cell>
          <cell r="D2318">
            <v>200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 t="str">
            <v>Crestron</v>
          </cell>
        </row>
        <row r="2319">
          <cell r="A2319" t="str">
            <v>DIN-8SW8</v>
          </cell>
          <cell r="B2319" t="str">
            <v>Crestron</v>
          </cell>
          <cell r="C2319" t="str">
            <v>DIN Rail High-Voltage Switch, 8 feeds, 8 channels</v>
          </cell>
          <cell r="D2319">
            <v>145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 t="str">
            <v>Crestron</v>
          </cell>
        </row>
        <row r="2320">
          <cell r="A2320" t="str">
            <v>DIN-8SW8-I</v>
          </cell>
          <cell r="B2320" t="str">
            <v>Crestron</v>
          </cell>
          <cell r="C2320" t="str">
            <v>DIN Rail High-Voltage Switch with Digital Inputs</v>
          </cell>
          <cell r="D2320">
            <v>210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 t="str">
            <v>Crestron</v>
          </cell>
        </row>
        <row r="2321">
          <cell r="A2321" t="str">
            <v>DIN-1DIM4</v>
          </cell>
          <cell r="B2321" t="str">
            <v>Crestron</v>
          </cell>
          <cell r="C2321" t="str">
            <v>DIN Rail Dimmer, 1 feed, 4 channels</v>
          </cell>
          <cell r="D2321">
            <v>305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 t="str">
            <v>Crestron</v>
          </cell>
        </row>
        <row r="2322">
          <cell r="A2322" t="str">
            <v>DIN-HUB</v>
          </cell>
          <cell r="B2322" t="str">
            <v>Crestron</v>
          </cell>
          <cell r="C2322" t="str">
            <v>DIN Rail Cresnet Distribution Hub</v>
          </cell>
          <cell r="D2322">
            <v>150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 t="str">
            <v>Crestron</v>
          </cell>
        </row>
        <row r="2323">
          <cell r="A2323" t="str">
            <v>DIN-BLOCK</v>
          </cell>
          <cell r="B2323" t="str">
            <v>Crestron</v>
          </cell>
          <cell r="C2323" t="str">
            <v>DIN Rail Cresnet Distribution Block</v>
          </cell>
          <cell r="D2323">
            <v>75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 t="str">
            <v>Crestron</v>
          </cell>
        </row>
        <row r="2324">
          <cell r="A2324" t="str">
            <v>DIN-AO8</v>
          </cell>
          <cell r="B2324" t="str">
            <v>Crestron</v>
          </cell>
          <cell r="C2324" t="str">
            <v>DIN Rail Analog Output Module</v>
          </cell>
          <cell r="D2324">
            <v>320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 t="str">
            <v>Crestron</v>
          </cell>
        </row>
        <row r="2325">
          <cell r="A2325" t="str">
            <v>DIN-PWS50</v>
          </cell>
          <cell r="B2325" t="str">
            <v>Crestron</v>
          </cell>
          <cell r="C2325" t="str">
            <v>DIN Rail 50 Watt Cresnet Power Supply</v>
          </cell>
          <cell r="D2325">
            <v>105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 t="str">
            <v>Crestron</v>
          </cell>
        </row>
        <row r="2326">
          <cell r="A2326" t="str">
            <v>DIN-PWS30-277</v>
          </cell>
          <cell r="B2326" t="str">
            <v>Crestron</v>
          </cell>
          <cell r="C2326" t="str">
            <v>DIN Rail 30 Watt Cresnet Power Supply, 277V</v>
          </cell>
          <cell r="D2326">
            <v>90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 t="str">
            <v>Crestron</v>
          </cell>
        </row>
        <row r="2327">
          <cell r="A2327" t="str">
            <v>DIN-AP3</v>
          </cell>
          <cell r="B2327" t="str">
            <v>Crestron</v>
          </cell>
          <cell r="C2327" t="str">
            <v>DIN Rail 3-Seriesª Automation Processor</v>
          </cell>
          <cell r="D2327">
            <v>650</v>
          </cell>
          <cell r="E2327">
            <v>0</v>
          </cell>
          <cell r="F2327">
            <v>4</v>
          </cell>
          <cell r="G2327">
            <v>1</v>
          </cell>
          <cell r="H2327">
            <v>2</v>
          </cell>
          <cell r="I2327" t="str">
            <v>Crestron</v>
          </cell>
        </row>
        <row r="2328">
          <cell r="A2328" t="str">
            <v>DIN-AP2</v>
          </cell>
          <cell r="B2328" t="str">
            <v>Crestron</v>
          </cell>
          <cell r="C2328" t="str">
            <v>DIN Rail 2-Series Automation Processor. Requires external power supply (not included).</v>
          </cell>
          <cell r="D2328">
            <v>550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 t="str">
            <v>Crestron</v>
          </cell>
        </row>
        <row r="2329">
          <cell r="A2329" t="str">
            <v>DIN-4DIMFLV4</v>
          </cell>
          <cell r="B2329" t="str">
            <v>Crestron</v>
          </cell>
          <cell r="C2329" t="str">
            <v>DIN Rail 0-10V Fluorescent Dimmer, 4 feeds, 4 channels</v>
          </cell>
          <cell r="D2329">
            <v>295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 t="str">
            <v>Crestron</v>
          </cell>
        </row>
        <row r="2330">
          <cell r="A2330" t="str">
            <v>DMPS-300-C-AEC</v>
          </cell>
          <cell r="B2330" t="str">
            <v>Crestron</v>
          </cell>
          <cell r="C2330" t="str">
            <v>DigitalMedia™ Presentation System 300 w/Acoustic Echo Cancellation</v>
          </cell>
          <cell r="D2330">
            <v>5000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 t="str">
            <v>Crestron</v>
          </cell>
        </row>
        <row r="2331">
          <cell r="A2331" t="str">
            <v>DMPS-300-C</v>
          </cell>
          <cell r="B2331" t="str">
            <v>Crestron</v>
          </cell>
          <cell r="C2331" t="str">
            <v>DigitalMedia™ Presentation System 300</v>
          </cell>
          <cell r="D2331">
            <v>4000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 t="str">
            <v>Crestron</v>
          </cell>
        </row>
        <row r="2332">
          <cell r="A2332" t="str">
            <v>DMPS-200-C</v>
          </cell>
          <cell r="B2332" t="str">
            <v>Crestron</v>
          </cell>
          <cell r="C2332" t="str">
            <v>DigitalMedia™ Presentation System 200</v>
          </cell>
          <cell r="D2332">
            <v>3500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 t="str">
            <v>Crestron</v>
          </cell>
        </row>
        <row r="2333">
          <cell r="A2333" t="str">
            <v>DMPS-100-C</v>
          </cell>
          <cell r="B2333" t="str">
            <v>Crestron</v>
          </cell>
          <cell r="C2333" t="str">
            <v>DigitalMedia™ Presentation System 100</v>
          </cell>
          <cell r="D2333">
            <v>3000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 t="str">
            <v>Crestron</v>
          </cell>
        </row>
        <row r="2334">
          <cell r="A2334" t="str">
            <v>DM-TX-300N-F</v>
          </cell>
          <cell r="B2334" t="str">
            <v>Crestron</v>
          </cell>
          <cell r="C2334" t="str">
            <v>DigitalMedia™ Fiber Transmitter 300N, includes PW-2420RU</v>
          </cell>
          <cell r="D2334">
            <v>1200</v>
          </cell>
          <cell r="E2334">
            <v>0</v>
          </cell>
          <cell r="F2334">
            <v>1</v>
          </cell>
          <cell r="G2334">
            <v>0.25</v>
          </cell>
          <cell r="H2334">
            <v>1</v>
          </cell>
          <cell r="I2334" t="str">
            <v>Crestron</v>
          </cell>
        </row>
        <row r="2335">
          <cell r="A2335" t="str">
            <v>DM-TX-100-F</v>
          </cell>
          <cell r="B2335" t="str">
            <v>Crestron</v>
          </cell>
          <cell r="C2335" t="str">
            <v>DigitalMedia™ Fiber Transmitter 100, includes PW-2407WUL</v>
          </cell>
          <cell r="D2335">
            <v>750</v>
          </cell>
          <cell r="E2335">
            <v>0</v>
          </cell>
          <cell r="F2335">
            <v>1</v>
          </cell>
          <cell r="G2335">
            <v>0.25</v>
          </cell>
          <cell r="H2335">
            <v>1</v>
          </cell>
          <cell r="I2335" t="str">
            <v>Crestron</v>
          </cell>
        </row>
        <row r="2336">
          <cell r="A2336" t="str">
            <v>DM-RMC-100-F</v>
          </cell>
          <cell r="B2336" t="str">
            <v>Crestron</v>
          </cell>
          <cell r="C2336" t="str">
            <v>DigitalMedia™ Fiber Receiver &amp; Room Controller 100, includes PW-2407WUL</v>
          </cell>
          <cell r="D2336">
            <v>600</v>
          </cell>
          <cell r="E2336">
            <v>0</v>
          </cell>
          <cell r="F2336">
            <v>1</v>
          </cell>
          <cell r="G2336">
            <v>1.25</v>
          </cell>
          <cell r="H2336">
            <v>1</v>
          </cell>
          <cell r="I2336" t="str">
            <v>Crestron</v>
          </cell>
        </row>
        <row r="2337">
          <cell r="A2337" t="str">
            <v>DMC-F-DSP</v>
          </cell>
          <cell r="B2337" t="str">
            <v>Crestron</v>
          </cell>
          <cell r="C2337" t="str">
            <v>DigitalMedia™ Fiber Input Card w/Down-mixing for DM® Switchers</v>
          </cell>
          <cell r="D2337">
            <v>800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 t="str">
            <v>Crestron</v>
          </cell>
        </row>
        <row r="2338">
          <cell r="A2338" t="str">
            <v>DMC-F</v>
          </cell>
          <cell r="B2338" t="str">
            <v>Crestron</v>
          </cell>
          <cell r="C2338" t="str">
            <v>DigitalMedia™ Fiber Input Card for DM® Switchers</v>
          </cell>
          <cell r="D2338">
            <v>700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 t="str">
            <v>Crestron</v>
          </cell>
        </row>
        <row r="2339">
          <cell r="A2339" t="str">
            <v>DM-CBL-D-P-SP500</v>
          </cell>
          <cell r="B2339" t="str">
            <v>Crestron</v>
          </cell>
          <cell r="C2339" t="str">
            <v>DigitalMedia™ D Cable - (1) High-bandwidth/low-crosstalk shielded 4-twisted pair, plenum, 500 ft spool</v>
          </cell>
          <cell r="D2339">
            <v>510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 t="str">
            <v>Crestron</v>
          </cell>
        </row>
        <row r="2340">
          <cell r="A2340" t="str">
            <v>DM-CBL-D-NP-SP500</v>
          </cell>
          <cell r="B2340" t="str">
            <v>Crestron</v>
          </cell>
          <cell r="C2340" t="str">
            <v>DigitalMedia™ D Cable - (1) High-bandwidth/low-crosstalk shielded 4-twisted pair, non-plenum, 500 ft spool</v>
          </cell>
          <cell r="D2340">
            <v>390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 t="str">
            <v>Crestron</v>
          </cell>
        </row>
        <row r="2341">
          <cell r="A2341" t="str">
            <v>DM-TX-300N</v>
          </cell>
          <cell r="B2341" t="str">
            <v>Crestron</v>
          </cell>
          <cell r="C2341" t="str">
            <v>DigitalMedia™ CAT Transmitter 300N, includes PW-2420RU</v>
          </cell>
          <cell r="D2341">
            <v>950</v>
          </cell>
          <cell r="E2341">
            <v>0</v>
          </cell>
          <cell r="F2341">
            <v>1</v>
          </cell>
          <cell r="G2341">
            <v>0.25</v>
          </cell>
          <cell r="H2341">
            <v>1</v>
          </cell>
          <cell r="I2341" t="str">
            <v>Crestron</v>
          </cell>
        </row>
        <row r="2342">
          <cell r="A2342" t="str">
            <v>DM-TX-200</v>
          </cell>
          <cell r="B2342" t="str">
            <v>Crestron</v>
          </cell>
          <cell r="C2342" t="str">
            <v>DigitalMedia™ CAT Transmitter 200</v>
          </cell>
          <cell r="D2342">
            <v>500</v>
          </cell>
          <cell r="E2342">
            <v>0</v>
          </cell>
          <cell r="F2342">
            <v>1</v>
          </cell>
          <cell r="G2342">
            <v>0.25</v>
          </cell>
          <cell r="H2342">
            <v>1</v>
          </cell>
          <cell r="I2342" t="str">
            <v>Crestron</v>
          </cell>
        </row>
        <row r="2343">
          <cell r="A2343" t="str">
            <v>DM-TX-100</v>
          </cell>
          <cell r="B2343" t="str">
            <v>Crestron</v>
          </cell>
          <cell r="C2343" t="str">
            <v>DigitalMedia™ CAT Transmitter 100</v>
          </cell>
          <cell r="D2343">
            <v>400</v>
          </cell>
          <cell r="E2343">
            <v>0</v>
          </cell>
          <cell r="F2343">
            <v>1</v>
          </cell>
          <cell r="G2343">
            <v>0.25</v>
          </cell>
          <cell r="H2343">
            <v>1</v>
          </cell>
          <cell r="I2343" t="str">
            <v>Crestron</v>
          </cell>
        </row>
        <row r="2344">
          <cell r="A2344" t="str">
            <v>DM-DR</v>
          </cell>
          <cell r="B2344" t="str">
            <v>Crestron</v>
          </cell>
          <cell r="C2344" t="str">
            <v>DigitalMedia™ CAT Repeater</v>
          </cell>
          <cell r="D2344">
            <v>350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 t="str">
            <v>Crestron</v>
          </cell>
        </row>
        <row r="2345">
          <cell r="A2345" t="str">
            <v>DM-RMC-100-1</v>
          </cell>
          <cell r="B2345" t="str">
            <v>Crestron</v>
          </cell>
          <cell r="C2345" t="str">
            <v>DigitalMedia™ CAT Receiver &amp; Room Controller 100-1</v>
          </cell>
          <cell r="D2345">
            <v>450</v>
          </cell>
          <cell r="E2345">
            <v>0</v>
          </cell>
          <cell r="F2345">
            <v>1</v>
          </cell>
          <cell r="G2345">
            <v>1.25</v>
          </cell>
          <cell r="H2345">
            <v>1</v>
          </cell>
          <cell r="I2345" t="str">
            <v>Crestron</v>
          </cell>
        </row>
        <row r="2346">
          <cell r="A2346" t="str">
            <v>DM-RMC-100</v>
          </cell>
          <cell r="B2346" t="str">
            <v>Crestron</v>
          </cell>
          <cell r="C2346" t="str">
            <v>DigitalMedia™ CAT Receiver &amp; Room Controller 100</v>
          </cell>
          <cell r="D2346">
            <v>450</v>
          </cell>
          <cell r="E2346">
            <v>0</v>
          </cell>
          <cell r="F2346">
            <v>1</v>
          </cell>
          <cell r="G2346">
            <v>1.25</v>
          </cell>
          <cell r="H2346">
            <v>1</v>
          </cell>
          <cell r="I2346" t="str">
            <v>Crestron</v>
          </cell>
        </row>
        <row r="2347">
          <cell r="A2347" t="str">
            <v>DMC-CAT-DSP</v>
          </cell>
          <cell r="B2347" t="str">
            <v>Crestron</v>
          </cell>
          <cell r="C2347" t="str">
            <v>DigitalMedia™ CAT Input Card w/Down-mixing for DM® Switchers</v>
          </cell>
          <cell r="D2347">
            <v>650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 t="str">
            <v>Crestron</v>
          </cell>
        </row>
        <row r="2348">
          <cell r="A2348" t="str">
            <v>DMC-CAT</v>
          </cell>
          <cell r="B2348" t="str">
            <v>Crestron</v>
          </cell>
          <cell r="C2348" t="str">
            <v>DigitalMedia™ CAT Input Card for DM® Switchers</v>
          </cell>
          <cell r="D2348">
            <v>550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 t="str">
            <v>Crestron</v>
          </cell>
        </row>
        <row r="2349">
          <cell r="A2349" t="str">
            <v>DMCI</v>
          </cell>
          <cell r="B2349" t="str">
            <v>Crestron</v>
          </cell>
          <cell r="C2349" t="str">
            <v>DigitalMedia™ Card Interface</v>
          </cell>
          <cell r="D2349">
            <v>200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 t="str">
            <v>Crestron</v>
          </cell>
        </row>
        <row r="2350">
          <cell r="A2350" t="str">
            <v>DM-CONN-20</v>
          </cell>
          <cell r="B2350" t="str">
            <v>Crestron</v>
          </cell>
          <cell r="C2350" t="str">
            <v>DigitalMedia™ Cable Connectors, 20-Pack</v>
          </cell>
          <cell r="D2350">
            <v>260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 t="str">
            <v>Crestron</v>
          </cell>
        </row>
        <row r="2351">
          <cell r="A2351" t="str">
            <v>DM-CBL-P-SP500</v>
          </cell>
          <cell r="B2351" t="str">
            <v>Crestron</v>
          </cell>
          <cell r="C2351" t="str">
            <v>DigitalMedia™ Cable - (1) High-bandwidth/low-crosstalk shielded 4-twisted pair, (1) CAT5e, &amp; (1) DMNet control cable; plenum-rated, 500 ft spool</v>
          </cell>
          <cell r="D2351">
            <v>800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 t="str">
            <v>Crestron</v>
          </cell>
        </row>
        <row r="2352">
          <cell r="A2352" t="str">
            <v>DM-CBL-NP-SP500</v>
          </cell>
          <cell r="B2352" t="str">
            <v>Crestron</v>
          </cell>
          <cell r="C2352" t="str">
            <v>DigitalMedia™ Cable - (1) High-bandwidth/low-crosstalk shielded 4-twisted pair, (1) CAT5e, &amp; (1) DMNet control cable; non-plenum, 500 ft spool</v>
          </cell>
          <cell r="D2352">
            <v>650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 t="str">
            <v>Crestron</v>
          </cell>
        </row>
        <row r="2353">
          <cell r="A2353" t="str">
            <v>DM-TX-401-S2</v>
          </cell>
          <cell r="B2353" t="str">
            <v>Crestron</v>
          </cell>
          <cell r="C2353" t="str">
            <v>DigitalMedia 8G™ Single-Mode Fiber Transmitter 401, includes PW-2407WU</v>
          </cell>
          <cell r="D2353">
            <v>1800</v>
          </cell>
          <cell r="E2353">
            <v>0</v>
          </cell>
          <cell r="F2353">
            <v>1</v>
          </cell>
          <cell r="G2353">
            <v>0.25</v>
          </cell>
          <cell r="H2353">
            <v>1</v>
          </cell>
          <cell r="I2353" t="str">
            <v>Crestron</v>
          </cell>
        </row>
        <row r="2354">
          <cell r="A2354" t="str">
            <v>DM-TX-201-S2</v>
          </cell>
          <cell r="B2354" t="str">
            <v>Crestron</v>
          </cell>
          <cell r="C2354" t="str">
            <v>DigitalMedia 8G™ Single-Mode Fiber Transmitter 201, includes PW-2407WU</v>
          </cell>
          <cell r="D2354">
            <v>1400</v>
          </cell>
          <cell r="E2354">
            <v>0</v>
          </cell>
          <cell r="F2354">
            <v>1</v>
          </cell>
          <cell r="G2354">
            <v>0.25</v>
          </cell>
          <cell r="H2354">
            <v>1</v>
          </cell>
          <cell r="I2354" t="str">
            <v>Crestron</v>
          </cell>
        </row>
        <row r="2355">
          <cell r="A2355" t="str">
            <v>DM-RMC-SCALER-S2</v>
          </cell>
          <cell r="B2355" t="str">
            <v>Crestron</v>
          </cell>
          <cell r="C2355" t="str">
            <v>DigitalMedia 8G™ Single-Mode Fiber Receiver &amp; Room Controller w/Scaler, includes PW-2407WU</v>
          </cell>
          <cell r="D2355">
            <v>1400</v>
          </cell>
          <cell r="E2355">
            <v>0</v>
          </cell>
          <cell r="F2355">
            <v>1</v>
          </cell>
          <cell r="G2355">
            <v>1.25</v>
          </cell>
          <cell r="H2355">
            <v>2</v>
          </cell>
          <cell r="I2355" t="str">
            <v>Crestron</v>
          </cell>
        </row>
        <row r="2356">
          <cell r="A2356" t="str">
            <v>DM-RMC-200-S2</v>
          </cell>
          <cell r="B2356" t="str">
            <v>Crestron</v>
          </cell>
          <cell r="C2356" t="str">
            <v>DigitalMedia 8G™ Single-Mode Fiber Receiver &amp; Room Controller 200, Includes PW-2420RU</v>
          </cell>
          <cell r="D2356">
            <v>1700</v>
          </cell>
          <cell r="E2356">
            <v>0</v>
          </cell>
          <cell r="F2356">
            <v>1</v>
          </cell>
          <cell r="G2356">
            <v>1.25</v>
          </cell>
          <cell r="H2356">
            <v>1</v>
          </cell>
          <cell r="I2356" t="str">
            <v>Crestron</v>
          </cell>
        </row>
        <row r="2357">
          <cell r="A2357" t="str">
            <v>DMC-S2-DSP</v>
          </cell>
          <cell r="B2357" t="str">
            <v>Crestron</v>
          </cell>
          <cell r="C2357" t="str">
            <v>DigitalMedia 8G™ Single-Mode Fiber Input Card w/Down-mixing for DM® Switchers</v>
          </cell>
          <cell r="D2357">
            <v>1400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 t="str">
            <v>Crestron</v>
          </cell>
        </row>
        <row r="2358">
          <cell r="A2358" t="str">
            <v>DMC-S2</v>
          </cell>
          <cell r="B2358" t="str">
            <v>Crestron</v>
          </cell>
          <cell r="C2358" t="str">
            <v>DigitalMedia 8G™ Single-Mode Fiber Input Card for DM® Switchers</v>
          </cell>
          <cell r="D2358">
            <v>1200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 t="str">
            <v>Crestron</v>
          </cell>
        </row>
        <row r="2359">
          <cell r="A2359" t="str">
            <v>DM-TX-401-S</v>
          </cell>
          <cell r="B2359" t="str">
            <v>Crestron</v>
          </cell>
          <cell r="C2359" t="str">
            <v>DigitalMedia 8G™ Fiber Transmitter 401, includes PW-2407WU</v>
          </cell>
          <cell r="D2359">
            <v>1400</v>
          </cell>
          <cell r="E2359">
            <v>0</v>
          </cell>
          <cell r="F2359">
            <v>1</v>
          </cell>
          <cell r="G2359">
            <v>0.25</v>
          </cell>
          <cell r="H2359">
            <v>1</v>
          </cell>
          <cell r="I2359" t="str">
            <v>Crestron</v>
          </cell>
        </row>
        <row r="2360">
          <cell r="A2360" t="str">
            <v>DM-TX-201-S</v>
          </cell>
          <cell r="B2360" t="str">
            <v>Crestron</v>
          </cell>
          <cell r="C2360" t="str">
            <v>DigitalMedia 8G™ Fiber Transmitter 201</v>
          </cell>
          <cell r="D2360">
            <v>900</v>
          </cell>
          <cell r="E2360">
            <v>0</v>
          </cell>
          <cell r="F2360">
            <v>1</v>
          </cell>
          <cell r="G2360">
            <v>0.25</v>
          </cell>
          <cell r="H2360">
            <v>1</v>
          </cell>
          <cell r="I2360" t="str">
            <v>Crestron</v>
          </cell>
        </row>
        <row r="2361">
          <cell r="A2361" t="str">
            <v>DM-RMC-SCALER-S</v>
          </cell>
          <cell r="B2361" t="str">
            <v>Crestron</v>
          </cell>
          <cell r="C2361" t="str">
            <v>DigitalMedia 8G™ Fiber Receiver &amp; Room Controller w/Scaler</v>
          </cell>
          <cell r="D2361">
            <v>900</v>
          </cell>
          <cell r="E2361">
            <v>0</v>
          </cell>
          <cell r="F2361">
            <v>1</v>
          </cell>
          <cell r="G2361">
            <v>1.25</v>
          </cell>
          <cell r="H2361">
            <v>2</v>
          </cell>
          <cell r="I2361" t="str">
            <v>Crestron</v>
          </cell>
        </row>
        <row r="2362">
          <cell r="A2362" t="str">
            <v>DM-RMC-200-S</v>
          </cell>
          <cell r="B2362" t="str">
            <v>Crestron</v>
          </cell>
          <cell r="C2362" t="str">
            <v>DigitalMedia 8G™ Fiber Receiver &amp; Room Controller 200</v>
          </cell>
          <cell r="D2362">
            <v>1200</v>
          </cell>
          <cell r="E2362">
            <v>0</v>
          </cell>
          <cell r="F2362">
            <v>1</v>
          </cell>
          <cell r="G2362">
            <v>1.25</v>
          </cell>
          <cell r="H2362">
            <v>1</v>
          </cell>
          <cell r="I2362" t="str">
            <v>Crestron</v>
          </cell>
        </row>
        <row r="2363">
          <cell r="A2363" t="str">
            <v>DM-RMC-150-S</v>
          </cell>
          <cell r="B2363" t="str">
            <v>Crestron</v>
          </cell>
          <cell r="C2363" t="str">
            <v>DigitalMedia 8G™ Fiber Receiver &amp; Room Controller 150</v>
          </cell>
          <cell r="D2363">
            <v>800</v>
          </cell>
          <cell r="E2363">
            <v>0</v>
          </cell>
          <cell r="F2363">
            <v>1</v>
          </cell>
          <cell r="G2363">
            <v>1.25</v>
          </cell>
          <cell r="H2363">
            <v>1</v>
          </cell>
          <cell r="I2363" t="str">
            <v>Crestron</v>
          </cell>
        </row>
        <row r="2364">
          <cell r="A2364" t="str">
            <v>DM-RMC-100-S</v>
          </cell>
          <cell r="B2364" t="str">
            <v>Crestron</v>
          </cell>
          <cell r="C2364" t="str">
            <v>DigitalMedia 8G™ Fiber Receiver &amp; Room Controller 100</v>
          </cell>
          <cell r="D2364">
            <v>600</v>
          </cell>
          <cell r="E2364">
            <v>0</v>
          </cell>
          <cell r="F2364">
            <v>1</v>
          </cell>
          <cell r="G2364">
            <v>1.25</v>
          </cell>
          <cell r="H2364">
            <v>1</v>
          </cell>
          <cell r="I2364" t="str">
            <v>Crestron</v>
          </cell>
        </row>
        <row r="2365">
          <cell r="A2365" t="str">
            <v>DMC-S-DSP</v>
          </cell>
          <cell r="B2365" t="str">
            <v>Crestron</v>
          </cell>
          <cell r="C2365" t="str">
            <v>DigitalMedia 8G™ Fiber Input Card w/Down-mixing for DM® Switchers</v>
          </cell>
          <cell r="D2365">
            <v>850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 t="str">
            <v>Crestron</v>
          </cell>
        </row>
        <row r="2366">
          <cell r="A2366" t="str">
            <v>DMC-S</v>
          </cell>
          <cell r="B2366" t="str">
            <v>Crestron</v>
          </cell>
          <cell r="C2366" t="str">
            <v>DigitalMedia 8G™ Fiber Input Card for DM® Switchers</v>
          </cell>
          <cell r="D2366">
            <v>750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 t="str">
            <v>Crestron</v>
          </cell>
        </row>
        <row r="2367">
          <cell r="A2367" t="str">
            <v>DM-CBL-8G-P-SP500</v>
          </cell>
          <cell r="B2367" t="str">
            <v>Crestron</v>
          </cell>
          <cell r="C2367" t="str">
            <v>DigitalMedia 8G™ Cable, plenum, 500 ft spool</v>
          </cell>
          <cell r="D2367">
            <v>300</v>
          </cell>
          <cell r="E2367">
            <v>0</v>
          </cell>
          <cell r="F2367">
            <v>10</v>
          </cell>
          <cell r="G2367">
            <v>0</v>
          </cell>
          <cell r="H2367">
            <v>0</v>
          </cell>
          <cell r="I2367" t="str">
            <v>Crestron</v>
          </cell>
        </row>
        <row r="2368">
          <cell r="A2368" t="str">
            <v>DM-CBL-8G-NP-SP500</v>
          </cell>
          <cell r="B2368" t="str">
            <v>Crestron</v>
          </cell>
          <cell r="C2368" t="str">
            <v>DigitalMedia 8G™ Cable, non-plenum, 500 ft spool</v>
          </cell>
          <cell r="D2368">
            <v>180</v>
          </cell>
          <cell r="E2368">
            <v>0</v>
          </cell>
          <cell r="F2368">
            <v>10</v>
          </cell>
          <cell r="G2368">
            <v>0</v>
          </cell>
          <cell r="H2368">
            <v>0</v>
          </cell>
          <cell r="I2368" t="str">
            <v>Crestron</v>
          </cell>
        </row>
        <row r="2369">
          <cell r="A2369" t="str">
            <v>DM-8G-CONN-100</v>
          </cell>
          <cell r="B2369" t="str">
            <v>Crestron</v>
          </cell>
          <cell r="C2369" t="str">
            <v>DigitalMedia 8G™ Cable Connector, 100-Pack</v>
          </cell>
          <cell r="D2369">
            <v>250</v>
          </cell>
          <cell r="E2369">
            <v>0</v>
          </cell>
          <cell r="F2369">
            <v>25</v>
          </cell>
          <cell r="G2369">
            <v>0</v>
          </cell>
          <cell r="H2369">
            <v>0</v>
          </cell>
          <cell r="I2369" t="str">
            <v>Crestron</v>
          </cell>
        </row>
        <row r="2370">
          <cell r="A2370" t="str">
            <v>DM-8G-CONN-WG-100</v>
          </cell>
          <cell r="B2370" t="str">
            <v>Crestron</v>
          </cell>
          <cell r="C2370" t="str">
            <v>DigitalMedia 8G™ Cable Connector with Wire Guide, 100-Pack</v>
          </cell>
          <cell r="D2370">
            <v>250</v>
          </cell>
          <cell r="E2370">
            <v>0</v>
          </cell>
          <cell r="F2370">
            <v>25</v>
          </cell>
          <cell r="G2370">
            <v>0</v>
          </cell>
          <cell r="H2370">
            <v>0</v>
          </cell>
          <cell r="I2370" t="str">
            <v>Crestron</v>
          </cell>
        </row>
        <row r="2371">
          <cell r="A2371" t="str">
            <v>DM-TX-401-C</v>
          </cell>
          <cell r="B2371" t="str">
            <v>Crestron</v>
          </cell>
          <cell r="C2371" t="str">
            <v>DigitalMedia 8G+™ Transmitter 401, includes PW-2407WU</v>
          </cell>
          <cell r="D2371">
            <v>1250</v>
          </cell>
          <cell r="E2371">
            <v>0</v>
          </cell>
          <cell r="F2371">
            <v>1</v>
          </cell>
          <cell r="G2371">
            <v>0.25</v>
          </cell>
          <cell r="H2371">
            <v>1</v>
          </cell>
          <cell r="I2371" t="str">
            <v>Crestron</v>
          </cell>
        </row>
        <row r="2372">
          <cell r="A2372" t="str">
            <v>DM-TX-201-C</v>
          </cell>
          <cell r="B2372" t="str">
            <v>Crestron</v>
          </cell>
          <cell r="C2372" t="str">
            <v>DigitalMedia 8G+™ Transmitter 201</v>
          </cell>
          <cell r="D2372">
            <v>650</v>
          </cell>
          <cell r="E2372">
            <v>0</v>
          </cell>
          <cell r="F2372">
            <v>1</v>
          </cell>
          <cell r="G2372">
            <v>0.25</v>
          </cell>
          <cell r="H2372">
            <v>1</v>
          </cell>
          <cell r="I2372" t="str">
            <v>Crestron</v>
          </cell>
        </row>
        <row r="2373">
          <cell r="A2373" t="str">
            <v>DM-RMC-SCALER-C</v>
          </cell>
          <cell r="B2373" t="str">
            <v>Crestron</v>
          </cell>
          <cell r="C2373" t="str">
            <v>DigitalMedia 8G+™ Receiver &amp; Room Controller w/Scaler</v>
          </cell>
          <cell r="D2373">
            <v>700</v>
          </cell>
          <cell r="E2373">
            <v>0</v>
          </cell>
          <cell r="F2373">
            <v>1</v>
          </cell>
          <cell r="G2373">
            <v>1.25</v>
          </cell>
          <cell r="H2373">
            <v>2</v>
          </cell>
          <cell r="I2373" t="str">
            <v>Crestron</v>
          </cell>
        </row>
        <row r="2374">
          <cell r="A2374" t="str">
            <v>DM-RMC-200-C</v>
          </cell>
          <cell r="B2374" t="str">
            <v>Crestron</v>
          </cell>
          <cell r="C2374" t="str">
            <v>DigitalMedia 8G+™ Receiver &amp; Room Controller 200</v>
          </cell>
          <cell r="D2374">
            <v>1000</v>
          </cell>
          <cell r="E2374">
            <v>0</v>
          </cell>
          <cell r="F2374">
            <v>1</v>
          </cell>
          <cell r="G2374">
            <v>1.25</v>
          </cell>
          <cell r="H2374">
            <v>1</v>
          </cell>
          <cell r="I2374" t="str">
            <v>Crestron</v>
          </cell>
        </row>
        <row r="2375">
          <cell r="A2375" t="str">
            <v>DM-RMC-100-C</v>
          </cell>
          <cell r="B2375" t="str">
            <v>Crestron</v>
          </cell>
          <cell r="C2375" t="str">
            <v>DigitalMedia 8G+™ Receiver &amp; Room Controller 100</v>
          </cell>
          <cell r="D2375">
            <v>450</v>
          </cell>
          <cell r="E2375">
            <v>0</v>
          </cell>
          <cell r="F2375">
            <v>1</v>
          </cell>
          <cell r="G2375">
            <v>1.25</v>
          </cell>
          <cell r="H2375">
            <v>1</v>
          </cell>
          <cell r="I2375" t="str">
            <v>Crestron</v>
          </cell>
        </row>
        <row r="2376">
          <cell r="A2376" t="str">
            <v>DMC-C-DSP</v>
          </cell>
          <cell r="B2376" t="str">
            <v>Crestron</v>
          </cell>
          <cell r="C2376" t="str">
            <v>DigitalMedia 8G+™ Input Card w/Down-mixing for DM® Switchers</v>
          </cell>
          <cell r="D2376">
            <v>650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 t="str">
            <v>Crestron</v>
          </cell>
        </row>
        <row r="2377">
          <cell r="A2377" t="str">
            <v>DMC-C</v>
          </cell>
          <cell r="B2377" t="str">
            <v>Crestron</v>
          </cell>
          <cell r="C2377" t="str">
            <v>DigitalMedia 8G+™ Input Card for DM® Switchers</v>
          </cell>
          <cell r="D2377">
            <v>550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 t="str">
            <v>Crestron</v>
          </cell>
        </row>
        <row r="2378">
          <cell r="A2378" t="str">
            <v>C2N-CAMIDSPT</v>
          </cell>
          <cell r="B2378" t="str">
            <v>Crestron</v>
          </cell>
          <cell r="C2378" t="str">
            <v>Digital Servo Pan/Tilt Head; requires CNPWS-75 or C2N-SPWS300</v>
          </cell>
          <cell r="D2378">
            <v>3200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 t="str">
            <v>Crestron</v>
          </cell>
        </row>
        <row r="2379">
          <cell r="A2379" t="str">
            <v>C2N-CAMIDJ</v>
          </cell>
          <cell r="B2379" t="str">
            <v>Crestron</v>
          </cell>
          <cell r="C2379" t="str">
            <v>Digital Joystick Camera Controller</v>
          </cell>
          <cell r="D2379">
            <v>950</v>
          </cell>
          <cell r="E2379">
            <v>0</v>
          </cell>
          <cell r="F2379">
            <v>1</v>
          </cell>
          <cell r="G2379">
            <v>1</v>
          </cell>
          <cell r="H2379">
            <v>1</v>
          </cell>
          <cell r="I2379" t="str">
            <v>Crestron</v>
          </cell>
        </row>
        <row r="2380">
          <cell r="A2380" t="str">
            <v>DGE-1</v>
          </cell>
          <cell r="B2380" t="str">
            <v>Crestron</v>
          </cell>
          <cell r="C2380" t="str">
            <v>Digital Graphics Engine, DM CAT, Single-Window SDTV</v>
          </cell>
          <cell r="D2380">
            <v>2000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 t="str">
            <v>Crestron</v>
          </cell>
        </row>
        <row r="2381">
          <cell r="A2381" t="str">
            <v>DGE-2</v>
          </cell>
          <cell r="B2381" t="str">
            <v>Crestron</v>
          </cell>
          <cell r="C2381" t="str">
            <v>Digital Graphics Engine, DM CAT &amp; HDMI, Dual-Window HD Video</v>
          </cell>
          <cell r="D2381">
            <v>4000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 t="str">
            <v>Crestron</v>
          </cell>
        </row>
        <row r="2382">
          <cell r="A2382" t="str">
            <v>TPS-6XNL-DS</v>
          </cell>
          <cell r="B2382" t="str">
            <v>Crestron</v>
          </cell>
          <cell r="C2382" t="str">
            <v>Desktop Docking Station for TPS-6X, No-Lock, Gloss Black; includes TPS-6X-IMCW and PW-2407WU</v>
          </cell>
          <cell r="D2382">
            <v>300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 t="str">
            <v>Crestron</v>
          </cell>
        </row>
        <row r="2383">
          <cell r="A2383" t="str">
            <v>TPS-6X-DS</v>
          </cell>
          <cell r="B2383" t="str">
            <v>Crestron</v>
          </cell>
          <cell r="C2383" t="str">
            <v>Desktop Docking Station for TPS-6X, Gloss Black; includes TPS-6X-IMCW and PW-2407WU</v>
          </cell>
          <cell r="D2383">
            <v>300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 t="str">
            <v>Crestron</v>
          </cell>
        </row>
        <row r="2384">
          <cell r="A2384" t="str">
            <v>TPS-6XNL-DS-C</v>
          </cell>
          <cell r="B2384" t="str">
            <v>Crestron</v>
          </cell>
          <cell r="C2384" t="str">
            <v>Desktop Docking Station for TPS-6X, Charging Only, No-Lock, Gloss Black; includes PW-2407WU</v>
          </cell>
          <cell r="D2384">
            <v>175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 t="str">
            <v>Crestron</v>
          </cell>
        </row>
        <row r="2385">
          <cell r="A2385" t="str">
            <v>TPS-6X-DS-C</v>
          </cell>
          <cell r="B2385" t="str">
            <v>Crestron</v>
          </cell>
          <cell r="C2385" t="str">
            <v>Desktop Docking Station for TPS-6X, Charging Only, Gloss Black; includes PW-2407WU</v>
          </cell>
          <cell r="D2385">
            <v>175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 t="str">
            <v>Crestron</v>
          </cell>
        </row>
        <row r="2386">
          <cell r="A2386" t="str">
            <v>TPS-6XNL-DS-W-S</v>
          </cell>
          <cell r="B2386" t="str">
            <v>Crestron</v>
          </cell>
          <cell r="C2386" t="str">
            <v>Desktop Docking Station for TPS-6X-W-S, No-Lock, Gloss White; includes TPS-6X-IMCW and PW-2407WU</v>
          </cell>
          <cell r="D2386">
            <v>300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 t="str">
            <v>Crestron</v>
          </cell>
        </row>
        <row r="2387">
          <cell r="A2387" t="str">
            <v>TPS-6X-DS-W-S</v>
          </cell>
          <cell r="B2387" t="str">
            <v>Crestron</v>
          </cell>
          <cell r="C2387" t="str">
            <v>Desktop Docking Station for TPS-6X-W-S, Gloss White; includes TPS-6X-IMCW and PW-2407WU</v>
          </cell>
          <cell r="D2387">
            <v>300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 t="str">
            <v>Crestron</v>
          </cell>
        </row>
        <row r="2388">
          <cell r="A2388" t="str">
            <v>TPS-6XNL-DS-C-W-S</v>
          </cell>
          <cell r="B2388" t="str">
            <v>Crestron</v>
          </cell>
          <cell r="C2388" t="str">
            <v>Desktop Docking Station for TPS-6X-W-S, Charging Only, No-Lock, Gloss White; includes PW-2407WU</v>
          </cell>
          <cell r="D2388">
            <v>175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 t="str">
            <v>Crestron</v>
          </cell>
        </row>
        <row r="2389">
          <cell r="A2389" t="str">
            <v>TPS-6X-DS-C-W-S</v>
          </cell>
          <cell r="B2389" t="str">
            <v>Crestron</v>
          </cell>
          <cell r="C2389" t="str">
            <v>Desktop Docking Station for TPS-6X-W-S, Charging Only, Gloss White; includes PW-2407WU</v>
          </cell>
          <cell r="D2389">
            <v>175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 t="str">
            <v>Crestron</v>
          </cell>
        </row>
        <row r="2390">
          <cell r="A2390" t="str">
            <v>TPS-6XNL-DS-B-T</v>
          </cell>
          <cell r="B2390" t="str">
            <v>Crestron</v>
          </cell>
          <cell r="C2390" t="str">
            <v>Desktop Docking Station for TPS-6X-B-T, No-Lock, Matte Black; includes TPS-6X-IMCW and PW-2407WU</v>
          </cell>
          <cell r="D2390">
            <v>300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 t="str">
            <v>Crestron</v>
          </cell>
        </row>
        <row r="2391">
          <cell r="A2391" t="str">
            <v>TPS-6X-DS-B-T</v>
          </cell>
          <cell r="B2391" t="str">
            <v>Crestron</v>
          </cell>
          <cell r="C2391" t="str">
            <v>Desktop Docking Station for TPS-6X-B-T, Matte Black; includes TPS-6X-IMCW and PW-2407WU</v>
          </cell>
          <cell r="D2391">
            <v>300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 t="str">
            <v>Crestron</v>
          </cell>
        </row>
        <row r="2392">
          <cell r="A2392" t="str">
            <v>TPS-6XNL-DS-C-B-T</v>
          </cell>
          <cell r="B2392" t="str">
            <v>Crestron</v>
          </cell>
          <cell r="C2392" t="str">
            <v>Desktop Docking Station for TPS-6X-B-T, Charging Only, No-Lock, Matte Black; includes PW-2407WU</v>
          </cell>
          <cell r="D2392">
            <v>175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 t="str">
            <v>Crestron</v>
          </cell>
        </row>
        <row r="2393">
          <cell r="A2393" t="str">
            <v>TPS-6X-DS-C-B-T</v>
          </cell>
          <cell r="B2393" t="str">
            <v>Crestron</v>
          </cell>
          <cell r="C2393" t="str">
            <v>Desktop Docking Station for TPS-6X-B-T, Charging Only, Matte Black; includes PW-2407WU</v>
          </cell>
          <cell r="D2393">
            <v>175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 t="str">
            <v>Crestron</v>
          </cell>
        </row>
        <row r="2394">
          <cell r="A2394" t="str">
            <v>TPMC-8X-DS</v>
          </cell>
          <cell r="B2394" t="str">
            <v>Crestron</v>
          </cell>
          <cell r="C2394" t="str">
            <v>Desktop Docking Station for TPMC-8X-GA</v>
          </cell>
          <cell r="D2394">
            <v>250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 t="str">
            <v>Crestron</v>
          </cell>
        </row>
        <row r="2395">
          <cell r="A2395" t="str">
            <v>CNX-BN12-W-T</v>
          </cell>
          <cell r="B2395" t="str">
            <v>Crestron</v>
          </cell>
          <cell r="C2395" t="str">
            <v>Designer Numeric Keypad, White Textured; includes 1-gang faceplate</v>
          </cell>
          <cell r="D2395">
            <v>180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 t="str">
            <v>Crestron</v>
          </cell>
        </row>
        <row r="2396">
          <cell r="A2396" t="str">
            <v>CNX-BN12-LAT-T</v>
          </cell>
          <cell r="B2396" t="str">
            <v>Crestron</v>
          </cell>
          <cell r="C2396" t="str">
            <v>Designer Numeric Keypad, Latte Textured; includes 1-gang faceplate</v>
          </cell>
          <cell r="D2396">
            <v>180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 t="str">
            <v>Crestron</v>
          </cell>
        </row>
        <row r="2397">
          <cell r="A2397" t="str">
            <v>CNX-BN12-DSK-T</v>
          </cell>
          <cell r="B2397" t="str">
            <v>Crestron</v>
          </cell>
          <cell r="C2397" t="str">
            <v>Designer Numeric Keypad, Dusk Textured; includes 1-gang faceplate</v>
          </cell>
          <cell r="D2397">
            <v>180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 t="str">
            <v>Crestron</v>
          </cell>
        </row>
        <row r="2398">
          <cell r="A2398" t="str">
            <v>CNX-BN12B</v>
          </cell>
          <cell r="B2398" t="str">
            <v>Crestron</v>
          </cell>
          <cell r="C2398" t="str">
            <v>Designer Numeric Keypad, Black Textured; includes 1-gang faceplate</v>
          </cell>
          <cell r="D2398">
            <v>180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 t="str">
            <v>Crestron</v>
          </cell>
        </row>
        <row r="2399">
          <cell r="A2399" t="str">
            <v>CNX-BN12-A-T</v>
          </cell>
          <cell r="B2399" t="str">
            <v>Crestron</v>
          </cell>
          <cell r="C2399" t="str">
            <v>Designer Numeric Keypad, Almond Textured; includes 1-gang faceplate</v>
          </cell>
          <cell r="D2399">
            <v>180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 t="str">
            <v>Crestron</v>
          </cell>
        </row>
        <row r="2400">
          <cell r="A2400" t="str">
            <v>CNX-B8-W-T</v>
          </cell>
          <cell r="B2400" t="str">
            <v>Crestron</v>
          </cell>
          <cell r="C2400" t="str">
            <v>Designer Keypad, 8-Buttons, White Textured; includes 1-gang faceplate</v>
          </cell>
          <cell r="D2400">
            <v>180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 t="str">
            <v>Crestron</v>
          </cell>
        </row>
        <row r="2401">
          <cell r="A2401" t="str">
            <v>CNX-B8-LAT-T</v>
          </cell>
          <cell r="B2401" t="str">
            <v>Crestron</v>
          </cell>
          <cell r="C2401" t="str">
            <v>Designer Keypad, 8-Buttons, Latte Textured; includes 1-gang faceplate</v>
          </cell>
          <cell r="D2401">
            <v>180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 t="str">
            <v>Crestron</v>
          </cell>
        </row>
        <row r="2402">
          <cell r="A2402" t="str">
            <v>CNX-B8-DSK-T</v>
          </cell>
          <cell r="B2402" t="str">
            <v>Crestron</v>
          </cell>
          <cell r="C2402" t="str">
            <v>Designer Keypad, 8-Buttons, Dusk Textured; includes 1-gang faceplate</v>
          </cell>
          <cell r="D2402">
            <v>180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 t="str">
            <v>Crestron</v>
          </cell>
        </row>
        <row r="2403">
          <cell r="A2403" t="str">
            <v>CNX-B8B</v>
          </cell>
          <cell r="B2403" t="str">
            <v>Crestron</v>
          </cell>
          <cell r="C2403" t="str">
            <v>Designer Keypad, 8-Buttons, Black Textured; includes 1-gang faceplate</v>
          </cell>
          <cell r="D2403">
            <v>180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 t="str">
            <v>Crestron</v>
          </cell>
        </row>
        <row r="2404">
          <cell r="A2404" t="str">
            <v>CNX-B8-A-T</v>
          </cell>
          <cell r="B2404" t="str">
            <v>Crestron</v>
          </cell>
          <cell r="C2404" t="str">
            <v>Designer Keypad, 8-Buttons, Almond Textured; includes 1-gang faceplate</v>
          </cell>
          <cell r="D2404">
            <v>180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 t="str">
            <v>Crestron</v>
          </cell>
        </row>
        <row r="2405">
          <cell r="A2405" t="str">
            <v>CNX-B6-W-T</v>
          </cell>
          <cell r="B2405" t="str">
            <v>Crestron</v>
          </cell>
          <cell r="C2405" t="str">
            <v>Designer Keypad, 6-Buttons, White Textured; includes 1-gang faceplate</v>
          </cell>
          <cell r="D2405">
            <v>180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 t="str">
            <v>Crestron</v>
          </cell>
        </row>
        <row r="2406">
          <cell r="A2406" t="str">
            <v>CNX-B6-LAT-T</v>
          </cell>
          <cell r="B2406" t="str">
            <v>Crestron</v>
          </cell>
          <cell r="C2406" t="str">
            <v>Designer Keypad, 6-Buttons, Latte Textured; includes 1-gang faceplate</v>
          </cell>
          <cell r="D2406">
            <v>180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 t="str">
            <v>Crestron</v>
          </cell>
        </row>
        <row r="2407">
          <cell r="A2407" t="str">
            <v>CNX-B6-DSK-T</v>
          </cell>
          <cell r="B2407" t="str">
            <v>Crestron</v>
          </cell>
          <cell r="C2407" t="str">
            <v>Designer Keypad, 6-Buttons, Dusk Textured; includes 1-gang faceplate</v>
          </cell>
          <cell r="D2407">
            <v>180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 t="str">
            <v>Crestron</v>
          </cell>
        </row>
        <row r="2408">
          <cell r="A2408" t="str">
            <v>CNX-B6B</v>
          </cell>
          <cell r="B2408" t="str">
            <v>Crestron</v>
          </cell>
          <cell r="C2408" t="str">
            <v>Designer Keypad, 6-Buttons, Black Textured; includes 1-gang faceplate</v>
          </cell>
          <cell r="D2408">
            <v>180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 t="str">
            <v>Crestron</v>
          </cell>
        </row>
        <row r="2409">
          <cell r="A2409" t="str">
            <v>CNX-B6-A-T</v>
          </cell>
          <cell r="B2409" t="str">
            <v>Crestron</v>
          </cell>
          <cell r="C2409" t="str">
            <v>Designer Keypad, 6-Buttons, Almond Textured; includes 1-gang faceplate</v>
          </cell>
          <cell r="D2409">
            <v>180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 t="str">
            <v>Crestron</v>
          </cell>
        </row>
        <row r="2410">
          <cell r="A2410" t="str">
            <v>CNX-B4-W-T</v>
          </cell>
          <cell r="B2410" t="str">
            <v>Crestron</v>
          </cell>
          <cell r="C2410" t="str">
            <v>Designer Keypad, 4-Buttons, White Textured; includes 1-gang faceplate</v>
          </cell>
          <cell r="D2410">
            <v>180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 t="str">
            <v>Crestron</v>
          </cell>
        </row>
        <row r="2411">
          <cell r="A2411" t="str">
            <v>CNX-B4-LAT-T</v>
          </cell>
          <cell r="B2411" t="str">
            <v>Crestron</v>
          </cell>
          <cell r="C2411" t="str">
            <v>Designer Keypad, 4-Buttons, Latte Textured; includes 1-gang faceplate</v>
          </cell>
          <cell r="D2411">
            <v>180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 t="str">
            <v>Crestron</v>
          </cell>
        </row>
        <row r="2412">
          <cell r="A2412" t="str">
            <v>CNX-B4-DSK-T</v>
          </cell>
          <cell r="B2412" t="str">
            <v>Crestron</v>
          </cell>
          <cell r="C2412" t="str">
            <v>Designer Keypad, 4-Buttons, Dusk Textured; includes 1-gang faceplate</v>
          </cell>
          <cell r="D2412">
            <v>180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 t="str">
            <v>Crestron</v>
          </cell>
        </row>
        <row r="2413">
          <cell r="A2413" t="str">
            <v>CNX-B4B</v>
          </cell>
          <cell r="B2413" t="str">
            <v>Crestron</v>
          </cell>
          <cell r="C2413" t="str">
            <v>Designer Keypad, 4-Buttons, Black Textured; includes 1-gang faceplate</v>
          </cell>
          <cell r="D2413">
            <v>180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 t="str">
            <v>Crestron</v>
          </cell>
        </row>
        <row r="2414">
          <cell r="A2414" t="str">
            <v>CNX-B4-A-T</v>
          </cell>
          <cell r="B2414" t="str">
            <v>Crestron</v>
          </cell>
          <cell r="C2414" t="str">
            <v>Designer Keypad, 4-Buttons, Almond Textured; includes 1-gang faceplate</v>
          </cell>
          <cell r="D2414">
            <v>180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 t="str">
            <v>Crestron</v>
          </cell>
        </row>
        <row r="2415">
          <cell r="A2415" t="str">
            <v>CNX-B2-W-T</v>
          </cell>
          <cell r="B2415" t="str">
            <v>Crestron</v>
          </cell>
          <cell r="C2415" t="str">
            <v>Designer Keypad, 2-Buttons, White Textured; includes 1-gang faceplate</v>
          </cell>
          <cell r="D2415">
            <v>180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 t="str">
            <v>Crestron</v>
          </cell>
        </row>
        <row r="2416">
          <cell r="A2416" t="str">
            <v>CNX-B2-LAT-T</v>
          </cell>
          <cell r="B2416" t="str">
            <v>Crestron</v>
          </cell>
          <cell r="C2416" t="str">
            <v>Designer Keypad, 2-Buttons, Latte Textured; includes 1-gang faceplate</v>
          </cell>
          <cell r="D2416">
            <v>180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 t="str">
            <v>Crestron</v>
          </cell>
        </row>
        <row r="2417">
          <cell r="A2417" t="str">
            <v>CNX-B2-DSK-T</v>
          </cell>
          <cell r="B2417" t="str">
            <v>Crestron</v>
          </cell>
          <cell r="C2417" t="str">
            <v>Designer Keypad, 2-Buttons, Dusk Textured; includes 1-gang faceplate</v>
          </cell>
          <cell r="D2417">
            <v>180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 t="str">
            <v>Crestron</v>
          </cell>
        </row>
        <row r="2418">
          <cell r="A2418" t="str">
            <v>CNX-B2B</v>
          </cell>
          <cell r="B2418" t="str">
            <v>Crestron</v>
          </cell>
          <cell r="C2418" t="str">
            <v>Designer Keypad, 2-Buttons, Black Textured; includes 1-gang faceplate</v>
          </cell>
          <cell r="D2418">
            <v>180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 t="str">
            <v>Crestron</v>
          </cell>
        </row>
        <row r="2419">
          <cell r="A2419" t="str">
            <v>CNX-B2-A-T</v>
          </cell>
          <cell r="B2419" t="str">
            <v>Crestron</v>
          </cell>
          <cell r="C2419" t="str">
            <v>Designer Keypad, 2-Buttons, Almond Textured; includes 1-gang faceplate</v>
          </cell>
          <cell r="D2419">
            <v>180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 t="str">
            <v>Crestron</v>
          </cell>
        </row>
        <row r="2420">
          <cell r="A2420" t="str">
            <v>CNX-B12-W-T</v>
          </cell>
          <cell r="B2420" t="str">
            <v>Crestron</v>
          </cell>
          <cell r="C2420" t="str">
            <v>Designer Keypad, 12-Buttons, White Textured; includes 1-gang faceplate</v>
          </cell>
          <cell r="D2420">
            <v>180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 t="str">
            <v>Crestron</v>
          </cell>
        </row>
        <row r="2421">
          <cell r="A2421" t="str">
            <v>CNX-B12-LAT-T</v>
          </cell>
          <cell r="B2421" t="str">
            <v>Crestron</v>
          </cell>
          <cell r="C2421" t="str">
            <v>Designer Keypad, 12-Buttons, Latte Textured; includes 1-gang faceplate</v>
          </cell>
          <cell r="D2421">
            <v>180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 t="str">
            <v>Crestron</v>
          </cell>
        </row>
        <row r="2422">
          <cell r="A2422" t="str">
            <v>CNX-B12-DSK-T</v>
          </cell>
          <cell r="B2422" t="str">
            <v>Crestron</v>
          </cell>
          <cell r="C2422" t="str">
            <v>Designer Keypad, 12-Buttons, Dusk Textured; includes 1-gang faceplate</v>
          </cell>
          <cell r="D2422">
            <v>180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 t="str">
            <v>Crestron</v>
          </cell>
        </row>
        <row r="2423">
          <cell r="A2423" t="str">
            <v>CNX-B12B</v>
          </cell>
          <cell r="B2423" t="str">
            <v>Crestron</v>
          </cell>
          <cell r="C2423" t="str">
            <v>Designer Keypad, 12-Buttons, Black Textured; includes 1-gang faceplate</v>
          </cell>
          <cell r="D2423">
            <v>180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 t="str">
            <v>Crestron</v>
          </cell>
        </row>
        <row r="2424">
          <cell r="A2424" t="str">
            <v>CNX-B12-A-T</v>
          </cell>
          <cell r="B2424" t="str">
            <v>Crestron</v>
          </cell>
          <cell r="C2424" t="str">
            <v>Designer Keypad, 12-Buttons, Almond Textured; includes 1-gang faceplate</v>
          </cell>
          <cell r="D2424">
            <v>180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 t="str">
            <v>Crestron</v>
          </cell>
        </row>
        <row r="2425">
          <cell r="A2425" t="str">
            <v>CNX-BF12-W-T</v>
          </cell>
          <cell r="B2425" t="str">
            <v>Crestron</v>
          </cell>
          <cell r="C2425" t="str">
            <v>Designer Function Keypad, White Textured; includes 1-gang faceplate</v>
          </cell>
          <cell r="D2425">
            <v>180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 t="str">
            <v>Crestron</v>
          </cell>
        </row>
        <row r="2426">
          <cell r="A2426" t="str">
            <v>CNX-BF12-LAT-T</v>
          </cell>
          <cell r="B2426" t="str">
            <v>Crestron</v>
          </cell>
          <cell r="C2426" t="str">
            <v>Designer Function Keypad, Latte Textured; includes 1-gang faceplate</v>
          </cell>
          <cell r="D2426">
            <v>180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 t="str">
            <v>Crestron</v>
          </cell>
        </row>
        <row r="2427">
          <cell r="A2427" t="str">
            <v>CNX-BF12-DSK-T</v>
          </cell>
          <cell r="B2427" t="str">
            <v>Crestron</v>
          </cell>
          <cell r="C2427" t="str">
            <v>Designer Function Keypad, Dusk Textured; includes 1-gang faceplate</v>
          </cell>
          <cell r="D2427">
            <v>180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 t="str">
            <v>Crestron</v>
          </cell>
        </row>
        <row r="2428">
          <cell r="A2428" t="str">
            <v>CNX-BF12B</v>
          </cell>
          <cell r="B2428" t="str">
            <v>Crestron</v>
          </cell>
          <cell r="C2428" t="str">
            <v>Designer Function Keypad, Black Textured; includes 1-gang faceplate</v>
          </cell>
          <cell r="D2428">
            <v>180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 t="str">
            <v>Crestron</v>
          </cell>
        </row>
        <row r="2429">
          <cell r="A2429" t="str">
            <v>CNX-BF12-A-T</v>
          </cell>
          <cell r="B2429" t="str">
            <v>Crestron</v>
          </cell>
          <cell r="C2429" t="str">
            <v>Designer Function Keypad, Almond Textured; includes 1-gang faceplate</v>
          </cell>
          <cell r="D2429">
            <v>180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 t="str">
            <v>Crestron</v>
          </cell>
        </row>
        <row r="2430">
          <cell r="A2430" t="str">
            <v>C2N-DBN12-W-S</v>
          </cell>
          <cell r="B2430" t="str">
            <v>Crestron</v>
          </cell>
          <cell r="C2430" t="str">
            <v>Decorator Numeric Keypad, White Smooth</v>
          </cell>
          <cell r="D2430">
            <v>130</v>
          </cell>
          <cell r="E2430">
            <v>0</v>
          </cell>
          <cell r="F2430">
            <v>0.25</v>
          </cell>
          <cell r="G2430">
            <v>0.25</v>
          </cell>
          <cell r="H2430">
            <v>0.25</v>
          </cell>
          <cell r="I2430" t="str">
            <v>Crestron</v>
          </cell>
        </row>
        <row r="2431">
          <cell r="A2431" t="str">
            <v>C2N-DBN12B</v>
          </cell>
          <cell r="B2431" t="str">
            <v>Crestron</v>
          </cell>
          <cell r="C2431" t="str">
            <v>Decorator Numeric Keypad, Black Smooth</v>
          </cell>
          <cell r="D2431">
            <v>130</v>
          </cell>
          <cell r="E2431">
            <v>0</v>
          </cell>
          <cell r="F2431">
            <v>0.25</v>
          </cell>
          <cell r="G2431">
            <v>0.25</v>
          </cell>
          <cell r="H2431">
            <v>0.25</v>
          </cell>
          <cell r="I2431" t="str">
            <v>Crestron</v>
          </cell>
        </row>
        <row r="2432">
          <cell r="A2432" t="str">
            <v>C2N-DBN12-A-S</v>
          </cell>
          <cell r="B2432" t="str">
            <v>Crestron</v>
          </cell>
          <cell r="C2432" t="str">
            <v>Decorator Numeric Keypad, Almond Smooth</v>
          </cell>
          <cell r="D2432">
            <v>130</v>
          </cell>
          <cell r="E2432">
            <v>0</v>
          </cell>
          <cell r="F2432">
            <v>0.25</v>
          </cell>
          <cell r="G2432">
            <v>0.25</v>
          </cell>
          <cell r="H2432">
            <v>0.25</v>
          </cell>
          <cell r="I2432" t="str">
            <v>Crestron</v>
          </cell>
        </row>
        <row r="2433">
          <cell r="A2433" t="str">
            <v>C2N-DB8-W-S</v>
          </cell>
          <cell r="B2433" t="str">
            <v>Crestron</v>
          </cell>
          <cell r="C2433" t="str">
            <v>Decorator Keypad, 8-Buttons, White Smooth</v>
          </cell>
          <cell r="D2433">
            <v>130</v>
          </cell>
          <cell r="E2433">
            <v>0</v>
          </cell>
          <cell r="F2433">
            <v>0.25</v>
          </cell>
          <cell r="G2433">
            <v>0.25</v>
          </cell>
          <cell r="H2433">
            <v>0.25</v>
          </cell>
          <cell r="I2433" t="str">
            <v>Crestron</v>
          </cell>
        </row>
        <row r="2434">
          <cell r="A2434" t="str">
            <v>C2N-DB8B</v>
          </cell>
          <cell r="B2434" t="str">
            <v>Crestron</v>
          </cell>
          <cell r="C2434" t="str">
            <v>Decorator Keypad, 8-Buttons, Black Smooth</v>
          </cell>
          <cell r="D2434">
            <v>130</v>
          </cell>
          <cell r="E2434">
            <v>0</v>
          </cell>
          <cell r="F2434">
            <v>0.25</v>
          </cell>
          <cell r="G2434">
            <v>0.25</v>
          </cell>
          <cell r="H2434">
            <v>0.25</v>
          </cell>
          <cell r="I2434" t="str">
            <v>Crestron</v>
          </cell>
        </row>
        <row r="2435">
          <cell r="A2435" t="str">
            <v>C2N-DB8-A-S</v>
          </cell>
          <cell r="B2435" t="str">
            <v>Crestron</v>
          </cell>
          <cell r="C2435" t="str">
            <v>Decorator Keypad, 8-Buttons, Almond Smooth</v>
          </cell>
          <cell r="D2435">
            <v>130</v>
          </cell>
          <cell r="E2435">
            <v>0</v>
          </cell>
          <cell r="F2435">
            <v>0.25</v>
          </cell>
          <cell r="G2435">
            <v>0.25</v>
          </cell>
          <cell r="H2435">
            <v>0.25</v>
          </cell>
          <cell r="I2435" t="str">
            <v>Crestron</v>
          </cell>
        </row>
        <row r="2436">
          <cell r="A2436" t="str">
            <v>C2N-DB6-W-S</v>
          </cell>
          <cell r="B2436" t="str">
            <v>Crestron</v>
          </cell>
          <cell r="C2436" t="str">
            <v>Decorator Keypad, 6-Buttons, White Smooth</v>
          </cell>
          <cell r="D2436">
            <v>130</v>
          </cell>
          <cell r="E2436">
            <v>0</v>
          </cell>
          <cell r="F2436">
            <v>0.25</v>
          </cell>
          <cell r="G2436">
            <v>0.25</v>
          </cell>
          <cell r="H2436">
            <v>0.25</v>
          </cell>
          <cell r="I2436" t="str">
            <v>Crestron</v>
          </cell>
        </row>
        <row r="2437">
          <cell r="A2437" t="str">
            <v>C2N-DB6B</v>
          </cell>
          <cell r="B2437" t="str">
            <v>Crestron</v>
          </cell>
          <cell r="C2437" t="str">
            <v>Decorator Keypad, 6-Buttons, Black Smooth</v>
          </cell>
          <cell r="D2437">
            <v>130</v>
          </cell>
          <cell r="E2437">
            <v>0</v>
          </cell>
          <cell r="F2437">
            <v>0.25</v>
          </cell>
          <cell r="G2437">
            <v>0.25</v>
          </cell>
          <cell r="H2437">
            <v>0.25</v>
          </cell>
          <cell r="I2437" t="str">
            <v>Crestron</v>
          </cell>
        </row>
        <row r="2438">
          <cell r="A2438" t="str">
            <v>C2N-DB6-A-S</v>
          </cell>
          <cell r="B2438" t="str">
            <v>Crestron</v>
          </cell>
          <cell r="C2438" t="str">
            <v>Decorator Keypad, 6-Buttons, Almond Smooth</v>
          </cell>
          <cell r="D2438">
            <v>130</v>
          </cell>
          <cell r="E2438">
            <v>0</v>
          </cell>
          <cell r="F2438">
            <v>0.25</v>
          </cell>
          <cell r="G2438">
            <v>0.25</v>
          </cell>
          <cell r="H2438">
            <v>0.25</v>
          </cell>
          <cell r="I2438" t="str">
            <v>Crestron</v>
          </cell>
        </row>
        <row r="2439">
          <cell r="A2439" t="str">
            <v>C2N-DB12-W-S</v>
          </cell>
          <cell r="B2439" t="str">
            <v>Crestron</v>
          </cell>
          <cell r="C2439" t="str">
            <v>Decorator Keypad, 12-Buttons, White Smooth</v>
          </cell>
          <cell r="D2439">
            <v>130</v>
          </cell>
          <cell r="E2439">
            <v>0</v>
          </cell>
          <cell r="F2439">
            <v>0.25</v>
          </cell>
          <cell r="G2439">
            <v>0.25</v>
          </cell>
          <cell r="H2439">
            <v>0.25</v>
          </cell>
          <cell r="I2439" t="str">
            <v>Crestron</v>
          </cell>
        </row>
        <row r="2440">
          <cell r="A2440" t="str">
            <v>C2N-DB12B</v>
          </cell>
          <cell r="B2440" t="str">
            <v>Crestron</v>
          </cell>
          <cell r="C2440" t="str">
            <v>Decorator Keypad, 12-Buttons, Black Smooth</v>
          </cell>
          <cell r="D2440">
            <v>130</v>
          </cell>
          <cell r="E2440">
            <v>0</v>
          </cell>
          <cell r="F2440">
            <v>0.25</v>
          </cell>
          <cell r="G2440">
            <v>0.25</v>
          </cell>
          <cell r="H2440">
            <v>0.25</v>
          </cell>
          <cell r="I2440" t="str">
            <v>Crestron</v>
          </cell>
        </row>
        <row r="2441">
          <cell r="A2441" t="str">
            <v>C2N-DB12-A-S</v>
          </cell>
          <cell r="B2441" t="str">
            <v>Crestron</v>
          </cell>
          <cell r="C2441" t="str">
            <v>Decorator Keypad, 12-Buttons, Almond Smooth</v>
          </cell>
          <cell r="D2441">
            <v>130</v>
          </cell>
          <cell r="E2441">
            <v>0</v>
          </cell>
          <cell r="F2441">
            <v>0.25</v>
          </cell>
          <cell r="G2441">
            <v>0.25</v>
          </cell>
          <cell r="H2441">
            <v>0.25</v>
          </cell>
          <cell r="I2441" t="str">
            <v>Crestron</v>
          </cell>
        </row>
        <row r="2442">
          <cell r="A2442" t="str">
            <v>C2N-DBF12-W-S</v>
          </cell>
          <cell r="B2442" t="str">
            <v>Crestron</v>
          </cell>
          <cell r="C2442" t="str">
            <v>Decorator Function Keypad, White Smooth</v>
          </cell>
          <cell r="D2442">
            <v>130</v>
          </cell>
          <cell r="E2442">
            <v>0</v>
          </cell>
          <cell r="F2442">
            <v>0.25</v>
          </cell>
          <cell r="G2442">
            <v>0.25</v>
          </cell>
          <cell r="H2442">
            <v>0.25</v>
          </cell>
          <cell r="I2442" t="str">
            <v>Crestron</v>
          </cell>
        </row>
        <row r="2443">
          <cell r="A2443" t="str">
            <v>C2N-DBF12B</v>
          </cell>
          <cell r="B2443" t="str">
            <v>Crestron</v>
          </cell>
          <cell r="C2443" t="str">
            <v>Decorator Function Keypad, Black Smooth</v>
          </cell>
          <cell r="D2443">
            <v>130</v>
          </cell>
          <cell r="E2443">
            <v>0</v>
          </cell>
          <cell r="F2443">
            <v>0.25</v>
          </cell>
          <cell r="G2443">
            <v>0.25</v>
          </cell>
          <cell r="H2443">
            <v>0.25</v>
          </cell>
          <cell r="I2443" t="str">
            <v>Crestron</v>
          </cell>
        </row>
        <row r="2444">
          <cell r="A2444" t="str">
            <v>C2N-DBF12-A-S</v>
          </cell>
          <cell r="B2444" t="str">
            <v>Crestron</v>
          </cell>
          <cell r="C2444" t="str">
            <v>Decorator Function Keypad, Almond Smooth</v>
          </cell>
          <cell r="D2444">
            <v>130</v>
          </cell>
          <cell r="E2444">
            <v>0</v>
          </cell>
          <cell r="F2444">
            <v>0.25</v>
          </cell>
          <cell r="G2444">
            <v>0.25</v>
          </cell>
          <cell r="H2444">
            <v>0.25</v>
          </cell>
          <cell r="I2444" t="str">
            <v>Crestron</v>
          </cell>
        </row>
        <row r="2445">
          <cell r="A2445" t="str">
            <v>CBL-PWR-EXT24V-P-6</v>
          </cell>
          <cell r="B2445" t="str">
            <v>Crestron</v>
          </cell>
          <cell r="C2445" t="str">
            <v>DC Power Extension Cable, Plenum, 6 ft</v>
          </cell>
          <cell r="D2445">
            <v>40</v>
          </cell>
          <cell r="E2445">
            <v>0</v>
          </cell>
          <cell r="F2445">
            <v>0.25</v>
          </cell>
          <cell r="G2445">
            <v>0</v>
          </cell>
          <cell r="H2445">
            <v>0</v>
          </cell>
          <cell r="I2445" t="str">
            <v>Crestron</v>
          </cell>
        </row>
        <row r="2446">
          <cell r="A2446" t="str">
            <v>CNSP-XX</v>
          </cell>
          <cell r="B2446" t="str">
            <v>Crestron</v>
          </cell>
          <cell r="C2446" t="str">
            <v>Custom Serial Interface Cable. Contact Crestron for exact models and configurations. Prices may vary.</v>
          </cell>
          <cell r="D2446">
            <v>75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 t="str">
            <v>Crestron</v>
          </cell>
        </row>
        <row r="2447">
          <cell r="A2447" t="str">
            <v>ST-XX</v>
          </cell>
          <cell r="B2447" t="str">
            <v>Crestron</v>
          </cell>
          <cell r="C2447" t="str">
            <v>Custom Serial Interface Cable for RJ11-type Com Ports. Contact Crestron for exact models and configurations. Prices may vary.</v>
          </cell>
          <cell r="D2447">
            <v>75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 t="str">
            <v>Crestron</v>
          </cell>
        </row>
        <row r="2448">
          <cell r="A2448" t="str">
            <v>DM-8G-CRIMP-WG</v>
          </cell>
          <cell r="B2448" t="str">
            <v>Crestron</v>
          </cell>
          <cell r="C2448" t="str">
            <v>Crimping Tool for DM-8G-CONN-WG</v>
          </cell>
          <cell r="D2448">
            <v>60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 t="str">
            <v>Crestron</v>
          </cell>
        </row>
        <row r="2449">
          <cell r="A2449" t="str">
            <v>DM-8G-CRIMP</v>
          </cell>
          <cell r="B2449" t="str">
            <v>Crestron</v>
          </cell>
          <cell r="C2449" t="str">
            <v>Crimping Tool for DM-8G-CONN</v>
          </cell>
          <cell r="D2449">
            <v>400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 t="str">
            <v>Crestron</v>
          </cell>
        </row>
        <row r="2450">
          <cell r="A2450" t="str">
            <v>CSF-SB-ROLLER-HERTG/DSGNR</v>
          </cell>
          <cell r="B2450" t="str">
            <v>Crestron</v>
          </cell>
          <cell r="C2450" t="str">
            <v>Crestron® Shading Solutions Fabric Sample Binder</v>
          </cell>
          <cell r="D2450">
            <v>250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 t="str">
            <v>Crestron</v>
          </cell>
        </row>
        <row r="2451">
          <cell r="A2451" t="str">
            <v>CSS</v>
          </cell>
          <cell r="B2451" t="str">
            <v>Crestron</v>
          </cell>
          <cell r="C2451" t="str">
            <v>Crestron® Shading Solutions – Contact Crestron for complete system design and pricing, allow 21 days for delivery</v>
          </cell>
          <cell r="D2451" t="str">
            <v>Contact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 t="str">
            <v>Crestron</v>
          </cell>
        </row>
        <row r="2452">
          <cell r="A2452" t="str">
            <v>DSK-GAMEBAG-RESI</v>
          </cell>
          <cell r="B2452" t="str">
            <v>Crestron</v>
          </cell>
          <cell r="C2452" t="str">
            <v>Crestron® Sales Game Bag</v>
          </cell>
          <cell r="D2452">
            <v>3200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 t="str">
            <v>Crestron</v>
          </cell>
        </row>
        <row r="2453">
          <cell r="A2453" t="str">
            <v>CCR-L-1</v>
          </cell>
          <cell r="B2453" t="str">
            <v>Crestron</v>
          </cell>
          <cell r="C2453" t="str">
            <v>Crestron® Color Ring</v>
          </cell>
          <cell r="D2453">
            <v>15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 t="str">
            <v>Crestron</v>
          </cell>
        </row>
        <row r="2454">
          <cell r="A2454" t="str">
            <v>CBL-RCA2-6</v>
          </cell>
          <cell r="B2454" t="str">
            <v>Crestron</v>
          </cell>
          <cell r="C2454" t="str">
            <v>Crestron® Certified RCA Stereo Audio Interface Cable, 6 ft</v>
          </cell>
          <cell r="D2454">
            <v>11</v>
          </cell>
          <cell r="E2454">
            <v>0</v>
          </cell>
          <cell r="F2454">
            <v>0.25</v>
          </cell>
          <cell r="G2454">
            <v>0</v>
          </cell>
          <cell r="H2454">
            <v>0</v>
          </cell>
          <cell r="I2454" t="str">
            <v>Crestron</v>
          </cell>
        </row>
        <row r="2455">
          <cell r="A2455" t="str">
            <v>CBL-RCA2-3</v>
          </cell>
          <cell r="B2455" t="str">
            <v>Crestron</v>
          </cell>
          <cell r="C2455" t="str">
            <v>Crestron® Certified RCA Stereo Audio Interface Cable, 3 ft</v>
          </cell>
          <cell r="D2455">
            <v>9</v>
          </cell>
          <cell r="E2455">
            <v>0</v>
          </cell>
          <cell r="F2455">
            <v>0.25</v>
          </cell>
          <cell r="G2455">
            <v>0</v>
          </cell>
          <cell r="H2455">
            <v>0</v>
          </cell>
          <cell r="I2455" t="str">
            <v>Crestron</v>
          </cell>
        </row>
        <row r="2456">
          <cell r="A2456" t="str">
            <v>CBL-RCA2-12</v>
          </cell>
          <cell r="B2456" t="str">
            <v>Crestron</v>
          </cell>
          <cell r="C2456" t="str">
            <v>Crestron® Certified RCA Stereo Audio Interface Cable, 12 ft</v>
          </cell>
          <cell r="D2456">
            <v>14</v>
          </cell>
          <cell r="E2456">
            <v>0</v>
          </cell>
          <cell r="F2456">
            <v>0.25</v>
          </cell>
          <cell r="G2456">
            <v>0</v>
          </cell>
          <cell r="H2456">
            <v>0</v>
          </cell>
          <cell r="I2456" t="str">
            <v>Crestron</v>
          </cell>
        </row>
        <row r="2457">
          <cell r="A2457" t="str">
            <v>CBL-RCA2-1.5</v>
          </cell>
          <cell r="B2457" t="str">
            <v>Crestron</v>
          </cell>
          <cell r="C2457" t="str">
            <v>Crestron® Certified RCA Stereo Audio Interface Cable, 1.5 ft</v>
          </cell>
          <cell r="D2457">
            <v>8</v>
          </cell>
          <cell r="E2457">
            <v>0</v>
          </cell>
          <cell r="F2457">
            <v>0.25</v>
          </cell>
          <cell r="G2457">
            <v>0</v>
          </cell>
          <cell r="H2457">
            <v>0</v>
          </cell>
          <cell r="I2457" t="str">
            <v>Crestron</v>
          </cell>
        </row>
        <row r="2458">
          <cell r="A2458" t="str">
            <v>CBL-RCA-6</v>
          </cell>
          <cell r="B2458" t="str">
            <v>Crestron</v>
          </cell>
          <cell r="C2458" t="str">
            <v>Crestron® Certified RCA Composite Video and S/PDIF Audio Interface Cable, 6 ft</v>
          </cell>
          <cell r="D2458">
            <v>8</v>
          </cell>
          <cell r="E2458">
            <v>0</v>
          </cell>
          <cell r="F2458">
            <v>0.25</v>
          </cell>
          <cell r="G2458">
            <v>0</v>
          </cell>
          <cell r="H2458">
            <v>0</v>
          </cell>
          <cell r="I2458" t="str">
            <v>Crestron</v>
          </cell>
        </row>
        <row r="2459">
          <cell r="A2459" t="str">
            <v>CBL-RCA-3</v>
          </cell>
          <cell r="B2459" t="str">
            <v>Crestron</v>
          </cell>
          <cell r="C2459" t="str">
            <v>Crestron® Certified RCA Composite Video and S/PDIF Audio Interface Cable, 3 ft</v>
          </cell>
          <cell r="D2459">
            <v>7</v>
          </cell>
          <cell r="E2459">
            <v>0</v>
          </cell>
          <cell r="F2459">
            <v>0.25</v>
          </cell>
          <cell r="G2459">
            <v>0</v>
          </cell>
          <cell r="H2459">
            <v>0</v>
          </cell>
          <cell r="I2459" t="str">
            <v>Crestron</v>
          </cell>
        </row>
        <row r="2460">
          <cell r="A2460" t="str">
            <v>CBL-RCA-12</v>
          </cell>
          <cell r="B2460" t="str">
            <v>Crestron</v>
          </cell>
          <cell r="C2460" t="str">
            <v>Crestron® Certified RCA Composite Video and S/PDIF Audio Interface Cable, 12 ft</v>
          </cell>
          <cell r="D2460">
            <v>9</v>
          </cell>
          <cell r="E2460">
            <v>0</v>
          </cell>
          <cell r="F2460">
            <v>0.25</v>
          </cell>
          <cell r="G2460">
            <v>0</v>
          </cell>
          <cell r="H2460">
            <v>0</v>
          </cell>
          <cell r="I2460" t="str">
            <v>Crestron</v>
          </cell>
        </row>
        <row r="2461">
          <cell r="A2461" t="str">
            <v>CBL-RCA-1.5</v>
          </cell>
          <cell r="B2461" t="str">
            <v>Crestron</v>
          </cell>
          <cell r="C2461" t="str">
            <v>Crestron® Certified RCA Composite Video and S/PDIF Audio Interface Cable, 1.5 ft</v>
          </cell>
          <cell r="D2461">
            <v>6</v>
          </cell>
          <cell r="E2461">
            <v>0</v>
          </cell>
          <cell r="F2461">
            <v>0.25</v>
          </cell>
          <cell r="G2461">
            <v>0</v>
          </cell>
          <cell r="H2461">
            <v>0</v>
          </cell>
          <cell r="I2461" t="str">
            <v>Crestron</v>
          </cell>
        </row>
        <row r="2462">
          <cell r="A2462" t="str">
            <v>CBL-RCA3-6</v>
          </cell>
          <cell r="B2462" t="str">
            <v>Crestron</v>
          </cell>
          <cell r="C2462" t="str">
            <v>Crestron® Certified RCA Component Video Interface Cable, 6 ft</v>
          </cell>
          <cell r="D2462">
            <v>15</v>
          </cell>
          <cell r="E2462">
            <v>0</v>
          </cell>
          <cell r="F2462">
            <v>0.25</v>
          </cell>
          <cell r="G2462">
            <v>0</v>
          </cell>
          <cell r="H2462">
            <v>0</v>
          </cell>
          <cell r="I2462" t="str">
            <v>Crestron</v>
          </cell>
        </row>
        <row r="2463">
          <cell r="A2463" t="str">
            <v>CBL-RCA3-3</v>
          </cell>
          <cell r="B2463" t="str">
            <v>Crestron</v>
          </cell>
          <cell r="C2463" t="str">
            <v>Crestron® Certified RCA Component Video Interface Cable, 3 ft</v>
          </cell>
          <cell r="D2463">
            <v>12</v>
          </cell>
          <cell r="E2463">
            <v>0</v>
          </cell>
          <cell r="F2463">
            <v>0.25</v>
          </cell>
          <cell r="G2463">
            <v>0</v>
          </cell>
          <cell r="H2463">
            <v>0</v>
          </cell>
          <cell r="I2463" t="str">
            <v>Crestron</v>
          </cell>
        </row>
        <row r="2464">
          <cell r="A2464" t="str">
            <v>CBL-RCA3-12</v>
          </cell>
          <cell r="B2464" t="str">
            <v>Crestron</v>
          </cell>
          <cell r="C2464" t="str">
            <v>Crestron® Certified RCA Component Video Interface Cable, 12 ft</v>
          </cell>
          <cell r="D2464">
            <v>21</v>
          </cell>
          <cell r="E2464">
            <v>0</v>
          </cell>
          <cell r="F2464">
            <v>0.25</v>
          </cell>
          <cell r="G2464">
            <v>0</v>
          </cell>
          <cell r="H2464">
            <v>0</v>
          </cell>
          <cell r="I2464" t="str">
            <v>Crestron</v>
          </cell>
        </row>
        <row r="2465">
          <cell r="A2465" t="str">
            <v>CBL-RCA3-1.5</v>
          </cell>
          <cell r="B2465" t="str">
            <v>Crestron</v>
          </cell>
          <cell r="C2465" t="str">
            <v>Crestron® Certified RCA Component Video Interface Cable, 1.5 ft</v>
          </cell>
          <cell r="D2465">
            <v>9</v>
          </cell>
          <cell r="E2465">
            <v>0</v>
          </cell>
          <cell r="F2465">
            <v>0.25</v>
          </cell>
          <cell r="G2465">
            <v>0</v>
          </cell>
          <cell r="H2465">
            <v>0</v>
          </cell>
          <cell r="I2465" t="str">
            <v>Crestron</v>
          </cell>
        </row>
        <row r="2466">
          <cell r="A2466" t="str">
            <v>CBL-AUDIO-6</v>
          </cell>
          <cell r="B2466" t="str">
            <v>Crestron</v>
          </cell>
          <cell r="C2466" t="str">
            <v>Crestron® Certified Mini-TRS Stereo Audio Interface Cable, 6 ft</v>
          </cell>
          <cell r="D2466">
            <v>3</v>
          </cell>
          <cell r="E2466">
            <v>0</v>
          </cell>
          <cell r="F2466">
            <v>0.25</v>
          </cell>
          <cell r="G2466">
            <v>0</v>
          </cell>
          <cell r="H2466">
            <v>0</v>
          </cell>
          <cell r="I2466" t="str">
            <v>Crestron</v>
          </cell>
        </row>
        <row r="2467">
          <cell r="A2467" t="str">
            <v>CBL-AUDIO-3</v>
          </cell>
          <cell r="B2467" t="str">
            <v>Crestron</v>
          </cell>
          <cell r="C2467" t="str">
            <v>Crestron® Certified Mini-TRS Stereo Audio Interface Cable, 3 ft</v>
          </cell>
          <cell r="D2467">
            <v>3</v>
          </cell>
          <cell r="E2467">
            <v>0</v>
          </cell>
          <cell r="F2467">
            <v>0.25</v>
          </cell>
          <cell r="G2467">
            <v>0</v>
          </cell>
          <cell r="H2467">
            <v>0</v>
          </cell>
          <cell r="I2467" t="str">
            <v>Crestron</v>
          </cell>
        </row>
        <row r="2468">
          <cell r="A2468" t="str">
            <v>CBL-AUDIO-12</v>
          </cell>
          <cell r="B2468" t="str">
            <v>Crestron</v>
          </cell>
          <cell r="C2468" t="str">
            <v>Crestron® Certified Mini-TRS Stereo Audio Interface Cable, 12 ft</v>
          </cell>
          <cell r="D2468">
            <v>5</v>
          </cell>
          <cell r="E2468">
            <v>0</v>
          </cell>
          <cell r="F2468">
            <v>0.25</v>
          </cell>
          <cell r="G2468">
            <v>0</v>
          </cell>
          <cell r="H2468">
            <v>0</v>
          </cell>
          <cell r="I2468" t="str">
            <v>Crestron</v>
          </cell>
        </row>
        <row r="2469">
          <cell r="A2469" t="str">
            <v>CBL-AUDIO-1.5</v>
          </cell>
          <cell r="B2469" t="str">
            <v>Crestron</v>
          </cell>
          <cell r="C2469" t="str">
            <v>Crestron® Certified Mini-TRS Stereo Audio Interface Cable, 1.5 ft</v>
          </cell>
          <cell r="D2469">
            <v>3</v>
          </cell>
          <cell r="E2469">
            <v>0</v>
          </cell>
          <cell r="F2469">
            <v>0.25</v>
          </cell>
          <cell r="G2469">
            <v>0</v>
          </cell>
          <cell r="H2469">
            <v>0</v>
          </cell>
          <cell r="I2469" t="str">
            <v>Crestron</v>
          </cell>
        </row>
        <row r="2470">
          <cell r="A2470" t="str">
            <v>CBL-HD-DVI-6</v>
          </cell>
          <cell r="B2470" t="str">
            <v>Crestron</v>
          </cell>
          <cell r="C2470" t="str">
            <v>Crestron® Certified HDMI® to DVI Interface Cable, 6 ft</v>
          </cell>
          <cell r="D2470">
            <v>25</v>
          </cell>
          <cell r="E2470">
            <v>0</v>
          </cell>
          <cell r="F2470">
            <v>0.25</v>
          </cell>
          <cell r="G2470">
            <v>0</v>
          </cell>
          <cell r="H2470">
            <v>0</v>
          </cell>
          <cell r="I2470" t="str">
            <v>Crestron</v>
          </cell>
        </row>
        <row r="2471">
          <cell r="A2471" t="str">
            <v>CBL-HD-DVI-30</v>
          </cell>
          <cell r="B2471" t="str">
            <v>Crestron</v>
          </cell>
          <cell r="C2471" t="str">
            <v>Crestron® Certified HDMI® to DVI Interface Cable, 30 ft</v>
          </cell>
          <cell r="D2471">
            <v>60</v>
          </cell>
          <cell r="E2471">
            <v>0</v>
          </cell>
          <cell r="F2471">
            <v>0.25</v>
          </cell>
          <cell r="G2471">
            <v>0</v>
          </cell>
          <cell r="H2471">
            <v>0</v>
          </cell>
          <cell r="I2471" t="str">
            <v>Crestron</v>
          </cell>
        </row>
        <row r="2472">
          <cell r="A2472" t="str">
            <v>CBL-HD-DVI-3</v>
          </cell>
          <cell r="B2472" t="str">
            <v>Crestron</v>
          </cell>
          <cell r="C2472" t="str">
            <v>Crestron® Certified HDMI® to DVI Interface Cable, 3 ft</v>
          </cell>
          <cell r="D2472">
            <v>20</v>
          </cell>
          <cell r="E2472">
            <v>0</v>
          </cell>
          <cell r="F2472">
            <v>0.25</v>
          </cell>
          <cell r="G2472">
            <v>0</v>
          </cell>
          <cell r="H2472">
            <v>0</v>
          </cell>
          <cell r="I2472" t="str">
            <v>Crestron</v>
          </cell>
        </row>
        <row r="2473">
          <cell r="A2473" t="str">
            <v>CBL-HD-DVI-20</v>
          </cell>
          <cell r="B2473" t="str">
            <v>Crestron</v>
          </cell>
          <cell r="C2473" t="str">
            <v>Crestron® Certified HDMI® to DVI Interface Cable, 20 ft</v>
          </cell>
          <cell r="D2473">
            <v>45</v>
          </cell>
          <cell r="E2473">
            <v>0</v>
          </cell>
          <cell r="F2473">
            <v>0.25</v>
          </cell>
          <cell r="G2473">
            <v>0</v>
          </cell>
          <cell r="H2473">
            <v>0</v>
          </cell>
          <cell r="I2473" t="str">
            <v>Crestron</v>
          </cell>
        </row>
        <row r="2474">
          <cell r="A2474" t="str">
            <v>CBL-HD-DVI-12</v>
          </cell>
          <cell r="B2474" t="str">
            <v>Crestron</v>
          </cell>
          <cell r="C2474" t="str">
            <v>Crestron® Certified HDMI® to DVI Interface Cable, 12 ft</v>
          </cell>
          <cell r="D2474">
            <v>35</v>
          </cell>
          <cell r="E2474">
            <v>0</v>
          </cell>
          <cell r="F2474">
            <v>0.25</v>
          </cell>
          <cell r="G2474">
            <v>0</v>
          </cell>
          <cell r="H2474">
            <v>0</v>
          </cell>
          <cell r="I2474" t="str">
            <v>Crestron</v>
          </cell>
        </row>
        <row r="2475">
          <cell r="A2475" t="str">
            <v>CBL-HD-DVI-1.5</v>
          </cell>
          <cell r="B2475" t="str">
            <v>Crestron</v>
          </cell>
          <cell r="C2475" t="str">
            <v>Crestron® Certified HDMI® to DVI Interface Cable, 1.5 ft</v>
          </cell>
          <cell r="D2475">
            <v>16</v>
          </cell>
          <cell r="E2475">
            <v>0</v>
          </cell>
          <cell r="F2475">
            <v>0.25</v>
          </cell>
          <cell r="G2475">
            <v>0</v>
          </cell>
          <cell r="H2475">
            <v>0</v>
          </cell>
          <cell r="I2475" t="str">
            <v>Crestron</v>
          </cell>
        </row>
        <row r="2476">
          <cell r="A2476" t="str">
            <v>CBL-HD-6</v>
          </cell>
          <cell r="B2476" t="str">
            <v>Crestron</v>
          </cell>
          <cell r="C2476" t="str">
            <v>Crestron® Certified HDMI® Interface Cable, 6 ft</v>
          </cell>
          <cell r="D2476">
            <v>25</v>
          </cell>
          <cell r="E2476">
            <v>0</v>
          </cell>
          <cell r="F2476">
            <v>0.25</v>
          </cell>
          <cell r="G2476">
            <v>0</v>
          </cell>
          <cell r="H2476">
            <v>0</v>
          </cell>
          <cell r="I2476" t="str">
            <v>Crestron</v>
          </cell>
        </row>
        <row r="2477">
          <cell r="A2477" t="str">
            <v>CBL-HD-30</v>
          </cell>
          <cell r="B2477" t="str">
            <v>Crestron</v>
          </cell>
          <cell r="C2477" t="str">
            <v>Crestron® Certified HDMI® Interface Cable, 30 ft</v>
          </cell>
          <cell r="D2477">
            <v>70</v>
          </cell>
          <cell r="E2477">
            <v>0</v>
          </cell>
          <cell r="F2477">
            <v>0.25</v>
          </cell>
          <cell r="G2477">
            <v>0</v>
          </cell>
          <cell r="H2477">
            <v>0</v>
          </cell>
          <cell r="I2477" t="str">
            <v>Crestron</v>
          </cell>
        </row>
        <row r="2478">
          <cell r="A2478" t="str">
            <v>CBL-HD-3</v>
          </cell>
          <cell r="B2478" t="str">
            <v>Crestron</v>
          </cell>
          <cell r="C2478" t="str">
            <v>Crestron® Certified HDMI® Interface Cable, 3 ft</v>
          </cell>
          <cell r="D2478">
            <v>20</v>
          </cell>
          <cell r="E2478">
            <v>0</v>
          </cell>
          <cell r="F2478">
            <v>0.25</v>
          </cell>
          <cell r="G2478">
            <v>0</v>
          </cell>
          <cell r="H2478">
            <v>0</v>
          </cell>
          <cell r="I2478" t="str">
            <v>Crestron</v>
          </cell>
        </row>
        <row r="2479">
          <cell r="A2479" t="str">
            <v>CBL-HD-20</v>
          </cell>
          <cell r="B2479" t="str">
            <v>Crestron</v>
          </cell>
          <cell r="C2479" t="str">
            <v>Crestron® Certified HDMI® Interface Cable, 20 ft</v>
          </cell>
          <cell r="D2479">
            <v>50</v>
          </cell>
          <cell r="E2479">
            <v>0</v>
          </cell>
          <cell r="F2479">
            <v>0.25</v>
          </cell>
          <cell r="G2479">
            <v>0</v>
          </cell>
          <cell r="H2479">
            <v>0</v>
          </cell>
          <cell r="I2479" t="str">
            <v>Crestron</v>
          </cell>
        </row>
        <row r="2480">
          <cell r="A2480" t="str">
            <v>CBL-HD-12</v>
          </cell>
          <cell r="B2480" t="str">
            <v>Crestron</v>
          </cell>
          <cell r="C2480" t="str">
            <v>Crestron® Certified HDMI® Interface Cable, 12 ft</v>
          </cell>
          <cell r="D2480">
            <v>35</v>
          </cell>
          <cell r="E2480">
            <v>0</v>
          </cell>
          <cell r="F2480">
            <v>0.25</v>
          </cell>
          <cell r="G2480">
            <v>0</v>
          </cell>
          <cell r="H2480">
            <v>0</v>
          </cell>
          <cell r="I2480" t="str">
            <v>Crestron</v>
          </cell>
        </row>
        <row r="2481">
          <cell r="A2481" t="str">
            <v>CBL-HD-1.5</v>
          </cell>
          <cell r="B2481" t="str">
            <v>Crestron</v>
          </cell>
          <cell r="C2481" t="str">
            <v>Crestron® Certified HDMI® Interface Cable, 1.5 ft</v>
          </cell>
          <cell r="D2481">
            <v>16</v>
          </cell>
          <cell r="E2481">
            <v>0</v>
          </cell>
          <cell r="F2481">
            <v>0.25</v>
          </cell>
          <cell r="G2481">
            <v>0</v>
          </cell>
          <cell r="H2481">
            <v>0</v>
          </cell>
          <cell r="I2481" t="str">
            <v>Crestron</v>
          </cell>
        </row>
        <row r="2482">
          <cell r="A2482" t="str">
            <v>CBL-DVI-6</v>
          </cell>
          <cell r="B2482" t="str">
            <v>Crestron</v>
          </cell>
          <cell r="C2482" t="str">
            <v>Crestron® Certified DVI-D Interface Cable, 6 ft</v>
          </cell>
          <cell r="D2482">
            <v>23</v>
          </cell>
          <cell r="E2482">
            <v>0</v>
          </cell>
          <cell r="F2482">
            <v>0.25</v>
          </cell>
          <cell r="G2482">
            <v>0</v>
          </cell>
          <cell r="H2482">
            <v>0</v>
          </cell>
          <cell r="I2482" t="str">
            <v>Crestron</v>
          </cell>
        </row>
        <row r="2483">
          <cell r="A2483" t="str">
            <v>CBL-DVI-30</v>
          </cell>
          <cell r="B2483" t="str">
            <v>Crestron</v>
          </cell>
          <cell r="C2483" t="str">
            <v>Crestron® Certified DVI-D Interface Cable, 30 ft</v>
          </cell>
          <cell r="D2483">
            <v>60</v>
          </cell>
          <cell r="E2483">
            <v>0</v>
          </cell>
          <cell r="F2483">
            <v>0.25</v>
          </cell>
          <cell r="G2483">
            <v>0</v>
          </cell>
          <cell r="H2483">
            <v>0</v>
          </cell>
          <cell r="I2483" t="str">
            <v>Crestron</v>
          </cell>
        </row>
        <row r="2484">
          <cell r="A2484" t="str">
            <v>CBL-DVI-3</v>
          </cell>
          <cell r="B2484" t="str">
            <v>Crestron</v>
          </cell>
          <cell r="C2484" t="str">
            <v>Crestron® Certified DVI-D Interface Cable, 3 ft</v>
          </cell>
          <cell r="D2484">
            <v>20</v>
          </cell>
          <cell r="E2484">
            <v>0</v>
          </cell>
          <cell r="F2484">
            <v>0.25</v>
          </cell>
          <cell r="G2484">
            <v>0</v>
          </cell>
          <cell r="H2484">
            <v>0</v>
          </cell>
          <cell r="I2484" t="str">
            <v>Crestron</v>
          </cell>
        </row>
        <row r="2485">
          <cell r="A2485" t="str">
            <v>CBL-DVI-20</v>
          </cell>
          <cell r="B2485" t="str">
            <v>Crestron</v>
          </cell>
          <cell r="C2485" t="str">
            <v>Crestron® Certified DVI-D Interface Cable, 20 ft</v>
          </cell>
          <cell r="D2485">
            <v>45</v>
          </cell>
          <cell r="E2485">
            <v>0</v>
          </cell>
          <cell r="F2485">
            <v>0.25</v>
          </cell>
          <cell r="G2485">
            <v>0</v>
          </cell>
          <cell r="H2485">
            <v>0</v>
          </cell>
          <cell r="I2485" t="str">
            <v>Crestron</v>
          </cell>
        </row>
        <row r="2486">
          <cell r="A2486" t="str">
            <v>CBL-DVI-12</v>
          </cell>
          <cell r="B2486" t="str">
            <v>Crestron</v>
          </cell>
          <cell r="C2486" t="str">
            <v>Crestron® Certified DVI-D Interface Cable, 12 ft</v>
          </cell>
          <cell r="D2486">
            <v>29</v>
          </cell>
          <cell r="E2486">
            <v>0</v>
          </cell>
          <cell r="F2486">
            <v>0.25</v>
          </cell>
          <cell r="G2486">
            <v>0</v>
          </cell>
          <cell r="H2486">
            <v>0</v>
          </cell>
          <cell r="I2486" t="str">
            <v>Crestron</v>
          </cell>
        </row>
        <row r="2487">
          <cell r="A2487" t="str">
            <v>CBL-DVI-1.5</v>
          </cell>
          <cell r="B2487" t="str">
            <v>Crestron</v>
          </cell>
          <cell r="C2487" t="str">
            <v>Crestron® Certified DVI-D Interface Cable, 1.5 ft</v>
          </cell>
          <cell r="D2487">
            <v>17</v>
          </cell>
          <cell r="E2487">
            <v>0</v>
          </cell>
          <cell r="F2487">
            <v>0.25</v>
          </cell>
          <cell r="G2487">
            <v>0</v>
          </cell>
          <cell r="H2487">
            <v>0</v>
          </cell>
          <cell r="I2487" t="str">
            <v>Crestron</v>
          </cell>
        </row>
        <row r="2488">
          <cell r="A2488" t="str">
            <v>CBL-VGA-6</v>
          </cell>
          <cell r="B2488" t="str">
            <v>Crestron</v>
          </cell>
          <cell r="C2488" t="str">
            <v>Crestron® Certified Computer VGA Interface Cable, 6 ft</v>
          </cell>
          <cell r="D2488">
            <v>11</v>
          </cell>
          <cell r="E2488">
            <v>0</v>
          </cell>
          <cell r="F2488">
            <v>0.25</v>
          </cell>
          <cell r="G2488">
            <v>0</v>
          </cell>
          <cell r="H2488">
            <v>0</v>
          </cell>
          <cell r="I2488" t="str">
            <v>Crestron</v>
          </cell>
        </row>
        <row r="2489">
          <cell r="A2489" t="str">
            <v>CBL-VGA-3</v>
          </cell>
          <cell r="B2489" t="str">
            <v>Crestron</v>
          </cell>
          <cell r="C2489" t="str">
            <v>Crestron® Certified Computer VGA Interface Cable, 3 ft</v>
          </cell>
          <cell r="D2489">
            <v>10</v>
          </cell>
          <cell r="E2489">
            <v>0</v>
          </cell>
          <cell r="F2489">
            <v>0.25</v>
          </cell>
          <cell r="G2489">
            <v>0</v>
          </cell>
          <cell r="H2489">
            <v>0</v>
          </cell>
          <cell r="I2489" t="str">
            <v>Crestron</v>
          </cell>
        </row>
        <row r="2490">
          <cell r="A2490" t="str">
            <v>CBL-VGA-25</v>
          </cell>
          <cell r="B2490" t="str">
            <v>Crestron</v>
          </cell>
          <cell r="C2490" t="str">
            <v>Crestron® Certified Computer VGA Interface Cable, 25 ft</v>
          </cell>
          <cell r="D2490">
            <v>27</v>
          </cell>
          <cell r="E2490">
            <v>0</v>
          </cell>
          <cell r="F2490">
            <v>0.25</v>
          </cell>
          <cell r="G2490">
            <v>0</v>
          </cell>
          <cell r="H2490">
            <v>0</v>
          </cell>
          <cell r="I2490" t="str">
            <v>Crestron</v>
          </cell>
        </row>
        <row r="2491">
          <cell r="A2491" t="str">
            <v>CBL-VGA-12</v>
          </cell>
          <cell r="B2491" t="str">
            <v>Crestron</v>
          </cell>
          <cell r="C2491" t="str">
            <v>Crestron® Certified Computer VGA Interface Cable, 12 ft</v>
          </cell>
          <cell r="D2491">
            <v>15</v>
          </cell>
          <cell r="E2491">
            <v>0</v>
          </cell>
          <cell r="F2491">
            <v>0.25</v>
          </cell>
          <cell r="G2491">
            <v>0</v>
          </cell>
          <cell r="H2491">
            <v>0</v>
          </cell>
          <cell r="I2491" t="str">
            <v>Crestron</v>
          </cell>
        </row>
        <row r="2492">
          <cell r="A2492" t="str">
            <v>CBL-VGA-1.5</v>
          </cell>
          <cell r="B2492" t="str">
            <v>Crestron</v>
          </cell>
          <cell r="C2492" t="str">
            <v>Crestron® Certified Computer VGA Interface Cable, 1.5 ft</v>
          </cell>
          <cell r="D2492">
            <v>9</v>
          </cell>
          <cell r="E2492">
            <v>0</v>
          </cell>
          <cell r="F2492">
            <v>0.25</v>
          </cell>
          <cell r="G2492">
            <v>0</v>
          </cell>
          <cell r="H2492">
            <v>0</v>
          </cell>
          <cell r="I2492" t="str">
            <v>Crestron</v>
          </cell>
        </row>
        <row r="2493">
          <cell r="A2493" t="str">
            <v>CBL-VGA-AUD-6</v>
          </cell>
          <cell r="B2493" t="str">
            <v>Crestron</v>
          </cell>
          <cell r="C2493" t="str">
            <v>Crestron® Certified Computer VGA Interface Cable w/Audio, 6 ft</v>
          </cell>
          <cell r="D2493">
            <v>20</v>
          </cell>
          <cell r="E2493">
            <v>0</v>
          </cell>
          <cell r="F2493">
            <v>0.25</v>
          </cell>
          <cell r="G2493">
            <v>0</v>
          </cell>
          <cell r="H2493">
            <v>0</v>
          </cell>
          <cell r="I2493" t="str">
            <v>Crestron</v>
          </cell>
        </row>
        <row r="2494">
          <cell r="A2494" t="str">
            <v>CBL-VGA-AUD-3</v>
          </cell>
          <cell r="B2494" t="str">
            <v>Crestron</v>
          </cell>
          <cell r="C2494" t="str">
            <v>Crestron® Certified Computer VGA Interface Cable w/Audio, 3 ft</v>
          </cell>
          <cell r="D2494">
            <v>15</v>
          </cell>
          <cell r="E2494">
            <v>0</v>
          </cell>
          <cell r="F2494">
            <v>0.25</v>
          </cell>
          <cell r="G2494">
            <v>0</v>
          </cell>
          <cell r="H2494">
            <v>0</v>
          </cell>
          <cell r="I2494" t="str">
            <v>Crestron</v>
          </cell>
        </row>
        <row r="2495">
          <cell r="A2495" t="str">
            <v>CBL-VGA-AUD-25</v>
          </cell>
          <cell r="B2495" t="str">
            <v>Crestron</v>
          </cell>
          <cell r="C2495" t="str">
            <v>Crestron® Certified Computer VGA Interface Cable w/Audio, 25 ft</v>
          </cell>
          <cell r="D2495">
            <v>45</v>
          </cell>
          <cell r="E2495">
            <v>0</v>
          </cell>
          <cell r="F2495">
            <v>0.25</v>
          </cell>
          <cell r="G2495">
            <v>0</v>
          </cell>
          <cell r="H2495">
            <v>0</v>
          </cell>
          <cell r="I2495" t="str">
            <v>Crestron</v>
          </cell>
        </row>
        <row r="2496">
          <cell r="A2496" t="str">
            <v>CBL-VGA-AUD-12</v>
          </cell>
          <cell r="B2496" t="str">
            <v>Crestron</v>
          </cell>
          <cell r="C2496" t="str">
            <v>Crestron® Certified Computer VGA Interface Cable w/Audio, 12 ft</v>
          </cell>
          <cell r="D2496">
            <v>30</v>
          </cell>
          <cell r="E2496">
            <v>0</v>
          </cell>
          <cell r="F2496">
            <v>0.25</v>
          </cell>
          <cell r="G2496">
            <v>0</v>
          </cell>
          <cell r="H2496">
            <v>0</v>
          </cell>
          <cell r="I2496" t="str">
            <v>Crestron</v>
          </cell>
        </row>
        <row r="2497">
          <cell r="A2497" t="str">
            <v>CRESTRON-SYNC</v>
          </cell>
          <cell r="B2497" t="str">
            <v>Crestron</v>
          </cell>
          <cell r="C2497" t="str">
            <v>Crestron Sync Software for Apple® iTunes®</v>
          </cell>
          <cell r="D2497" t="str">
            <v>N/C</v>
          </cell>
          <cell r="E2497">
            <v>0</v>
          </cell>
          <cell r="F2497">
            <v>0</v>
          </cell>
          <cell r="G2497">
            <v>1</v>
          </cell>
          <cell r="H2497">
            <v>0</v>
          </cell>
          <cell r="I2497" t="str">
            <v>Crestron</v>
          </cell>
        </row>
        <row r="2498">
          <cell r="A2498" t="str">
            <v>CCS-UC-100-1_KIT</v>
          </cell>
          <cell r="B2498" t="str">
            <v>Crestron</v>
          </cell>
          <cell r="C2498" t="str">
            <v>Crestron RLª Group Collaboration System for Lync¨, Single Display</v>
          </cell>
          <cell r="D2498">
            <v>13995</v>
          </cell>
          <cell r="E2498">
            <v>0</v>
          </cell>
          <cell r="F2498">
            <v>4</v>
          </cell>
          <cell r="G2498">
            <v>2</v>
          </cell>
          <cell r="H2498">
            <v>8</v>
          </cell>
          <cell r="I2498" t="str">
            <v>Crestron</v>
          </cell>
        </row>
        <row r="2499">
          <cell r="A2499" t="str">
            <v>CCS-UC-100-2_KIT</v>
          </cell>
          <cell r="B2499" t="str">
            <v>Crestron</v>
          </cell>
          <cell r="C2499" t="str">
            <v>Crestron RLª Group Collaboration System for Lync¨, Dual Display</v>
          </cell>
          <cell r="D2499">
            <v>19995</v>
          </cell>
          <cell r="E2499">
            <v>0</v>
          </cell>
          <cell r="F2499">
            <v>5</v>
          </cell>
          <cell r="G2499">
            <v>2</v>
          </cell>
          <cell r="H2499">
            <v>10</v>
          </cell>
          <cell r="I2499" t="str">
            <v>Crestron</v>
          </cell>
        </row>
        <row r="2500">
          <cell r="A2500" t="str">
            <v>CRESTRON-MOBILE-G</v>
          </cell>
          <cell r="B2500" t="str">
            <v>Crestron</v>
          </cell>
          <cell r="C2500" t="str">
            <v>Crestron Mobile® G Control App for iPad®; refer to the iTunes® App Store for free download</v>
          </cell>
          <cell r="D2500" t="str">
            <v>N/A</v>
          </cell>
          <cell r="E2500">
            <v>0</v>
          </cell>
          <cell r="F2500">
            <v>0</v>
          </cell>
          <cell r="G2500">
            <v>0.25</v>
          </cell>
          <cell r="H2500">
            <v>32</v>
          </cell>
          <cell r="I2500" t="str">
            <v>Crestron</v>
          </cell>
        </row>
        <row r="2501">
          <cell r="A2501" t="str">
            <v>CRESTRON-MOBILE</v>
          </cell>
          <cell r="B2501" t="str">
            <v>Crestron</v>
          </cell>
          <cell r="C2501" t="str">
            <v>Crestron Mobile® Control App for iPhone®, iPod touch®, and Android™; refer to the iTunes® App Store and Google Play™ for free download</v>
          </cell>
          <cell r="D2501" t="str">
            <v>N/A</v>
          </cell>
          <cell r="E2501">
            <v>0</v>
          </cell>
          <cell r="F2501">
            <v>0</v>
          </cell>
          <cell r="G2501">
            <v>0.25</v>
          </cell>
          <cell r="H2501">
            <v>32</v>
          </cell>
          <cell r="I2501" t="str">
            <v>Crestron</v>
          </cell>
        </row>
        <row r="2502">
          <cell r="A2502" t="str">
            <v>CRESTRON-MOBILE-PRO-G</v>
          </cell>
          <cell r="B2502" t="str">
            <v>Crestron</v>
          </cell>
          <cell r="C2502" t="str">
            <v>Crestron Mobile Pro® G Control App for iPad®; refer to the iTunes® App Store for pricing and download</v>
          </cell>
          <cell r="D2502" t="str">
            <v>N/A</v>
          </cell>
          <cell r="E2502">
            <v>0</v>
          </cell>
          <cell r="F2502">
            <v>0</v>
          </cell>
          <cell r="G2502">
            <v>0.25</v>
          </cell>
          <cell r="H2502">
            <v>32</v>
          </cell>
          <cell r="I2502" t="str">
            <v>Crestron</v>
          </cell>
        </row>
        <row r="2503">
          <cell r="A2503" t="str">
            <v>CRESTRON-MOBILE-PRO</v>
          </cell>
          <cell r="B2503" t="str">
            <v>Crestron</v>
          </cell>
          <cell r="C2503" t="str">
            <v>Crestron Mobile Pro® Control App for iPhone®, iPod touch®, and Android™; refer to the iTunes® App Store and Google Play™ for pricing and download</v>
          </cell>
          <cell r="D2503" t="str">
            <v>N/A</v>
          </cell>
          <cell r="E2503">
            <v>0</v>
          </cell>
          <cell r="F2503">
            <v>0</v>
          </cell>
          <cell r="G2503">
            <v>0.25</v>
          </cell>
          <cell r="H2503">
            <v>32</v>
          </cell>
          <cell r="I2503" t="str">
            <v>Crestron</v>
          </cell>
        </row>
        <row r="2504">
          <cell r="A2504" t="str">
            <v>CEN-ISERVER</v>
          </cell>
          <cell r="B2504" t="str">
            <v>Crestron</v>
          </cell>
          <cell r="C2504" t="str">
            <v>Crestron iServer® Network Audio Server</v>
          </cell>
          <cell r="D2504">
            <v>650</v>
          </cell>
          <cell r="E2504">
            <v>0</v>
          </cell>
          <cell r="F2504">
            <v>2</v>
          </cell>
          <cell r="G2504">
            <v>0.25</v>
          </cell>
          <cell r="H2504">
            <v>2</v>
          </cell>
          <cell r="I2504" t="str">
            <v>Crestron</v>
          </cell>
        </row>
        <row r="2505">
          <cell r="A2505" t="str">
            <v>CRESCAT-NP-SP500</v>
          </cell>
          <cell r="B2505" t="str">
            <v>Crestron</v>
          </cell>
          <cell r="C2505" t="str">
            <v>Crestron Home® CAT5 AV Cable, Single CAT5e &amp; Cresnet, non-plenum, 500 ft spool</v>
          </cell>
          <cell r="D2505">
            <v>225</v>
          </cell>
          <cell r="E2505">
            <v>0</v>
          </cell>
          <cell r="F2505">
            <v>5</v>
          </cell>
          <cell r="G2505">
            <v>0</v>
          </cell>
          <cell r="H2505">
            <v>0</v>
          </cell>
          <cell r="I2505" t="str">
            <v>Crestron</v>
          </cell>
        </row>
        <row r="2506">
          <cell r="A2506" t="str">
            <v>CRESCAT-Q-NP-SP500</v>
          </cell>
          <cell r="B2506" t="str">
            <v>Crestron</v>
          </cell>
          <cell r="C2506" t="str">
            <v>Crestron Home® CAT5 AV Cable, 4x CAT5e &amp; Cresnet, non-plenum, 500 ft spool</v>
          </cell>
          <cell r="D2506">
            <v>550</v>
          </cell>
          <cell r="E2506">
            <v>0</v>
          </cell>
          <cell r="F2506">
            <v>5</v>
          </cell>
          <cell r="G2506">
            <v>0</v>
          </cell>
          <cell r="H2506">
            <v>0</v>
          </cell>
          <cell r="I2506" t="str">
            <v>Crestron</v>
          </cell>
        </row>
        <row r="2507">
          <cell r="A2507" t="str">
            <v>CRESCAT-D-NP-SP500</v>
          </cell>
          <cell r="B2507" t="str">
            <v>Crestron</v>
          </cell>
          <cell r="C2507" t="str">
            <v>Crestron Home® CAT5 AV Cable, 2x CAT5e &amp; Cresnet, non-plenum, 500 ft spool</v>
          </cell>
          <cell r="D2507">
            <v>300</v>
          </cell>
          <cell r="E2507">
            <v>0</v>
          </cell>
          <cell r="F2507">
            <v>5</v>
          </cell>
          <cell r="G2507">
            <v>0</v>
          </cell>
          <cell r="H2507">
            <v>0</v>
          </cell>
          <cell r="I2507" t="str">
            <v>Crestron</v>
          </cell>
        </row>
        <row r="2508">
          <cell r="A2508" t="str">
            <v>CRESCAT-D-HP-NP-TL-SP500</v>
          </cell>
          <cell r="B2508" t="str">
            <v>Crestron</v>
          </cell>
          <cell r="C2508" t="str">
            <v>Crestron Home® CAT5 AV Cable, 2x CAT5e &amp; Cresnet "High-Power", non-plenum, teal, 500 ft spool</v>
          </cell>
          <cell r="D2508">
            <v>600</v>
          </cell>
          <cell r="E2508">
            <v>0</v>
          </cell>
          <cell r="F2508">
            <v>5</v>
          </cell>
          <cell r="G2508">
            <v>0</v>
          </cell>
          <cell r="H2508">
            <v>0</v>
          </cell>
          <cell r="I2508" t="str">
            <v>Crestron</v>
          </cell>
        </row>
        <row r="2509">
          <cell r="A2509" t="str">
            <v>CRESCAT-DC-NP-SP500</v>
          </cell>
          <cell r="B2509" t="str">
            <v>Crestron</v>
          </cell>
          <cell r="C2509" t="str">
            <v>Crestron Home® CAT5 AV Cable, 2x CAT5e &amp; 2x RG6 Quad-shield &amp; Cresnet, non-plenum, 500 ft spool</v>
          </cell>
          <cell r="D2509">
            <v>550</v>
          </cell>
          <cell r="E2509">
            <v>0</v>
          </cell>
          <cell r="F2509">
            <v>5</v>
          </cell>
          <cell r="G2509">
            <v>0</v>
          </cell>
          <cell r="H2509">
            <v>0</v>
          </cell>
          <cell r="I2509" t="str">
            <v>Crestron</v>
          </cell>
        </row>
        <row r="2510">
          <cell r="A2510" t="str">
            <v>GLS-SIM</v>
          </cell>
          <cell r="B2510" t="str">
            <v>Crestron</v>
          </cell>
          <cell r="C2510" t="str">
            <v>Crestron Green Light™ Sensor Integration Module</v>
          </cell>
          <cell r="D2510">
            <v>65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 t="str">
            <v>Crestron</v>
          </cell>
        </row>
        <row r="2511">
          <cell r="A2511" t="str">
            <v>GLS-LOL</v>
          </cell>
          <cell r="B2511" t="str">
            <v>Crestron</v>
          </cell>
          <cell r="C2511" t="str">
            <v>Crestron Green Light™ Photocell, Open-Loop</v>
          </cell>
          <cell r="D2511">
            <v>90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 t="str">
            <v>Crestron</v>
          </cell>
        </row>
        <row r="2512">
          <cell r="A2512" t="str">
            <v>GLS-LCL</v>
          </cell>
          <cell r="B2512" t="str">
            <v>Crestron</v>
          </cell>
          <cell r="C2512" t="str">
            <v>Crestron Green Light™ Photocell, Closed-Loop</v>
          </cell>
          <cell r="D2512">
            <v>84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 t="str">
            <v>Crestron</v>
          </cell>
        </row>
        <row r="2513">
          <cell r="A2513" t="str">
            <v>GLA-EXPEX</v>
          </cell>
          <cell r="B2513" t="str">
            <v>Crestron</v>
          </cell>
          <cell r="C2513" t="str">
            <v>Crestron Green Light® Wireless Expander for infiNET EX® Networks [Available July 1, 2013]</v>
          </cell>
          <cell r="D2513">
            <v>185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 t="str">
            <v>Crestron</v>
          </cell>
        </row>
        <row r="2514">
          <cell r="A2514" t="str">
            <v>GLB-DALI-T5HO-154-PM</v>
          </cell>
          <cell r="B2514" t="str">
            <v>Crestron</v>
          </cell>
          <cell r="C2514" t="str">
            <v>Crestron Green Light® Single Lamp DALI Ballast 54W with integrated Power Metering. Custom product - please allow 12 weeks for delivery.</v>
          </cell>
          <cell r="D2514">
            <v>83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 t="str">
            <v>Crestron</v>
          </cell>
        </row>
        <row r="2515">
          <cell r="A2515" t="str">
            <v>GLB-DALI-T5HO-154</v>
          </cell>
          <cell r="B2515" t="str">
            <v>Crestron</v>
          </cell>
          <cell r="C2515" t="str">
            <v>Crestron Green Light® Single Lamp DALI Ballast 54W</v>
          </cell>
          <cell r="D2515">
            <v>67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 t="str">
            <v>Crestron</v>
          </cell>
        </row>
        <row r="2516">
          <cell r="A2516" t="str">
            <v>GLB-DALI-T5HO-124/39-PM</v>
          </cell>
          <cell r="B2516" t="str">
            <v>Crestron</v>
          </cell>
          <cell r="C2516" t="str">
            <v>Crestron Green Light® Single Lamp DALI Ballast 24-39W with integrated Power Metering. Custom product - please allow 12 weeks for delivery.</v>
          </cell>
          <cell r="D2516">
            <v>83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 t="str">
            <v>Crestron</v>
          </cell>
        </row>
        <row r="2517">
          <cell r="A2517" t="str">
            <v>GLB-DALI-T5HO-124/39</v>
          </cell>
          <cell r="B2517" t="str">
            <v>Crestron</v>
          </cell>
          <cell r="C2517" t="str">
            <v>Crestron Green Light® Single Lamp DALI Ballast 24-39W</v>
          </cell>
          <cell r="D2517">
            <v>67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 t="str">
            <v>Crestron</v>
          </cell>
        </row>
        <row r="2518">
          <cell r="A2518" t="str">
            <v>GLB-DALI-T8-117/32-PM</v>
          </cell>
          <cell r="B2518" t="str">
            <v>Crestron</v>
          </cell>
          <cell r="C2518" t="str">
            <v>Crestron Green Light® Single Lamp DALI Ballast 17-32W with integrated Power Metering. Custom product - please allow 12 weeks for delivery.</v>
          </cell>
          <cell r="D2518">
            <v>83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 t="str">
            <v>Crestron</v>
          </cell>
        </row>
        <row r="2519">
          <cell r="A2519" t="str">
            <v>GLB-DALI-T8-117/32</v>
          </cell>
          <cell r="B2519" t="str">
            <v>Crestron</v>
          </cell>
          <cell r="C2519" t="str">
            <v>Crestron Green Light® Single Lamp DALI Ballast 17-32W</v>
          </cell>
          <cell r="D2519">
            <v>67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 t="str">
            <v>Crestron</v>
          </cell>
        </row>
        <row r="2520">
          <cell r="A2520" t="str">
            <v>GLB-DALI-T5-114/35-PM</v>
          </cell>
          <cell r="B2520" t="str">
            <v>Crestron</v>
          </cell>
          <cell r="C2520" t="str">
            <v>Crestron Green Light® Single Lamp DALI Ballast 14-35W with integrated Power Metering. Custom product - please allow 12 weeks for delivery.</v>
          </cell>
          <cell r="D2520">
            <v>83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 t="str">
            <v>Crestron</v>
          </cell>
        </row>
        <row r="2521">
          <cell r="A2521" t="str">
            <v>GLB-DALI-T5-114/35</v>
          </cell>
          <cell r="B2521" t="str">
            <v>Crestron</v>
          </cell>
          <cell r="C2521" t="str">
            <v>Crestron Green Light® Single Lamp DALI Ballast 14-35W</v>
          </cell>
          <cell r="D2521">
            <v>67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 t="str">
            <v>Crestron</v>
          </cell>
        </row>
        <row r="2522">
          <cell r="A2522" t="str">
            <v>GLPS</v>
          </cell>
          <cell r="B2522" t="str">
            <v>Crestron</v>
          </cell>
          <cell r="C2522" t="str">
            <v>Crestron Green Light® Power Switching Cabinets – Contact Crestron for complete system design and pricing</v>
          </cell>
          <cell r="D2522" t="str">
            <v>Contact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 t="str">
            <v>Crestron</v>
          </cell>
        </row>
        <row r="2523">
          <cell r="A2523" t="str">
            <v>GLPP-1SW3EX</v>
          </cell>
          <cell r="B2523" t="str">
            <v>Crestron</v>
          </cell>
          <cell r="C2523" t="str">
            <v>Crestron Green Light® Power Pack, 3-Channel Switch w/infiNET EX® Wireless [Available July 1, 2013]</v>
          </cell>
          <cell r="D2523">
            <v>295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 t="str">
            <v>Crestron</v>
          </cell>
        </row>
        <row r="2524">
          <cell r="A2524" t="str">
            <v>GLPP-1SW3CN</v>
          </cell>
          <cell r="B2524" t="str">
            <v>Crestron</v>
          </cell>
          <cell r="C2524" t="str">
            <v>Crestron Green Light® Power Pack, 3-Channel Switch w/Cresnet®</v>
          </cell>
          <cell r="D2524">
            <v>185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 t="str">
            <v>Crestron</v>
          </cell>
        </row>
        <row r="2525">
          <cell r="A2525" t="str">
            <v>GLPP-1DIMFLV3EX-PM</v>
          </cell>
          <cell r="B2525" t="str">
            <v>Crestron</v>
          </cell>
          <cell r="C2525" t="str">
            <v>Crestron Green Light® Power Pack, 3-Channel 0-10V Dimmer w/infiNET EX® Wireless &amp; Built-in Power Monitoring [Available July 1, 2013]</v>
          </cell>
          <cell r="D2525">
            <v>310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 t="str">
            <v>Crestron</v>
          </cell>
        </row>
        <row r="2526">
          <cell r="A2526" t="str">
            <v>GLPP-1DIMFLV3CN-PM</v>
          </cell>
          <cell r="B2526" t="str">
            <v>Crestron</v>
          </cell>
          <cell r="C2526" t="str">
            <v>Crestron Green Light® Power Pack, 3-Channel 0-10V Dimmer w/Cresnet® &amp; Built-in Power Monitoring</v>
          </cell>
          <cell r="D2526">
            <v>220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 t="str">
            <v>Crestron</v>
          </cell>
        </row>
        <row r="2527">
          <cell r="A2527" t="str">
            <v>GLPP-1SW2EX</v>
          </cell>
          <cell r="B2527" t="str">
            <v>Crestron</v>
          </cell>
          <cell r="C2527" t="str">
            <v>Crestron Green Light® Power Pack, 2-Channel Switch w/infiNET EX® Wireless [Available July 1, 2013]</v>
          </cell>
          <cell r="D2527">
            <v>255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 t="str">
            <v>Crestron</v>
          </cell>
        </row>
        <row r="2528">
          <cell r="A2528" t="str">
            <v>GLPP-1SW2CN</v>
          </cell>
          <cell r="B2528" t="str">
            <v>Crestron</v>
          </cell>
          <cell r="C2528" t="str">
            <v>Crestron Green Light® Power Pack, 2-Channel Switch w/Cresnet®</v>
          </cell>
          <cell r="D2528">
            <v>145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 t="str">
            <v>Crestron</v>
          </cell>
        </row>
        <row r="2529">
          <cell r="A2529" t="str">
            <v>GLPP-1DIMFLV2EX-PM</v>
          </cell>
          <cell r="B2529" t="str">
            <v>Crestron</v>
          </cell>
          <cell r="C2529" t="str">
            <v>Crestron Green Light® Power Pack, 2-Channel 0-10V Dimmer w/infiNET EX Wireless &amp; Built-in Power Monitoring [Available July 1, 2013]</v>
          </cell>
          <cell r="D2529">
            <v>265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 t="str">
            <v>Crestron</v>
          </cell>
        </row>
        <row r="2530">
          <cell r="A2530" t="str">
            <v>GLPP-1DIMFLV2CN-PM</v>
          </cell>
          <cell r="B2530" t="str">
            <v>Crestron</v>
          </cell>
          <cell r="C2530" t="str">
            <v>Crestron Green Light® Power Pack, 2-Channel 0-10V Dimmer w/Cresnet® &amp; Built-in Power Monitoring</v>
          </cell>
          <cell r="D2530">
            <v>170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 t="str">
            <v>Crestron</v>
          </cell>
        </row>
        <row r="2531">
          <cell r="A2531" t="str">
            <v>GLPP-SWEX</v>
          </cell>
          <cell r="B2531" t="str">
            <v>Crestron</v>
          </cell>
          <cell r="C2531" t="str">
            <v>Crestron Green Light® Power Pack, 1-Channel Switch w/infiNET EX® Wireless [Available July 1, 2013]</v>
          </cell>
          <cell r="D2531">
            <v>215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 t="str">
            <v>Crestron</v>
          </cell>
        </row>
        <row r="2532">
          <cell r="A2532" t="str">
            <v>GLPP-SWCN</v>
          </cell>
          <cell r="B2532" t="str">
            <v>Crestron</v>
          </cell>
          <cell r="C2532" t="str">
            <v>Crestron Green Light® Power Pack, 1-Channel Switch w/Cresnet®</v>
          </cell>
          <cell r="D2532">
            <v>105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 t="str">
            <v>Crestron</v>
          </cell>
        </row>
        <row r="2533">
          <cell r="A2533" t="str">
            <v>GLPP-DIMFLVEX-PM</v>
          </cell>
          <cell r="B2533" t="str">
            <v>Crestron</v>
          </cell>
          <cell r="C2533" t="str">
            <v>Crestron Green Light® Power Pack, 1-Channel 0-10V Dimmer w/infiNET EX® Wireless &amp; Built-in Power Monitoring [Available July 1, 2013]</v>
          </cell>
          <cell r="D2533">
            <v>220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 t="str">
            <v>Crestron</v>
          </cell>
        </row>
        <row r="2534">
          <cell r="A2534" t="str">
            <v>GLPP-DIMFLVCN-PM</v>
          </cell>
          <cell r="B2534" t="str">
            <v>Crestron</v>
          </cell>
          <cell r="C2534" t="str">
            <v>Crestron Green Light® Power Pack, 1-Channel 0-10V Dimmer w/Cresnet® &amp; Built-in Power Monitoring</v>
          </cell>
          <cell r="D2534">
            <v>120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 t="str">
            <v>Crestron</v>
          </cell>
        </row>
        <row r="2535">
          <cell r="A2535" t="str">
            <v>GLS-EM-MCU</v>
          </cell>
          <cell r="B2535" t="str">
            <v>Crestron</v>
          </cell>
          <cell r="C2535" t="str">
            <v>Crestron Green Light® Power Meter Control Unit</v>
          </cell>
          <cell r="D2535">
            <v>600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 t="str">
            <v>Crestron</v>
          </cell>
        </row>
        <row r="2536">
          <cell r="A2536" t="str">
            <v>GLS-OIR-W-2500</v>
          </cell>
          <cell r="B2536" t="str">
            <v>Crestron</v>
          </cell>
          <cell r="C2536" t="str">
            <v>Crestron Green Light® Passive Infrared Wall Mount Occupancy Sensor, 2500 Sq. Ft.</v>
          </cell>
          <cell r="D2536">
            <v>89</v>
          </cell>
          <cell r="E2536">
            <v>0</v>
          </cell>
          <cell r="F2536">
            <v>0.25</v>
          </cell>
          <cell r="G2536">
            <v>0.25</v>
          </cell>
          <cell r="H2536">
            <v>0.25</v>
          </cell>
          <cell r="I2536" t="str">
            <v>Crestron</v>
          </cell>
        </row>
        <row r="2537">
          <cell r="A2537" t="str">
            <v>GLS-OIR-C-450</v>
          </cell>
          <cell r="B2537" t="str">
            <v>Crestron</v>
          </cell>
          <cell r="C2537" t="str">
            <v>Crestron Green Light® Passive Infrared Ceiling Mount Occupancy Sensor, 450 Sq. Ft.</v>
          </cell>
          <cell r="D2537">
            <v>68</v>
          </cell>
          <cell r="E2537">
            <v>0</v>
          </cell>
          <cell r="F2537">
            <v>0.25</v>
          </cell>
          <cell r="G2537">
            <v>0.25</v>
          </cell>
          <cell r="H2537">
            <v>0.25</v>
          </cell>
          <cell r="I2537" t="str">
            <v>Crestron</v>
          </cell>
        </row>
        <row r="2538">
          <cell r="A2538" t="str">
            <v>GLS-OIR-C-1500</v>
          </cell>
          <cell r="B2538" t="str">
            <v>Crestron</v>
          </cell>
          <cell r="C2538" t="str">
            <v>Crestron Green Light® Passive Infrared Ceiling Mount Occupancy Sensor, 1500 Sq. Ft.</v>
          </cell>
          <cell r="D2538">
            <v>72</v>
          </cell>
          <cell r="E2538">
            <v>0</v>
          </cell>
          <cell r="F2538">
            <v>0.25</v>
          </cell>
          <cell r="G2538">
            <v>0.25</v>
          </cell>
          <cell r="H2538">
            <v>0.25</v>
          </cell>
          <cell r="I2538" t="str">
            <v>Crestron</v>
          </cell>
        </row>
        <row r="2539">
          <cell r="A2539" t="str">
            <v>GLS-ODT-W-1200</v>
          </cell>
          <cell r="B2539" t="str">
            <v>Crestron</v>
          </cell>
          <cell r="C2539" t="str">
            <v>Crestron Green Light® Dual-Technology Wall Mount Occupancy Sensor, 1200 Sq. Ft.</v>
          </cell>
          <cell r="D2539">
            <v>121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 t="str">
            <v>Crestron</v>
          </cell>
        </row>
        <row r="2540">
          <cell r="A2540" t="str">
            <v>GLS-ODT-C-500</v>
          </cell>
          <cell r="B2540" t="str">
            <v>Crestron</v>
          </cell>
          <cell r="C2540" t="str">
            <v>Crestron Green Light® Dual-Technology Ceiling Mount Occupancy Sensor, 500 Sq. Ft</v>
          </cell>
          <cell r="D2540">
            <v>88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 t="str">
            <v>Crestron</v>
          </cell>
        </row>
        <row r="2541">
          <cell r="A2541" t="str">
            <v>GLS-ODT-C-2000</v>
          </cell>
          <cell r="B2541" t="str">
            <v>Crestron</v>
          </cell>
          <cell r="C2541" t="str">
            <v>Crestron Green Light® Dual-Technology Ceiling Mount Occupancy Sensor, 2000 Sq. Ft.</v>
          </cell>
          <cell r="D2541">
            <v>124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 t="str">
            <v>Crestron</v>
          </cell>
        </row>
        <row r="2542">
          <cell r="A2542" t="str">
            <v>GLS-ODT-C-1000</v>
          </cell>
          <cell r="B2542" t="str">
            <v>Crestron</v>
          </cell>
          <cell r="C2542" t="str">
            <v>Crestron Green Light® Dual-Technology Ceiling Mount Occupancy Sensor, 1000 Sq. Ft.</v>
          </cell>
          <cell r="D2542">
            <v>112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 t="str">
            <v>Crestron</v>
          </cell>
        </row>
        <row r="2543">
          <cell r="A2543" t="str">
            <v>GLPD</v>
          </cell>
          <cell r="B2543" t="str">
            <v>Crestron</v>
          </cell>
          <cell r="C2543" t="str">
            <v>Crestron Green Light® Architectural Dimming Cabinets – Contact Crestron for complete system design and pricing</v>
          </cell>
          <cell r="D2543" t="str">
            <v>Contact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 t="str">
            <v>Crestron</v>
          </cell>
        </row>
        <row r="2544">
          <cell r="A2544" t="str">
            <v>GLB-DALI-T8-317/32-PM</v>
          </cell>
          <cell r="B2544" t="str">
            <v>Crestron</v>
          </cell>
          <cell r="C2544" t="str">
            <v>Crestron Green Light® 3 Lamp DALI Ballast 17-32W with integrated Power Metering. Custom product - please allow 12 weeks for delivery.</v>
          </cell>
          <cell r="D2544">
            <v>97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 t="str">
            <v>Crestron</v>
          </cell>
        </row>
        <row r="2545">
          <cell r="A2545" t="str">
            <v>GLB-DALI-T8-317/32</v>
          </cell>
          <cell r="B2545" t="str">
            <v>Crestron</v>
          </cell>
          <cell r="C2545" t="str">
            <v>Crestron Green Light® 3 Lamp DALI Ballast 17-32W</v>
          </cell>
          <cell r="D2545">
            <v>81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 t="str">
            <v>Crestron</v>
          </cell>
        </row>
        <row r="2546">
          <cell r="A2546" t="str">
            <v>GLB-DALI-T5HO-254-PM</v>
          </cell>
          <cell r="B2546" t="str">
            <v>Crestron</v>
          </cell>
          <cell r="C2546" t="str">
            <v>Crestron Green Light® 2 Lamp DALI Ballast 54W with integrated Power Metering. Custom product - please allow 12 weeks for delivery.</v>
          </cell>
          <cell r="D2546">
            <v>91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 t="str">
            <v>Crestron</v>
          </cell>
        </row>
        <row r="2547">
          <cell r="A2547" t="str">
            <v>GLB-DALI-T5HO-254</v>
          </cell>
          <cell r="B2547" t="str">
            <v>Crestron</v>
          </cell>
          <cell r="C2547" t="str">
            <v>Crestron Green Light® 2 Lamp DALI Ballast 54W</v>
          </cell>
          <cell r="D2547">
            <v>75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 t="str">
            <v>Crestron</v>
          </cell>
        </row>
        <row r="2548">
          <cell r="A2548" t="str">
            <v>GLB-DALI-T5HO-224/39-PM</v>
          </cell>
          <cell r="B2548" t="str">
            <v>Crestron</v>
          </cell>
          <cell r="C2548" t="str">
            <v>Crestron Green Light® 2 Lamp DALI Ballast 24-39W with integrated Power Metering. Custom product - please allow 12 weeks for delivery.</v>
          </cell>
          <cell r="D2548">
            <v>91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 t="str">
            <v>Crestron</v>
          </cell>
        </row>
        <row r="2549">
          <cell r="A2549" t="str">
            <v>GLB-DALI-T5HO-224/39</v>
          </cell>
          <cell r="B2549" t="str">
            <v>Crestron</v>
          </cell>
          <cell r="C2549" t="str">
            <v>Crestron Green Light® 2 Lamp DALI Ballast 24-39W</v>
          </cell>
          <cell r="D2549">
            <v>75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 t="str">
            <v>Crestron</v>
          </cell>
        </row>
        <row r="2550">
          <cell r="A2550" t="str">
            <v>GLB-DALI-T8-217/32-PM</v>
          </cell>
          <cell r="B2550" t="str">
            <v>Crestron</v>
          </cell>
          <cell r="C2550" t="str">
            <v>Crestron Green Light® 2 Lamp DALI Ballast 17-32W with integrated Power Metering. Custom product - please allow 12 weeks for delivery.</v>
          </cell>
          <cell r="D2550">
            <v>91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 t="str">
            <v>Crestron</v>
          </cell>
        </row>
        <row r="2551">
          <cell r="A2551" t="str">
            <v>GLB-DALI-T8-217/32</v>
          </cell>
          <cell r="B2551" t="str">
            <v>Crestron</v>
          </cell>
          <cell r="C2551" t="str">
            <v>Crestron Green Light® 2 Lamp DALI Ballast 17-32W</v>
          </cell>
          <cell r="D2551">
            <v>75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 t="str">
            <v>Crestron</v>
          </cell>
        </row>
        <row r="2552">
          <cell r="A2552" t="str">
            <v>GLB-DALI-T5-214/35-PM</v>
          </cell>
          <cell r="B2552" t="str">
            <v>Crestron</v>
          </cell>
          <cell r="C2552" t="str">
            <v>Crestron Green Light® 2 Lamp DALI Ballast 14-35W with integrated Power Metering. Custom product - please allow 12 weeks for delivery.</v>
          </cell>
          <cell r="D2552">
            <v>91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 t="str">
            <v>Crestron</v>
          </cell>
        </row>
        <row r="2553">
          <cell r="A2553" t="str">
            <v>GLB-DALI-T5-214/35</v>
          </cell>
          <cell r="B2553" t="str">
            <v>Crestron</v>
          </cell>
          <cell r="C2553" t="str">
            <v>Crestron Green Light® 2 Lamp DALI Ballast 14-35W</v>
          </cell>
          <cell r="D2553">
            <v>75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 t="str">
            <v>Crestron</v>
          </cell>
        </row>
        <row r="2554">
          <cell r="A2554" t="str">
            <v>CSC-ACCN</v>
          </cell>
          <cell r="B2554" t="str">
            <v>Crestron</v>
          </cell>
          <cell r="C2554" t="str">
            <v>Cresnet® Interface to Somfy® ST50 ILT2 Motor</v>
          </cell>
          <cell r="D2554">
            <v>75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 t="str">
            <v>Crestron</v>
          </cell>
        </row>
        <row r="2555">
          <cell r="A2555" t="str">
            <v>CSC-DCCN</v>
          </cell>
          <cell r="B2555" t="str">
            <v>Crestron</v>
          </cell>
          <cell r="C2555" t="str">
            <v>Cresnet® Interface to Crestron® QMT30 Shades</v>
          </cell>
          <cell r="D2555">
            <v>75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 t="str">
            <v>Crestron</v>
          </cell>
        </row>
        <row r="2556">
          <cell r="A2556" t="str">
            <v>CRESNET-DM-NP-SP500</v>
          </cell>
          <cell r="B2556" t="str">
            <v>Crestron</v>
          </cell>
          <cell r="C2556" t="str">
            <v>Cresnet® Dimmer Control Cable (data only), non-plenum, 500 ft spool</v>
          </cell>
          <cell r="D2556">
            <v>95</v>
          </cell>
          <cell r="E2556">
            <v>0</v>
          </cell>
          <cell r="F2556">
            <v>5</v>
          </cell>
          <cell r="G2556">
            <v>0</v>
          </cell>
          <cell r="H2556">
            <v>0</v>
          </cell>
          <cell r="I2556" t="str">
            <v>Crestron</v>
          </cell>
        </row>
        <row r="2557">
          <cell r="A2557" t="str">
            <v>CRESNET-P-YL-SP500</v>
          </cell>
          <cell r="B2557" t="str">
            <v>Crestron</v>
          </cell>
          <cell r="C2557" t="str">
            <v>Cresnet® Control Cable, plenum, yellow, 500 ft spool</v>
          </cell>
          <cell r="D2557">
            <v>225</v>
          </cell>
          <cell r="E2557">
            <v>0</v>
          </cell>
          <cell r="F2557">
            <v>5</v>
          </cell>
          <cell r="G2557">
            <v>0</v>
          </cell>
          <cell r="H2557">
            <v>0</v>
          </cell>
          <cell r="I2557" t="str">
            <v>Crestron</v>
          </cell>
        </row>
        <row r="2558">
          <cell r="A2558" t="str">
            <v>CRESNET-P-TL-SP500</v>
          </cell>
          <cell r="B2558" t="str">
            <v>Crestron</v>
          </cell>
          <cell r="C2558" t="str">
            <v>Cresnet® Control Cable, plenum, teal, 500 ft spool</v>
          </cell>
          <cell r="D2558">
            <v>225</v>
          </cell>
          <cell r="E2558">
            <v>0</v>
          </cell>
          <cell r="F2558">
            <v>5</v>
          </cell>
          <cell r="G2558">
            <v>0</v>
          </cell>
          <cell r="H2558">
            <v>0</v>
          </cell>
          <cell r="I2558" t="str">
            <v>Crestron</v>
          </cell>
        </row>
        <row r="2559">
          <cell r="A2559" t="str">
            <v>CRESNET-P-TL-SP1000</v>
          </cell>
          <cell r="B2559" t="str">
            <v>Crestron</v>
          </cell>
          <cell r="C2559" t="str">
            <v>Cresnet® Control Cable, plenum, teal, 1000 ft spool</v>
          </cell>
          <cell r="D2559">
            <v>550</v>
          </cell>
          <cell r="E2559">
            <v>0</v>
          </cell>
          <cell r="F2559">
            <v>10</v>
          </cell>
          <cell r="G2559">
            <v>0</v>
          </cell>
          <cell r="H2559">
            <v>0</v>
          </cell>
          <cell r="I2559" t="str">
            <v>Crestron</v>
          </cell>
        </row>
        <row r="2560">
          <cell r="A2560" t="str">
            <v>CRESNET-P-OR-SP500</v>
          </cell>
          <cell r="B2560" t="str">
            <v>Crestron</v>
          </cell>
          <cell r="C2560" t="str">
            <v>Cresnet® Control Cable, plenum, orange, 500 ft spool</v>
          </cell>
          <cell r="D2560">
            <v>225</v>
          </cell>
          <cell r="E2560">
            <v>0</v>
          </cell>
          <cell r="F2560">
            <v>5</v>
          </cell>
          <cell r="G2560">
            <v>0</v>
          </cell>
          <cell r="H2560">
            <v>0</v>
          </cell>
          <cell r="I2560" t="str">
            <v>Crestron</v>
          </cell>
        </row>
        <row r="2561">
          <cell r="A2561" t="str">
            <v>CRESNET-P-BK-SP500</v>
          </cell>
          <cell r="B2561" t="str">
            <v>Crestron</v>
          </cell>
          <cell r="C2561" t="str">
            <v>Cresnet® Control Cable, plenum, black, 500 ft spool</v>
          </cell>
          <cell r="D2561">
            <v>225</v>
          </cell>
          <cell r="E2561">
            <v>0</v>
          </cell>
          <cell r="F2561">
            <v>5</v>
          </cell>
          <cell r="G2561">
            <v>0</v>
          </cell>
          <cell r="H2561">
            <v>0</v>
          </cell>
          <cell r="I2561" t="str">
            <v>Crestron</v>
          </cell>
        </row>
        <row r="2562">
          <cell r="A2562" t="str">
            <v>CRESNET-NP-YL-B500</v>
          </cell>
          <cell r="B2562" t="str">
            <v>Crestron</v>
          </cell>
          <cell r="C2562" t="str">
            <v>Cresnet® Control Cable, non-plenum, yellow, 500 ft box</v>
          </cell>
          <cell r="D2562">
            <v>125</v>
          </cell>
          <cell r="E2562">
            <v>0</v>
          </cell>
          <cell r="F2562">
            <v>5</v>
          </cell>
          <cell r="G2562">
            <v>0</v>
          </cell>
          <cell r="H2562">
            <v>0</v>
          </cell>
          <cell r="I2562" t="str">
            <v>Crestron</v>
          </cell>
        </row>
        <row r="2563">
          <cell r="A2563" t="str">
            <v>CRESNET-NP-TL-SP500</v>
          </cell>
          <cell r="B2563" t="str">
            <v>Crestron</v>
          </cell>
          <cell r="C2563" t="str">
            <v>Cresnet® Control Cable, non-plenum, teal, 500 ft spool</v>
          </cell>
          <cell r="D2563">
            <v>125</v>
          </cell>
          <cell r="E2563">
            <v>0</v>
          </cell>
          <cell r="F2563">
            <v>5</v>
          </cell>
          <cell r="G2563">
            <v>0</v>
          </cell>
          <cell r="H2563">
            <v>0</v>
          </cell>
          <cell r="I2563" t="str">
            <v>Crestron</v>
          </cell>
        </row>
        <row r="2564">
          <cell r="A2564" t="str">
            <v>CRESNET-NP-TL-B500</v>
          </cell>
          <cell r="B2564" t="str">
            <v>Crestron</v>
          </cell>
          <cell r="C2564" t="str">
            <v>Cresnet® Control Cable, non-plenum, teal, 500 ft box</v>
          </cell>
          <cell r="D2564">
            <v>125</v>
          </cell>
          <cell r="E2564">
            <v>0</v>
          </cell>
          <cell r="F2564">
            <v>5</v>
          </cell>
          <cell r="G2564">
            <v>0</v>
          </cell>
          <cell r="H2564">
            <v>0</v>
          </cell>
          <cell r="I2564" t="str">
            <v>Crestron</v>
          </cell>
        </row>
        <row r="2565">
          <cell r="A2565" t="str">
            <v>CRESNET-NP-TL-B250</v>
          </cell>
          <cell r="B2565" t="str">
            <v>Crestron</v>
          </cell>
          <cell r="C2565" t="str">
            <v>Cresnet® Control Cable, non-plenum, teal, 250 ft box</v>
          </cell>
          <cell r="D2565">
            <v>65</v>
          </cell>
          <cell r="E2565">
            <v>0</v>
          </cell>
          <cell r="F2565">
            <v>2.5</v>
          </cell>
          <cell r="G2565">
            <v>0</v>
          </cell>
          <cell r="H2565">
            <v>0</v>
          </cell>
          <cell r="I2565" t="str">
            <v>Crestron</v>
          </cell>
        </row>
        <row r="2566">
          <cell r="A2566" t="str">
            <v>CRESNET-NP-TL-SP1000</v>
          </cell>
          <cell r="B2566" t="str">
            <v>Crestron</v>
          </cell>
          <cell r="C2566" t="str">
            <v>Cresnet® Control Cable, non-plenum, teal, 1000 ft spool</v>
          </cell>
          <cell r="D2566">
            <v>250</v>
          </cell>
          <cell r="E2566">
            <v>0</v>
          </cell>
          <cell r="F2566">
            <v>10</v>
          </cell>
          <cell r="G2566">
            <v>0</v>
          </cell>
          <cell r="H2566">
            <v>0</v>
          </cell>
          <cell r="I2566" t="str">
            <v>Crestron</v>
          </cell>
        </row>
        <row r="2567">
          <cell r="A2567" t="str">
            <v>CRESNET-NP-OR-B500</v>
          </cell>
          <cell r="B2567" t="str">
            <v>Crestron</v>
          </cell>
          <cell r="C2567" t="str">
            <v>Cresnet® Control Cable, non-plenum, orange, 500 ft box</v>
          </cell>
          <cell r="D2567">
            <v>125</v>
          </cell>
          <cell r="E2567">
            <v>0</v>
          </cell>
          <cell r="F2567">
            <v>5</v>
          </cell>
          <cell r="G2567">
            <v>0</v>
          </cell>
          <cell r="H2567">
            <v>0</v>
          </cell>
          <cell r="I2567" t="str">
            <v>Crestron</v>
          </cell>
        </row>
        <row r="2568">
          <cell r="A2568" t="str">
            <v>CRESNET-NP-BK-B500</v>
          </cell>
          <cell r="B2568" t="str">
            <v>Crestron</v>
          </cell>
          <cell r="C2568" t="str">
            <v>Cresnet® Control Cable, non-plenum, black, 500 ft box</v>
          </cell>
          <cell r="D2568">
            <v>125</v>
          </cell>
          <cell r="E2568">
            <v>0</v>
          </cell>
          <cell r="F2568">
            <v>5</v>
          </cell>
          <cell r="G2568">
            <v>0</v>
          </cell>
          <cell r="H2568">
            <v>0</v>
          </cell>
          <cell r="I2568" t="str">
            <v>Crestron</v>
          </cell>
        </row>
        <row r="2569">
          <cell r="A2569" t="str">
            <v>CRESNET-HP-NP-TL-SP500</v>
          </cell>
          <cell r="B2569" t="str">
            <v>Crestron</v>
          </cell>
          <cell r="C2569" t="str">
            <v>Cresnet® "High-Power" Control Cable, non-plenum, teal, 500 ft spool</v>
          </cell>
          <cell r="D2569">
            <v>425</v>
          </cell>
          <cell r="E2569">
            <v>0</v>
          </cell>
          <cell r="F2569">
            <v>5</v>
          </cell>
          <cell r="G2569">
            <v>0</v>
          </cell>
          <cell r="H2569">
            <v>0</v>
          </cell>
          <cell r="I2569" t="str">
            <v>Crestron</v>
          </cell>
        </row>
        <row r="2570">
          <cell r="A2570" t="str">
            <v>CRESNET-HP-NP-TL-SP1000</v>
          </cell>
          <cell r="B2570" t="str">
            <v>Crestron</v>
          </cell>
          <cell r="C2570" t="str">
            <v>Cresnet® "High-Power" Control Cable, non-plenum, teal, 1000 ft spool</v>
          </cell>
          <cell r="D2570">
            <v>900</v>
          </cell>
          <cell r="E2570">
            <v>0</v>
          </cell>
          <cell r="F2570">
            <v>10</v>
          </cell>
          <cell r="G2570">
            <v>0</v>
          </cell>
          <cell r="H2570">
            <v>0</v>
          </cell>
          <cell r="I2570" t="str">
            <v>Crestron</v>
          </cell>
        </row>
        <row r="2571">
          <cell r="A2571" t="str">
            <v>C2N-RTHS</v>
          </cell>
          <cell r="B2571" t="str">
            <v>Crestron</v>
          </cell>
          <cell r="C2571" t="str">
            <v xml:space="preserve">Cresnet Remote Temperature and Relative Humidity Sensor </v>
          </cell>
          <cell r="D2571">
            <v>175</v>
          </cell>
          <cell r="E2571">
            <v>0</v>
          </cell>
          <cell r="F2571">
            <v>1</v>
          </cell>
          <cell r="G2571">
            <v>0.25</v>
          </cell>
          <cell r="H2571">
            <v>0</v>
          </cell>
          <cell r="I2571" t="str">
            <v>Crestron</v>
          </cell>
        </row>
        <row r="2572">
          <cell r="A2572" t="str">
            <v>CNPWSI-75</v>
          </cell>
          <cell r="B2572" t="str">
            <v>Crestron</v>
          </cell>
          <cell r="C2572" t="str">
            <v>Cresnet Power Supply, 75 Watts - International Version, 230V</v>
          </cell>
          <cell r="D2572">
            <v>225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 t="str">
            <v>Crestron</v>
          </cell>
        </row>
        <row r="2573">
          <cell r="A2573" t="str">
            <v>CNPWS-75</v>
          </cell>
          <cell r="B2573" t="str">
            <v>Crestron</v>
          </cell>
          <cell r="C2573" t="str">
            <v>Cresnet Power Supply, 75 Watts</v>
          </cell>
          <cell r="D2573">
            <v>225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 t="str">
            <v>Crestron</v>
          </cell>
        </row>
        <row r="2574">
          <cell r="A2574" t="str">
            <v>C2N-SPWS300</v>
          </cell>
          <cell r="B2574" t="str">
            <v>Crestron</v>
          </cell>
          <cell r="C2574" t="str">
            <v>Cresnet Power Supply, 300 Watts</v>
          </cell>
          <cell r="D2574">
            <v>750</v>
          </cell>
          <cell r="E2574">
            <v>0</v>
          </cell>
          <cell r="F2574">
            <v>2</v>
          </cell>
          <cell r="G2574">
            <v>0.25</v>
          </cell>
          <cell r="H2574">
            <v>1</v>
          </cell>
          <cell r="I2574" t="str">
            <v>Crestron</v>
          </cell>
        </row>
        <row r="2575">
          <cell r="A2575" t="str">
            <v>CLX-PWS75</v>
          </cell>
          <cell r="B2575" t="str">
            <v>Crestron</v>
          </cell>
          <cell r="C2575" t="str">
            <v>Cresnet Power Supply Module, 75 Watts, for CAEN Automation Enclosures</v>
          </cell>
          <cell r="D2575">
            <v>250</v>
          </cell>
          <cell r="E2575">
            <v>0</v>
          </cell>
          <cell r="F2575">
            <v>0.25</v>
          </cell>
          <cell r="G2575">
            <v>0</v>
          </cell>
          <cell r="H2575">
            <v>0</v>
          </cell>
          <cell r="I2575" t="str">
            <v>Crestron</v>
          </cell>
        </row>
        <row r="2576">
          <cell r="A2576" t="str">
            <v>CNPCI-8</v>
          </cell>
          <cell r="B2576" t="str">
            <v>Crestron</v>
          </cell>
          <cell r="C2576" t="str">
            <v>Cresnet Power Control Interface, 8-channel, 20A/channel, 120 or 277VAC with 8 digital inputs, NEMA enclosure</v>
          </cell>
          <cell r="D2576">
            <v>670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 t="str">
            <v>Crestron</v>
          </cell>
        </row>
        <row r="2577">
          <cell r="A2577" t="str">
            <v>CAEN-BLOCK</v>
          </cell>
          <cell r="B2577" t="str">
            <v>Crestron</v>
          </cell>
          <cell r="C2577" t="str">
            <v>Cresnet Network Termination Block for CAEN and CAENIB Automation Enclosures</v>
          </cell>
          <cell r="D2577">
            <v>75</v>
          </cell>
          <cell r="E2577">
            <v>0</v>
          </cell>
          <cell r="F2577">
            <v>0.25</v>
          </cell>
          <cell r="G2577">
            <v>0</v>
          </cell>
          <cell r="H2577">
            <v>0</v>
          </cell>
          <cell r="I2577" t="str">
            <v>Crestron</v>
          </cell>
        </row>
        <row r="2578">
          <cell r="A2578" t="str">
            <v>C2N-NPA8</v>
          </cell>
          <cell r="B2578" t="str">
            <v>Crestron</v>
          </cell>
          <cell r="C2578" t="str">
            <v>Cresnet Network Poll Accelerator, 8 Channel</v>
          </cell>
          <cell r="D2578">
            <v>1000</v>
          </cell>
          <cell r="E2578">
            <v>0</v>
          </cell>
          <cell r="F2578">
            <v>2</v>
          </cell>
          <cell r="G2578">
            <v>0.25</v>
          </cell>
          <cell r="H2578">
            <v>0</v>
          </cell>
          <cell r="I2578" t="str">
            <v>Crestron</v>
          </cell>
        </row>
        <row r="2579">
          <cell r="A2579" t="str">
            <v>CNECI-4A</v>
          </cell>
          <cell r="B2579" t="str">
            <v>Crestron</v>
          </cell>
          <cell r="C2579" t="str">
            <v>Cresnet Motor Control Interface, 4-channel, 120/230VAC, NEMA enclosure</v>
          </cell>
          <cell r="D2579">
            <v>350</v>
          </cell>
          <cell r="E2579">
            <v>0</v>
          </cell>
          <cell r="F2579">
            <v>0.25</v>
          </cell>
          <cell r="G2579">
            <v>0.25</v>
          </cell>
          <cell r="H2579">
            <v>1</v>
          </cell>
          <cell r="I2579" t="str">
            <v>Crestron</v>
          </cell>
        </row>
        <row r="2580">
          <cell r="A2580" t="str">
            <v>ST-IO</v>
          </cell>
          <cell r="B2580" t="str">
            <v>Crestron</v>
          </cell>
          <cell r="C2580" t="str">
            <v>Cresnet Module with 8 Relays and 4 Analog/Digital Inputs. Includes PW-1205 Power Supply</v>
          </cell>
          <cell r="D2580">
            <v>300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 t="str">
            <v>Crestron</v>
          </cell>
        </row>
        <row r="2581">
          <cell r="A2581" t="str">
            <v>STI-IO</v>
          </cell>
          <cell r="B2581" t="str">
            <v>Crestron</v>
          </cell>
          <cell r="C2581" t="str">
            <v>Cresnet Module with 8 Relays and 4 Analog/Digital Inputs - International Version, 230V. Includes PWI-1215 Power Supply</v>
          </cell>
          <cell r="D2581">
            <v>300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 t="str">
            <v>Crestron</v>
          </cell>
        </row>
        <row r="2582">
          <cell r="A2582" t="str">
            <v>CSP-LSP</v>
          </cell>
          <cell r="B2582" t="str">
            <v>Crestron</v>
          </cell>
          <cell r="C2582" t="str">
            <v>Cresnet Lightning Strike Protector</v>
          </cell>
          <cell r="D2582">
            <v>250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 t="str">
            <v>Crestron</v>
          </cell>
        </row>
        <row r="2583">
          <cell r="A2583" t="str">
            <v>CNTBLOCK</v>
          </cell>
          <cell r="B2583" t="str">
            <v>Crestron</v>
          </cell>
          <cell r="C2583" t="str">
            <v>Cresnet Distribution Block</v>
          </cell>
          <cell r="D2583">
            <v>85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 t="str">
            <v>Crestron</v>
          </cell>
        </row>
        <row r="2584">
          <cell r="A2584" t="str">
            <v>CLI-220N-4</v>
          </cell>
          <cell r="B2584" t="str">
            <v>Crestron</v>
          </cell>
          <cell r="C2584" t="str">
            <v>Cresnet 4-Channel Dimmer Module with single module enclosure - International Version, 230VAC</v>
          </cell>
          <cell r="D2584">
            <v>500</v>
          </cell>
          <cell r="E2584">
            <v>0</v>
          </cell>
          <cell r="F2584">
            <v>1</v>
          </cell>
          <cell r="G2584">
            <v>0.25</v>
          </cell>
          <cell r="H2584">
            <v>2</v>
          </cell>
          <cell r="I2584" t="str">
            <v>Crestron</v>
          </cell>
        </row>
        <row r="2585">
          <cell r="A2585" t="str">
            <v>CRESFIBER-TK</v>
          </cell>
          <cell r="B2585" t="str">
            <v>Crestron</v>
          </cell>
          <cell r="C2585" t="str">
            <v>CresFiber® Termination Kit (AFL Telecommunications®)</v>
          </cell>
          <cell r="D2585">
            <v>2925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 t="str">
            <v>Crestron</v>
          </cell>
        </row>
        <row r="2586">
          <cell r="A2586" t="str">
            <v>CRESFIBER-SINGLE-SC-P-6</v>
          </cell>
          <cell r="B2586" t="str">
            <v>Crestron</v>
          </cell>
          <cell r="C2586" t="str">
            <v>CresFiber® Simplex Fiber Optic Cable Assembly, 50/125, SC, Plenum, 6 ft</v>
          </cell>
          <cell r="D2586">
            <v>13</v>
          </cell>
          <cell r="E2586">
            <v>0</v>
          </cell>
          <cell r="F2586">
            <v>0.25</v>
          </cell>
          <cell r="G2586">
            <v>0</v>
          </cell>
          <cell r="H2586">
            <v>0</v>
          </cell>
          <cell r="I2586" t="str">
            <v>Crestron</v>
          </cell>
        </row>
        <row r="2587">
          <cell r="A2587" t="str">
            <v>CRESFIBER-SINGLE-SC-P-30</v>
          </cell>
          <cell r="B2587" t="str">
            <v>Crestron</v>
          </cell>
          <cell r="C2587" t="str">
            <v>CresFiber® Simplex Fiber Optic Cable Assembly, 50/125, SC, Plenum, 30 ft</v>
          </cell>
          <cell r="D2587">
            <v>28</v>
          </cell>
          <cell r="E2587">
            <v>0</v>
          </cell>
          <cell r="F2587">
            <v>0.25</v>
          </cell>
          <cell r="G2587">
            <v>0</v>
          </cell>
          <cell r="H2587">
            <v>0</v>
          </cell>
          <cell r="I2587" t="str">
            <v>Crestron</v>
          </cell>
        </row>
        <row r="2588">
          <cell r="A2588" t="str">
            <v>CRESFIBER-SINGLE-SC-P-3</v>
          </cell>
          <cell r="B2588" t="str">
            <v>Crestron</v>
          </cell>
          <cell r="C2588" t="str">
            <v>CresFiber® Simplex Fiber Optic Cable Assembly, 50/125, SC, Plenum, 3 ft</v>
          </cell>
          <cell r="D2588">
            <v>11</v>
          </cell>
          <cell r="E2588">
            <v>0</v>
          </cell>
          <cell r="F2588">
            <v>0.25</v>
          </cell>
          <cell r="G2588">
            <v>0</v>
          </cell>
          <cell r="H2588">
            <v>0</v>
          </cell>
          <cell r="I2588" t="str">
            <v>Crestron</v>
          </cell>
        </row>
        <row r="2589">
          <cell r="A2589" t="str">
            <v>CRESFIBER-SINGLE-SC-P-20</v>
          </cell>
          <cell r="B2589" t="str">
            <v>Crestron</v>
          </cell>
          <cell r="C2589" t="str">
            <v>CresFiber® Simplex Fiber Optic Cable Assembly, 50/125, SC, Plenum, 20 ft</v>
          </cell>
          <cell r="D2589">
            <v>20</v>
          </cell>
          <cell r="E2589">
            <v>0</v>
          </cell>
          <cell r="F2589">
            <v>0.25</v>
          </cell>
          <cell r="G2589">
            <v>0</v>
          </cell>
          <cell r="H2589">
            <v>0</v>
          </cell>
          <cell r="I2589" t="str">
            <v>Crestron</v>
          </cell>
        </row>
        <row r="2590">
          <cell r="A2590" t="str">
            <v>CRESFIBER-SINGLE-SC-P-12</v>
          </cell>
          <cell r="B2590" t="str">
            <v>Crestron</v>
          </cell>
          <cell r="C2590" t="str">
            <v>CresFiber® Simplex Fiber Optic Cable Assembly, 50/125, SC, Plenum, 12 ft</v>
          </cell>
          <cell r="D2590">
            <v>15</v>
          </cell>
          <cell r="E2590">
            <v>0</v>
          </cell>
          <cell r="F2590">
            <v>0.25</v>
          </cell>
          <cell r="G2590">
            <v>0</v>
          </cell>
          <cell r="H2590">
            <v>0</v>
          </cell>
          <cell r="I2590" t="str">
            <v>Crestron</v>
          </cell>
        </row>
        <row r="2591">
          <cell r="A2591" t="str">
            <v>CRESFIBER-SINGLE-SC-P-1.5</v>
          </cell>
          <cell r="B2591" t="str">
            <v>Crestron</v>
          </cell>
          <cell r="C2591" t="str">
            <v>CresFiber® Simplex Fiber Optic Cable Assembly, 50/125, SC, Plenum, 1.5 ft</v>
          </cell>
          <cell r="D2591">
            <v>10</v>
          </cell>
          <cell r="E2591">
            <v>0</v>
          </cell>
          <cell r="F2591">
            <v>0.25</v>
          </cell>
          <cell r="G2591">
            <v>0</v>
          </cell>
          <cell r="H2591">
            <v>0</v>
          </cell>
          <cell r="I2591" t="str">
            <v>Crestron</v>
          </cell>
        </row>
        <row r="2592">
          <cell r="A2592" t="str">
            <v>CRESFIBER-CONN-SC50UM-12</v>
          </cell>
          <cell r="B2592" t="str">
            <v>Crestron</v>
          </cell>
          <cell r="C2592" t="str">
            <v>CresFiber® Fiber Optic Cable Connector (AFL Telecommunications®), SC 50µm, 12-Pack</v>
          </cell>
          <cell r="D2592">
            <v>285</v>
          </cell>
          <cell r="E2592">
            <v>0</v>
          </cell>
          <cell r="F2592">
            <v>3</v>
          </cell>
          <cell r="G2592">
            <v>0</v>
          </cell>
          <cell r="H2592">
            <v>0</v>
          </cell>
          <cell r="I2592" t="str">
            <v>Crestron</v>
          </cell>
        </row>
        <row r="2593">
          <cell r="A2593" t="str">
            <v>CRESFIBER-DUAL-SC-P-6</v>
          </cell>
          <cell r="B2593" t="str">
            <v>Crestron</v>
          </cell>
          <cell r="C2593" t="str">
            <v>CresFiber® Duplex Fiber Optic Cable Assembly, 50/125, SC, Plenum, 6 ft</v>
          </cell>
          <cell r="D2593">
            <v>26</v>
          </cell>
          <cell r="E2593">
            <v>0</v>
          </cell>
          <cell r="F2593">
            <v>0.25</v>
          </cell>
          <cell r="G2593">
            <v>0</v>
          </cell>
          <cell r="H2593">
            <v>0</v>
          </cell>
          <cell r="I2593" t="str">
            <v>Crestron</v>
          </cell>
        </row>
        <row r="2594">
          <cell r="A2594" t="str">
            <v>CRESFIBER-DUAL-SC-P-30</v>
          </cell>
          <cell r="B2594" t="str">
            <v>Crestron</v>
          </cell>
          <cell r="C2594" t="str">
            <v>CresFiber® Duplex Fiber Optic Cable Assembly, 50/125, SC, Plenum, 30 ft</v>
          </cell>
          <cell r="D2594">
            <v>56</v>
          </cell>
          <cell r="E2594">
            <v>0</v>
          </cell>
          <cell r="F2594">
            <v>0.25</v>
          </cell>
          <cell r="G2594">
            <v>0</v>
          </cell>
          <cell r="H2594">
            <v>0</v>
          </cell>
          <cell r="I2594" t="str">
            <v>Crestron</v>
          </cell>
        </row>
        <row r="2595">
          <cell r="A2595" t="str">
            <v>CRESFIBER-DUAL-SC-P-3</v>
          </cell>
          <cell r="B2595" t="str">
            <v>Crestron</v>
          </cell>
          <cell r="C2595" t="str">
            <v>CresFiber® Duplex Fiber Optic Cable Assembly, 50/125, SC, Plenum, 3 ft</v>
          </cell>
          <cell r="D2595">
            <v>22</v>
          </cell>
          <cell r="E2595">
            <v>0</v>
          </cell>
          <cell r="F2595">
            <v>0.25</v>
          </cell>
          <cell r="G2595">
            <v>0</v>
          </cell>
          <cell r="H2595">
            <v>0</v>
          </cell>
          <cell r="I2595" t="str">
            <v>Crestron</v>
          </cell>
        </row>
        <row r="2596">
          <cell r="A2596" t="str">
            <v>CRESFIBER-DUAL-SC-P-20</v>
          </cell>
          <cell r="B2596" t="str">
            <v>Crestron</v>
          </cell>
          <cell r="C2596" t="str">
            <v>CresFiber® Duplex Fiber Optic Cable Assembly, 50/125, SC, Plenum, 20 ft</v>
          </cell>
          <cell r="D2596">
            <v>40</v>
          </cell>
          <cell r="E2596">
            <v>0</v>
          </cell>
          <cell r="F2596">
            <v>0.25</v>
          </cell>
          <cell r="G2596">
            <v>0</v>
          </cell>
          <cell r="H2596">
            <v>0</v>
          </cell>
          <cell r="I2596" t="str">
            <v>Crestron</v>
          </cell>
        </row>
        <row r="2597">
          <cell r="A2597" t="str">
            <v>CRESFIBER-DUAL-SC-P-12</v>
          </cell>
          <cell r="B2597" t="str">
            <v>Crestron</v>
          </cell>
          <cell r="C2597" t="str">
            <v>CresFiber® Duplex Fiber Optic Cable Assembly, 50/125, SC, Plenum, 12 ft</v>
          </cell>
          <cell r="D2597">
            <v>30</v>
          </cell>
          <cell r="E2597">
            <v>0</v>
          </cell>
          <cell r="F2597">
            <v>0.25</v>
          </cell>
          <cell r="G2597">
            <v>0</v>
          </cell>
          <cell r="H2597">
            <v>0</v>
          </cell>
          <cell r="I2597" t="str">
            <v>Crestron</v>
          </cell>
        </row>
        <row r="2598">
          <cell r="A2598" t="str">
            <v>CRESFIBER-DUAL-SC-P-1.5</v>
          </cell>
          <cell r="B2598" t="str">
            <v>Crestron</v>
          </cell>
          <cell r="C2598" t="str">
            <v>CresFiber® Duplex Fiber Optic Cable Assembly, 50/125, SC, Plenum, 1.5 ft</v>
          </cell>
          <cell r="D2598">
            <v>20</v>
          </cell>
          <cell r="E2598">
            <v>0</v>
          </cell>
          <cell r="F2598">
            <v>0.25</v>
          </cell>
          <cell r="G2598">
            <v>0</v>
          </cell>
          <cell r="H2598">
            <v>0</v>
          </cell>
          <cell r="I2598" t="str">
            <v>Crestron</v>
          </cell>
        </row>
        <row r="2599">
          <cell r="A2599" t="str">
            <v>CRESFIBER-SINGLE-SC-CLEAR-NP-60</v>
          </cell>
          <cell r="B2599" t="str">
            <v>Crestron</v>
          </cell>
          <cell r="C2599" t="str">
            <v>CresFiber® CLEAR Simplex Fiber Optic Cable Assembly, 50/125, SC, Non-Plenum, 60 ft</v>
          </cell>
          <cell r="D2599">
            <v>55</v>
          </cell>
          <cell r="E2599">
            <v>0</v>
          </cell>
          <cell r="F2599">
            <v>1.2</v>
          </cell>
          <cell r="G2599">
            <v>0</v>
          </cell>
          <cell r="H2599">
            <v>0</v>
          </cell>
          <cell r="I2599" t="str">
            <v>Crestron</v>
          </cell>
        </row>
        <row r="2600">
          <cell r="A2600" t="str">
            <v>CRESFIBER-SINGLE-SC-CLEAR-NP-30</v>
          </cell>
          <cell r="B2600" t="str">
            <v>Crestron</v>
          </cell>
          <cell r="C2600" t="str">
            <v>CresFiber® CLEAR Simplex Fiber Optic Cable Assembly, 50/125, SC, Non-Plenum, 30 ft</v>
          </cell>
          <cell r="D2600">
            <v>45</v>
          </cell>
          <cell r="E2600">
            <v>0</v>
          </cell>
          <cell r="F2600">
            <v>0.6</v>
          </cell>
          <cell r="G2600">
            <v>0</v>
          </cell>
          <cell r="H2600">
            <v>0</v>
          </cell>
          <cell r="I2600" t="str">
            <v>Crestron</v>
          </cell>
        </row>
        <row r="2601">
          <cell r="A2601" t="str">
            <v>CRESFIBER-SINGLE-SC-CLEAR-NP-100</v>
          </cell>
          <cell r="B2601" t="str">
            <v>Crestron</v>
          </cell>
          <cell r="C2601" t="str">
            <v>CresFiber® CLEAR Simplex Fiber Optic Cable Assembly, 50/125, SC, Non-Plenum, 100 ft</v>
          </cell>
          <cell r="D2601">
            <v>70</v>
          </cell>
          <cell r="E2601">
            <v>0</v>
          </cell>
          <cell r="F2601">
            <v>2</v>
          </cell>
          <cell r="G2601">
            <v>0</v>
          </cell>
          <cell r="H2601">
            <v>0</v>
          </cell>
          <cell r="I2601" t="str">
            <v>Crestron</v>
          </cell>
        </row>
        <row r="2602">
          <cell r="A2602" t="str">
            <v>CRESFIBER-SINGLE-SC-ARMORED-P-60</v>
          </cell>
          <cell r="B2602" t="str">
            <v>Crestron</v>
          </cell>
          <cell r="C2602" t="str">
            <v>CresFiber® ARMORED Simplex Fiber Optic Cable Assembly, 50/125, SC, Armored, Plenum, 60 ft</v>
          </cell>
          <cell r="D2602">
            <v>110</v>
          </cell>
          <cell r="E2602">
            <v>0</v>
          </cell>
          <cell r="F2602">
            <v>1.2</v>
          </cell>
          <cell r="G2602">
            <v>0</v>
          </cell>
          <cell r="H2602">
            <v>0</v>
          </cell>
          <cell r="I2602" t="str">
            <v>Crestron</v>
          </cell>
        </row>
        <row r="2603">
          <cell r="A2603" t="str">
            <v>CRESFIBER-SINGLE-SC-ARMORED-P-300</v>
          </cell>
          <cell r="B2603" t="str">
            <v>Crestron</v>
          </cell>
          <cell r="C2603" t="str">
            <v>CresFiber® ARMORED Simplex Fiber Optic Cable Assembly, 50/125, SC, Armored, Plenum, 300 ft</v>
          </cell>
          <cell r="D2603">
            <v>350</v>
          </cell>
          <cell r="E2603">
            <v>0</v>
          </cell>
          <cell r="F2603">
            <v>6</v>
          </cell>
          <cell r="G2603">
            <v>0</v>
          </cell>
          <cell r="H2603">
            <v>0</v>
          </cell>
          <cell r="I2603" t="str">
            <v>Crestron</v>
          </cell>
        </row>
        <row r="2604">
          <cell r="A2604" t="str">
            <v>CRESFIBER-SINGLE-SC-ARMORED-P-200</v>
          </cell>
          <cell r="B2604" t="str">
            <v>Crestron</v>
          </cell>
          <cell r="C2604" t="str">
            <v>CresFiber® ARMORED Simplex Fiber Optic Cable Assembly, 50/125, SC, Armored, Plenum, 200 ft</v>
          </cell>
          <cell r="D2604">
            <v>250</v>
          </cell>
          <cell r="E2604">
            <v>0</v>
          </cell>
          <cell r="F2604">
            <v>4</v>
          </cell>
          <cell r="G2604">
            <v>0</v>
          </cell>
          <cell r="H2604">
            <v>0</v>
          </cell>
          <cell r="I2604" t="str">
            <v>Crestron</v>
          </cell>
        </row>
        <row r="2605">
          <cell r="A2605" t="str">
            <v>CRESFIBER-SINGLE-SC-ARMORED-P-100</v>
          </cell>
          <cell r="B2605" t="str">
            <v>Crestron</v>
          </cell>
          <cell r="C2605" t="str">
            <v>CresFiber® ARMORED Simplex Fiber Optic Cable Assembly, 50/125, SC, Armored, Plenum, 100 ft</v>
          </cell>
          <cell r="D2605">
            <v>150</v>
          </cell>
          <cell r="E2605">
            <v>0</v>
          </cell>
          <cell r="F2605">
            <v>2</v>
          </cell>
          <cell r="G2605">
            <v>0</v>
          </cell>
          <cell r="H2605">
            <v>0</v>
          </cell>
          <cell r="I2605" t="str">
            <v>Crestron</v>
          </cell>
        </row>
        <row r="2606">
          <cell r="A2606" t="str">
            <v>CRESFIBER-DUAL-SC-ARMORED-P-60</v>
          </cell>
          <cell r="B2606" t="str">
            <v>Crestron</v>
          </cell>
          <cell r="C2606" t="str">
            <v>CresFiber® ARMORED Duplex Fiber Optic Cable Assembly, 50/125, SC, Armored, Plenum, 60 ft</v>
          </cell>
          <cell r="D2606">
            <v>200</v>
          </cell>
          <cell r="E2606">
            <v>0</v>
          </cell>
          <cell r="F2606">
            <v>1.2</v>
          </cell>
          <cell r="G2606">
            <v>0</v>
          </cell>
          <cell r="H2606">
            <v>0</v>
          </cell>
          <cell r="I2606" t="str">
            <v>Crestron</v>
          </cell>
        </row>
        <row r="2607">
          <cell r="A2607" t="str">
            <v>CRESFIBER-DUAL-SC-ARMORED-P-300</v>
          </cell>
          <cell r="B2607" t="str">
            <v>Crestron</v>
          </cell>
          <cell r="C2607" t="str">
            <v>CresFiber® ARMORED Duplex Fiber Optic Cable Assembly, 50/125, SC, Armored, Plenum, 300 ft</v>
          </cell>
          <cell r="D2607">
            <v>600</v>
          </cell>
          <cell r="E2607">
            <v>0</v>
          </cell>
          <cell r="F2607">
            <v>6</v>
          </cell>
          <cell r="G2607">
            <v>0</v>
          </cell>
          <cell r="H2607">
            <v>0</v>
          </cell>
          <cell r="I2607" t="str">
            <v>Crestron</v>
          </cell>
        </row>
        <row r="2608">
          <cell r="A2608" t="str">
            <v>CRESFIBER-DUAL-SC-ARMORED-P-200</v>
          </cell>
          <cell r="B2608" t="str">
            <v>Crestron</v>
          </cell>
          <cell r="C2608" t="str">
            <v>CresFiber® ARMORED Duplex Fiber Optic Cable Assembly, 50/125, SC, Armored, Plenum, 200 ft</v>
          </cell>
          <cell r="D2608">
            <v>450</v>
          </cell>
          <cell r="E2608">
            <v>0</v>
          </cell>
          <cell r="F2608">
            <v>4</v>
          </cell>
          <cell r="G2608">
            <v>0</v>
          </cell>
          <cell r="H2608">
            <v>0</v>
          </cell>
          <cell r="I2608" t="str">
            <v>Crestron</v>
          </cell>
        </row>
        <row r="2609">
          <cell r="A2609" t="str">
            <v>CRESFIBER-DUAL-SC-ARMORED-P-100</v>
          </cell>
          <cell r="B2609" t="str">
            <v>Crestron</v>
          </cell>
          <cell r="C2609" t="str">
            <v>CresFiber® ARMORED Duplex Fiber Optic Cable Assembly, 50/125, SC, Armored, Plenum, 100 ft</v>
          </cell>
          <cell r="D2609">
            <v>275</v>
          </cell>
          <cell r="E2609">
            <v>0</v>
          </cell>
          <cell r="F2609">
            <v>2</v>
          </cell>
          <cell r="G2609">
            <v>0</v>
          </cell>
          <cell r="H2609">
            <v>0</v>
          </cell>
          <cell r="I2609" t="str">
            <v>Crestron</v>
          </cell>
        </row>
        <row r="2610">
          <cell r="A2610" t="str">
            <v>CRESFIBER8G-SM-P-SP2KM</v>
          </cell>
          <cell r="B2610" t="str">
            <v>Crestron</v>
          </cell>
          <cell r="C2610" t="str">
            <v>CresFiber® 8G Single-Mode Fiber Optic Cable, plenum, 2 km spool</v>
          </cell>
          <cell r="D2610">
            <v>1400</v>
          </cell>
          <cell r="E2610">
            <v>0</v>
          </cell>
          <cell r="F2610">
            <v>131</v>
          </cell>
          <cell r="G2610">
            <v>0</v>
          </cell>
          <cell r="H2610">
            <v>0</v>
          </cell>
          <cell r="I2610" t="str">
            <v>Crestron</v>
          </cell>
        </row>
        <row r="2611">
          <cell r="A2611" t="str">
            <v>CRESFIBER8G-SM-CONN-LC-12</v>
          </cell>
          <cell r="B2611" t="str">
            <v>Crestron</v>
          </cell>
          <cell r="C2611" t="str">
            <v>CresFiber® 8G Single-Mode Fiber Optic Cable Connector, LC, 12-Pack</v>
          </cell>
          <cell r="D2611">
            <v>240</v>
          </cell>
          <cell r="E2611">
            <v>0</v>
          </cell>
          <cell r="F2611">
            <v>3</v>
          </cell>
          <cell r="G2611">
            <v>0</v>
          </cell>
          <cell r="H2611">
            <v>0</v>
          </cell>
          <cell r="I2611" t="str">
            <v>Crestron</v>
          </cell>
        </row>
        <row r="2612">
          <cell r="A2612" t="str">
            <v>CRESFIBER8G-P-SP500</v>
          </cell>
          <cell r="B2612" t="str">
            <v>Crestron</v>
          </cell>
          <cell r="C2612" t="str">
            <v>CresFiber® 8G Multimode Fiber Optic Cable, 50/125 x4 breakout, plenum, 500 ft spool</v>
          </cell>
          <cell r="D2612">
            <v>700</v>
          </cell>
          <cell r="E2612">
            <v>0</v>
          </cell>
          <cell r="F2612">
            <v>10</v>
          </cell>
          <cell r="G2612">
            <v>0</v>
          </cell>
          <cell r="H2612">
            <v>0</v>
          </cell>
          <cell r="I2612" t="str">
            <v>Crestron</v>
          </cell>
        </row>
        <row r="2613">
          <cell r="A2613" t="str">
            <v>CRESFIBER8G-P-SP1000</v>
          </cell>
          <cell r="B2613" t="str">
            <v>Crestron</v>
          </cell>
          <cell r="C2613" t="str">
            <v>CresFiber® 8G Multimode Fiber Optic Cable, 50/125 x4 breakout, plenum, 1000 ft spool</v>
          </cell>
          <cell r="D2613">
            <v>1400</v>
          </cell>
          <cell r="E2613">
            <v>0</v>
          </cell>
          <cell r="F2613">
            <v>20</v>
          </cell>
          <cell r="G2613">
            <v>0</v>
          </cell>
          <cell r="H2613">
            <v>0</v>
          </cell>
          <cell r="I2613" t="str">
            <v>Crestron</v>
          </cell>
        </row>
        <row r="2614">
          <cell r="A2614" t="str">
            <v>CRESFIBER8G-NP-SP500</v>
          </cell>
          <cell r="B2614" t="str">
            <v>Crestron</v>
          </cell>
          <cell r="C2614" t="str">
            <v>CresFiber® 8G Multimode Fiber Optic Cable, 50/125 x4 breakout, non-plenum, 500 ft spool</v>
          </cell>
          <cell r="D2614">
            <v>600</v>
          </cell>
          <cell r="E2614">
            <v>0</v>
          </cell>
          <cell r="F2614">
            <v>10</v>
          </cell>
          <cell r="G2614">
            <v>0</v>
          </cell>
          <cell r="H2614">
            <v>0</v>
          </cell>
          <cell r="I2614" t="str">
            <v>Crestron</v>
          </cell>
        </row>
        <row r="2615">
          <cell r="A2615" t="str">
            <v>CRESFIBER8G-NP-SP1000</v>
          </cell>
          <cell r="B2615" t="str">
            <v>Crestron</v>
          </cell>
          <cell r="C2615" t="str">
            <v>CresFiber® 8G Multimode Fiber Optic Cable, 50/125 x4 breakout, non-plenum, 1000 ft spool</v>
          </cell>
          <cell r="D2615">
            <v>1200</v>
          </cell>
          <cell r="E2615">
            <v>0</v>
          </cell>
          <cell r="F2615">
            <v>20</v>
          </cell>
          <cell r="G2615">
            <v>0</v>
          </cell>
          <cell r="H2615">
            <v>0</v>
          </cell>
          <cell r="I2615" t="str">
            <v>Crestron</v>
          </cell>
        </row>
        <row r="2616">
          <cell r="A2616" t="str">
            <v>GLDA-LED-PROG-CRESCODE</v>
          </cell>
          <cell r="B2616" t="str">
            <v>Crestron</v>
          </cell>
          <cell r="C2616" t="str">
            <v>CREScode LED Driver Configuration Tool [Available June 1, 2013]</v>
          </cell>
          <cell r="D2616">
            <v>100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 t="str">
            <v>Crestron</v>
          </cell>
        </row>
        <row r="2617">
          <cell r="A2617" t="str">
            <v>DMB-CPU-64</v>
          </cell>
          <cell r="B2617" t="str">
            <v>Crestron</v>
          </cell>
          <cell r="C2617" t="str">
            <v>CPU Blade for DM-MD64X64</v>
          </cell>
          <cell r="D2617">
            <v>1750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 t="str">
            <v>Crestron</v>
          </cell>
        </row>
        <row r="2618">
          <cell r="A2618" t="str">
            <v>CAEN-CK-7X2</v>
          </cell>
          <cell r="B2618" t="str">
            <v>Crestron</v>
          </cell>
          <cell r="C2618" t="str">
            <v>Cover Extension Kit for CAEN/CAENIB-7X2</v>
          </cell>
          <cell r="D2618">
            <v>100</v>
          </cell>
          <cell r="E2618">
            <v>0</v>
          </cell>
          <cell r="F2618">
            <v>0.5</v>
          </cell>
          <cell r="G2618">
            <v>0</v>
          </cell>
          <cell r="H2618">
            <v>0</v>
          </cell>
          <cell r="I2618" t="str">
            <v>Crestron</v>
          </cell>
        </row>
        <row r="2619">
          <cell r="A2619" t="str">
            <v>CAEN-CK-7X1</v>
          </cell>
          <cell r="B2619" t="str">
            <v>Crestron</v>
          </cell>
          <cell r="C2619" t="str">
            <v>Cover Extension Kit for CAEN/CAENIB-7X1</v>
          </cell>
          <cell r="D2619">
            <v>100</v>
          </cell>
          <cell r="E2619">
            <v>0</v>
          </cell>
          <cell r="F2619">
            <v>0.5</v>
          </cell>
          <cell r="G2619">
            <v>0</v>
          </cell>
          <cell r="H2619">
            <v>0</v>
          </cell>
          <cell r="I2619" t="str">
            <v>Crestron</v>
          </cell>
        </row>
        <row r="2620">
          <cell r="A2620" t="str">
            <v>CAEN-CK-4X2</v>
          </cell>
          <cell r="B2620" t="str">
            <v>Crestron</v>
          </cell>
          <cell r="C2620" t="str">
            <v>Cover Extension Kit for CAEN/CAENIB-4X2</v>
          </cell>
          <cell r="D2620">
            <v>75</v>
          </cell>
          <cell r="E2620">
            <v>0</v>
          </cell>
          <cell r="F2620">
            <v>0.5</v>
          </cell>
          <cell r="G2620">
            <v>0</v>
          </cell>
          <cell r="H2620">
            <v>0</v>
          </cell>
          <cell r="I2620" t="str">
            <v>Crestron</v>
          </cell>
        </row>
        <row r="2621">
          <cell r="A2621" t="str">
            <v>CAEN-CK-4X1</v>
          </cell>
          <cell r="B2621" t="str">
            <v>Crestron</v>
          </cell>
          <cell r="C2621" t="str">
            <v>Cover Extension Kit for CAEN/CAENIB-4X1</v>
          </cell>
          <cell r="D2621">
            <v>75</v>
          </cell>
          <cell r="E2621">
            <v>0</v>
          </cell>
          <cell r="F2621">
            <v>0.5</v>
          </cell>
          <cell r="G2621">
            <v>0</v>
          </cell>
          <cell r="H2621">
            <v>0</v>
          </cell>
          <cell r="I2621" t="str">
            <v>Crestron</v>
          </cell>
        </row>
        <row r="2622">
          <cell r="A2622" t="str">
            <v>CAEN-CK-2X1</v>
          </cell>
          <cell r="B2622" t="str">
            <v>Crestron</v>
          </cell>
          <cell r="C2622" t="str">
            <v>Cover Extension Kit for CAEN/CAENIB-2X1</v>
          </cell>
          <cell r="D2622">
            <v>75</v>
          </cell>
          <cell r="E2622">
            <v>0</v>
          </cell>
          <cell r="F2622">
            <v>0.5</v>
          </cell>
          <cell r="G2622">
            <v>0</v>
          </cell>
          <cell r="H2622">
            <v>0</v>
          </cell>
          <cell r="I2622" t="str">
            <v>Crestron</v>
          </cell>
        </row>
        <row r="2623">
          <cell r="A2623" t="str">
            <v>IDOC-PAD-DSW-W-S_CONVERSION_KIT</v>
          </cell>
          <cell r="B2623" t="str">
            <v>Crestron</v>
          </cell>
          <cell r="C2623" t="str">
            <v>Conversion Kit for IDOC-PAD-DSWC, Smooth White</v>
          </cell>
          <cell r="D2623">
            <v>25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 t="str">
            <v>Crestron</v>
          </cell>
        </row>
        <row r="2624">
          <cell r="A2624" t="str">
            <v>IDOC-PAD-DSW-B-S_CONVERSION_KIT</v>
          </cell>
          <cell r="B2624" t="str">
            <v>Crestron</v>
          </cell>
          <cell r="C2624" t="str">
            <v>Conversion Kit for IDOC-PAD-DSWC, Smooth Black</v>
          </cell>
          <cell r="D2624">
            <v>25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 t="str">
            <v>Crestron</v>
          </cell>
        </row>
        <row r="2625">
          <cell r="A2625" t="str">
            <v>C2N-IO</v>
          </cell>
          <cell r="B2625" t="str">
            <v>Crestron</v>
          </cell>
          <cell r="C2625" t="str">
            <v>Control Port Expansion Module</v>
          </cell>
          <cell r="D2625">
            <v>150</v>
          </cell>
          <cell r="E2625">
            <v>0</v>
          </cell>
          <cell r="F2625">
            <v>1</v>
          </cell>
          <cell r="G2625">
            <v>0.25</v>
          </cell>
          <cell r="H2625">
            <v>1</v>
          </cell>
          <cell r="I2625" t="str">
            <v>Crestron</v>
          </cell>
        </row>
        <row r="2626">
          <cell r="A2626" t="str">
            <v>CAGE3</v>
          </cell>
          <cell r="B2626" t="str">
            <v>Crestron</v>
          </cell>
          <cell r="C2626" t="str">
            <v>Control Card Expansion Cage for AV3</v>
          </cell>
          <cell r="D2626">
            <v>250</v>
          </cell>
          <cell r="E2626">
            <v>0</v>
          </cell>
          <cell r="F2626">
            <v>0.5</v>
          </cell>
          <cell r="G2626">
            <v>0.25</v>
          </cell>
          <cell r="H2626">
            <v>0</v>
          </cell>
          <cell r="I2626" t="str">
            <v>Crestron</v>
          </cell>
        </row>
        <row r="2627">
          <cell r="A2627" t="str">
            <v>DAPI-PAK-RC</v>
          </cell>
          <cell r="B2627" t="str">
            <v>Crestron</v>
          </cell>
          <cell r="C2627" t="str">
            <v>Complete 7.1 Surround Sound Control Package - International Version, 230VAC - Includes STI-1700C, MC2W, C2N-DAP8RC, CNAMPXI-7x200, CNPWSI-75, C2N-HBLOCK and (4) IRP2</v>
          </cell>
          <cell r="D2627">
            <v>6300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 t="str">
            <v>Crestron</v>
          </cell>
        </row>
        <row r="2628">
          <cell r="A2628" t="str">
            <v>DAPI-PAK</v>
          </cell>
          <cell r="B2628" t="str">
            <v>Crestron</v>
          </cell>
          <cell r="C2628" t="str">
            <v>Complete 7.1 Surround Sound Control Package - International Version, 230VAC - Includes STI-1700C, MC2W, C2N-DAP8, CNAMPXI-7x200, CNPWSI-75, C2N-HBLOCK and (4) IRP2</v>
          </cell>
          <cell r="D2628">
            <v>5900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 t="str">
            <v>Crestron</v>
          </cell>
        </row>
        <row r="2629">
          <cell r="A2629" t="str">
            <v>DAP-PAK-RC</v>
          </cell>
          <cell r="B2629" t="str">
            <v>Crestron</v>
          </cell>
          <cell r="C2629" t="str">
            <v>Complete 7.1 Surround Sound Control Package - Includes ST-1700C, MC2W, C2N-DAP8RC, CNAMPX-7x200, CNPWS-75, C2N-HBLOCK and (4) IRP2 [Discontinued]</v>
          </cell>
          <cell r="D2629">
            <v>6300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 t="str">
            <v>Crestron</v>
          </cell>
        </row>
        <row r="2630">
          <cell r="A2630" t="str">
            <v>DAP-PAK</v>
          </cell>
          <cell r="B2630" t="str">
            <v>Crestron</v>
          </cell>
          <cell r="C2630" t="str">
            <v>Complete 7.1 Surround Sound Control Package - Includes ST-1700C, MC2W, C2N-DAP8, CNAMPX-7x200, CNPWS-75, C2N-HBLOCK and (4) IRP2 [Discontinued]</v>
          </cell>
          <cell r="D2630">
            <v>5900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 t="str">
            <v>Crestron</v>
          </cell>
        </row>
        <row r="2631">
          <cell r="A2631" t="str">
            <v>C2N-MMS</v>
          </cell>
          <cell r="B2631" t="str">
            <v>Crestron</v>
          </cell>
          <cell r="C2631" t="str">
            <v>Companion to the MP2/MP2E, Cresnet controllable, 3x2 S-Video Matrix Switcher and 4x2 RGBHV Matrix Switcher, accepts optional C2N-MMS-SC scan converter card.</v>
          </cell>
          <cell r="D2631">
            <v>750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 t="str">
            <v>Crestron</v>
          </cell>
        </row>
        <row r="2632">
          <cell r="A2632" t="str">
            <v>CP2E</v>
          </cell>
          <cell r="B2632" t="str">
            <v>Crestron</v>
          </cell>
          <cell r="C2632" t="str">
            <v>Compact Control System with Ethernet. Separate Power Supply Required</v>
          </cell>
          <cell r="D2632">
            <v>900</v>
          </cell>
          <cell r="E2632">
            <v>0</v>
          </cell>
          <cell r="F2632">
            <v>2</v>
          </cell>
          <cell r="G2632">
            <v>1.25</v>
          </cell>
          <cell r="H2632">
            <v>1</v>
          </cell>
          <cell r="I2632" t="str">
            <v>Crestron</v>
          </cell>
        </row>
        <row r="2633">
          <cell r="A2633" t="str">
            <v>MC2E</v>
          </cell>
          <cell r="B2633" t="str">
            <v>Crestron</v>
          </cell>
          <cell r="C2633" t="str">
            <v>Compact Control System with Ethernet. Includes PW-2420RU Power Supply</v>
          </cell>
          <cell r="D2633">
            <v>700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 t="str">
            <v>Crestron</v>
          </cell>
        </row>
        <row r="2634">
          <cell r="A2634" t="str">
            <v>MP2E</v>
          </cell>
          <cell r="B2634" t="str">
            <v>Crestron</v>
          </cell>
          <cell r="C2634" t="str">
            <v>Compact Control System with Ethernet, Audio/Video Switcher and Digital Audio Processor. Includes PW-2420RU.</v>
          </cell>
          <cell r="D2634">
            <v>850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 t="str">
            <v>Crestron</v>
          </cell>
        </row>
        <row r="2635">
          <cell r="A2635" t="str">
            <v>MC2W</v>
          </cell>
          <cell r="B2635" t="str">
            <v>Crestron</v>
          </cell>
          <cell r="C2635" t="str">
            <v>Compact Control System with Built-in 1-Way RF Receiver/Gateway, 418/434 MHz Selectable. Includes PW-2420RU.</v>
          </cell>
          <cell r="D2635">
            <v>700</v>
          </cell>
          <cell r="E2635">
            <v>0</v>
          </cell>
          <cell r="F2635">
            <v>2</v>
          </cell>
          <cell r="G2635">
            <v>0.25</v>
          </cell>
          <cell r="H2635">
            <v>1</v>
          </cell>
          <cell r="I2635" t="str">
            <v>Crestron</v>
          </cell>
        </row>
        <row r="2636">
          <cell r="A2636" t="str">
            <v>GLPPA-REMOTE-PROG</v>
          </cell>
          <cell r="B2636" t="str">
            <v>Crestron</v>
          </cell>
          <cell r="C2636" t="str">
            <v>Commissioning Remote for GLPP</v>
          </cell>
          <cell r="D2636">
            <v>100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 t="str">
            <v>Crestron</v>
          </cell>
        </row>
        <row r="2637">
          <cell r="A2637" t="str">
            <v>CSTC-2-277-60</v>
          </cell>
          <cell r="B2637" t="str">
            <v>Crestron</v>
          </cell>
          <cell r="C2637" t="str">
            <v>Commercial lighting cabinet, 8 module/60 breaker capacity, 277V - CONTACT FACTORY FOR PRICING AND CONFIGURATION</v>
          </cell>
          <cell r="D2637" t="str">
            <v>Contact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 t="str">
            <v>Crestron</v>
          </cell>
        </row>
        <row r="2638">
          <cell r="A2638" t="str">
            <v>CSTC-2-120-60</v>
          </cell>
          <cell r="B2638" t="str">
            <v>Crestron</v>
          </cell>
          <cell r="C2638" t="str">
            <v>Commercial lighting cabinet, 8 module/60 breaker capacity, 120V - CONTACT FACTORY FOR PRICING AND CONFIGURATION</v>
          </cell>
          <cell r="D2638" t="str">
            <v>Contact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 t="str">
            <v>Crestron</v>
          </cell>
        </row>
        <row r="2639">
          <cell r="A2639" t="str">
            <v>CSTC-2-277-30</v>
          </cell>
          <cell r="B2639" t="str">
            <v>Crestron</v>
          </cell>
          <cell r="C2639" t="str">
            <v>Commercial lighting cabinet, 8 module/30 breaker capacity, 277V - CONTACT FACTORY FOR PRICING AND CONFIGURATION</v>
          </cell>
          <cell r="D2639" t="str">
            <v>Contact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 t="str">
            <v>Crestron</v>
          </cell>
        </row>
        <row r="2640">
          <cell r="A2640" t="str">
            <v>CSTC-2-120-30</v>
          </cell>
          <cell r="B2640" t="str">
            <v>Crestron</v>
          </cell>
          <cell r="C2640" t="str">
            <v>Commercial lighting cabinet, 8 module/30 breaker capacity, 120V - CONTACT FACTORY FOR PRICING AND CONFIGURATION</v>
          </cell>
          <cell r="D2640" t="str">
            <v>Contact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 t="str">
            <v>Crestron</v>
          </cell>
        </row>
        <row r="2641">
          <cell r="A2641" t="str">
            <v>CSTC-1-277-60</v>
          </cell>
          <cell r="B2641" t="str">
            <v>Crestron</v>
          </cell>
          <cell r="C2641" t="str">
            <v>Commercial lighting cabinet, 4 module/60 breaker capacity, 277V - CONTACT FACTORY FOR PRICING AND CONFIGURATION</v>
          </cell>
          <cell r="D2641" t="str">
            <v>Contact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 t="str">
            <v>Crestron</v>
          </cell>
        </row>
        <row r="2642">
          <cell r="A2642" t="str">
            <v>CSTC-1-120-60</v>
          </cell>
          <cell r="B2642" t="str">
            <v>Crestron</v>
          </cell>
          <cell r="C2642" t="str">
            <v>Commercial lighting cabinet, 4 module/60 breaker capacity, 120V - CONTACT FACTORY FOR PRICING AND CONFIGURATION</v>
          </cell>
          <cell r="D2642" t="str">
            <v>Contact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 t="str">
            <v>Crestron</v>
          </cell>
        </row>
        <row r="2643">
          <cell r="A2643" t="str">
            <v>CSTC-1-277-30</v>
          </cell>
          <cell r="B2643" t="str">
            <v>Crestron</v>
          </cell>
          <cell r="C2643" t="str">
            <v>Commercial lighting cabinet, 4 module/30 breaker capacity, 277V - CONTACT FACTORY FOR PRICING AND CONFIGURATION</v>
          </cell>
          <cell r="D2643" t="str">
            <v>Contact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 t="str">
            <v>Crestron</v>
          </cell>
        </row>
        <row r="2644">
          <cell r="A2644" t="str">
            <v>CSTC-1-120-30</v>
          </cell>
          <cell r="B2644" t="str">
            <v>Crestron</v>
          </cell>
          <cell r="C2644" t="str">
            <v>Commercial lighting cabinet, 4 module/30 breaker capacity, 120V - CONTACT FACTORY FOR PRICING AND CONFIGURATION</v>
          </cell>
          <cell r="D2644" t="str">
            <v>Contact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 t="str">
            <v>Crestron</v>
          </cell>
        </row>
        <row r="2645">
          <cell r="A2645" t="str">
            <v>CSTC-3-277-60</v>
          </cell>
          <cell r="B2645" t="str">
            <v>Crestron</v>
          </cell>
          <cell r="C2645" t="str">
            <v>Commercial lighting cabinet, 12 module/60 breaker capacity, 277V - CONTACT FACTORY FOR PRICING AND CONFIGURATION</v>
          </cell>
          <cell r="D2645" t="str">
            <v>Contact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 t="str">
            <v>Crestron</v>
          </cell>
        </row>
        <row r="2646">
          <cell r="A2646" t="str">
            <v>CSTC-3-120-60</v>
          </cell>
          <cell r="B2646" t="str">
            <v>Crestron</v>
          </cell>
          <cell r="C2646" t="str">
            <v>Commercial lighting cabinet, 12 module/60 breaker capacity, 120V - CONTACT FACTORY FOR PRICING AND CONFIGURATION</v>
          </cell>
          <cell r="D2646" t="str">
            <v>Contact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 t="str">
            <v>Crestron</v>
          </cell>
        </row>
        <row r="2647">
          <cell r="A2647" t="str">
            <v>CSTC-3-277-30</v>
          </cell>
          <cell r="B2647" t="str">
            <v>Crestron</v>
          </cell>
          <cell r="C2647" t="str">
            <v>Commercial lighting cabinet, 12 module/30 breaker capacity, 277V - CONTACT FACTORY FOR PRICING AND CONFIGURATION</v>
          </cell>
          <cell r="D2647" t="str">
            <v>Contact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 t="str">
            <v>Crestron</v>
          </cell>
        </row>
        <row r="2648">
          <cell r="A2648" t="str">
            <v>CSTC-3-120-30</v>
          </cell>
          <cell r="B2648" t="str">
            <v>Crestron</v>
          </cell>
          <cell r="C2648" t="str">
            <v>Commercial lighting cabinet, 12 module/30 breaker capacity, 120V - CONTACT FACTORY FOR PRICING AND CONFIGURATION</v>
          </cell>
          <cell r="D2648" t="str">
            <v>Contact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 t="str">
            <v>Crestron</v>
          </cell>
        </row>
        <row r="2649">
          <cell r="A2649" t="str">
            <v>MLX-3</v>
          </cell>
          <cell r="B2649" t="str">
            <v>Crestron</v>
          </cell>
          <cell r="C2649" t="str">
            <v>Color LCD Handheld Wireless Remote, infiNET EX®</v>
          </cell>
          <cell r="D2649">
            <v>250</v>
          </cell>
          <cell r="E2649">
            <v>0</v>
          </cell>
          <cell r="F2649">
            <v>0.25</v>
          </cell>
          <cell r="G2649">
            <v>0.25</v>
          </cell>
          <cell r="H2649">
            <v>4</v>
          </cell>
          <cell r="I2649" t="str">
            <v>Crestron</v>
          </cell>
        </row>
        <row r="2650">
          <cell r="A2650" t="str">
            <v>CLTIBN-BLANK</v>
          </cell>
          <cell r="B2650" t="str">
            <v>Crestron</v>
          </cell>
          <cell r="C2650" t="str">
            <v>Circuit Breaker Terminal Block without Circuit Breakers</v>
          </cell>
          <cell r="D2650">
            <v>125</v>
          </cell>
          <cell r="E2650">
            <v>0</v>
          </cell>
          <cell r="F2650">
            <v>0.25</v>
          </cell>
          <cell r="G2650">
            <v>0</v>
          </cell>
          <cell r="H2650">
            <v>0</v>
          </cell>
          <cell r="I2650" t="str">
            <v>Crestron</v>
          </cell>
        </row>
        <row r="2651">
          <cell r="A2651" t="str">
            <v>CLTIBN-4IND</v>
          </cell>
          <cell r="B2651" t="str">
            <v>Crestron</v>
          </cell>
          <cell r="C2651" t="str">
            <v>Circuit Breaker Terminal Block for CLXI-4IND</v>
          </cell>
          <cell r="D2651">
            <v>350</v>
          </cell>
          <cell r="E2651">
            <v>0</v>
          </cell>
          <cell r="F2651">
            <v>0.25</v>
          </cell>
          <cell r="G2651">
            <v>0</v>
          </cell>
          <cell r="H2651">
            <v>0</v>
          </cell>
          <cell r="I2651" t="str">
            <v>Crestron</v>
          </cell>
        </row>
        <row r="2652">
          <cell r="A2652" t="str">
            <v>CLTIBN-4HSW4</v>
          </cell>
          <cell r="B2652" t="str">
            <v>Crestron</v>
          </cell>
          <cell r="C2652" t="str">
            <v>Circuit Breaker Terminal Block for CLXI-4HSW4</v>
          </cell>
          <cell r="D2652">
            <v>350</v>
          </cell>
          <cell r="E2652">
            <v>0</v>
          </cell>
          <cell r="F2652">
            <v>0.25</v>
          </cell>
          <cell r="G2652">
            <v>0</v>
          </cell>
          <cell r="H2652">
            <v>0</v>
          </cell>
          <cell r="I2652" t="str">
            <v>Crestron</v>
          </cell>
        </row>
        <row r="2653">
          <cell r="A2653" t="str">
            <v>CLTIBN-2IND</v>
          </cell>
          <cell r="B2653" t="str">
            <v>Crestron</v>
          </cell>
          <cell r="C2653" t="str">
            <v>Circuit Breaker Terminal Block for CLXI-2IND</v>
          </cell>
          <cell r="D2653">
            <v>250</v>
          </cell>
          <cell r="E2653">
            <v>0</v>
          </cell>
          <cell r="F2653">
            <v>0.25</v>
          </cell>
          <cell r="G2653">
            <v>0</v>
          </cell>
          <cell r="H2653">
            <v>0</v>
          </cell>
          <cell r="I2653" t="str">
            <v>Crestron</v>
          </cell>
        </row>
        <row r="2654">
          <cell r="A2654" t="str">
            <v>CLTIBN-2DIM8</v>
          </cell>
          <cell r="B2654" t="str">
            <v>Crestron</v>
          </cell>
          <cell r="C2654" t="str">
            <v>Circuit Breaker Terminal Block for CLXI-2DIM8</v>
          </cell>
          <cell r="D2654">
            <v>450</v>
          </cell>
          <cell r="E2654">
            <v>0</v>
          </cell>
          <cell r="F2654">
            <v>0.25</v>
          </cell>
          <cell r="G2654">
            <v>0</v>
          </cell>
          <cell r="H2654">
            <v>0</v>
          </cell>
          <cell r="I2654" t="str">
            <v>Crestron</v>
          </cell>
        </row>
        <row r="2655">
          <cell r="A2655" t="str">
            <v>CLTIBN-2DIM2</v>
          </cell>
          <cell r="B2655" t="str">
            <v>Crestron</v>
          </cell>
          <cell r="C2655" t="str">
            <v>Circuit Breaker Terminal Block for CLXI-2DIM2</v>
          </cell>
          <cell r="D2655">
            <v>150</v>
          </cell>
          <cell r="E2655">
            <v>0</v>
          </cell>
          <cell r="F2655">
            <v>0.25</v>
          </cell>
          <cell r="G2655">
            <v>0</v>
          </cell>
          <cell r="H2655">
            <v>0</v>
          </cell>
          <cell r="I2655" t="str">
            <v>Crestron</v>
          </cell>
        </row>
        <row r="2656">
          <cell r="A2656" t="str">
            <v>CLTIBN-1MC4</v>
          </cell>
          <cell r="B2656" t="str">
            <v>Crestron</v>
          </cell>
          <cell r="C2656" t="str">
            <v>Circuit Breaker Terminal Block for CLXI-1MC4</v>
          </cell>
          <cell r="D2656">
            <v>500</v>
          </cell>
          <cell r="E2656">
            <v>0</v>
          </cell>
          <cell r="F2656">
            <v>0.25</v>
          </cell>
          <cell r="G2656">
            <v>0</v>
          </cell>
          <cell r="H2656">
            <v>0</v>
          </cell>
          <cell r="I2656" t="str">
            <v>Crestron</v>
          </cell>
        </row>
        <row r="2657">
          <cell r="A2657" t="str">
            <v>CLTIBN-1DIM4</v>
          </cell>
          <cell r="B2657" t="str">
            <v>Crestron</v>
          </cell>
          <cell r="C2657" t="str">
            <v>Circuit Breaker Terminal Block for CLXI-1DIM4</v>
          </cell>
          <cell r="D2657">
            <v>250</v>
          </cell>
          <cell r="E2657">
            <v>0</v>
          </cell>
          <cell r="F2657">
            <v>0.25</v>
          </cell>
          <cell r="G2657">
            <v>0</v>
          </cell>
          <cell r="H2657">
            <v>0</v>
          </cell>
          <cell r="I2657" t="str">
            <v>Crestron</v>
          </cell>
        </row>
        <row r="2658">
          <cell r="A2658" t="str">
            <v>CLTIBN-1DELV4</v>
          </cell>
          <cell r="B2658" t="str">
            <v>Crestron</v>
          </cell>
          <cell r="C2658" t="str">
            <v>Circuit Breaker Terminal Block for CLXI-1DELV4</v>
          </cell>
          <cell r="D2658">
            <v>250</v>
          </cell>
          <cell r="E2658">
            <v>0</v>
          </cell>
          <cell r="F2658">
            <v>0.25</v>
          </cell>
          <cell r="G2658">
            <v>0</v>
          </cell>
          <cell r="H2658">
            <v>0</v>
          </cell>
          <cell r="I2658" t="str">
            <v>Crestron</v>
          </cell>
        </row>
        <row r="2659">
          <cell r="A2659" t="str">
            <v>C2N-CAMI-CMT</v>
          </cell>
          <cell r="B2659" t="str">
            <v>Crestron</v>
          </cell>
          <cell r="C2659" t="str">
            <v>Ceiling Mount Accessory for C2N-CAMIDSPT</v>
          </cell>
          <cell r="D2659">
            <v>140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 t="str">
            <v>Crestron</v>
          </cell>
        </row>
        <row r="2660">
          <cell r="A2660" t="str">
            <v>CEN-WAP-ABG-CM</v>
          </cell>
          <cell r="B2660" t="str">
            <v>Crestron</v>
          </cell>
          <cell r="C2660" t="str">
            <v>Ceiling Mount 802.11a/b/g Wireless Access Point, requires PWE-4803RU or CEN-SW-POE-5</v>
          </cell>
          <cell r="D2660">
            <v>200</v>
          </cell>
          <cell r="E2660">
            <v>0</v>
          </cell>
          <cell r="F2660">
            <v>1</v>
          </cell>
          <cell r="G2660">
            <v>0.25</v>
          </cell>
          <cell r="H2660">
            <v>0</v>
          </cell>
          <cell r="I2660" t="str">
            <v>Crestron</v>
          </cell>
        </row>
        <row r="2661">
          <cell r="A2661" t="str">
            <v>CEN-WAP-ABG-POE-PWE-CM</v>
          </cell>
          <cell r="B2661" t="str">
            <v>Crestron</v>
          </cell>
          <cell r="C2661" t="str">
            <v>Ceiling Mount 802.11a/b/g Wireless Access Point w/PoE Injector, includes CEN-WAP-ABG-CM and PWE-4803RU</v>
          </cell>
          <cell r="D2661">
            <v>250</v>
          </cell>
          <cell r="E2661">
            <v>0</v>
          </cell>
          <cell r="F2661">
            <v>1</v>
          </cell>
          <cell r="G2661">
            <v>0.25</v>
          </cell>
          <cell r="H2661">
            <v>0</v>
          </cell>
          <cell r="I2661" t="str">
            <v>Crestron</v>
          </cell>
        </row>
        <row r="2662">
          <cell r="A2662" t="str">
            <v>CNXRMC</v>
          </cell>
          <cell r="B2662" t="str">
            <v>Crestron</v>
          </cell>
          <cell r="C2662" t="str">
            <v>CAT5 Room Solution Box, CAT5 Video Receiver w/Room Control</v>
          </cell>
          <cell r="D2662">
            <v>390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 t="str">
            <v>Crestron</v>
          </cell>
        </row>
        <row r="2663">
          <cell r="A2663" t="str">
            <v>TPMC-CH-IMW</v>
          </cell>
          <cell r="B2663" t="str">
            <v>Crestron</v>
          </cell>
          <cell r="C2663" t="str">
            <v>CAT5 Balanced AV Interface Wall Plate for TPS-15(L), TPS-17(L), and TPMC-12(L) touchpanels</v>
          </cell>
          <cell r="D2663">
            <v>160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 t="str">
            <v>Crestron</v>
          </cell>
        </row>
        <row r="2664">
          <cell r="A2664" t="str">
            <v>TPMC-CH-IMC</v>
          </cell>
          <cell r="B2664" t="str">
            <v>Crestron</v>
          </cell>
          <cell r="C2664" t="str">
            <v>CAT5 Balanced AV Interface Module for TPS-15(L), TPS-17(L), and TPMC-12(L) touchpanels. May also be used with other Crestron Home® CAT5 based AV distribution products.</v>
          </cell>
          <cell r="D2664">
            <v>160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 t="str">
            <v>Crestron</v>
          </cell>
        </row>
        <row r="2665">
          <cell r="A2665" t="str">
            <v>CNX-BIPAD8</v>
          </cell>
          <cell r="B2665" t="str">
            <v>Crestron</v>
          </cell>
          <cell r="C2665" t="str">
            <v>CAT5 Audio Distribution Processor, 16 RCA + 8 CAT5 Source Inputs, 8 RCA/CAT5 Room Outputs</v>
          </cell>
          <cell r="D2665">
            <v>1500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 t="str">
            <v>Crestron</v>
          </cell>
        </row>
        <row r="2666">
          <cell r="A2666" t="str">
            <v>CAPTURE-HD-PRO</v>
          </cell>
          <cell r="B2666" t="str">
            <v>Crestron</v>
          </cell>
          <cell r="C2666" t="str">
            <v>Capture HD™ High-Definition Capture Recorder w/3G-SDI</v>
          </cell>
          <cell r="D2666">
            <v>2900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 t="str">
            <v>Crestron</v>
          </cell>
        </row>
        <row r="2667">
          <cell r="A2667" t="str">
            <v>CAPTURE-HD</v>
          </cell>
          <cell r="B2667" t="str">
            <v>Crestron</v>
          </cell>
          <cell r="C2667" t="str">
            <v>Capture HD® High-Definition Capture Recorder</v>
          </cell>
          <cell r="D2667">
            <v>1900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 t="str">
            <v>Crestron</v>
          </cell>
        </row>
        <row r="2668">
          <cell r="A2668" t="str">
            <v>CAM-IFB-100</v>
          </cell>
          <cell r="B2668" t="str">
            <v>Crestron</v>
          </cell>
          <cell r="C2668" t="str">
            <v>Camera for CAPTURE-HD</v>
          </cell>
          <cell r="D2668">
            <v>400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 t="str">
            <v>Crestron</v>
          </cell>
        </row>
        <row r="2669">
          <cell r="A2669" t="str">
            <v>INET-CBDEX-277-P-W-T</v>
          </cell>
          <cell r="B2669" t="str">
            <v>Crestron</v>
          </cell>
          <cell r="C2669" t="str">
            <v>Cameo® Wireless Keypad, infiNET EX®, 277V, White Textured</v>
          </cell>
          <cell r="D2669">
            <v>180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 t="str">
            <v>Crestron</v>
          </cell>
        </row>
        <row r="2670">
          <cell r="A2670" t="str">
            <v>INET-CBDEX-277-P-W-S</v>
          </cell>
          <cell r="B2670" t="str">
            <v>Crestron</v>
          </cell>
          <cell r="C2670" t="str">
            <v>Cameo® Wireless Keypad, infiNET EX®, 277V, White Smooth</v>
          </cell>
          <cell r="D2670">
            <v>180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 t="str">
            <v>Crestron</v>
          </cell>
        </row>
        <row r="2671">
          <cell r="A2671" t="str">
            <v>INET-CBDEX-277-P-LAT-T</v>
          </cell>
          <cell r="B2671" t="str">
            <v>Crestron</v>
          </cell>
          <cell r="C2671" t="str">
            <v>Cameo® Wireless Keypad, infiNET EX®, 277V, Latte Textured</v>
          </cell>
          <cell r="D2671">
            <v>180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 t="str">
            <v>Crestron</v>
          </cell>
        </row>
        <row r="2672">
          <cell r="A2672" t="str">
            <v>INET-CBDEX-277-P-IVR-S</v>
          </cell>
          <cell r="B2672" t="str">
            <v>Crestron</v>
          </cell>
          <cell r="C2672" t="str">
            <v>Cameo® Wireless Keypad, infiNET EX®, 277V, Ivory Smooth</v>
          </cell>
          <cell r="D2672">
            <v>180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 t="str">
            <v>Crestron</v>
          </cell>
        </row>
        <row r="2673">
          <cell r="A2673" t="str">
            <v>INET-CBDEX-277-P-GRY-S</v>
          </cell>
          <cell r="B2673" t="str">
            <v>Crestron</v>
          </cell>
          <cell r="C2673" t="str">
            <v>Cameo® Wireless Keypad, infiNET EX®, 277V, Gray Smooth</v>
          </cell>
          <cell r="D2673">
            <v>180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 t="str">
            <v>Crestron</v>
          </cell>
        </row>
        <row r="2674">
          <cell r="A2674" t="str">
            <v>INET-CBDEX-277-P-DSK-T</v>
          </cell>
          <cell r="B2674" t="str">
            <v>Crestron</v>
          </cell>
          <cell r="C2674" t="str">
            <v>Cameo® Wireless Keypad, infiNET EX®, 277V, Dusk Textured</v>
          </cell>
          <cell r="D2674">
            <v>180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 t="str">
            <v>Crestron</v>
          </cell>
        </row>
        <row r="2675">
          <cell r="A2675" t="str">
            <v>INET-CBDEX-277-P-DA-S</v>
          </cell>
          <cell r="B2675" t="str">
            <v>Crestron</v>
          </cell>
          <cell r="C2675" t="str">
            <v>Cameo® Wireless Keypad, infiNET EX®, 277V, Dark Almond Smooth</v>
          </cell>
          <cell r="D2675">
            <v>180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 t="str">
            <v>Crestron</v>
          </cell>
        </row>
        <row r="2676">
          <cell r="A2676" t="str">
            <v>INET-CBDEX-277-P-BRN-S</v>
          </cell>
          <cell r="B2676" t="str">
            <v>Crestron</v>
          </cell>
          <cell r="C2676" t="str">
            <v>Cameo® Wireless Keypad, infiNET EX®, 277V, Brown Smooth</v>
          </cell>
          <cell r="D2676">
            <v>180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 t="str">
            <v>Crestron</v>
          </cell>
        </row>
        <row r="2677">
          <cell r="A2677" t="str">
            <v>INET-CBDEX-277-P-B-T</v>
          </cell>
          <cell r="B2677" t="str">
            <v>Crestron</v>
          </cell>
          <cell r="C2677" t="str">
            <v>Cameo® Wireless Keypad, infiNET EX®, 277V, Black Textured</v>
          </cell>
          <cell r="D2677">
            <v>180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 t="str">
            <v>Crestron</v>
          </cell>
        </row>
        <row r="2678">
          <cell r="A2678" t="str">
            <v>INET-CBDEX-277-P-B-S</v>
          </cell>
          <cell r="B2678" t="str">
            <v>Crestron</v>
          </cell>
          <cell r="C2678" t="str">
            <v>Cameo® Wireless Keypad, infiNET EX®, 277V, Black Smooth</v>
          </cell>
          <cell r="D2678">
            <v>180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 t="str">
            <v>Crestron</v>
          </cell>
        </row>
        <row r="2679">
          <cell r="A2679" t="str">
            <v>INET-CBDEX-277-P-A-T</v>
          </cell>
          <cell r="B2679" t="str">
            <v>Crestron</v>
          </cell>
          <cell r="C2679" t="str">
            <v>Cameo® Wireless Keypad, infiNET EX®, 277V, Almond Textured</v>
          </cell>
          <cell r="D2679">
            <v>180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 t="str">
            <v>Crestron</v>
          </cell>
        </row>
        <row r="2680">
          <cell r="A2680" t="str">
            <v>INET-CBDEX-277-P-A-S</v>
          </cell>
          <cell r="B2680" t="str">
            <v>Crestron</v>
          </cell>
          <cell r="C2680" t="str">
            <v>Cameo® Wireless Keypad, infiNET EX®, 277V, Almond Smooth</v>
          </cell>
          <cell r="D2680">
            <v>180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 t="str">
            <v>Crestron</v>
          </cell>
        </row>
        <row r="2681">
          <cell r="A2681" t="str">
            <v>INET-CBDEX-230-P-W-T</v>
          </cell>
          <cell r="B2681" t="str">
            <v>Crestron</v>
          </cell>
          <cell r="C2681" t="str">
            <v>Cameo® Wireless Keypad, infiNET EX®, 230V, White Textured [Just Released]</v>
          </cell>
          <cell r="D2681">
            <v>180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 t="str">
            <v>Crestron</v>
          </cell>
        </row>
        <row r="2682">
          <cell r="A2682" t="str">
            <v>INET-CBDEX-230-P-W-S</v>
          </cell>
          <cell r="B2682" t="str">
            <v>Crestron</v>
          </cell>
          <cell r="C2682" t="str">
            <v>Cameo® Wireless Keypad, infiNET EX®, 230V, White Smooth [Just Released]</v>
          </cell>
          <cell r="D2682">
            <v>180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 t="str">
            <v>Crestron</v>
          </cell>
        </row>
        <row r="2683">
          <cell r="A2683" t="str">
            <v>INET-CBDEX-230-P-LAT-T</v>
          </cell>
          <cell r="B2683" t="str">
            <v>Crestron</v>
          </cell>
          <cell r="C2683" t="str">
            <v>Cameo® Wireless Keypad, infiNET EX®, 230V, Latte Textured [Just Released]</v>
          </cell>
          <cell r="D2683">
            <v>180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 t="str">
            <v>Crestron</v>
          </cell>
        </row>
        <row r="2684">
          <cell r="A2684" t="str">
            <v>INET-CBDEX-230-P-IVR-S</v>
          </cell>
          <cell r="B2684" t="str">
            <v>Crestron</v>
          </cell>
          <cell r="C2684" t="str">
            <v>Cameo® Wireless Keypad, infiNET EX®, 230V, Ivory Smooth [Just Released]</v>
          </cell>
          <cell r="D2684">
            <v>180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 t="str">
            <v>Crestron</v>
          </cell>
        </row>
        <row r="2685">
          <cell r="A2685" t="str">
            <v>INET-CBDEX-230-P-GRY-S</v>
          </cell>
          <cell r="B2685" t="str">
            <v>Crestron</v>
          </cell>
          <cell r="C2685" t="str">
            <v>Cameo® Wireless Keypad, infiNET EX®, 230V, Gray Smooth [Just Released]</v>
          </cell>
          <cell r="D2685">
            <v>180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 t="str">
            <v>Crestron</v>
          </cell>
        </row>
        <row r="2686">
          <cell r="A2686" t="str">
            <v>INET-CBDEX-230-P-DSK-T</v>
          </cell>
          <cell r="B2686" t="str">
            <v>Crestron</v>
          </cell>
          <cell r="C2686" t="str">
            <v>Cameo® Wireless Keypad, infiNET EX®, 230V, Dusk Textured [Just Released]</v>
          </cell>
          <cell r="D2686">
            <v>180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 t="str">
            <v>Crestron</v>
          </cell>
        </row>
        <row r="2687">
          <cell r="A2687" t="str">
            <v>INET-CBDEX-230-P-DA-S</v>
          </cell>
          <cell r="B2687" t="str">
            <v>Crestron</v>
          </cell>
          <cell r="C2687" t="str">
            <v>Cameo® Wireless Keypad, infiNET EX®, 230V, Dark Almond Smooth [Just Released]</v>
          </cell>
          <cell r="D2687">
            <v>180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 t="str">
            <v>Crestron</v>
          </cell>
        </row>
        <row r="2688">
          <cell r="A2688" t="str">
            <v>INET-CBDEX-230-P-BRN-S</v>
          </cell>
          <cell r="B2688" t="str">
            <v>Crestron</v>
          </cell>
          <cell r="C2688" t="str">
            <v>Cameo® Wireless Keypad, infiNET EX®, 230V, Brown Smooth [Just Released]</v>
          </cell>
          <cell r="D2688">
            <v>180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 t="str">
            <v>Crestron</v>
          </cell>
        </row>
        <row r="2689">
          <cell r="A2689" t="str">
            <v>INET-CBDEX-230-P-B-T</v>
          </cell>
          <cell r="B2689" t="str">
            <v>Crestron</v>
          </cell>
          <cell r="C2689" t="str">
            <v>Cameo® Wireless Keypad, infiNET EX®, 230V, Black Textured [Just Released]</v>
          </cell>
          <cell r="D2689">
            <v>180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 t="str">
            <v>Crestron</v>
          </cell>
        </row>
        <row r="2690">
          <cell r="A2690" t="str">
            <v>INET-CBDEX-230-P-B-S</v>
          </cell>
          <cell r="B2690" t="str">
            <v>Crestron</v>
          </cell>
          <cell r="C2690" t="str">
            <v>Cameo® Wireless Keypad, infiNET EX®, 230V, Black Smooth [Just Released]</v>
          </cell>
          <cell r="D2690">
            <v>180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 t="str">
            <v>Crestron</v>
          </cell>
        </row>
        <row r="2691">
          <cell r="A2691" t="str">
            <v>INET-CBDEX-230-P-A-T</v>
          </cell>
          <cell r="B2691" t="str">
            <v>Crestron</v>
          </cell>
          <cell r="C2691" t="str">
            <v>Cameo® Wireless Keypad, infiNET EX®, 230V, Almond Textured [Just Released]</v>
          </cell>
          <cell r="D2691">
            <v>180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 t="str">
            <v>Crestron</v>
          </cell>
        </row>
        <row r="2692">
          <cell r="A2692" t="str">
            <v>INET-CBDEX-230-P-A-S</v>
          </cell>
          <cell r="B2692" t="str">
            <v>Crestron</v>
          </cell>
          <cell r="C2692" t="str">
            <v>Cameo® Wireless Keypad, infiNET EX®, 230V, Almond Smooth [Just Released]</v>
          </cell>
          <cell r="D2692">
            <v>180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 t="str">
            <v>Crestron</v>
          </cell>
        </row>
        <row r="2693">
          <cell r="A2693" t="str">
            <v>INET-CBDEX-P-W-T</v>
          </cell>
          <cell r="B2693" t="str">
            <v>Crestron</v>
          </cell>
          <cell r="C2693" t="str">
            <v>Cameo® Wireless Keypad, infiNET EX®, 120V, White Textured</v>
          </cell>
          <cell r="D2693">
            <v>180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 t="str">
            <v>Crestron</v>
          </cell>
        </row>
        <row r="2694">
          <cell r="A2694" t="str">
            <v>INET-CBDEX-P-W-S</v>
          </cell>
          <cell r="B2694" t="str">
            <v>Crestron</v>
          </cell>
          <cell r="C2694" t="str">
            <v>Cameo® Wireless Keypad, infiNET EX®, 120V, White Smooth</v>
          </cell>
          <cell r="D2694">
            <v>180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 t="str">
            <v>Crestron</v>
          </cell>
        </row>
        <row r="2695">
          <cell r="A2695" t="str">
            <v>INET-CBDEX-P-LAT-T</v>
          </cell>
          <cell r="B2695" t="str">
            <v>Crestron</v>
          </cell>
          <cell r="C2695" t="str">
            <v>Cameo® Wireless Keypad, infiNET EX®, 120V, Latte Textured</v>
          </cell>
          <cell r="D2695">
            <v>180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 t="str">
            <v>Crestron</v>
          </cell>
        </row>
        <row r="2696">
          <cell r="A2696" t="str">
            <v>INET-CBDEX-P-IVR-S</v>
          </cell>
          <cell r="B2696" t="str">
            <v>Crestron</v>
          </cell>
          <cell r="C2696" t="str">
            <v>Cameo® Wireless Keypad, infiNET EX®, 120V, Ivory Smooth</v>
          </cell>
          <cell r="D2696">
            <v>180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 t="str">
            <v>Crestron</v>
          </cell>
        </row>
        <row r="2697">
          <cell r="A2697" t="str">
            <v>INET-CBDEX-P-GRY-S</v>
          </cell>
          <cell r="B2697" t="str">
            <v>Crestron</v>
          </cell>
          <cell r="C2697" t="str">
            <v>Cameo® Wireless Keypad, infiNET EX®, 120V, Gray Smooth</v>
          </cell>
          <cell r="D2697">
            <v>180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 t="str">
            <v>Crestron</v>
          </cell>
        </row>
        <row r="2698">
          <cell r="A2698" t="str">
            <v>INET-CBDEX-P-DSK-T</v>
          </cell>
          <cell r="B2698" t="str">
            <v>Crestron</v>
          </cell>
          <cell r="C2698" t="str">
            <v>Cameo® Wireless Keypad, infiNET EX®, 120V, Dusk Textured</v>
          </cell>
          <cell r="D2698">
            <v>180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 t="str">
            <v>Crestron</v>
          </cell>
        </row>
        <row r="2699">
          <cell r="A2699" t="str">
            <v>INET-CBDEX-P-DA-S</v>
          </cell>
          <cell r="B2699" t="str">
            <v>Crestron</v>
          </cell>
          <cell r="C2699" t="str">
            <v>Cameo® Wireless Keypad, infiNET EX®, 120V, Dark Almond Smooth</v>
          </cell>
          <cell r="D2699">
            <v>180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 t="str">
            <v>Crestron</v>
          </cell>
        </row>
        <row r="2700">
          <cell r="A2700" t="str">
            <v>INET-CBDEX-P-BRN-S</v>
          </cell>
          <cell r="B2700" t="str">
            <v>Crestron</v>
          </cell>
          <cell r="C2700" t="str">
            <v>Cameo® Wireless Keypad, infiNET EX®, 120V, Brown Smooth</v>
          </cell>
          <cell r="D2700">
            <v>180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 t="str">
            <v>Crestron</v>
          </cell>
        </row>
        <row r="2701">
          <cell r="A2701" t="str">
            <v>INET-CBDEX-P-B-T</v>
          </cell>
          <cell r="B2701" t="str">
            <v>Crestron</v>
          </cell>
          <cell r="C2701" t="str">
            <v>Cameo® Wireless Keypad, infiNET EX®, 120V, Black Textured</v>
          </cell>
          <cell r="D2701">
            <v>180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 t="str">
            <v>Crestron</v>
          </cell>
        </row>
        <row r="2702">
          <cell r="A2702" t="str">
            <v>INET-CBDEX-P-B-S</v>
          </cell>
          <cell r="B2702" t="str">
            <v>Crestron</v>
          </cell>
          <cell r="C2702" t="str">
            <v>Cameo® Wireless Keypad, infiNET EX®, 120V, Black Smooth</v>
          </cell>
          <cell r="D2702">
            <v>180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 t="str">
            <v>Crestron</v>
          </cell>
        </row>
        <row r="2703">
          <cell r="A2703" t="str">
            <v>INET-CBDEX-P-A-T</v>
          </cell>
          <cell r="B2703" t="str">
            <v>Crestron</v>
          </cell>
          <cell r="C2703" t="str">
            <v>Cameo® Wireless Keypad, infiNET EX®, 120V, Almond Textured</v>
          </cell>
          <cell r="D2703">
            <v>180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 t="str">
            <v>Crestron</v>
          </cell>
        </row>
        <row r="2704">
          <cell r="A2704" t="str">
            <v>INET-CBDEX-P-A-S</v>
          </cell>
          <cell r="B2704" t="str">
            <v>Crestron</v>
          </cell>
          <cell r="C2704" t="str">
            <v>Cameo® Wireless Keypad, infiNET EX®, 120V, Almond Smooth</v>
          </cell>
          <cell r="D2704">
            <v>180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 t="str">
            <v>Crestron</v>
          </cell>
        </row>
        <row r="2705">
          <cell r="A2705" t="str">
            <v>CLW-SWEX-277-P-W-T</v>
          </cell>
          <cell r="B2705" t="str">
            <v>Crestron</v>
          </cell>
          <cell r="C2705" t="str">
            <v>Cameo® Wireless In-Wall Switch, 277V, White Textured</v>
          </cell>
          <cell r="D2705">
            <v>150</v>
          </cell>
          <cell r="E2705">
            <v>0</v>
          </cell>
          <cell r="F2705">
            <v>0.25</v>
          </cell>
          <cell r="G2705">
            <v>0.25</v>
          </cell>
          <cell r="H2705">
            <v>0.25</v>
          </cell>
          <cell r="I2705" t="str">
            <v>Crestron</v>
          </cell>
        </row>
        <row r="2706">
          <cell r="A2706" t="str">
            <v>CLW-SWEX-277-P-W-S</v>
          </cell>
          <cell r="B2706" t="str">
            <v>Crestron</v>
          </cell>
          <cell r="C2706" t="str">
            <v>Cameo® Wireless In-Wall Switch, 277V, White Smooth</v>
          </cell>
          <cell r="D2706">
            <v>150</v>
          </cell>
          <cell r="E2706">
            <v>0</v>
          </cell>
          <cell r="F2706">
            <v>0.25</v>
          </cell>
          <cell r="G2706">
            <v>0.25</v>
          </cell>
          <cell r="H2706">
            <v>0.25</v>
          </cell>
          <cell r="I2706" t="str">
            <v>Crestron</v>
          </cell>
        </row>
        <row r="2707">
          <cell r="A2707" t="str">
            <v>CLW-SWEX-277-P-LAT-T</v>
          </cell>
          <cell r="B2707" t="str">
            <v>Crestron</v>
          </cell>
          <cell r="C2707" t="str">
            <v>Cameo® Wireless In-Wall Switch, 277V, Latte Textured</v>
          </cell>
          <cell r="D2707">
            <v>150</v>
          </cell>
          <cell r="E2707">
            <v>0</v>
          </cell>
          <cell r="F2707">
            <v>0.25</v>
          </cell>
          <cell r="G2707">
            <v>0.25</v>
          </cell>
          <cell r="H2707">
            <v>0.25</v>
          </cell>
          <cell r="I2707" t="str">
            <v>Crestron</v>
          </cell>
        </row>
        <row r="2708">
          <cell r="A2708" t="str">
            <v>CLW-SWEX-277-P-IVR-S</v>
          </cell>
          <cell r="B2708" t="str">
            <v>Crestron</v>
          </cell>
          <cell r="C2708" t="str">
            <v>Cameo® Wireless In-Wall Switch, 277V, Ivory Smooth</v>
          </cell>
          <cell r="D2708">
            <v>150</v>
          </cell>
          <cell r="E2708">
            <v>0</v>
          </cell>
          <cell r="F2708">
            <v>0.25</v>
          </cell>
          <cell r="G2708">
            <v>0.25</v>
          </cell>
          <cell r="H2708">
            <v>0.25</v>
          </cell>
          <cell r="I2708" t="str">
            <v>Crestron</v>
          </cell>
        </row>
        <row r="2709">
          <cell r="A2709" t="str">
            <v>CLW-SWEX-277-P-GRY-S</v>
          </cell>
          <cell r="B2709" t="str">
            <v>Crestron</v>
          </cell>
          <cell r="C2709" t="str">
            <v>Cameo® Wireless In-Wall Switch, 277V, Gray Smooth</v>
          </cell>
          <cell r="D2709">
            <v>150</v>
          </cell>
          <cell r="E2709">
            <v>0</v>
          </cell>
          <cell r="F2709">
            <v>0.25</v>
          </cell>
          <cell r="G2709">
            <v>0.25</v>
          </cell>
          <cell r="H2709">
            <v>0.25</v>
          </cell>
          <cell r="I2709" t="str">
            <v>Crestron</v>
          </cell>
        </row>
        <row r="2710">
          <cell r="A2710" t="str">
            <v>CLW-SWEX-277-P-DSK-T</v>
          </cell>
          <cell r="B2710" t="str">
            <v>Crestron</v>
          </cell>
          <cell r="C2710" t="str">
            <v>Cameo® Wireless In-Wall Switch, 277V, Dusk Textured</v>
          </cell>
          <cell r="D2710">
            <v>150</v>
          </cell>
          <cell r="E2710">
            <v>0</v>
          </cell>
          <cell r="F2710">
            <v>0.25</v>
          </cell>
          <cell r="G2710">
            <v>0.25</v>
          </cell>
          <cell r="H2710">
            <v>0.25</v>
          </cell>
          <cell r="I2710" t="str">
            <v>Crestron</v>
          </cell>
        </row>
        <row r="2711">
          <cell r="A2711" t="str">
            <v>CLW-SWEX-277-P-DA-S</v>
          </cell>
          <cell r="B2711" t="str">
            <v>Crestron</v>
          </cell>
          <cell r="C2711" t="str">
            <v>Cameo® Wireless In-Wall Switch, 277V, Dark Almond Smooth</v>
          </cell>
          <cell r="D2711">
            <v>150</v>
          </cell>
          <cell r="E2711">
            <v>0</v>
          </cell>
          <cell r="F2711">
            <v>0.25</v>
          </cell>
          <cell r="G2711">
            <v>0.25</v>
          </cell>
          <cell r="H2711">
            <v>0.25</v>
          </cell>
          <cell r="I2711" t="str">
            <v>Crestron</v>
          </cell>
        </row>
        <row r="2712">
          <cell r="A2712" t="str">
            <v>CLW-SWEX-277-P-BRN-S</v>
          </cell>
          <cell r="B2712" t="str">
            <v>Crestron</v>
          </cell>
          <cell r="C2712" t="str">
            <v>Cameo® Wireless In-Wall Switch, 277V, Brown Smooth</v>
          </cell>
          <cell r="D2712">
            <v>150</v>
          </cell>
          <cell r="E2712">
            <v>0</v>
          </cell>
          <cell r="F2712">
            <v>0.25</v>
          </cell>
          <cell r="G2712">
            <v>0.25</v>
          </cell>
          <cell r="H2712">
            <v>0.25</v>
          </cell>
          <cell r="I2712" t="str">
            <v>Crestron</v>
          </cell>
        </row>
        <row r="2713">
          <cell r="A2713" t="str">
            <v>CLW-SWEX-277-P-B-T</v>
          </cell>
          <cell r="B2713" t="str">
            <v>Crestron</v>
          </cell>
          <cell r="C2713" t="str">
            <v>Cameo® Wireless In-Wall Switch, 277V, Black Textured</v>
          </cell>
          <cell r="D2713">
            <v>150</v>
          </cell>
          <cell r="E2713">
            <v>0</v>
          </cell>
          <cell r="F2713">
            <v>0.25</v>
          </cell>
          <cell r="G2713">
            <v>0.25</v>
          </cell>
          <cell r="H2713">
            <v>0.25</v>
          </cell>
          <cell r="I2713" t="str">
            <v>Crestron</v>
          </cell>
        </row>
        <row r="2714">
          <cell r="A2714" t="str">
            <v>CLW-SWEX-277-P-B-S</v>
          </cell>
          <cell r="B2714" t="str">
            <v>Crestron</v>
          </cell>
          <cell r="C2714" t="str">
            <v>Cameo® Wireless In-Wall Switch, 277V, Black Smooth</v>
          </cell>
          <cell r="D2714">
            <v>150</v>
          </cell>
          <cell r="E2714">
            <v>0</v>
          </cell>
          <cell r="F2714">
            <v>0.25</v>
          </cell>
          <cell r="G2714">
            <v>0.25</v>
          </cell>
          <cell r="H2714">
            <v>0.25</v>
          </cell>
          <cell r="I2714" t="str">
            <v>Crestron</v>
          </cell>
        </row>
        <row r="2715">
          <cell r="A2715" t="str">
            <v>CLW-SWEX-277-P-A-T</v>
          </cell>
          <cell r="B2715" t="str">
            <v>Crestron</v>
          </cell>
          <cell r="C2715" t="str">
            <v>Cameo® Wireless In-Wall Switch, 277V, Almond Textured</v>
          </cell>
          <cell r="D2715">
            <v>150</v>
          </cell>
          <cell r="E2715">
            <v>0</v>
          </cell>
          <cell r="F2715">
            <v>0.25</v>
          </cell>
          <cell r="G2715">
            <v>0.25</v>
          </cell>
          <cell r="H2715">
            <v>0.25</v>
          </cell>
          <cell r="I2715" t="str">
            <v>Crestron</v>
          </cell>
        </row>
        <row r="2716">
          <cell r="A2716" t="str">
            <v>CLW-SWEX-277-P-A-S</v>
          </cell>
          <cell r="B2716" t="str">
            <v>Crestron</v>
          </cell>
          <cell r="C2716" t="str">
            <v>Cameo® Wireless In-Wall Switch, 277V, Almond Smooth</v>
          </cell>
          <cell r="D2716">
            <v>150</v>
          </cell>
          <cell r="E2716">
            <v>0</v>
          </cell>
          <cell r="F2716">
            <v>0.25</v>
          </cell>
          <cell r="G2716">
            <v>0.25</v>
          </cell>
          <cell r="H2716">
            <v>0.25</v>
          </cell>
          <cell r="I2716" t="str">
            <v>Crestron</v>
          </cell>
        </row>
        <row r="2717">
          <cell r="A2717" t="str">
            <v>CLW-SWEX-230-P-W-T</v>
          </cell>
          <cell r="B2717" t="str">
            <v>Crestron</v>
          </cell>
          <cell r="C2717" t="str">
            <v>Cameo® Wireless In-Wall Switch, 230V, White Textured [Just Released]</v>
          </cell>
          <cell r="D2717">
            <v>135</v>
          </cell>
          <cell r="E2717">
            <v>0</v>
          </cell>
          <cell r="F2717">
            <v>0.25</v>
          </cell>
          <cell r="G2717">
            <v>0.25</v>
          </cell>
          <cell r="H2717">
            <v>0.25</v>
          </cell>
          <cell r="I2717" t="str">
            <v>Crestron</v>
          </cell>
        </row>
        <row r="2718">
          <cell r="A2718" t="str">
            <v>CLW-SWEX-230-P-W-S</v>
          </cell>
          <cell r="B2718" t="str">
            <v>Crestron</v>
          </cell>
          <cell r="C2718" t="str">
            <v>Cameo® Wireless In-Wall Switch, 230V, White Smooth [Just Released]</v>
          </cell>
          <cell r="D2718">
            <v>135</v>
          </cell>
          <cell r="E2718">
            <v>0</v>
          </cell>
          <cell r="F2718">
            <v>0.25</v>
          </cell>
          <cell r="G2718">
            <v>0.25</v>
          </cell>
          <cell r="H2718">
            <v>0.25</v>
          </cell>
          <cell r="I2718" t="str">
            <v>Crestron</v>
          </cell>
        </row>
        <row r="2719">
          <cell r="A2719" t="str">
            <v>CLW-SWEX-230-P-LAT-T</v>
          </cell>
          <cell r="B2719" t="str">
            <v>Crestron</v>
          </cell>
          <cell r="C2719" t="str">
            <v>Cameo® Wireless In-Wall Switch, 230V, Latte Textured [Just Released]</v>
          </cell>
          <cell r="D2719">
            <v>135</v>
          </cell>
          <cell r="E2719">
            <v>0</v>
          </cell>
          <cell r="F2719">
            <v>0.25</v>
          </cell>
          <cell r="G2719">
            <v>0.25</v>
          </cell>
          <cell r="H2719">
            <v>0.25</v>
          </cell>
          <cell r="I2719" t="str">
            <v>Crestron</v>
          </cell>
        </row>
        <row r="2720">
          <cell r="A2720" t="str">
            <v>CLW-SWEX-230-P-IVR-S</v>
          </cell>
          <cell r="B2720" t="str">
            <v>Crestron</v>
          </cell>
          <cell r="C2720" t="str">
            <v>Cameo® Wireless In-Wall Switch, 230V, Ivory Smooth [Just Released]</v>
          </cell>
          <cell r="D2720">
            <v>135</v>
          </cell>
          <cell r="E2720">
            <v>0</v>
          </cell>
          <cell r="F2720">
            <v>0.25</v>
          </cell>
          <cell r="G2720">
            <v>0.25</v>
          </cell>
          <cell r="H2720">
            <v>0.25</v>
          </cell>
          <cell r="I2720" t="str">
            <v>Crestron</v>
          </cell>
        </row>
        <row r="2721">
          <cell r="A2721" t="str">
            <v>CLW-SWEX-230-P-GRY-S</v>
          </cell>
          <cell r="B2721" t="str">
            <v>Crestron</v>
          </cell>
          <cell r="C2721" t="str">
            <v>Cameo® Wireless In-Wall Switch, 230V, Gray Smooth [Just Released]</v>
          </cell>
          <cell r="D2721">
            <v>135</v>
          </cell>
          <cell r="E2721">
            <v>0</v>
          </cell>
          <cell r="F2721">
            <v>0.25</v>
          </cell>
          <cell r="G2721">
            <v>0.25</v>
          </cell>
          <cell r="H2721">
            <v>0.25</v>
          </cell>
          <cell r="I2721" t="str">
            <v>Crestron</v>
          </cell>
        </row>
        <row r="2722">
          <cell r="A2722" t="str">
            <v>CLW-SWEX-230-P-DSK-T</v>
          </cell>
          <cell r="B2722" t="str">
            <v>Crestron</v>
          </cell>
          <cell r="C2722" t="str">
            <v>Cameo® Wireless In-Wall Switch, 230V, Dusk Textured [Just Released]</v>
          </cell>
          <cell r="D2722">
            <v>135</v>
          </cell>
          <cell r="E2722">
            <v>0</v>
          </cell>
          <cell r="F2722">
            <v>0.25</v>
          </cell>
          <cell r="G2722">
            <v>0.25</v>
          </cell>
          <cell r="H2722">
            <v>0.25</v>
          </cell>
          <cell r="I2722" t="str">
            <v>Crestron</v>
          </cell>
        </row>
        <row r="2723">
          <cell r="A2723" t="str">
            <v>CLW-SWEX-230-P-DA-S</v>
          </cell>
          <cell r="B2723" t="str">
            <v>Crestron</v>
          </cell>
          <cell r="C2723" t="str">
            <v>Cameo® Wireless In-Wall Switch, 230V, Dark Almond Smooth [Just Released]</v>
          </cell>
          <cell r="D2723">
            <v>135</v>
          </cell>
          <cell r="E2723">
            <v>0</v>
          </cell>
          <cell r="F2723">
            <v>0.25</v>
          </cell>
          <cell r="G2723">
            <v>0.25</v>
          </cell>
          <cell r="H2723">
            <v>0.25</v>
          </cell>
          <cell r="I2723" t="str">
            <v>Crestron</v>
          </cell>
        </row>
        <row r="2724">
          <cell r="A2724" t="str">
            <v>CLW-SWEX-230-P-BRN-S</v>
          </cell>
          <cell r="B2724" t="str">
            <v>Crestron</v>
          </cell>
          <cell r="C2724" t="str">
            <v>Cameo® Wireless In-Wall Switch, 230V, Brown Smooth [Just Released]</v>
          </cell>
          <cell r="D2724">
            <v>135</v>
          </cell>
          <cell r="E2724">
            <v>0</v>
          </cell>
          <cell r="F2724">
            <v>0.25</v>
          </cell>
          <cell r="G2724">
            <v>0.25</v>
          </cell>
          <cell r="H2724">
            <v>0.25</v>
          </cell>
          <cell r="I2724" t="str">
            <v>Crestron</v>
          </cell>
        </row>
        <row r="2725">
          <cell r="A2725" t="str">
            <v>CLW-SWEX-230-P-B-T</v>
          </cell>
          <cell r="B2725" t="str">
            <v>Crestron</v>
          </cell>
          <cell r="C2725" t="str">
            <v>Cameo® Wireless In-Wall Switch, 230V, Black Textured [Just Released]</v>
          </cell>
          <cell r="D2725">
            <v>135</v>
          </cell>
          <cell r="E2725">
            <v>0</v>
          </cell>
          <cell r="F2725">
            <v>0.25</v>
          </cell>
          <cell r="G2725">
            <v>0.25</v>
          </cell>
          <cell r="H2725">
            <v>0.25</v>
          </cell>
          <cell r="I2725" t="str">
            <v>Crestron</v>
          </cell>
        </row>
        <row r="2726">
          <cell r="A2726" t="str">
            <v>CLW-SWEX-230-P-B-S</v>
          </cell>
          <cell r="B2726" t="str">
            <v>Crestron</v>
          </cell>
          <cell r="C2726" t="str">
            <v>Cameo® Wireless In-Wall Switch, 230V, Black Smooth [Just Released]</v>
          </cell>
          <cell r="D2726">
            <v>135</v>
          </cell>
          <cell r="E2726">
            <v>0</v>
          </cell>
          <cell r="F2726">
            <v>0.25</v>
          </cell>
          <cell r="G2726">
            <v>0.25</v>
          </cell>
          <cell r="H2726">
            <v>0.25</v>
          </cell>
          <cell r="I2726" t="str">
            <v>Crestron</v>
          </cell>
        </row>
        <row r="2727">
          <cell r="A2727" t="str">
            <v>CLW-SWEX-230-P-A-T</v>
          </cell>
          <cell r="B2727" t="str">
            <v>Crestron</v>
          </cell>
          <cell r="C2727" t="str">
            <v>Cameo® Wireless In-Wall Switch, 230V, Almond Textured [Just Released]</v>
          </cell>
          <cell r="D2727">
            <v>135</v>
          </cell>
          <cell r="E2727">
            <v>0</v>
          </cell>
          <cell r="F2727">
            <v>0.25</v>
          </cell>
          <cell r="G2727">
            <v>0.25</v>
          </cell>
          <cell r="H2727">
            <v>0.25</v>
          </cell>
          <cell r="I2727" t="str">
            <v>Crestron</v>
          </cell>
        </row>
        <row r="2728">
          <cell r="A2728" t="str">
            <v>CLW-SWEX-230-P-A-S</v>
          </cell>
          <cell r="B2728" t="str">
            <v>Crestron</v>
          </cell>
          <cell r="C2728" t="str">
            <v>Cameo® Wireless In-Wall Switch, 230V, Almond Smooth [Just Released]</v>
          </cell>
          <cell r="D2728">
            <v>135</v>
          </cell>
          <cell r="E2728">
            <v>0</v>
          </cell>
          <cell r="F2728">
            <v>0.25</v>
          </cell>
          <cell r="G2728">
            <v>0.25</v>
          </cell>
          <cell r="H2728">
            <v>0.25</v>
          </cell>
          <cell r="I2728" t="str">
            <v>Crestron</v>
          </cell>
        </row>
        <row r="2729">
          <cell r="A2729" t="str">
            <v>CLW-SWEX-P-W-T</v>
          </cell>
          <cell r="B2729" t="str">
            <v>Crestron</v>
          </cell>
          <cell r="C2729" t="str">
            <v>Cameo® Wireless In-Wall Switch, 120V, White Textured</v>
          </cell>
          <cell r="D2729">
            <v>115</v>
          </cell>
          <cell r="E2729">
            <v>0</v>
          </cell>
          <cell r="F2729">
            <v>0.25</v>
          </cell>
          <cell r="G2729">
            <v>0.25</v>
          </cell>
          <cell r="H2729">
            <v>0.25</v>
          </cell>
          <cell r="I2729" t="str">
            <v>Crestron</v>
          </cell>
        </row>
        <row r="2730">
          <cell r="A2730" t="str">
            <v>CLW-SWEX-P-W-S</v>
          </cell>
          <cell r="B2730" t="str">
            <v>Crestron</v>
          </cell>
          <cell r="C2730" t="str">
            <v>Cameo® Wireless In-Wall Switch, 120V, White Smooth</v>
          </cell>
          <cell r="D2730">
            <v>115</v>
          </cell>
          <cell r="E2730">
            <v>0</v>
          </cell>
          <cell r="F2730">
            <v>0.25</v>
          </cell>
          <cell r="G2730">
            <v>0.25</v>
          </cell>
          <cell r="H2730">
            <v>0.25</v>
          </cell>
          <cell r="I2730" t="str">
            <v>Crestron</v>
          </cell>
        </row>
        <row r="2731">
          <cell r="A2731" t="str">
            <v>CLW-SWEX-P-LAT-T</v>
          </cell>
          <cell r="B2731" t="str">
            <v>Crestron</v>
          </cell>
          <cell r="C2731" t="str">
            <v>Cameo® Wireless In-Wall Switch, 120V, Latte Textured</v>
          </cell>
          <cell r="D2731">
            <v>115</v>
          </cell>
          <cell r="E2731">
            <v>0</v>
          </cell>
          <cell r="F2731">
            <v>0.25</v>
          </cell>
          <cell r="G2731">
            <v>0.25</v>
          </cell>
          <cell r="H2731">
            <v>0.25</v>
          </cell>
          <cell r="I2731" t="str">
            <v>Crestron</v>
          </cell>
        </row>
        <row r="2732">
          <cell r="A2732" t="str">
            <v>CLW-SWEX-P-IVR-S</v>
          </cell>
          <cell r="B2732" t="str">
            <v>Crestron</v>
          </cell>
          <cell r="C2732" t="str">
            <v>Cameo® Wireless In-Wall Switch, 120V, Ivory Smooth</v>
          </cell>
          <cell r="D2732">
            <v>115</v>
          </cell>
          <cell r="E2732">
            <v>0</v>
          </cell>
          <cell r="F2732">
            <v>0.25</v>
          </cell>
          <cell r="G2732">
            <v>0.25</v>
          </cell>
          <cell r="H2732">
            <v>0.25</v>
          </cell>
          <cell r="I2732" t="str">
            <v>Crestron</v>
          </cell>
        </row>
        <row r="2733">
          <cell r="A2733" t="str">
            <v>CLW-SWEX-P-GRY-S</v>
          </cell>
          <cell r="B2733" t="str">
            <v>Crestron</v>
          </cell>
          <cell r="C2733" t="str">
            <v>Cameo® Wireless In-Wall Switch, 120V, Gray Smooth</v>
          </cell>
          <cell r="D2733">
            <v>115</v>
          </cell>
          <cell r="E2733">
            <v>0</v>
          </cell>
          <cell r="F2733">
            <v>0.25</v>
          </cell>
          <cell r="G2733">
            <v>0.25</v>
          </cell>
          <cell r="H2733">
            <v>0.25</v>
          </cell>
          <cell r="I2733" t="str">
            <v>Crestron</v>
          </cell>
        </row>
        <row r="2734">
          <cell r="A2734" t="str">
            <v>CLW-SWEX-P-DSK-T</v>
          </cell>
          <cell r="B2734" t="str">
            <v>Crestron</v>
          </cell>
          <cell r="C2734" t="str">
            <v>Cameo® Wireless In-Wall Switch, 120V, Dusk Textured</v>
          </cell>
          <cell r="D2734">
            <v>115</v>
          </cell>
          <cell r="E2734">
            <v>0</v>
          </cell>
          <cell r="F2734">
            <v>0.25</v>
          </cell>
          <cell r="G2734">
            <v>0.25</v>
          </cell>
          <cell r="H2734">
            <v>0.25</v>
          </cell>
          <cell r="I2734" t="str">
            <v>Crestron</v>
          </cell>
        </row>
        <row r="2735">
          <cell r="A2735" t="str">
            <v>CLW-SWEX-P-DA-S</v>
          </cell>
          <cell r="B2735" t="str">
            <v>Crestron</v>
          </cell>
          <cell r="C2735" t="str">
            <v>Cameo® Wireless In-Wall Switch, 120V, Dark Almond Smooth</v>
          </cell>
          <cell r="D2735">
            <v>115</v>
          </cell>
          <cell r="E2735">
            <v>0</v>
          </cell>
          <cell r="F2735">
            <v>0.25</v>
          </cell>
          <cell r="G2735">
            <v>0.25</v>
          </cell>
          <cell r="H2735">
            <v>0.25</v>
          </cell>
          <cell r="I2735" t="str">
            <v>Crestron</v>
          </cell>
        </row>
        <row r="2736">
          <cell r="A2736" t="str">
            <v>CLW-SWEX-P-BRN-S</v>
          </cell>
          <cell r="B2736" t="str">
            <v>Crestron</v>
          </cell>
          <cell r="C2736" t="str">
            <v>Cameo® Wireless In-Wall Switch, 120V, Brown Smooth</v>
          </cell>
          <cell r="D2736">
            <v>115</v>
          </cell>
          <cell r="E2736">
            <v>0</v>
          </cell>
          <cell r="F2736">
            <v>0.25</v>
          </cell>
          <cell r="G2736">
            <v>0.25</v>
          </cell>
          <cell r="H2736">
            <v>0.25</v>
          </cell>
          <cell r="I2736" t="str">
            <v>Crestron</v>
          </cell>
        </row>
        <row r="2737">
          <cell r="A2737" t="str">
            <v>CLW-SWEX-P-B-T</v>
          </cell>
          <cell r="B2737" t="str">
            <v>Crestron</v>
          </cell>
          <cell r="C2737" t="str">
            <v>Cameo® Wireless In-Wall Switch, 120V, Black Textured</v>
          </cell>
          <cell r="D2737">
            <v>115</v>
          </cell>
          <cell r="E2737">
            <v>0</v>
          </cell>
          <cell r="F2737">
            <v>0.25</v>
          </cell>
          <cell r="G2737">
            <v>0.25</v>
          </cell>
          <cell r="H2737">
            <v>0.25</v>
          </cell>
          <cell r="I2737" t="str">
            <v>Crestron</v>
          </cell>
        </row>
        <row r="2738">
          <cell r="A2738" t="str">
            <v>CLW-SWEX-P-B-S</v>
          </cell>
          <cell r="B2738" t="str">
            <v>Crestron</v>
          </cell>
          <cell r="C2738" t="str">
            <v>Cameo® Wireless In-Wall Switch, 120V, Black Smooth</v>
          </cell>
          <cell r="D2738">
            <v>115</v>
          </cell>
          <cell r="E2738">
            <v>0</v>
          </cell>
          <cell r="F2738">
            <v>0.25</v>
          </cell>
          <cell r="G2738">
            <v>0.25</v>
          </cell>
          <cell r="H2738">
            <v>0.25</v>
          </cell>
          <cell r="I2738" t="str">
            <v>Crestron</v>
          </cell>
        </row>
        <row r="2739">
          <cell r="A2739" t="str">
            <v>CLW-SWEX-P-A-T</v>
          </cell>
          <cell r="B2739" t="str">
            <v>Crestron</v>
          </cell>
          <cell r="C2739" t="str">
            <v>Cameo® Wireless In-Wall Switch, 120V, Almond Textured</v>
          </cell>
          <cell r="D2739">
            <v>115</v>
          </cell>
          <cell r="E2739">
            <v>0</v>
          </cell>
          <cell r="F2739">
            <v>0.25</v>
          </cell>
          <cell r="G2739">
            <v>0.25</v>
          </cell>
          <cell r="H2739">
            <v>0.25</v>
          </cell>
          <cell r="I2739" t="str">
            <v>Crestron</v>
          </cell>
        </row>
        <row r="2740">
          <cell r="A2740" t="str">
            <v>CLW-SWEX-P-A-S</v>
          </cell>
          <cell r="B2740" t="str">
            <v>Crestron</v>
          </cell>
          <cell r="C2740" t="str">
            <v>Cameo® Wireless In-Wall Switch, 120V, Almond Smooth</v>
          </cell>
          <cell r="D2740">
            <v>115</v>
          </cell>
          <cell r="E2740">
            <v>0</v>
          </cell>
          <cell r="F2740">
            <v>0.25</v>
          </cell>
          <cell r="G2740">
            <v>0.25</v>
          </cell>
          <cell r="H2740">
            <v>0.25</v>
          </cell>
          <cell r="I2740" t="str">
            <v>Crestron</v>
          </cell>
        </row>
        <row r="2741">
          <cell r="A2741" t="str">
            <v>CLW-DIMSWEX-P-W-T</v>
          </cell>
          <cell r="B2741" t="str">
            <v>Crestron</v>
          </cell>
          <cell r="C2741" t="str">
            <v>Cameo® Wireless In-Wall Dimmer/Switch Combo, 120V, White Textured</v>
          </cell>
          <cell r="D2741">
            <v>115</v>
          </cell>
          <cell r="E2741">
            <v>0</v>
          </cell>
          <cell r="F2741">
            <v>0.25</v>
          </cell>
          <cell r="G2741">
            <v>0.25</v>
          </cell>
          <cell r="H2741">
            <v>0.25</v>
          </cell>
          <cell r="I2741" t="str">
            <v>Crestron</v>
          </cell>
        </row>
        <row r="2742">
          <cell r="A2742" t="str">
            <v>CLW-DIMSWEX-P-W-S</v>
          </cell>
          <cell r="B2742" t="str">
            <v>Crestron</v>
          </cell>
          <cell r="C2742" t="str">
            <v>Cameo® Wireless In-Wall Dimmer/Switch Combo, 120V, White Smooth</v>
          </cell>
          <cell r="D2742">
            <v>115</v>
          </cell>
          <cell r="E2742">
            <v>0</v>
          </cell>
          <cell r="F2742">
            <v>0.25</v>
          </cell>
          <cell r="G2742">
            <v>0.25</v>
          </cell>
          <cell r="H2742">
            <v>0.25</v>
          </cell>
          <cell r="I2742" t="str">
            <v>Crestron</v>
          </cell>
        </row>
        <row r="2743">
          <cell r="A2743" t="str">
            <v>CLW-DIMSWEX-P-LAT-T</v>
          </cell>
          <cell r="B2743" t="str">
            <v>Crestron</v>
          </cell>
          <cell r="C2743" t="str">
            <v>Cameo® Wireless In-Wall Dimmer/Switch Combo, 120V, Latte Textured</v>
          </cell>
          <cell r="D2743">
            <v>115</v>
          </cell>
          <cell r="E2743">
            <v>0</v>
          </cell>
          <cell r="F2743">
            <v>0.25</v>
          </cell>
          <cell r="G2743">
            <v>0.25</v>
          </cell>
          <cell r="H2743">
            <v>0.25</v>
          </cell>
          <cell r="I2743" t="str">
            <v>Crestron</v>
          </cell>
        </row>
        <row r="2744">
          <cell r="A2744" t="str">
            <v>CLW-DIMSWEX-P-IVR-S</v>
          </cell>
          <cell r="B2744" t="str">
            <v>Crestron</v>
          </cell>
          <cell r="C2744" t="str">
            <v>Cameo® Wireless In-Wall Dimmer/Switch Combo, 120V, Ivory Smooth</v>
          </cell>
          <cell r="D2744">
            <v>115</v>
          </cell>
          <cell r="E2744">
            <v>0</v>
          </cell>
          <cell r="F2744">
            <v>0.25</v>
          </cell>
          <cell r="G2744">
            <v>0.25</v>
          </cell>
          <cell r="H2744">
            <v>0.25</v>
          </cell>
          <cell r="I2744" t="str">
            <v>Crestron</v>
          </cell>
        </row>
        <row r="2745">
          <cell r="A2745" t="str">
            <v>CLW-DIMSWEX-P-GRY-S</v>
          </cell>
          <cell r="B2745" t="str">
            <v>Crestron</v>
          </cell>
          <cell r="C2745" t="str">
            <v>Cameo® Wireless In-Wall Dimmer/Switch Combo, 120V, Gray Smooth</v>
          </cell>
          <cell r="D2745">
            <v>115</v>
          </cell>
          <cell r="E2745">
            <v>0</v>
          </cell>
          <cell r="F2745">
            <v>0.25</v>
          </cell>
          <cell r="G2745">
            <v>0.25</v>
          </cell>
          <cell r="H2745">
            <v>0.25</v>
          </cell>
          <cell r="I2745" t="str">
            <v>Crestron</v>
          </cell>
        </row>
        <row r="2746">
          <cell r="A2746" t="str">
            <v>CLW-DIMSWEX-P-DSK-T</v>
          </cell>
          <cell r="B2746" t="str">
            <v>Crestron</v>
          </cell>
          <cell r="C2746" t="str">
            <v>Cameo® Wireless In-Wall Dimmer/Switch Combo, 120V, Dusk Textured</v>
          </cell>
          <cell r="D2746">
            <v>115</v>
          </cell>
          <cell r="E2746">
            <v>0</v>
          </cell>
          <cell r="F2746">
            <v>0.25</v>
          </cell>
          <cell r="G2746">
            <v>0.25</v>
          </cell>
          <cell r="H2746">
            <v>0.25</v>
          </cell>
          <cell r="I2746" t="str">
            <v>Crestron</v>
          </cell>
        </row>
        <row r="2747">
          <cell r="A2747" t="str">
            <v>CLW-DIMSWEX-P-DA-S</v>
          </cell>
          <cell r="B2747" t="str">
            <v>Crestron</v>
          </cell>
          <cell r="C2747" t="str">
            <v>Cameo® Wireless In-Wall Dimmer/Switch Combo, 120V, Dark Almond Smooth</v>
          </cell>
          <cell r="D2747">
            <v>115</v>
          </cell>
          <cell r="E2747">
            <v>0</v>
          </cell>
          <cell r="F2747">
            <v>0.25</v>
          </cell>
          <cell r="G2747">
            <v>0.25</v>
          </cell>
          <cell r="H2747">
            <v>0.25</v>
          </cell>
          <cell r="I2747" t="str">
            <v>Crestron</v>
          </cell>
        </row>
        <row r="2748">
          <cell r="A2748" t="str">
            <v>CLW-DIMSWEX-P-BRN-S</v>
          </cell>
          <cell r="B2748" t="str">
            <v>Crestron</v>
          </cell>
          <cell r="C2748" t="str">
            <v>Cameo® Wireless In-Wall Dimmer/Switch Combo, 120V, Brown Smooth</v>
          </cell>
          <cell r="D2748">
            <v>115</v>
          </cell>
          <cell r="E2748">
            <v>0</v>
          </cell>
          <cell r="F2748">
            <v>0.25</v>
          </cell>
          <cell r="G2748">
            <v>0.25</v>
          </cell>
          <cell r="H2748">
            <v>0.25</v>
          </cell>
          <cell r="I2748" t="str">
            <v>Crestron</v>
          </cell>
        </row>
        <row r="2749">
          <cell r="A2749" t="str">
            <v>CLW-DIMSWEX-P-B-T</v>
          </cell>
          <cell r="B2749" t="str">
            <v>Crestron</v>
          </cell>
          <cell r="C2749" t="str">
            <v>Cameo® Wireless In-Wall Dimmer/Switch Combo, 120V, Black Textured</v>
          </cell>
          <cell r="D2749">
            <v>115</v>
          </cell>
          <cell r="E2749">
            <v>0</v>
          </cell>
          <cell r="F2749">
            <v>0.25</v>
          </cell>
          <cell r="G2749">
            <v>0.25</v>
          </cell>
          <cell r="H2749">
            <v>0.25</v>
          </cell>
          <cell r="I2749" t="str">
            <v>Crestron</v>
          </cell>
        </row>
        <row r="2750">
          <cell r="A2750" t="str">
            <v>CLW-DIMSWEX-P-B-S</v>
          </cell>
          <cell r="B2750" t="str">
            <v>Crestron</v>
          </cell>
          <cell r="C2750" t="str">
            <v>Cameo® Wireless In-Wall Dimmer/Switch Combo, 120V, Black Smooth</v>
          </cell>
          <cell r="D2750">
            <v>115</v>
          </cell>
          <cell r="E2750">
            <v>0</v>
          </cell>
          <cell r="F2750">
            <v>0.25</v>
          </cell>
          <cell r="G2750">
            <v>0.25</v>
          </cell>
          <cell r="H2750">
            <v>0.25</v>
          </cell>
          <cell r="I2750" t="str">
            <v>Crestron</v>
          </cell>
        </row>
        <row r="2751">
          <cell r="A2751" t="str">
            <v>CLW-DIMSWEX-P-A-T</v>
          </cell>
          <cell r="B2751" t="str">
            <v>Crestron</v>
          </cell>
          <cell r="C2751" t="str">
            <v>Cameo® Wireless In-Wall Dimmer/Switch Combo, 120V, Almond Textured</v>
          </cell>
          <cell r="D2751">
            <v>115</v>
          </cell>
          <cell r="E2751">
            <v>0</v>
          </cell>
          <cell r="F2751">
            <v>0.25</v>
          </cell>
          <cell r="G2751">
            <v>0.25</v>
          </cell>
          <cell r="H2751">
            <v>0.25</v>
          </cell>
          <cell r="I2751" t="str">
            <v>Crestron</v>
          </cell>
        </row>
        <row r="2752">
          <cell r="A2752" t="str">
            <v>CLW-DIMSWEX-P-A-S</v>
          </cell>
          <cell r="B2752" t="str">
            <v>Crestron</v>
          </cell>
          <cell r="C2752" t="str">
            <v>Cameo® Wireless In-Wall Dimmer/Switch Combo, 120V, Almond Smooth</v>
          </cell>
          <cell r="D2752">
            <v>115</v>
          </cell>
          <cell r="E2752">
            <v>0</v>
          </cell>
          <cell r="F2752">
            <v>0.25</v>
          </cell>
          <cell r="G2752">
            <v>0.25</v>
          </cell>
          <cell r="H2752">
            <v>0.25</v>
          </cell>
          <cell r="I2752" t="str">
            <v>Crestron</v>
          </cell>
        </row>
        <row r="2753">
          <cell r="A2753" t="str">
            <v>CLW-DELVEX-277-P-W-T</v>
          </cell>
          <cell r="B2753" t="str">
            <v>Crestron</v>
          </cell>
          <cell r="C2753" t="str">
            <v>Cameo® Wireless In-Wall Dimmer, ELV, 277V, White Textured</v>
          </cell>
          <cell r="D2753">
            <v>170</v>
          </cell>
          <cell r="E2753">
            <v>0</v>
          </cell>
          <cell r="F2753">
            <v>0.25</v>
          </cell>
          <cell r="G2753">
            <v>0.25</v>
          </cell>
          <cell r="H2753">
            <v>0.25</v>
          </cell>
          <cell r="I2753" t="str">
            <v>Crestron</v>
          </cell>
        </row>
        <row r="2754">
          <cell r="A2754" t="str">
            <v>CLW-DELVEX-277-P-W-S</v>
          </cell>
          <cell r="B2754" t="str">
            <v>Crestron</v>
          </cell>
          <cell r="C2754" t="str">
            <v>Cameo® Wireless In-Wall Dimmer, ELV, 277V, White Smooth</v>
          </cell>
          <cell r="D2754">
            <v>170</v>
          </cell>
          <cell r="E2754">
            <v>0</v>
          </cell>
          <cell r="F2754">
            <v>0.25</v>
          </cell>
          <cell r="G2754">
            <v>0.25</v>
          </cell>
          <cell r="H2754">
            <v>0.25</v>
          </cell>
          <cell r="I2754" t="str">
            <v>Crestron</v>
          </cell>
        </row>
        <row r="2755">
          <cell r="A2755" t="str">
            <v>CLW-DELVEX-277-P-LAT-T</v>
          </cell>
          <cell r="B2755" t="str">
            <v>Crestron</v>
          </cell>
          <cell r="C2755" t="str">
            <v>Cameo® Wireless In-Wall Dimmer, ELV, 277V, Latte Textured</v>
          </cell>
          <cell r="D2755">
            <v>170</v>
          </cell>
          <cell r="E2755">
            <v>0</v>
          </cell>
          <cell r="F2755">
            <v>0.25</v>
          </cell>
          <cell r="G2755">
            <v>0.25</v>
          </cell>
          <cell r="H2755">
            <v>0.25</v>
          </cell>
          <cell r="I2755" t="str">
            <v>Crestron</v>
          </cell>
        </row>
        <row r="2756">
          <cell r="A2756" t="str">
            <v>CLW-DELVEX-277-P-IVR-S</v>
          </cell>
          <cell r="B2756" t="str">
            <v>Crestron</v>
          </cell>
          <cell r="C2756" t="str">
            <v>Cameo® Wireless In-Wall Dimmer, ELV, 277V, Ivory Smooth</v>
          </cell>
          <cell r="D2756">
            <v>170</v>
          </cell>
          <cell r="E2756">
            <v>0</v>
          </cell>
          <cell r="F2756">
            <v>0.25</v>
          </cell>
          <cell r="G2756">
            <v>0.25</v>
          </cell>
          <cell r="H2756">
            <v>0.25</v>
          </cell>
          <cell r="I2756" t="str">
            <v>Crestron</v>
          </cell>
        </row>
        <row r="2757">
          <cell r="A2757" t="str">
            <v>CLW-DELVEX-277-P-GRY-S</v>
          </cell>
          <cell r="B2757" t="str">
            <v>Crestron</v>
          </cell>
          <cell r="C2757" t="str">
            <v>Cameo® Wireless In-Wall Dimmer, ELV, 277V, Gray Smooth</v>
          </cell>
          <cell r="D2757">
            <v>170</v>
          </cell>
          <cell r="E2757">
            <v>0</v>
          </cell>
          <cell r="F2757">
            <v>0.25</v>
          </cell>
          <cell r="G2757">
            <v>0.25</v>
          </cell>
          <cell r="H2757">
            <v>0.25</v>
          </cell>
          <cell r="I2757" t="str">
            <v>Crestron</v>
          </cell>
        </row>
        <row r="2758">
          <cell r="A2758" t="str">
            <v>CLW-DELVEX-277-P-DSK-T</v>
          </cell>
          <cell r="B2758" t="str">
            <v>Crestron</v>
          </cell>
          <cell r="C2758" t="str">
            <v>Cameo® Wireless In-Wall Dimmer, ELV, 277V, Dusk Textured</v>
          </cell>
          <cell r="D2758">
            <v>170</v>
          </cell>
          <cell r="E2758">
            <v>0</v>
          </cell>
          <cell r="F2758">
            <v>0.25</v>
          </cell>
          <cell r="G2758">
            <v>0.25</v>
          </cell>
          <cell r="H2758">
            <v>0.25</v>
          </cell>
          <cell r="I2758" t="str">
            <v>Crestron</v>
          </cell>
        </row>
        <row r="2759">
          <cell r="A2759" t="str">
            <v>CLW-DELVEX-277-P-DA-S</v>
          </cell>
          <cell r="B2759" t="str">
            <v>Crestron</v>
          </cell>
          <cell r="C2759" t="str">
            <v>Cameo® Wireless In-Wall Dimmer, ELV, 277V, Dark Almond Smooth</v>
          </cell>
          <cell r="D2759">
            <v>170</v>
          </cell>
          <cell r="E2759">
            <v>0</v>
          </cell>
          <cell r="F2759">
            <v>0.25</v>
          </cell>
          <cell r="G2759">
            <v>0.25</v>
          </cell>
          <cell r="H2759">
            <v>0.25</v>
          </cell>
          <cell r="I2759" t="str">
            <v>Crestron</v>
          </cell>
        </row>
        <row r="2760">
          <cell r="A2760" t="str">
            <v>CLW-DELVEX-277-P-BRN-S</v>
          </cell>
          <cell r="B2760" t="str">
            <v>Crestron</v>
          </cell>
          <cell r="C2760" t="str">
            <v>Cameo® Wireless In-Wall Dimmer, ELV, 277V, Brown Smooth</v>
          </cell>
          <cell r="D2760">
            <v>170</v>
          </cell>
          <cell r="E2760">
            <v>0</v>
          </cell>
          <cell r="F2760">
            <v>0.25</v>
          </cell>
          <cell r="G2760">
            <v>0.25</v>
          </cell>
          <cell r="H2760">
            <v>0.25</v>
          </cell>
          <cell r="I2760" t="str">
            <v>Crestron</v>
          </cell>
        </row>
        <row r="2761">
          <cell r="A2761" t="str">
            <v>CLW-DELVEX-277-P-B-T</v>
          </cell>
          <cell r="B2761" t="str">
            <v>Crestron</v>
          </cell>
          <cell r="C2761" t="str">
            <v>Cameo® Wireless In-Wall Dimmer, ELV, 277V, Black Textured</v>
          </cell>
          <cell r="D2761">
            <v>170</v>
          </cell>
          <cell r="E2761">
            <v>0</v>
          </cell>
          <cell r="F2761">
            <v>0.25</v>
          </cell>
          <cell r="G2761">
            <v>0.25</v>
          </cell>
          <cell r="H2761">
            <v>0.25</v>
          </cell>
          <cell r="I2761" t="str">
            <v>Crestron</v>
          </cell>
        </row>
        <row r="2762">
          <cell r="A2762" t="str">
            <v>CLW-DELVEX-277-P-B-S</v>
          </cell>
          <cell r="B2762" t="str">
            <v>Crestron</v>
          </cell>
          <cell r="C2762" t="str">
            <v>Cameo® Wireless In-Wall Dimmer, ELV, 277V, Black Smooth</v>
          </cell>
          <cell r="D2762">
            <v>170</v>
          </cell>
          <cell r="E2762">
            <v>0</v>
          </cell>
          <cell r="F2762">
            <v>0.25</v>
          </cell>
          <cell r="G2762">
            <v>0.25</v>
          </cell>
          <cell r="H2762">
            <v>0.25</v>
          </cell>
          <cell r="I2762" t="str">
            <v>Crestron</v>
          </cell>
        </row>
        <row r="2763">
          <cell r="A2763" t="str">
            <v>CLW-DELVEX-277-P-A-T</v>
          </cell>
          <cell r="B2763" t="str">
            <v>Crestron</v>
          </cell>
          <cell r="C2763" t="str">
            <v>Cameo® Wireless In-Wall Dimmer, ELV, 277V, Almond Textured</v>
          </cell>
          <cell r="D2763">
            <v>170</v>
          </cell>
          <cell r="E2763">
            <v>0</v>
          </cell>
          <cell r="F2763">
            <v>0.25</v>
          </cell>
          <cell r="G2763">
            <v>0.25</v>
          </cell>
          <cell r="H2763">
            <v>0.25</v>
          </cell>
          <cell r="I2763" t="str">
            <v>Crestron</v>
          </cell>
        </row>
        <row r="2764">
          <cell r="A2764" t="str">
            <v>CLW-DELVEX-277-P-A-S</v>
          </cell>
          <cell r="B2764" t="str">
            <v>Crestron</v>
          </cell>
          <cell r="C2764" t="str">
            <v>Cameo® Wireless In-Wall Dimmer, ELV, 277V, Almond Smooth</v>
          </cell>
          <cell r="D2764">
            <v>170</v>
          </cell>
          <cell r="E2764">
            <v>0</v>
          </cell>
          <cell r="F2764">
            <v>0.25</v>
          </cell>
          <cell r="G2764">
            <v>0.25</v>
          </cell>
          <cell r="H2764">
            <v>0.25</v>
          </cell>
          <cell r="I2764" t="str">
            <v>Crestron</v>
          </cell>
        </row>
        <row r="2765">
          <cell r="A2765" t="str">
            <v>CLW-DELVEX-230-P-W-T</v>
          </cell>
          <cell r="B2765" t="str">
            <v>Crestron</v>
          </cell>
          <cell r="C2765" t="str">
            <v>Cameo® Wireless In-Wall Dimmer, ELV, 230V, White Textured [Just Released]</v>
          </cell>
          <cell r="D2765">
            <v>155</v>
          </cell>
          <cell r="E2765">
            <v>0</v>
          </cell>
          <cell r="F2765">
            <v>0.25</v>
          </cell>
          <cell r="G2765">
            <v>0.25</v>
          </cell>
          <cell r="H2765">
            <v>0.25</v>
          </cell>
          <cell r="I2765" t="str">
            <v>Crestron</v>
          </cell>
        </row>
        <row r="2766">
          <cell r="A2766" t="str">
            <v>CLW-DELVEX-230-P-W-S</v>
          </cell>
          <cell r="B2766" t="str">
            <v>Crestron</v>
          </cell>
          <cell r="C2766" t="str">
            <v>Cameo® Wireless In-Wall Dimmer, ELV, 230V, White Smooth [Just Released]</v>
          </cell>
          <cell r="D2766">
            <v>155</v>
          </cell>
          <cell r="E2766">
            <v>0</v>
          </cell>
          <cell r="F2766">
            <v>0.25</v>
          </cell>
          <cell r="G2766">
            <v>0.25</v>
          </cell>
          <cell r="H2766">
            <v>0.25</v>
          </cell>
          <cell r="I2766" t="str">
            <v>Crestron</v>
          </cell>
        </row>
        <row r="2767">
          <cell r="A2767" t="str">
            <v>CLW-DELVEX-230-P-LAT-T</v>
          </cell>
          <cell r="B2767" t="str">
            <v>Crestron</v>
          </cell>
          <cell r="C2767" t="str">
            <v>Cameo® Wireless In-Wall Dimmer, ELV, 230V, Latte Textured [Just Released]</v>
          </cell>
          <cell r="D2767">
            <v>155</v>
          </cell>
          <cell r="E2767">
            <v>0</v>
          </cell>
          <cell r="F2767">
            <v>0.25</v>
          </cell>
          <cell r="G2767">
            <v>0.25</v>
          </cell>
          <cell r="H2767">
            <v>0.25</v>
          </cell>
          <cell r="I2767" t="str">
            <v>Crestron</v>
          </cell>
        </row>
        <row r="2768">
          <cell r="A2768" t="str">
            <v>CLW-DELVEX-230-P-IVR-S</v>
          </cell>
          <cell r="B2768" t="str">
            <v>Crestron</v>
          </cell>
          <cell r="C2768" t="str">
            <v>Cameo® Wireless In-Wall Dimmer, ELV, 230V, Ivory Smooth [Just Released]</v>
          </cell>
          <cell r="D2768">
            <v>155</v>
          </cell>
          <cell r="E2768">
            <v>0</v>
          </cell>
          <cell r="F2768">
            <v>0.25</v>
          </cell>
          <cell r="G2768">
            <v>0.25</v>
          </cell>
          <cell r="H2768">
            <v>0.25</v>
          </cell>
          <cell r="I2768" t="str">
            <v>Crestron</v>
          </cell>
        </row>
        <row r="2769">
          <cell r="A2769" t="str">
            <v>CLW-DELVEX-230-P-GRY-S</v>
          </cell>
          <cell r="B2769" t="str">
            <v>Crestron</v>
          </cell>
          <cell r="C2769" t="str">
            <v>Cameo® Wireless In-Wall Dimmer, ELV, 230V, Gray Smooth [Just Released]</v>
          </cell>
          <cell r="D2769">
            <v>155</v>
          </cell>
          <cell r="E2769">
            <v>0</v>
          </cell>
          <cell r="F2769">
            <v>0.25</v>
          </cell>
          <cell r="G2769">
            <v>0.25</v>
          </cell>
          <cell r="H2769">
            <v>0.25</v>
          </cell>
          <cell r="I2769" t="str">
            <v>Crestron</v>
          </cell>
        </row>
        <row r="2770">
          <cell r="A2770" t="str">
            <v>CLW-DELVEX-230-P-DSK-T</v>
          </cell>
          <cell r="B2770" t="str">
            <v>Crestron</v>
          </cell>
          <cell r="C2770" t="str">
            <v>Cameo® Wireless In-Wall Dimmer, ELV, 230V, Dusk Textured [Just Released]</v>
          </cell>
          <cell r="D2770">
            <v>155</v>
          </cell>
          <cell r="E2770">
            <v>0</v>
          </cell>
          <cell r="F2770">
            <v>0.25</v>
          </cell>
          <cell r="G2770">
            <v>0.25</v>
          </cell>
          <cell r="H2770">
            <v>0.25</v>
          </cell>
          <cell r="I2770" t="str">
            <v>Crestron</v>
          </cell>
        </row>
        <row r="2771">
          <cell r="A2771" t="str">
            <v>CLW-DELVEX-230-P-DA-S</v>
          </cell>
          <cell r="B2771" t="str">
            <v>Crestron</v>
          </cell>
          <cell r="C2771" t="str">
            <v>Cameo® Wireless In-Wall Dimmer, ELV, 230V, Dark Almond Smooth [Just Released]</v>
          </cell>
          <cell r="D2771">
            <v>155</v>
          </cell>
          <cell r="E2771">
            <v>0</v>
          </cell>
          <cell r="F2771">
            <v>0.25</v>
          </cell>
          <cell r="G2771">
            <v>0.25</v>
          </cell>
          <cell r="H2771">
            <v>0.25</v>
          </cell>
          <cell r="I2771" t="str">
            <v>Crestron</v>
          </cell>
        </row>
        <row r="2772">
          <cell r="A2772" t="str">
            <v>CLW-DELVEX-230-P-BRN-S</v>
          </cell>
          <cell r="B2772" t="str">
            <v>Crestron</v>
          </cell>
          <cell r="C2772" t="str">
            <v>Cameo® Wireless In-Wall Dimmer, ELV, 230V, Brown Smooth [Just Released]</v>
          </cell>
          <cell r="D2772">
            <v>155</v>
          </cell>
          <cell r="E2772">
            <v>0</v>
          </cell>
          <cell r="F2772">
            <v>0.25</v>
          </cell>
          <cell r="G2772">
            <v>0.25</v>
          </cell>
          <cell r="H2772">
            <v>0.25</v>
          </cell>
          <cell r="I2772" t="str">
            <v>Crestron</v>
          </cell>
        </row>
        <row r="2773">
          <cell r="A2773" t="str">
            <v>CLW-DELVEX-230-P-B-T</v>
          </cell>
          <cell r="B2773" t="str">
            <v>Crestron</v>
          </cell>
          <cell r="C2773" t="str">
            <v>Cameo® Wireless In-Wall Dimmer, ELV, 230V, Black Textured [Just Released]</v>
          </cell>
          <cell r="D2773">
            <v>155</v>
          </cell>
          <cell r="E2773">
            <v>0</v>
          </cell>
          <cell r="F2773">
            <v>0.25</v>
          </cell>
          <cell r="G2773">
            <v>0.25</v>
          </cell>
          <cell r="H2773">
            <v>0.25</v>
          </cell>
          <cell r="I2773" t="str">
            <v>Crestron</v>
          </cell>
        </row>
        <row r="2774">
          <cell r="A2774" t="str">
            <v>CLW-DELVEX-230-P-B-S</v>
          </cell>
          <cell r="B2774" t="str">
            <v>Crestron</v>
          </cell>
          <cell r="C2774" t="str">
            <v>Cameo® Wireless In-Wall Dimmer, ELV, 230V, Black Smooth [Just Released]</v>
          </cell>
          <cell r="D2774">
            <v>155</v>
          </cell>
          <cell r="E2774">
            <v>0</v>
          </cell>
          <cell r="F2774">
            <v>0.25</v>
          </cell>
          <cell r="G2774">
            <v>0.25</v>
          </cell>
          <cell r="H2774">
            <v>0.25</v>
          </cell>
          <cell r="I2774" t="str">
            <v>Crestron</v>
          </cell>
        </row>
        <row r="2775">
          <cell r="A2775" t="str">
            <v>CLW-DELVEX-230-P-A-T</v>
          </cell>
          <cell r="B2775" t="str">
            <v>Crestron</v>
          </cell>
          <cell r="C2775" t="str">
            <v>Cameo® Wireless In-Wall Dimmer, ELV, 230V, Almond Textured [Just Released]</v>
          </cell>
          <cell r="D2775">
            <v>155</v>
          </cell>
          <cell r="E2775">
            <v>0</v>
          </cell>
          <cell r="F2775">
            <v>0.25</v>
          </cell>
          <cell r="G2775">
            <v>0.25</v>
          </cell>
          <cell r="H2775">
            <v>0.25</v>
          </cell>
          <cell r="I2775" t="str">
            <v>Crestron</v>
          </cell>
        </row>
        <row r="2776">
          <cell r="A2776" t="str">
            <v>CLW-DELVEX-230-P-A-S</v>
          </cell>
          <cell r="B2776" t="str">
            <v>Crestron</v>
          </cell>
          <cell r="C2776" t="str">
            <v>Cameo® Wireless In-Wall Dimmer, ELV, 230V, Almond Smooth [Just Released]</v>
          </cell>
          <cell r="D2776">
            <v>155</v>
          </cell>
          <cell r="E2776">
            <v>0</v>
          </cell>
          <cell r="F2776">
            <v>0.25</v>
          </cell>
          <cell r="G2776">
            <v>0.25</v>
          </cell>
          <cell r="H2776">
            <v>0.25</v>
          </cell>
          <cell r="I2776" t="str">
            <v>Crestron</v>
          </cell>
        </row>
        <row r="2777">
          <cell r="A2777" t="str">
            <v>CLW-DELVEX-P-W-T</v>
          </cell>
          <cell r="B2777" t="str">
            <v>Crestron</v>
          </cell>
          <cell r="C2777" t="str">
            <v>Cameo® Wireless In-Wall Dimmer, ELV, 120V, White Textured</v>
          </cell>
          <cell r="D2777">
            <v>135</v>
          </cell>
          <cell r="E2777">
            <v>0</v>
          </cell>
          <cell r="F2777">
            <v>0.25</v>
          </cell>
          <cell r="G2777">
            <v>0.25</v>
          </cell>
          <cell r="H2777">
            <v>0.25</v>
          </cell>
          <cell r="I2777" t="str">
            <v>Crestron</v>
          </cell>
        </row>
        <row r="2778">
          <cell r="A2778" t="str">
            <v>CLW-DELVEX-P-W-S</v>
          </cell>
          <cell r="B2778" t="str">
            <v>Crestron</v>
          </cell>
          <cell r="C2778" t="str">
            <v>Cameo® Wireless In-Wall Dimmer, ELV, 120V, White Smooth</v>
          </cell>
          <cell r="D2778">
            <v>135</v>
          </cell>
          <cell r="E2778">
            <v>0</v>
          </cell>
          <cell r="F2778">
            <v>0.25</v>
          </cell>
          <cell r="G2778">
            <v>0.25</v>
          </cell>
          <cell r="H2778">
            <v>0.25</v>
          </cell>
          <cell r="I2778" t="str">
            <v>Crestron</v>
          </cell>
        </row>
        <row r="2779">
          <cell r="A2779" t="str">
            <v>CLW-DELVEX-P-LAT-T</v>
          </cell>
          <cell r="B2779" t="str">
            <v>Crestron</v>
          </cell>
          <cell r="C2779" t="str">
            <v>Cameo® Wireless In-Wall Dimmer, ELV, 120V, Latte Textured</v>
          </cell>
          <cell r="D2779">
            <v>135</v>
          </cell>
          <cell r="E2779">
            <v>0</v>
          </cell>
          <cell r="F2779">
            <v>0.25</v>
          </cell>
          <cell r="G2779">
            <v>0.25</v>
          </cell>
          <cell r="H2779">
            <v>0.25</v>
          </cell>
          <cell r="I2779" t="str">
            <v>Crestron</v>
          </cell>
        </row>
        <row r="2780">
          <cell r="A2780" t="str">
            <v>CLW-DELVEX-P-IVR-S</v>
          </cell>
          <cell r="B2780" t="str">
            <v>Crestron</v>
          </cell>
          <cell r="C2780" t="str">
            <v>Cameo® Wireless In-Wall Dimmer, ELV, 120V, Ivory Smooth</v>
          </cell>
          <cell r="D2780">
            <v>135</v>
          </cell>
          <cell r="E2780">
            <v>0</v>
          </cell>
          <cell r="F2780">
            <v>0.25</v>
          </cell>
          <cell r="G2780">
            <v>0.25</v>
          </cell>
          <cell r="H2780">
            <v>0.25</v>
          </cell>
          <cell r="I2780" t="str">
            <v>Crestron</v>
          </cell>
        </row>
        <row r="2781">
          <cell r="A2781" t="str">
            <v>CLW-DELVEX-P-GRY-S</v>
          </cell>
          <cell r="B2781" t="str">
            <v>Crestron</v>
          </cell>
          <cell r="C2781" t="str">
            <v>Cameo® Wireless In-Wall Dimmer, ELV, 120V, Gray Smooth</v>
          </cell>
          <cell r="D2781">
            <v>135</v>
          </cell>
          <cell r="E2781">
            <v>0</v>
          </cell>
          <cell r="F2781">
            <v>0.25</v>
          </cell>
          <cell r="G2781">
            <v>0.25</v>
          </cell>
          <cell r="H2781">
            <v>0.25</v>
          </cell>
          <cell r="I2781" t="str">
            <v>Crestron</v>
          </cell>
        </row>
        <row r="2782">
          <cell r="A2782" t="str">
            <v>CLW-DELVEX-P-DSK-T</v>
          </cell>
          <cell r="B2782" t="str">
            <v>Crestron</v>
          </cell>
          <cell r="C2782" t="str">
            <v>Cameo® Wireless In-Wall Dimmer, ELV, 120V, Dusk Textured</v>
          </cell>
          <cell r="D2782">
            <v>135</v>
          </cell>
          <cell r="E2782">
            <v>0</v>
          </cell>
          <cell r="F2782">
            <v>0.25</v>
          </cell>
          <cell r="G2782">
            <v>0.25</v>
          </cell>
          <cell r="H2782">
            <v>0.25</v>
          </cell>
          <cell r="I2782" t="str">
            <v>Crestron</v>
          </cell>
        </row>
        <row r="2783">
          <cell r="A2783" t="str">
            <v>CLW-DELVEX-P-DA-S</v>
          </cell>
          <cell r="B2783" t="str">
            <v>Crestron</v>
          </cell>
          <cell r="C2783" t="str">
            <v>Cameo® Wireless In-Wall Dimmer, ELV, 120V, Dark Almond Smooth</v>
          </cell>
          <cell r="D2783">
            <v>135</v>
          </cell>
          <cell r="E2783">
            <v>0</v>
          </cell>
          <cell r="F2783">
            <v>0.25</v>
          </cell>
          <cell r="G2783">
            <v>0.25</v>
          </cell>
          <cell r="H2783">
            <v>0.25</v>
          </cell>
          <cell r="I2783" t="str">
            <v>Crestron</v>
          </cell>
        </row>
        <row r="2784">
          <cell r="A2784" t="str">
            <v>CLW-DELVEX-P-BRN-S</v>
          </cell>
          <cell r="B2784" t="str">
            <v>Crestron</v>
          </cell>
          <cell r="C2784" t="str">
            <v>Cameo® Wireless In-Wall Dimmer, ELV, 120V, Brown Smooth</v>
          </cell>
          <cell r="D2784">
            <v>135</v>
          </cell>
          <cell r="E2784">
            <v>0</v>
          </cell>
          <cell r="F2784">
            <v>0.25</v>
          </cell>
          <cell r="G2784">
            <v>0.25</v>
          </cell>
          <cell r="H2784">
            <v>0.25</v>
          </cell>
          <cell r="I2784" t="str">
            <v>Crestron</v>
          </cell>
        </row>
        <row r="2785">
          <cell r="A2785" t="str">
            <v>CLW-DELVEX-P-B-T</v>
          </cell>
          <cell r="B2785" t="str">
            <v>Crestron</v>
          </cell>
          <cell r="C2785" t="str">
            <v>Cameo® Wireless In-Wall Dimmer, ELV, 120V, Black Textured</v>
          </cell>
          <cell r="D2785">
            <v>135</v>
          </cell>
          <cell r="E2785">
            <v>0</v>
          </cell>
          <cell r="F2785">
            <v>0.25</v>
          </cell>
          <cell r="G2785">
            <v>0.25</v>
          </cell>
          <cell r="H2785">
            <v>0.25</v>
          </cell>
          <cell r="I2785" t="str">
            <v>Crestron</v>
          </cell>
        </row>
        <row r="2786">
          <cell r="A2786" t="str">
            <v>CLW-DELVEX-P-B-S</v>
          </cell>
          <cell r="B2786" t="str">
            <v>Crestron</v>
          </cell>
          <cell r="C2786" t="str">
            <v>Cameo® Wireless In-Wall Dimmer, ELV, 120V, Black Smooth</v>
          </cell>
          <cell r="D2786">
            <v>135</v>
          </cell>
          <cell r="E2786">
            <v>0</v>
          </cell>
          <cell r="F2786">
            <v>0.25</v>
          </cell>
          <cell r="G2786">
            <v>0.25</v>
          </cell>
          <cell r="H2786">
            <v>0.25</v>
          </cell>
          <cell r="I2786" t="str">
            <v>Crestron</v>
          </cell>
        </row>
        <row r="2787">
          <cell r="A2787" t="str">
            <v>CLW-DELVEX-P-A-T</v>
          </cell>
          <cell r="B2787" t="str">
            <v>Crestron</v>
          </cell>
          <cell r="C2787" t="str">
            <v>Cameo® Wireless In-Wall Dimmer, ELV, 120V, Almond Textured</v>
          </cell>
          <cell r="D2787">
            <v>135</v>
          </cell>
          <cell r="E2787">
            <v>0</v>
          </cell>
          <cell r="F2787">
            <v>0.25</v>
          </cell>
          <cell r="G2787">
            <v>0.25</v>
          </cell>
          <cell r="H2787">
            <v>0.25</v>
          </cell>
          <cell r="I2787" t="str">
            <v>Crestron</v>
          </cell>
        </row>
        <row r="2788">
          <cell r="A2788" t="str">
            <v>CLW-DELVEX-P-A-S</v>
          </cell>
          <cell r="B2788" t="str">
            <v>Crestron</v>
          </cell>
          <cell r="C2788" t="str">
            <v>Cameo® Wireless In-Wall Dimmer, ELV, 120V, Almond Smooth</v>
          </cell>
          <cell r="D2788">
            <v>135</v>
          </cell>
          <cell r="E2788">
            <v>0</v>
          </cell>
          <cell r="F2788">
            <v>0.25</v>
          </cell>
          <cell r="G2788">
            <v>0.25</v>
          </cell>
          <cell r="H2788">
            <v>0.25</v>
          </cell>
          <cell r="I2788" t="str">
            <v>Crestron</v>
          </cell>
        </row>
        <row r="2789">
          <cell r="A2789" t="str">
            <v>CLW-DIMEX-277-P-W-T</v>
          </cell>
          <cell r="B2789" t="str">
            <v>Crestron</v>
          </cell>
          <cell r="C2789" t="str">
            <v>Cameo® Wireless In-Wall Dimmer, 277V, White Textured</v>
          </cell>
          <cell r="D2789">
            <v>150</v>
          </cell>
          <cell r="E2789">
            <v>0</v>
          </cell>
          <cell r="F2789">
            <v>0.25</v>
          </cell>
          <cell r="G2789">
            <v>0.25</v>
          </cell>
          <cell r="H2789">
            <v>0.25</v>
          </cell>
          <cell r="I2789" t="str">
            <v>Crestron</v>
          </cell>
        </row>
        <row r="2790">
          <cell r="A2790" t="str">
            <v>CLW-DIMEX-277-P-W-S</v>
          </cell>
          <cell r="B2790" t="str">
            <v>Crestron</v>
          </cell>
          <cell r="C2790" t="str">
            <v>Cameo® Wireless In-Wall Dimmer, 277V, White Smooth</v>
          </cell>
          <cell r="D2790">
            <v>150</v>
          </cell>
          <cell r="E2790">
            <v>0</v>
          </cell>
          <cell r="F2790">
            <v>0.25</v>
          </cell>
          <cell r="G2790">
            <v>0.25</v>
          </cell>
          <cell r="H2790">
            <v>0.25</v>
          </cell>
          <cell r="I2790" t="str">
            <v>Crestron</v>
          </cell>
        </row>
        <row r="2791">
          <cell r="A2791" t="str">
            <v>CLW-DIMEX-277-P-LAT-T</v>
          </cell>
          <cell r="B2791" t="str">
            <v>Crestron</v>
          </cell>
          <cell r="C2791" t="str">
            <v>Cameo® Wireless In-Wall Dimmer, 277V, Latte Textured</v>
          </cell>
          <cell r="D2791">
            <v>150</v>
          </cell>
          <cell r="E2791">
            <v>0</v>
          </cell>
          <cell r="F2791">
            <v>0.25</v>
          </cell>
          <cell r="G2791">
            <v>0.25</v>
          </cell>
          <cell r="H2791">
            <v>0.25</v>
          </cell>
          <cell r="I2791" t="str">
            <v>Crestron</v>
          </cell>
        </row>
        <row r="2792">
          <cell r="A2792" t="str">
            <v>CLW-DIMEX-277-P-IVR-S</v>
          </cell>
          <cell r="B2792" t="str">
            <v>Crestron</v>
          </cell>
          <cell r="C2792" t="str">
            <v>Cameo® Wireless In-Wall Dimmer, 277V, Ivory Smooth</v>
          </cell>
          <cell r="D2792">
            <v>150</v>
          </cell>
          <cell r="E2792">
            <v>0</v>
          </cell>
          <cell r="F2792">
            <v>0.25</v>
          </cell>
          <cell r="G2792">
            <v>0.25</v>
          </cell>
          <cell r="H2792">
            <v>0.25</v>
          </cell>
          <cell r="I2792" t="str">
            <v>Crestron</v>
          </cell>
        </row>
        <row r="2793">
          <cell r="A2793" t="str">
            <v>CLW-DIMEX-277-P-GRY-S</v>
          </cell>
          <cell r="B2793" t="str">
            <v>Crestron</v>
          </cell>
          <cell r="C2793" t="str">
            <v>Cameo® Wireless In-Wall Dimmer, 277V, Gray Smooth</v>
          </cell>
          <cell r="D2793">
            <v>150</v>
          </cell>
          <cell r="E2793">
            <v>0</v>
          </cell>
          <cell r="F2793">
            <v>0.25</v>
          </cell>
          <cell r="G2793">
            <v>0.25</v>
          </cell>
          <cell r="H2793">
            <v>0.25</v>
          </cell>
          <cell r="I2793" t="str">
            <v>Crestron</v>
          </cell>
        </row>
        <row r="2794">
          <cell r="A2794" t="str">
            <v>CLW-DIMEX-277-P-DSK-T</v>
          </cell>
          <cell r="B2794" t="str">
            <v>Crestron</v>
          </cell>
          <cell r="C2794" t="str">
            <v>Cameo® Wireless In-Wall Dimmer, 277V, Dusk Textured</v>
          </cell>
          <cell r="D2794">
            <v>150</v>
          </cell>
          <cell r="E2794">
            <v>0</v>
          </cell>
          <cell r="F2794">
            <v>0.25</v>
          </cell>
          <cell r="G2794">
            <v>0.25</v>
          </cell>
          <cell r="H2794">
            <v>0.25</v>
          </cell>
          <cell r="I2794" t="str">
            <v>Crestron</v>
          </cell>
        </row>
        <row r="2795">
          <cell r="A2795" t="str">
            <v>CLW-DIMEX-277-P-DA-S</v>
          </cell>
          <cell r="B2795" t="str">
            <v>Crestron</v>
          </cell>
          <cell r="C2795" t="str">
            <v>Cameo® Wireless In-Wall Dimmer, 277V, Dark Almond Smooth</v>
          </cell>
          <cell r="D2795">
            <v>150</v>
          </cell>
          <cell r="E2795">
            <v>0</v>
          </cell>
          <cell r="F2795">
            <v>0.25</v>
          </cell>
          <cell r="G2795">
            <v>0.25</v>
          </cell>
          <cell r="H2795">
            <v>0.25</v>
          </cell>
          <cell r="I2795" t="str">
            <v>Crestron</v>
          </cell>
        </row>
        <row r="2796">
          <cell r="A2796" t="str">
            <v>CLW-DIMEX-277-P-BRN-S</v>
          </cell>
          <cell r="B2796" t="str">
            <v>Crestron</v>
          </cell>
          <cell r="C2796" t="str">
            <v>Cameo® Wireless In-Wall Dimmer, 277V, Brown Smooth</v>
          </cell>
          <cell r="D2796">
            <v>150</v>
          </cell>
          <cell r="E2796">
            <v>0</v>
          </cell>
          <cell r="F2796">
            <v>0.25</v>
          </cell>
          <cell r="G2796">
            <v>0.25</v>
          </cell>
          <cell r="H2796">
            <v>0.25</v>
          </cell>
          <cell r="I2796" t="str">
            <v>Crestron</v>
          </cell>
        </row>
        <row r="2797">
          <cell r="A2797" t="str">
            <v>CLW-DIMEX-277-P-B-T</v>
          </cell>
          <cell r="B2797" t="str">
            <v>Crestron</v>
          </cell>
          <cell r="C2797" t="str">
            <v>Cameo® Wireless In-Wall Dimmer, 277V, Black Textured</v>
          </cell>
          <cell r="D2797">
            <v>150</v>
          </cell>
          <cell r="E2797">
            <v>0</v>
          </cell>
          <cell r="F2797">
            <v>0.25</v>
          </cell>
          <cell r="G2797">
            <v>0.25</v>
          </cell>
          <cell r="H2797">
            <v>0.25</v>
          </cell>
          <cell r="I2797" t="str">
            <v>Crestron</v>
          </cell>
        </row>
        <row r="2798">
          <cell r="A2798" t="str">
            <v>CLW-DIMEX-277-P-B-S</v>
          </cell>
          <cell r="B2798" t="str">
            <v>Crestron</v>
          </cell>
          <cell r="C2798" t="str">
            <v>Cameo® Wireless In-Wall Dimmer, 277V, Black Smooth</v>
          </cell>
          <cell r="D2798">
            <v>150</v>
          </cell>
          <cell r="E2798">
            <v>0</v>
          </cell>
          <cell r="F2798">
            <v>0.25</v>
          </cell>
          <cell r="G2798">
            <v>0.25</v>
          </cell>
          <cell r="H2798">
            <v>0.25</v>
          </cell>
          <cell r="I2798" t="str">
            <v>Crestron</v>
          </cell>
        </row>
        <row r="2799">
          <cell r="A2799" t="str">
            <v>CLW-DIMEX-277-P-A-T</v>
          </cell>
          <cell r="B2799" t="str">
            <v>Crestron</v>
          </cell>
          <cell r="C2799" t="str">
            <v>Cameo® Wireless In-Wall Dimmer, 277V, Almond Textured</v>
          </cell>
          <cell r="D2799">
            <v>150</v>
          </cell>
          <cell r="E2799">
            <v>0</v>
          </cell>
          <cell r="F2799">
            <v>0.25</v>
          </cell>
          <cell r="G2799">
            <v>0.25</v>
          </cell>
          <cell r="H2799">
            <v>0.25</v>
          </cell>
          <cell r="I2799" t="str">
            <v>Crestron</v>
          </cell>
        </row>
        <row r="2800">
          <cell r="A2800" t="str">
            <v>CLW-DIMEX-277-P-A-S</v>
          </cell>
          <cell r="B2800" t="str">
            <v>Crestron</v>
          </cell>
          <cell r="C2800" t="str">
            <v>Cameo® Wireless In-Wall Dimmer, 277V, Almond Smooth</v>
          </cell>
          <cell r="D2800">
            <v>150</v>
          </cell>
          <cell r="E2800">
            <v>0</v>
          </cell>
          <cell r="F2800">
            <v>0.25</v>
          </cell>
          <cell r="G2800">
            <v>0.25</v>
          </cell>
          <cell r="H2800">
            <v>0.25</v>
          </cell>
          <cell r="I2800" t="str">
            <v>Crestron</v>
          </cell>
        </row>
        <row r="2801">
          <cell r="A2801" t="str">
            <v>CLW-DIMEX-230-P-W-T</v>
          </cell>
          <cell r="B2801" t="str">
            <v>Crestron</v>
          </cell>
          <cell r="C2801" t="str">
            <v>Cameo® Wireless In-Wall Dimmer, 230V, White Textured [Just Released]</v>
          </cell>
          <cell r="D2801">
            <v>135</v>
          </cell>
          <cell r="E2801">
            <v>0</v>
          </cell>
          <cell r="F2801">
            <v>0.25</v>
          </cell>
          <cell r="G2801">
            <v>0.25</v>
          </cell>
          <cell r="H2801">
            <v>0.25</v>
          </cell>
          <cell r="I2801" t="str">
            <v>Crestron</v>
          </cell>
        </row>
        <row r="2802">
          <cell r="A2802" t="str">
            <v>CLW-DIMEX-230-P-W-S</v>
          </cell>
          <cell r="B2802" t="str">
            <v>Crestron</v>
          </cell>
          <cell r="C2802" t="str">
            <v>Cameo® Wireless In-Wall Dimmer, 230V, White Smooth [Just Released]</v>
          </cell>
          <cell r="D2802">
            <v>135</v>
          </cell>
          <cell r="E2802">
            <v>0</v>
          </cell>
          <cell r="F2802">
            <v>0.25</v>
          </cell>
          <cell r="G2802">
            <v>0.25</v>
          </cell>
          <cell r="H2802">
            <v>0.25</v>
          </cell>
          <cell r="I2802" t="str">
            <v>Crestron</v>
          </cell>
        </row>
        <row r="2803">
          <cell r="A2803" t="str">
            <v>CLW-DIMEX-230-P-LAT-T</v>
          </cell>
          <cell r="B2803" t="str">
            <v>Crestron</v>
          </cell>
          <cell r="C2803" t="str">
            <v>Cameo® Wireless In-Wall Dimmer, 230V, Latte Textured [Just Released]</v>
          </cell>
          <cell r="D2803">
            <v>135</v>
          </cell>
          <cell r="E2803">
            <v>0</v>
          </cell>
          <cell r="F2803">
            <v>0.25</v>
          </cell>
          <cell r="G2803">
            <v>0.25</v>
          </cell>
          <cell r="H2803">
            <v>0.25</v>
          </cell>
          <cell r="I2803" t="str">
            <v>Crestron</v>
          </cell>
        </row>
        <row r="2804">
          <cell r="A2804" t="str">
            <v>CLW-DIMEX-230-P-IVR-S</v>
          </cell>
          <cell r="B2804" t="str">
            <v>Crestron</v>
          </cell>
          <cell r="C2804" t="str">
            <v>Cameo® Wireless In-Wall Dimmer, 230V, Ivory Smooth [Just Released]</v>
          </cell>
          <cell r="D2804">
            <v>135</v>
          </cell>
          <cell r="E2804">
            <v>0</v>
          </cell>
          <cell r="F2804">
            <v>0.25</v>
          </cell>
          <cell r="G2804">
            <v>0.25</v>
          </cell>
          <cell r="H2804">
            <v>0.25</v>
          </cell>
          <cell r="I2804" t="str">
            <v>Crestron</v>
          </cell>
        </row>
        <row r="2805">
          <cell r="A2805" t="str">
            <v>CLW-DIMEX-230-P-GRY-S</v>
          </cell>
          <cell r="B2805" t="str">
            <v>Crestron</v>
          </cell>
          <cell r="C2805" t="str">
            <v>Cameo® Wireless In-Wall Dimmer, 230V, Gray Smooth [Just Released]</v>
          </cell>
          <cell r="D2805">
            <v>135</v>
          </cell>
          <cell r="E2805">
            <v>0</v>
          </cell>
          <cell r="F2805">
            <v>0.25</v>
          </cell>
          <cell r="G2805">
            <v>0.25</v>
          </cell>
          <cell r="H2805">
            <v>0.25</v>
          </cell>
          <cell r="I2805" t="str">
            <v>Crestron</v>
          </cell>
        </row>
        <row r="2806">
          <cell r="A2806" t="str">
            <v>CLW-DIMEX-230-P-DSK-T</v>
          </cell>
          <cell r="B2806" t="str">
            <v>Crestron</v>
          </cell>
          <cell r="C2806" t="str">
            <v>Cameo® Wireless In-Wall Dimmer, 230V, Dusk Textured [Just Released]</v>
          </cell>
          <cell r="D2806">
            <v>135</v>
          </cell>
          <cell r="E2806">
            <v>0</v>
          </cell>
          <cell r="F2806">
            <v>0.25</v>
          </cell>
          <cell r="G2806">
            <v>0.25</v>
          </cell>
          <cell r="H2806">
            <v>0.25</v>
          </cell>
          <cell r="I2806" t="str">
            <v>Crestron</v>
          </cell>
        </row>
        <row r="2807">
          <cell r="A2807" t="str">
            <v>CLW-DIMEX-230-P-DA-S</v>
          </cell>
          <cell r="B2807" t="str">
            <v>Crestron</v>
          </cell>
          <cell r="C2807" t="str">
            <v>Cameo® Wireless In-Wall Dimmer, 230V, Dark Almond Smooth [Just Released]</v>
          </cell>
          <cell r="D2807">
            <v>135</v>
          </cell>
          <cell r="E2807">
            <v>0</v>
          </cell>
          <cell r="F2807">
            <v>0.25</v>
          </cell>
          <cell r="G2807">
            <v>0.25</v>
          </cell>
          <cell r="H2807">
            <v>0.25</v>
          </cell>
          <cell r="I2807" t="str">
            <v>Crestron</v>
          </cell>
        </row>
        <row r="2808">
          <cell r="A2808" t="str">
            <v>CLW-DIMEX-230-P-BRN-S</v>
          </cell>
          <cell r="B2808" t="str">
            <v>Crestron</v>
          </cell>
          <cell r="C2808" t="str">
            <v>Cameo® Wireless In-Wall Dimmer, 230V, Brown Smooth [Just Released]</v>
          </cell>
          <cell r="D2808">
            <v>135</v>
          </cell>
          <cell r="E2808">
            <v>0</v>
          </cell>
          <cell r="F2808">
            <v>0.25</v>
          </cell>
          <cell r="G2808">
            <v>0.25</v>
          </cell>
          <cell r="H2808">
            <v>0.25</v>
          </cell>
          <cell r="I2808" t="str">
            <v>Crestron</v>
          </cell>
        </row>
        <row r="2809">
          <cell r="A2809" t="str">
            <v>CLW-DIMEX-230-P-B-T</v>
          </cell>
          <cell r="B2809" t="str">
            <v>Crestron</v>
          </cell>
          <cell r="C2809" t="str">
            <v>Cameo® Wireless In-Wall Dimmer, 230V, Black Textured [Just Released]</v>
          </cell>
          <cell r="D2809">
            <v>135</v>
          </cell>
          <cell r="E2809">
            <v>0</v>
          </cell>
          <cell r="F2809">
            <v>0.25</v>
          </cell>
          <cell r="G2809">
            <v>0.25</v>
          </cell>
          <cell r="H2809">
            <v>0.25</v>
          </cell>
          <cell r="I2809" t="str">
            <v>Crestron</v>
          </cell>
        </row>
        <row r="2810">
          <cell r="A2810" t="str">
            <v>CLW-DIMEX-230-P-B-S</v>
          </cell>
          <cell r="B2810" t="str">
            <v>Crestron</v>
          </cell>
          <cell r="C2810" t="str">
            <v>Cameo® Wireless In-Wall Dimmer, 230V, Black Smooth [Just Released]</v>
          </cell>
          <cell r="D2810">
            <v>135</v>
          </cell>
          <cell r="E2810">
            <v>0</v>
          </cell>
          <cell r="F2810">
            <v>0.25</v>
          </cell>
          <cell r="G2810">
            <v>0.25</v>
          </cell>
          <cell r="H2810">
            <v>0.25</v>
          </cell>
          <cell r="I2810" t="str">
            <v>Crestron</v>
          </cell>
        </row>
        <row r="2811">
          <cell r="A2811" t="str">
            <v>CLW-DIMEX-230-P-A-T</v>
          </cell>
          <cell r="B2811" t="str">
            <v>Crestron</v>
          </cell>
          <cell r="C2811" t="str">
            <v>Cameo® Wireless In-Wall Dimmer, 230V, Almond Textured [Just Released]</v>
          </cell>
          <cell r="D2811">
            <v>135</v>
          </cell>
          <cell r="E2811">
            <v>0</v>
          </cell>
          <cell r="F2811">
            <v>0.25</v>
          </cell>
          <cell r="G2811">
            <v>0.25</v>
          </cell>
          <cell r="H2811">
            <v>0.25</v>
          </cell>
          <cell r="I2811" t="str">
            <v>Crestron</v>
          </cell>
        </row>
        <row r="2812">
          <cell r="A2812" t="str">
            <v>CLW-DIMEX-230-P-A-S</v>
          </cell>
          <cell r="B2812" t="str">
            <v>Crestron</v>
          </cell>
          <cell r="C2812" t="str">
            <v>Cameo® Wireless In-Wall Dimmer, 230V, Almond Smooth [Just Released]</v>
          </cell>
          <cell r="D2812">
            <v>135</v>
          </cell>
          <cell r="E2812">
            <v>0</v>
          </cell>
          <cell r="F2812">
            <v>0.25</v>
          </cell>
          <cell r="G2812">
            <v>0.25</v>
          </cell>
          <cell r="H2812">
            <v>0.25</v>
          </cell>
          <cell r="I2812" t="str">
            <v>Crestron</v>
          </cell>
        </row>
        <row r="2813">
          <cell r="A2813" t="str">
            <v>CLW-DIMEX-P-W-T</v>
          </cell>
          <cell r="B2813" t="str">
            <v>Crestron</v>
          </cell>
          <cell r="C2813" t="str">
            <v>Cameo® Wireless In-Wall Dimmer, 120V, White Textured</v>
          </cell>
          <cell r="D2813">
            <v>115</v>
          </cell>
          <cell r="E2813">
            <v>0</v>
          </cell>
          <cell r="F2813">
            <v>0.25</v>
          </cell>
          <cell r="G2813">
            <v>0.25</v>
          </cell>
          <cell r="H2813">
            <v>0.25</v>
          </cell>
          <cell r="I2813" t="str">
            <v>Crestron</v>
          </cell>
        </row>
        <row r="2814">
          <cell r="A2814" t="str">
            <v>CLW-DIMEX-P-W-S</v>
          </cell>
          <cell r="B2814" t="str">
            <v>Crestron</v>
          </cell>
          <cell r="C2814" t="str">
            <v>Cameo® Wireless In-Wall Dimmer, 120V, White Smooth</v>
          </cell>
          <cell r="D2814">
            <v>115</v>
          </cell>
          <cell r="E2814">
            <v>0</v>
          </cell>
          <cell r="F2814">
            <v>0.25</v>
          </cell>
          <cell r="G2814">
            <v>0.25</v>
          </cell>
          <cell r="H2814">
            <v>0.25</v>
          </cell>
          <cell r="I2814" t="str">
            <v>Crestron</v>
          </cell>
        </row>
        <row r="2815">
          <cell r="A2815" t="str">
            <v>CLW-DIMEX-P-LAT-T</v>
          </cell>
          <cell r="B2815" t="str">
            <v>Crestron</v>
          </cell>
          <cell r="C2815" t="str">
            <v>Cameo® Wireless In-Wall Dimmer, 120V, Latte Textured</v>
          </cell>
          <cell r="D2815">
            <v>115</v>
          </cell>
          <cell r="E2815">
            <v>0</v>
          </cell>
          <cell r="F2815">
            <v>0.25</v>
          </cell>
          <cell r="G2815">
            <v>0.25</v>
          </cell>
          <cell r="H2815">
            <v>0.25</v>
          </cell>
          <cell r="I2815" t="str">
            <v>Crestron</v>
          </cell>
        </row>
        <row r="2816">
          <cell r="A2816" t="str">
            <v>CLW-DIMEX-P-IVR-S</v>
          </cell>
          <cell r="B2816" t="str">
            <v>Crestron</v>
          </cell>
          <cell r="C2816" t="str">
            <v>Cameo® Wireless In-Wall Dimmer, 120V, Ivory Smooth</v>
          </cell>
          <cell r="D2816">
            <v>115</v>
          </cell>
          <cell r="E2816">
            <v>0</v>
          </cell>
          <cell r="F2816">
            <v>0.25</v>
          </cell>
          <cell r="G2816">
            <v>0.25</v>
          </cell>
          <cell r="H2816">
            <v>0.25</v>
          </cell>
          <cell r="I2816" t="str">
            <v>Crestron</v>
          </cell>
        </row>
        <row r="2817">
          <cell r="A2817" t="str">
            <v>CLW-DIMEX-P-GRY-S</v>
          </cell>
          <cell r="B2817" t="str">
            <v>Crestron</v>
          </cell>
          <cell r="C2817" t="str">
            <v>Cameo® Wireless In-Wall Dimmer, 120V, Gray Smooth</v>
          </cell>
          <cell r="D2817">
            <v>115</v>
          </cell>
          <cell r="E2817">
            <v>0</v>
          </cell>
          <cell r="F2817">
            <v>0.25</v>
          </cell>
          <cell r="G2817">
            <v>0.25</v>
          </cell>
          <cell r="H2817">
            <v>0.25</v>
          </cell>
          <cell r="I2817" t="str">
            <v>Crestron</v>
          </cell>
        </row>
        <row r="2818">
          <cell r="A2818" t="str">
            <v>CLW-DIMEX-P-DSK-T</v>
          </cell>
          <cell r="B2818" t="str">
            <v>Crestron</v>
          </cell>
          <cell r="C2818" t="str">
            <v>Cameo® Wireless In-Wall Dimmer, 120V, Dusk Textured</v>
          </cell>
          <cell r="D2818">
            <v>115</v>
          </cell>
          <cell r="E2818">
            <v>0</v>
          </cell>
          <cell r="F2818">
            <v>0.25</v>
          </cell>
          <cell r="G2818">
            <v>0.25</v>
          </cell>
          <cell r="H2818">
            <v>0.25</v>
          </cell>
          <cell r="I2818" t="str">
            <v>Crestron</v>
          </cell>
        </row>
        <row r="2819">
          <cell r="A2819" t="str">
            <v>CLW-DIMEX-P-DA-S</v>
          </cell>
          <cell r="B2819" t="str">
            <v>Crestron</v>
          </cell>
          <cell r="C2819" t="str">
            <v>Cameo® Wireless In-Wall Dimmer, 120V, Dark Almond Smooth</v>
          </cell>
          <cell r="D2819">
            <v>115</v>
          </cell>
          <cell r="E2819">
            <v>0</v>
          </cell>
          <cell r="F2819">
            <v>0.25</v>
          </cell>
          <cell r="G2819">
            <v>0.25</v>
          </cell>
          <cell r="H2819">
            <v>0.25</v>
          </cell>
          <cell r="I2819" t="str">
            <v>Crestron</v>
          </cell>
        </row>
        <row r="2820">
          <cell r="A2820" t="str">
            <v>CLW-DIMEX-P-BRN-S</v>
          </cell>
          <cell r="B2820" t="str">
            <v>Crestron</v>
          </cell>
          <cell r="C2820" t="str">
            <v>Cameo® Wireless In-Wall Dimmer, 120V, Brown Smooth</v>
          </cell>
          <cell r="D2820">
            <v>115</v>
          </cell>
          <cell r="E2820">
            <v>0</v>
          </cell>
          <cell r="F2820">
            <v>0.25</v>
          </cell>
          <cell r="G2820">
            <v>0.25</v>
          </cell>
          <cell r="H2820">
            <v>0.25</v>
          </cell>
          <cell r="I2820" t="str">
            <v>Crestron</v>
          </cell>
        </row>
        <row r="2821">
          <cell r="A2821" t="str">
            <v>CLW-DIMEX-P-B-T</v>
          </cell>
          <cell r="B2821" t="str">
            <v>Crestron</v>
          </cell>
          <cell r="C2821" t="str">
            <v>Cameo® Wireless In-Wall Dimmer, 120V, Black Textured</v>
          </cell>
          <cell r="D2821">
            <v>115</v>
          </cell>
          <cell r="E2821">
            <v>0</v>
          </cell>
          <cell r="F2821">
            <v>0.25</v>
          </cell>
          <cell r="G2821">
            <v>0.25</v>
          </cell>
          <cell r="H2821">
            <v>0.25</v>
          </cell>
          <cell r="I2821" t="str">
            <v>Crestron</v>
          </cell>
        </row>
        <row r="2822">
          <cell r="A2822" t="str">
            <v>CLW-DIMEX-P-B-S</v>
          </cell>
          <cell r="B2822" t="str">
            <v>Crestron</v>
          </cell>
          <cell r="C2822" t="str">
            <v>Cameo® Wireless In-Wall Dimmer, 120V, Black Smooth</v>
          </cell>
          <cell r="D2822">
            <v>115</v>
          </cell>
          <cell r="E2822">
            <v>0</v>
          </cell>
          <cell r="F2822">
            <v>0.25</v>
          </cell>
          <cell r="G2822">
            <v>0.25</v>
          </cell>
          <cell r="H2822">
            <v>0.25</v>
          </cell>
          <cell r="I2822" t="str">
            <v>Crestron</v>
          </cell>
        </row>
        <row r="2823">
          <cell r="A2823" t="str">
            <v>CLW-DIMEX-P-A-T</v>
          </cell>
          <cell r="B2823" t="str">
            <v>Crestron</v>
          </cell>
          <cell r="C2823" t="str">
            <v>Cameo® Wireless In-Wall Dimmer, 120V, Almond Textured</v>
          </cell>
          <cell r="D2823">
            <v>115</v>
          </cell>
          <cell r="E2823">
            <v>0</v>
          </cell>
          <cell r="F2823">
            <v>0.25</v>
          </cell>
          <cell r="G2823">
            <v>0.25</v>
          </cell>
          <cell r="H2823">
            <v>0.25</v>
          </cell>
          <cell r="I2823" t="str">
            <v>Crestron</v>
          </cell>
        </row>
        <row r="2824">
          <cell r="A2824" t="str">
            <v>CLW-DIMEX-P-A-S</v>
          </cell>
          <cell r="B2824" t="str">
            <v>Crestron</v>
          </cell>
          <cell r="C2824" t="str">
            <v>Cameo® Wireless In-Wall Dimmer, 120V, Almond Smooth</v>
          </cell>
          <cell r="D2824">
            <v>115</v>
          </cell>
          <cell r="E2824">
            <v>0</v>
          </cell>
          <cell r="F2824">
            <v>0.25</v>
          </cell>
          <cell r="G2824">
            <v>0.25</v>
          </cell>
          <cell r="H2824">
            <v>0.25</v>
          </cell>
          <cell r="I2824" t="str">
            <v>Crestron</v>
          </cell>
        </row>
        <row r="2825">
          <cell r="A2825" t="str">
            <v>C2N-CBV-P-W-T</v>
          </cell>
          <cell r="B2825" t="str">
            <v>Crestron</v>
          </cell>
          <cell r="C2825" t="str">
            <v>Cameo® Keypad, Vimar Mount, White Textured</v>
          </cell>
          <cell r="D2825">
            <v>250</v>
          </cell>
          <cell r="E2825">
            <v>0</v>
          </cell>
          <cell r="F2825">
            <v>0.25</v>
          </cell>
          <cell r="G2825">
            <v>0.25</v>
          </cell>
          <cell r="H2825">
            <v>0.25</v>
          </cell>
          <cell r="I2825" t="str">
            <v>Crestron</v>
          </cell>
        </row>
        <row r="2826">
          <cell r="A2826" t="str">
            <v>C2N-CBV-P-B-T</v>
          </cell>
          <cell r="B2826" t="str">
            <v>Crestron</v>
          </cell>
          <cell r="C2826" t="str">
            <v>Cameo® Keypad, Vimar Mount, Black Textured</v>
          </cell>
          <cell r="D2826">
            <v>250</v>
          </cell>
          <cell r="E2826">
            <v>0</v>
          </cell>
          <cell r="F2826">
            <v>0.25</v>
          </cell>
          <cell r="G2826">
            <v>0.25</v>
          </cell>
          <cell r="H2826">
            <v>0.25</v>
          </cell>
          <cell r="I2826" t="str">
            <v>Crestron</v>
          </cell>
        </row>
        <row r="2827">
          <cell r="A2827" t="str">
            <v>C2N-CBD-P-W-T</v>
          </cell>
          <cell r="B2827" t="str">
            <v>Crestron</v>
          </cell>
          <cell r="C2827" t="str">
            <v>Cameo® Keypad, Standard Mount, White Textured</v>
          </cell>
          <cell r="D2827">
            <v>180</v>
          </cell>
          <cell r="E2827">
            <v>0</v>
          </cell>
          <cell r="F2827">
            <v>0.25</v>
          </cell>
          <cell r="G2827">
            <v>0.25</v>
          </cell>
          <cell r="H2827">
            <v>0.25</v>
          </cell>
          <cell r="I2827" t="str">
            <v>Crestron</v>
          </cell>
        </row>
        <row r="2828">
          <cell r="A2828" t="str">
            <v>C2N-CBD-P-W-S</v>
          </cell>
          <cell r="B2828" t="str">
            <v>Crestron</v>
          </cell>
          <cell r="C2828" t="str">
            <v>Cameo® Keypad, Standard Mount, White Smooth</v>
          </cell>
          <cell r="D2828">
            <v>180</v>
          </cell>
          <cell r="E2828">
            <v>0</v>
          </cell>
          <cell r="F2828">
            <v>0.25</v>
          </cell>
          <cell r="G2828">
            <v>0.25</v>
          </cell>
          <cell r="H2828">
            <v>0.25</v>
          </cell>
          <cell r="I2828" t="str">
            <v>Crestron</v>
          </cell>
        </row>
        <row r="2829">
          <cell r="A2829" t="str">
            <v>C2N-CBD-P-LAT-T</v>
          </cell>
          <cell r="B2829" t="str">
            <v>Crestron</v>
          </cell>
          <cell r="C2829" t="str">
            <v>Cameo® Keypad, Standard Mount, Latte Textured</v>
          </cell>
          <cell r="D2829">
            <v>180</v>
          </cell>
          <cell r="E2829">
            <v>0</v>
          </cell>
          <cell r="F2829">
            <v>0.25</v>
          </cell>
          <cell r="G2829">
            <v>0.25</v>
          </cell>
          <cell r="H2829">
            <v>0.25</v>
          </cell>
          <cell r="I2829" t="str">
            <v>Crestron</v>
          </cell>
        </row>
        <row r="2830">
          <cell r="A2830" t="str">
            <v>C2N-CBD-P-IVR-S</v>
          </cell>
          <cell r="B2830" t="str">
            <v>Crestron</v>
          </cell>
          <cell r="C2830" t="str">
            <v>Cameo® Keypad, Standard Mount, Ivory Smooth</v>
          </cell>
          <cell r="D2830">
            <v>180</v>
          </cell>
          <cell r="E2830">
            <v>0</v>
          </cell>
          <cell r="F2830">
            <v>0.25</v>
          </cell>
          <cell r="G2830">
            <v>0.25</v>
          </cell>
          <cell r="H2830">
            <v>0.25</v>
          </cell>
          <cell r="I2830" t="str">
            <v>Crestron</v>
          </cell>
        </row>
        <row r="2831">
          <cell r="A2831" t="str">
            <v>C2N-CBD-P-GRY-S</v>
          </cell>
          <cell r="B2831" t="str">
            <v>Crestron</v>
          </cell>
          <cell r="C2831" t="str">
            <v>Cameo® Keypad, Standard Mount, Gray Smooth</v>
          </cell>
          <cell r="D2831">
            <v>180</v>
          </cell>
          <cell r="E2831">
            <v>0</v>
          </cell>
          <cell r="F2831">
            <v>0.25</v>
          </cell>
          <cell r="G2831">
            <v>0.25</v>
          </cell>
          <cell r="H2831">
            <v>0.25</v>
          </cell>
          <cell r="I2831" t="str">
            <v>Crestron</v>
          </cell>
        </row>
        <row r="2832">
          <cell r="A2832" t="str">
            <v>C2N-CBD-P-DSK-T</v>
          </cell>
          <cell r="B2832" t="str">
            <v>Crestron</v>
          </cell>
          <cell r="C2832" t="str">
            <v>Cameo® Keypad, Standard Mount, Dusk Textured</v>
          </cell>
          <cell r="D2832">
            <v>180</v>
          </cell>
          <cell r="E2832">
            <v>0</v>
          </cell>
          <cell r="F2832">
            <v>0.25</v>
          </cell>
          <cell r="G2832">
            <v>0.25</v>
          </cell>
          <cell r="H2832">
            <v>0.25</v>
          </cell>
          <cell r="I2832" t="str">
            <v>Crestron</v>
          </cell>
        </row>
        <row r="2833">
          <cell r="A2833" t="str">
            <v>C2N-CBD-P-DA-S</v>
          </cell>
          <cell r="B2833" t="str">
            <v>Crestron</v>
          </cell>
          <cell r="C2833" t="str">
            <v>Cameo® Keypad, Standard Mount, Dark Almond Smooth</v>
          </cell>
          <cell r="D2833">
            <v>180</v>
          </cell>
          <cell r="E2833">
            <v>0</v>
          </cell>
          <cell r="F2833">
            <v>0.25</v>
          </cell>
          <cell r="G2833">
            <v>0.25</v>
          </cell>
          <cell r="H2833">
            <v>0.25</v>
          </cell>
          <cell r="I2833" t="str">
            <v>Crestron</v>
          </cell>
        </row>
        <row r="2834">
          <cell r="A2834" t="str">
            <v>C2N-CBD-P-BRN-S</v>
          </cell>
          <cell r="B2834" t="str">
            <v>Crestron</v>
          </cell>
          <cell r="C2834" t="str">
            <v>Cameo® Keypad, Standard Mount, Brown Smooth</v>
          </cell>
          <cell r="D2834">
            <v>180</v>
          </cell>
          <cell r="E2834">
            <v>0</v>
          </cell>
          <cell r="F2834">
            <v>0.25</v>
          </cell>
          <cell r="G2834">
            <v>0.25</v>
          </cell>
          <cell r="H2834">
            <v>0.25</v>
          </cell>
          <cell r="I2834" t="str">
            <v>Crestron</v>
          </cell>
        </row>
        <row r="2835">
          <cell r="A2835" t="str">
            <v>C2N-CBD-P-B-T</v>
          </cell>
          <cell r="B2835" t="str">
            <v>Crestron</v>
          </cell>
          <cell r="C2835" t="str">
            <v>Cameo® Keypad, Standard Mount, Black Textured</v>
          </cell>
          <cell r="D2835">
            <v>180</v>
          </cell>
          <cell r="E2835">
            <v>0</v>
          </cell>
          <cell r="F2835">
            <v>0.25</v>
          </cell>
          <cell r="G2835">
            <v>0.25</v>
          </cell>
          <cell r="H2835">
            <v>0.25</v>
          </cell>
          <cell r="I2835" t="str">
            <v>Crestron</v>
          </cell>
        </row>
        <row r="2836">
          <cell r="A2836" t="str">
            <v>C2N-CBD-P-B-S</v>
          </cell>
          <cell r="B2836" t="str">
            <v>Crestron</v>
          </cell>
          <cell r="C2836" t="str">
            <v>Cameo® Keypad, Standard Mount, Black Smooth</v>
          </cell>
          <cell r="D2836">
            <v>180</v>
          </cell>
          <cell r="E2836">
            <v>0</v>
          </cell>
          <cell r="F2836">
            <v>0.25</v>
          </cell>
          <cell r="G2836">
            <v>0.25</v>
          </cell>
          <cell r="H2836">
            <v>0.25</v>
          </cell>
          <cell r="I2836" t="str">
            <v>Crestron</v>
          </cell>
        </row>
        <row r="2837">
          <cell r="A2837" t="str">
            <v>C2N-CBD-P-A-T</v>
          </cell>
          <cell r="B2837" t="str">
            <v>Crestron</v>
          </cell>
          <cell r="C2837" t="str">
            <v>Cameo® Keypad, Standard Mount, Almond Textured</v>
          </cell>
          <cell r="D2837">
            <v>180</v>
          </cell>
          <cell r="E2837">
            <v>0</v>
          </cell>
          <cell r="F2837">
            <v>0.25</v>
          </cell>
          <cell r="G2837">
            <v>0.25</v>
          </cell>
          <cell r="H2837">
            <v>0.25</v>
          </cell>
          <cell r="I2837" t="str">
            <v>Crestron</v>
          </cell>
        </row>
        <row r="2838">
          <cell r="A2838" t="str">
            <v>C2N-CBD-P-A-S</v>
          </cell>
          <cell r="B2838" t="str">
            <v>Crestron</v>
          </cell>
          <cell r="C2838" t="str">
            <v>Cameo® Keypad, Standard Mount, Almond Smooth</v>
          </cell>
          <cell r="D2838">
            <v>180</v>
          </cell>
          <cell r="E2838">
            <v>0</v>
          </cell>
          <cell r="F2838">
            <v>0.25</v>
          </cell>
          <cell r="G2838">
            <v>0.25</v>
          </cell>
          <cell r="H2838">
            <v>0.25</v>
          </cell>
          <cell r="I2838" t="str">
            <v>Crestron</v>
          </cell>
        </row>
        <row r="2839">
          <cell r="A2839" t="str">
            <v>C2N-CBF-P-W-T</v>
          </cell>
          <cell r="B2839" t="str">
            <v>Crestron</v>
          </cell>
          <cell r="C2839" t="str">
            <v>Cameo® Keypad, Flush Mount, White Textured</v>
          </cell>
          <cell r="D2839">
            <v>180</v>
          </cell>
          <cell r="E2839">
            <v>0</v>
          </cell>
          <cell r="F2839">
            <v>0.25</v>
          </cell>
          <cell r="G2839">
            <v>0.25</v>
          </cell>
          <cell r="H2839">
            <v>0.25</v>
          </cell>
          <cell r="I2839" t="str">
            <v>Crestron</v>
          </cell>
        </row>
        <row r="2840">
          <cell r="A2840" t="str">
            <v>C2N-CBF-P-LAT-T</v>
          </cell>
          <cell r="B2840" t="str">
            <v>Crestron</v>
          </cell>
          <cell r="C2840" t="str">
            <v>Cameo® Keypad, Flush Mount, Latte Textured</v>
          </cell>
          <cell r="D2840">
            <v>180</v>
          </cell>
          <cell r="E2840">
            <v>0</v>
          </cell>
          <cell r="F2840">
            <v>0.25</v>
          </cell>
          <cell r="G2840">
            <v>0.25</v>
          </cell>
          <cell r="H2840">
            <v>0.25</v>
          </cell>
          <cell r="I2840" t="str">
            <v>Crestron</v>
          </cell>
        </row>
        <row r="2841">
          <cell r="A2841" t="str">
            <v>C2N-CBF-P-DSK-T</v>
          </cell>
          <cell r="B2841" t="str">
            <v>Crestron</v>
          </cell>
          <cell r="C2841" t="str">
            <v>Cameo® Keypad, Flush Mount, Dusk Textured</v>
          </cell>
          <cell r="D2841">
            <v>180</v>
          </cell>
          <cell r="E2841">
            <v>0</v>
          </cell>
          <cell r="F2841">
            <v>0.25</v>
          </cell>
          <cell r="G2841">
            <v>0.25</v>
          </cell>
          <cell r="H2841">
            <v>0.25</v>
          </cell>
          <cell r="I2841" t="str">
            <v>Crestron</v>
          </cell>
        </row>
        <row r="2842">
          <cell r="A2842" t="str">
            <v>C2N-CBF-P-B-T</v>
          </cell>
          <cell r="B2842" t="str">
            <v>Crestron</v>
          </cell>
          <cell r="C2842" t="str">
            <v>Cameo® Keypad, Flush Mount, Black Textured</v>
          </cell>
          <cell r="D2842">
            <v>180</v>
          </cell>
          <cell r="E2842">
            <v>0</v>
          </cell>
          <cell r="F2842">
            <v>0.25</v>
          </cell>
          <cell r="G2842">
            <v>0.25</v>
          </cell>
          <cell r="H2842">
            <v>0.25</v>
          </cell>
          <cell r="I2842" t="str">
            <v>Crestron</v>
          </cell>
        </row>
        <row r="2843">
          <cell r="A2843" t="str">
            <v>C2N-CBF-P-A-T</v>
          </cell>
          <cell r="B2843" t="str">
            <v>Crestron</v>
          </cell>
          <cell r="C2843" t="str">
            <v>Cameo® Keypad, Flush Mount, Almond Textured</v>
          </cell>
          <cell r="D2843">
            <v>180</v>
          </cell>
          <cell r="E2843">
            <v>0</v>
          </cell>
          <cell r="F2843">
            <v>0.25</v>
          </cell>
          <cell r="G2843">
            <v>0.25</v>
          </cell>
          <cell r="H2843">
            <v>0.25</v>
          </cell>
          <cell r="I2843" t="str">
            <v>Crestron</v>
          </cell>
        </row>
        <row r="2844">
          <cell r="A2844" t="str">
            <v>INET-CBD-W-T</v>
          </cell>
          <cell r="B2844" t="str">
            <v>Crestron</v>
          </cell>
          <cell r="C2844" t="str">
            <v>Cameo® Keypad w/infiNET™, White, Textured. Includes buttons (6 small, 3 medium, 2 large). Requires Decora® faceplate (not included). For custom engraving, see Configuration and Ordering Guide</v>
          </cell>
          <cell r="D2844">
            <v>180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 t="str">
            <v>Crestron</v>
          </cell>
        </row>
        <row r="2845">
          <cell r="A2845" t="str">
            <v>INET-CBD-W-S</v>
          </cell>
          <cell r="B2845" t="str">
            <v>Crestron</v>
          </cell>
          <cell r="C2845" t="str">
            <v>Cameo® Keypad w/infiNET™, White, Smooth. Includes buttons (6 small, 3 medium, 2 large). Requires Decora® faceplate (not included). For custom engraving, see Configuration and Ordering Guide</v>
          </cell>
          <cell r="D2845">
            <v>180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 t="str">
            <v>Crestron</v>
          </cell>
        </row>
        <row r="2846">
          <cell r="A2846" t="str">
            <v>INET-CBD-LAT-T</v>
          </cell>
          <cell r="B2846" t="str">
            <v>Crestron</v>
          </cell>
          <cell r="C2846" t="str">
            <v>Cameo® Keypad w/infiNET™, Latte, Textured. Includes buttons (6 small, 3 medium, 2 large). Requires Decora® faceplate (not included). For custom engraving, see Configuration and Ordering Guide</v>
          </cell>
          <cell r="D2846">
            <v>180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 t="str">
            <v>Crestron</v>
          </cell>
        </row>
        <row r="2847">
          <cell r="A2847" t="str">
            <v>INET-CBD-IVR-S</v>
          </cell>
          <cell r="B2847" t="str">
            <v>Crestron</v>
          </cell>
          <cell r="C2847" t="str">
            <v>Cameo® Keypad w/infiNET™, Ivory, Smooth. Includes buttons (6 small, 3 medium, 2 large). Requires Decora® faceplate (not included). For custom engraving, see Configuration and Ordering Guide</v>
          </cell>
          <cell r="D2847">
            <v>180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 t="str">
            <v>Crestron</v>
          </cell>
        </row>
        <row r="2848">
          <cell r="A2848" t="str">
            <v>INET-CBD-GRY-S</v>
          </cell>
          <cell r="B2848" t="str">
            <v>Crestron</v>
          </cell>
          <cell r="C2848" t="str">
            <v>Cameo® Keypad w/infiNET™, Gray, Smooth. Includes buttons (6 small, 3 medium, 2 large). Requires Decora® faceplate (not included). For custom engraving, see Configuration and Ordering Guide</v>
          </cell>
          <cell r="D2848">
            <v>180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 t="str">
            <v>Crestron</v>
          </cell>
        </row>
        <row r="2849">
          <cell r="A2849" t="str">
            <v>INET-CBD-DSK-T</v>
          </cell>
          <cell r="B2849" t="str">
            <v>Crestron</v>
          </cell>
          <cell r="C2849" t="str">
            <v>Cameo® Keypad w/infiNET™, Dusk, Textured. Includes buttons (6 small, 3 medium, 2 large). Requires Decora® faceplate (not included). For custom engraving, see Configuration and Ordering Guide</v>
          </cell>
          <cell r="D2849">
            <v>180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 t="str">
            <v>Crestron</v>
          </cell>
        </row>
        <row r="2850">
          <cell r="A2850" t="str">
            <v>INET-CBD-DA-S</v>
          </cell>
          <cell r="B2850" t="str">
            <v>Crestron</v>
          </cell>
          <cell r="C2850" t="str">
            <v>Cameo® Keypad w/infiNET™, Dark Almond, Smooth. Includes buttons (6 small, 3 medium, 2 large). Requires Decora® faceplate (not included). For custom engraving, see Configuration and Ordering Guide</v>
          </cell>
          <cell r="D2850">
            <v>180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 t="str">
            <v>Crestron</v>
          </cell>
        </row>
        <row r="2851">
          <cell r="A2851" t="str">
            <v>INET-CBD-BRN-S</v>
          </cell>
          <cell r="B2851" t="str">
            <v>Crestron</v>
          </cell>
          <cell r="C2851" t="str">
            <v>Cameo® Keypad w/infiNET™, Brown, Smooth. Includes buttons (6 small, 3 medium, 2 large). Requires Decora® faceplate (not included). For custom engraving, see Configuration and Ordering Guide</v>
          </cell>
          <cell r="D2851">
            <v>180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 t="str">
            <v>Crestron</v>
          </cell>
        </row>
        <row r="2852">
          <cell r="A2852" t="str">
            <v>INET-CBD-B-T</v>
          </cell>
          <cell r="B2852" t="str">
            <v>Crestron</v>
          </cell>
          <cell r="C2852" t="str">
            <v>Cameo® Keypad w/infiNET™, Black, Textured. Includes buttons (6 small, 3 medium, 2 large). Requires Decora® faceplate (not included). For custom engraving, see Configuration and Ordering Guide</v>
          </cell>
          <cell r="D2852">
            <v>180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 t="str">
            <v>Crestron</v>
          </cell>
        </row>
        <row r="2853">
          <cell r="A2853" t="str">
            <v>INET-CBD-B-S</v>
          </cell>
          <cell r="B2853" t="str">
            <v>Crestron</v>
          </cell>
          <cell r="C2853" t="str">
            <v>Cameo® Keypad w/infiNET™, Black, Smooth. Includes buttons (6 small, 3 medium, 2 large). Requires Decora® faceplate (not included). For custom engraving, see Configuration and Ordering Guide</v>
          </cell>
          <cell r="D2853">
            <v>180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 t="str">
            <v>Crestron</v>
          </cell>
        </row>
        <row r="2854">
          <cell r="A2854" t="str">
            <v>INET-CBD-A-T</v>
          </cell>
          <cell r="B2854" t="str">
            <v>Crestron</v>
          </cell>
          <cell r="C2854" t="str">
            <v>Cameo® Keypad w/infiNET™, Almond, Textured. Includes buttons (6 small, 3 medium, 2 large). Requires Decora® faceplate (not included). For custom engraving, see Configuration and Ordering Guide</v>
          </cell>
          <cell r="D2854">
            <v>180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 t="str">
            <v>Crestron</v>
          </cell>
        </row>
        <row r="2855">
          <cell r="A2855" t="str">
            <v>INET-CBD-A-S</v>
          </cell>
          <cell r="B2855" t="str">
            <v>Crestron</v>
          </cell>
          <cell r="C2855" t="str">
            <v>Cameo® Keypad w/infiNET™, Almond, Smooth. Includes buttons (6 small, 3 medium, 2 large). Requires Decora® faceplate (not included). For custom engraving, see Configuration and Ordering Guide</v>
          </cell>
          <cell r="D2855">
            <v>180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 t="str">
            <v>Crestron</v>
          </cell>
        </row>
        <row r="2856">
          <cell r="A2856" t="str">
            <v>INETI-CB-W-T</v>
          </cell>
          <cell r="B2856" t="str">
            <v>Crestron</v>
          </cell>
          <cell r="C2856" t="str">
            <v>Cameo® Keypad w/infiNET™ - International Version, 230V, White, Textured. Includes buttons [(2) strips of (6) small, (2) strips of (3) medium, and (2) strips of (2) large]. For custom engraving, see Configuration and Ordering Guide</v>
          </cell>
          <cell r="D2856">
            <v>180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 t="str">
            <v>Crestron</v>
          </cell>
        </row>
        <row r="2857">
          <cell r="A2857" t="str">
            <v>INETI-CB-B-T</v>
          </cell>
          <cell r="B2857" t="str">
            <v>Crestron</v>
          </cell>
          <cell r="C2857" t="str">
            <v>Cameo® Keypad w/infiNET™ - International Version, 230V, Black, Textured. Includes buttons [(2) strips of (6) small, (2) strips of (3) medium, and (2) strips of (2) large]. For custom engraving, see Configuration and Ordering Guide</v>
          </cell>
          <cell r="D2857">
            <v>180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 t="str">
            <v>Crestron</v>
          </cell>
        </row>
        <row r="2858">
          <cell r="A2858" t="str">
            <v>INETI-CB-A-T</v>
          </cell>
          <cell r="B2858" t="str">
            <v>Crestron</v>
          </cell>
          <cell r="C2858" t="str">
            <v>Cameo® Keypad w/infiNET™ - International Version, 230V, Almond, Textured. Includes buttons [(2) strips of (6) small, (2) strips of (3) medium, and (2) strips of (2) large]. For custom engraving, see Configuration and Ordering Guide</v>
          </cell>
          <cell r="D2858">
            <v>180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 t="str">
            <v>Crestron</v>
          </cell>
        </row>
        <row r="2859">
          <cell r="A2859" t="str">
            <v>C2NI-CB-W-T</v>
          </cell>
          <cell r="B2859" t="str">
            <v>Crestron</v>
          </cell>
          <cell r="C2859" t="str">
            <v>Cameo® Keypad - International Version, Matte White. Includes buttons [(2) strips of (6) small, (2) strips of (3) medium, and (2) strips of (2) large]. For custom engraving, see Configuration and Ordering Guide</v>
          </cell>
          <cell r="D2859">
            <v>180</v>
          </cell>
          <cell r="E2859">
            <v>0</v>
          </cell>
          <cell r="F2859">
            <v>0.25</v>
          </cell>
          <cell r="G2859">
            <v>0.25</v>
          </cell>
          <cell r="H2859">
            <v>0.25</v>
          </cell>
          <cell r="I2859" t="str">
            <v>Crestron</v>
          </cell>
        </row>
        <row r="2860">
          <cell r="A2860" t="str">
            <v>C2NI-CB-B-T</v>
          </cell>
          <cell r="B2860" t="str">
            <v>Crestron</v>
          </cell>
          <cell r="C2860" t="str">
            <v>Cameo® Keypad - International Version, Matte Black. Includes buttons [(2) strips of (6) small, (2) strips of (3) medium, and (2) strips of (2) large]. For custom engraving, see Configuration and Ordering Guide</v>
          </cell>
          <cell r="D2860">
            <v>180</v>
          </cell>
          <cell r="E2860">
            <v>0</v>
          </cell>
          <cell r="F2860">
            <v>0.25</v>
          </cell>
          <cell r="G2860">
            <v>0.25</v>
          </cell>
          <cell r="H2860">
            <v>0.25</v>
          </cell>
          <cell r="I2860" t="str">
            <v>Crestron</v>
          </cell>
        </row>
        <row r="2861">
          <cell r="A2861" t="str">
            <v>C2NI-CB-A-T</v>
          </cell>
          <cell r="B2861" t="str">
            <v>Crestron</v>
          </cell>
          <cell r="C2861" t="str">
            <v>Cameo® Keypad - International Version, Matte Almond. Includes buttons [(2) strips of (6) small, (2) strips of (3) medium, and (2) strips of (2) large]. For custom engraving, see Configuration and Ordering Guide</v>
          </cell>
          <cell r="D2861">
            <v>180</v>
          </cell>
          <cell r="E2861">
            <v>0</v>
          </cell>
          <cell r="F2861">
            <v>0.25</v>
          </cell>
          <cell r="G2861">
            <v>0.25</v>
          </cell>
          <cell r="H2861">
            <v>0.25</v>
          </cell>
          <cell r="I2861" t="str">
            <v>Crestron</v>
          </cell>
        </row>
        <row r="2862">
          <cell r="A2862" t="str">
            <v>CLW-SLV-P-W-T</v>
          </cell>
          <cell r="B2862" t="str">
            <v>Crestron</v>
          </cell>
          <cell r="C2862" t="str">
            <v>Cameo® In-Wall Remote Dimmer/Switch, 120V, White Textured</v>
          </cell>
          <cell r="D2862">
            <v>60</v>
          </cell>
          <cell r="E2862">
            <v>0</v>
          </cell>
          <cell r="F2862">
            <v>0.25</v>
          </cell>
          <cell r="G2862">
            <v>0.25</v>
          </cell>
          <cell r="H2862">
            <v>0.25</v>
          </cell>
          <cell r="I2862" t="str">
            <v>Crestron</v>
          </cell>
        </row>
        <row r="2863">
          <cell r="A2863" t="str">
            <v>CLW-SLV-P-W-S</v>
          </cell>
          <cell r="B2863" t="str">
            <v>Crestron</v>
          </cell>
          <cell r="C2863" t="str">
            <v>Cameo® In-Wall Remote Dimmer/Switch, 120V, White Smooth</v>
          </cell>
          <cell r="D2863">
            <v>60</v>
          </cell>
          <cell r="E2863">
            <v>0</v>
          </cell>
          <cell r="F2863">
            <v>0.25</v>
          </cell>
          <cell r="G2863">
            <v>0.25</v>
          </cell>
          <cell r="H2863">
            <v>0.25</v>
          </cell>
          <cell r="I2863" t="str">
            <v>Crestron</v>
          </cell>
        </row>
        <row r="2864">
          <cell r="A2864" t="str">
            <v>CLW-SLV-P-LAT-T</v>
          </cell>
          <cell r="B2864" t="str">
            <v>Crestron</v>
          </cell>
          <cell r="C2864" t="str">
            <v>Cameo® In-Wall Remote Dimmer/Switch, 120V, Latte Textured</v>
          </cell>
          <cell r="D2864">
            <v>60</v>
          </cell>
          <cell r="E2864">
            <v>0</v>
          </cell>
          <cell r="F2864">
            <v>0.25</v>
          </cell>
          <cell r="G2864">
            <v>0.25</v>
          </cell>
          <cell r="H2864">
            <v>0.25</v>
          </cell>
          <cell r="I2864" t="str">
            <v>Crestron</v>
          </cell>
        </row>
        <row r="2865">
          <cell r="A2865" t="str">
            <v>CLW-SLV-P-IVR-S</v>
          </cell>
          <cell r="B2865" t="str">
            <v>Crestron</v>
          </cell>
          <cell r="C2865" t="str">
            <v>Cameo® In-Wall Remote Dimmer/Switch, 120V, Ivory Smooth</v>
          </cell>
          <cell r="D2865">
            <v>60</v>
          </cell>
          <cell r="E2865">
            <v>0</v>
          </cell>
          <cell r="F2865">
            <v>0.25</v>
          </cell>
          <cell r="G2865">
            <v>0.25</v>
          </cell>
          <cell r="H2865">
            <v>0.25</v>
          </cell>
          <cell r="I2865" t="str">
            <v>Crestron</v>
          </cell>
        </row>
        <row r="2866">
          <cell r="A2866" t="str">
            <v>CLW-SLV-P-GRY-S</v>
          </cell>
          <cell r="B2866" t="str">
            <v>Crestron</v>
          </cell>
          <cell r="C2866" t="str">
            <v>Cameo® In-Wall Remote Dimmer/Switch, 120V, Gray Smooth</v>
          </cell>
          <cell r="D2866">
            <v>60</v>
          </cell>
          <cell r="E2866">
            <v>0</v>
          </cell>
          <cell r="F2866">
            <v>0.25</v>
          </cell>
          <cell r="G2866">
            <v>0.25</v>
          </cell>
          <cell r="H2866">
            <v>0.25</v>
          </cell>
          <cell r="I2866" t="str">
            <v>Crestron</v>
          </cell>
        </row>
        <row r="2867">
          <cell r="A2867" t="str">
            <v>CLW-SLV-P-DSK-T</v>
          </cell>
          <cell r="B2867" t="str">
            <v>Crestron</v>
          </cell>
          <cell r="C2867" t="str">
            <v>Cameo® In-Wall Remote Dimmer/Switch, 120V, Dusk Textured</v>
          </cell>
          <cell r="D2867">
            <v>60</v>
          </cell>
          <cell r="E2867">
            <v>0</v>
          </cell>
          <cell r="F2867">
            <v>0.25</v>
          </cell>
          <cell r="G2867">
            <v>0.25</v>
          </cell>
          <cell r="H2867">
            <v>0.25</v>
          </cell>
          <cell r="I2867" t="str">
            <v>Crestron</v>
          </cell>
        </row>
        <row r="2868">
          <cell r="A2868" t="str">
            <v>CLW-SLV-P-DA-S</v>
          </cell>
          <cell r="B2868" t="str">
            <v>Crestron</v>
          </cell>
          <cell r="C2868" t="str">
            <v>Cameo® In-Wall Remote Dimmer/Switch, 120V, Dark Almond Smooth</v>
          </cell>
          <cell r="D2868">
            <v>60</v>
          </cell>
          <cell r="E2868">
            <v>0</v>
          </cell>
          <cell r="F2868">
            <v>0.25</v>
          </cell>
          <cell r="G2868">
            <v>0.25</v>
          </cell>
          <cell r="H2868">
            <v>0.25</v>
          </cell>
          <cell r="I2868" t="str">
            <v>Crestron</v>
          </cell>
        </row>
        <row r="2869">
          <cell r="A2869" t="str">
            <v>CLW-SLV-P-BRN-S</v>
          </cell>
          <cell r="B2869" t="str">
            <v>Crestron</v>
          </cell>
          <cell r="C2869" t="str">
            <v>Cameo® In-Wall Remote Dimmer/Switch, 120V, Brown Smooth</v>
          </cell>
          <cell r="D2869">
            <v>60</v>
          </cell>
          <cell r="E2869">
            <v>0</v>
          </cell>
          <cell r="F2869">
            <v>0.25</v>
          </cell>
          <cell r="G2869">
            <v>0.25</v>
          </cell>
          <cell r="H2869">
            <v>0.25</v>
          </cell>
          <cell r="I2869" t="str">
            <v>Crestron</v>
          </cell>
        </row>
        <row r="2870">
          <cell r="A2870" t="str">
            <v>CLW-SLV-P-B-T</v>
          </cell>
          <cell r="B2870" t="str">
            <v>Crestron</v>
          </cell>
          <cell r="C2870" t="str">
            <v>Cameo® In-Wall Remote Dimmer/Switch, 120V, Black Textured</v>
          </cell>
          <cell r="D2870">
            <v>60</v>
          </cell>
          <cell r="E2870">
            <v>0</v>
          </cell>
          <cell r="F2870">
            <v>0.25</v>
          </cell>
          <cell r="G2870">
            <v>0.25</v>
          </cell>
          <cell r="H2870">
            <v>0.25</v>
          </cell>
          <cell r="I2870" t="str">
            <v>Crestron</v>
          </cell>
        </row>
        <row r="2871">
          <cell r="A2871" t="str">
            <v>CLW-SLV-P-B-S</v>
          </cell>
          <cell r="B2871" t="str">
            <v>Crestron</v>
          </cell>
          <cell r="C2871" t="str">
            <v>Cameo® In-Wall Remote Dimmer/Switch, 120V, Black Smooth</v>
          </cell>
          <cell r="D2871">
            <v>60</v>
          </cell>
          <cell r="E2871">
            <v>0</v>
          </cell>
          <cell r="F2871">
            <v>0.25</v>
          </cell>
          <cell r="G2871">
            <v>0.25</v>
          </cell>
          <cell r="H2871">
            <v>0.25</v>
          </cell>
          <cell r="I2871" t="str">
            <v>Crestron</v>
          </cell>
        </row>
        <row r="2872">
          <cell r="A2872" t="str">
            <v>CLW-SLV-P-A-T</v>
          </cell>
          <cell r="B2872" t="str">
            <v>Crestron</v>
          </cell>
          <cell r="C2872" t="str">
            <v>Cameo® In-Wall Remote Dimmer/Switch, 120V, Almond Textured</v>
          </cell>
          <cell r="D2872">
            <v>60</v>
          </cell>
          <cell r="E2872">
            <v>0</v>
          </cell>
          <cell r="F2872">
            <v>0.25</v>
          </cell>
          <cell r="G2872">
            <v>0.25</v>
          </cell>
          <cell r="H2872">
            <v>0.25</v>
          </cell>
          <cell r="I2872" t="str">
            <v>Crestron</v>
          </cell>
        </row>
        <row r="2873">
          <cell r="A2873" t="str">
            <v>CLW-SLV-P-A-S</v>
          </cell>
          <cell r="B2873" t="str">
            <v>Crestron</v>
          </cell>
          <cell r="C2873" t="str">
            <v>Cameo® In-Wall Remote Dimmer/Switch, 120V, Almond Smooth</v>
          </cell>
          <cell r="D2873">
            <v>60</v>
          </cell>
          <cell r="E2873">
            <v>0</v>
          </cell>
          <cell r="F2873">
            <v>0.25</v>
          </cell>
          <cell r="G2873">
            <v>0.25</v>
          </cell>
          <cell r="H2873">
            <v>0.25</v>
          </cell>
          <cell r="I2873" t="str">
            <v>Crestron</v>
          </cell>
        </row>
        <row r="2874">
          <cell r="A2874" t="str">
            <v>CLW-SLVU-230-P-W-T</v>
          </cell>
          <cell r="B2874" t="str">
            <v>Crestron</v>
          </cell>
          <cell r="C2874" t="str">
            <v>Cameo® In-Wall Remote Dimmer, 230V, White Textured [Just Released]</v>
          </cell>
          <cell r="D2874">
            <v>75</v>
          </cell>
          <cell r="E2874">
            <v>0</v>
          </cell>
          <cell r="F2874">
            <v>0.25</v>
          </cell>
          <cell r="G2874">
            <v>0.25</v>
          </cell>
          <cell r="H2874">
            <v>0.25</v>
          </cell>
          <cell r="I2874" t="str">
            <v>Crestron</v>
          </cell>
        </row>
        <row r="2875">
          <cell r="A2875" t="str">
            <v>CLW-SLVU-230-P-W-S</v>
          </cell>
          <cell r="B2875" t="str">
            <v>Crestron</v>
          </cell>
          <cell r="C2875" t="str">
            <v>Cameo® In-Wall Remote Dimmer, 230V, White Smooth [Just Released]</v>
          </cell>
          <cell r="D2875">
            <v>75</v>
          </cell>
          <cell r="E2875">
            <v>0</v>
          </cell>
          <cell r="F2875">
            <v>0.25</v>
          </cell>
          <cell r="G2875">
            <v>0.25</v>
          </cell>
          <cell r="H2875">
            <v>0.25</v>
          </cell>
          <cell r="I2875" t="str">
            <v>Crestron</v>
          </cell>
        </row>
        <row r="2876">
          <cell r="A2876" t="str">
            <v>CLW-SLVU-230-P-LAT-T</v>
          </cell>
          <cell r="B2876" t="str">
            <v>Crestron</v>
          </cell>
          <cell r="C2876" t="str">
            <v>Cameo® In-Wall Remote Dimmer, 230V, Latte Textured [Just Released]</v>
          </cell>
          <cell r="D2876">
            <v>75</v>
          </cell>
          <cell r="E2876">
            <v>0</v>
          </cell>
          <cell r="F2876">
            <v>0.25</v>
          </cell>
          <cell r="G2876">
            <v>0.25</v>
          </cell>
          <cell r="H2876">
            <v>0.25</v>
          </cell>
          <cell r="I2876" t="str">
            <v>Crestron</v>
          </cell>
        </row>
        <row r="2877">
          <cell r="A2877" t="str">
            <v>CLW-SLVU-230-P-IVR-S</v>
          </cell>
          <cell r="B2877" t="str">
            <v>Crestron</v>
          </cell>
          <cell r="C2877" t="str">
            <v>Cameo® In-Wall Remote Dimmer, 230V, Ivory Smooth [Just Released]</v>
          </cell>
          <cell r="D2877">
            <v>75</v>
          </cell>
          <cell r="E2877">
            <v>0</v>
          </cell>
          <cell r="F2877">
            <v>0.25</v>
          </cell>
          <cell r="G2877">
            <v>0.25</v>
          </cell>
          <cell r="H2877">
            <v>0.25</v>
          </cell>
          <cell r="I2877" t="str">
            <v>Crestron</v>
          </cell>
        </row>
        <row r="2878">
          <cell r="A2878" t="str">
            <v>CLW-SLVU-230-P-GRY-S</v>
          </cell>
          <cell r="B2878" t="str">
            <v>Crestron</v>
          </cell>
          <cell r="C2878" t="str">
            <v>Cameo® In-Wall Remote Dimmer, 230V, Gray Smooth [Just Released]</v>
          </cell>
          <cell r="D2878">
            <v>75</v>
          </cell>
          <cell r="E2878">
            <v>0</v>
          </cell>
          <cell r="F2878">
            <v>0.25</v>
          </cell>
          <cell r="G2878">
            <v>0.25</v>
          </cell>
          <cell r="H2878">
            <v>0.25</v>
          </cell>
          <cell r="I2878" t="str">
            <v>Crestron</v>
          </cell>
        </row>
        <row r="2879">
          <cell r="A2879" t="str">
            <v>CLW-SLVU-230-P-DSK-T</v>
          </cell>
          <cell r="B2879" t="str">
            <v>Crestron</v>
          </cell>
          <cell r="C2879" t="str">
            <v>Cameo® In-Wall Remote Dimmer, 230V, Dusk Textured [Just Released]</v>
          </cell>
          <cell r="D2879">
            <v>75</v>
          </cell>
          <cell r="E2879">
            <v>0</v>
          </cell>
          <cell r="F2879">
            <v>0.25</v>
          </cell>
          <cell r="G2879">
            <v>0.25</v>
          </cell>
          <cell r="H2879">
            <v>0.25</v>
          </cell>
          <cell r="I2879" t="str">
            <v>Crestron</v>
          </cell>
        </row>
        <row r="2880">
          <cell r="A2880" t="str">
            <v>CLW-SLVU-230-P-DA-S</v>
          </cell>
          <cell r="B2880" t="str">
            <v>Crestron</v>
          </cell>
          <cell r="C2880" t="str">
            <v>Cameo® In-Wall Remote Dimmer, 230V, Dark Almond Smooth [Just Released]</v>
          </cell>
          <cell r="D2880">
            <v>75</v>
          </cell>
          <cell r="E2880">
            <v>0</v>
          </cell>
          <cell r="F2880">
            <v>0.25</v>
          </cell>
          <cell r="G2880">
            <v>0.25</v>
          </cell>
          <cell r="H2880">
            <v>0.25</v>
          </cell>
          <cell r="I2880" t="str">
            <v>Crestron</v>
          </cell>
        </row>
        <row r="2881">
          <cell r="A2881" t="str">
            <v>CLW-SLVU-230-P-BRN-S</v>
          </cell>
          <cell r="B2881" t="str">
            <v>Crestron</v>
          </cell>
          <cell r="C2881" t="str">
            <v>Cameo® In-Wall Remote Dimmer, 230V, Brown Smooth [Just Released]</v>
          </cell>
          <cell r="D2881">
            <v>75</v>
          </cell>
          <cell r="E2881">
            <v>0</v>
          </cell>
          <cell r="F2881">
            <v>0.25</v>
          </cell>
          <cell r="G2881">
            <v>0.25</v>
          </cell>
          <cell r="H2881">
            <v>0.25</v>
          </cell>
          <cell r="I2881" t="str">
            <v>Crestron</v>
          </cell>
        </row>
        <row r="2882">
          <cell r="A2882" t="str">
            <v>CLW-SLVU-230-P-B-T</v>
          </cell>
          <cell r="B2882" t="str">
            <v>Crestron</v>
          </cell>
          <cell r="C2882" t="str">
            <v>Cameo® In-Wall Remote Dimmer, 230V, Black Textured [Just Released]</v>
          </cell>
          <cell r="D2882">
            <v>75</v>
          </cell>
          <cell r="E2882">
            <v>0</v>
          </cell>
          <cell r="F2882">
            <v>0.25</v>
          </cell>
          <cell r="G2882">
            <v>0.25</v>
          </cell>
          <cell r="H2882">
            <v>0.25</v>
          </cell>
          <cell r="I2882" t="str">
            <v>Crestron</v>
          </cell>
        </row>
        <row r="2883">
          <cell r="A2883" t="str">
            <v>CLW-SLVU-230-P-B-S</v>
          </cell>
          <cell r="B2883" t="str">
            <v>Crestron</v>
          </cell>
          <cell r="C2883" t="str">
            <v>Cameo® In-Wall Remote Dimmer, 230V, Black Smooth [Just Released]</v>
          </cell>
          <cell r="D2883">
            <v>75</v>
          </cell>
          <cell r="E2883">
            <v>0</v>
          </cell>
          <cell r="F2883">
            <v>0.25</v>
          </cell>
          <cell r="G2883">
            <v>0.25</v>
          </cell>
          <cell r="H2883">
            <v>0.25</v>
          </cell>
          <cell r="I2883" t="str">
            <v>Crestron</v>
          </cell>
        </row>
        <row r="2884">
          <cell r="A2884" t="str">
            <v>CLW-SLVU-230-P-A-T</v>
          </cell>
          <cell r="B2884" t="str">
            <v>Crestron</v>
          </cell>
          <cell r="C2884" t="str">
            <v>Cameo® In-Wall Remote Dimmer, 230V, Almond Textured [Just Released]</v>
          </cell>
          <cell r="D2884">
            <v>75</v>
          </cell>
          <cell r="E2884">
            <v>0</v>
          </cell>
          <cell r="F2884">
            <v>0.25</v>
          </cell>
          <cell r="G2884">
            <v>0.25</v>
          </cell>
          <cell r="H2884">
            <v>0.25</v>
          </cell>
          <cell r="I2884" t="str">
            <v>Crestron</v>
          </cell>
        </row>
        <row r="2885">
          <cell r="A2885" t="str">
            <v>CLW-SLVU-230-P-A-S</v>
          </cell>
          <cell r="B2885" t="str">
            <v>Crestron</v>
          </cell>
          <cell r="C2885" t="str">
            <v>Cameo® In-Wall Remote Dimmer, 230V, Almond Smooth [Just Released]</v>
          </cell>
          <cell r="D2885">
            <v>75</v>
          </cell>
          <cell r="E2885">
            <v>0</v>
          </cell>
          <cell r="F2885">
            <v>0.25</v>
          </cell>
          <cell r="G2885">
            <v>0.25</v>
          </cell>
          <cell r="H2885">
            <v>0.25</v>
          </cell>
          <cell r="I2885" t="str">
            <v>Crestron</v>
          </cell>
        </row>
        <row r="2886">
          <cell r="A2886" t="str">
            <v>CLW-SLVU-P-W-T</v>
          </cell>
          <cell r="B2886" t="str">
            <v>Crestron</v>
          </cell>
          <cell r="C2886" t="str">
            <v>Cameo® In-Wall Remote Dimmer, 120V, White Textured</v>
          </cell>
          <cell r="D2886">
            <v>60</v>
          </cell>
          <cell r="E2886">
            <v>0</v>
          </cell>
          <cell r="F2886">
            <v>0.25</v>
          </cell>
          <cell r="G2886">
            <v>0.25</v>
          </cell>
          <cell r="H2886">
            <v>0.25</v>
          </cell>
          <cell r="I2886" t="str">
            <v>Crestron</v>
          </cell>
        </row>
        <row r="2887">
          <cell r="A2887" t="str">
            <v>CLW-SLVU-P-W-S</v>
          </cell>
          <cell r="B2887" t="str">
            <v>Crestron</v>
          </cell>
          <cell r="C2887" t="str">
            <v>Cameo® In-Wall Remote Dimmer, 120V, White Smooth</v>
          </cell>
          <cell r="D2887">
            <v>60</v>
          </cell>
          <cell r="E2887">
            <v>0</v>
          </cell>
          <cell r="F2887">
            <v>0.25</v>
          </cell>
          <cell r="G2887">
            <v>0.25</v>
          </cell>
          <cell r="H2887">
            <v>0.25</v>
          </cell>
          <cell r="I2887" t="str">
            <v>Crestron</v>
          </cell>
        </row>
        <row r="2888">
          <cell r="A2888" t="str">
            <v>CLW-SLVU-P-LAT-T</v>
          </cell>
          <cell r="B2888" t="str">
            <v>Crestron</v>
          </cell>
          <cell r="C2888" t="str">
            <v>Cameo® In-Wall Remote Dimmer, 120V, Latte Textured</v>
          </cell>
          <cell r="D2888">
            <v>60</v>
          </cell>
          <cell r="E2888">
            <v>0</v>
          </cell>
          <cell r="F2888">
            <v>0.25</v>
          </cell>
          <cell r="G2888">
            <v>0.25</v>
          </cell>
          <cell r="H2888">
            <v>0.25</v>
          </cell>
          <cell r="I2888" t="str">
            <v>Crestron</v>
          </cell>
        </row>
        <row r="2889">
          <cell r="A2889" t="str">
            <v>CLW-SLVU-P-IVR-S</v>
          </cell>
          <cell r="B2889" t="str">
            <v>Crestron</v>
          </cell>
          <cell r="C2889" t="str">
            <v>Cameo® In-Wall Remote Dimmer, 120V, Ivory Smooth</v>
          </cell>
          <cell r="D2889">
            <v>60</v>
          </cell>
          <cell r="E2889">
            <v>0</v>
          </cell>
          <cell r="F2889">
            <v>0.25</v>
          </cell>
          <cell r="G2889">
            <v>0.25</v>
          </cell>
          <cell r="H2889">
            <v>0.25</v>
          </cell>
          <cell r="I2889" t="str">
            <v>Crestron</v>
          </cell>
        </row>
        <row r="2890">
          <cell r="A2890" t="str">
            <v>CLW-SLVU-P-GRY-S</v>
          </cell>
          <cell r="B2890" t="str">
            <v>Crestron</v>
          </cell>
          <cell r="C2890" t="str">
            <v>Cameo® In-Wall Remote Dimmer, 120V, Gray Smooth</v>
          </cell>
          <cell r="D2890">
            <v>60</v>
          </cell>
          <cell r="E2890">
            <v>0</v>
          </cell>
          <cell r="F2890">
            <v>0.25</v>
          </cell>
          <cell r="G2890">
            <v>0.25</v>
          </cell>
          <cell r="H2890">
            <v>0.25</v>
          </cell>
          <cell r="I2890" t="str">
            <v>Crestron</v>
          </cell>
        </row>
        <row r="2891">
          <cell r="A2891" t="str">
            <v>CLW-SLVU-P-DSK-T</v>
          </cell>
          <cell r="B2891" t="str">
            <v>Crestron</v>
          </cell>
          <cell r="C2891" t="str">
            <v>Cameo® In-Wall Remote Dimmer, 120V, Dusk Textured</v>
          </cell>
          <cell r="D2891">
            <v>60</v>
          </cell>
          <cell r="E2891">
            <v>0</v>
          </cell>
          <cell r="F2891">
            <v>0.25</v>
          </cell>
          <cell r="G2891">
            <v>0.25</v>
          </cell>
          <cell r="H2891">
            <v>0.25</v>
          </cell>
          <cell r="I2891" t="str">
            <v>Crestron</v>
          </cell>
        </row>
        <row r="2892">
          <cell r="A2892" t="str">
            <v>CLW-SLVU-P-DA-S</v>
          </cell>
          <cell r="B2892" t="str">
            <v>Crestron</v>
          </cell>
          <cell r="C2892" t="str">
            <v>Cameo® In-Wall Remote Dimmer, 120V, Dark Almond Smooth</v>
          </cell>
          <cell r="D2892">
            <v>60</v>
          </cell>
          <cell r="E2892">
            <v>0</v>
          </cell>
          <cell r="F2892">
            <v>0.25</v>
          </cell>
          <cell r="G2892">
            <v>0.25</v>
          </cell>
          <cell r="H2892">
            <v>0.25</v>
          </cell>
          <cell r="I2892" t="str">
            <v>Crestron</v>
          </cell>
        </row>
        <row r="2893">
          <cell r="A2893" t="str">
            <v>CLW-SLVU-P-BRN-S</v>
          </cell>
          <cell r="B2893" t="str">
            <v>Crestron</v>
          </cell>
          <cell r="C2893" t="str">
            <v>Cameo® In-Wall Remote Dimmer, 120V, Brown Smooth</v>
          </cell>
          <cell r="D2893">
            <v>60</v>
          </cell>
          <cell r="E2893">
            <v>0</v>
          </cell>
          <cell r="F2893">
            <v>0.25</v>
          </cell>
          <cell r="G2893">
            <v>0.25</v>
          </cell>
          <cell r="H2893">
            <v>0.25</v>
          </cell>
          <cell r="I2893" t="str">
            <v>Crestron</v>
          </cell>
        </row>
        <row r="2894">
          <cell r="A2894" t="str">
            <v>CLW-SLVU-P-B-T</v>
          </cell>
          <cell r="B2894" t="str">
            <v>Crestron</v>
          </cell>
          <cell r="C2894" t="str">
            <v>Cameo® In-Wall Remote Dimmer, 120V, Black Textured</v>
          </cell>
          <cell r="D2894">
            <v>60</v>
          </cell>
          <cell r="E2894">
            <v>0</v>
          </cell>
          <cell r="F2894">
            <v>0.25</v>
          </cell>
          <cell r="G2894">
            <v>0.25</v>
          </cell>
          <cell r="H2894">
            <v>0.25</v>
          </cell>
          <cell r="I2894" t="str">
            <v>Crestron</v>
          </cell>
        </row>
        <row r="2895">
          <cell r="A2895" t="str">
            <v>CLW-SLVU-P-B-S</v>
          </cell>
          <cell r="B2895" t="str">
            <v>Crestron</v>
          </cell>
          <cell r="C2895" t="str">
            <v>Cameo® In-Wall Remote Dimmer, 120V, Black Smooth</v>
          </cell>
          <cell r="D2895">
            <v>60</v>
          </cell>
          <cell r="E2895">
            <v>0</v>
          </cell>
          <cell r="F2895">
            <v>0.25</v>
          </cell>
          <cell r="G2895">
            <v>0.25</v>
          </cell>
          <cell r="H2895">
            <v>0.25</v>
          </cell>
          <cell r="I2895" t="str">
            <v>Crestron</v>
          </cell>
        </row>
        <row r="2896">
          <cell r="A2896" t="str">
            <v>CLW-SLVU-P-A-T</v>
          </cell>
          <cell r="B2896" t="str">
            <v>Crestron</v>
          </cell>
          <cell r="C2896" t="str">
            <v>Cameo® In-Wall Remote Dimmer, 120V, Almond Textured</v>
          </cell>
          <cell r="D2896">
            <v>60</v>
          </cell>
          <cell r="E2896">
            <v>0</v>
          </cell>
          <cell r="F2896">
            <v>0.25</v>
          </cell>
          <cell r="G2896">
            <v>0.25</v>
          </cell>
          <cell r="H2896">
            <v>0.25</v>
          </cell>
          <cell r="I2896" t="str">
            <v>Crestron</v>
          </cell>
        </row>
        <row r="2897">
          <cell r="A2897" t="str">
            <v>CLW-SLVU-P-A-S</v>
          </cell>
          <cell r="B2897" t="str">
            <v>Crestron</v>
          </cell>
          <cell r="C2897" t="str">
            <v>Cameo® In-Wall Remote Dimmer, 120V, Almond Smooth</v>
          </cell>
          <cell r="D2897">
            <v>60</v>
          </cell>
          <cell r="E2897">
            <v>0</v>
          </cell>
          <cell r="F2897">
            <v>0.25</v>
          </cell>
          <cell r="G2897">
            <v>0.25</v>
          </cell>
          <cell r="H2897">
            <v>0.25</v>
          </cell>
          <cell r="I2897" t="str">
            <v>Crestron</v>
          </cell>
        </row>
        <row r="2898">
          <cell r="A2898" t="str">
            <v>INET-CBDEX-230-E-W-S</v>
          </cell>
          <cell r="B2898" t="str">
            <v>Crestron</v>
          </cell>
          <cell r="C2898" t="str">
            <v>Cameo® Express Wireless Keypad, infiNET EX®, 230V, White Smooth [Just Released]</v>
          </cell>
          <cell r="D2898">
            <v>145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 t="str">
            <v>Crestron</v>
          </cell>
        </row>
        <row r="2899">
          <cell r="A2899" t="str">
            <v>INET-CBDEX-230-E-B-S</v>
          </cell>
          <cell r="B2899" t="str">
            <v>Crestron</v>
          </cell>
          <cell r="C2899" t="str">
            <v>Cameo® Express Wireless Keypad, infiNET EX®, 230V, Black Smooth [Just Released]</v>
          </cell>
          <cell r="D2899">
            <v>145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 t="str">
            <v>Crestron</v>
          </cell>
        </row>
        <row r="2900">
          <cell r="A2900" t="str">
            <v>INET-CBDEX-230-E-A-S</v>
          </cell>
          <cell r="B2900" t="str">
            <v>Crestron</v>
          </cell>
          <cell r="C2900" t="str">
            <v>Cameo® Express Wireless Keypad, infiNET EX®, 230V, Almond Smooth [Just Released]</v>
          </cell>
          <cell r="D2900">
            <v>145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 t="str">
            <v>Crestron</v>
          </cell>
        </row>
        <row r="2901">
          <cell r="A2901" t="str">
            <v>INET-CBDEX-E-W-S</v>
          </cell>
          <cell r="B2901" t="str">
            <v>Crestron</v>
          </cell>
          <cell r="C2901" t="str">
            <v>Cameo® Express Wireless Keypad, infiNET EX®, 120V, White Smooth</v>
          </cell>
          <cell r="D2901">
            <v>140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 t="str">
            <v>Crestron</v>
          </cell>
        </row>
        <row r="2902">
          <cell r="A2902" t="str">
            <v>INET-CBDEX-E-B-S</v>
          </cell>
          <cell r="B2902" t="str">
            <v>Crestron</v>
          </cell>
          <cell r="C2902" t="str">
            <v>Cameo® Express Wireless Keypad, infiNET EX®, 120V, Black Smooth</v>
          </cell>
          <cell r="D2902">
            <v>140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 t="str">
            <v>Crestron</v>
          </cell>
        </row>
        <row r="2903">
          <cell r="A2903" t="str">
            <v>INET-CBDEX-E-A-S</v>
          </cell>
          <cell r="B2903" t="str">
            <v>Crestron</v>
          </cell>
          <cell r="C2903" t="str">
            <v>Cameo® Express Wireless Keypad, infiNET EX®, 120V, Almond Smooth</v>
          </cell>
          <cell r="D2903">
            <v>140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 t="str">
            <v>Crestron</v>
          </cell>
        </row>
        <row r="2904">
          <cell r="A2904" t="str">
            <v>CLW-SWEX-230-E-W-S</v>
          </cell>
          <cell r="B2904" t="str">
            <v>Crestron</v>
          </cell>
          <cell r="C2904" t="str">
            <v>Cameo® Express Wireless In-Wall Switch, 230V, White Smooth [Just Released]</v>
          </cell>
          <cell r="D2904">
            <v>115</v>
          </cell>
          <cell r="E2904">
            <v>0</v>
          </cell>
          <cell r="F2904">
            <v>0.25</v>
          </cell>
          <cell r="G2904">
            <v>0.25</v>
          </cell>
          <cell r="H2904">
            <v>0.25</v>
          </cell>
          <cell r="I2904" t="str">
            <v>Crestron</v>
          </cell>
        </row>
        <row r="2905">
          <cell r="A2905" t="str">
            <v>CLW-SWEX-230-E-B-S</v>
          </cell>
          <cell r="B2905" t="str">
            <v>Crestron</v>
          </cell>
          <cell r="C2905" t="str">
            <v>Cameo® Express Wireless In-Wall Switch, 230V, Black Smooth [Just Released]</v>
          </cell>
          <cell r="D2905">
            <v>115</v>
          </cell>
          <cell r="E2905">
            <v>0</v>
          </cell>
          <cell r="F2905">
            <v>0.25</v>
          </cell>
          <cell r="G2905">
            <v>0.25</v>
          </cell>
          <cell r="H2905">
            <v>0.25</v>
          </cell>
          <cell r="I2905" t="str">
            <v>Crestron</v>
          </cell>
        </row>
        <row r="2906">
          <cell r="A2906" t="str">
            <v>CLW-SWEX-230-E-A-S</v>
          </cell>
          <cell r="B2906" t="str">
            <v>Crestron</v>
          </cell>
          <cell r="C2906" t="str">
            <v>Cameo® Express Wireless In-Wall Switch, 230V, Almond Smooth [Just Released]</v>
          </cell>
          <cell r="D2906">
            <v>115</v>
          </cell>
          <cell r="E2906">
            <v>0</v>
          </cell>
          <cell r="F2906">
            <v>0.25</v>
          </cell>
          <cell r="G2906">
            <v>0.25</v>
          </cell>
          <cell r="H2906">
            <v>0.25</v>
          </cell>
          <cell r="I2906" t="str">
            <v>Crestron</v>
          </cell>
        </row>
        <row r="2907">
          <cell r="A2907" t="str">
            <v>CLW-SWEX-E-W-S</v>
          </cell>
          <cell r="B2907" t="str">
            <v>Crestron</v>
          </cell>
          <cell r="C2907" t="str">
            <v>Cameo® Express Wireless In-Wall Switch, 120V, White Smooth</v>
          </cell>
          <cell r="D2907">
            <v>90</v>
          </cell>
          <cell r="E2907">
            <v>0</v>
          </cell>
          <cell r="F2907">
            <v>0.25</v>
          </cell>
          <cell r="G2907">
            <v>0.25</v>
          </cell>
          <cell r="H2907">
            <v>0.25</v>
          </cell>
          <cell r="I2907" t="str">
            <v>Crestron</v>
          </cell>
        </row>
        <row r="2908">
          <cell r="A2908" t="str">
            <v>CLW-SWEX-E-B-S</v>
          </cell>
          <cell r="B2908" t="str">
            <v>Crestron</v>
          </cell>
          <cell r="C2908" t="str">
            <v>Cameo® Express Wireless In-Wall Switch, 120V, Black Smooth</v>
          </cell>
          <cell r="D2908">
            <v>90</v>
          </cell>
          <cell r="E2908">
            <v>0</v>
          </cell>
          <cell r="F2908">
            <v>0.25</v>
          </cell>
          <cell r="G2908">
            <v>0.25</v>
          </cell>
          <cell r="H2908">
            <v>0.25</v>
          </cell>
          <cell r="I2908" t="str">
            <v>Crestron</v>
          </cell>
        </row>
        <row r="2909">
          <cell r="A2909" t="str">
            <v>CLW-SWEX-E-A-S</v>
          </cell>
          <cell r="B2909" t="str">
            <v>Crestron</v>
          </cell>
          <cell r="C2909" t="str">
            <v>Cameo® Express Wireless In-Wall Switch, 120V, Almond Smooth</v>
          </cell>
          <cell r="D2909">
            <v>90</v>
          </cell>
          <cell r="E2909">
            <v>0</v>
          </cell>
          <cell r="F2909">
            <v>0.25</v>
          </cell>
          <cell r="G2909">
            <v>0.25</v>
          </cell>
          <cell r="H2909">
            <v>0.25</v>
          </cell>
          <cell r="I2909" t="str">
            <v>Crestron</v>
          </cell>
        </row>
        <row r="2910">
          <cell r="A2910" t="str">
            <v>CLW-DIMSWEX-E-W-S</v>
          </cell>
          <cell r="B2910" t="str">
            <v>Crestron</v>
          </cell>
          <cell r="C2910" t="str">
            <v>Cameo® Express Wireless In-Wall Dimmer/Switch Combo, 120V, White Smooth</v>
          </cell>
          <cell r="D2910">
            <v>90</v>
          </cell>
          <cell r="E2910">
            <v>0</v>
          </cell>
          <cell r="F2910">
            <v>0.25</v>
          </cell>
          <cell r="G2910">
            <v>0.25</v>
          </cell>
          <cell r="H2910">
            <v>0.25</v>
          </cell>
          <cell r="I2910" t="str">
            <v>Crestron</v>
          </cell>
        </row>
        <row r="2911">
          <cell r="A2911" t="str">
            <v>CLW-DIMSWEX-E-B-S</v>
          </cell>
          <cell r="B2911" t="str">
            <v>Crestron</v>
          </cell>
          <cell r="C2911" t="str">
            <v>Cameo® Express Wireless In-Wall Dimmer/Switch Combo, 120V, Black Smooth</v>
          </cell>
          <cell r="D2911">
            <v>90</v>
          </cell>
          <cell r="E2911">
            <v>0</v>
          </cell>
          <cell r="F2911">
            <v>0.25</v>
          </cell>
          <cell r="G2911">
            <v>0.25</v>
          </cell>
          <cell r="H2911">
            <v>0.25</v>
          </cell>
          <cell r="I2911" t="str">
            <v>Crestron</v>
          </cell>
        </row>
        <row r="2912">
          <cell r="A2912" t="str">
            <v>CLW-DIMSWEX-E-A-S</v>
          </cell>
          <cell r="B2912" t="str">
            <v>Crestron</v>
          </cell>
          <cell r="C2912" t="str">
            <v>Cameo® Express Wireless In-Wall Dimmer/Switch Combo, 120V, Almond Smooth</v>
          </cell>
          <cell r="D2912">
            <v>90</v>
          </cell>
          <cell r="E2912">
            <v>0</v>
          </cell>
          <cell r="F2912">
            <v>0.25</v>
          </cell>
          <cell r="G2912">
            <v>0.25</v>
          </cell>
          <cell r="H2912">
            <v>0.25</v>
          </cell>
          <cell r="I2912" t="str">
            <v>Crestron</v>
          </cell>
        </row>
        <row r="2913">
          <cell r="A2913" t="str">
            <v>CLW-DELVEX-230-E-W-S</v>
          </cell>
          <cell r="B2913" t="str">
            <v>Crestron</v>
          </cell>
          <cell r="C2913" t="str">
            <v>Cameo® Express Wireless In-Wall Dimmer, ELV, 230V, White Smooth [Just Released]</v>
          </cell>
          <cell r="D2913">
            <v>135</v>
          </cell>
          <cell r="E2913">
            <v>0</v>
          </cell>
          <cell r="F2913">
            <v>0.25</v>
          </cell>
          <cell r="G2913">
            <v>0.25</v>
          </cell>
          <cell r="H2913">
            <v>0.25</v>
          </cell>
          <cell r="I2913" t="str">
            <v>Crestron</v>
          </cell>
        </row>
        <row r="2914">
          <cell r="A2914" t="str">
            <v>CLW-DELVEX-230-E-B-S</v>
          </cell>
          <cell r="B2914" t="str">
            <v>Crestron</v>
          </cell>
          <cell r="C2914" t="str">
            <v>Cameo® Express Wireless In-Wall Dimmer, ELV, 230V, Black Smooth [Just Released]</v>
          </cell>
          <cell r="D2914">
            <v>135</v>
          </cell>
          <cell r="E2914">
            <v>0</v>
          </cell>
          <cell r="F2914">
            <v>0.25</v>
          </cell>
          <cell r="G2914">
            <v>0.25</v>
          </cell>
          <cell r="H2914">
            <v>0.25</v>
          </cell>
          <cell r="I2914" t="str">
            <v>Crestron</v>
          </cell>
        </row>
        <row r="2915">
          <cell r="A2915" t="str">
            <v>CLW-DELVEX-230-E-A-S</v>
          </cell>
          <cell r="B2915" t="str">
            <v>Crestron</v>
          </cell>
          <cell r="C2915" t="str">
            <v>Cameo® Express Wireless In-Wall Dimmer, ELV, 230V, Almond Smooth [Just Released]</v>
          </cell>
          <cell r="D2915">
            <v>135</v>
          </cell>
          <cell r="E2915">
            <v>0</v>
          </cell>
          <cell r="F2915">
            <v>0.25</v>
          </cell>
          <cell r="G2915">
            <v>0.25</v>
          </cell>
          <cell r="H2915">
            <v>0.25</v>
          </cell>
          <cell r="I2915" t="str">
            <v>Crestron</v>
          </cell>
        </row>
        <row r="2916">
          <cell r="A2916" t="str">
            <v>CLW-DELVEX-E-W-S</v>
          </cell>
          <cell r="B2916" t="str">
            <v>Crestron</v>
          </cell>
          <cell r="C2916" t="str">
            <v>Cameo® Express Wireless In-Wall Dimmer, ELV, 120V, White Smooth</v>
          </cell>
          <cell r="D2916">
            <v>115</v>
          </cell>
          <cell r="E2916">
            <v>0</v>
          </cell>
          <cell r="F2916">
            <v>0.25</v>
          </cell>
          <cell r="G2916">
            <v>0.25</v>
          </cell>
          <cell r="H2916">
            <v>0.25</v>
          </cell>
          <cell r="I2916" t="str">
            <v>Crestron</v>
          </cell>
        </row>
        <row r="2917">
          <cell r="A2917" t="str">
            <v>CLW-DELVEX-E-B-S</v>
          </cell>
          <cell r="B2917" t="str">
            <v>Crestron</v>
          </cell>
          <cell r="C2917" t="str">
            <v>Cameo® Express Wireless In-Wall Dimmer, ELV, 120V, Black Smooth</v>
          </cell>
          <cell r="D2917">
            <v>115</v>
          </cell>
          <cell r="E2917">
            <v>0</v>
          </cell>
          <cell r="F2917">
            <v>0.25</v>
          </cell>
          <cell r="G2917">
            <v>0.25</v>
          </cell>
          <cell r="H2917">
            <v>0.25</v>
          </cell>
          <cell r="I2917" t="str">
            <v>Crestron</v>
          </cell>
        </row>
        <row r="2918">
          <cell r="A2918" t="str">
            <v>CLW-DELVEX-E-A-S</v>
          </cell>
          <cell r="B2918" t="str">
            <v>Crestron</v>
          </cell>
          <cell r="C2918" t="str">
            <v>Cameo® Express Wireless In-Wall Dimmer, ELV, 120V, Almond Smooth</v>
          </cell>
          <cell r="D2918">
            <v>115</v>
          </cell>
          <cell r="E2918">
            <v>0</v>
          </cell>
          <cell r="F2918">
            <v>0.25</v>
          </cell>
          <cell r="G2918">
            <v>0.25</v>
          </cell>
          <cell r="H2918">
            <v>0.25</v>
          </cell>
          <cell r="I2918" t="str">
            <v>Crestron</v>
          </cell>
        </row>
        <row r="2919">
          <cell r="A2919" t="str">
            <v>CLW-DIMEX-230-E-W-S</v>
          </cell>
          <cell r="B2919" t="str">
            <v>Crestron</v>
          </cell>
          <cell r="C2919" t="str">
            <v>Cameo® Express Wireless In-Wall Dimmer, 230V, White Smooth [Just Released]</v>
          </cell>
          <cell r="D2919">
            <v>115</v>
          </cell>
          <cell r="E2919">
            <v>0</v>
          </cell>
          <cell r="F2919">
            <v>0.25</v>
          </cell>
          <cell r="G2919">
            <v>0.25</v>
          </cell>
          <cell r="H2919">
            <v>0.25</v>
          </cell>
          <cell r="I2919" t="str">
            <v>Crestron</v>
          </cell>
        </row>
        <row r="2920">
          <cell r="A2920" t="str">
            <v>CLW-DIMEX-230-E-B-S</v>
          </cell>
          <cell r="B2920" t="str">
            <v>Crestron</v>
          </cell>
          <cell r="C2920" t="str">
            <v>Cameo® Express Wireless In-Wall Dimmer, 230V, Black Smooth [Just Released]</v>
          </cell>
          <cell r="D2920">
            <v>115</v>
          </cell>
          <cell r="E2920">
            <v>0</v>
          </cell>
          <cell r="F2920">
            <v>0.25</v>
          </cell>
          <cell r="G2920">
            <v>0.25</v>
          </cell>
          <cell r="H2920">
            <v>0.25</v>
          </cell>
          <cell r="I2920" t="str">
            <v>Crestron</v>
          </cell>
        </row>
        <row r="2921">
          <cell r="A2921" t="str">
            <v>CLW-DIMEX-230-E-A-S</v>
          </cell>
          <cell r="B2921" t="str">
            <v>Crestron</v>
          </cell>
          <cell r="C2921" t="str">
            <v>Cameo® Express Wireless In-Wall Dimmer, 230V, Almond Smooth [Just Released]</v>
          </cell>
          <cell r="D2921">
            <v>115</v>
          </cell>
          <cell r="E2921">
            <v>0</v>
          </cell>
          <cell r="F2921">
            <v>0.25</v>
          </cell>
          <cell r="G2921">
            <v>0.25</v>
          </cell>
          <cell r="H2921">
            <v>0.25</v>
          </cell>
          <cell r="I2921" t="str">
            <v>Crestron</v>
          </cell>
        </row>
        <row r="2922">
          <cell r="A2922" t="str">
            <v>CLW-DIMEX-E-W-S</v>
          </cell>
          <cell r="B2922" t="str">
            <v>Crestron</v>
          </cell>
          <cell r="C2922" t="str">
            <v>Cameo® Express Wireless In-Wall Dimmer, 120V, White Smooth</v>
          </cell>
          <cell r="D2922">
            <v>90</v>
          </cell>
          <cell r="E2922">
            <v>0</v>
          </cell>
          <cell r="F2922">
            <v>0.25</v>
          </cell>
          <cell r="G2922">
            <v>0.25</v>
          </cell>
          <cell r="H2922">
            <v>0.25</v>
          </cell>
          <cell r="I2922" t="str">
            <v>Crestron</v>
          </cell>
        </row>
        <row r="2923">
          <cell r="A2923" t="str">
            <v>CLW-DIMEX-E-B-S</v>
          </cell>
          <cell r="B2923" t="str">
            <v>Crestron</v>
          </cell>
          <cell r="C2923" t="str">
            <v>Cameo® Express Wireless In-Wall Dimmer, 120V, Black Smooth</v>
          </cell>
          <cell r="D2923">
            <v>90</v>
          </cell>
          <cell r="E2923">
            <v>0</v>
          </cell>
          <cell r="F2923">
            <v>0.25</v>
          </cell>
          <cell r="G2923">
            <v>0.25</v>
          </cell>
          <cell r="H2923">
            <v>0.25</v>
          </cell>
          <cell r="I2923" t="str">
            <v>Crestron</v>
          </cell>
        </row>
        <row r="2924">
          <cell r="A2924" t="str">
            <v>CLW-DIMEX-E-A-S</v>
          </cell>
          <cell r="B2924" t="str">
            <v>Crestron</v>
          </cell>
          <cell r="C2924" t="str">
            <v>Cameo® Express Wireless In-Wall Dimmer, 120V, Almond Smooth</v>
          </cell>
          <cell r="D2924">
            <v>90</v>
          </cell>
          <cell r="E2924">
            <v>0</v>
          </cell>
          <cell r="F2924">
            <v>0.25</v>
          </cell>
          <cell r="G2924">
            <v>0.25</v>
          </cell>
          <cell r="H2924">
            <v>0.25</v>
          </cell>
          <cell r="I2924" t="str">
            <v>Crestron</v>
          </cell>
        </row>
        <row r="2925">
          <cell r="A2925" t="str">
            <v>C2N-CBD-E-W-S</v>
          </cell>
          <cell r="B2925" t="str">
            <v>Crestron</v>
          </cell>
          <cell r="C2925" t="str">
            <v>Cameo® Express Keypad, Standard Mount, White Smooth</v>
          </cell>
          <cell r="D2925">
            <v>140</v>
          </cell>
          <cell r="E2925">
            <v>0</v>
          </cell>
          <cell r="F2925">
            <v>0.25</v>
          </cell>
          <cell r="G2925">
            <v>0.25</v>
          </cell>
          <cell r="H2925">
            <v>0.25</v>
          </cell>
          <cell r="I2925" t="str">
            <v>Crestron</v>
          </cell>
        </row>
        <row r="2926">
          <cell r="A2926" t="str">
            <v>C2N-CBD-E-B-S</v>
          </cell>
          <cell r="B2926" t="str">
            <v>Crestron</v>
          </cell>
          <cell r="C2926" t="str">
            <v>Cameo® Express Keypad, Standard Mount, Black Smooth</v>
          </cell>
          <cell r="D2926">
            <v>140</v>
          </cell>
          <cell r="E2926">
            <v>0</v>
          </cell>
          <cell r="F2926">
            <v>0.25</v>
          </cell>
          <cell r="G2926">
            <v>0.25</v>
          </cell>
          <cell r="H2926">
            <v>0.25</v>
          </cell>
          <cell r="I2926" t="str">
            <v>Crestron</v>
          </cell>
        </row>
        <row r="2927">
          <cell r="A2927" t="str">
            <v>C2N-CBD-E-A-S</v>
          </cell>
          <cell r="B2927" t="str">
            <v>Crestron</v>
          </cell>
          <cell r="C2927" t="str">
            <v>Cameo® Express Keypad, Standard Mount, Almond Smooth</v>
          </cell>
          <cell r="D2927">
            <v>140</v>
          </cell>
          <cell r="E2927">
            <v>0</v>
          </cell>
          <cell r="F2927">
            <v>0.25</v>
          </cell>
          <cell r="G2927">
            <v>0.25</v>
          </cell>
          <cell r="H2927">
            <v>0.25</v>
          </cell>
          <cell r="I2927" t="str">
            <v>Crestron</v>
          </cell>
        </row>
        <row r="2928">
          <cell r="A2928" t="str">
            <v>CAEN-MK</v>
          </cell>
          <cell r="B2928" t="str">
            <v>Crestron</v>
          </cell>
          <cell r="C2928" t="str">
            <v>CAEN Automation Enclosure Mounting Kit for C2N-NPA8 and C2N-SPWS300</v>
          </cell>
          <cell r="D2928">
            <v>25</v>
          </cell>
          <cell r="E2928">
            <v>0</v>
          </cell>
          <cell r="F2928">
            <v>0.25</v>
          </cell>
          <cell r="G2928">
            <v>0</v>
          </cell>
          <cell r="H2928">
            <v>0</v>
          </cell>
          <cell r="I2928" t="str">
            <v>Crestron</v>
          </cell>
        </row>
        <row r="2929">
          <cell r="A2929" t="str">
            <v>TPMC-8X-DS-CSK</v>
          </cell>
          <cell r="B2929" t="str">
            <v>Crestron</v>
          </cell>
          <cell r="C2929" t="str">
            <v>Cable Security Kit for TPMC-8T and TPMC-8X-DS</v>
          </cell>
          <cell r="D2929">
            <v>75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 t="str">
            <v>Crestron</v>
          </cell>
        </row>
        <row r="2930">
          <cell r="A2930" t="str">
            <v>CBLRA-BRKT-3-FT</v>
          </cell>
          <cell r="B2930" t="str">
            <v>Crestron</v>
          </cell>
          <cell r="C2930" t="str">
            <v>Cable Retractor Mounting Bracket for Small FlipTop™ Boxes</v>
          </cell>
          <cell r="D2930">
            <v>25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 t="str">
            <v>Crestron</v>
          </cell>
        </row>
        <row r="2931">
          <cell r="A2931" t="str">
            <v>CBLRA-BRKT-4-FT</v>
          </cell>
          <cell r="B2931" t="str">
            <v>Crestron</v>
          </cell>
          <cell r="C2931" t="str">
            <v>Cable Retractor Mounting Bracket for Large FlipTop™ Boxes</v>
          </cell>
          <cell r="D2931">
            <v>25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 t="str">
            <v>Crestron</v>
          </cell>
        </row>
        <row r="2932">
          <cell r="A2932" t="str">
            <v>CBLRAI-BRKT-4-FT</v>
          </cell>
          <cell r="B2932" t="str">
            <v>Crestron</v>
          </cell>
          <cell r="C2932" t="str">
            <v>Cable Retractor Mounting Bracket for International FlipTop™ Boxes</v>
          </cell>
          <cell r="D2932">
            <v>25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 t="str">
            <v>Crestron</v>
          </cell>
        </row>
        <row r="2933">
          <cell r="A2933" t="str">
            <v>CBLR-VGA</v>
          </cell>
          <cell r="B2933" t="str">
            <v>Crestron</v>
          </cell>
          <cell r="C2933" t="str">
            <v>Cable Retractor for FlipTop™ Boxes, VGA</v>
          </cell>
          <cell r="D2933">
            <v>225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 t="str">
            <v>Crestron</v>
          </cell>
        </row>
        <row r="2934">
          <cell r="A2934" t="str">
            <v>CBLR-USB</v>
          </cell>
          <cell r="B2934" t="str">
            <v>Crestron</v>
          </cell>
          <cell r="C2934" t="str">
            <v>Cable Retractor for FlipTop™ Boxes, USB</v>
          </cell>
          <cell r="D2934">
            <v>225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 t="str">
            <v>Crestron</v>
          </cell>
        </row>
        <row r="2935">
          <cell r="A2935" t="str">
            <v>CBLR-HDMI</v>
          </cell>
          <cell r="B2935" t="str">
            <v>Crestron</v>
          </cell>
          <cell r="C2935" t="str">
            <v>Cable Retractor for FlipTop™ Boxes, HDMI®</v>
          </cell>
          <cell r="D2935">
            <v>225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 t="str">
            <v>Crestron</v>
          </cell>
        </row>
        <row r="2936">
          <cell r="A2936" t="str">
            <v>CBLR-CAT5E</v>
          </cell>
          <cell r="B2936" t="str">
            <v>Crestron</v>
          </cell>
          <cell r="C2936" t="str">
            <v>Cable Retractor for FlipTop™ Boxes, CAT5e</v>
          </cell>
          <cell r="D2936">
            <v>225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 t="str">
            <v>Crestron</v>
          </cell>
        </row>
        <row r="2937">
          <cell r="A2937" t="str">
            <v>CBLR-AUDIO</v>
          </cell>
          <cell r="B2937" t="str">
            <v>Crestron</v>
          </cell>
          <cell r="C2937" t="str">
            <v>Cable Retractor for FlipTop™ Boxes, Audio</v>
          </cell>
          <cell r="D2937">
            <v>225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 t="str">
            <v>Crestron</v>
          </cell>
        </row>
        <row r="2938">
          <cell r="A2938" t="str">
            <v>TST-600-FPW-S_FRONT_BEZEL_BLANK</v>
          </cell>
          <cell r="B2938" t="str">
            <v>Crestron</v>
          </cell>
          <cell r="C2938" t="str">
            <v>Button Bezel Kit, No Engraving for TST-600, White Smooth [Just Released]</v>
          </cell>
          <cell r="D2938">
            <v>50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 t="str">
            <v>Crestron</v>
          </cell>
        </row>
        <row r="2939">
          <cell r="A2939" t="str">
            <v>TST-600-FP-BKLT-B-T_FRONT_BEZEL_BLANK</v>
          </cell>
          <cell r="B2939" t="str">
            <v>Crestron</v>
          </cell>
          <cell r="C2939" t="str">
            <v>Button Bezel Kit, No Engraving for TST-600, Black Textured [Just Released]</v>
          </cell>
          <cell r="D2939">
            <v>50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 t="str">
            <v>Crestron</v>
          </cell>
        </row>
        <row r="2940">
          <cell r="A2940" t="str">
            <v>TST-600-FP-BKLT-B-S_FRONT_BEZEL_BLANK</v>
          </cell>
          <cell r="B2940" t="str">
            <v>Crestron</v>
          </cell>
          <cell r="C2940" t="str">
            <v>Button Bezel Kit, No Engraving for TST-600, Black Smooth [Just Released]</v>
          </cell>
          <cell r="D2940">
            <v>50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 t="str">
            <v>Crestron</v>
          </cell>
        </row>
        <row r="2941">
          <cell r="A2941" t="str">
            <v>1700C-BTNS-BEZELS</v>
          </cell>
          <cell r="B2941" t="str">
            <v>Crestron</v>
          </cell>
          <cell r="C2941" t="str">
            <v>Button Bezel Kit with Silver Buttons for SmarTouch 1700 Model Touchpanels. Includes "New Look" Black/Silver Front Bezel, Membrane Switches, and (10) Silver Button Caps with Custom Engraving</v>
          </cell>
          <cell r="D2941">
            <v>75</v>
          </cell>
          <cell r="E2941">
            <v>0</v>
          </cell>
          <cell r="F2941">
            <v>0.25</v>
          </cell>
          <cell r="G2941">
            <v>0</v>
          </cell>
          <cell r="H2941">
            <v>0</v>
          </cell>
          <cell r="I2941" t="str">
            <v>Crestron</v>
          </cell>
        </row>
        <row r="2942">
          <cell r="A2942" t="str">
            <v>1700C-BTNB-BEZELS</v>
          </cell>
          <cell r="B2942" t="str">
            <v>Crestron</v>
          </cell>
          <cell r="C2942" t="str">
            <v>Button Bezel Kit with Black Buttons for SmarTouch 1700 Model Touchpanels. Includes "New Look" Black/Silver Front Bezel, Membrane Switches, and (10) Black Button Caps with Custom Engraving.</v>
          </cell>
          <cell r="D2942">
            <v>75</v>
          </cell>
          <cell r="E2942">
            <v>0</v>
          </cell>
          <cell r="F2942">
            <v>0.25</v>
          </cell>
          <cell r="G2942">
            <v>0</v>
          </cell>
          <cell r="H2942">
            <v>0</v>
          </cell>
          <cell r="I2942" t="str">
            <v>Crestron</v>
          </cell>
        </row>
        <row r="2943">
          <cell r="A2943" t="str">
            <v>TST-600-FPW-S_FRONT_BEZEL_ENGRAVED</v>
          </cell>
          <cell r="B2943" t="str">
            <v>Crestron</v>
          </cell>
          <cell r="C2943" t="str">
            <v>Button Bezel Kit w/Custom Engraving for TST-600, White Smooth [Just Released]</v>
          </cell>
          <cell r="D2943">
            <v>75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 t="str">
            <v>Crestron</v>
          </cell>
        </row>
        <row r="2944">
          <cell r="A2944" t="str">
            <v>TST-600-FP-BKLT-B-T_FRONT_BEZEL_ENGRAVED</v>
          </cell>
          <cell r="B2944" t="str">
            <v>Crestron</v>
          </cell>
          <cell r="C2944" t="str">
            <v>Button Bezel Kit w/Custom Backlit Engraving for TST-600, Black Textured [Just Released]</v>
          </cell>
          <cell r="D2944">
            <v>75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 t="str">
            <v>Crestron</v>
          </cell>
        </row>
        <row r="2945">
          <cell r="A2945" t="str">
            <v>TST-600-FP-BKLT-B-S_FRONT_BEZEL_ENGRAVED</v>
          </cell>
          <cell r="B2945" t="str">
            <v>Crestron</v>
          </cell>
          <cell r="C2945" t="str">
            <v>Button Bezel Kit w/Custom Backlit Engraving for TST-600, Black Smooth [Just Released]</v>
          </cell>
          <cell r="D2945">
            <v>75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 t="str">
            <v>Crestron</v>
          </cell>
        </row>
        <row r="2946">
          <cell r="A2946" t="str">
            <v>CNX-ASBK</v>
          </cell>
          <cell r="B2946" t="str">
            <v>Crestron</v>
          </cell>
          <cell r="C2946" t="str">
            <v>Bussing Kit for CNX-PAD8A</v>
          </cell>
          <cell r="D2946">
            <v>195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 t="str">
            <v>Crestron</v>
          </cell>
        </row>
        <row r="2947">
          <cell r="A2947" t="str">
            <v>GLA-BMS</v>
          </cell>
          <cell r="B2947" t="str">
            <v>Crestron</v>
          </cell>
          <cell r="C2947" t="str">
            <v>Building Management Systems Interface; requires factory configuration, programming and start-up. Please contact Crestron Sales Support Services for a custom system quotation.</v>
          </cell>
          <cell r="D2947" t="str">
            <v>Contact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 t="str">
            <v>Crestron</v>
          </cell>
        </row>
        <row r="2948">
          <cell r="A2948" t="str">
            <v>CNXBRMO</v>
          </cell>
          <cell r="B2948" t="str">
            <v>Crestron</v>
          </cell>
          <cell r="C2948" t="str">
            <v>Bridging and Mono-Summing Adapter for CNAMPX-12X60 and CNAMPX-16X60</v>
          </cell>
          <cell r="D2948">
            <v>85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 t="str">
            <v>Crestron</v>
          </cell>
        </row>
        <row r="2949">
          <cell r="A2949" t="str">
            <v>CONN-MCOAX-BNC-50</v>
          </cell>
          <cell r="B2949" t="str">
            <v>Crestron</v>
          </cell>
          <cell r="C2949" t="str">
            <v>BNC Compression Connectors, 50-Pack</v>
          </cell>
          <cell r="D2949">
            <v>125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 t="str">
            <v>Crestron</v>
          </cell>
        </row>
        <row r="2950">
          <cell r="A2950" t="str">
            <v>DMC-VID-BNC</v>
          </cell>
          <cell r="B2950" t="str">
            <v>Crestron</v>
          </cell>
          <cell r="C2950" t="str">
            <v>BNC Analog Video Input Card for DM Switchers</v>
          </cell>
          <cell r="D2950">
            <v>400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 t="str">
            <v>Crestron</v>
          </cell>
        </row>
        <row r="2951">
          <cell r="A2951" t="str">
            <v>CBLRA-INSERT-BLANK</v>
          </cell>
          <cell r="B2951" t="str">
            <v>Crestron</v>
          </cell>
          <cell r="C2951" t="str">
            <v>Blank Insert for Cable Retractor Mounting Brackets</v>
          </cell>
          <cell r="D2951">
            <v>15</v>
          </cell>
          <cell r="E2951">
            <v>0</v>
          </cell>
          <cell r="F2951">
            <v>0.1</v>
          </cell>
          <cell r="G2951">
            <v>0</v>
          </cell>
          <cell r="H2951">
            <v>0</v>
          </cell>
          <cell r="I2951" t="str">
            <v>Crestron</v>
          </cell>
        </row>
        <row r="2952">
          <cell r="A2952" t="str">
            <v>CAENIB-BP</v>
          </cell>
          <cell r="B2952" t="str">
            <v>Crestron</v>
          </cell>
          <cell r="C2952" t="str">
            <v>Blank Cover Plates for CAENIB Automation Enclosures, 5-Pack</v>
          </cell>
          <cell r="D2952">
            <v>75</v>
          </cell>
          <cell r="E2952">
            <v>0</v>
          </cell>
          <cell r="F2952">
            <v>0.5</v>
          </cell>
          <cell r="G2952">
            <v>0</v>
          </cell>
          <cell r="H2952">
            <v>0</v>
          </cell>
          <cell r="I2952" t="str">
            <v>Crestron</v>
          </cell>
        </row>
        <row r="2953">
          <cell r="A2953" t="str">
            <v>GLS-OIR-CSM-EX-BATT</v>
          </cell>
          <cell r="B2953" t="str">
            <v>Crestron</v>
          </cell>
          <cell r="C2953" t="str">
            <v>Battery-Powered infiNET EX® Occupancy Sensor, 500 Sq. Ft. [Available June 1, 2013]</v>
          </cell>
          <cell r="D2953">
            <v>130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 t="str">
            <v>Crestron</v>
          </cell>
        </row>
        <row r="2954">
          <cell r="A2954" t="str">
            <v>TST-600-BTP</v>
          </cell>
          <cell r="B2954" t="str">
            <v>Crestron</v>
          </cell>
          <cell r="C2954" t="str">
            <v>Battery Pack for TST-600 [Just Released]</v>
          </cell>
          <cell r="D2954">
            <v>50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 t="str">
            <v>Crestron</v>
          </cell>
        </row>
        <row r="2955">
          <cell r="A2955" t="str">
            <v>TPMC-3X-BTP</v>
          </cell>
          <cell r="B2955" t="str">
            <v>Crestron</v>
          </cell>
          <cell r="C2955" t="str">
            <v>Battery Pack for TPMC-3X, TPMC-3X-LP, &amp; MTX-3</v>
          </cell>
          <cell r="D2955">
            <v>50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 t="str">
            <v>Crestron</v>
          </cell>
        </row>
        <row r="2956">
          <cell r="A2956" t="str">
            <v>ST-BTPN</v>
          </cell>
          <cell r="B2956" t="str">
            <v>Crestron</v>
          </cell>
          <cell r="C2956" t="str">
            <v>Battery Pack for SmarTouch 1550 and 1700 wireless model touchpanels</v>
          </cell>
          <cell r="D2956">
            <v>75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 t="str">
            <v>Crestron</v>
          </cell>
        </row>
        <row r="2957">
          <cell r="A2957" t="str">
            <v>SW-3SERIES-BACNET-50+</v>
          </cell>
          <cell r="B2957" t="str">
            <v>Crestron</v>
          </cell>
          <cell r="C2957" t="str">
            <v>BACnet®/IP Support for 3-Series™ - Full license for more than 50 objects</v>
          </cell>
          <cell r="D2957">
            <v>500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 t="str">
            <v>Crestron</v>
          </cell>
        </row>
        <row r="2958">
          <cell r="A2958" t="str">
            <v>AES/AMS_FRONT_LABEL</v>
          </cell>
          <cell r="B2958" t="str">
            <v>Crestron</v>
          </cell>
          <cell r="C2958" t="str">
            <v>Backlit engravable label strip for AES, AMS, and AMS-AIP, includes custom engraving</v>
          </cell>
          <cell r="D2958">
            <v>25</v>
          </cell>
          <cell r="E2958">
            <v>0</v>
          </cell>
          <cell r="F2958">
            <v>0.25</v>
          </cell>
          <cell r="G2958">
            <v>0</v>
          </cell>
          <cell r="H2958">
            <v>0</v>
          </cell>
          <cell r="I2958" t="str">
            <v>Crestron</v>
          </cell>
        </row>
        <row r="2959">
          <cell r="A2959" t="str">
            <v>AAE/AADS_FRONT_LABEL</v>
          </cell>
          <cell r="B2959" t="str">
            <v>Crestron</v>
          </cell>
          <cell r="C2959" t="str">
            <v>Backlit engravable label strip for AAE, AADS, and AADS-XM, includes custom engraving</v>
          </cell>
          <cell r="D2959">
            <v>15</v>
          </cell>
          <cell r="E2959">
            <v>0</v>
          </cell>
          <cell r="F2959">
            <v>0.25</v>
          </cell>
          <cell r="G2959">
            <v>0</v>
          </cell>
          <cell r="H2959">
            <v>0</v>
          </cell>
          <cell r="I2959" t="str">
            <v>Crestron</v>
          </cell>
        </row>
        <row r="2960">
          <cell r="A2960" t="str">
            <v>TPS-6L-FP-BKLT-W-T_ENGRAVED</v>
          </cell>
          <cell r="B2960" t="str">
            <v>Crestron</v>
          </cell>
          <cell r="C2960" t="str">
            <v>Backlit Engravable Faceplate w/Buttons for TPS-6L, Matte White, includes custom engraving</v>
          </cell>
          <cell r="D2960">
            <v>85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 t="str">
            <v>Crestron</v>
          </cell>
        </row>
        <row r="2961">
          <cell r="A2961" t="str">
            <v>TPS-6L-FP-BKLT-W-T_BLANK</v>
          </cell>
          <cell r="B2961" t="str">
            <v>Crestron</v>
          </cell>
          <cell r="C2961" t="str">
            <v>Backlit Engravable Faceplate w/Buttons for TPS-6L, Matte White, engraving not included</v>
          </cell>
          <cell r="D2961">
            <v>60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 t="str">
            <v>Crestron</v>
          </cell>
        </row>
        <row r="2962">
          <cell r="A2962" t="str">
            <v>TPS-6L-FP-BKLT-B-T_ENGRAVED</v>
          </cell>
          <cell r="B2962" t="str">
            <v>Crestron</v>
          </cell>
          <cell r="C2962" t="str">
            <v>Backlit Engravable Faceplate w/Buttons for TPS-6L, Matte Black, includes custom engraving</v>
          </cell>
          <cell r="D2962">
            <v>85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 t="str">
            <v>Crestron</v>
          </cell>
        </row>
        <row r="2963">
          <cell r="A2963" t="str">
            <v>TPS-6L-FP-BKLT-B-T_BLANK</v>
          </cell>
          <cell r="B2963" t="str">
            <v>Crestron</v>
          </cell>
          <cell r="C2963" t="str">
            <v>Backlit Engravable Faceplate w/Buttons for TPS-6L, Matte Black, engraving not included</v>
          </cell>
          <cell r="D2963">
            <v>60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 t="str">
            <v>Crestron</v>
          </cell>
        </row>
        <row r="2964">
          <cell r="A2964" t="str">
            <v>TPS-6L-FP-BKLT-A-T_ENGRAVED</v>
          </cell>
          <cell r="B2964" t="str">
            <v>Crestron</v>
          </cell>
          <cell r="C2964" t="str">
            <v>Backlit Engravable Faceplate w/Buttons for TPS-6L, Matte Almond, includes custom engraving</v>
          </cell>
          <cell r="D2964">
            <v>85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 t="str">
            <v>Crestron</v>
          </cell>
        </row>
        <row r="2965">
          <cell r="A2965" t="str">
            <v>TPS-6L-FP-BKLT-A-T_BLANK</v>
          </cell>
          <cell r="B2965" t="str">
            <v>Crestron</v>
          </cell>
          <cell r="C2965" t="str">
            <v>Backlit Engravable Faceplate w/Buttons for TPS-6L, Matte Almond, engraving not included</v>
          </cell>
          <cell r="D2965">
            <v>60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 t="str">
            <v>Crestron</v>
          </cell>
        </row>
        <row r="2966">
          <cell r="A2966" t="str">
            <v>TPMC-9L-FP-BKLT-W-T_ENGRAVED</v>
          </cell>
          <cell r="B2966" t="str">
            <v>Crestron</v>
          </cell>
          <cell r="C2966" t="str">
            <v>Backlit Engravable Faceplate w/Buttons for TPMC-9L, White Textured, includes custom engraving</v>
          </cell>
          <cell r="D2966">
            <v>85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 t="str">
            <v>Crestron</v>
          </cell>
        </row>
        <row r="2967">
          <cell r="A2967" t="str">
            <v>TPMC-9L-FP-BKLT-W-T_BLANK</v>
          </cell>
          <cell r="B2967" t="str">
            <v>Crestron</v>
          </cell>
          <cell r="C2967" t="str">
            <v>Backlit Engravable Faceplate w/Buttons for TPMC-9L, White Textured, engraving not included</v>
          </cell>
          <cell r="D2967">
            <v>60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 t="str">
            <v>Crestron</v>
          </cell>
        </row>
        <row r="2968">
          <cell r="A2968" t="str">
            <v>TPMC-9L-FP-BKLT-B-T_ENGRAVED</v>
          </cell>
          <cell r="B2968" t="str">
            <v>Crestron</v>
          </cell>
          <cell r="C2968" t="str">
            <v>Backlit Engravable Faceplate w/Buttons for TPMC-9L, Black Textured, includes custom engraving</v>
          </cell>
          <cell r="D2968">
            <v>85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 t="str">
            <v>Crestron</v>
          </cell>
        </row>
        <row r="2969">
          <cell r="A2969" t="str">
            <v>TPMC-9L-FP-BKLT-B-T_BLANK</v>
          </cell>
          <cell r="B2969" t="str">
            <v>Crestron</v>
          </cell>
          <cell r="C2969" t="str">
            <v>Backlit Engravable Faceplate w/Buttons for TPMC-9L, Black Textured, engraving not included</v>
          </cell>
          <cell r="D2969">
            <v>60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 t="str">
            <v>Crestron</v>
          </cell>
        </row>
        <row r="2970">
          <cell r="A2970" t="str">
            <v>TPMC-9L-FP-BKLT-A-T_ENGRAVED</v>
          </cell>
          <cell r="B2970" t="str">
            <v>Crestron</v>
          </cell>
          <cell r="C2970" t="str">
            <v>Backlit Engravable Faceplate w/Buttons for TPMC-9L, Almond Textured, includes custom engraving</v>
          </cell>
          <cell r="D2970">
            <v>85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 t="str">
            <v>Crestron</v>
          </cell>
        </row>
        <row r="2971">
          <cell r="A2971" t="str">
            <v>TPMC-9L-FP-BKLT-A-T_BLANK</v>
          </cell>
          <cell r="B2971" t="str">
            <v>Crestron</v>
          </cell>
          <cell r="C2971" t="str">
            <v>Backlit Engravable Faceplate w/Buttons for TPMC-9L, Almond Textured, engraving not included</v>
          </cell>
          <cell r="D2971">
            <v>60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 t="str">
            <v>Crestron</v>
          </cell>
        </row>
        <row r="2972">
          <cell r="A2972" t="str">
            <v>B8-BTN-BKLT</v>
          </cell>
          <cell r="B2972" t="str">
            <v>Crestron</v>
          </cell>
          <cell r="C2972" t="str">
            <v>Backlit Engravable Button Cap for CNX-B8B, Black Textured</v>
          </cell>
          <cell r="D2972">
            <v>8</v>
          </cell>
          <cell r="E2972">
            <v>0</v>
          </cell>
          <cell r="F2972">
            <v>0.1</v>
          </cell>
          <cell r="G2972">
            <v>0</v>
          </cell>
          <cell r="H2972">
            <v>0</v>
          </cell>
          <cell r="I2972" t="str">
            <v>Crestron</v>
          </cell>
        </row>
        <row r="2973">
          <cell r="A2973" t="str">
            <v>B6-BTN-BKLT</v>
          </cell>
          <cell r="B2973" t="str">
            <v>Crestron</v>
          </cell>
          <cell r="C2973" t="str">
            <v>Backlit Engravable Button Cap for CNX-B6B, Black Textured</v>
          </cell>
          <cell r="D2973">
            <v>8</v>
          </cell>
          <cell r="E2973">
            <v>0</v>
          </cell>
          <cell r="F2973">
            <v>0.1</v>
          </cell>
          <cell r="G2973">
            <v>0</v>
          </cell>
          <cell r="H2973">
            <v>0</v>
          </cell>
          <cell r="I2973" t="str">
            <v>Crestron</v>
          </cell>
        </row>
        <row r="2974">
          <cell r="A2974" t="str">
            <v>B4-BTN-BKLT</v>
          </cell>
          <cell r="B2974" t="str">
            <v>Crestron</v>
          </cell>
          <cell r="C2974" t="str">
            <v>Backlit Engravable Button Cap for CNX-B4B, Black Textured</v>
          </cell>
          <cell r="D2974">
            <v>8</v>
          </cell>
          <cell r="E2974">
            <v>0</v>
          </cell>
          <cell r="F2974">
            <v>0.1</v>
          </cell>
          <cell r="G2974">
            <v>0</v>
          </cell>
          <cell r="H2974">
            <v>0</v>
          </cell>
          <cell r="I2974" t="str">
            <v>Crestron</v>
          </cell>
        </row>
        <row r="2975">
          <cell r="A2975" t="str">
            <v>B2-BTN-BKLT</v>
          </cell>
          <cell r="B2975" t="str">
            <v>Crestron</v>
          </cell>
          <cell r="C2975" t="str">
            <v>Backlit Engravable Button Cap for CNX-B2B, Black Textured</v>
          </cell>
          <cell r="D2975">
            <v>8</v>
          </cell>
          <cell r="E2975">
            <v>0</v>
          </cell>
          <cell r="F2975">
            <v>0.1</v>
          </cell>
          <cell r="G2975">
            <v>0</v>
          </cell>
          <cell r="H2975">
            <v>0</v>
          </cell>
          <cell r="I2975" t="str">
            <v>Crestron</v>
          </cell>
        </row>
        <row r="2976">
          <cell r="A2976" t="str">
            <v>B12-BTN-BKLT</v>
          </cell>
          <cell r="B2976" t="str">
            <v>Crestron</v>
          </cell>
          <cell r="C2976" t="str">
            <v>Backlit Engravable Button Cap for CNX-B12B, Black Textured</v>
          </cell>
          <cell r="D2976">
            <v>8</v>
          </cell>
          <cell r="E2976">
            <v>0</v>
          </cell>
          <cell r="F2976">
            <v>0.1</v>
          </cell>
          <cell r="G2976">
            <v>0</v>
          </cell>
          <cell r="H2976">
            <v>0</v>
          </cell>
          <cell r="I2976" t="str">
            <v>Crestron</v>
          </cell>
        </row>
        <row r="2977">
          <cell r="A2977" t="str">
            <v>TPS-6X-FPB-T_ENGRAVED</v>
          </cell>
          <cell r="B2977" t="str">
            <v>Crestron</v>
          </cell>
          <cell r="C2977" t="str">
            <v>Backlit Engravable Button Bezel Kit for TPS-6-B-T &amp; TPS-6X-B-T, Matte Black; includes custom engraving</v>
          </cell>
          <cell r="D2977">
            <v>75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 t="str">
            <v>Crestron</v>
          </cell>
        </row>
        <row r="2978">
          <cell r="A2978" t="str">
            <v>TPS-6X-FPB-T_BLANK</v>
          </cell>
          <cell r="B2978" t="str">
            <v>Crestron</v>
          </cell>
          <cell r="C2978" t="str">
            <v>Backlit Engravable Button Bezel Kit for TPS-6-B-T &amp; TPS-6X-B-T, Matte Black; engraving not included</v>
          </cell>
          <cell r="D2978">
            <v>50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 t="str">
            <v>Crestron</v>
          </cell>
        </row>
        <row r="2979">
          <cell r="A2979" t="str">
            <v>TPS-6X-FP_ENGRAVED</v>
          </cell>
          <cell r="B2979" t="str">
            <v>Crestron</v>
          </cell>
          <cell r="C2979" t="str">
            <v>Backlit Engravable Button Bezel Kit for TPS-6 &amp; TPS-6X, Gloss Black; includes custom engraving</v>
          </cell>
          <cell r="D2979">
            <v>75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 t="str">
            <v>Crestron</v>
          </cell>
        </row>
        <row r="2980">
          <cell r="A2980" t="str">
            <v>TPS-6X-FP_BLANK</v>
          </cell>
          <cell r="B2980" t="str">
            <v>Crestron</v>
          </cell>
          <cell r="C2980" t="str">
            <v>Backlit Engravable Button Bezel Kit for TPS-6 &amp; TPS-6X, Gloss Black; engraving not included</v>
          </cell>
          <cell r="D2980">
            <v>50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 t="str">
            <v>Crestron</v>
          </cell>
        </row>
        <row r="2981">
          <cell r="A2981" t="str">
            <v>BB-1700CW</v>
          </cell>
          <cell r="B2981" t="str">
            <v>Crestron</v>
          </cell>
          <cell r="C2981" t="str">
            <v>Back Box, included with STX-1700CXPW. Not available separately.</v>
          </cell>
          <cell r="D2981" t="str">
            <v>N/A</v>
          </cell>
          <cell r="E2981">
            <v>0</v>
          </cell>
          <cell r="F2981">
            <v>0.5</v>
          </cell>
          <cell r="G2981">
            <v>0</v>
          </cell>
          <cell r="H2981">
            <v>0</v>
          </cell>
          <cell r="I2981" t="str">
            <v>Crestron</v>
          </cell>
        </row>
        <row r="2982">
          <cell r="A2982" t="str">
            <v>BB-4000L</v>
          </cell>
          <cell r="B2982" t="str">
            <v>Crestron</v>
          </cell>
          <cell r="C2982" t="str">
            <v>Back Box for Wall-Mounted Isys® TPS-4000L</v>
          </cell>
          <cell r="D2982">
            <v>100</v>
          </cell>
          <cell r="E2982">
            <v>0</v>
          </cell>
          <cell r="F2982">
            <v>0.5</v>
          </cell>
          <cell r="G2982">
            <v>0</v>
          </cell>
          <cell r="H2982">
            <v>0</v>
          </cell>
          <cell r="I2982" t="str">
            <v>Crestron</v>
          </cell>
        </row>
        <row r="2983">
          <cell r="A2983" t="str">
            <v>BBI-V24</v>
          </cell>
          <cell r="B2983" t="str">
            <v>Crestron</v>
          </cell>
          <cell r="C2983" t="str">
            <v>Back Box for V24R-WALL-C - International Version</v>
          </cell>
          <cell r="D2983">
            <v>200</v>
          </cell>
          <cell r="E2983">
            <v>0</v>
          </cell>
          <cell r="F2983">
            <v>0.5</v>
          </cell>
          <cell r="G2983">
            <v>0</v>
          </cell>
          <cell r="H2983">
            <v>0</v>
          </cell>
          <cell r="I2983" t="str">
            <v>Crestron</v>
          </cell>
        </row>
        <row r="2984">
          <cell r="A2984" t="str">
            <v>BB-V24</v>
          </cell>
          <cell r="B2984" t="str">
            <v>Crestron</v>
          </cell>
          <cell r="C2984" t="str">
            <v>Back Box for V24R-WALL-C</v>
          </cell>
          <cell r="D2984">
            <v>200</v>
          </cell>
          <cell r="E2984">
            <v>0</v>
          </cell>
          <cell r="F2984">
            <v>0.5</v>
          </cell>
          <cell r="G2984">
            <v>0</v>
          </cell>
          <cell r="H2984">
            <v>0</v>
          </cell>
          <cell r="I2984" t="str">
            <v>Crestron</v>
          </cell>
        </row>
        <row r="2985">
          <cell r="A2985" t="str">
            <v>BBI-V15</v>
          </cell>
          <cell r="B2985" t="str">
            <v>Crestron</v>
          </cell>
          <cell r="C2985" t="str">
            <v>Back Box for V15-WALL, TPMC-V15-WALL and WMKC-V15 - International Version</v>
          </cell>
          <cell r="D2985">
            <v>100</v>
          </cell>
          <cell r="E2985">
            <v>0</v>
          </cell>
          <cell r="F2985">
            <v>0.5</v>
          </cell>
          <cell r="G2985">
            <v>0</v>
          </cell>
          <cell r="H2985">
            <v>0</v>
          </cell>
          <cell r="I2985" t="str">
            <v>Crestron</v>
          </cell>
        </row>
        <row r="2986">
          <cell r="A2986" t="str">
            <v>BB-V15</v>
          </cell>
          <cell r="B2986" t="str">
            <v>Crestron</v>
          </cell>
          <cell r="C2986" t="str">
            <v>Back Box for V15-WALL, TPMC-V15-WALL and WMKC-V15</v>
          </cell>
          <cell r="D2986">
            <v>100</v>
          </cell>
          <cell r="E2986">
            <v>0</v>
          </cell>
          <cell r="F2986">
            <v>0.5</v>
          </cell>
          <cell r="G2986">
            <v>0</v>
          </cell>
          <cell r="H2986">
            <v>0</v>
          </cell>
          <cell r="I2986" t="str">
            <v>Crestron</v>
          </cell>
        </row>
        <row r="2987">
          <cell r="A2987" t="str">
            <v>BBI-V12</v>
          </cell>
          <cell r="B2987" t="str">
            <v>Crestron</v>
          </cell>
          <cell r="C2987" t="str">
            <v>Back Box for V12-WALL, TPMC-V12-WALL and WMKC-V12 - International Version</v>
          </cell>
          <cell r="D2987">
            <v>100</v>
          </cell>
          <cell r="E2987">
            <v>0</v>
          </cell>
          <cell r="F2987">
            <v>0.5</v>
          </cell>
          <cell r="G2987">
            <v>0</v>
          </cell>
          <cell r="H2987">
            <v>0</v>
          </cell>
          <cell r="I2987" t="str">
            <v>Crestron</v>
          </cell>
        </row>
        <row r="2988">
          <cell r="A2988" t="str">
            <v>BB-V12</v>
          </cell>
          <cell r="B2988" t="str">
            <v>Crestron</v>
          </cell>
          <cell r="C2988" t="str">
            <v>Back Box for V12-WALL, TPMC-V12-WALL and WMKC-V12</v>
          </cell>
          <cell r="D2988">
            <v>100</v>
          </cell>
          <cell r="E2988">
            <v>0</v>
          </cell>
          <cell r="F2988">
            <v>0.5</v>
          </cell>
          <cell r="G2988">
            <v>0</v>
          </cell>
          <cell r="H2988">
            <v>0</v>
          </cell>
          <cell r="I2988" t="str">
            <v>Crestron</v>
          </cell>
        </row>
        <row r="2989">
          <cell r="A2989" t="str">
            <v>BBI-6X-DSW</v>
          </cell>
          <cell r="B2989" t="str">
            <v>Crestron</v>
          </cell>
          <cell r="C2989" t="str">
            <v>Back Box for TPS-6X-DSW Wall Mount Docking Station - International Version</v>
          </cell>
          <cell r="D2989">
            <v>75</v>
          </cell>
          <cell r="E2989">
            <v>0</v>
          </cell>
          <cell r="F2989">
            <v>0.5</v>
          </cell>
          <cell r="G2989">
            <v>0</v>
          </cell>
          <cell r="H2989">
            <v>0</v>
          </cell>
          <cell r="I2989" t="str">
            <v>Crestron</v>
          </cell>
        </row>
        <row r="2990">
          <cell r="A2990" t="str">
            <v>BB-6X-DSW</v>
          </cell>
          <cell r="B2990" t="str">
            <v>Crestron</v>
          </cell>
          <cell r="C2990" t="str">
            <v>Back Box for TPS-6X-DSW Wall Mount Docking Station</v>
          </cell>
          <cell r="D2990">
            <v>100</v>
          </cell>
          <cell r="E2990">
            <v>0</v>
          </cell>
          <cell r="F2990">
            <v>0.5</v>
          </cell>
          <cell r="G2990">
            <v>0</v>
          </cell>
          <cell r="H2990">
            <v>0</v>
          </cell>
          <cell r="I2990" t="str">
            <v>Crestron</v>
          </cell>
        </row>
        <row r="2991">
          <cell r="A2991" t="str">
            <v>BB-12L</v>
          </cell>
          <cell r="B2991" t="str">
            <v>Crestron</v>
          </cell>
          <cell r="C2991" t="str">
            <v>Back Box for TPS-12L, TPS-12G-QM-L, or TPMC-12L Wall Mount Touchpanels</v>
          </cell>
          <cell r="D2991">
            <v>100</v>
          </cell>
          <cell r="E2991">
            <v>0</v>
          </cell>
          <cell r="F2991">
            <v>0.5</v>
          </cell>
          <cell r="G2991">
            <v>0</v>
          </cell>
          <cell r="H2991">
            <v>0</v>
          </cell>
          <cell r="I2991" t="str">
            <v>Crestron</v>
          </cell>
        </row>
        <row r="2992">
          <cell r="A2992" t="str">
            <v>BBI-9L</v>
          </cell>
          <cell r="B2992" t="str">
            <v>Crestron</v>
          </cell>
          <cell r="C2992" t="str">
            <v>Back Box for TPMC-9L - International Version</v>
          </cell>
          <cell r="D2992">
            <v>100</v>
          </cell>
          <cell r="E2992">
            <v>0</v>
          </cell>
          <cell r="F2992">
            <v>0.5</v>
          </cell>
          <cell r="G2992">
            <v>0</v>
          </cell>
          <cell r="H2992">
            <v>0</v>
          </cell>
          <cell r="I2992" t="str">
            <v>Crestron</v>
          </cell>
        </row>
        <row r="2993">
          <cell r="A2993" t="str">
            <v>BB-9L</v>
          </cell>
          <cell r="B2993" t="str">
            <v>Crestron</v>
          </cell>
          <cell r="C2993" t="str">
            <v>Back Box for TPMC-9L</v>
          </cell>
          <cell r="D2993">
            <v>100</v>
          </cell>
          <cell r="E2993">
            <v>0</v>
          </cell>
          <cell r="F2993">
            <v>0.5</v>
          </cell>
          <cell r="G2993">
            <v>0</v>
          </cell>
          <cell r="H2993">
            <v>0</v>
          </cell>
          <cell r="I2993" t="str">
            <v>Crestron</v>
          </cell>
        </row>
        <row r="2994">
          <cell r="A2994" t="str">
            <v>BB-8X-DSW</v>
          </cell>
          <cell r="B2994" t="str">
            <v>Crestron</v>
          </cell>
          <cell r="C2994" t="str">
            <v>Back Box for TPMC-8X-DSW Wall Mount Docking Station</v>
          </cell>
          <cell r="D2994">
            <v>100</v>
          </cell>
          <cell r="E2994">
            <v>0</v>
          </cell>
          <cell r="F2994">
            <v>0.5</v>
          </cell>
          <cell r="G2994">
            <v>0</v>
          </cell>
          <cell r="H2994">
            <v>0</v>
          </cell>
          <cell r="I2994" t="str">
            <v>Crestron</v>
          </cell>
        </row>
        <row r="2995">
          <cell r="A2995" t="str">
            <v>CAENIB-7X2</v>
          </cell>
          <cell r="B2995" t="str">
            <v>Crestron</v>
          </cell>
          <cell r="C2995" t="str">
            <v>Automation Enclosure, 7 modules high x 2 modules wide - International Version</v>
          </cell>
          <cell r="D2995">
            <v>600</v>
          </cell>
          <cell r="E2995">
            <v>0</v>
          </cell>
          <cell r="F2995">
            <v>1</v>
          </cell>
          <cell r="G2995">
            <v>0</v>
          </cell>
          <cell r="H2995">
            <v>0</v>
          </cell>
          <cell r="I2995" t="str">
            <v>Crestron</v>
          </cell>
        </row>
        <row r="2996">
          <cell r="A2996" t="str">
            <v>CAEN-7X2</v>
          </cell>
          <cell r="B2996" t="str">
            <v>Crestron</v>
          </cell>
          <cell r="C2996" t="str">
            <v>Automation Enclosure, 7 modules high x 2 modules wide</v>
          </cell>
          <cell r="D2996">
            <v>400</v>
          </cell>
          <cell r="E2996">
            <v>0</v>
          </cell>
          <cell r="F2996">
            <v>1</v>
          </cell>
          <cell r="G2996">
            <v>0</v>
          </cell>
          <cell r="H2996">
            <v>0</v>
          </cell>
          <cell r="I2996" t="str">
            <v>Crestron</v>
          </cell>
        </row>
        <row r="2997">
          <cell r="A2997" t="str">
            <v>CAENIB-7X1</v>
          </cell>
          <cell r="B2997" t="str">
            <v>Crestron</v>
          </cell>
          <cell r="C2997" t="str">
            <v>Automation Enclosure, 7 modules high x 1 module wide - International Version</v>
          </cell>
          <cell r="D2997">
            <v>375</v>
          </cell>
          <cell r="E2997">
            <v>0</v>
          </cell>
          <cell r="F2997">
            <v>1</v>
          </cell>
          <cell r="G2997">
            <v>0</v>
          </cell>
          <cell r="H2997">
            <v>0</v>
          </cell>
          <cell r="I2997" t="str">
            <v>Crestron</v>
          </cell>
        </row>
        <row r="2998">
          <cell r="A2998" t="str">
            <v>CAEN-7X1</v>
          </cell>
          <cell r="B2998" t="str">
            <v>Crestron</v>
          </cell>
          <cell r="C2998" t="str">
            <v>Automation Enclosure, 7 modules high x 1 module wide</v>
          </cell>
          <cell r="D2998">
            <v>250</v>
          </cell>
          <cell r="E2998">
            <v>0</v>
          </cell>
          <cell r="F2998">
            <v>1</v>
          </cell>
          <cell r="G2998">
            <v>0</v>
          </cell>
          <cell r="H2998">
            <v>0</v>
          </cell>
          <cell r="I2998" t="str">
            <v>Crestron</v>
          </cell>
        </row>
        <row r="2999">
          <cell r="A2999" t="str">
            <v>CAENIB-4X2</v>
          </cell>
          <cell r="B2999" t="str">
            <v>Crestron</v>
          </cell>
          <cell r="C2999" t="str">
            <v>Automation Enclosure, 4 modules high x 2 modules wide - International Version</v>
          </cell>
          <cell r="D2999">
            <v>400</v>
          </cell>
          <cell r="E2999">
            <v>0</v>
          </cell>
          <cell r="F2999">
            <v>1</v>
          </cell>
          <cell r="G2999">
            <v>0</v>
          </cell>
          <cell r="H2999">
            <v>0</v>
          </cell>
          <cell r="I2999" t="str">
            <v>Crestron</v>
          </cell>
        </row>
        <row r="3000">
          <cell r="A3000" t="str">
            <v>CAEN-4X2</v>
          </cell>
          <cell r="B3000" t="str">
            <v>Crestron</v>
          </cell>
          <cell r="C3000" t="str">
            <v>Automation Enclosure, 4 modules high x 2 modules wide</v>
          </cell>
          <cell r="D3000">
            <v>270</v>
          </cell>
          <cell r="E3000">
            <v>0</v>
          </cell>
          <cell r="F3000">
            <v>1</v>
          </cell>
          <cell r="G3000">
            <v>0</v>
          </cell>
          <cell r="H3000">
            <v>0</v>
          </cell>
          <cell r="I3000" t="str">
            <v>Crestron</v>
          </cell>
        </row>
        <row r="3001">
          <cell r="A3001" t="str">
            <v>CAENIB-4X1</v>
          </cell>
          <cell r="B3001" t="str">
            <v>Crestron</v>
          </cell>
          <cell r="C3001" t="str">
            <v>Automation Enclosure, 4 modules high x 1 module wide - International Version</v>
          </cell>
          <cell r="D3001">
            <v>225</v>
          </cell>
          <cell r="E3001">
            <v>0</v>
          </cell>
          <cell r="F3001">
            <v>1</v>
          </cell>
          <cell r="G3001">
            <v>0</v>
          </cell>
          <cell r="H3001">
            <v>0</v>
          </cell>
          <cell r="I3001" t="str">
            <v>Crestron</v>
          </cell>
        </row>
        <row r="3002">
          <cell r="A3002" t="str">
            <v>CAEN-4X1</v>
          </cell>
          <cell r="B3002" t="str">
            <v>Crestron</v>
          </cell>
          <cell r="C3002" t="str">
            <v>Automation Enclosure, 4 modules high x 1 module wide</v>
          </cell>
          <cell r="D3002">
            <v>140</v>
          </cell>
          <cell r="E3002">
            <v>0</v>
          </cell>
          <cell r="F3002">
            <v>1</v>
          </cell>
          <cell r="G3002">
            <v>0</v>
          </cell>
          <cell r="H3002">
            <v>0</v>
          </cell>
          <cell r="I3002" t="str">
            <v>Crestron</v>
          </cell>
        </row>
        <row r="3003">
          <cell r="A3003" t="str">
            <v>CAENIB-2X1</v>
          </cell>
          <cell r="B3003" t="str">
            <v>Crestron</v>
          </cell>
          <cell r="C3003" t="str">
            <v>Automation Enclosure, 2 modules high x 1 module wide - International Version</v>
          </cell>
          <cell r="D3003">
            <v>175</v>
          </cell>
          <cell r="E3003">
            <v>0</v>
          </cell>
          <cell r="F3003">
            <v>1</v>
          </cell>
          <cell r="G3003">
            <v>0</v>
          </cell>
          <cell r="H3003">
            <v>0</v>
          </cell>
          <cell r="I3003" t="str">
            <v>Crestron</v>
          </cell>
        </row>
        <row r="3004">
          <cell r="A3004" t="str">
            <v>CAEN-2X1</v>
          </cell>
          <cell r="B3004" t="str">
            <v>Crestron</v>
          </cell>
          <cell r="C3004" t="str">
            <v>Automation Enclosure, 2 modules high x 1 module wide</v>
          </cell>
          <cell r="D3004">
            <v>120</v>
          </cell>
          <cell r="E3004">
            <v>0</v>
          </cell>
          <cell r="F3004">
            <v>1</v>
          </cell>
          <cell r="G3004">
            <v>0</v>
          </cell>
          <cell r="H3004">
            <v>0</v>
          </cell>
          <cell r="I3004" t="str">
            <v>Crestron</v>
          </cell>
        </row>
        <row r="3005">
          <cell r="A3005" t="str">
            <v>CNX-PAD8A</v>
          </cell>
          <cell r="B3005" t="str">
            <v>Crestron</v>
          </cell>
          <cell r="C3005" t="str">
            <v>Audio Distribution Processor, 8 RCA Source Inputs, 8 RCA Room Outputs</v>
          </cell>
          <cell r="D3005">
            <v>900</v>
          </cell>
          <cell r="E3005">
            <v>0</v>
          </cell>
          <cell r="F3005">
            <v>2</v>
          </cell>
          <cell r="G3005">
            <v>0.25</v>
          </cell>
          <cell r="H3005">
            <v>2</v>
          </cell>
          <cell r="I3005" t="str">
            <v>Crestron</v>
          </cell>
        </row>
        <row r="3006">
          <cell r="A3006" t="str">
            <v>ASPIRE_IC8DT-W-T-EACH</v>
          </cell>
          <cell r="B3006" t="str">
            <v>Crestron</v>
          </cell>
          <cell r="C3006" t="str">
            <v>Aspire™ 8" 2-Way Single-Point Stereo In-Ceiling Speaker, White Textured, Single</v>
          </cell>
          <cell r="D3006">
            <v>250</v>
          </cell>
          <cell r="E3006">
            <v>0</v>
          </cell>
          <cell r="F3006">
            <v>0.5</v>
          </cell>
          <cell r="G3006">
            <v>0</v>
          </cell>
          <cell r="H3006">
            <v>0</v>
          </cell>
          <cell r="I3006" t="str">
            <v>Crestron</v>
          </cell>
        </row>
        <row r="3007">
          <cell r="A3007" t="str">
            <v>ASPIRE_IW8-W-T</v>
          </cell>
          <cell r="B3007" t="str">
            <v>Crestron</v>
          </cell>
          <cell r="C3007" t="str">
            <v>Aspire™ 8" 2-Way In-Wall Speakers, White Textured, Pair</v>
          </cell>
          <cell r="D3007">
            <v>300</v>
          </cell>
          <cell r="E3007">
            <v>0</v>
          </cell>
          <cell r="F3007">
            <v>1</v>
          </cell>
          <cell r="G3007">
            <v>0</v>
          </cell>
          <cell r="H3007">
            <v>0</v>
          </cell>
          <cell r="I3007" t="str">
            <v>Crestron</v>
          </cell>
        </row>
        <row r="3008">
          <cell r="A3008" t="str">
            <v>ASPIRE_IC8-W-T</v>
          </cell>
          <cell r="B3008" t="str">
            <v>Crestron</v>
          </cell>
          <cell r="C3008" t="str">
            <v>Aspire™ 8" 2-Way In-Ceiling Speakers, White Textured, Pair</v>
          </cell>
          <cell r="D3008">
            <v>300</v>
          </cell>
          <cell r="E3008">
            <v>0</v>
          </cell>
          <cell r="F3008">
            <v>1</v>
          </cell>
          <cell r="G3008">
            <v>0</v>
          </cell>
          <cell r="H3008">
            <v>0</v>
          </cell>
          <cell r="I3008" t="str">
            <v>Crestron</v>
          </cell>
        </row>
        <row r="3009">
          <cell r="A3009" t="str">
            <v>ASPIRE_IW6-W-T</v>
          </cell>
          <cell r="B3009" t="str">
            <v>Crestron</v>
          </cell>
          <cell r="C3009" t="str">
            <v>Aspire™ 6.5" 2-Way In-Wall Speakers, White Textured, Pair</v>
          </cell>
          <cell r="D3009">
            <v>190</v>
          </cell>
          <cell r="E3009">
            <v>0</v>
          </cell>
          <cell r="F3009">
            <v>1</v>
          </cell>
          <cell r="G3009">
            <v>0</v>
          </cell>
          <cell r="H3009">
            <v>0</v>
          </cell>
          <cell r="I3009" t="str">
            <v>Crestron</v>
          </cell>
        </row>
        <row r="3010">
          <cell r="A3010" t="str">
            <v>ASPIRE_IC6-W-T</v>
          </cell>
          <cell r="B3010" t="str">
            <v>Crestron</v>
          </cell>
          <cell r="C3010" t="str">
            <v>Aspire™ 6.5" 2-Way In-Ceiling Speakers, White Textured, Pair</v>
          </cell>
          <cell r="D3010">
            <v>190</v>
          </cell>
          <cell r="E3010">
            <v>0</v>
          </cell>
          <cell r="F3010">
            <v>1</v>
          </cell>
          <cell r="G3010">
            <v>0</v>
          </cell>
          <cell r="H3010">
            <v>0</v>
          </cell>
          <cell r="I3010" t="str">
            <v>Crestron</v>
          </cell>
        </row>
        <row r="3011">
          <cell r="A3011" t="str">
            <v>ASPIRE_IW5-W-T</v>
          </cell>
          <cell r="B3011" t="str">
            <v>Crestron</v>
          </cell>
          <cell r="C3011" t="str">
            <v>Aspire™ 5.25" 2-Way In-Wall Speakers, White Textured, Pair</v>
          </cell>
          <cell r="D3011">
            <v>150</v>
          </cell>
          <cell r="E3011">
            <v>0</v>
          </cell>
          <cell r="F3011">
            <v>1</v>
          </cell>
          <cell r="G3011">
            <v>0</v>
          </cell>
          <cell r="H3011">
            <v>0</v>
          </cell>
          <cell r="I3011" t="str">
            <v>Crestron</v>
          </cell>
        </row>
        <row r="3012">
          <cell r="A3012" t="str">
            <v>ASPIRE_IC5-W-T</v>
          </cell>
          <cell r="B3012" t="str">
            <v>Crestron</v>
          </cell>
          <cell r="C3012" t="str">
            <v>Aspire™ 5.25" 2-Way In-Ceiling Speakers, White Textured, Pair</v>
          </cell>
          <cell r="D3012">
            <v>150</v>
          </cell>
          <cell r="E3012">
            <v>0</v>
          </cell>
          <cell r="F3012">
            <v>1</v>
          </cell>
          <cell r="G3012">
            <v>0</v>
          </cell>
          <cell r="H3012">
            <v>0</v>
          </cell>
          <cell r="I3012" t="str">
            <v>Crestron</v>
          </cell>
        </row>
        <row r="3013">
          <cell r="A3013" t="str">
            <v>CBD-FP-ASCENT-SAT/NKL</v>
          </cell>
          <cell r="B3013" t="str">
            <v>Crestron</v>
          </cell>
          <cell r="C3013" t="str">
            <v>Ascent® Solid Metal Faceplate for Cameo® Keypad, Standard Mount, Satin Nickel. Please allow 4-5 weeks for delivery.</v>
          </cell>
          <cell r="D3013">
            <v>115</v>
          </cell>
          <cell r="E3013">
            <v>0</v>
          </cell>
          <cell r="F3013">
            <v>0.1</v>
          </cell>
          <cell r="G3013">
            <v>0</v>
          </cell>
          <cell r="H3013">
            <v>0</v>
          </cell>
          <cell r="I3013" t="str">
            <v>Crestron</v>
          </cell>
        </row>
        <row r="3014">
          <cell r="A3014" t="str">
            <v>CBD-FP-ASCENT-P/NKL</v>
          </cell>
          <cell r="B3014" t="str">
            <v>Crestron</v>
          </cell>
          <cell r="C3014" t="str">
            <v>Ascent® Solid Metal Faceplate for Cameo® Keypad, Standard Mount, Polished Nickel. Please allow 4-5 weeks for delivery.</v>
          </cell>
          <cell r="D3014">
            <v>115</v>
          </cell>
          <cell r="E3014">
            <v>0</v>
          </cell>
          <cell r="F3014">
            <v>0.1</v>
          </cell>
          <cell r="G3014">
            <v>0</v>
          </cell>
          <cell r="H3014">
            <v>0</v>
          </cell>
          <cell r="I3014" t="str">
            <v>Crestron</v>
          </cell>
        </row>
        <row r="3015">
          <cell r="A3015" t="str">
            <v>CBD-FP-ASCENT-P/GLD</v>
          </cell>
          <cell r="B3015" t="str">
            <v>Crestron</v>
          </cell>
          <cell r="C3015" t="str">
            <v>Ascent® Solid Metal Faceplate for Cameo® Keypad, Standard Mount, Polished Gold. Please allow 4-5 weeks for delivery.</v>
          </cell>
          <cell r="D3015">
            <v>135</v>
          </cell>
          <cell r="E3015">
            <v>0</v>
          </cell>
          <cell r="F3015">
            <v>0.1</v>
          </cell>
          <cell r="G3015">
            <v>0</v>
          </cell>
          <cell r="H3015">
            <v>0</v>
          </cell>
          <cell r="I3015" t="str">
            <v>Crestron</v>
          </cell>
        </row>
        <row r="3016">
          <cell r="A3016" t="str">
            <v>CBD-FP-ASCENT-A/SLVR</v>
          </cell>
          <cell r="B3016" t="str">
            <v>Crestron</v>
          </cell>
          <cell r="C3016" t="str">
            <v>Ascent® Solid Metal Faceplate for Cameo® Keypad, Standard Mount, Anodized Silver. Please allow 4-5 weeks for delivery.</v>
          </cell>
          <cell r="D3016">
            <v>75</v>
          </cell>
          <cell r="E3016">
            <v>0</v>
          </cell>
          <cell r="F3016">
            <v>0.1</v>
          </cell>
          <cell r="G3016">
            <v>0</v>
          </cell>
          <cell r="H3016">
            <v>0</v>
          </cell>
          <cell r="I3016" t="str">
            <v>Crestron</v>
          </cell>
        </row>
        <row r="3017">
          <cell r="A3017" t="str">
            <v>CBD-FP-ASCENT-A/GRY</v>
          </cell>
          <cell r="B3017" t="str">
            <v>Crestron</v>
          </cell>
          <cell r="C3017" t="str">
            <v>Ascent® Solid Metal Faceplate for Cameo® Keypad, Standard Mount, Anodized Gray. Please allow 4-5 weeks for delivery.</v>
          </cell>
          <cell r="D3017">
            <v>75</v>
          </cell>
          <cell r="E3017">
            <v>0</v>
          </cell>
          <cell r="F3017">
            <v>0.1</v>
          </cell>
          <cell r="G3017">
            <v>0</v>
          </cell>
          <cell r="H3017">
            <v>0</v>
          </cell>
          <cell r="I3017" t="str">
            <v>Crestron</v>
          </cell>
        </row>
        <row r="3018">
          <cell r="A3018" t="str">
            <v>CBD-FP-ASCENT-A/BRS</v>
          </cell>
          <cell r="B3018" t="str">
            <v>Crestron</v>
          </cell>
          <cell r="C3018" t="str">
            <v>Ascent® Solid Metal Faceplate for Cameo® Keypad, Standard Mount, Anodized Brass. Please allow 4-5 weeks for delivery.</v>
          </cell>
          <cell r="D3018">
            <v>75</v>
          </cell>
          <cell r="E3018">
            <v>0</v>
          </cell>
          <cell r="F3018">
            <v>0.1</v>
          </cell>
          <cell r="G3018">
            <v>0</v>
          </cell>
          <cell r="H3018">
            <v>0</v>
          </cell>
          <cell r="I3018" t="str">
            <v>Crestron</v>
          </cell>
        </row>
        <row r="3019">
          <cell r="A3019" t="str">
            <v>CBD-FP-ASCENT-A/BLK</v>
          </cell>
          <cell r="B3019" t="str">
            <v>Crestron</v>
          </cell>
          <cell r="C3019" t="str">
            <v>Ascent® Solid Metal Faceplate for Cameo® Keypad, Standard Mount, Anodized Black. Please allow 4-5 weeks for delivery.</v>
          </cell>
          <cell r="D3019">
            <v>75</v>
          </cell>
          <cell r="E3019">
            <v>0</v>
          </cell>
          <cell r="F3019">
            <v>0.1</v>
          </cell>
          <cell r="G3019">
            <v>0</v>
          </cell>
          <cell r="H3019">
            <v>0</v>
          </cell>
          <cell r="I3019" t="str">
            <v>Crestron</v>
          </cell>
        </row>
        <row r="3020">
          <cell r="A3020" t="str">
            <v>CBD-FP-ASCENT-4/1BTN-SAT/NKL</v>
          </cell>
          <cell r="B3020" t="str">
            <v>Crestron</v>
          </cell>
          <cell r="C3020" t="str">
            <v>Ascent® Solid Metal Faceplate for Cameo® Keypad, Standard Mount, 4/1 Button, Satin Nickel. Please allow 4-5 weeks for delivery.</v>
          </cell>
          <cell r="D3020">
            <v>115</v>
          </cell>
          <cell r="E3020">
            <v>0</v>
          </cell>
          <cell r="F3020">
            <v>0.1</v>
          </cell>
          <cell r="G3020">
            <v>0</v>
          </cell>
          <cell r="H3020">
            <v>0</v>
          </cell>
          <cell r="I3020" t="str">
            <v>Crestron</v>
          </cell>
        </row>
        <row r="3021">
          <cell r="A3021" t="str">
            <v>CBD-FP-ASCENT-4/1BTN-P/NKL</v>
          </cell>
          <cell r="B3021" t="str">
            <v>Crestron</v>
          </cell>
          <cell r="C3021" t="str">
            <v>Ascent® Solid Metal Faceplate for Cameo® Keypad, Standard Mount, 4/1 Button, Polished Nickel. Please allow 4-5 weeks for delivery.</v>
          </cell>
          <cell r="D3021">
            <v>115</v>
          </cell>
          <cell r="E3021">
            <v>0</v>
          </cell>
          <cell r="F3021">
            <v>0.1</v>
          </cell>
          <cell r="G3021">
            <v>0</v>
          </cell>
          <cell r="H3021">
            <v>0</v>
          </cell>
          <cell r="I3021" t="str">
            <v>Crestron</v>
          </cell>
        </row>
        <row r="3022">
          <cell r="A3022" t="str">
            <v>CBD-FP-ASCENT-4/1BTN-P/GLD</v>
          </cell>
          <cell r="B3022" t="str">
            <v>Crestron</v>
          </cell>
          <cell r="C3022" t="str">
            <v>Ascent® Solid Metal Faceplate for Cameo® Keypad, Standard Mount, 4/1 Button, Polished Gold. Please allow 4-5 weeks for delivery.</v>
          </cell>
          <cell r="D3022">
            <v>135</v>
          </cell>
          <cell r="E3022">
            <v>0</v>
          </cell>
          <cell r="F3022">
            <v>0.1</v>
          </cell>
          <cell r="G3022">
            <v>0</v>
          </cell>
          <cell r="H3022">
            <v>0</v>
          </cell>
          <cell r="I3022" t="str">
            <v>Crestron</v>
          </cell>
        </row>
        <row r="3023">
          <cell r="A3023" t="str">
            <v>CBD-FP-ASCENT-4/1BTN-A/SLVR</v>
          </cell>
          <cell r="B3023" t="str">
            <v>Crestron</v>
          </cell>
          <cell r="C3023" t="str">
            <v>Ascent® Solid Metal Faceplate for Cameo® Keypad, Standard Mount, 4/1 Button, Anodized Silver. Please allow 4-5 weeks for delivery.</v>
          </cell>
          <cell r="D3023">
            <v>75</v>
          </cell>
          <cell r="E3023">
            <v>0</v>
          </cell>
          <cell r="F3023">
            <v>0.1</v>
          </cell>
          <cell r="G3023">
            <v>0</v>
          </cell>
          <cell r="H3023">
            <v>0</v>
          </cell>
          <cell r="I3023" t="str">
            <v>Crestron</v>
          </cell>
        </row>
        <row r="3024">
          <cell r="A3024" t="str">
            <v>CBD-FP-ASCENT-4/1BTN-A/GRY</v>
          </cell>
          <cell r="B3024" t="str">
            <v>Crestron</v>
          </cell>
          <cell r="C3024" t="str">
            <v>Ascent® Solid Metal Faceplate for Cameo® Keypad, Standard Mount, 4/1 Button, Anodized Gray. Please allow 4-5 weeks for delivery.</v>
          </cell>
          <cell r="D3024">
            <v>75</v>
          </cell>
          <cell r="E3024">
            <v>0</v>
          </cell>
          <cell r="F3024">
            <v>0.1</v>
          </cell>
          <cell r="G3024">
            <v>0</v>
          </cell>
          <cell r="H3024">
            <v>0</v>
          </cell>
          <cell r="I3024" t="str">
            <v>Crestron</v>
          </cell>
        </row>
        <row r="3025">
          <cell r="A3025" t="str">
            <v>CBD-FP-ASCENT-4/1BTN-A/BRS</v>
          </cell>
          <cell r="B3025" t="str">
            <v>Crestron</v>
          </cell>
          <cell r="C3025" t="str">
            <v>Ascent® Solid Metal Faceplate for Cameo® Keypad, Standard Mount, 4/1 Button, Anodized Brass. Please allow 4-5 weeks for delivery.</v>
          </cell>
          <cell r="D3025">
            <v>75</v>
          </cell>
          <cell r="E3025">
            <v>0</v>
          </cell>
          <cell r="F3025">
            <v>0.1</v>
          </cell>
          <cell r="G3025">
            <v>0</v>
          </cell>
          <cell r="H3025">
            <v>0</v>
          </cell>
          <cell r="I3025" t="str">
            <v>Crestron</v>
          </cell>
        </row>
        <row r="3026">
          <cell r="A3026" t="str">
            <v>CBD-FP-ASCENT-4/1BTN-A/BLK</v>
          </cell>
          <cell r="B3026" t="str">
            <v>Crestron</v>
          </cell>
          <cell r="C3026" t="str">
            <v>Ascent® Solid Metal Faceplate for Cameo® Keypad, Standard Mount, 4/1 Button, Anodized Black. Please allow 4-5 weeks for delivery.</v>
          </cell>
          <cell r="D3026">
            <v>75</v>
          </cell>
          <cell r="E3026">
            <v>0</v>
          </cell>
          <cell r="F3026">
            <v>0.1</v>
          </cell>
          <cell r="G3026">
            <v>0</v>
          </cell>
          <cell r="H3026">
            <v>0</v>
          </cell>
          <cell r="I3026" t="str">
            <v>Crestron</v>
          </cell>
        </row>
        <row r="3027">
          <cell r="A3027" t="str">
            <v>CBD-FP-ASCENT-3/2BTN-SAT/NKL</v>
          </cell>
          <cell r="B3027" t="str">
            <v>Crestron</v>
          </cell>
          <cell r="C3027" t="str">
            <v>Ascent® Solid Metal Faceplate for Cameo® Keypad, Standard Mount, 3/2 Button, Satin Nickel. Please allow 4-5 weeks for delivery.</v>
          </cell>
          <cell r="D3027">
            <v>115</v>
          </cell>
          <cell r="E3027">
            <v>0</v>
          </cell>
          <cell r="F3027">
            <v>0.1</v>
          </cell>
          <cell r="G3027">
            <v>0</v>
          </cell>
          <cell r="H3027">
            <v>0</v>
          </cell>
          <cell r="I3027" t="str">
            <v>Crestron</v>
          </cell>
        </row>
        <row r="3028">
          <cell r="A3028" t="str">
            <v>CBD-FP-ASCENT-3/2BTN-P/NKL</v>
          </cell>
          <cell r="B3028" t="str">
            <v>Crestron</v>
          </cell>
          <cell r="C3028" t="str">
            <v>Ascent® Solid Metal Faceplate for Cameo® Keypad, Standard Mount, 3/2 Button, Polished Nickel. Please allow 4-5 weeks for delivery.</v>
          </cell>
          <cell r="D3028">
            <v>115</v>
          </cell>
          <cell r="E3028">
            <v>0</v>
          </cell>
          <cell r="F3028">
            <v>0.1</v>
          </cell>
          <cell r="G3028">
            <v>0</v>
          </cell>
          <cell r="H3028">
            <v>0</v>
          </cell>
          <cell r="I3028" t="str">
            <v>Crestron</v>
          </cell>
        </row>
        <row r="3029">
          <cell r="A3029" t="str">
            <v>CBD-FP-ASCENT-3/2BTN-P/GLD</v>
          </cell>
          <cell r="B3029" t="str">
            <v>Crestron</v>
          </cell>
          <cell r="C3029" t="str">
            <v>Ascent® Solid Metal Faceplate for Cameo® Keypad, Standard Mount, 3/2 Button, Polished Gold. Please allow 4-5 weeks for delivery.</v>
          </cell>
          <cell r="D3029">
            <v>135</v>
          </cell>
          <cell r="E3029">
            <v>0</v>
          </cell>
          <cell r="F3029">
            <v>0.1</v>
          </cell>
          <cell r="G3029">
            <v>0</v>
          </cell>
          <cell r="H3029">
            <v>0</v>
          </cell>
          <cell r="I3029" t="str">
            <v>Crestron</v>
          </cell>
        </row>
        <row r="3030">
          <cell r="A3030" t="str">
            <v>CBD-FP-ASCENT-3/2BTN-A/SLVR</v>
          </cell>
          <cell r="B3030" t="str">
            <v>Crestron</v>
          </cell>
          <cell r="C3030" t="str">
            <v>Ascent® Solid Metal Faceplate for Cameo® Keypad, Standard Mount, 3/2 Button, Anodized Silver. Please allow 4-5 weeks for delivery.</v>
          </cell>
          <cell r="D3030">
            <v>75</v>
          </cell>
          <cell r="E3030">
            <v>0</v>
          </cell>
          <cell r="F3030">
            <v>0.1</v>
          </cell>
          <cell r="G3030">
            <v>0</v>
          </cell>
          <cell r="H3030">
            <v>0</v>
          </cell>
          <cell r="I3030" t="str">
            <v>Crestron</v>
          </cell>
        </row>
        <row r="3031">
          <cell r="A3031" t="str">
            <v>CBD-FP-ASCENT-3/2BTN-A/GRY</v>
          </cell>
          <cell r="B3031" t="str">
            <v>Crestron</v>
          </cell>
          <cell r="C3031" t="str">
            <v>Ascent® Solid Metal Faceplate for Cameo® Keypad, Standard Mount, 3/2 Button, Anodized Gray. Please allow 4-5 weeks for delivery.</v>
          </cell>
          <cell r="D3031">
            <v>75</v>
          </cell>
          <cell r="E3031">
            <v>0</v>
          </cell>
          <cell r="F3031">
            <v>0.1</v>
          </cell>
          <cell r="G3031">
            <v>0</v>
          </cell>
          <cell r="H3031">
            <v>0</v>
          </cell>
          <cell r="I3031" t="str">
            <v>Crestron</v>
          </cell>
        </row>
        <row r="3032">
          <cell r="A3032" t="str">
            <v>CBD-FP-ASCENT-3/2BTN-A/BRS</v>
          </cell>
          <cell r="B3032" t="str">
            <v>Crestron</v>
          </cell>
          <cell r="C3032" t="str">
            <v>Ascent® Solid Metal Faceplate for Cameo® Keypad, Standard Mount, 3/2 Button, Anodized Brass. Please allow 4-5 weeks for delivery.</v>
          </cell>
          <cell r="D3032">
            <v>75</v>
          </cell>
          <cell r="E3032">
            <v>0</v>
          </cell>
          <cell r="F3032">
            <v>0.1</v>
          </cell>
          <cell r="G3032">
            <v>0</v>
          </cell>
          <cell r="H3032">
            <v>0</v>
          </cell>
          <cell r="I3032" t="str">
            <v>Crestron</v>
          </cell>
        </row>
        <row r="3033">
          <cell r="A3033" t="str">
            <v>CBD-FP-ASCENT-3/2BTN-A/BLK</v>
          </cell>
          <cell r="B3033" t="str">
            <v>Crestron</v>
          </cell>
          <cell r="C3033" t="str">
            <v>Ascent® Solid Metal Faceplate for Cameo® Keypad, Standard Mount, 3/2 Button, Anodized Black. Please allow 4-5 weeks for delivery.</v>
          </cell>
          <cell r="D3033">
            <v>75</v>
          </cell>
          <cell r="E3033">
            <v>0</v>
          </cell>
          <cell r="F3033">
            <v>0.1</v>
          </cell>
          <cell r="G3033">
            <v>0</v>
          </cell>
          <cell r="H3033">
            <v>0</v>
          </cell>
          <cell r="I3033" t="str">
            <v>Crestron</v>
          </cell>
        </row>
        <row r="3034">
          <cell r="A3034" t="str">
            <v>CBD-FP-ASCENT-3BTN-SAT/NKL</v>
          </cell>
          <cell r="B3034" t="str">
            <v>Crestron</v>
          </cell>
          <cell r="C3034" t="str">
            <v>Ascent® Solid Metal Faceplate for Cameo® Keypad, Standard Mount, 3 Button, Satin Nickel. Please allow 4-5 weeks for delivery.</v>
          </cell>
          <cell r="D3034">
            <v>115</v>
          </cell>
          <cell r="E3034">
            <v>0</v>
          </cell>
          <cell r="F3034">
            <v>0.1</v>
          </cell>
          <cell r="G3034">
            <v>0</v>
          </cell>
          <cell r="H3034">
            <v>0</v>
          </cell>
          <cell r="I3034" t="str">
            <v>Crestron</v>
          </cell>
        </row>
        <row r="3035">
          <cell r="A3035" t="str">
            <v>CBD-FP-ASCENT-3BTN-P/NKL</v>
          </cell>
          <cell r="B3035" t="str">
            <v>Crestron</v>
          </cell>
          <cell r="C3035" t="str">
            <v>Ascent® Solid Metal Faceplate for Cameo® Keypad, Standard Mount, 3 Button, Polished Nickel. Please allow 4-5 weeks for delivery.</v>
          </cell>
          <cell r="D3035">
            <v>115</v>
          </cell>
          <cell r="E3035">
            <v>0</v>
          </cell>
          <cell r="F3035">
            <v>0.1</v>
          </cell>
          <cell r="G3035">
            <v>0</v>
          </cell>
          <cell r="H3035">
            <v>0</v>
          </cell>
          <cell r="I3035" t="str">
            <v>Crestron</v>
          </cell>
        </row>
        <row r="3036">
          <cell r="A3036" t="str">
            <v>CBD-FP-ASCENT-3BTN-P/GLD</v>
          </cell>
          <cell r="B3036" t="str">
            <v>Crestron</v>
          </cell>
          <cell r="C3036" t="str">
            <v>Ascent® Solid Metal Faceplate for Cameo® Keypad, Standard Mount, 3 Button, Polished Gold. Please allow 4-5 weeks for delivery.</v>
          </cell>
          <cell r="D3036">
            <v>135</v>
          </cell>
          <cell r="E3036">
            <v>0</v>
          </cell>
          <cell r="F3036">
            <v>0.1</v>
          </cell>
          <cell r="G3036">
            <v>0</v>
          </cell>
          <cell r="H3036">
            <v>0</v>
          </cell>
          <cell r="I3036" t="str">
            <v>Crestron</v>
          </cell>
        </row>
        <row r="3037">
          <cell r="A3037" t="str">
            <v>CBD-FP-ASCENT-3BTN-A/SLVR</v>
          </cell>
          <cell r="B3037" t="str">
            <v>Crestron</v>
          </cell>
          <cell r="C3037" t="str">
            <v>Ascent® Solid Metal Faceplate for Cameo® Keypad, Standard Mount, 3 Button, Anodized Silver. Please allow 4-5 weeks for delivery.</v>
          </cell>
          <cell r="D3037">
            <v>75</v>
          </cell>
          <cell r="E3037">
            <v>0</v>
          </cell>
          <cell r="F3037">
            <v>0.1</v>
          </cell>
          <cell r="G3037">
            <v>0</v>
          </cell>
          <cell r="H3037">
            <v>0</v>
          </cell>
          <cell r="I3037" t="str">
            <v>Crestron</v>
          </cell>
        </row>
        <row r="3038">
          <cell r="A3038" t="str">
            <v>CBD-FP-ASCENT-3BTN-A/GRY</v>
          </cell>
          <cell r="B3038" t="str">
            <v>Crestron</v>
          </cell>
          <cell r="C3038" t="str">
            <v>Ascent® Solid Metal Faceplate for Cameo® Keypad, Standard Mount, 3 Button, Anodized Gray. Please allow 4-5 weeks for delivery.</v>
          </cell>
          <cell r="D3038">
            <v>75</v>
          </cell>
          <cell r="E3038">
            <v>0</v>
          </cell>
          <cell r="F3038">
            <v>0.1</v>
          </cell>
          <cell r="G3038">
            <v>0</v>
          </cell>
          <cell r="H3038">
            <v>0</v>
          </cell>
          <cell r="I3038" t="str">
            <v>Crestron</v>
          </cell>
        </row>
        <row r="3039">
          <cell r="A3039" t="str">
            <v>CBD-FP-ASCENT-3BTN-A/BRS</v>
          </cell>
          <cell r="B3039" t="str">
            <v>Crestron</v>
          </cell>
          <cell r="C3039" t="str">
            <v>Ascent® Solid Metal Faceplate for Cameo® Keypad, Standard Mount, 3 Button, Anodized Brass. Please allow 4-5 weeks for delivery.</v>
          </cell>
          <cell r="D3039">
            <v>75</v>
          </cell>
          <cell r="E3039">
            <v>0</v>
          </cell>
          <cell r="F3039">
            <v>0.1</v>
          </cell>
          <cell r="G3039">
            <v>0</v>
          </cell>
          <cell r="H3039">
            <v>0</v>
          </cell>
          <cell r="I3039" t="str">
            <v>Crestron</v>
          </cell>
        </row>
        <row r="3040">
          <cell r="A3040" t="str">
            <v>CBD-FP-ASCENT-3BTN-A/BLK</v>
          </cell>
          <cell r="B3040" t="str">
            <v>Crestron</v>
          </cell>
          <cell r="C3040" t="str">
            <v>Ascent® Solid Metal Faceplate for Cameo® Keypad, Standard Mount, 3 Button, Anodized Black. Please allow 4-5 weeks for delivery.</v>
          </cell>
          <cell r="D3040">
            <v>75</v>
          </cell>
          <cell r="E3040">
            <v>0</v>
          </cell>
          <cell r="F3040">
            <v>0.1</v>
          </cell>
          <cell r="G3040">
            <v>0</v>
          </cell>
          <cell r="H3040">
            <v>0</v>
          </cell>
          <cell r="I3040" t="str">
            <v>Crestron</v>
          </cell>
        </row>
        <row r="3041">
          <cell r="A3041" t="str">
            <v>CBF-FP-ASCENT-SAT/NKL</v>
          </cell>
          <cell r="B3041" t="str">
            <v>Crestron</v>
          </cell>
          <cell r="C3041" t="str">
            <v>Ascent® Solid Metal Faceplate for Cameo® Keypad, Flush Mount, Satin Nickel. Please allow 4-5 weeks for delivery.</v>
          </cell>
          <cell r="D3041">
            <v>85</v>
          </cell>
          <cell r="E3041">
            <v>0</v>
          </cell>
          <cell r="F3041">
            <v>0.1</v>
          </cell>
          <cell r="G3041">
            <v>0</v>
          </cell>
          <cell r="H3041">
            <v>0</v>
          </cell>
          <cell r="I3041" t="str">
            <v>Crestron</v>
          </cell>
        </row>
        <row r="3042">
          <cell r="A3042" t="str">
            <v>CBF-FP-ASCENT-P/NKL</v>
          </cell>
          <cell r="B3042" t="str">
            <v>Crestron</v>
          </cell>
          <cell r="C3042" t="str">
            <v>Ascent® Solid Metal Faceplate for Cameo® Keypad, Flush Mount, Polished Nickel. Please allow 4-5 weeks for delivery.</v>
          </cell>
          <cell r="D3042">
            <v>85</v>
          </cell>
          <cell r="E3042">
            <v>0</v>
          </cell>
          <cell r="F3042">
            <v>0.1</v>
          </cell>
          <cell r="G3042">
            <v>0</v>
          </cell>
          <cell r="H3042">
            <v>0</v>
          </cell>
          <cell r="I3042" t="str">
            <v>Crestron</v>
          </cell>
        </row>
        <row r="3043">
          <cell r="A3043" t="str">
            <v>CBF-FP-ASCENT-P/GLD</v>
          </cell>
          <cell r="B3043" t="str">
            <v>Crestron</v>
          </cell>
          <cell r="C3043" t="str">
            <v>Ascent® Solid Metal Faceplate for Cameo® Keypad, Flush Mount, Polished Gold. Please allow 4-5 weeks for delivery.</v>
          </cell>
          <cell r="D3043">
            <v>115</v>
          </cell>
          <cell r="E3043">
            <v>0</v>
          </cell>
          <cell r="F3043">
            <v>0.1</v>
          </cell>
          <cell r="G3043">
            <v>0</v>
          </cell>
          <cell r="H3043">
            <v>0</v>
          </cell>
          <cell r="I3043" t="str">
            <v>Crestron</v>
          </cell>
        </row>
        <row r="3044">
          <cell r="A3044" t="str">
            <v>CBF-FP-ASCENT-A/SLVR</v>
          </cell>
          <cell r="B3044" t="str">
            <v>Crestron</v>
          </cell>
          <cell r="C3044" t="str">
            <v>Ascent® Solid Metal Faceplate for Cameo® Keypad, Flush Mount, Anodized Silver. Please allow 4-5 weeks for delivery.</v>
          </cell>
          <cell r="D3044">
            <v>50</v>
          </cell>
          <cell r="E3044">
            <v>0</v>
          </cell>
          <cell r="F3044">
            <v>0.1</v>
          </cell>
          <cell r="G3044">
            <v>0</v>
          </cell>
          <cell r="H3044">
            <v>0</v>
          </cell>
          <cell r="I3044" t="str">
            <v>Crestron</v>
          </cell>
        </row>
        <row r="3045">
          <cell r="A3045" t="str">
            <v>CBF-FP-ASCENT-A/GRY</v>
          </cell>
          <cell r="B3045" t="str">
            <v>Crestron</v>
          </cell>
          <cell r="C3045" t="str">
            <v>Ascent® Solid Metal Faceplate for Cameo® Keypad, Flush Mount, Anodized Gray. Please allow 4-5 weeks for delivery.</v>
          </cell>
          <cell r="D3045">
            <v>50</v>
          </cell>
          <cell r="E3045">
            <v>0</v>
          </cell>
          <cell r="F3045">
            <v>0.1</v>
          </cell>
          <cell r="G3045">
            <v>0</v>
          </cell>
          <cell r="H3045">
            <v>0</v>
          </cell>
          <cell r="I3045" t="str">
            <v>Crestron</v>
          </cell>
        </row>
        <row r="3046">
          <cell r="A3046" t="str">
            <v>CBF-FP-ASCENT-A/BRS</v>
          </cell>
          <cell r="B3046" t="str">
            <v>Crestron</v>
          </cell>
          <cell r="C3046" t="str">
            <v>Ascent® Solid Metal Faceplate for Cameo® Keypad, Flush Mount, Anodized Brass. Please allow 4-5 weeks for delivery.</v>
          </cell>
          <cell r="D3046">
            <v>50</v>
          </cell>
          <cell r="E3046">
            <v>0</v>
          </cell>
          <cell r="F3046">
            <v>0.1</v>
          </cell>
          <cell r="G3046">
            <v>0</v>
          </cell>
          <cell r="H3046">
            <v>0</v>
          </cell>
          <cell r="I3046" t="str">
            <v>Crestron</v>
          </cell>
        </row>
        <row r="3047">
          <cell r="A3047" t="str">
            <v>CBF-FP-ASCENT-A/BLK</v>
          </cell>
          <cell r="B3047" t="str">
            <v>Crestron</v>
          </cell>
          <cell r="C3047" t="str">
            <v>Ascent® Solid Metal Faceplate for Cameo® Keypad, Flush Mount, Anodized Black. Please allow 4-5 weeks for delivery.</v>
          </cell>
          <cell r="D3047">
            <v>50</v>
          </cell>
          <cell r="E3047">
            <v>0</v>
          </cell>
          <cell r="F3047">
            <v>0.1</v>
          </cell>
          <cell r="G3047">
            <v>0</v>
          </cell>
          <cell r="H3047">
            <v>0</v>
          </cell>
          <cell r="I3047" t="str">
            <v>Crestron</v>
          </cell>
        </row>
        <row r="3048">
          <cell r="A3048" t="str">
            <v>CBF-FP-ASCENT-4/1BTN-SAT/NKL</v>
          </cell>
          <cell r="B3048" t="str">
            <v>Crestron</v>
          </cell>
          <cell r="C3048" t="str">
            <v>Ascent® Solid Metal Faceplate for Cameo® Keypad, Flush Mount, 4/1 Button, Satin Nickel. Please allow 4-5 weeks for delivery.</v>
          </cell>
          <cell r="D3048">
            <v>85</v>
          </cell>
          <cell r="E3048">
            <v>0</v>
          </cell>
          <cell r="F3048">
            <v>0.1</v>
          </cell>
          <cell r="G3048">
            <v>0</v>
          </cell>
          <cell r="H3048">
            <v>0</v>
          </cell>
          <cell r="I3048" t="str">
            <v>Crestron</v>
          </cell>
        </row>
        <row r="3049">
          <cell r="A3049" t="str">
            <v>CBF-FP-ASCENT-4/1BTN-P/NKL</v>
          </cell>
          <cell r="B3049" t="str">
            <v>Crestron</v>
          </cell>
          <cell r="C3049" t="str">
            <v>Ascent® Solid Metal Faceplate for Cameo® Keypad, Flush Mount, 4/1 Button, Polished Nickel. Please allow 4-5 weeks for delivery.</v>
          </cell>
          <cell r="D3049">
            <v>85</v>
          </cell>
          <cell r="E3049">
            <v>0</v>
          </cell>
          <cell r="F3049">
            <v>0.1</v>
          </cell>
          <cell r="G3049">
            <v>0</v>
          </cell>
          <cell r="H3049">
            <v>0</v>
          </cell>
          <cell r="I3049" t="str">
            <v>Crestron</v>
          </cell>
        </row>
        <row r="3050">
          <cell r="A3050" t="str">
            <v>CBF-FP-ASCENT-4/1BTN-P/GLD</v>
          </cell>
          <cell r="B3050" t="str">
            <v>Crestron</v>
          </cell>
          <cell r="C3050" t="str">
            <v>Ascent® Solid Metal Faceplate for Cameo® Keypad, Flush Mount, 4/1 Button, Polished Gold. Please allow 4-5 weeks for delivery.</v>
          </cell>
          <cell r="D3050">
            <v>115</v>
          </cell>
          <cell r="E3050">
            <v>0</v>
          </cell>
          <cell r="F3050">
            <v>0.1</v>
          </cell>
          <cell r="G3050">
            <v>0</v>
          </cell>
          <cell r="H3050">
            <v>0</v>
          </cell>
          <cell r="I3050" t="str">
            <v>Crestron</v>
          </cell>
        </row>
        <row r="3051">
          <cell r="A3051" t="str">
            <v>CBF-FP-ASCENT-4/1BTN-A/SLVR</v>
          </cell>
          <cell r="B3051" t="str">
            <v>Crestron</v>
          </cell>
          <cell r="C3051" t="str">
            <v>Ascent® Solid Metal Faceplate for Cameo® Keypad, Flush Mount, 4/1 Button, Anodized Silver. Please allow 4-5 weeks for delivery.</v>
          </cell>
          <cell r="D3051">
            <v>50</v>
          </cell>
          <cell r="E3051">
            <v>0</v>
          </cell>
          <cell r="F3051">
            <v>0.1</v>
          </cell>
          <cell r="G3051">
            <v>0</v>
          </cell>
          <cell r="H3051">
            <v>0</v>
          </cell>
          <cell r="I3051" t="str">
            <v>Crestron</v>
          </cell>
        </row>
        <row r="3052">
          <cell r="A3052" t="str">
            <v>CBF-FP-ASCENT-4/1BTN-A/GRY</v>
          </cell>
          <cell r="B3052" t="str">
            <v>Crestron</v>
          </cell>
          <cell r="C3052" t="str">
            <v>Ascent® Solid Metal Faceplate for Cameo® Keypad, Flush Mount, 4/1 Button, Anodized Gray. Please allow 4-5 weeks for delivery.</v>
          </cell>
          <cell r="D3052">
            <v>50</v>
          </cell>
          <cell r="E3052">
            <v>0</v>
          </cell>
          <cell r="F3052">
            <v>0.1</v>
          </cell>
          <cell r="G3052">
            <v>0</v>
          </cell>
          <cell r="H3052">
            <v>0</v>
          </cell>
          <cell r="I3052" t="str">
            <v>Crestron</v>
          </cell>
        </row>
        <row r="3053">
          <cell r="A3053" t="str">
            <v>CBF-FP-ASCENT-4/1BTN-A/BRS</v>
          </cell>
          <cell r="B3053" t="str">
            <v>Crestron</v>
          </cell>
          <cell r="C3053" t="str">
            <v>Ascent® Solid Metal Faceplate for Cameo® Keypad, Flush Mount, 4/1 Button, Anodized Brass. Please allow 4-5 weeks for delivery.</v>
          </cell>
          <cell r="D3053">
            <v>50</v>
          </cell>
          <cell r="E3053">
            <v>0</v>
          </cell>
          <cell r="F3053">
            <v>0.1</v>
          </cell>
          <cell r="G3053">
            <v>0</v>
          </cell>
          <cell r="H3053">
            <v>0</v>
          </cell>
          <cell r="I3053" t="str">
            <v>Crestron</v>
          </cell>
        </row>
        <row r="3054">
          <cell r="A3054" t="str">
            <v>CBF-FP-ASCENT-4/1BTN-A/BLK</v>
          </cell>
          <cell r="B3054" t="str">
            <v>Crestron</v>
          </cell>
          <cell r="C3054" t="str">
            <v>Ascent® Solid Metal Faceplate for Cameo® Keypad, Flush Mount, 4/1 Button, Anodized Black. Please allow 4-5 weeks for delivery.</v>
          </cell>
          <cell r="D3054">
            <v>50</v>
          </cell>
          <cell r="E3054">
            <v>0</v>
          </cell>
          <cell r="F3054">
            <v>0.1</v>
          </cell>
          <cell r="G3054">
            <v>0</v>
          </cell>
          <cell r="H3054">
            <v>0</v>
          </cell>
          <cell r="I3054" t="str">
            <v>Crestron</v>
          </cell>
        </row>
        <row r="3055">
          <cell r="A3055" t="str">
            <v>CBF-FP-ASCENT-3/2BTN-SAT/NKL</v>
          </cell>
          <cell r="B3055" t="str">
            <v>Crestron</v>
          </cell>
          <cell r="C3055" t="str">
            <v>Ascent® Solid Metal Faceplate for Cameo® Keypad, Flush Mount, 3/2 Button, Satin Nickel. Please allow 4-5 weeks for delivery.</v>
          </cell>
          <cell r="D3055">
            <v>85</v>
          </cell>
          <cell r="E3055">
            <v>0</v>
          </cell>
          <cell r="F3055">
            <v>0.1</v>
          </cell>
          <cell r="G3055">
            <v>0</v>
          </cell>
          <cell r="H3055">
            <v>0</v>
          </cell>
          <cell r="I3055" t="str">
            <v>Crestron</v>
          </cell>
        </row>
        <row r="3056">
          <cell r="A3056" t="str">
            <v>CBF-FP-ASCENT-3/2BTN-P/NKL</v>
          </cell>
          <cell r="B3056" t="str">
            <v>Crestron</v>
          </cell>
          <cell r="C3056" t="str">
            <v>Ascent® Solid Metal Faceplate for Cameo® Keypad, Flush Mount, 3/2 Button, Polished Nickel. Please allow 4-5 weeks for delivery.</v>
          </cell>
          <cell r="D3056">
            <v>85</v>
          </cell>
          <cell r="E3056">
            <v>0</v>
          </cell>
          <cell r="F3056">
            <v>0.1</v>
          </cell>
          <cell r="G3056">
            <v>0</v>
          </cell>
          <cell r="H3056">
            <v>0</v>
          </cell>
          <cell r="I3056" t="str">
            <v>Crestron</v>
          </cell>
        </row>
        <row r="3057">
          <cell r="A3057" t="str">
            <v>CBF-FP-ASCENT-3/2BTN-P/GLD</v>
          </cell>
          <cell r="B3057" t="str">
            <v>Crestron</v>
          </cell>
          <cell r="C3057" t="str">
            <v>Ascent® Solid Metal Faceplate for Cameo® Keypad, Flush Mount, 3/2 Button, Polished Gold. Please allow 4-5 weeks for delivery.</v>
          </cell>
          <cell r="D3057">
            <v>115</v>
          </cell>
          <cell r="E3057">
            <v>0</v>
          </cell>
          <cell r="F3057">
            <v>0.1</v>
          </cell>
          <cell r="G3057">
            <v>0</v>
          </cell>
          <cell r="H3057">
            <v>0</v>
          </cell>
          <cell r="I3057" t="str">
            <v>Crestron</v>
          </cell>
        </row>
        <row r="3058">
          <cell r="A3058" t="str">
            <v>CBF-FP-ASCENT-3/2BTN-A/SLVR</v>
          </cell>
          <cell r="B3058" t="str">
            <v>Crestron</v>
          </cell>
          <cell r="C3058" t="str">
            <v>Ascent® Solid Metal Faceplate for Cameo® Keypad, Flush Mount, 3/2 Button, Anodized Silver. Please allow 4-5 weeks for delivery.</v>
          </cell>
          <cell r="D3058">
            <v>50</v>
          </cell>
          <cell r="E3058">
            <v>0</v>
          </cell>
          <cell r="F3058">
            <v>0.1</v>
          </cell>
          <cell r="G3058">
            <v>0</v>
          </cell>
          <cell r="H3058">
            <v>0</v>
          </cell>
          <cell r="I3058" t="str">
            <v>Crestron</v>
          </cell>
        </row>
        <row r="3059">
          <cell r="A3059" t="str">
            <v>CBF-FP-ASCENT-3/2BTN-A/GRY</v>
          </cell>
          <cell r="B3059" t="str">
            <v>Crestron</v>
          </cell>
          <cell r="C3059" t="str">
            <v>Ascent® Solid Metal Faceplate for Cameo® Keypad, Flush Mount, 3/2 Button, Anodized Gray. Please allow 4-5 weeks for delivery.</v>
          </cell>
          <cell r="D3059">
            <v>50</v>
          </cell>
          <cell r="E3059">
            <v>0</v>
          </cell>
          <cell r="F3059">
            <v>0.1</v>
          </cell>
          <cell r="G3059">
            <v>0</v>
          </cell>
          <cell r="H3059">
            <v>0</v>
          </cell>
          <cell r="I3059" t="str">
            <v>Crestron</v>
          </cell>
        </row>
        <row r="3060">
          <cell r="A3060" t="str">
            <v>CBF-FP-ASCENT-3/2BTN-A/BRS</v>
          </cell>
          <cell r="B3060" t="str">
            <v>Crestron</v>
          </cell>
          <cell r="C3060" t="str">
            <v>Ascent® Solid Metal Faceplate for Cameo® Keypad, Flush Mount, 3/2 Button, Anodized Brass. Please allow 4-5 weeks for delivery.</v>
          </cell>
          <cell r="D3060">
            <v>50</v>
          </cell>
          <cell r="E3060">
            <v>0</v>
          </cell>
          <cell r="F3060">
            <v>0.1</v>
          </cell>
          <cell r="G3060">
            <v>0</v>
          </cell>
          <cell r="H3060">
            <v>0</v>
          </cell>
          <cell r="I3060" t="str">
            <v>Crestron</v>
          </cell>
        </row>
        <row r="3061">
          <cell r="A3061" t="str">
            <v>CBF-FP-ASCENT-3/2BTN-A/BLK</v>
          </cell>
          <cell r="B3061" t="str">
            <v>Crestron</v>
          </cell>
          <cell r="C3061" t="str">
            <v>Ascent® Solid Metal Faceplate for Cameo® Keypad, Flush Mount, 3/2 Button, Anodized Black. Please allow 4-5 weeks for delivery.</v>
          </cell>
          <cell r="D3061">
            <v>50</v>
          </cell>
          <cell r="E3061">
            <v>0</v>
          </cell>
          <cell r="F3061">
            <v>0.1</v>
          </cell>
          <cell r="G3061">
            <v>0</v>
          </cell>
          <cell r="H3061">
            <v>0</v>
          </cell>
          <cell r="I3061" t="str">
            <v>Crestron</v>
          </cell>
        </row>
        <row r="3062">
          <cell r="A3062" t="str">
            <v>CBF-FP-ASCENT-3BTN-SAT/NKL</v>
          </cell>
          <cell r="B3062" t="str">
            <v>Crestron</v>
          </cell>
          <cell r="C3062" t="str">
            <v>Ascent® Solid Metal Faceplate for Cameo® Keypad, Flush Mount, 3 Button, Satin Nickel. Please allow 4-5 weeks for delivery.</v>
          </cell>
          <cell r="D3062">
            <v>85</v>
          </cell>
          <cell r="E3062">
            <v>0</v>
          </cell>
          <cell r="F3062">
            <v>0.1</v>
          </cell>
          <cell r="G3062">
            <v>0</v>
          </cell>
          <cell r="H3062">
            <v>0</v>
          </cell>
          <cell r="I3062" t="str">
            <v>Crestron</v>
          </cell>
        </row>
        <row r="3063">
          <cell r="A3063" t="str">
            <v>CBF-FP-ASCENT-3BTN-P/NKL</v>
          </cell>
          <cell r="B3063" t="str">
            <v>Crestron</v>
          </cell>
          <cell r="C3063" t="str">
            <v>Ascent® Solid Metal Faceplate for Cameo® Keypad, Flush Mount, 3 Button, Polished Nickel. Please allow 4-5 weeks for delivery.</v>
          </cell>
          <cell r="D3063">
            <v>85</v>
          </cell>
          <cell r="E3063">
            <v>0</v>
          </cell>
          <cell r="F3063">
            <v>0.1</v>
          </cell>
          <cell r="G3063">
            <v>0</v>
          </cell>
          <cell r="H3063">
            <v>0</v>
          </cell>
          <cell r="I3063" t="str">
            <v>Crestron</v>
          </cell>
        </row>
        <row r="3064">
          <cell r="A3064" t="str">
            <v>CBF-FP-ASCENT-3BTN-P/GLD</v>
          </cell>
          <cell r="B3064" t="str">
            <v>Crestron</v>
          </cell>
          <cell r="C3064" t="str">
            <v>Ascent® Solid Metal Faceplate for Cameo® Keypad, Flush Mount, 3 Button, Polished Gold. Please allow 4-5 weeks for delivery.</v>
          </cell>
          <cell r="D3064">
            <v>115</v>
          </cell>
          <cell r="E3064">
            <v>0</v>
          </cell>
          <cell r="F3064">
            <v>0.1</v>
          </cell>
          <cell r="G3064">
            <v>0</v>
          </cell>
          <cell r="H3064">
            <v>0</v>
          </cell>
          <cell r="I3064" t="str">
            <v>Crestron</v>
          </cell>
        </row>
        <row r="3065">
          <cell r="A3065" t="str">
            <v>CBF-FP-ASCENT-3BTN-A/SLVR</v>
          </cell>
          <cell r="B3065" t="str">
            <v>Crestron</v>
          </cell>
          <cell r="C3065" t="str">
            <v>Ascent® Solid Metal Faceplate for Cameo® Keypad, Flush Mount, 3 Button, Anodized Silver. Please allow 4-5 weeks for delivery.</v>
          </cell>
          <cell r="D3065">
            <v>50</v>
          </cell>
          <cell r="E3065">
            <v>0</v>
          </cell>
          <cell r="F3065">
            <v>0.1</v>
          </cell>
          <cell r="G3065">
            <v>0</v>
          </cell>
          <cell r="H3065">
            <v>0</v>
          </cell>
          <cell r="I3065" t="str">
            <v>Crestron</v>
          </cell>
        </row>
        <row r="3066">
          <cell r="A3066" t="str">
            <v>CBF-FP-ASCENT-3BTN-A/GRY</v>
          </cell>
          <cell r="B3066" t="str">
            <v>Crestron</v>
          </cell>
          <cell r="C3066" t="str">
            <v>Ascent® Solid Metal Faceplate for Cameo® Keypad, Flush Mount, 3 Button, Anodized Gray. Please allow 4-5 weeks for delivery.</v>
          </cell>
          <cell r="D3066">
            <v>50</v>
          </cell>
          <cell r="E3066">
            <v>0</v>
          </cell>
          <cell r="F3066">
            <v>0.1</v>
          </cell>
          <cell r="G3066">
            <v>0</v>
          </cell>
          <cell r="H3066">
            <v>0</v>
          </cell>
          <cell r="I3066" t="str">
            <v>Crestron</v>
          </cell>
        </row>
        <row r="3067">
          <cell r="A3067" t="str">
            <v>CBF-FP-ASCENT-3BTN-A/BRS</v>
          </cell>
          <cell r="B3067" t="str">
            <v>Crestron</v>
          </cell>
          <cell r="C3067" t="str">
            <v>Ascent® Solid Metal Faceplate for Cameo® Keypad, Flush Mount, 3 Button, Anodized Brass. Please allow 4-5 weeks for delivery.</v>
          </cell>
          <cell r="D3067">
            <v>50</v>
          </cell>
          <cell r="E3067">
            <v>0</v>
          </cell>
          <cell r="F3067">
            <v>0.1</v>
          </cell>
          <cell r="G3067">
            <v>0</v>
          </cell>
          <cell r="H3067">
            <v>0</v>
          </cell>
          <cell r="I3067" t="str">
            <v>Crestron</v>
          </cell>
        </row>
        <row r="3068">
          <cell r="A3068" t="str">
            <v>CBF-FP-ASCENT-3BTN-A/BLK</v>
          </cell>
          <cell r="B3068" t="str">
            <v>Crestron</v>
          </cell>
          <cell r="C3068" t="str">
            <v>Ascent® Solid Metal Faceplate for Cameo® Keypad, Flush Mount, 3 Button, Anodized Black. Please allow 4-5 weeks for delivery.</v>
          </cell>
          <cell r="D3068">
            <v>50</v>
          </cell>
          <cell r="E3068">
            <v>0</v>
          </cell>
          <cell r="F3068">
            <v>0.1</v>
          </cell>
          <cell r="G3068">
            <v>0</v>
          </cell>
          <cell r="H3068">
            <v>0</v>
          </cell>
          <cell r="I3068" t="str">
            <v>Crestron</v>
          </cell>
        </row>
        <row r="3069">
          <cell r="A3069" t="str">
            <v>CCR-FP-ASCENT-1</v>
          </cell>
          <cell r="B3069" t="str">
            <v>Crestron</v>
          </cell>
          <cell r="C3069" t="str">
            <v>Ascent® Color Ring</v>
          </cell>
          <cell r="D3069">
            <v>75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 t="str">
            <v>Crestron</v>
          </cell>
        </row>
        <row r="3070">
          <cell r="A3070" t="str">
            <v>TPS-FPAR4000L-W</v>
          </cell>
          <cell r="B3070" t="str">
            <v>Crestron</v>
          </cell>
          <cell r="C3070" t="str">
            <v>Architectural Faceplate for TPS-4000L touchpanel, White [Special Order - allow 60 days for delivery]</v>
          </cell>
          <cell r="D3070">
            <v>200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 t="str">
            <v>Crestron</v>
          </cell>
        </row>
        <row r="3071">
          <cell r="A3071" t="str">
            <v>TPS-FPAR4000L-S/STEEL</v>
          </cell>
          <cell r="B3071" t="str">
            <v>Crestron</v>
          </cell>
          <cell r="C3071" t="str">
            <v>Architectural Faceplate for TPS-4000L touchpanel, Stainless Steel (aluminum composition) [Special Order - allow 60 days for delivery]</v>
          </cell>
          <cell r="D3071">
            <v>200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 t="str">
            <v>Crestron</v>
          </cell>
        </row>
        <row r="3072">
          <cell r="A3072" t="str">
            <v>TPS-FPAR4000L-A</v>
          </cell>
          <cell r="B3072" t="str">
            <v>Crestron</v>
          </cell>
          <cell r="C3072" t="str">
            <v>Architectural Faceplate for TPS-4000L touchpanel, Almond [Special Order - allow 60 days for delivery]</v>
          </cell>
          <cell r="D3072">
            <v>200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 t="str">
            <v>Crestron</v>
          </cell>
        </row>
        <row r="3073">
          <cell r="A3073" t="str">
            <v>C2NI/INETI-FPW-T-S/STEEL</v>
          </cell>
          <cell r="B3073" t="str">
            <v>Crestron</v>
          </cell>
          <cell r="C3073" t="str">
            <v>Architectural Faceplate for C2NI-CB and INETI-CB Series Keypads, Matte White Trim w/Stainless Steel Inlay</v>
          </cell>
          <cell r="D3073">
            <v>25</v>
          </cell>
          <cell r="E3073">
            <v>0</v>
          </cell>
          <cell r="F3073">
            <v>0.1</v>
          </cell>
          <cell r="G3073">
            <v>0</v>
          </cell>
          <cell r="H3073">
            <v>0</v>
          </cell>
          <cell r="I3073" t="str">
            <v>Crestron</v>
          </cell>
        </row>
        <row r="3074">
          <cell r="A3074" t="str">
            <v>C2NI/INETI-FPB-T-S/STEEL</v>
          </cell>
          <cell r="B3074" t="str">
            <v>Crestron</v>
          </cell>
          <cell r="C3074" t="str">
            <v>Architectural Faceplate for C2NI-CB and INETI-CB Series Keypads, Matte Black Trim w/Stainless Steel Inlay</v>
          </cell>
          <cell r="D3074">
            <v>25</v>
          </cell>
          <cell r="E3074">
            <v>0</v>
          </cell>
          <cell r="F3074">
            <v>0.1</v>
          </cell>
          <cell r="G3074">
            <v>0</v>
          </cell>
          <cell r="H3074">
            <v>0</v>
          </cell>
          <cell r="I3074" t="str">
            <v>Crestron</v>
          </cell>
        </row>
        <row r="3075">
          <cell r="A3075" t="str">
            <v>CRESTRON-APP-SSTV</v>
          </cell>
          <cell r="B3075" t="str">
            <v>Crestron</v>
          </cell>
          <cell r="C3075" t="str">
            <v>APP for Samsung TV Control Overlay</v>
          </cell>
          <cell r="D3075">
            <v>99</v>
          </cell>
          <cell r="E3075">
            <v>0</v>
          </cell>
          <cell r="F3075">
            <v>0.25</v>
          </cell>
          <cell r="G3075">
            <v>0.25</v>
          </cell>
          <cell r="H3075">
            <v>4</v>
          </cell>
          <cell r="I3075" t="str">
            <v>Crestron</v>
          </cell>
        </row>
        <row r="3076">
          <cell r="A3076" t="str">
            <v>C2N-TXM-C50</v>
          </cell>
          <cell r="B3076" t="str">
            <v>Crestron</v>
          </cell>
          <cell r="C3076" t="str">
            <v>Antenna Extension Cable for XM® Radio, 50 ft, Indoor/Outdoor</v>
          </cell>
          <cell r="D3076">
            <v>75</v>
          </cell>
          <cell r="E3076">
            <v>0</v>
          </cell>
          <cell r="F3076">
            <v>2</v>
          </cell>
          <cell r="G3076">
            <v>0</v>
          </cell>
          <cell r="H3076">
            <v>0</v>
          </cell>
          <cell r="I3076" t="str">
            <v>Crestron</v>
          </cell>
        </row>
        <row r="3077">
          <cell r="A3077" t="str">
            <v>C2N-TAMWX</v>
          </cell>
          <cell r="B3077" t="str">
            <v>Crestron</v>
          </cell>
          <cell r="C3077" t="str">
            <v>AM/Weather Radio Tuner with phase-selectable servo-tuned antenna system; requires C2N-TFM or C2N-TTVFM</v>
          </cell>
          <cell r="D3077">
            <v>450</v>
          </cell>
          <cell r="E3077">
            <v>0</v>
          </cell>
          <cell r="F3077">
            <v>1</v>
          </cell>
          <cell r="G3077">
            <v>0.25</v>
          </cell>
          <cell r="H3077">
            <v>3</v>
          </cell>
          <cell r="I3077" t="str">
            <v>Crestron</v>
          </cell>
        </row>
        <row r="3078">
          <cell r="A3078" t="str">
            <v>ATC-AMFMXMD</v>
          </cell>
          <cell r="B3078" t="str">
            <v>Crestron</v>
          </cell>
          <cell r="C3078" t="str">
            <v>AM/FM and XM® Satellite Radio Tuner Card</v>
          </cell>
          <cell r="D3078">
            <v>550</v>
          </cell>
          <cell r="E3078">
            <v>0</v>
          </cell>
          <cell r="F3078">
            <v>1</v>
          </cell>
          <cell r="G3078">
            <v>1</v>
          </cell>
          <cell r="H3078">
            <v>3</v>
          </cell>
          <cell r="I3078" t="str">
            <v>Crestron</v>
          </cell>
        </row>
        <row r="3079">
          <cell r="A3079" t="str">
            <v>C2N-TAMFMXM</v>
          </cell>
          <cell r="B3079" t="str">
            <v>Crestron</v>
          </cell>
          <cell r="C3079" t="str">
            <v>AM/FM and XM® Satellite Radio Tuner</v>
          </cell>
          <cell r="D3079">
            <v>650</v>
          </cell>
          <cell r="E3079">
            <v>0</v>
          </cell>
          <cell r="F3079">
            <v>1</v>
          </cell>
          <cell r="G3079">
            <v>0.25</v>
          </cell>
          <cell r="H3079">
            <v>3</v>
          </cell>
          <cell r="I3079" t="str">
            <v>Crestron</v>
          </cell>
        </row>
        <row r="3080">
          <cell r="A3080" t="str">
            <v>AIR_SR8-W-T</v>
          </cell>
          <cell r="B3080" t="str">
            <v>Crestron</v>
          </cell>
          <cell r="C3080" t="str">
            <v>AIR™ 8" 2-Way Surface Mount Outdoor Speakers, White Textured, Pair</v>
          </cell>
          <cell r="D3080">
            <v>400</v>
          </cell>
          <cell r="E3080">
            <v>0</v>
          </cell>
          <cell r="F3080">
            <v>2</v>
          </cell>
          <cell r="G3080">
            <v>0</v>
          </cell>
          <cell r="H3080">
            <v>0</v>
          </cell>
          <cell r="I3080" t="str">
            <v>Crestron</v>
          </cell>
        </row>
        <row r="3081">
          <cell r="A3081" t="str">
            <v>AIR_SR8-B-T</v>
          </cell>
          <cell r="B3081" t="str">
            <v>Crestron</v>
          </cell>
          <cell r="C3081" t="str">
            <v>AIR™ 8" 2-Way Surface Mount Outdoor Speakers, Black Textured, Pair</v>
          </cell>
          <cell r="D3081">
            <v>400</v>
          </cell>
          <cell r="E3081">
            <v>0</v>
          </cell>
          <cell r="F3081">
            <v>2</v>
          </cell>
          <cell r="G3081">
            <v>0</v>
          </cell>
          <cell r="H3081">
            <v>0</v>
          </cell>
          <cell r="I3081" t="str">
            <v>Crestron</v>
          </cell>
        </row>
        <row r="3082">
          <cell r="A3082" t="str">
            <v>AIR_SR6-W-T</v>
          </cell>
          <cell r="B3082" t="str">
            <v>Crestron</v>
          </cell>
          <cell r="C3082" t="str">
            <v>AIR™ 6.5" 2-Way Surface Mount Outdoor Speakers, White Textured, Pair</v>
          </cell>
          <cell r="D3082">
            <v>300</v>
          </cell>
          <cell r="E3082">
            <v>0</v>
          </cell>
          <cell r="F3082">
            <v>2</v>
          </cell>
          <cell r="G3082">
            <v>0</v>
          </cell>
          <cell r="H3082">
            <v>0</v>
          </cell>
          <cell r="I3082" t="str">
            <v>Crestron</v>
          </cell>
        </row>
        <row r="3083">
          <cell r="A3083" t="str">
            <v>AIR_SR6-B-T</v>
          </cell>
          <cell r="B3083" t="str">
            <v>Crestron</v>
          </cell>
          <cell r="C3083" t="str">
            <v>AIR™ 6.5" 2-Way Surface Mount Outdoor Speakers, Black Textured, Pair</v>
          </cell>
          <cell r="D3083">
            <v>300</v>
          </cell>
          <cell r="E3083">
            <v>0</v>
          </cell>
          <cell r="F3083">
            <v>2</v>
          </cell>
          <cell r="G3083">
            <v>0</v>
          </cell>
          <cell r="H3083">
            <v>0</v>
          </cell>
          <cell r="I3083" t="str">
            <v>Crestron</v>
          </cell>
        </row>
        <row r="3084">
          <cell r="A3084" t="str">
            <v>AIR_SR4-W-T</v>
          </cell>
          <cell r="B3084" t="str">
            <v>Crestron</v>
          </cell>
          <cell r="C3084" t="str">
            <v>AIR™ 4" 2-Way Surface Mount Outdoor Speakers, White Textured, Pair</v>
          </cell>
          <cell r="D3084">
            <v>250</v>
          </cell>
          <cell r="E3084">
            <v>0</v>
          </cell>
          <cell r="F3084">
            <v>2</v>
          </cell>
          <cell r="G3084">
            <v>0</v>
          </cell>
          <cell r="H3084">
            <v>0</v>
          </cell>
          <cell r="I3084" t="str">
            <v>Crestron</v>
          </cell>
        </row>
        <row r="3085">
          <cell r="A3085" t="str">
            <v>AIR_SR4-B-T</v>
          </cell>
          <cell r="B3085" t="str">
            <v>Crestron</v>
          </cell>
          <cell r="C3085" t="str">
            <v>AIR™ 4" 2-Way Surface Mount Outdoor Speakers, Black Textured, Pair</v>
          </cell>
          <cell r="D3085">
            <v>250</v>
          </cell>
          <cell r="E3085">
            <v>0</v>
          </cell>
          <cell r="F3085">
            <v>2</v>
          </cell>
          <cell r="G3085">
            <v>0</v>
          </cell>
          <cell r="H3085">
            <v>0</v>
          </cell>
          <cell r="I3085" t="str">
            <v>Crestron</v>
          </cell>
        </row>
        <row r="3086">
          <cell r="A3086" t="str">
            <v>AM-100</v>
          </cell>
          <cell r="B3086" t="str">
            <v>Crestron</v>
          </cell>
          <cell r="C3086" t="str">
            <v>AirMedia™ Presentation Gateway</v>
          </cell>
          <cell r="D3086">
            <v>800</v>
          </cell>
          <cell r="E3086">
            <v>0</v>
          </cell>
          <cell r="F3086">
            <v>1</v>
          </cell>
          <cell r="G3086">
            <v>1</v>
          </cell>
          <cell r="H3086">
            <v>2</v>
          </cell>
          <cell r="I3086" t="str">
            <v>Crestron</v>
          </cell>
        </row>
        <row r="3087">
          <cell r="A3087" t="str">
            <v>AES-AUDIONET</v>
          </cell>
          <cell r="B3087" t="str">
            <v>Crestron</v>
          </cell>
          <cell r="C3087" t="str">
            <v>Adagio® Entertainment System, includes (1) Internet Radio Tuner Card</v>
          </cell>
          <cell r="D3087">
            <v>2050</v>
          </cell>
          <cell r="E3087">
            <v>0</v>
          </cell>
          <cell r="F3087">
            <v>2</v>
          </cell>
          <cell r="G3087">
            <v>2</v>
          </cell>
          <cell r="H3087">
            <v>14</v>
          </cell>
          <cell r="I3087" t="str">
            <v>Crestron</v>
          </cell>
        </row>
        <row r="3088">
          <cell r="A3088" t="str">
            <v>AES</v>
          </cell>
          <cell r="B3088" t="str">
            <v>Crestron</v>
          </cell>
          <cell r="C3088" t="str">
            <v>Adagio® Entertainment System, includes (1) Dual AM/FM Tuner Card</v>
          </cell>
          <cell r="D3088">
            <v>1850</v>
          </cell>
          <cell r="E3088">
            <v>0</v>
          </cell>
          <cell r="F3088">
            <v>2</v>
          </cell>
          <cell r="G3088">
            <v>2</v>
          </cell>
          <cell r="H3088">
            <v>11</v>
          </cell>
          <cell r="I3088" t="str">
            <v>Crestron</v>
          </cell>
        </row>
        <row r="3089">
          <cell r="A3089" t="str">
            <v>AES-AMFMXMD</v>
          </cell>
          <cell r="B3089" t="str">
            <v>Crestron</v>
          </cell>
          <cell r="C3089" t="str">
            <v>Adagio® Entertainment System, includes (1) AM/FM &amp; XM® Satellite Radio Tuner Card</v>
          </cell>
          <cell r="D3089">
            <v>2050</v>
          </cell>
          <cell r="E3089">
            <v>0</v>
          </cell>
          <cell r="F3089">
            <v>2</v>
          </cell>
          <cell r="G3089">
            <v>2</v>
          </cell>
          <cell r="H3089">
            <v>14</v>
          </cell>
          <cell r="I3089" t="str">
            <v>Crestron</v>
          </cell>
        </row>
        <row r="3090">
          <cell r="A3090" t="str">
            <v>AESI-AUDIONET</v>
          </cell>
          <cell r="B3090" t="str">
            <v>Crestron</v>
          </cell>
          <cell r="C3090" t="str">
            <v>Adagio® Entertainment System - International Version, includes (1) Internet Radio Tuner Card</v>
          </cell>
          <cell r="D3090">
            <v>2050</v>
          </cell>
          <cell r="E3090">
            <v>0</v>
          </cell>
          <cell r="F3090">
            <v>2</v>
          </cell>
          <cell r="G3090">
            <v>2</v>
          </cell>
          <cell r="H3090">
            <v>14</v>
          </cell>
          <cell r="I3090" t="str">
            <v>Crestron</v>
          </cell>
        </row>
        <row r="3091">
          <cell r="A3091" t="str">
            <v>AESI</v>
          </cell>
          <cell r="B3091" t="str">
            <v>Crestron</v>
          </cell>
          <cell r="C3091" t="str">
            <v>Adagio® Entertainment System - International Version, 230V, includes (1) Dual AM/FM Tuner Card</v>
          </cell>
          <cell r="D3091">
            <v>1850</v>
          </cell>
          <cell r="E3091">
            <v>0</v>
          </cell>
          <cell r="F3091">
            <v>2</v>
          </cell>
          <cell r="G3091">
            <v>2</v>
          </cell>
          <cell r="H3091">
            <v>11</v>
          </cell>
          <cell r="I3091" t="str">
            <v>Crestron</v>
          </cell>
        </row>
        <row r="3092">
          <cell r="A3092" t="str">
            <v>ABVR-1</v>
          </cell>
          <cell r="B3092" t="str">
            <v>Crestron</v>
          </cell>
          <cell r="C3092" t="str">
            <v>Adagio® Balanced Video Receiver</v>
          </cell>
          <cell r="D3092">
            <v>125</v>
          </cell>
          <cell r="E3092">
            <v>0</v>
          </cell>
          <cell r="F3092">
            <v>1</v>
          </cell>
          <cell r="G3092">
            <v>0</v>
          </cell>
          <cell r="H3092">
            <v>0</v>
          </cell>
          <cell r="I3092" t="str">
            <v>Crestron</v>
          </cell>
        </row>
        <row r="3093">
          <cell r="A3093" t="str">
            <v>ABARI-1</v>
          </cell>
          <cell r="B3093" t="str">
            <v>Crestron</v>
          </cell>
          <cell r="C3093" t="str">
            <v>Adagio® Balanced Audio Receiver - International Version, 230V</v>
          </cell>
          <cell r="D3093">
            <v>75</v>
          </cell>
          <cell r="E3093">
            <v>0</v>
          </cell>
          <cell r="F3093">
            <v>1</v>
          </cell>
          <cell r="G3093">
            <v>0</v>
          </cell>
          <cell r="H3093">
            <v>0</v>
          </cell>
          <cell r="I3093" t="str">
            <v>Crestron</v>
          </cell>
        </row>
        <row r="3094">
          <cell r="A3094" t="str">
            <v>ABAR-1</v>
          </cell>
          <cell r="B3094" t="str">
            <v>Crestron</v>
          </cell>
          <cell r="C3094" t="str">
            <v>Adagio® Balanced Audio Receiver</v>
          </cell>
          <cell r="D3094">
            <v>75</v>
          </cell>
          <cell r="E3094">
            <v>0</v>
          </cell>
          <cell r="F3094">
            <v>1</v>
          </cell>
          <cell r="G3094">
            <v>0</v>
          </cell>
          <cell r="H3094">
            <v>0</v>
          </cell>
          <cell r="I3094" t="str">
            <v>Crestron</v>
          </cell>
        </row>
        <row r="3095">
          <cell r="A3095" t="str">
            <v>AAEI</v>
          </cell>
          <cell r="B3095" t="str">
            <v>Crestron</v>
          </cell>
          <cell r="C3095" t="str">
            <v>Adagio® Audio Expander - International Version, 230V</v>
          </cell>
          <cell r="D3095">
            <v>1200</v>
          </cell>
          <cell r="E3095">
            <v>0</v>
          </cell>
          <cell r="F3095">
            <v>2</v>
          </cell>
          <cell r="G3095">
            <v>0.25</v>
          </cell>
          <cell r="H3095">
            <v>6</v>
          </cell>
          <cell r="I3095" t="str">
            <v>Crestron</v>
          </cell>
        </row>
        <row r="3096">
          <cell r="A3096" t="str">
            <v>AAE</v>
          </cell>
          <cell r="B3096" t="str">
            <v>Crestron</v>
          </cell>
          <cell r="C3096" t="str">
            <v>Adagio® Audio Expander</v>
          </cell>
          <cell r="D3096">
            <v>1200</v>
          </cell>
          <cell r="E3096">
            <v>0</v>
          </cell>
          <cell r="F3096">
            <v>2</v>
          </cell>
          <cell r="G3096">
            <v>0.25</v>
          </cell>
          <cell r="H3096">
            <v>6</v>
          </cell>
          <cell r="I3096" t="str">
            <v>Crestron</v>
          </cell>
        </row>
        <row r="3097">
          <cell r="A3097" t="str">
            <v>TPMC-9LW-T</v>
          </cell>
          <cell r="B3097" t="str">
            <v>Crestron</v>
          </cell>
          <cell r="C3097" t="str">
            <v>9" Wall Mount Touch Screen, White Textured; includes TPMC-9L-FPW-T_BLANK button faceplate, TPMC-9L-FPW-T-NB_BLANK no-button faceplate, and (1) set mounting clips. For additional mounting options, faceplates, and custom engraving, see Configuration and Ordering Guide.</v>
          </cell>
          <cell r="D3097">
            <v>1900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 t="str">
            <v>Crestron</v>
          </cell>
        </row>
        <row r="3098">
          <cell r="A3098" t="str">
            <v>TPMC-9LB-T</v>
          </cell>
          <cell r="B3098" t="str">
            <v>Crestron</v>
          </cell>
          <cell r="C3098" t="str">
            <v>9" Wall Mount Touch Screen, Black Textured; includes TPMC-9L-FPB-T_BLANK button faceplate, TPMC-9L-FPB-T-NB_BLANK no-button faceplate, and (1) set mounting clips. For additional mounting options, faceplates, and custom engraving, see Configuration and Ordering Guide.</v>
          </cell>
          <cell r="D3098">
            <v>1900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 t="str">
            <v>Crestron</v>
          </cell>
        </row>
        <row r="3099">
          <cell r="A3099" t="str">
            <v>TPMC-9LA-T</v>
          </cell>
          <cell r="B3099" t="str">
            <v>Crestron</v>
          </cell>
          <cell r="C3099" t="str">
            <v>9" Wall Mount Touch Screen, Almond Textured; includes TPMC-9L-FPA-T_BLANK button faceplate, TPMC-9L-FPA-T-NB_BLANK no-button faceplate, and (1) set mounting clips. For additional mounting options, faceplates, and custom engraving, see Configuration and Ordering Guide.</v>
          </cell>
          <cell r="D3099">
            <v>1900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 t="str">
            <v>Crestron</v>
          </cell>
        </row>
        <row r="3100">
          <cell r="A3100" t="str">
            <v>TPMC-9-W-S</v>
          </cell>
          <cell r="B3100" t="str">
            <v>Crestron</v>
          </cell>
          <cell r="C3100" t="str">
            <v>9" Tilt Touch Screen, White Smooth; includes TPS-6X-IMCW &amp; PW-2407WU</v>
          </cell>
          <cell r="D3100">
            <v>1900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 t="str">
            <v>Crestron</v>
          </cell>
        </row>
        <row r="3101">
          <cell r="A3101" t="str">
            <v>TPMC-9-B-T</v>
          </cell>
          <cell r="B3101" t="str">
            <v>Crestron</v>
          </cell>
          <cell r="C3101" t="str">
            <v>9" Tilt Touch Screen, Black Textured; includes TPS-6X-IMCW &amp; PW-2407WU</v>
          </cell>
          <cell r="D3101">
            <v>1900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 t="str">
            <v>Crestron</v>
          </cell>
        </row>
        <row r="3102">
          <cell r="A3102" t="str">
            <v>TPMC-9-B</v>
          </cell>
          <cell r="B3102" t="str">
            <v>Crestron</v>
          </cell>
          <cell r="C3102" t="str">
            <v>9" Tilt Touch Screen, Black Smooth; includes TPS-6X-IMCW &amp; PW-2407WU</v>
          </cell>
          <cell r="D3102">
            <v>1900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 t="str">
            <v>Crestron</v>
          </cell>
        </row>
        <row r="3103">
          <cell r="A3103" t="str">
            <v>QM-MD8X8</v>
          </cell>
          <cell r="B3103" t="str">
            <v>Crestron</v>
          </cell>
          <cell r="C3103" t="str">
            <v xml:space="preserve">8x8 QuickMedia Matrix Switcher </v>
          </cell>
          <cell r="D3103">
            <v>2000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 t="str">
            <v>Crestron</v>
          </cell>
        </row>
        <row r="3104">
          <cell r="A3104" t="str">
            <v>CEN-RGBHVHB8X8</v>
          </cell>
          <cell r="B3104" t="str">
            <v>Crestron</v>
          </cell>
          <cell r="C3104" t="str">
            <v>8x8 High-Bandwidth RGB Matrix Switcher</v>
          </cell>
          <cell r="D3104">
            <v>2695</v>
          </cell>
          <cell r="E3104">
            <v>0</v>
          </cell>
          <cell r="F3104">
            <v>3</v>
          </cell>
          <cell r="G3104">
            <v>0.25</v>
          </cell>
          <cell r="H3104">
            <v>8</v>
          </cell>
          <cell r="I3104" t="str">
            <v>Crestron</v>
          </cell>
        </row>
        <row r="3105">
          <cell r="A3105" t="str">
            <v>DM-MD8X8</v>
          </cell>
          <cell r="B3105" t="str">
            <v>Crestron</v>
          </cell>
          <cell r="C3105" t="str">
            <v>8x8 DigitalMedia™ Switcher; requires DMC series input cards &amp; DMCO series output cards</v>
          </cell>
          <cell r="D3105">
            <v>2150</v>
          </cell>
          <cell r="E3105">
            <v>0</v>
          </cell>
          <cell r="F3105">
            <v>2</v>
          </cell>
          <cell r="G3105">
            <v>2</v>
          </cell>
          <cell r="H3105">
            <v>8</v>
          </cell>
          <cell r="I3105" t="str">
            <v>Crestron</v>
          </cell>
        </row>
        <row r="3106">
          <cell r="A3106" t="str">
            <v>DM-MD8X8-RPS</v>
          </cell>
          <cell r="B3106" t="str">
            <v>Crestron</v>
          </cell>
          <cell r="C3106" t="str">
            <v>8x8 DigitalMedia™ Switcher w/Redundant Power Supply</v>
          </cell>
          <cell r="D3106">
            <v>2750</v>
          </cell>
          <cell r="E3106">
            <v>0</v>
          </cell>
          <cell r="F3106">
            <v>2</v>
          </cell>
          <cell r="G3106">
            <v>2</v>
          </cell>
          <cell r="H3106">
            <v>8</v>
          </cell>
          <cell r="I3106" t="str">
            <v>Crestron</v>
          </cell>
        </row>
        <row r="3107">
          <cell r="A3107" t="str">
            <v>CEN-RGBHVHB8X4</v>
          </cell>
          <cell r="B3107" t="str">
            <v>Crestron</v>
          </cell>
          <cell r="C3107" t="str">
            <v>8x4 High-Bandwidth RGB Matrix Switcher</v>
          </cell>
          <cell r="D3107">
            <v>1795</v>
          </cell>
          <cell r="E3107">
            <v>0</v>
          </cell>
          <cell r="F3107">
            <v>1.5</v>
          </cell>
          <cell r="G3107">
            <v>0.25</v>
          </cell>
          <cell r="H3107">
            <v>4</v>
          </cell>
          <cell r="I3107" t="str">
            <v>Crestron</v>
          </cell>
        </row>
        <row r="3108">
          <cell r="A3108" t="str">
            <v>FSDI8-W-T-EACH</v>
          </cell>
          <cell r="B3108" t="str">
            <v>Crestron</v>
          </cell>
          <cell r="C3108" t="str">
            <v>8" Drop-in Ceiling Speaker, White Textured, Single (must be ordered in multiples of 2)</v>
          </cell>
          <cell r="D3108">
            <v>93</v>
          </cell>
          <cell r="E3108">
            <v>0</v>
          </cell>
          <cell r="F3108">
            <v>0.5</v>
          </cell>
          <cell r="G3108">
            <v>0</v>
          </cell>
          <cell r="H3108">
            <v>0</v>
          </cell>
          <cell r="I3108" t="str">
            <v>Crestron</v>
          </cell>
        </row>
        <row r="3109">
          <cell r="A3109" t="str">
            <v>TPMC-8T-GA</v>
          </cell>
          <cell r="B3109" t="str">
            <v>Crestron</v>
          </cell>
          <cell r="C3109" t="str">
            <v>8.4” TableTop WiFi Touch Screen</v>
          </cell>
          <cell r="D3109">
            <v>2150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 t="str">
            <v>Crestron</v>
          </cell>
        </row>
        <row r="3110">
          <cell r="A3110" t="str">
            <v>TPMC-8X-GA</v>
          </cell>
          <cell r="B3110" t="str">
            <v>Crestron</v>
          </cell>
          <cell r="C3110" t="str">
            <v>8.4" WiFi Touch Screen</v>
          </cell>
          <cell r="D3110">
            <v>1900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 t="str">
            <v>Crestron</v>
          </cell>
        </row>
        <row r="3111">
          <cell r="A3111" t="str">
            <v>DVPHD-PRO-R</v>
          </cell>
          <cell r="B3111" t="str">
            <v>Crestron</v>
          </cell>
          <cell r="C3111" t="str">
            <v>8-Window High-Definition Digital Video Processor - 4 DVI-I &amp; 4 multi-format BNC video inputs</v>
          </cell>
          <cell r="D3111">
            <v>8500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 t="str">
            <v>Crestron</v>
          </cell>
        </row>
        <row r="3112">
          <cell r="A3112" t="str">
            <v>DVPHD-8</v>
          </cell>
          <cell r="B3112" t="str">
            <v>Crestron</v>
          </cell>
          <cell r="C3112" t="str">
            <v>8-Window High-Definition Digital Video Processor - 4 DVI-I &amp; 4 HDMI® video inputs</v>
          </cell>
          <cell r="D3112">
            <v>10500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 t="str">
            <v>Crestron</v>
          </cell>
        </row>
        <row r="3113">
          <cell r="A3113" t="str">
            <v>DM-PSU-8</v>
          </cell>
          <cell r="B3113" t="str">
            <v>Crestron</v>
          </cell>
          <cell r="C3113" t="str">
            <v>8-Port PoDM Power Supply for DM® Switchers [Available July 1, 2013]</v>
          </cell>
          <cell r="D3113">
            <v>600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 t="str">
            <v>Crestron</v>
          </cell>
        </row>
        <row r="3114">
          <cell r="A3114" t="str">
            <v>DMB-O-S2</v>
          </cell>
          <cell r="B3114" t="str">
            <v>Crestron</v>
          </cell>
          <cell r="C3114" t="str">
            <v>8-Channel DigitalMedia 8G™ Single-Mode Fiber Output Blade for DM® Switchers</v>
          </cell>
          <cell r="D3114">
            <v>8000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 t="str">
            <v>Crestron</v>
          </cell>
        </row>
        <row r="3115">
          <cell r="A3115" t="str">
            <v>DMB-I-S2</v>
          </cell>
          <cell r="B3115" t="str">
            <v>Crestron</v>
          </cell>
          <cell r="C3115" t="str">
            <v>8-Channel DigitalMedia 8G™ Single-Mode Fiber Input Blade for DM® Switchers</v>
          </cell>
          <cell r="D3115">
            <v>8000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 t="str">
            <v>Crestron</v>
          </cell>
        </row>
        <row r="3116">
          <cell r="A3116" t="str">
            <v>DMB-O-S</v>
          </cell>
          <cell r="B3116" t="str">
            <v>Crestron</v>
          </cell>
          <cell r="C3116" t="str">
            <v>8-Channel DigitalMedia 8G™ Fiber Output Blade for DM® Switchers</v>
          </cell>
          <cell r="D3116">
            <v>4500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 t="str">
            <v>Crestron</v>
          </cell>
        </row>
        <row r="3117">
          <cell r="A3117" t="str">
            <v>DMB-I-S</v>
          </cell>
          <cell r="B3117" t="str">
            <v>Crestron</v>
          </cell>
          <cell r="C3117" t="str">
            <v>8-Channel DigitalMedia 8G™ Fiber Input Blade for DM® Switchers</v>
          </cell>
          <cell r="D3117">
            <v>4500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 t="str">
            <v>Crestron</v>
          </cell>
        </row>
        <row r="3118">
          <cell r="A3118" t="str">
            <v>CNXRY-8</v>
          </cell>
          <cell r="B3118" t="str">
            <v>Crestron</v>
          </cell>
          <cell r="C3118" t="str">
            <v>8 Relay Card for Y-Bus Expansion Slot</v>
          </cell>
          <cell r="D3118">
            <v>250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 t="str">
            <v>Crestron</v>
          </cell>
        </row>
        <row r="3119">
          <cell r="A3119" t="str">
            <v>C2IR-8</v>
          </cell>
          <cell r="B3119" t="str">
            <v>Crestron</v>
          </cell>
          <cell r="C3119" t="str">
            <v>8 Port Infrared/Serial Output Card for Y-Bus Expansion Slot</v>
          </cell>
          <cell r="D3119">
            <v>350</v>
          </cell>
          <cell r="E3119">
            <v>0</v>
          </cell>
          <cell r="F3119">
            <v>0.5</v>
          </cell>
          <cell r="G3119">
            <v>0.25</v>
          </cell>
          <cell r="H3119">
            <v>0</v>
          </cell>
          <cell r="I3119" t="str">
            <v>Crestron</v>
          </cell>
        </row>
        <row r="3120">
          <cell r="A3120" t="str">
            <v>DMCO-3333</v>
          </cell>
          <cell r="B3120" t="str">
            <v>Crestron</v>
          </cell>
          <cell r="C3120" t="str">
            <v>8 HDMI w/8 Stereo Analog Audio Output Card for DM-MD16X16</v>
          </cell>
          <cell r="D3120">
            <v>1400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 t="str">
            <v>Crestron</v>
          </cell>
        </row>
        <row r="3121">
          <cell r="A3121" t="str">
            <v>DMCO-1111</v>
          </cell>
          <cell r="B3121" t="str">
            <v>Crestron</v>
          </cell>
          <cell r="C3121" t="str">
            <v>8 DM Fiber Output Card for DM-MD16X16</v>
          </cell>
          <cell r="D3121">
            <v>3600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 t="str">
            <v>Crestron</v>
          </cell>
        </row>
        <row r="3122">
          <cell r="A3122" t="str">
            <v>DMCO-2222</v>
          </cell>
          <cell r="B3122" t="str">
            <v>Crestron</v>
          </cell>
          <cell r="C3122" t="str">
            <v>8 DM CAT w/4 HDMI Output Card for DM-MD16X16</v>
          </cell>
          <cell r="D3122">
            <v>1600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 t="str">
            <v>Crestron</v>
          </cell>
        </row>
        <row r="3123">
          <cell r="A3123" t="str">
            <v>DMCO-5555</v>
          </cell>
          <cell r="B3123" t="str">
            <v>Crestron</v>
          </cell>
          <cell r="C3123" t="str">
            <v>8 DM 8G+ w/4 HDMI Output Card for DM-MD16X16</v>
          </cell>
          <cell r="D3123">
            <v>2600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 t="str">
            <v>Crestron</v>
          </cell>
        </row>
        <row r="3124">
          <cell r="A3124" t="str">
            <v>DMCO-6666</v>
          </cell>
          <cell r="B3124" t="str">
            <v>Crestron</v>
          </cell>
          <cell r="C3124" t="str">
            <v>8 DM 8G SM Fiber w/4 HDMI Output Card for DM-MD16X16</v>
          </cell>
          <cell r="D3124">
            <v>8000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 t="str">
            <v>Crestron</v>
          </cell>
        </row>
        <row r="3125">
          <cell r="A3125" t="str">
            <v>DMCO-4444</v>
          </cell>
          <cell r="B3125" t="str">
            <v>Crestron</v>
          </cell>
          <cell r="C3125" t="str">
            <v>8 DM 8G Fiber w/4 HDMI Output Card for DM-MD16X16</v>
          </cell>
          <cell r="D3125">
            <v>3600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 t="str">
            <v>Crestron</v>
          </cell>
        </row>
        <row r="3126">
          <cell r="A3126" t="str">
            <v>GLX-HSW8</v>
          </cell>
          <cell r="B3126" t="str">
            <v>Crestron</v>
          </cell>
          <cell r="C3126" t="str">
            <v>8 Channel High-Inrush Switch Module</v>
          </cell>
          <cell r="D3126">
            <v>5</v>
          </cell>
          <cell r="E3126">
            <v>0</v>
          </cell>
          <cell r="F3126">
            <v>0.25</v>
          </cell>
          <cell r="G3126">
            <v>0.25</v>
          </cell>
          <cell r="H3126">
            <v>2</v>
          </cell>
          <cell r="I3126" t="str">
            <v>Crestron</v>
          </cell>
        </row>
        <row r="3127">
          <cell r="A3127" t="str">
            <v>CLX-1DIM8</v>
          </cell>
          <cell r="B3127" t="str">
            <v>Crestron</v>
          </cell>
          <cell r="C3127" t="str">
            <v>8 Channel Dimmer Module, Single Feed. Requires CLT-1DIM8</v>
          </cell>
          <cell r="D3127">
            <v>500</v>
          </cell>
          <cell r="E3127">
            <v>0</v>
          </cell>
          <cell r="F3127">
            <v>0.25</v>
          </cell>
          <cell r="G3127">
            <v>0.25</v>
          </cell>
          <cell r="H3127">
            <v>2</v>
          </cell>
          <cell r="I3127" t="str">
            <v>Crestron</v>
          </cell>
        </row>
        <row r="3128">
          <cell r="A3128" t="str">
            <v>CLX-2DIM8</v>
          </cell>
          <cell r="B3128" t="str">
            <v>Crestron</v>
          </cell>
          <cell r="C3128" t="str">
            <v>8 Channel Dimmer Module, 2 Feeds. Requires CLT-2DIM8</v>
          </cell>
          <cell r="D3128">
            <v>500</v>
          </cell>
          <cell r="E3128">
            <v>0</v>
          </cell>
          <cell r="F3128">
            <v>0.25</v>
          </cell>
          <cell r="G3128">
            <v>0.25</v>
          </cell>
          <cell r="H3128">
            <v>2</v>
          </cell>
          <cell r="I3128" t="str">
            <v>Crestron</v>
          </cell>
        </row>
        <row r="3129">
          <cell r="A3129" t="str">
            <v>CLXI-2DIM8</v>
          </cell>
          <cell r="B3129" t="str">
            <v>Crestron</v>
          </cell>
          <cell r="C3129" t="str">
            <v>8 Channel Dimmer Module, 2 Feeds - International Version, 230V. Requires CLTI-2DIM8 or CLTIBN-2DIM8</v>
          </cell>
          <cell r="D3129">
            <v>500</v>
          </cell>
          <cell r="E3129">
            <v>0</v>
          </cell>
          <cell r="F3129">
            <v>0.25</v>
          </cell>
          <cell r="G3129">
            <v>0.25</v>
          </cell>
          <cell r="H3129">
            <v>2</v>
          </cell>
          <cell r="I3129" t="str">
            <v>Crestron</v>
          </cell>
        </row>
        <row r="3130">
          <cell r="A3130" t="str">
            <v>GLX-DIMFLV8</v>
          </cell>
          <cell r="B3130" t="str">
            <v>Crestron</v>
          </cell>
          <cell r="C3130" t="str">
            <v>8 Channel 0-10V Fluorescent/LED Dimmer Module</v>
          </cell>
          <cell r="D3130">
            <v>5</v>
          </cell>
          <cell r="E3130">
            <v>0</v>
          </cell>
          <cell r="F3130">
            <v>0.25</v>
          </cell>
          <cell r="G3130">
            <v>0.25</v>
          </cell>
          <cell r="H3130">
            <v>2</v>
          </cell>
          <cell r="I3130" t="str">
            <v>Crestron</v>
          </cell>
        </row>
        <row r="3131">
          <cell r="A3131" t="str">
            <v>CNXAO-8</v>
          </cell>
          <cell r="B3131" t="str">
            <v>Crestron</v>
          </cell>
          <cell r="C3131" t="str">
            <v>8 Analog Output Card for Y-Bus Expansion Slot</v>
          </cell>
          <cell r="D3131">
            <v>400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 t="str">
            <v>Crestron</v>
          </cell>
        </row>
        <row r="3132">
          <cell r="A3132" t="str">
            <v>QM-MD7X2</v>
          </cell>
          <cell r="B3132" t="str">
            <v>Crestron</v>
          </cell>
          <cell r="C3132" t="str">
            <v xml:space="preserve">7x2 QuickMedia Distribution Center </v>
          </cell>
          <cell r="D3132">
            <v>2000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 t="str">
            <v>Crestron</v>
          </cell>
        </row>
        <row r="3133">
          <cell r="A3133" t="str">
            <v>TSW-750-W-S</v>
          </cell>
          <cell r="B3133" t="str">
            <v>Crestron</v>
          </cell>
          <cell r="C3133" t="str">
            <v>7” Touch Screen, White Smooth</v>
          </cell>
          <cell r="D3133">
            <v>700</v>
          </cell>
          <cell r="E3133">
            <v>0</v>
          </cell>
          <cell r="F3133">
            <v>1</v>
          </cell>
          <cell r="G3133">
            <v>0.25</v>
          </cell>
          <cell r="H3133">
            <v>8</v>
          </cell>
          <cell r="I3133" t="str">
            <v>Crestron</v>
          </cell>
        </row>
        <row r="3134">
          <cell r="A3134" t="str">
            <v>TSW-750-B-S</v>
          </cell>
          <cell r="B3134" t="str">
            <v>Crestron</v>
          </cell>
          <cell r="C3134" t="str">
            <v>7” Touch Screen, Black Smooth</v>
          </cell>
          <cell r="D3134">
            <v>700</v>
          </cell>
          <cell r="E3134">
            <v>0</v>
          </cell>
          <cell r="F3134">
            <v>1</v>
          </cell>
          <cell r="G3134">
            <v>0.25</v>
          </cell>
          <cell r="H3134">
            <v>8</v>
          </cell>
          <cell r="I3134" t="str">
            <v>Crestron</v>
          </cell>
        </row>
        <row r="3135">
          <cell r="A3135" t="str">
            <v>TSW-730-W-S</v>
          </cell>
          <cell r="B3135" t="str">
            <v>Crestron</v>
          </cell>
          <cell r="C3135" t="str">
            <v>7” Touch Screen w/Room Scheduling, White Smooth [Available August 1, 2013]</v>
          </cell>
          <cell r="D3135">
            <v>1000</v>
          </cell>
          <cell r="E3135">
            <v>0</v>
          </cell>
          <cell r="F3135">
            <v>1</v>
          </cell>
          <cell r="G3135">
            <v>0.25</v>
          </cell>
          <cell r="H3135">
            <v>8</v>
          </cell>
          <cell r="I3135" t="str">
            <v>Crestron</v>
          </cell>
        </row>
        <row r="3136">
          <cell r="A3136" t="str">
            <v>TSW-730-B-S</v>
          </cell>
          <cell r="B3136" t="str">
            <v>Crestron</v>
          </cell>
          <cell r="C3136" t="str">
            <v>7” Touch Screen w/Room Scheduling, Black Smooth [Available August 1, 2013]</v>
          </cell>
          <cell r="D3136">
            <v>1000</v>
          </cell>
          <cell r="E3136">
            <v>0</v>
          </cell>
          <cell r="F3136">
            <v>1</v>
          </cell>
          <cell r="G3136">
            <v>0.25</v>
          </cell>
          <cell r="H3136">
            <v>8</v>
          </cell>
          <cell r="I3136" t="str">
            <v>Crestron</v>
          </cell>
        </row>
        <row r="3137">
          <cell r="A3137" t="str">
            <v>TSW-752-W-S</v>
          </cell>
          <cell r="B3137" t="str">
            <v>Crestron</v>
          </cell>
          <cell r="C3137" t="str">
            <v>7" Touch Screen, White Smooth</v>
          </cell>
          <cell r="D3137">
            <v>800</v>
          </cell>
          <cell r="E3137">
            <v>0</v>
          </cell>
          <cell r="F3137">
            <v>0.25</v>
          </cell>
          <cell r="G3137">
            <v>0.25</v>
          </cell>
          <cell r="H3137">
            <v>8</v>
          </cell>
          <cell r="I3137" t="str">
            <v>Crestron</v>
          </cell>
        </row>
        <row r="3138">
          <cell r="A3138" t="str">
            <v>TSW-752-B-S</v>
          </cell>
          <cell r="B3138" t="str">
            <v>Crestron</v>
          </cell>
          <cell r="C3138" t="str">
            <v>7" Touch Screen, Black Smooth</v>
          </cell>
          <cell r="D3138">
            <v>800</v>
          </cell>
          <cell r="E3138">
            <v>0</v>
          </cell>
          <cell r="F3138">
            <v>0.25</v>
          </cell>
          <cell r="G3138">
            <v>0.25</v>
          </cell>
          <cell r="H3138">
            <v>8</v>
          </cell>
          <cell r="I3138" t="str">
            <v>Crestron</v>
          </cell>
        </row>
        <row r="3139">
          <cell r="A3139" t="str">
            <v>C2N-DAP8RC</v>
          </cell>
          <cell r="B3139" t="str">
            <v>Crestron</v>
          </cell>
          <cell r="C3139" t="str">
            <v>7.1 Surround Sound Audio Processor w/Video Switching and Room Control</v>
          </cell>
          <cell r="D3139">
            <v>1700</v>
          </cell>
          <cell r="E3139">
            <v>0</v>
          </cell>
          <cell r="F3139">
            <v>2</v>
          </cell>
          <cell r="G3139">
            <v>2</v>
          </cell>
          <cell r="H3139">
            <v>2</v>
          </cell>
          <cell r="I3139" t="str">
            <v>Crestron</v>
          </cell>
        </row>
        <row r="3140">
          <cell r="A3140" t="str">
            <v>C2N-DAP8</v>
          </cell>
          <cell r="B3140" t="str">
            <v>Crestron</v>
          </cell>
          <cell r="C3140" t="str">
            <v>7.1 Surround Sound Audio Processor</v>
          </cell>
          <cell r="D3140">
            <v>1200</v>
          </cell>
          <cell r="E3140">
            <v>0</v>
          </cell>
          <cell r="F3140">
            <v>2</v>
          </cell>
          <cell r="G3140">
            <v>2</v>
          </cell>
          <cell r="H3140">
            <v>2</v>
          </cell>
          <cell r="I3140" t="str">
            <v>Crestron</v>
          </cell>
        </row>
        <row r="3141">
          <cell r="A3141" t="str">
            <v>HD-XSP</v>
          </cell>
          <cell r="B3141" t="str">
            <v>Crestron</v>
          </cell>
          <cell r="C3141" t="str">
            <v>7.1 High-Definition Professional Surround Sound Processor, includes PW-2420RU [Available June 1, 2013]</v>
          </cell>
          <cell r="D3141">
            <v>1250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 t="str">
            <v>Crestron</v>
          </cell>
        </row>
        <row r="3142">
          <cell r="A3142" t="str">
            <v>CNAMPX-7X200</v>
          </cell>
          <cell r="B3142" t="str">
            <v>Crestron</v>
          </cell>
          <cell r="C3142" t="str">
            <v>7-Channel Surround Sound Amplifier, 7 x 200W [Discontinued]</v>
          </cell>
          <cell r="D3142">
            <v>2400</v>
          </cell>
          <cell r="E3142">
            <v>0</v>
          </cell>
          <cell r="F3142">
            <v>1.75</v>
          </cell>
          <cell r="G3142">
            <v>0.25</v>
          </cell>
          <cell r="H3142">
            <v>1</v>
          </cell>
          <cell r="I3142" t="str">
            <v>Crestron</v>
          </cell>
        </row>
        <row r="3143">
          <cell r="A3143" t="str">
            <v>CNAMPXI-7X200</v>
          </cell>
          <cell r="B3143" t="str">
            <v>Crestron</v>
          </cell>
          <cell r="C3143" t="str">
            <v>7-Channel Surround Sound Amplifier - International Version, 230VAC, 7 x 200W</v>
          </cell>
          <cell r="D3143">
            <v>2400</v>
          </cell>
          <cell r="E3143">
            <v>0</v>
          </cell>
          <cell r="F3143">
            <v>1.75</v>
          </cell>
          <cell r="G3143">
            <v>0.25</v>
          </cell>
          <cell r="H3143">
            <v>1</v>
          </cell>
          <cell r="I3143" t="str">
            <v>Crestron</v>
          </cell>
        </row>
        <row r="3144">
          <cell r="A3144" t="str">
            <v>DM-MD6X6</v>
          </cell>
          <cell r="B3144" t="str">
            <v>Crestron</v>
          </cell>
          <cell r="C3144" t="str">
            <v>6x6 DigitalMedia™ Distribution Center</v>
          </cell>
          <cell r="D3144">
            <v>2500</v>
          </cell>
          <cell r="E3144">
            <v>0</v>
          </cell>
          <cell r="F3144">
            <v>1.5</v>
          </cell>
          <cell r="G3144">
            <v>1.5</v>
          </cell>
          <cell r="H3144">
            <v>6</v>
          </cell>
          <cell r="I3144" t="str">
            <v>Crestron</v>
          </cell>
        </row>
        <row r="3145">
          <cell r="A3145" t="str">
            <v>DM-MD6X4</v>
          </cell>
          <cell r="B3145" t="str">
            <v>Crestron</v>
          </cell>
          <cell r="C3145" t="str">
            <v>6x4 DigitalMedia™ Distribution Center</v>
          </cell>
          <cell r="D3145">
            <v>1900</v>
          </cell>
          <cell r="E3145">
            <v>0</v>
          </cell>
          <cell r="F3145">
            <v>1</v>
          </cell>
          <cell r="G3145">
            <v>1</v>
          </cell>
          <cell r="H3145">
            <v>4</v>
          </cell>
          <cell r="I3145" t="str">
            <v>Crestron</v>
          </cell>
        </row>
        <row r="3146">
          <cell r="A3146" t="str">
            <v>DM-MD6X1</v>
          </cell>
          <cell r="B3146" t="str">
            <v>Crestron</v>
          </cell>
          <cell r="C3146" t="str">
            <v>6x1 DigitalMedia™ Switcher</v>
          </cell>
          <cell r="D3146">
            <v>1500</v>
          </cell>
          <cell r="E3146">
            <v>0</v>
          </cell>
          <cell r="F3146">
            <v>0.25</v>
          </cell>
          <cell r="G3146">
            <v>0.25</v>
          </cell>
          <cell r="H3146">
            <v>1</v>
          </cell>
          <cell r="I3146" t="str">
            <v>Crestron</v>
          </cell>
        </row>
        <row r="3147">
          <cell r="A3147" t="str">
            <v>DM-MD64X64</v>
          </cell>
          <cell r="B3147" t="str">
            <v>Crestron</v>
          </cell>
          <cell r="C3147" t="str">
            <v>64x64 DigitalMedia™ Switcher</v>
          </cell>
          <cell r="D3147">
            <v>18000</v>
          </cell>
          <cell r="E3147">
            <v>0</v>
          </cell>
          <cell r="F3147">
            <v>16</v>
          </cell>
          <cell r="G3147">
            <v>16</v>
          </cell>
          <cell r="H3147">
            <v>64</v>
          </cell>
          <cell r="I3147" t="str">
            <v>Crestron</v>
          </cell>
        </row>
        <row r="3148">
          <cell r="A3148" t="str">
            <v>GLS-EM-CT-600A-HA</v>
          </cell>
          <cell r="B3148" t="str">
            <v>Crestron</v>
          </cell>
          <cell r="C3148" t="str">
            <v>600A Split Core Current Transformer, High Accuracy</v>
          </cell>
          <cell r="D3148">
            <v>125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 t="str">
            <v>Crestron</v>
          </cell>
        </row>
        <row r="3149">
          <cell r="A3149" t="str">
            <v>GLS-EM-CT-600A</v>
          </cell>
          <cell r="B3149" t="str">
            <v>Crestron</v>
          </cell>
          <cell r="C3149" t="str">
            <v>600A Split Core Current Transformer</v>
          </cell>
          <cell r="D3149">
            <v>85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 t="str">
            <v>Crestron</v>
          </cell>
        </row>
        <row r="3150">
          <cell r="A3150" t="str">
            <v>CSA-PWS600-CAEN-2X1</v>
          </cell>
          <cell r="B3150" t="str">
            <v>Crestron</v>
          </cell>
          <cell r="C3150" t="str">
            <v>600 Watt Power Supply for Crestron® Shades</v>
          </cell>
          <cell r="D3150">
            <v>1410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 t="str">
            <v>Crestron</v>
          </cell>
        </row>
        <row r="3151">
          <cell r="A3151" t="str">
            <v>FS6-W-EACH</v>
          </cell>
          <cell r="B3151" t="str">
            <v>Crestron</v>
          </cell>
          <cell r="C3151" t="str">
            <v>6.5” 2-Way Surface Mount Media Presentation Speaker, White, Single (must be ordered in multiples of 2)</v>
          </cell>
          <cell r="D3151">
            <v>75</v>
          </cell>
          <cell r="E3151">
            <v>0</v>
          </cell>
          <cell r="F3151">
            <v>0.5</v>
          </cell>
          <cell r="G3151">
            <v>0</v>
          </cell>
          <cell r="H3151">
            <v>0</v>
          </cell>
          <cell r="I3151" t="str">
            <v>Crestron</v>
          </cell>
        </row>
        <row r="3152">
          <cell r="A3152" t="str">
            <v>FS6-B-T-EACH</v>
          </cell>
          <cell r="B3152" t="str">
            <v>Crestron</v>
          </cell>
          <cell r="C3152" t="str">
            <v>6.5” 2-Way Surface Mount Media Presentation Speaker, Black Textured, Single (must be ordered in multiples of 2)</v>
          </cell>
          <cell r="D3152">
            <v>75</v>
          </cell>
          <cell r="E3152">
            <v>0</v>
          </cell>
          <cell r="F3152">
            <v>0.5</v>
          </cell>
          <cell r="G3152">
            <v>0</v>
          </cell>
          <cell r="H3152">
            <v>0</v>
          </cell>
          <cell r="I3152" t="str">
            <v>Crestron</v>
          </cell>
        </row>
        <row r="3153">
          <cell r="A3153" t="str">
            <v>CNXHUB</v>
          </cell>
          <cell r="B3153" t="str">
            <v>Crestron</v>
          </cell>
          <cell r="C3153" t="str">
            <v>6-Segment Cresnet Expander Hub</v>
          </cell>
          <cell r="D3153">
            <v>750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 t="str">
            <v>Crestron</v>
          </cell>
        </row>
        <row r="3154">
          <cell r="A3154" t="str">
            <v>DMCO-3330</v>
          </cell>
          <cell r="B3154" t="str">
            <v>Crestron</v>
          </cell>
          <cell r="C3154" t="str">
            <v>6 HDMI w/6 Stereo Analog Audio Output Card for DM-MD16X16</v>
          </cell>
          <cell r="D3154">
            <v>1050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 t="str">
            <v>Crestron</v>
          </cell>
        </row>
        <row r="3155">
          <cell r="A3155" t="str">
            <v>DMCO-1110</v>
          </cell>
          <cell r="B3155" t="str">
            <v>Crestron</v>
          </cell>
          <cell r="C3155" t="str">
            <v>6 DM Fiber Output Card for DM-MD16X16</v>
          </cell>
          <cell r="D3155">
            <v>2700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 t="str">
            <v>Crestron</v>
          </cell>
        </row>
        <row r="3156">
          <cell r="A3156" t="str">
            <v>DMCO-1113</v>
          </cell>
          <cell r="B3156" t="str">
            <v>Crestron</v>
          </cell>
          <cell r="C3156" t="str">
            <v>6 DM Fiber &amp; 2 HDMI w/2 Stereo Analog Audio Output Card for DM-MD16X16</v>
          </cell>
          <cell r="D3156">
            <v>3050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 t="str">
            <v>Crestron</v>
          </cell>
        </row>
        <row r="3157">
          <cell r="A3157" t="str">
            <v>DMCO-1112</v>
          </cell>
          <cell r="B3157" t="str">
            <v>Crestron</v>
          </cell>
          <cell r="C3157" t="str">
            <v>6 DM Fiber &amp; 2 DM CAT w/1 HDMI Output Card for DM-MD16X16</v>
          </cell>
          <cell r="D3157">
            <v>3100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 t="str">
            <v>Crestron</v>
          </cell>
        </row>
        <row r="3158">
          <cell r="A3158" t="str">
            <v>DMCO-1115</v>
          </cell>
          <cell r="B3158" t="str">
            <v>Crestron</v>
          </cell>
          <cell r="C3158" t="str">
            <v>6 DM Fiber &amp; 2 DM 8G+ w/1 HDMI Output Card for DM-MD16X16</v>
          </cell>
          <cell r="D3158">
            <v>3350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 t="str">
            <v>Crestron</v>
          </cell>
        </row>
        <row r="3159">
          <cell r="A3159" t="str">
            <v>DMCO-2220</v>
          </cell>
          <cell r="B3159" t="str">
            <v>Crestron</v>
          </cell>
          <cell r="C3159" t="str">
            <v>6 DM CAT w/3 HDMI Output Card for DM-MD16X16</v>
          </cell>
          <cell r="D3159">
            <v>1200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 t="str">
            <v>Crestron</v>
          </cell>
        </row>
        <row r="3160">
          <cell r="A3160" t="str">
            <v>DMCO-2223</v>
          </cell>
          <cell r="B3160" t="str">
            <v>Crestron</v>
          </cell>
          <cell r="C3160" t="str">
            <v>6 DM CAT w/3 HDMI &amp; 2 HDMI w/2 Stereo Analog Audio Output Card for DM-MD16X16</v>
          </cell>
          <cell r="D3160">
            <v>1550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 t="str">
            <v>Crestron</v>
          </cell>
        </row>
        <row r="3161">
          <cell r="A3161" t="str">
            <v>DMCO-5550</v>
          </cell>
          <cell r="B3161" t="str">
            <v>Crestron</v>
          </cell>
          <cell r="C3161" t="str">
            <v>6 DM 8G+ w/3 HDMI Output Card for DM-MD16X16</v>
          </cell>
          <cell r="D3161">
            <v>1950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 t="str">
            <v>Crestron</v>
          </cell>
        </row>
        <row r="3162">
          <cell r="A3162" t="str">
            <v>DMCO-5553</v>
          </cell>
          <cell r="B3162" t="str">
            <v>Crestron</v>
          </cell>
          <cell r="C3162" t="str">
            <v>6 DM 8G+ w/3 HDMI &amp; 2 HDMI w/2 Stereo Analog Audio Output Card for DM-MD16X16</v>
          </cell>
          <cell r="D3162">
            <v>2300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 t="str">
            <v>Crestron</v>
          </cell>
        </row>
        <row r="3163">
          <cell r="A3163" t="str">
            <v>DMCO-5554</v>
          </cell>
          <cell r="B3163" t="str">
            <v>Crestron</v>
          </cell>
          <cell r="C3163" t="str">
            <v>6 DM 8G+ w/3 HDMI &amp; 2 DM 8G Fiber w/1 HDMI Output Card for DM-MD16X16</v>
          </cell>
          <cell r="D3163">
            <v>2850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 t="str">
            <v>Crestron</v>
          </cell>
        </row>
        <row r="3164">
          <cell r="A3164" t="str">
            <v>DMCO-6660</v>
          </cell>
          <cell r="B3164" t="str">
            <v>Crestron</v>
          </cell>
          <cell r="C3164" t="str">
            <v>6 DM 8G SM Fiber w/3 HDMI Output Card for DM-MD16X16</v>
          </cell>
          <cell r="D3164">
            <v>6000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 t="str">
            <v>Crestron</v>
          </cell>
        </row>
        <row r="3165">
          <cell r="A3165" t="str">
            <v>DMCO-6663</v>
          </cell>
          <cell r="B3165" t="str">
            <v>Crestron</v>
          </cell>
          <cell r="C3165" t="str">
            <v>6 DM 8G SM Fiber w/3 HDMI &amp; 2 HDMI w/2 Stereo Analog Audio Output Card for DM-MD16X16</v>
          </cell>
          <cell r="D3165">
            <v>6350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 t="str">
            <v>Crestron</v>
          </cell>
        </row>
        <row r="3166">
          <cell r="A3166" t="str">
            <v>DMCO-6665</v>
          </cell>
          <cell r="B3166" t="str">
            <v>Crestron</v>
          </cell>
          <cell r="C3166" t="str">
            <v>6 DM 8G SM Fiber w/3 HDMI &amp; 2 DM 8G+ w/1 HDMI Output Card for DM-MD16X16</v>
          </cell>
          <cell r="D3166">
            <v>6650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 t="str">
            <v>Crestron</v>
          </cell>
        </row>
        <row r="3167">
          <cell r="A3167" t="str">
            <v>DMCO-6664</v>
          </cell>
          <cell r="B3167" t="str">
            <v>Crestron</v>
          </cell>
          <cell r="C3167" t="str">
            <v>6 DM 8G SM Fiber w/3 HDMI &amp; 2 DM 8G Fiber w/1 HDMI Output Card for DM-MD16X16</v>
          </cell>
          <cell r="D3167">
            <v>6900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 t="str">
            <v>Crestron</v>
          </cell>
        </row>
        <row r="3168">
          <cell r="A3168" t="str">
            <v>DMCO-4440</v>
          </cell>
          <cell r="B3168" t="str">
            <v>Crestron</v>
          </cell>
          <cell r="C3168" t="str">
            <v>6 DM 8G Fiber w/3 HDMI Output Card for DM-MD16X16</v>
          </cell>
          <cell r="D3168">
            <v>2700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 t="str">
            <v>Crestron</v>
          </cell>
        </row>
        <row r="3169">
          <cell r="A3169" t="str">
            <v>DMCO-4443</v>
          </cell>
          <cell r="B3169" t="str">
            <v>Crestron</v>
          </cell>
          <cell r="C3169" t="str">
            <v>6 DM 8G Fiber w/3 HDMI &amp; 2 HDMI w/2 Stereo Analog Audio Output Card for DM-MD16X16</v>
          </cell>
          <cell r="D3169">
            <v>3050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 t="str">
            <v>Crestron</v>
          </cell>
        </row>
        <row r="3170">
          <cell r="A3170" t="str">
            <v>GLX-DIM6</v>
          </cell>
          <cell r="B3170" t="str">
            <v>Crestron</v>
          </cell>
          <cell r="C3170" t="str">
            <v>6 Channel Dimmer Module</v>
          </cell>
          <cell r="D3170">
            <v>5</v>
          </cell>
          <cell r="E3170">
            <v>0</v>
          </cell>
          <cell r="F3170">
            <v>0.25</v>
          </cell>
          <cell r="G3170">
            <v>0.25</v>
          </cell>
          <cell r="H3170">
            <v>2</v>
          </cell>
          <cell r="I3170" t="str">
            <v>Crestron</v>
          </cell>
        </row>
        <row r="3171">
          <cell r="A3171" t="str">
            <v>GLS-EM-CTI-3P6</v>
          </cell>
          <cell r="B3171" t="str">
            <v>Crestron</v>
          </cell>
          <cell r="C3171" t="str">
            <v>6 Channel 3-Phase Current Transformer Interface</v>
          </cell>
          <cell r="D3171">
            <v>250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 t="str">
            <v>Crestron</v>
          </cell>
        </row>
        <row r="3172">
          <cell r="A3172" t="str">
            <v>GLS-EM-CTI-2P6</v>
          </cell>
          <cell r="B3172" t="str">
            <v>Crestron</v>
          </cell>
          <cell r="C3172" t="str">
            <v>6 Channel 2-Phase Current Transformer Interface</v>
          </cell>
          <cell r="D3172">
            <v>250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 t="str">
            <v>Crestron</v>
          </cell>
        </row>
        <row r="3173">
          <cell r="A3173" t="str">
            <v>QM-MD5X1</v>
          </cell>
          <cell r="B3173" t="str">
            <v>Crestron</v>
          </cell>
          <cell r="C3173" t="str">
            <v>5x1 QuickMedia Distribution Center</v>
          </cell>
          <cell r="D3173">
            <v>1200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 t="str">
            <v>Crestron</v>
          </cell>
        </row>
        <row r="3174">
          <cell r="A3174" t="str">
            <v>GLD-DALI-LED-S-1X50W</v>
          </cell>
          <cell r="B3174" t="str">
            <v>Crestron</v>
          </cell>
          <cell r="C3174" t="str">
            <v>50W DALI Dimmable LED Driver, Short Case [Available June 1, 2013]</v>
          </cell>
          <cell r="D3174">
            <v>75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 t="str">
            <v>Crestron</v>
          </cell>
        </row>
        <row r="3175">
          <cell r="A3175" t="str">
            <v>GLD-DALI-LED-L-1X50W</v>
          </cell>
          <cell r="B3175" t="str">
            <v>Crestron</v>
          </cell>
          <cell r="C3175" t="str">
            <v>50W DALI Dimmable LED Driver, Long Case [Available June 1, 2013]</v>
          </cell>
          <cell r="D3175">
            <v>75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 t="str">
            <v>Crestron</v>
          </cell>
        </row>
        <row r="3176">
          <cell r="A3176" t="str">
            <v>GLD-LV-LED-S-1X50W</v>
          </cell>
          <cell r="B3176" t="str">
            <v>Crestron</v>
          </cell>
          <cell r="C3176" t="str">
            <v>50W 0-10V Dimmable LED Driver, Short Case [Available June 1, 2013]</v>
          </cell>
          <cell r="D3176">
            <v>75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 t="str">
            <v>Crestron</v>
          </cell>
        </row>
        <row r="3177">
          <cell r="A3177" t="str">
            <v>GLD-LV-LED-L-1X50W</v>
          </cell>
          <cell r="B3177" t="str">
            <v>Crestron</v>
          </cell>
          <cell r="C3177" t="str">
            <v>50W 0-10V Dimmable LED Driver, Long Case [Available June 1, 2013]</v>
          </cell>
          <cell r="D3177">
            <v>75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 t="str">
            <v>Crestron</v>
          </cell>
        </row>
        <row r="3178">
          <cell r="A3178" t="str">
            <v>GLS-EM-CT-50A-HA</v>
          </cell>
          <cell r="B3178" t="str">
            <v>Crestron</v>
          </cell>
          <cell r="C3178" t="str">
            <v>50A Solid Core Current Transformer, High Accuracy</v>
          </cell>
          <cell r="D3178">
            <v>50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 t="str">
            <v>Crestron</v>
          </cell>
        </row>
        <row r="3179">
          <cell r="A3179" t="str">
            <v>GLS-EM-CT-50A</v>
          </cell>
          <cell r="B3179" t="str">
            <v>Crestron</v>
          </cell>
          <cell r="C3179" t="str">
            <v>50A Solid Core Current Transformer</v>
          </cell>
          <cell r="D3179">
            <v>25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 t="str">
            <v>Crestron</v>
          </cell>
        </row>
        <row r="3180">
          <cell r="A3180" t="str">
            <v>TSW-550-W-S</v>
          </cell>
          <cell r="B3180" t="str">
            <v>Crestron</v>
          </cell>
          <cell r="C3180" t="str">
            <v>5” Touch Screen, White Smooth</v>
          </cell>
          <cell r="D3180">
            <v>650</v>
          </cell>
          <cell r="E3180">
            <v>0</v>
          </cell>
          <cell r="F3180">
            <v>1</v>
          </cell>
          <cell r="G3180">
            <v>0.25</v>
          </cell>
          <cell r="H3180">
            <v>8</v>
          </cell>
          <cell r="I3180" t="str">
            <v>Crestron</v>
          </cell>
        </row>
        <row r="3181">
          <cell r="A3181" t="str">
            <v>TSW-550-B-S</v>
          </cell>
          <cell r="B3181" t="str">
            <v>Crestron</v>
          </cell>
          <cell r="C3181" t="str">
            <v>5” Touch Screen, Black Smooth</v>
          </cell>
          <cell r="D3181">
            <v>650</v>
          </cell>
          <cell r="E3181">
            <v>0</v>
          </cell>
          <cell r="F3181">
            <v>1</v>
          </cell>
          <cell r="G3181">
            <v>0.25</v>
          </cell>
          <cell r="H3181">
            <v>8</v>
          </cell>
          <cell r="I3181" t="str">
            <v>Crestron</v>
          </cell>
        </row>
        <row r="3182">
          <cell r="A3182" t="str">
            <v>TST-600-W-S</v>
          </cell>
          <cell r="B3182" t="str">
            <v>Crestron</v>
          </cell>
          <cell r="C3182" t="str">
            <v>5.7" Wireless Touch Screen, White Smooth; includes TST-600-DS, TST-600-IMCW, PW-2407WU, TST-600-BTP, and TST-600-FP-NB [Just Released]</v>
          </cell>
          <cell r="D3182">
            <v>1600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 t="str">
            <v>Crestron</v>
          </cell>
        </row>
        <row r="3183">
          <cell r="A3183" t="str">
            <v>TST-600-B-T</v>
          </cell>
          <cell r="B3183" t="str">
            <v>Crestron</v>
          </cell>
          <cell r="C3183" t="str">
            <v>5.7" Wireless Touch Screen, Black Textured; includes TST-600-DS, TST-600-IMCW, PW-2407WU, TST-600-BTP, and TST-600-FP-NB [Just Released]</v>
          </cell>
          <cell r="D3183">
            <v>1600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 t="str">
            <v>Crestron</v>
          </cell>
        </row>
        <row r="3184">
          <cell r="A3184" t="str">
            <v>TST-600-B-S</v>
          </cell>
          <cell r="B3184" t="str">
            <v>Crestron</v>
          </cell>
          <cell r="C3184" t="str">
            <v>5.7" Wireless Touch Screen, Black Smooth; includes TST-600-DS, TST-600-IMCW, PW-2407WU, TST-600-BTP, and TST-600-FP-NB [Just Released]</v>
          </cell>
          <cell r="D3184">
            <v>1600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 t="str">
            <v>Crestron</v>
          </cell>
        </row>
        <row r="3185">
          <cell r="A3185" t="str">
            <v>TST-600-WALL-W-S</v>
          </cell>
          <cell r="B3185" t="str">
            <v>Crestron</v>
          </cell>
          <cell r="C3185" t="str">
            <v>5.7" Wall Mount Wireless Touch Screen, White Smooth; includes TST-600-DSW-W-S, TST-600-BTP, and TST-600-FPW-S-NB [Just Released]</v>
          </cell>
          <cell r="D3185">
            <v>2300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 t="str">
            <v>Crestron</v>
          </cell>
        </row>
        <row r="3186">
          <cell r="A3186" t="str">
            <v>TST-600-WALL-B-T</v>
          </cell>
          <cell r="B3186" t="str">
            <v>Crestron</v>
          </cell>
          <cell r="C3186" t="str">
            <v>5.7" Wall Mount Wireless Touch Screen, Black Textured; includes TST-600-DSW-B-T, TST-600-BTP, and TST-600-FPB-T-NB [Just Released]</v>
          </cell>
          <cell r="D3186">
            <v>2300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 t="str">
            <v>Crestron</v>
          </cell>
        </row>
        <row r="3187">
          <cell r="A3187" t="str">
            <v>TST-600-WALL-B-S</v>
          </cell>
          <cell r="B3187" t="str">
            <v>Crestron</v>
          </cell>
          <cell r="C3187" t="str">
            <v>5.7" Wall Mount Wireless Touch Screen, Black Smooth; includes TST-600-DSW-B-S, TST-600-BTP, and TST-600-FPB-S-NB [Just Released]</v>
          </cell>
          <cell r="D3187">
            <v>2300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 t="str">
            <v>Crestron</v>
          </cell>
        </row>
        <row r="3188">
          <cell r="A3188" t="str">
            <v>RMK-5U</v>
          </cell>
          <cell r="B3188" t="str">
            <v>Crestron</v>
          </cell>
          <cell r="C3188" t="str">
            <v>5-Space Rack Mount Shelf</v>
          </cell>
          <cell r="D3188">
            <v>105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 t="str">
            <v>Crestron</v>
          </cell>
        </row>
        <row r="3189">
          <cell r="A3189" t="str">
            <v>CEN-SW-POE-5</v>
          </cell>
          <cell r="B3189" t="str">
            <v>Crestron</v>
          </cell>
          <cell r="C3189" t="str">
            <v>5-Port PoE Switch</v>
          </cell>
          <cell r="D3189">
            <v>200</v>
          </cell>
          <cell r="E3189">
            <v>0</v>
          </cell>
          <cell r="F3189">
            <v>1</v>
          </cell>
          <cell r="G3189">
            <v>0.25</v>
          </cell>
          <cell r="H3189">
            <v>0</v>
          </cell>
          <cell r="I3189" t="str">
            <v>Crestron</v>
          </cell>
        </row>
        <row r="3190">
          <cell r="A3190" t="str">
            <v>ANT-EXT-5</v>
          </cell>
          <cell r="B3190" t="str">
            <v>Crestron</v>
          </cell>
          <cell r="C3190" t="str">
            <v>5 ft Antenna Extender for CEN-HPRFGW, CEN-RFGW-EX, CEN-WAP-ABG-1G, &amp; MC3</v>
          </cell>
          <cell r="D3190">
            <v>50</v>
          </cell>
          <cell r="E3190">
            <v>0</v>
          </cell>
          <cell r="F3190">
            <v>1</v>
          </cell>
          <cell r="G3190">
            <v>0</v>
          </cell>
          <cell r="H3190">
            <v>0</v>
          </cell>
          <cell r="I3190" t="str">
            <v>Crestron</v>
          </cell>
        </row>
        <row r="3191">
          <cell r="A3191" t="str">
            <v>QM-MD4X4</v>
          </cell>
          <cell r="B3191" t="str">
            <v>Crestron</v>
          </cell>
          <cell r="C3191" t="str">
            <v>4x4 QuickMedia Matrix Switcher</v>
          </cell>
          <cell r="D3191">
            <v>1000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 t="str">
            <v>Crestron</v>
          </cell>
        </row>
        <row r="3192">
          <cell r="A3192" t="str">
            <v>QM-MD4X2</v>
          </cell>
          <cell r="B3192" t="str">
            <v>Crestron</v>
          </cell>
          <cell r="C3192" t="str">
            <v xml:space="preserve">4x2 QuickMedia Matrix Switcher </v>
          </cell>
          <cell r="D3192">
            <v>800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 t="str">
            <v>Crestron</v>
          </cell>
        </row>
        <row r="3193">
          <cell r="A3193" t="str">
            <v>DMC-4K-HD-DSP</v>
          </cell>
          <cell r="B3193" t="str">
            <v>Crestron</v>
          </cell>
          <cell r="C3193" t="str">
            <v>4K HDMI® Input Card w/Down-mixing for DM® Switchers</v>
          </cell>
          <cell r="D3193">
            <v>600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 t="str">
            <v>Crestron</v>
          </cell>
        </row>
        <row r="3194">
          <cell r="A3194" t="str">
            <v>DMC-4K-HD</v>
          </cell>
          <cell r="B3194" t="str">
            <v>Crestron</v>
          </cell>
          <cell r="C3194" t="str">
            <v>4K HDMI® Input Card for DM® Switchers</v>
          </cell>
          <cell r="D3194">
            <v>500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 t="str">
            <v>Crestron</v>
          </cell>
        </row>
        <row r="3195">
          <cell r="A3195" t="str">
            <v>DM-RMC-4K-100-C</v>
          </cell>
          <cell r="B3195" t="str">
            <v>Crestron</v>
          </cell>
          <cell r="C3195" t="str">
            <v>4K DigitalMedia 8G+™ Receiver &amp; Room Controller 100</v>
          </cell>
          <cell r="D3195">
            <v>550</v>
          </cell>
          <cell r="E3195">
            <v>0</v>
          </cell>
          <cell r="F3195">
            <v>0.25</v>
          </cell>
          <cell r="G3195">
            <v>0.25</v>
          </cell>
          <cell r="H3195">
            <v>0</v>
          </cell>
          <cell r="I3195" t="str">
            <v>Crestron</v>
          </cell>
        </row>
        <row r="3196">
          <cell r="A3196" t="str">
            <v>PW-4818DU</v>
          </cell>
          <cell r="B3196" t="str">
            <v>Crestron</v>
          </cell>
          <cell r="C3196" t="str">
            <v>48V Power Pack for PoDM</v>
          </cell>
          <cell r="D3196">
            <v>125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 t="str">
            <v>Crestron</v>
          </cell>
        </row>
        <row r="3197">
          <cell r="A3197" t="str">
            <v>CNPI-48L</v>
          </cell>
          <cell r="B3197" t="str">
            <v>Crestron</v>
          </cell>
          <cell r="C3197" t="str">
            <v>48-Button control panel interface, LED</v>
          </cell>
          <cell r="D3197">
            <v>585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 t="str">
            <v>Crestron</v>
          </cell>
        </row>
        <row r="3198">
          <cell r="A3198" t="str">
            <v>CNPI-48I</v>
          </cell>
          <cell r="B3198" t="str">
            <v>Crestron</v>
          </cell>
          <cell r="C3198" t="str">
            <v>48-Button control panel interface, incandescent</v>
          </cell>
          <cell r="D3198">
            <v>585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 t="str">
            <v>Crestron</v>
          </cell>
        </row>
        <row r="3199">
          <cell r="A3199" t="str">
            <v>CSA-PWS450</v>
          </cell>
          <cell r="B3199" t="str">
            <v>Crestron</v>
          </cell>
          <cell r="C3199" t="str">
            <v>450 Watt Power Supply for Crestron® Shades</v>
          </cell>
          <cell r="D3199">
            <v>935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 t="str">
            <v>Crestron</v>
          </cell>
        </row>
        <row r="3200">
          <cell r="A3200" t="str">
            <v>CNRFGWA</v>
          </cell>
          <cell r="B3200" t="str">
            <v>Crestron</v>
          </cell>
          <cell r="C3200" t="str">
            <v>433MHz 1-Way RF Gateway</v>
          </cell>
          <cell r="D3200">
            <v>250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 t="str">
            <v>Crestron</v>
          </cell>
        </row>
        <row r="3201">
          <cell r="A3201" t="str">
            <v>CNRFGWA-418</v>
          </cell>
          <cell r="B3201" t="str">
            <v>Crestron</v>
          </cell>
          <cell r="C3201" t="str">
            <v>418MHz 1-Way RF Gateway</v>
          </cell>
          <cell r="D3201">
            <v>250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 t="str">
            <v>Crestron</v>
          </cell>
        </row>
        <row r="3202">
          <cell r="A3202" t="str">
            <v>GLS-EM-CT-400A-HA</v>
          </cell>
          <cell r="B3202" t="str">
            <v>Crestron</v>
          </cell>
          <cell r="C3202" t="str">
            <v>400A Split Core Current Transformer, High Accuracy</v>
          </cell>
          <cell r="D3202">
            <v>125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 t="str">
            <v>Crestron</v>
          </cell>
        </row>
        <row r="3203">
          <cell r="A3203" t="str">
            <v>GLS-EM-CT-400A</v>
          </cell>
          <cell r="B3203" t="str">
            <v>Crestron</v>
          </cell>
          <cell r="C3203" t="str">
            <v>400A Split Core Current Transformer</v>
          </cell>
          <cell r="D3203">
            <v>85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 t="str">
            <v>Crestron</v>
          </cell>
        </row>
        <row r="3204">
          <cell r="A3204" t="str">
            <v>TPMC-4SM-W-S</v>
          </cell>
          <cell r="B3204" t="str">
            <v>Crestron</v>
          </cell>
          <cell r="C3204" t="str">
            <v>4.3” Touch Screen w/Room Scheduling, White Smooth</v>
          </cell>
          <cell r="D3204">
            <v>550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 t="str">
            <v>Crestron</v>
          </cell>
        </row>
        <row r="3205">
          <cell r="A3205" t="str">
            <v>TPMC-4SM-B-S</v>
          </cell>
          <cell r="B3205" t="str">
            <v>Crestron</v>
          </cell>
          <cell r="C3205" t="str">
            <v>4.3” Touch Screen w/Room Scheduling, Black Smooth</v>
          </cell>
          <cell r="D3205">
            <v>550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 t="str">
            <v>Crestron</v>
          </cell>
        </row>
        <row r="3206">
          <cell r="A3206" t="str">
            <v>TPMC-4SM-FD-W-S</v>
          </cell>
          <cell r="B3206" t="str">
            <v>Crestron</v>
          </cell>
          <cell r="C3206" t="str">
            <v>4.3” Touch Screen w/Full Duplex Audio &amp; Room Scheduling, White Smooth</v>
          </cell>
          <cell r="D3206">
            <v>650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 t="str">
            <v>Crestron</v>
          </cell>
        </row>
        <row r="3207">
          <cell r="A3207" t="str">
            <v>TPMC-4SM-FD-B-S</v>
          </cell>
          <cell r="B3207" t="str">
            <v>Crestron</v>
          </cell>
          <cell r="C3207" t="str">
            <v>4.3” Touch Screen w/Full Duplex Audio &amp; Room Scheduling, Black Smooth</v>
          </cell>
          <cell r="D3207">
            <v>650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 t="str">
            <v>Crestron</v>
          </cell>
        </row>
        <row r="3208">
          <cell r="A3208" t="str">
            <v>TPCS-4SM-W-S</v>
          </cell>
          <cell r="B3208" t="str">
            <v>Crestron</v>
          </cell>
          <cell r="C3208" t="str">
            <v>4.3” Touch Screen Control System, White Smooth</v>
          </cell>
          <cell r="D3208">
            <v>900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 t="str">
            <v>Crestron</v>
          </cell>
        </row>
        <row r="3209">
          <cell r="A3209" t="str">
            <v>TPCS-4SM-B-S</v>
          </cell>
          <cell r="B3209" t="str">
            <v>Crestron</v>
          </cell>
          <cell r="C3209" t="str">
            <v>4.3” Touch Screen Control System, Black Smooth</v>
          </cell>
          <cell r="D3209">
            <v>900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 t="str">
            <v>Crestron</v>
          </cell>
        </row>
        <row r="3210">
          <cell r="A3210" t="str">
            <v>TPMC-4SMD-W-S</v>
          </cell>
          <cell r="B3210" t="str">
            <v>Crestron</v>
          </cell>
          <cell r="C3210" t="str">
            <v>4.3” Designer Touch Screen, White Smooth</v>
          </cell>
          <cell r="D3210">
            <v>550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 t="str">
            <v>Crestron</v>
          </cell>
        </row>
        <row r="3211">
          <cell r="A3211" t="str">
            <v>TPMC-4SMD-B-S</v>
          </cell>
          <cell r="B3211" t="str">
            <v>Crestron</v>
          </cell>
          <cell r="C3211" t="str">
            <v>4.3” Designer Touch Screen, Black Smooth</v>
          </cell>
          <cell r="D3211">
            <v>550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 t="str">
            <v>Crestron</v>
          </cell>
        </row>
        <row r="3212">
          <cell r="A3212" t="str">
            <v>TPMC-4SMD-FD-W-S</v>
          </cell>
          <cell r="B3212" t="str">
            <v>Crestron</v>
          </cell>
          <cell r="C3212" t="str">
            <v>4.3” Designer Touch Screen w/Full Duplex Audio, White Smooth</v>
          </cell>
          <cell r="D3212">
            <v>650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 t="str">
            <v>Crestron</v>
          </cell>
        </row>
        <row r="3213">
          <cell r="A3213" t="str">
            <v>TPMC-4SMD-FD-B-S</v>
          </cell>
          <cell r="B3213" t="str">
            <v>Crestron</v>
          </cell>
          <cell r="C3213" t="str">
            <v>4.3” Designer Touch Screen w/Full Duplex Audio, Black Smooth</v>
          </cell>
          <cell r="D3213">
            <v>650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 t="str">
            <v>Crestron</v>
          </cell>
        </row>
        <row r="3214">
          <cell r="A3214" t="str">
            <v>TPCS-4SMD-W-S</v>
          </cell>
          <cell r="B3214" t="str">
            <v>Crestron</v>
          </cell>
          <cell r="C3214" t="str">
            <v>4.3” Designer Touch Screen Control System, White Smooth</v>
          </cell>
          <cell r="D3214">
            <v>900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 t="str">
            <v>Crestron</v>
          </cell>
        </row>
        <row r="3215">
          <cell r="A3215" t="str">
            <v>TPCS-4SMD-B-S</v>
          </cell>
          <cell r="B3215" t="str">
            <v>Crestron</v>
          </cell>
          <cell r="C3215" t="str">
            <v>4.3” Designer Touch Screen Control System, Black Smooth</v>
          </cell>
          <cell r="D3215">
            <v>900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 t="str">
            <v>Crestron</v>
          </cell>
        </row>
        <row r="3216">
          <cell r="A3216" t="str">
            <v>RMK-4U</v>
          </cell>
          <cell r="B3216" t="str">
            <v>Crestron</v>
          </cell>
          <cell r="C3216" t="str">
            <v>4-Space Rack Mount Shelf</v>
          </cell>
          <cell r="D3216">
            <v>95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 t="str">
            <v>Crestron</v>
          </cell>
        </row>
        <row r="3217">
          <cell r="A3217" t="str">
            <v>CBL-PWR-CTRL-P-TL-50</v>
          </cell>
          <cell r="B3217" t="str">
            <v>Crestron</v>
          </cell>
          <cell r="C3217" t="str">
            <v>4-Conductor Link Cable for BPC-8, Plenum, 50 ft</v>
          </cell>
          <cell r="D3217">
            <v>30</v>
          </cell>
          <cell r="E3217">
            <v>0</v>
          </cell>
          <cell r="F3217">
            <v>0.25</v>
          </cell>
          <cell r="G3217">
            <v>0</v>
          </cell>
          <cell r="H3217">
            <v>0</v>
          </cell>
          <cell r="I3217" t="str">
            <v>Crestron</v>
          </cell>
        </row>
        <row r="3218">
          <cell r="A3218" t="str">
            <v>ST-VS</v>
          </cell>
          <cell r="B3218" t="str">
            <v>Crestron</v>
          </cell>
          <cell r="C3218" t="str">
            <v>4-Channel Video Signal Sensor Module. Includes PW-1205 Power Supply.</v>
          </cell>
          <cell r="D3218">
            <v>350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 t="str">
            <v>Crestron</v>
          </cell>
        </row>
        <row r="3219">
          <cell r="A3219" t="str">
            <v>STI-VS</v>
          </cell>
          <cell r="B3219" t="str">
            <v>Crestron</v>
          </cell>
          <cell r="C3219" t="str">
            <v>4-Channel Video Signal Sensor Module - International Version, 230V. Includes PWI-1215 Power Supply.</v>
          </cell>
          <cell r="D3219">
            <v>350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 t="str">
            <v>Crestron</v>
          </cell>
        </row>
        <row r="3220">
          <cell r="A3220" t="str">
            <v>SAT-70V/100V-4</v>
          </cell>
          <cell r="B3220" t="str">
            <v>Crestron</v>
          </cell>
          <cell r="C3220" t="str">
            <v>4-Channel Sonnex™ Output Transformer</v>
          </cell>
          <cell r="D3220">
            <v>450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 t="str">
            <v>Crestron</v>
          </cell>
        </row>
        <row r="3221">
          <cell r="A3221" t="str">
            <v>C2N-VEQ4</v>
          </cell>
          <cell r="B3221" t="str">
            <v>Crestron</v>
          </cell>
          <cell r="C3221" t="str">
            <v>4-channel Digital Volume Control, 4x4 Matrix Mixer and EQ Module, Cresnet</v>
          </cell>
          <cell r="D3221">
            <v>450</v>
          </cell>
          <cell r="E3221">
            <v>0</v>
          </cell>
          <cell r="F3221">
            <v>2</v>
          </cell>
          <cell r="G3221">
            <v>1.25</v>
          </cell>
          <cell r="H3221">
            <v>4</v>
          </cell>
          <cell r="I3221" t="str">
            <v>Crestron</v>
          </cell>
        </row>
        <row r="3222">
          <cell r="A3222" t="str">
            <v>C2VEQ-4</v>
          </cell>
          <cell r="B3222" t="str">
            <v>Crestron</v>
          </cell>
          <cell r="C3222" t="str">
            <v>4-channel Digital Volume Control, 4x4 Matrix Mixer and EQ Card for Y-Bus Expansion Slot</v>
          </cell>
          <cell r="D3222">
            <v>450</v>
          </cell>
          <cell r="E3222">
            <v>0</v>
          </cell>
          <cell r="F3222">
            <v>1</v>
          </cell>
          <cell r="G3222">
            <v>1.25</v>
          </cell>
          <cell r="H3222">
            <v>4</v>
          </cell>
          <cell r="I3222" t="str">
            <v>Crestron</v>
          </cell>
        </row>
        <row r="3223">
          <cell r="A3223" t="str">
            <v>ST-CNB</v>
          </cell>
          <cell r="B3223" t="str">
            <v>Crestron</v>
          </cell>
          <cell r="C3223" t="str">
            <v>4 Wire to RJ11 Cresnet Distribution Block</v>
          </cell>
          <cell r="D3223">
            <v>85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 t="str">
            <v>Crestron</v>
          </cell>
        </row>
        <row r="3224">
          <cell r="A3224" t="str">
            <v>CNRJ11</v>
          </cell>
          <cell r="B3224" t="str">
            <v>Crestron</v>
          </cell>
          <cell r="C3224" t="str">
            <v>4 Wire to RJ11 Cresnet Converter</v>
          </cell>
          <cell r="D3224">
            <v>75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 t="str">
            <v>Crestron</v>
          </cell>
        </row>
        <row r="3225">
          <cell r="A3225" t="str">
            <v>CNX-PBVR4</v>
          </cell>
          <cell r="B3225" t="str">
            <v>Crestron</v>
          </cell>
          <cell r="C3225" t="str">
            <v>4 Room CAT5 Balanced Video Receiver. Includes PW-2420RU.</v>
          </cell>
          <cell r="D3225">
            <v>650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 t="str">
            <v>Crestron</v>
          </cell>
        </row>
        <row r="3226">
          <cell r="A3226" t="str">
            <v>CNX-PBAR4</v>
          </cell>
          <cell r="B3226" t="str">
            <v>Crestron</v>
          </cell>
          <cell r="C3226" t="str">
            <v>4 Room CAT5 Balanced Audio Receiver. Includes PW-2420RU.</v>
          </cell>
          <cell r="D3226">
            <v>400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 t="str">
            <v>Crestron</v>
          </cell>
        </row>
        <row r="3227">
          <cell r="A3227" t="str">
            <v>C2NI-AMP-4X100</v>
          </cell>
          <cell r="B3227" t="str">
            <v>Crestron</v>
          </cell>
          <cell r="C3227" t="str">
            <v>4 Room Audio System - International Version, 230V</v>
          </cell>
          <cell r="D3227">
            <v>650</v>
          </cell>
          <cell r="E3227">
            <v>0</v>
          </cell>
          <cell r="F3227">
            <v>1</v>
          </cell>
          <cell r="G3227">
            <v>1.25</v>
          </cell>
          <cell r="H3227">
            <v>4</v>
          </cell>
          <cell r="I3227" t="str">
            <v>Crestron</v>
          </cell>
        </row>
        <row r="3228">
          <cell r="A3228" t="str">
            <v>C2N-AMP-4X100</v>
          </cell>
          <cell r="B3228" t="str">
            <v>Crestron</v>
          </cell>
          <cell r="C3228" t="str">
            <v>4 Room Audio System</v>
          </cell>
          <cell r="D3228">
            <v>650</v>
          </cell>
          <cell r="E3228">
            <v>0</v>
          </cell>
          <cell r="F3228">
            <v>1</v>
          </cell>
          <cell r="G3228">
            <v>1.25</v>
          </cell>
          <cell r="H3228">
            <v>4</v>
          </cell>
          <cell r="I3228" t="str">
            <v>Crestron</v>
          </cell>
        </row>
        <row r="3229">
          <cell r="A3229" t="str">
            <v>DMCO-33</v>
          </cell>
          <cell r="B3229" t="str">
            <v>Crestron</v>
          </cell>
          <cell r="C3229" t="str">
            <v>4 HDMI w/4 Stereo Analog Audio Output Card for DM-MD8X8 and DM-MD32X32</v>
          </cell>
          <cell r="D3229">
            <v>700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 t="str">
            <v>Crestron</v>
          </cell>
        </row>
        <row r="3230">
          <cell r="A3230" t="str">
            <v>DMCO-3300</v>
          </cell>
          <cell r="B3230" t="str">
            <v>Crestron</v>
          </cell>
          <cell r="C3230" t="str">
            <v>4 HDMI w/4 Stereo Analog Audio Output Card for DM-MD16X16</v>
          </cell>
          <cell r="D3230">
            <v>700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 t="str">
            <v>Crestron</v>
          </cell>
        </row>
        <row r="3231">
          <cell r="A3231" t="str">
            <v>DMCO-11</v>
          </cell>
          <cell r="B3231" t="str">
            <v>Crestron</v>
          </cell>
          <cell r="C3231" t="str">
            <v>4 DM Fiber Output Card for DM-MD8X8 and DM-MD32X32</v>
          </cell>
          <cell r="D3231">
            <v>1800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 t="str">
            <v>Crestron</v>
          </cell>
        </row>
        <row r="3232">
          <cell r="A3232" t="str">
            <v>DMCO-1100</v>
          </cell>
          <cell r="B3232" t="str">
            <v>Crestron</v>
          </cell>
          <cell r="C3232" t="str">
            <v>4 DM Fiber Output Card for DM-MD16X16</v>
          </cell>
          <cell r="D3232">
            <v>1800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 t="str">
            <v>Crestron</v>
          </cell>
        </row>
        <row r="3233">
          <cell r="A3233" t="str">
            <v>DMCO-1133</v>
          </cell>
          <cell r="B3233" t="str">
            <v>Crestron</v>
          </cell>
          <cell r="C3233" t="str">
            <v>4 DM Fiber &amp; 4 HDMI w/4 Stereo Analog Audio Output Card for DM-MD16X16</v>
          </cell>
          <cell r="D3233">
            <v>2500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 t="str">
            <v>Crestron</v>
          </cell>
        </row>
        <row r="3234">
          <cell r="A3234" t="str">
            <v>DMCO-1122</v>
          </cell>
          <cell r="B3234" t="str">
            <v>Crestron</v>
          </cell>
          <cell r="C3234" t="str">
            <v>4 DM Fiber &amp; 4 DM CAT w/2 HDMI Output Card for DM-MD16X16</v>
          </cell>
          <cell r="D3234">
            <v>2600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 t="str">
            <v>Crestron</v>
          </cell>
        </row>
        <row r="3235">
          <cell r="A3235" t="str">
            <v>DMCO-1155</v>
          </cell>
          <cell r="B3235" t="str">
            <v>Crestron</v>
          </cell>
          <cell r="C3235" t="str">
            <v>4 DM Fiber &amp; 4 DM 8G+ w/2 HDMI Output Card for DM-MD16X16</v>
          </cell>
          <cell r="D3235">
            <v>3100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 t="str">
            <v>Crestron</v>
          </cell>
        </row>
        <row r="3236">
          <cell r="A3236" t="str">
            <v>DMCO-1130</v>
          </cell>
          <cell r="B3236" t="str">
            <v>Crestron</v>
          </cell>
          <cell r="C3236" t="str">
            <v>4 DM Fiber &amp; 2 HDMI w/2 Stereo Analog Audio Output Card for DM-MD16X16</v>
          </cell>
          <cell r="D3236">
            <v>2150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 t="str">
            <v>Crestron</v>
          </cell>
        </row>
        <row r="3237">
          <cell r="A3237" t="str">
            <v>DMCO-1120</v>
          </cell>
          <cell r="B3237" t="str">
            <v>Crestron</v>
          </cell>
          <cell r="C3237" t="str">
            <v>4 DM Fiber &amp; 2 DM CAT w/1 HDMI Output Card for DM-MD16X16</v>
          </cell>
          <cell r="D3237">
            <v>2200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 t="str">
            <v>Crestron</v>
          </cell>
        </row>
        <row r="3238">
          <cell r="A3238" t="str">
            <v>DMCO-1150</v>
          </cell>
          <cell r="B3238" t="str">
            <v>Crestron</v>
          </cell>
          <cell r="C3238" t="str">
            <v>4 DM Fiber &amp; 2 DM 8G+ w/1 HDMI Output Card for DM-MD16X16</v>
          </cell>
          <cell r="D3238">
            <v>2450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 t="str">
            <v>Crestron</v>
          </cell>
        </row>
        <row r="3239">
          <cell r="A3239" t="str">
            <v>DMCO-22</v>
          </cell>
          <cell r="B3239" t="str">
            <v>Crestron</v>
          </cell>
          <cell r="C3239" t="str">
            <v>4 DM CAT w/2 HDMI Output Card for DM-MD8X8 and DM-MD32X32</v>
          </cell>
          <cell r="D3239">
            <v>800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 t="str">
            <v>Crestron</v>
          </cell>
        </row>
        <row r="3240">
          <cell r="A3240" t="str">
            <v>DMCO-2200</v>
          </cell>
          <cell r="B3240" t="str">
            <v>Crestron</v>
          </cell>
          <cell r="C3240" t="str">
            <v>4 DM CAT w/2 HDMI Output Card for DM-MD16X16</v>
          </cell>
          <cell r="D3240">
            <v>800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 t="str">
            <v>Crestron</v>
          </cell>
        </row>
        <row r="3241">
          <cell r="A3241" t="str">
            <v>DMCO-2233</v>
          </cell>
          <cell r="B3241" t="str">
            <v>Crestron</v>
          </cell>
          <cell r="C3241" t="str">
            <v>4 DM CAT w/2 HDMI &amp; 4 HDMI w/4 Stereo Analog Audio Output Card for DM-MD16X16</v>
          </cell>
          <cell r="D3241">
            <v>1500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 t="str">
            <v>Crestron</v>
          </cell>
        </row>
        <row r="3242">
          <cell r="A3242" t="str">
            <v>DMCO-2230</v>
          </cell>
          <cell r="B3242" t="str">
            <v>Crestron</v>
          </cell>
          <cell r="C3242" t="str">
            <v>4 DM CAT w/2 HDMI &amp; 2 HDMI w/2 Stereo Analog Audio Output Card for DM-MD16X16</v>
          </cell>
          <cell r="D3242">
            <v>1150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 t="str">
            <v>Crestron</v>
          </cell>
        </row>
        <row r="3243">
          <cell r="A3243" t="str">
            <v>DMCO-88</v>
          </cell>
          <cell r="B3243" t="str">
            <v>Crestron</v>
          </cell>
          <cell r="C3243" t="str">
            <v>4 DM 8G+ w/2 HDMI Output Card for DM-MD8X8 &amp; DM-MD32X32, 4K Support</v>
          </cell>
          <cell r="D3243">
            <v>1600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 t="str">
            <v>Crestron</v>
          </cell>
        </row>
        <row r="3244">
          <cell r="A3244" t="str">
            <v>DMCO-55</v>
          </cell>
          <cell r="B3244" t="str">
            <v>Crestron</v>
          </cell>
          <cell r="C3244" t="str">
            <v>4 DM 8G+ w/2 HDMI Output Card for DM-MD8X8 &amp; DM-MD32X32</v>
          </cell>
          <cell r="D3244">
            <v>1300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 t="str">
            <v>Crestron</v>
          </cell>
        </row>
        <row r="3245">
          <cell r="A3245" t="str">
            <v>DMCO-8888</v>
          </cell>
          <cell r="B3245" t="str">
            <v>Crestron</v>
          </cell>
          <cell r="C3245" t="str">
            <v>4 DM 8G+ w/2 HDMI Output Card for DM-MD16X16, 4K Support</v>
          </cell>
          <cell r="D3245">
            <v>3200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 t="str">
            <v>Crestron</v>
          </cell>
        </row>
        <row r="3246">
          <cell r="A3246" t="str">
            <v>DMCO-5500</v>
          </cell>
          <cell r="B3246" t="str">
            <v>Crestron</v>
          </cell>
          <cell r="C3246" t="str">
            <v>4 DM 8G+ w/2 HDMI Output Card for DM-MD16X16</v>
          </cell>
          <cell r="D3246">
            <v>1300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 t="str">
            <v>Crestron</v>
          </cell>
        </row>
        <row r="3247">
          <cell r="A3247" t="str">
            <v>DMCO-5533</v>
          </cell>
          <cell r="B3247" t="str">
            <v>Crestron</v>
          </cell>
          <cell r="C3247" t="str">
            <v>4 DM 8G+ w/2 HDMI &amp; 4 HDMI w/4 Stereo Analog Audio Output Card for DM-MD16X16</v>
          </cell>
          <cell r="D3247">
            <v>2000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 t="str">
            <v>Crestron</v>
          </cell>
        </row>
        <row r="3248">
          <cell r="A3248" t="str">
            <v>DMCO-5544</v>
          </cell>
          <cell r="B3248" t="str">
            <v>Crestron</v>
          </cell>
          <cell r="C3248" t="str">
            <v>4 DM 8G+ w/2 HDMI &amp; 4 DM 8G Fiber w/2 HDMI Output Card for DM-MD16X16</v>
          </cell>
          <cell r="D3248">
            <v>3100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 t="str">
            <v>Crestron</v>
          </cell>
        </row>
        <row r="3249">
          <cell r="A3249" t="str">
            <v>DMCO-5530</v>
          </cell>
          <cell r="B3249" t="str">
            <v>Crestron</v>
          </cell>
          <cell r="C3249" t="str">
            <v>4 DM 8G+ w/2 HDMI &amp; 2 HDMI w/2 Stereo Analog Audio Output Card for DM-MD16X16</v>
          </cell>
          <cell r="D3249">
            <v>1650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 t="str">
            <v>Crestron</v>
          </cell>
        </row>
        <row r="3250">
          <cell r="A3250" t="str">
            <v>DMCO-5540</v>
          </cell>
          <cell r="B3250" t="str">
            <v>Crestron</v>
          </cell>
          <cell r="C3250" t="str">
            <v>4 DM 8G+ w/2 HDMI &amp; 2 DM 8G Fiber w/1 HDMI Output Card for DM-MD16X16</v>
          </cell>
          <cell r="D3250">
            <v>2200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 t="str">
            <v>Crestron</v>
          </cell>
        </row>
        <row r="3251">
          <cell r="A3251" t="str">
            <v>DMCO-66</v>
          </cell>
          <cell r="B3251" t="str">
            <v>Crestron</v>
          </cell>
          <cell r="C3251" t="str">
            <v>4 DM 8G SM Fiber w/2 HDMI Output Card for DM-MD8X8 and DM-MD32X32</v>
          </cell>
          <cell r="D3251">
            <v>4000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 t="str">
            <v>Crestron</v>
          </cell>
        </row>
        <row r="3252">
          <cell r="A3252" t="str">
            <v>DMCO-6600</v>
          </cell>
          <cell r="B3252" t="str">
            <v>Crestron</v>
          </cell>
          <cell r="C3252" t="str">
            <v>4 DM 8G SM Fiber w/2 HDMI Output Card for DM-MD16X16</v>
          </cell>
          <cell r="D3252">
            <v>4000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 t="str">
            <v>Crestron</v>
          </cell>
        </row>
        <row r="3253">
          <cell r="A3253" t="str">
            <v>DMCO-6633</v>
          </cell>
          <cell r="B3253" t="str">
            <v>Crestron</v>
          </cell>
          <cell r="C3253" t="str">
            <v>4 DM 8G SM Fiber w/2 HDMI &amp; 4 HDMI w/4 Stereo Analog Audio Output Card for DM-MD16X16</v>
          </cell>
          <cell r="D3253">
            <v>4700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 t="str">
            <v>Crestron</v>
          </cell>
        </row>
        <row r="3254">
          <cell r="A3254" t="str">
            <v>DMCO-6655</v>
          </cell>
          <cell r="B3254" t="str">
            <v>Crestron</v>
          </cell>
          <cell r="C3254" t="str">
            <v>4 DM 8G SM Fiber w/2 HDMI &amp; 4 DM 8G+ w/2 HDMI Output Card for DM-MD16X16</v>
          </cell>
          <cell r="D3254">
            <v>5300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 t="str">
            <v>Crestron</v>
          </cell>
        </row>
        <row r="3255">
          <cell r="A3255" t="str">
            <v>DMCO-6644</v>
          </cell>
          <cell r="B3255" t="str">
            <v>Crestron</v>
          </cell>
          <cell r="C3255" t="str">
            <v>4 DM 8G SM Fiber w/2 HDMI &amp; 4 DM 8G Fiber w/2 HDMI Output Card for DM-MD16X16</v>
          </cell>
          <cell r="D3255">
            <v>5800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 t="str">
            <v>Crestron</v>
          </cell>
        </row>
        <row r="3256">
          <cell r="A3256" t="str">
            <v>DMCO-6630</v>
          </cell>
          <cell r="B3256" t="str">
            <v>Crestron</v>
          </cell>
          <cell r="C3256" t="str">
            <v>4 DM 8G SM Fiber w/2 HDMI &amp; 2 HDMI w/2 Stereo Analog Audio Output Card for DM-MD16X16</v>
          </cell>
          <cell r="D3256">
            <v>4350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 t="str">
            <v>Crestron</v>
          </cell>
        </row>
        <row r="3257">
          <cell r="A3257" t="str">
            <v>DMCO-6650</v>
          </cell>
          <cell r="B3257" t="str">
            <v>Crestron</v>
          </cell>
          <cell r="C3257" t="str">
            <v>4 DM 8G SM Fiber w/2 HDMI &amp; 2 DM 8G+ w/1 HDMI Output Card for DM-MD16X16</v>
          </cell>
          <cell r="D3257">
            <v>4650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 t="str">
            <v>Crestron</v>
          </cell>
        </row>
        <row r="3258">
          <cell r="A3258" t="str">
            <v>DMCO-6640</v>
          </cell>
          <cell r="B3258" t="str">
            <v>Crestron</v>
          </cell>
          <cell r="C3258" t="str">
            <v>4 DM 8G SM Fiber w/2 HDMI &amp; 2 DM 8G Fiber w/1 HDMI Output Card for DM-MD16X16</v>
          </cell>
          <cell r="D3258">
            <v>4900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 t="str">
            <v>Crestron</v>
          </cell>
        </row>
        <row r="3259">
          <cell r="A3259" t="str">
            <v>DMCO-44</v>
          </cell>
          <cell r="B3259" t="str">
            <v>Crestron</v>
          </cell>
          <cell r="C3259" t="str">
            <v>4 DM 8G Fiber w/2 HDMI Output Card for DM-MD8X8 &amp; DM-MD32X32</v>
          </cell>
          <cell r="D3259">
            <v>1800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 t="str">
            <v>Crestron</v>
          </cell>
        </row>
        <row r="3260">
          <cell r="A3260" t="str">
            <v>DMCO-4400</v>
          </cell>
          <cell r="B3260" t="str">
            <v>Crestron</v>
          </cell>
          <cell r="C3260" t="str">
            <v>4 DM 8G Fiber w/2 HDMI Output Card for DM-MD16X16</v>
          </cell>
          <cell r="D3260">
            <v>1800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 t="str">
            <v>Crestron</v>
          </cell>
        </row>
        <row r="3261">
          <cell r="A3261" t="str">
            <v>DMCO-4433</v>
          </cell>
          <cell r="B3261" t="str">
            <v>Crestron</v>
          </cell>
          <cell r="C3261" t="str">
            <v>4 DM 8G Fiber w/2 HDMI &amp; 4 HDMI w/4 Stereo Analog Audio Output Card for DM-MD16X16</v>
          </cell>
          <cell r="D3261">
            <v>2500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 t="str">
            <v>Crestron</v>
          </cell>
        </row>
        <row r="3262">
          <cell r="A3262" t="str">
            <v>DMCO-4430</v>
          </cell>
          <cell r="B3262" t="str">
            <v>Crestron</v>
          </cell>
          <cell r="C3262" t="str">
            <v>4 DM 8G Fiber w/2 HDMI &amp; 2 HDMI w/2 Stereo Analog Audio Output Card for DM-MD16X16</v>
          </cell>
          <cell r="D3262">
            <v>2150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 t="str">
            <v>Crestron</v>
          </cell>
        </row>
        <row r="3263">
          <cell r="A3263" t="str">
            <v>CLX-1MC4</v>
          </cell>
          <cell r="B3263" t="str">
            <v>Crestron</v>
          </cell>
          <cell r="C3263" t="str">
            <v>4 Channel Motor Control Module, Single Feed. Requires CLT-1MC4</v>
          </cell>
          <cell r="D3263">
            <v>305</v>
          </cell>
          <cell r="E3263">
            <v>0</v>
          </cell>
          <cell r="F3263">
            <v>0.25</v>
          </cell>
          <cell r="G3263">
            <v>0.25</v>
          </cell>
          <cell r="H3263">
            <v>1</v>
          </cell>
          <cell r="I3263" t="str">
            <v>Crestron</v>
          </cell>
        </row>
        <row r="3264">
          <cell r="A3264" t="str">
            <v>CLXI-1MC4</v>
          </cell>
          <cell r="B3264" t="str">
            <v>Crestron</v>
          </cell>
          <cell r="C3264" t="str">
            <v>4 Channel Motor Control Module, Single Feed - International Version, 230V. Requires CLTI-1MC4 or CLTIBN-1MC4</v>
          </cell>
          <cell r="D3264">
            <v>305</v>
          </cell>
          <cell r="E3264">
            <v>0</v>
          </cell>
          <cell r="F3264">
            <v>0.25</v>
          </cell>
          <cell r="G3264">
            <v>0.25</v>
          </cell>
          <cell r="H3264">
            <v>1</v>
          </cell>
          <cell r="I3264" t="str">
            <v>Crestron</v>
          </cell>
        </row>
        <row r="3265">
          <cell r="A3265" t="str">
            <v>CLX-4IND</v>
          </cell>
          <cell r="B3265" t="str">
            <v>Crestron</v>
          </cell>
          <cell r="C3265" t="str">
            <v>4 Channel Inductor Module. Requires CLT-4IND</v>
          </cell>
          <cell r="D3265">
            <v>200</v>
          </cell>
          <cell r="E3265">
            <v>0</v>
          </cell>
          <cell r="F3265">
            <v>0.25</v>
          </cell>
          <cell r="G3265">
            <v>0.25</v>
          </cell>
          <cell r="H3265">
            <v>1</v>
          </cell>
          <cell r="I3265" t="str">
            <v>Crestron</v>
          </cell>
        </row>
        <row r="3266">
          <cell r="A3266" t="str">
            <v>CLXI-4IND</v>
          </cell>
          <cell r="B3266" t="str">
            <v>Crestron</v>
          </cell>
          <cell r="C3266" t="str">
            <v>4 Channel Inductor Module - International Version, 230V. Requires CLTI-4IND or CLTIBN-4IND</v>
          </cell>
          <cell r="D3266">
            <v>200</v>
          </cell>
          <cell r="E3266">
            <v>0</v>
          </cell>
          <cell r="F3266">
            <v>0.25</v>
          </cell>
          <cell r="G3266">
            <v>0.25</v>
          </cell>
          <cell r="H3266">
            <v>1</v>
          </cell>
          <cell r="I3266" t="str">
            <v>Crestron</v>
          </cell>
        </row>
        <row r="3267">
          <cell r="A3267" t="str">
            <v>CLX-4HSW4</v>
          </cell>
          <cell r="B3267" t="str">
            <v>Crestron</v>
          </cell>
          <cell r="C3267" t="str">
            <v>4 Channel High-Inrush Switch Module, 4 Feeds. Requires CLT-4HSW4</v>
          </cell>
          <cell r="D3267">
            <v>360</v>
          </cell>
          <cell r="E3267">
            <v>0</v>
          </cell>
          <cell r="F3267">
            <v>0.25</v>
          </cell>
          <cell r="G3267">
            <v>0.25</v>
          </cell>
          <cell r="H3267">
            <v>1</v>
          </cell>
          <cell r="I3267" t="str">
            <v>Crestron</v>
          </cell>
        </row>
        <row r="3268">
          <cell r="A3268" t="str">
            <v>CLXI-4HSW4</v>
          </cell>
          <cell r="B3268" t="str">
            <v>Crestron</v>
          </cell>
          <cell r="C3268" t="str">
            <v>4 Channel High-Inrush Switch Module, 4 Feeds - International Version, 230V. Requires CLTI-4HSW4 or CLTIBN-4HSW4</v>
          </cell>
          <cell r="D3268">
            <v>360</v>
          </cell>
          <cell r="E3268">
            <v>0</v>
          </cell>
          <cell r="F3268">
            <v>0.25</v>
          </cell>
          <cell r="G3268">
            <v>0.25</v>
          </cell>
          <cell r="H3268">
            <v>1</v>
          </cell>
          <cell r="I3268" t="str">
            <v>Crestron</v>
          </cell>
        </row>
        <row r="3269">
          <cell r="A3269" t="str">
            <v>CLX-1FAN4</v>
          </cell>
          <cell r="B3269" t="str">
            <v>Crestron</v>
          </cell>
          <cell r="C3269" t="str">
            <v>4 Channel Fan Speed Control Module, Single Feed. Requires CLT-1FAN4</v>
          </cell>
          <cell r="D3269">
            <v>275</v>
          </cell>
          <cell r="E3269">
            <v>0</v>
          </cell>
          <cell r="F3269">
            <v>0.25</v>
          </cell>
          <cell r="G3269">
            <v>0.25</v>
          </cell>
          <cell r="H3269">
            <v>1</v>
          </cell>
          <cell r="I3269" t="str">
            <v>Crestron</v>
          </cell>
        </row>
        <row r="3270">
          <cell r="A3270" t="str">
            <v>CLX-1DELV4</v>
          </cell>
          <cell r="B3270" t="str">
            <v>Crestron</v>
          </cell>
          <cell r="C3270" t="str">
            <v>4 Channel Electronic Low-Voltage Dimmer Module, Single Feed. Requires CLT-1DELV4</v>
          </cell>
          <cell r="D3270">
            <v>450</v>
          </cell>
          <cell r="E3270">
            <v>0</v>
          </cell>
          <cell r="F3270">
            <v>0.25</v>
          </cell>
          <cell r="G3270">
            <v>0.25</v>
          </cell>
          <cell r="H3270">
            <v>1</v>
          </cell>
          <cell r="I3270" t="str">
            <v>Crestron</v>
          </cell>
        </row>
        <row r="3271">
          <cell r="A3271" t="str">
            <v>CLXI-1DELV4</v>
          </cell>
          <cell r="B3271" t="str">
            <v>Crestron</v>
          </cell>
          <cell r="C3271" t="str">
            <v>4 Channel Electronic Low-Voltage Dimmer Module, Single Feed - International Version, 230V. Requires CLTI-1DELV4 or CLTIBN-1DELV4</v>
          </cell>
          <cell r="D3271">
            <v>450</v>
          </cell>
          <cell r="E3271">
            <v>0</v>
          </cell>
          <cell r="F3271">
            <v>0.25</v>
          </cell>
          <cell r="G3271">
            <v>0.25</v>
          </cell>
          <cell r="H3271">
            <v>1</v>
          </cell>
          <cell r="I3271" t="str">
            <v>Crestron</v>
          </cell>
        </row>
        <row r="3272">
          <cell r="A3272" t="str">
            <v>CLX-1DIM4</v>
          </cell>
          <cell r="B3272" t="str">
            <v>Crestron</v>
          </cell>
          <cell r="C3272" t="str">
            <v>4 Channel Dimmer Module, Single Feed. Requires CLT-1DIM4</v>
          </cell>
          <cell r="D3272">
            <v>305</v>
          </cell>
          <cell r="E3272">
            <v>0</v>
          </cell>
          <cell r="F3272">
            <v>0.25</v>
          </cell>
          <cell r="G3272">
            <v>0.25</v>
          </cell>
          <cell r="H3272">
            <v>1</v>
          </cell>
          <cell r="I3272" t="str">
            <v>Crestron</v>
          </cell>
        </row>
        <row r="3273">
          <cell r="A3273" t="str">
            <v>CLXI-1DIM4</v>
          </cell>
          <cell r="B3273" t="str">
            <v>Crestron</v>
          </cell>
          <cell r="C3273" t="str">
            <v>4 Channel Dimmer Module, Single Feed - International Version, 230V. Requires CLTI-1DIM4 or CLTIBN-1DIM4</v>
          </cell>
          <cell r="D3273">
            <v>305</v>
          </cell>
          <cell r="E3273">
            <v>0</v>
          </cell>
          <cell r="F3273">
            <v>0.25</v>
          </cell>
          <cell r="G3273">
            <v>0.25</v>
          </cell>
          <cell r="H3273">
            <v>1</v>
          </cell>
          <cell r="I3273" t="str">
            <v>Crestron</v>
          </cell>
        </row>
        <row r="3274">
          <cell r="A3274" t="str">
            <v>AMP-3210T</v>
          </cell>
          <cell r="B3274" t="str">
            <v>Crestron</v>
          </cell>
          <cell r="C3274" t="str">
            <v>3x210W Commercial Power Amplifier, 4/8Ω or 70/100V</v>
          </cell>
          <cell r="D3274">
            <v>775</v>
          </cell>
          <cell r="E3274">
            <v>0</v>
          </cell>
          <cell r="F3274">
            <v>0.75</v>
          </cell>
          <cell r="G3274">
            <v>0.25</v>
          </cell>
          <cell r="H3274">
            <v>1</v>
          </cell>
          <cell r="I3274" t="str">
            <v>Crestron</v>
          </cell>
        </row>
        <row r="3275">
          <cell r="A3275" t="str">
            <v>AMP-3210S</v>
          </cell>
          <cell r="B3275" t="str">
            <v>Crestron</v>
          </cell>
          <cell r="C3275" t="str">
            <v>3x210W Commercial Power Amplifier, 4/8Ω</v>
          </cell>
          <cell r="D3275">
            <v>730</v>
          </cell>
          <cell r="E3275">
            <v>0</v>
          </cell>
          <cell r="F3275">
            <v>0.75</v>
          </cell>
          <cell r="G3275">
            <v>0.25</v>
          </cell>
          <cell r="H3275">
            <v>1</v>
          </cell>
          <cell r="I3275" t="str">
            <v>Crestron</v>
          </cell>
        </row>
        <row r="3276">
          <cell r="A3276" t="str">
            <v>QM-MDM3X1</v>
          </cell>
          <cell r="B3276" t="str">
            <v>Crestron</v>
          </cell>
          <cell r="C3276" t="str">
            <v>3x1 QuickMedia Mini-Switcher</v>
          </cell>
          <cell r="D3276">
            <v>400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 t="str">
            <v>Crestron</v>
          </cell>
        </row>
        <row r="3277">
          <cell r="A3277" t="str">
            <v>CEN-RGBHV32X32V</v>
          </cell>
          <cell r="B3277" t="str">
            <v>Crestron</v>
          </cell>
          <cell r="C3277" t="str">
            <v>32x32 Wideband RGB Matrix Switcher, no audio</v>
          </cell>
          <cell r="D3277">
            <v>19000</v>
          </cell>
          <cell r="E3277">
            <v>0</v>
          </cell>
          <cell r="F3277">
            <v>4</v>
          </cell>
          <cell r="G3277">
            <v>0.25</v>
          </cell>
          <cell r="H3277">
            <v>32</v>
          </cell>
          <cell r="I3277" t="str">
            <v>Crestron</v>
          </cell>
        </row>
        <row r="3278">
          <cell r="A3278" t="str">
            <v>CEN-RGBHV32X32AV_PAK</v>
          </cell>
          <cell r="B3278" t="str">
            <v>Crestron</v>
          </cell>
          <cell r="C3278" t="str">
            <v>32x32 Wideband RGB and Audio Matrix Switcher Package. Includes CEN-RGBHV32X32V and CEN-RGBHV32X32A</v>
          </cell>
          <cell r="D3278">
            <v>23500</v>
          </cell>
          <cell r="E3278">
            <v>0</v>
          </cell>
          <cell r="F3278">
            <v>4</v>
          </cell>
          <cell r="G3278">
            <v>0.25</v>
          </cell>
          <cell r="H3278">
            <v>32</v>
          </cell>
          <cell r="I3278" t="str">
            <v>Crestron</v>
          </cell>
        </row>
        <row r="3279">
          <cell r="A3279" t="str">
            <v>DM-MD32X32-RPS</v>
          </cell>
          <cell r="B3279" t="str">
            <v>Crestron</v>
          </cell>
          <cell r="C3279" t="str">
            <v>32x32 DigitalMedia™ Switcher w/Redundant Power Supply</v>
          </cell>
          <cell r="D3279">
            <v>9200</v>
          </cell>
          <cell r="E3279">
            <v>0</v>
          </cell>
          <cell r="F3279">
            <v>8</v>
          </cell>
          <cell r="G3279">
            <v>8</v>
          </cell>
          <cell r="H3279">
            <v>32</v>
          </cell>
          <cell r="I3279" t="str">
            <v>Crestron</v>
          </cell>
        </row>
        <row r="3280">
          <cell r="A3280" t="str">
            <v>DM-MD32X32</v>
          </cell>
          <cell r="B3280" t="str">
            <v>Crestron</v>
          </cell>
          <cell r="C3280" t="str">
            <v>32x32 DigitalMedia™ Switcher</v>
          </cell>
          <cell r="D3280">
            <v>8600</v>
          </cell>
          <cell r="E3280">
            <v>0</v>
          </cell>
          <cell r="F3280">
            <v>8</v>
          </cell>
          <cell r="G3280">
            <v>8</v>
          </cell>
          <cell r="H3280">
            <v>32</v>
          </cell>
          <cell r="I3280" t="str">
            <v>Crestron</v>
          </cell>
        </row>
        <row r="3281">
          <cell r="A3281" t="str">
            <v>CEN-RGBHV32X32A</v>
          </cell>
          <cell r="B3281" t="str">
            <v>Crestron</v>
          </cell>
          <cell r="C3281" t="str">
            <v>32x32 Audio Matrix Switcher</v>
          </cell>
          <cell r="D3281">
            <v>6000</v>
          </cell>
          <cell r="E3281">
            <v>0</v>
          </cell>
          <cell r="F3281">
            <v>4</v>
          </cell>
          <cell r="G3281">
            <v>0.25</v>
          </cell>
          <cell r="H3281">
            <v>32</v>
          </cell>
          <cell r="I3281" t="str">
            <v>Crestron</v>
          </cell>
        </row>
        <row r="3282">
          <cell r="A3282" t="str">
            <v>CSA-PWS300-CAEN-2X1</v>
          </cell>
          <cell r="B3282" t="str">
            <v>Crestron</v>
          </cell>
          <cell r="C3282" t="str">
            <v>300 Watt Power Supply for Crestron® Shades</v>
          </cell>
          <cell r="D3282">
            <v>705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 t="str">
            <v>Crestron</v>
          </cell>
        </row>
        <row r="3283">
          <cell r="A3283" t="str">
            <v>CNRFHT-30A</v>
          </cell>
          <cell r="B3283" t="str">
            <v>Crestron</v>
          </cell>
          <cell r="C3283" t="str">
            <v>30-Button RF Wireless Handheld Remote - Up to (30) buttons; Available button colors: black, white, red, light grey, yellow, green; Available faceplate colors: black, white, gold, silver, grey, blue, green</v>
          </cell>
          <cell r="D3283">
            <v>300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 t="str">
            <v>Crestron</v>
          </cell>
        </row>
        <row r="3284">
          <cell r="A3284" t="str">
            <v>CBL-SERIAL-DB9F-6</v>
          </cell>
          <cell r="B3284" t="str">
            <v>Crestron</v>
          </cell>
          <cell r="C3284" t="str">
            <v>3.5mm TRS to DB9F RS-232 Control Cable, 6 ft</v>
          </cell>
          <cell r="D3284">
            <v>20</v>
          </cell>
          <cell r="E3284">
            <v>0</v>
          </cell>
          <cell r="F3284">
            <v>0.25</v>
          </cell>
          <cell r="G3284">
            <v>0</v>
          </cell>
          <cell r="H3284">
            <v>0</v>
          </cell>
          <cell r="I3284" t="str">
            <v>Crestron</v>
          </cell>
        </row>
        <row r="3285">
          <cell r="A3285" t="str">
            <v>RMK-3U</v>
          </cell>
          <cell r="B3285" t="str">
            <v>Crestron</v>
          </cell>
          <cell r="C3285" t="str">
            <v>3-Space Rack Mount Shelf [Limited Supply]</v>
          </cell>
          <cell r="D3285">
            <v>85</v>
          </cell>
          <cell r="E3285">
            <v>0</v>
          </cell>
          <cell r="F3285">
            <v>0</v>
          </cell>
          <cell r="G3285">
            <v>0</v>
          </cell>
          <cell r="H3285">
            <v>0</v>
          </cell>
          <cell r="I3285" t="str">
            <v>Crestron</v>
          </cell>
        </row>
        <row r="3286">
          <cell r="A3286" t="str">
            <v>C3RY-8</v>
          </cell>
          <cell r="B3286" t="str">
            <v>Crestron</v>
          </cell>
          <cell r="C3286" t="str">
            <v>3-Series™ Control Card – 8 Relay Ports</v>
          </cell>
          <cell r="D3286">
            <v>250</v>
          </cell>
          <cell r="E3286">
            <v>0</v>
          </cell>
          <cell r="F3286">
            <v>1</v>
          </cell>
          <cell r="G3286">
            <v>0.25</v>
          </cell>
          <cell r="H3286">
            <v>1</v>
          </cell>
          <cell r="I3286" t="str">
            <v>Crestron</v>
          </cell>
        </row>
        <row r="3287">
          <cell r="A3287" t="str">
            <v>C3IR-8</v>
          </cell>
          <cell r="B3287" t="str">
            <v>Crestron</v>
          </cell>
          <cell r="C3287" t="str">
            <v>3-Series™ Control Card – 8 IR Ports</v>
          </cell>
          <cell r="D3287">
            <v>350</v>
          </cell>
          <cell r="E3287">
            <v>0</v>
          </cell>
          <cell r="F3287">
            <v>1</v>
          </cell>
          <cell r="G3287">
            <v>0.25</v>
          </cell>
          <cell r="H3287">
            <v>1</v>
          </cell>
          <cell r="I3287" t="str">
            <v>Crestron</v>
          </cell>
        </row>
        <row r="3288">
          <cell r="A3288" t="str">
            <v>C3COM-3</v>
          </cell>
          <cell r="B3288" t="str">
            <v>Crestron</v>
          </cell>
          <cell r="C3288" t="str">
            <v>3-Series™ Control Card – 3 COM Ports</v>
          </cell>
          <cell r="D3288">
            <v>350</v>
          </cell>
          <cell r="E3288">
            <v>0</v>
          </cell>
          <cell r="F3288">
            <v>1</v>
          </cell>
          <cell r="G3288">
            <v>0.25</v>
          </cell>
          <cell r="H3288">
            <v>1</v>
          </cell>
          <cell r="I3288" t="str">
            <v>Crestron</v>
          </cell>
        </row>
        <row r="3289">
          <cell r="A3289" t="str">
            <v>C3IO-16</v>
          </cell>
          <cell r="B3289" t="str">
            <v>Crestron</v>
          </cell>
          <cell r="C3289" t="str">
            <v>3-Series™ Control Card – 16 Versiport I/O Ports</v>
          </cell>
          <cell r="D3289">
            <v>350</v>
          </cell>
          <cell r="E3289">
            <v>0</v>
          </cell>
          <cell r="F3289">
            <v>1</v>
          </cell>
          <cell r="G3289">
            <v>0.25</v>
          </cell>
          <cell r="H3289">
            <v>1</v>
          </cell>
          <cell r="I3289" t="str">
            <v>Crestron</v>
          </cell>
        </row>
        <row r="3290">
          <cell r="A3290" t="str">
            <v>C3RY-16</v>
          </cell>
          <cell r="B3290" t="str">
            <v>Crestron</v>
          </cell>
          <cell r="C3290" t="str">
            <v>3-Series™ Control Card – 16 Relay Ports</v>
          </cell>
          <cell r="D3290">
            <v>350</v>
          </cell>
          <cell r="E3290">
            <v>0</v>
          </cell>
          <cell r="F3290">
            <v>1</v>
          </cell>
          <cell r="G3290">
            <v>0.25</v>
          </cell>
          <cell r="H3290">
            <v>1</v>
          </cell>
          <cell r="I3290" t="str">
            <v>Crestron</v>
          </cell>
        </row>
        <row r="3291">
          <cell r="A3291" t="str">
            <v>CEN-CI3-3</v>
          </cell>
          <cell r="B3291" t="str">
            <v>Crestron</v>
          </cell>
          <cell r="C3291" t="str">
            <v>3-Series™ Card Interface – 3 Slot; includes PW-2420RU</v>
          </cell>
          <cell r="D3291">
            <v>900</v>
          </cell>
          <cell r="E3291">
            <v>0</v>
          </cell>
          <cell r="F3291">
            <v>1</v>
          </cell>
          <cell r="G3291">
            <v>1</v>
          </cell>
          <cell r="H3291">
            <v>0.25</v>
          </cell>
          <cell r="I3291" t="str">
            <v>Crestron</v>
          </cell>
        </row>
        <row r="3292">
          <cell r="A3292" t="str">
            <v>CEN-CI3-1-POE</v>
          </cell>
          <cell r="B3292" t="str">
            <v>Crestron</v>
          </cell>
          <cell r="C3292" t="str">
            <v>3-Series™ Card Interface – 1 Slot, w/PoE Injector; includes PWE-4803RU</v>
          </cell>
          <cell r="D3292">
            <v>300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 t="str">
            <v>Crestron</v>
          </cell>
        </row>
        <row r="3293">
          <cell r="A3293" t="str">
            <v>CEN-CI3-1</v>
          </cell>
          <cell r="B3293" t="str">
            <v>Crestron</v>
          </cell>
          <cell r="C3293" t="str">
            <v>3-Series™ Card Interface – 1 Slot</v>
          </cell>
          <cell r="D3293">
            <v>250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 t="str">
            <v>Crestron</v>
          </cell>
        </row>
        <row r="3294">
          <cell r="A3294" t="str">
            <v>MC3</v>
          </cell>
          <cell r="B3294" t="str">
            <v>Crestron</v>
          </cell>
          <cell r="C3294" t="str">
            <v>3-Series Control System®, includes PW-2420RU</v>
          </cell>
          <cell r="D3294">
            <v>800</v>
          </cell>
          <cell r="E3294">
            <v>0</v>
          </cell>
          <cell r="F3294">
            <v>2</v>
          </cell>
          <cell r="G3294">
            <v>0.5</v>
          </cell>
          <cell r="H3294">
            <v>2</v>
          </cell>
          <cell r="I3294" t="str">
            <v>Crestron</v>
          </cell>
        </row>
        <row r="3295">
          <cell r="A3295" t="str">
            <v>CP3-GV</v>
          </cell>
          <cell r="B3295" t="str">
            <v>Crestron</v>
          </cell>
          <cell r="C3295" t="str">
            <v>3-Series Control System® - Government Version</v>
          </cell>
          <cell r="D3295">
            <v>1100</v>
          </cell>
          <cell r="E3295">
            <v>0</v>
          </cell>
          <cell r="F3295">
            <v>2</v>
          </cell>
          <cell r="G3295">
            <v>0.5</v>
          </cell>
          <cell r="H3295">
            <v>2</v>
          </cell>
          <cell r="I3295" t="str">
            <v>Crestron</v>
          </cell>
        </row>
        <row r="3296">
          <cell r="A3296" t="str">
            <v>PRO3</v>
          </cell>
          <cell r="B3296" t="str">
            <v>Crestron</v>
          </cell>
          <cell r="C3296" t="str">
            <v>3-Series Control System®</v>
          </cell>
          <cell r="D3296">
            <v>2650</v>
          </cell>
          <cell r="E3296">
            <v>0</v>
          </cell>
          <cell r="F3296">
            <v>2</v>
          </cell>
          <cell r="G3296">
            <v>1.25</v>
          </cell>
          <cell r="H3296">
            <v>1</v>
          </cell>
          <cell r="I3296" t="str">
            <v>Crestron</v>
          </cell>
        </row>
        <row r="3297">
          <cell r="A3297" t="str">
            <v>CP3N</v>
          </cell>
          <cell r="B3297" t="str">
            <v>Crestron</v>
          </cell>
          <cell r="C3297" t="str">
            <v>3-Series Control System®</v>
          </cell>
          <cell r="D3297">
            <v>1300</v>
          </cell>
          <cell r="E3297">
            <v>0</v>
          </cell>
          <cell r="F3297">
            <v>2</v>
          </cell>
          <cell r="G3297">
            <v>0.5</v>
          </cell>
          <cell r="H3297">
            <v>2</v>
          </cell>
          <cell r="I3297" t="str">
            <v>Crestron</v>
          </cell>
        </row>
        <row r="3298">
          <cell r="A3298" t="str">
            <v>CP3</v>
          </cell>
          <cell r="B3298" t="str">
            <v>Crestron</v>
          </cell>
          <cell r="C3298" t="str">
            <v>3-Series Control System®</v>
          </cell>
          <cell r="D3298">
            <v>900</v>
          </cell>
          <cell r="E3298">
            <v>0</v>
          </cell>
          <cell r="F3298">
            <v>2</v>
          </cell>
          <cell r="G3298">
            <v>0.5</v>
          </cell>
          <cell r="H3298">
            <v>2</v>
          </cell>
          <cell r="I3298" t="str">
            <v>Crestron</v>
          </cell>
        </row>
        <row r="3299">
          <cell r="A3299" t="str">
            <v>AV3</v>
          </cell>
          <cell r="B3299" t="str">
            <v>Crestron</v>
          </cell>
          <cell r="C3299" t="str">
            <v>3-Series Control System®</v>
          </cell>
          <cell r="D3299">
            <v>2200</v>
          </cell>
          <cell r="E3299">
            <v>0</v>
          </cell>
          <cell r="F3299">
            <v>2</v>
          </cell>
          <cell r="G3299">
            <v>1</v>
          </cell>
          <cell r="H3299">
            <v>1</v>
          </cell>
          <cell r="I3299" t="str">
            <v>Crestron</v>
          </cell>
        </row>
        <row r="3300">
          <cell r="A3300" t="str">
            <v>B-G3-FP-S/STEEL</v>
          </cell>
          <cell r="B3300" t="str">
            <v>Crestron</v>
          </cell>
          <cell r="C3300" t="str">
            <v>3-Gang Metallic Faceplate Cover for B-G3-FP Faceplates, Stainless Steel</v>
          </cell>
          <cell r="D3300">
            <v>50</v>
          </cell>
          <cell r="E3300">
            <v>0</v>
          </cell>
          <cell r="F3300">
            <v>0.25</v>
          </cell>
          <cell r="G3300">
            <v>0</v>
          </cell>
          <cell r="H3300">
            <v>0</v>
          </cell>
          <cell r="I3300" t="str">
            <v>Crestron</v>
          </cell>
        </row>
        <row r="3301">
          <cell r="A3301" t="str">
            <v>B-G3-FP-PRIMED</v>
          </cell>
          <cell r="B3301" t="str">
            <v>Crestron</v>
          </cell>
          <cell r="C3301" t="str">
            <v>3-Gang Metallic Faceplate Cover for B-G3-FP Faceplates, Primed</v>
          </cell>
          <cell r="D3301">
            <v>50</v>
          </cell>
          <cell r="E3301">
            <v>0</v>
          </cell>
          <cell r="F3301">
            <v>0.25</v>
          </cell>
          <cell r="G3301">
            <v>0</v>
          </cell>
          <cell r="H3301">
            <v>0</v>
          </cell>
          <cell r="I3301" t="str">
            <v>Crestron</v>
          </cell>
        </row>
        <row r="3302">
          <cell r="A3302" t="str">
            <v>B-G3-FP-P/GLD</v>
          </cell>
          <cell r="B3302" t="str">
            <v>Crestron</v>
          </cell>
          <cell r="C3302" t="str">
            <v>3-Gang Metallic Faceplate Cover for B-G3-FP Faceplates, Polished Gold</v>
          </cell>
          <cell r="D3302">
            <v>50</v>
          </cell>
          <cell r="E3302">
            <v>0</v>
          </cell>
          <cell r="F3302">
            <v>0.25</v>
          </cell>
          <cell r="G3302">
            <v>0</v>
          </cell>
          <cell r="H3302">
            <v>0</v>
          </cell>
          <cell r="I3302" t="str">
            <v>Crestron</v>
          </cell>
        </row>
        <row r="3303">
          <cell r="A3303" t="str">
            <v>B-G3-FP-P/BRASS</v>
          </cell>
          <cell r="B3303" t="str">
            <v>Crestron</v>
          </cell>
          <cell r="C3303" t="str">
            <v>3-Gang Metallic Faceplate Cover for B-G3-FP Faceplates, Polished Brass</v>
          </cell>
          <cell r="D3303">
            <v>50</v>
          </cell>
          <cell r="E3303">
            <v>0</v>
          </cell>
          <cell r="F3303">
            <v>0.25</v>
          </cell>
          <cell r="G3303">
            <v>0</v>
          </cell>
          <cell r="H3303">
            <v>0</v>
          </cell>
          <cell r="I3303" t="str">
            <v>Crestron</v>
          </cell>
        </row>
        <row r="3304">
          <cell r="A3304" t="str">
            <v>B-G3-FP-P/BLK</v>
          </cell>
          <cell r="B3304" t="str">
            <v>Crestron</v>
          </cell>
          <cell r="C3304" t="str">
            <v>3-Gang Metallic Faceplate Cover for B-G3-FP Faceplates, Polished Black</v>
          </cell>
          <cell r="D3304">
            <v>50</v>
          </cell>
          <cell r="E3304">
            <v>0</v>
          </cell>
          <cell r="F3304">
            <v>0.25</v>
          </cell>
          <cell r="G3304">
            <v>0</v>
          </cell>
          <cell r="H3304">
            <v>0</v>
          </cell>
          <cell r="I3304" t="str">
            <v>Crestron</v>
          </cell>
        </row>
        <row r="3305">
          <cell r="A3305" t="str">
            <v>B-G3-FP-BR/GLD</v>
          </cell>
          <cell r="B3305" t="str">
            <v>Crestron</v>
          </cell>
          <cell r="C3305" t="str">
            <v>3-Gang Metallic Faceplate Cover for B-G3-FP Faceplates, Brushed Gold</v>
          </cell>
          <cell r="D3305">
            <v>50</v>
          </cell>
          <cell r="E3305">
            <v>0</v>
          </cell>
          <cell r="F3305">
            <v>0.25</v>
          </cell>
          <cell r="G3305">
            <v>0</v>
          </cell>
          <cell r="H3305">
            <v>0</v>
          </cell>
          <cell r="I3305" t="str">
            <v>Crestron</v>
          </cell>
        </row>
        <row r="3306">
          <cell r="A3306" t="str">
            <v>B-G3-FP-BLK/CHRM</v>
          </cell>
          <cell r="B3306" t="str">
            <v>Crestron</v>
          </cell>
          <cell r="C3306" t="str">
            <v>3-Gang Metallic Faceplate Cover for B-G3-FP Faceplates, Black Chrome</v>
          </cell>
          <cell r="D3306">
            <v>50</v>
          </cell>
          <cell r="E3306">
            <v>0</v>
          </cell>
          <cell r="F3306">
            <v>0.25</v>
          </cell>
          <cell r="G3306">
            <v>0</v>
          </cell>
          <cell r="H3306">
            <v>0</v>
          </cell>
          <cell r="I3306" t="str">
            <v>Crestron</v>
          </cell>
        </row>
        <row r="3307">
          <cell r="A3307" t="str">
            <v>B-G3-FP-W-T</v>
          </cell>
          <cell r="B3307" t="str">
            <v>Crestron</v>
          </cell>
          <cell r="C3307" t="str">
            <v>3-Gang Faceplate for CNX-B Designer Keypads, White Textured</v>
          </cell>
          <cell r="D3307">
            <v>50</v>
          </cell>
          <cell r="E3307">
            <v>0</v>
          </cell>
          <cell r="F3307">
            <v>0.25</v>
          </cell>
          <cell r="G3307">
            <v>0</v>
          </cell>
          <cell r="H3307">
            <v>0</v>
          </cell>
          <cell r="I3307" t="str">
            <v>Crestron</v>
          </cell>
        </row>
        <row r="3308">
          <cell r="A3308" t="str">
            <v>B-G3-FP-LAT-T</v>
          </cell>
          <cell r="B3308" t="str">
            <v>Crestron</v>
          </cell>
          <cell r="C3308" t="str">
            <v>3-Gang Faceplate for CNX-B Designer Keypads, Latte Textured</v>
          </cell>
          <cell r="D3308">
            <v>50</v>
          </cell>
          <cell r="E3308">
            <v>0</v>
          </cell>
          <cell r="F3308">
            <v>0.25</v>
          </cell>
          <cell r="G3308">
            <v>0</v>
          </cell>
          <cell r="H3308">
            <v>0</v>
          </cell>
          <cell r="I3308" t="str">
            <v>Crestron</v>
          </cell>
        </row>
        <row r="3309">
          <cell r="A3309" t="str">
            <v>B-G3-FP-DSK-T</v>
          </cell>
          <cell r="B3309" t="str">
            <v>Crestron</v>
          </cell>
          <cell r="C3309" t="str">
            <v>3-Gang Faceplate for CNX-B Designer Keypads, Dusk Textured</v>
          </cell>
          <cell r="D3309">
            <v>50</v>
          </cell>
          <cell r="E3309">
            <v>0</v>
          </cell>
          <cell r="F3309">
            <v>0.25</v>
          </cell>
          <cell r="G3309">
            <v>0</v>
          </cell>
          <cell r="H3309">
            <v>0</v>
          </cell>
          <cell r="I3309" t="str">
            <v>Crestron</v>
          </cell>
        </row>
        <row r="3310">
          <cell r="A3310" t="str">
            <v>B-G3-FPB</v>
          </cell>
          <cell r="B3310" t="str">
            <v>Crestron</v>
          </cell>
          <cell r="C3310" t="str">
            <v>3-Gang Faceplate for CNX-B Designer Keypads, Black Textured</v>
          </cell>
          <cell r="D3310">
            <v>50</v>
          </cell>
          <cell r="E3310">
            <v>0</v>
          </cell>
          <cell r="F3310">
            <v>0.25</v>
          </cell>
          <cell r="G3310">
            <v>0</v>
          </cell>
          <cell r="H3310">
            <v>0</v>
          </cell>
          <cell r="I3310" t="str">
            <v>Crestron</v>
          </cell>
        </row>
        <row r="3311">
          <cell r="A3311" t="str">
            <v>B-G3-FP-A-T</v>
          </cell>
          <cell r="B3311" t="str">
            <v>Crestron</v>
          </cell>
          <cell r="C3311" t="str">
            <v>3-Gang Faceplate for CNX-B Designer Keypads, Almond Textured</v>
          </cell>
          <cell r="D3311">
            <v>50</v>
          </cell>
          <cell r="E3311">
            <v>0</v>
          </cell>
          <cell r="F3311">
            <v>0.25</v>
          </cell>
          <cell r="G3311">
            <v>0</v>
          </cell>
          <cell r="H3311">
            <v>0</v>
          </cell>
          <cell r="I3311" t="str">
            <v>Crestron</v>
          </cell>
        </row>
        <row r="3312">
          <cell r="A3312" t="str">
            <v>CAGE2</v>
          </cell>
          <cell r="B3312" t="str">
            <v>Crestron</v>
          </cell>
          <cell r="C3312" t="str">
            <v>3-Card Y-Bus Expansion Cage for AV2</v>
          </cell>
          <cell r="D3312">
            <v>250</v>
          </cell>
          <cell r="E3312">
            <v>0</v>
          </cell>
          <cell r="F3312">
            <v>0.5</v>
          </cell>
          <cell r="G3312">
            <v>0.25</v>
          </cell>
          <cell r="H3312">
            <v>0</v>
          </cell>
          <cell r="I3312" t="str">
            <v>Crestron</v>
          </cell>
        </row>
        <row r="3313">
          <cell r="A3313" t="str">
            <v>C2COM-3</v>
          </cell>
          <cell r="B3313" t="str">
            <v>Crestron</v>
          </cell>
          <cell r="C3313" t="str">
            <v>3 Port RS-232/422/485 Card for Y-Bus Expansion Slot</v>
          </cell>
          <cell r="D3313">
            <v>350</v>
          </cell>
          <cell r="E3313">
            <v>0</v>
          </cell>
          <cell r="F3313">
            <v>1</v>
          </cell>
          <cell r="G3313">
            <v>0.25</v>
          </cell>
          <cell r="H3313">
            <v>1</v>
          </cell>
          <cell r="I3313" t="str">
            <v>Crestron</v>
          </cell>
        </row>
        <row r="3314">
          <cell r="A3314" t="str">
            <v>AMP-2210HT</v>
          </cell>
          <cell r="B3314" t="str">
            <v>Crestron</v>
          </cell>
          <cell r="C3314" t="str">
            <v>2x210W Commercial Power Amplifier, 4/8Ω or High-Power 70V</v>
          </cell>
          <cell r="D3314">
            <v>645</v>
          </cell>
          <cell r="E3314">
            <v>0</v>
          </cell>
          <cell r="F3314">
            <v>0.5</v>
          </cell>
          <cell r="G3314">
            <v>0.25</v>
          </cell>
          <cell r="H3314">
            <v>1</v>
          </cell>
          <cell r="I3314" t="str">
            <v>Crestron</v>
          </cell>
        </row>
        <row r="3315">
          <cell r="A3315" t="str">
            <v>AMP-2210T</v>
          </cell>
          <cell r="B3315" t="str">
            <v>Crestron</v>
          </cell>
          <cell r="C3315" t="str">
            <v>2x210W Commercial Power Amplifier, 4/8Ω or 70/100V</v>
          </cell>
          <cell r="D3315">
            <v>665</v>
          </cell>
          <cell r="E3315">
            <v>0</v>
          </cell>
          <cell r="F3315">
            <v>0.5</v>
          </cell>
          <cell r="G3315">
            <v>0.25</v>
          </cell>
          <cell r="H3315">
            <v>1</v>
          </cell>
          <cell r="I3315" t="str">
            <v>Crestron</v>
          </cell>
        </row>
        <row r="3316">
          <cell r="A3316" t="str">
            <v>AMP-2210S</v>
          </cell>
          <cell r="B3316" t="str">
            <v>Crestron</v>
          </cell>
          <cell r="C3316" t="str">
            <v>2x210W Commercial Power Amplifier, 4/8Ω</v>
          </cell>
          <cell r="D3316">
            <v>625</v>
          </cell>
          <cell r="E3316">
            <v>0</v>
          </cell>
          <cell r="F3316">
            <v>0.5</v>
          </cell>
          <cell r="G3316">
            <v>0.25</v>
          </cell>
          <cell r="H3316">
            <v>1</v>
          </cell>
          <cell r="I3316" t="str">
            <v>Crestron</v>
          </cell>
        </row>
        <row r="3317">
          <cell r="A3317" t="str">
            <v>CEN-SWPOE-24</v>
          </cell>
          <cell r="B3317" t="str">
            <v>Crestron</v>
          </cell>
          <cell r="C3317" t="str">
            <v>24-Port Managed PoE Switch</v>
          </cell>
          <cell r="D3317">
            <v>1900</v>
          </cell>
          <cell r="E3317">
            <v>0</v>
          </cell>
          <cell r="F3317">
            <v>3</v>
          </cell>
          <cell r="G3317">
            <v>0.25</v>
          </cell>
          <cell r="H3317">
            <v>0</v>
          </cell>
          <cell r="I3317" t="str">
            <v>Crestron</v>
          </cell>
        </row>
        <row r="3318">
          <cell r="A3318" t="str">
            <v>CSA-PWS225</v>
          </cell>
          <cell r="B3318" t="str">
            <v>Crestron</v>
          </cell>
          <cell r="C3318" t="str">
            <v>225 Watt Power Supply for Crestron® Shades</v>
          </cell>
          <cell r="D3318">
            <v>675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 t="str">
            <v>Crestron</v>
          </cell>
        </row>
        <row r="3319">
          <cell r="A3319" t="str">
            <v>GLS-EM-CTI-3P21</v>
          </cell>
          <cell r="B3319" t="str">
            <v>Crestron</v>
          </cell>
          <cell r="C3319" t="str">
            <v>21 Channel 3-Phase Current Transformer Interface</v>
          </cell>
          <cell r="D3319">
            <v>550</v>
          </cell>
          <cell r="E3319">
            <v>0</v>
          </cell>
          <cell r="F3319">
            <v>0</v>
          </cell>
          <cell r="G3319">
            <v>0</v>
          </cell>
          <cell r="H3319">
            <v>0</v>
          </cell>
          <cell r="I3319" t="str">
            <v>Crestron</v>
          </cell>
        </row>
        <row r="3320">
          <cell r="A3320" t="str">
            <v>GLS-EM-CTI-2P21</v>
          </cell>
          <cell r="B3320" t="str">
            <v>Crestron</v>
          </cell>
          <cell r="C3320" t="str">
            <v>21 Channel 2-Phase Current Transformer Interface</v>
          </cell>
          <cell r="D3320">
            <v>550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 t="str">
            <v>Crestron</v>
          </cell>
        </row>
        <row r="3321">
          <cell r="A3321" t="str">
            <v>GLS-EM-CT-20A-HA</v>
          </cell>
          <cell r="B3321" t="str">
            <v>Crestron</v>
          </cell>
          <cell r="C3321" t="str">
            <v>20A Solid Core Current Transformer, High Accuracy</v>
          </cell>
          <cell r="D3321">
            <v>50</v>
          </cell>
          <cell r="E3321">
            <v>0</v>
          </cell>
          <cell r="F3321">
            <v>0</v>
          </cell>
          <cell r="G3321">
            <v>0</v>
          </cell>
          <cell r="H3321">
            <v>0</v>
          </cell>
          <cell r="I3321" t="str">
            <v>Crestron</v>
          </cell>
        </row>
        <row r="3322">
          <cell r="A3322" t="str">
            <v>GLS-EM-CT-20A</v>
          </cell>
          <cell r="B3322" t="str">
            <v>Crestron</v>
          </cell>
          <cell r="C3322" t="str">
            <v>20A Solid Core Current Transformer</v>
          </cell>
          <cell r="D3322">
            <v>25</v>
          </cell>
          <cell r="E3322">
            <v>0</v>
          </cell>
          <cell r="F3322">
            <v>0</v>
          </cell>
          <cell r="G3322">
            <v>0</v>
          </cell>
          <cell r="H3322">
            <v>0</v>
          </cell>
          <cell r="I3322" t="str">
            <v>Crestron</v>
          </cell>
        </row>
        <row r="3323">
          <cell r="A3323" t="str">
            <v>GLS-EM-CT-200A-HA</v>
          </cell>
          <cell r="B3323" t="str">
            <v>Crestron</v>
          </cell>
          <cell r="C3323" t="str">
            <v>200A Split Core Current Transformer, High Accuracy</v>
          </cell>
          <cell r="D3323">
            <v>125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 t="str">
            <v>Crestron</v>
          </cell>
        </row>
        <row r="3324">
          <cell r="A3324" t="str">
            <v>GLS-EM-CT-200A</v>
          </cell>
          <cell r="B3324" t="str">
            <v>Crestron</v>
          </cell>
          <cell r="C3324" t="str">
            <v>200A Split Core Current Transformer</v>
          </cell>
          <cell r="D3324">
            <v>85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 t="str">
            <v>Crestron</v>
          </cell>
        </row>
        <row r="3325">
          <cell r="A3325" t="str">
            <v>TPMC-3SM-W-S</v>
          </cell>
          <cell r="B3325" t="str">
            <v>Crestron</v>
          </cell>
          <cell r="C3325" t="str">
            <v>2.8” Touch Screen w/Room Scheduling, Smooth White</v>
          </cell>
          <cell r="D3325">
            <v>395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 t="str">
            <v>Crestron</v>
          </cell>
        </row>
        <row r="3326">
          <cell r="A3326" t="str">
            <v>TPMC-3SM-B-S</v>
          </cell>
          <cell r="B3326" t="str">
            <v>Crestron</v>
          </cell>
          <cell r="C3326" t="str">
            <v>2.8” Touch Screen w/Room Scheduling, Smooth Black</v>
          </cell>
          <cell r="D3326">
            <v>395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 t="str">
            <v>Crestron</v>
          </cell>
        </row>
        <row r="3327">
          <cell r="A3327" t="str">
            <v>TPMC-3SMD-W-S</v>
          </cell>
          <cell r="B3327" t="str">
            <v>Crestron</v>
          </cell>
          <cell r="C3327" t="str">
            <v>2.8” Designer Touch Screen, White Smooth</v>
          </cell>
          <cell r="D3327">
            <v>395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 t="str">
            <v>Crestron</v>
          </cell>
        </row>
        <row r="3328">
          <cell r="A3328" t="str">
            <v>TPMC-3SMD-B-S</v>
          </cell>
          <cell r="B3328" t="str">
            <v>Crestron</v>
          </cell>
          <cell r="C3328" t="str">
            <v>2.8” Designer Touch Screen, Black Smooth</v>
          </cell>
          <cell r="D3328">
            <v>395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 t="str">
            <v>Crestron</v>
          </cell>
        </row>
        <row r="3329">
          <cell r="A3329" t="str">
            <v>TPS-RFGWX</v>
          </cell>
          <cell r="B3329" t="str">
            <v>Crestron</v>
          </cell>
          <cell r="C3329" t="str">
            <v>2.4 GHz Spread Spectrum 2-Way RF Gateway [Limited Supply]</v>
          </cell>
          <cell r="D3329">
            <v>700</v>
          </cell>
          <cell r="E3329">
            <v>0</v>
          </cell>
          <cell r="F3329">
            <v>0</v>
          </cell>
          <cell r="G3329">
            <v>0</v>
          </cell>
          <cell r="H3329">
            <v>0</v>
          </cell>
          <cell r="I3329" t="str">
            <v>Crestron</v>
          </cell>
        </row>
        <row r="3330">
          <cell r="A3330" t="str">
            <v>CBLRA-INSERT-2WIRE</v>
          </cell>
          <cell r="B3330" t="str">
            <v>Crestron</v>
          </cell>
          <cell r="C3330" t="str">
            <v>2-Wire Insert for Cable Retractor Mounting Brackets</v>
          </cell>
          <cell r="D3330">
            <v>25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 t="str">
            <v>Crestron</v>
          </cell>
        </row>
        <row r="3331">
          <cell r="A3331" t="str">
            <v>CNSP-112</v>
          </cell>
          <cell r="B3331" t="str">
            <v>Crestron</v>
          </cell>
          <cell r="C3331" t="str">
            <v>2-pin to Mini-phone Cable</v>
          </cell>
          <cell r="D3331">
            <v>50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 t="str">
            <v>Crestron</v>
          </cell>
        </row>
        <row r="3332">
          <cell r="A3332" t="str">
            <v>B-G2-FP-S/STEEL</v>
          </cell>
          <cell r="B3332" t="str">
            <v>Crestron</v>
          </cell>
          <cell r="C3332" t="str">
            <v>2-Gang Metallic Faceplate Cover for B-G2-FP Faceplates, Stainless Steel</v>
          </cell>
          <cell r="D3332">
            <v>35</v>
          </cell>
          <cell r="E3332">
            <v>0</v>
          </cell>
          <cell r="F3332">
            <v>0.25</v>
          </cell>
          <cell r="G3332">
            <v>0</v>
          </cell>
          <cell r="H3332">
            <v>0</v>
          </cell>
          <cell r="I3332" t="str">
            <v>Crestron</v>
          </cell>
        </row>
        <row r="3333">
          <cell r="A3333" t="str">
            <v>B-G2-FP-PRIMED</v>
          </cell>
          <cell r="B3333" t="str">
            <v>Crestron</v>
          </cell>
          <cell r="C3333" t="str">
            <v>2-Gang Metallic Faceplate Cover for B-G2-FP Faceplates, Primed</v>
          </cell>
          <cell r="D3333">
            <v>35</v>
          </cell>
          <cell r="E3333">
            <v>0</v>
          </cell>
          <cell r="F3333">
            <v>0.25</v>
          </cell>
          <cell r="G3333">
            <v>0</v>
          </cell>
          <cell r="H3333">
            <v>0</v>
          </cell>
          <cell r="I3333" t="str">
            <v>Crestron</v>
          </cell>
        </row>
        <row r="3334">
          <cell r="A3334" t="str">
            <v>B-G2-FP-P/GLD</v>
          </cell>
          <cell r="B3334" t="str">
            <v>Crestron</v>
          </cell>
          <cell r="C3334" t="str">
            <v>2-Gang Metallic Faceplate Cover for B-G2-FP Faceplates, Polished Gold</v>
          </cell>
          <cell r="D3334">
            <v>35</v>
          </cell>
          <cell r="E3334">
            <v>0</v>
          </cell>
          <cell r="F3334">
            <v>0.25</v>
          </cell>
          <cell r="G3334">
            <v>0</v>
          </cell>
          <cell r="H3334">
            <v>0</v>
          </cell>
          <cell r="I3334" t="str">
            <v>Crestron</v>
          </cell>
        </row>
        <row r="3335">
          <cell r="A3335" t="str">
            <v>B-G2-FP-P/BRASS</v>
          </cell>
          <cell r="B3335" t="str">
            <v>Crestron</v>
          </cell>
          <cell r="C3335" t="str">
            <v>2-Gang Metallic Faceplate Cover for B-G2-FP Faceplates, Polished Brass</v>
          </cell>
          <cell r="D3335">
            <v>35</v>
          </cell>
          <cell r="E3335">
            <v>0</v>
          </cell>
          <cell r="F3335">
            <v>0.25</v>
          </cell>
          <cell r="G3335">
            <v>0</v>
          </cell>
          <cell r="H3335">
            <v>0</v>
          </cell>
          <cell r="I3335" t="str">
            <v>Crestron</v>
          </cell>
        </row>
        <row r="3336">
          <cell r="A3336" t="str">
            <v>B-G2-FP-P/BLK</v>
          </cell>
          <cell r="B3336" t="str">
            <v>Crestron</v>
          </cell>
          <cell r="C3336" t="str">
            <v>2-Gang Metallic Faceplate Cover for B-G2-FP Faceplates, Polished Black</v>
          </cell>
          <cell r="D3336">
            <v>35</v>
          </cell>
          <cell r="E3336">
            <v>0</v>
          </cell>
          <cell r="F3336">
            <v>0.25</v>
          </cell>
          <cell r="G3336">
            <v>0</v>
          </cell>
          <cell r="H3336">
            <v>0</v>
          </cell>
          <cell r="I3336" t="str">
            <v>Crestron</v>
          </cell>
        </row>
        <row r="3337">
          <cell r="A3337" t="str">
            <v>B-G2-FP-BR/GLD</v>
          </cell>
          <cell r="B3337" t="str">
            <v>Crestron</v>
          </cell>
          <cell r="C3337" t="str">
            <v>2-Gang Metallic Faceplate Cover for B-G2-FP Faceplates, Brushed Gold</v>
          </cell>
          <cell r="D3337">
            <v>35</v>
          </cell>
          <cell r="E3337">
            <v>0</v>
          </cell>
          <cell r="F3337">
            <v>0.25</v>
          </cell>
          <cell r="G3337">
            <v>0</v>
          </cell>
          <cell r="H3337">
            <v>0</v>
          </cell>
          <cell r="I3337" t="str">
            <v>Crestron</v>
          </cell>
        </row>
        <row r="3338">
          <cell r="A3338" t="str">
            <v>B-G2-FP-BLK/CHRM</v>
          </cell>
          <cell r="B3338" t="str">
            <v>Crestron</v>
          </cell>
          <cell r="C3338" t="str">
            <v>2-Gang Metallic Faceplate Cover for B-G2-FP Faceplates, Black Chrome</v>
          </cell>
          <cell r="D3338">
            <v>35</v>
          </cell>
          <cell r="E3338">
            <v>0</v>
          </cell>
          <cell r="F3338">
            <v>0.25</v>
          </cell>
          <cell r="G3338">
            <v>0</v>
          </cell>
          <cell r="H3338">
            <v>0</v>
          </cell>
          <cell r="I3338" t="str">
            <v>Crestron</v>
          </cell>
        </row>
        <row r="3339">
          <cell r="A3339" t="str">
            <v>B-G2-FP-W-T</v>
          </cell>
          <cell r="B3339" t="str">
            <v>Crestron</v>
          </cell>
          <cell r="C3339" t="str">
            <v>2-Gang Faceplate for CNX-B Designer Keypads, White Textured</v>
          </cell>
          <cell r="D3339">
            <v>35</v>
          </cell>
          <cell r="E3339">
            <v>0</v>
          </cell>
          <cell r="F3339">
            <v>0.25</v>
          </cell>
          <cell r="G3339">
            <v>0</v>
          </cell>
          <cell r="H3339">
            <v>0</v>
          </cell>
          <cell r="I3339" t="str">
            <v>Crestron</v>
          </cell>
        </row>
        <row r="3340">
          <cell r="A3340" t="str">
            <v>B-G2-FP-LAT-T</v>
          </cell>
          <cell r="B3340" t="str">
            <v>Crestron</v>
          </cell>
          <cell r="C3340" t="str">
            <v>2-Gang Faceplate for CNX-B Designer Keypads, Latte Textured</v>
          </cell>
          <cell r="D3340">
            <v>35</v>
          </cell>
          <cell r="E3340">
            <v>0</v>
          </cell>
          <cell r="F3340">
            <v>0.25</v>
          </cell>
          <cell r="G3340">
            <v>0</v>
          </cell>
          <cell r="H3340">
            <v>0</v>
          </cell>
          <cell r="I3340" t="str">
            <v>Crestron</v>
          </cell>
        </row>
        <row r="3341">
          <cell r="A3341" t="str">
            <v>B-G2-FP-DSK-T</v>
          </cell>
          <cell r="B3341" t="str">
            <v>Crestron</v>
          </cell>
          <cell r="C3341" t="str">
            <v>2-Gang Faceplate for CNX-B Designer Keypads, Dusk Textured</v>
          </cell>
          <cell r="D3341">
            <v>35</v>
          </cell>
          <cell r="E3341">
            <v>0</v>
          </cell>
          <cell r="F3341">
            <v>0.25</v>
          </cell>
          <cell r="G3341">
            <v>0</v>
          </cell>
          <cell r="H3341">
            <v>0</v>
          </cell>
          <cell r="I3341" t="str">
            <v>Crestron</v>
          </cell>
        </row>
        <row r="3342">
          <cell r="A3342" t="str">
            <v>B-G2-FPB</v>
          </cell>
          <cell r="B3342" t="str">
            <v>Crestron</v>
          </cell>
          <cell r="C3342" t="str">
            <v>2-Gang Faceplate for CNX-B Designer Keypads, Black Textured</v>
          </cell>
          <cell r="D3342">
            <v>35</v>
          </cell>
          <cell r="E3342">
            <v>0</v>
          </cell>
          <cell r="F3342">
            <v>0.25</v>
          </cell>
          <cell r="G3342">
            <v>0</v>
          </cell>
          <cell r="H3342">
            <v>0</v>
          </cell>
          <cell r="I3342" t="str">
            <v>Crestron</v>
          </cell>
        </row>
        <row r="3343">
          <cell r="A3343" t="str">
            <v>B-G2-FP-A-T</v>
          </cell>
          <cell r="B3343" t="str">
            <v>Crestron</v>
          </cell>
          <cell r="C3343" t="str">
            <v>2-Gang Faceplate for CNX-B Designer Keypads, Almond Textured</v>
          </cell>
          <cell r="D3343">
            <v>35</v>
          </cell>
          <cell r="E3343">
            <v>0</v>
          </cell>
          <cell r="F3343">
            <v>0.25</v>
          </cell>
          <cell r="G3343">
            <v>0</v>
          </cell>
          <cell r="H3343">
            <v>0</v>
          </cell>
          <cell r="I3343" t="str">
            <v>Crestron</v>
          </cell>
        </row>
        <row r="3344">
          <cell r="A3344" t="str">
            <v>SAT-70V/100V-2</v>
          </cell>
          <cell r="B3344" t="str">
            <v>Crestron</v>
          </cell>
          <cell r="C3344" t="str">
            <v>2-Channel Sonnex™ Output Transformer</v>
          </cell>
          <cell r="D3344">
            <v>350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 t="str">
            <v>Crestron</v>
          </cell>
        </row>
        <row r="3345">
          <cell r="A3345" t="str">
            <v>ST-COM</v>
          </cell>
          <cell r="B3345" t="str">
            <v>Crestron</v>
          </cell>
          <cell r="C3345" t="str">
            <v>2 RS-232/422/485 COM Port Module, Cresnet. Includes PW-1205 Power Supply.</v>
          </cell>
          <cell r="D3345">
            <v>350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 t="str">
            <v>Crestron</v>
          </cell>
        </row>
        <row r="3346">
          <cell r="A3346" t="str">
            <v>STI-COM</v>
          </cell>
          <cell r="B3346" t="str">
            <v>Crestron</v>
          </cell>
          <cell r="C3346" t="str">
            <v>2 RS-232/422/485 COM Port Module, Cresnet - International Version, 230V. Includes PWI-1215 Power Supply.</v>
          </cell>
          <cell r="D3346">
            <v>350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 t="str">
            <v>Crestron</v>
          </cell>
        </row>
        <row r="3347">
          <cell r="A3347" t="str">
            <v>C2COM-2</v>
          </cell>
          <cell r="B3347" t="str">
            <v>Crestron</v>
          </cell>
          <cell r="C3347" t="str">
            <v>2 Port RS-232/422/485 Card for Y-Bus Expansion Slot</v>
          </cell>
          <cell r="D3347">
            <v>250</v>
          </cell>
          <cell r="E3347">
            <v>0</v>
          </cell>
          <cell r="F3347">
            <v>1</v>
          </cell>
          <cell r="G3347">
            <v>0.25</v>
          </cell>
          <cell r="H3347">
            <v>1</v>
          </cell>
          <cell r="I3347" t="str">
            <v>Crestron</v>
          </cell>
        </row>
        <row r="3348">
          <cell r="A3348" t="str">
            <v>DMCO-30</v>
          </cell>
          <cell r="B3348" t="str">
            <v>Crestron</v>
          </cell>
          <cell r="C3348" t="str">
            <v>2 HDMI w/2 Stereo Analog Audio Output Card for DM-MD8X8 and DM-MD32X32</v>
          </cell>
          <cell r="D3348">
            <v>350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 t="str">
            <v>Crestron</v>
          </cell>
        </row>
        <row r="3349">
          <cell r="A3349" t="str">
            <v>DMCO-3000</v>
          </cell>
          <cell r="B3349" t="str">
            <v>Crestron</v>
          </cell>
          <cell r="C3349" t="str">
            <v>2 HDMI w/2 Stereo Analog Audio Output Card for DM-MD16X16</v>
          </cell>
          <cell r="D3349">
            <v>350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 t="str">
            <v>Crestron</v>
          </cell>
        </row>
        <row r="3350">
          <cell r="A3350" t="str">
            <v>DMCO-10</v>
          </cell>
          <cell r="B3350" t="str">
            <v>Crestron</v>
          </cell>
          <cell r="C3350" t="str">
            <v>2 DM Fiber Output Card for DM-MD8X8 and DM-MD32X32</v>
          </cell>
          <cell r="D3350">
            <v>900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 t="str">
            <v>Crestron</v>
          </cell>
        </row>
        <row r="3351">
          <cell r="A3351" t="str">
            <v>DMCO-1000</v>
          </cell>
          <cell r="B3351" t="str">
            <v>Crestron</v>
          </cell>
          <cell r="C3351" t="str">
            <v>2 DM Fiber Output Card for DM-MD16X16</v>
          </cell>
          <cell r="D3351">
            <v>900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 t="str">
            <v>Crestron</v>
          </cell>
        </row>
        <row r="3352">
          <cell r="A3352" t="str">
            <v>DMCO-1333</v>
          </cell>
          <cell r="B3352" t="str">
            <v>Crestron</v>
          </cell>
          <cell r="C3352" t="str">
            <v>2 DM Fiber &amp; 6 HDMI w/6 Stereo Analog Audio Output Card for DM-MD16X16</v>
          </cell>
          <cell r="D3352">
            <v>1950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 t="str">
            <v>Crestron</v>
          </cell>
        </row>
        <row r="3353">
          <cell r="A3353" t="str">
            <v>DMCO-2221</v>
          </cell>
          <cell r="B3353" t="str">
            <v>Crestron</v>
          </cell>
          <cell r="C3353" t="str">
            <v>2 DM Fiber &amp; 6 DM CAT w/3 HDMI Output Card for DM-MD16X16</v>
          </cell>
          <cell r="D3353">
            <v>2100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 t="str">
            <v>Crestron</v>
          </cell>
        </row>
        <row r="3354">
          <cell r="A3354" t="str">
            <v>DMCO-5551</v>
          </cell>
          <cell r="B3354" t="str">
            <v>Crestron</v>
          </cell>
          <cell r="C3354" t="str">
            <v>2 DM Fiber &amp; 6 DM 8G+ w/3 HDMI Output Card for DM-MD16X16</v>
          </cell>
          <cell r="D3354">
            <v>2850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 t="str">
            <v>Crestron</v>
          </cell>
        </row>
        <row r="3355">
          <cell r="A3355" t="str">
            <v>DMCO-1330</v>
          </cell>
          <cell r="B3355" t="str">
            <v>Crestron</v>
          </cell>
          <cell r="C3355" t="str">
            <v>2 DM Fiber &amp; 4 HDMI w/4 Stereo Analog Audio Output Card for DM-MD16X16</v>
          </cell>
          <cell r="D3355">
            <v>1600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 t="str">
            <v>Crestron</v>
          </cell>
        </row>
        <row r="3356">
          <cell r="A3356" t="str">
            <v>DMCO-1220</v>
          </cell>
          <cell r="B3356" t="str">
            <v>Crestron</v>
          </cell>
          <cell r="C3356" t="str">
            <v>2 DM Fiber &amp; 4 DM CAT w/2 HDMI Output Card for DM-MD16X16</v>
          </cell>
          <cell r="D3356">
            <v>1700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 t="str">
            <v>Crestron</v>
          </cell>
        </row>
        <row r="3357">
          <cell r="A3357" t="str">
            <v>DMCO-1550</v>
          </cell>
          <cell r="B3357" t="str">
            <v>Crestron</v>
          </cell>
          <cell r="C3357" t="str">
            <v>2 DM Fiber &amp; 4 DM 8G+ w/2 HDMI Output Card for DM-MD16X16</v>
          </cell>
          <cell r="D3357">
            <v>2200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 t="str">
            <v>Crestron</v>
          </cell>
        </row>
        <row r="3358">
          <cell r="A3358" t="str">
            <v>DMCO-13</v>
          </cell>
          <cell r="B3358" t="str">
            <v>Crestron</v>
          </cell>
          <cell r="C3358" t="str">
            <v>2 DM Fiber &amp; 2 HDMI w/2 Stereo Analog Audio Output Card for DM-MD8X8 and DM-MD32X32</v>
          </cell>
          <cell r="D3358">
            <v>1250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 t="str">
            <v>Crestron</v>
          </cell>
        </row>
        <row r="3359">
          <cell r="A3359" t="str">
            <v>DMCO-1300</v>
          </cell>
          <cell r="B3359" t="str">
            <v>Crestron</v>
          </cell>
          <cell r="C3359" t="str">
            <v>2 DM Fiber &amp; 2 HDMI w/2 Stereo Analog Audio Output Card for DM-MD16X16</v>
          </cell>
          <cell r="D3359">
            <v>1250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 t="str">
            <v>Crestron</v>
          </cell>
        </row>
        <row r="3360">
          <cell r="A3360" t="str">
            <v>DMCO-12</v>
          </cell>
          <cell r="B3360" t="str">
            <v>Crestron</v>
          </cell>
          <cell r="C3360" t="str">
            <v>2 DM Fiber &amp; 2 DM CAT w/1 HDMI Output Card for DM-MD8X8 and DM-MD32X32</v>
          </cell>
          <cell r="D3360">
            <v>1300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 t="str">
            <v>Crestron</v>
          </cell>
        </row>
        <row r="3361">
          <cell r="A3361" t="str">
            <v>DMCO-2100</v>
          </cell>
          <cell r="B3361" t="str">
            <v>Crestron</v>
          </cell>
          <cell r="C3361" t="str">
            <v>2 DM Fiber &amp; 2 DM CAT w/1 HDMI Output Card for DM-MD16X16</v>
          </cell>
          <cell r="D3361">
            <v>1300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 t="str">
            <v>Crestron</v>
          </cell>
        </row>
        <row r="3362">
          <cell r="A3362" t="str">
            <v>DMCO-15</v>
          </cell>
          <cell r="B3362" t="str">
            <v>Crestron</v>
          </cell>
          <cell r="C3362" t="str">
            <v>2 DM Fiber &amp; 2 DM 8G+ w/1 HDMI Output Card for DM-MD8X8 &amp; DM-MD32X32</v>
          </cell>
          <cell r="D3362">
            <v>1550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 t="str">
            <v>Crestron</v>
          </cell>
        </row>
        <row r="3363">
          <cell r="A3363" t="str">
            <v>DMCO-5100</v>
          </cell>
          <cell r="B3363" t="str">
            <v>Crestron</v>
          </cell>
          <cell r="C3363" t="str">
            <v>2 DM Fiber &amp; 2 DM 8G+ w/1 HDMI Output Card for DM-MD16X16</v>
          </cell>
          <cell r="D3363">
            <v>1550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 t="str">
            <v>Crestron</v>
          </cell>
        </row>
        <row r="3364">
          <cell r="A3364" t="str">
            <v>DMCO-20</v>
          </cell>
          <cell r="B3364" t="str">
            <v>Crestron</v>
          </cell>
          <cell r="C3364" t="str">
            <v>2 DM CAT w/1 HDMI Output Card for DM-MD8X8 and DM-MD32X32</v>
          </cell>
          <cell r="D3364">
            <v>400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 t="str">
            <v>Crestron</v>
          </cell>
        </row>
        <row r="3365">
          <cell r="A3365" t="str">
            <v>DMCO-2000</v>
          </cell>
          <cell r="B3365" t="str">
            <v>Crestron</v>
          </cell>
          <cell r="C3365" t="str">
            <v>2 DM CAT w/1 HDMI Output Card for DM-MD16X16</v>
          </cell>
          <cell r="D3365">
            <v>400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 t="str">
            <v>Crestron</v>
          </cell>
        </row>
        <row r="3366">
          <cell r="A3366" t="str">
            <v>DMCO-2333</v>
          </cell>
          <cell r="B3366" t="str">
            <v>Crestron</v>
          </cell>
          <cell r="C3366" t="str">
            <v>2 DM CAT w/1 HDMI &amp; 6 HDMI w/6 Stereo Analog Audio Output Card for DM-MD16X16</v>
          </cell>
          <cell r="D3366">
            <v>1450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 t="str">
            <v>Crestron</v>
          </cell>
        </row>
        <row r="3367">
          <cell r="A3367" t="str">
            <v>DMCO-2330</v>
          </cell>
          <cell r="B3367" t="str">
            <v>Crestron</v>
          </cell>
          <cell r="C3367" t="str">
            <v>2 DM CAT w/1 HDMI &amp; 4 HDMI w/4 Stereo Analog Audio Output Card for DM-MD16X16</v>
          </cell>
          <cell r="D3367">
            <v>1100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 t="str">
            <v>Crestron</v>
          </cell>
        </row>
        <row r="3368">
          <cell r="A3368" t="str">
            <v>DMCO-23</v>
          </cell>
          <cell r="B3368" t="str">
            <v>Crestron</v>
          </cell>
          <cell r="C3368" t="str">
            <v>2 DM CAT w/1 HDMI &amp; 2 HDMI w/2 Stereo Analog Audio Output Card for DM-MD8X8 and DM-MD32X32</v>
          </cell>
          <cell r="D3368">
            <v>750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 t="str">
            <v>Crestron</v>
          </cell>
        </row>
        <row r="3369">
          <cell r="A3369" t="str">
            <v>DMCO-2300</v>
          </cell>
          <cell r="B3369" t="str">
            <v>Crestron</v>
          </cell>
          <cell r="C3369" t="str">
            <v>2 DM CAT w/1 HDMI &amp; 2 HDMI w/2 Stereo Analog Audio Output Card for DM-MD16X16</v>
          </cell>
          <cell r="D3369">
            <v>750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 t="str">
            <v>Crestron</v>
          </cell>
        </row>
        <row r="3370">
          <cell r="A3370" t="str">
            <v>DMCO-50</v>
          </cell>
          <cell r="B3370" t="str">
            <v>Crestron</v>
          </cell>
          <cell r="C3370" t="str">
            <v>2 DM 8G+ w/1 HDMI Output Card for DM-MD8X8 &amp; DM-MD32X32</v>
          </cell>
          <cell r="D3370">
            <v>650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 t="str">
            <v>Crestron</v>
          </cell>
        </row>
        <row r="3371">
          <cell r="A3371" t="str">
            <v>DMCO-5000</v>
          </cell>
          <cell r="B3371" t="str">
            <v>Crestron</v>
          </cell>
          <cell r="C3371" t="str">
            <v>2 DM 8G+ w/1 HDMI Output Card for DM-MD16X16</v>
          </cell>
          <cell r="D3371">
            <v>650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 t="str">
            <v>Crestron</v>
          </cell>
        </row>
        <row r="3372">
          <cell r="A3372" t="str">
            <v>DMCO-5333</v>
          </cell>
          <cell r="B3372" t="str">
            <v>Crestron</v>
          </cell>
          <cell r="C3372" t="str">
            <v>2 DM 8G+ w/1 HDMI &amp; 6 HDMI w/6 Stereo Analog Audio Output Card for DM-MD16X16</v>
          </cell>
          <cell r="D3372">
            <v>1700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 t="str">
            <v>Crestron</v>
          </cell>
        </row>
        <row r="3373">
          <cell r="A3373" t="str">
            <v>DMCO-5444</v>
          </cell>
          <cell r="B3373" t="str">
            <v>Crestron</v>
          </cell>
          <cell r="C3373" t="str">
            <v>2 DM 8G+ w/1 HDMI &amp; 6 DM 8G Fiber w/3 HDMI Output Card for DM-MD16X16</v>
          </cell>
          <cell r="D3373">
            <v>3350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 t="str">
            <v>Crestron</v>
          </cell>
        </row>
        <row r="3374">
          <cell r="A3374" t="str">
            <v>DMCO-5330</v>
          </cell>
          <cell r="B3374" t="str">
            <v>Crestron</v>
          </cell>
          <cell r="C3374" t="str">
            <v>2 DM 8G+ w/1 HDMI &amp; 4 HDMI w/4 Stereo Analog Audio Output Card for DM-MD16X16</v>
          </cell>
          <cell r="D3374">
            <v>1350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 t="str">
            <v>Crestron</v>
          </cell>
        </row>
        <row r="3375">
          <cell r="A3375" t="str">
            <v>DMCO-5440</v>
          </cell>
          <cell r="B3375" t="str">
            <v>Crestron</v>
          </cell>
          <cell r="C3375" t="str">
            <v>2 DM 8G+ w/1 HDMI &amp; 4 DM 8G Fiber w/2 HDMI Output Card for DM-MD16X16</v>
          </cell>
          <cell r="D3375">
            <v>2450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 t="str">
            <v>Crestron</v>
          </cell>
        </row>
        <row r="3376">
          <cell r="A3376" t="str">
            <v>DMCO-53</v>
          </cell>
          <cell r="B3376" t="str">
            <v>Crestron</v>
          </cell>
          <cell r="C3376" t="str">
            <v>2 DM 8G+ w/1 HDMI &amp; 2 HDMI w/2 Stereo Analog Audio Output Card for DM-MD8X8 &amp; DM-MD32X32</v>
          </cell>
          <cell r="D3376">
            <v>1000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 t="str">
            <v>Crestron</v>
          </cell>
        </row>
        <row r="3377">
          <cell r="A3377" t="str">
            <v>DMCO-5300</v>
          </cell>
          <cell r="B3377" t="str">
            <v>Crestron</v>
          </cell>
          <cell r="C3377" t="str">
            <v>2 DM 8G+ w/1 HDMI &amp; 2 HDMI w/2 Stereo Analog Audio Output Card for DM-MD16X16</v>
          </cell>
          <cell r="D3377">
            <v>1000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 t="str">
            <v>Crestron</v>
          </cell>
        </row>
        <row r="3378">
          <cell r="A3378" t="str">
            <v>DMCO-5400</v>
          </cell>
          <cell r="B3378" t="str">
            <v>Crestron</v>
          </cell>
          <cell r="C3378" t="str">
            <v>2 DM 8G+ w/1 HDMI &amp; 2 DM 8G Fiber w/1 HDMI Output Card for DM-MD16X16</v>
          </cell>
          <cell r="D3378">
            <v>1550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 t="str">
            <v>Crestron</v>
          </cell>
        </row>
        <row r="3379">
          <cell r="A3379" t="str">
            <v>DMCO-60</v>
          </cell>
          <cell r="B3379" t="str">
            <v>Crestron</v>
          </cell>
          <cell r="C3379" t="str">
            <v>2 DM 8G SM Fiber w/1 HDMI Output Card for DM-MD8X8 and DM-MD32X32</v>
          </cell>
          <cell r="D3379">
            <v>2000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 t="str">
            <v>Crestron</v>
          </cell>
        </row>
        <row r="3380">
          <cell r="A3380" t="str">
            <v>DMCO-6000</v>
          </cell>
          <cell r="B3380" t="str">
            <v>Crestron</v>
          </cell>
          <cell r="C3380" t="str">
            <v>2 DM 8G SM Fiber w/1 HDMI Output Card for DM-MD16X16</v>
          </cell>
          <cell r="D3380">
            <v>2000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 t="str">
            <v>Crestron</v>
          </cell>
        </row>
        <row r="3381">
          <cell r="A3381" t="str">
            <v>DMCO-6333</v>
          </cell>
          <cell r="B3381" t="str">
            <v>Crestron</v>
          </cell>
          <cell r="C3381" t="str">
            <v>2 DM 8G SM Fiber w/1 HDMI &amp; 6 HDMI w/6 Stereo Analog Audio Output Card for DM-MD16X16</v>
          </cell>
          <cell r="D3381">
            <v>3050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 t="str">
            <v>Crestron</v>
          </cell>
        </row>
        <row r="3382">
          <cell r="A3382" t="str">
            <v>DMCO-6555</v>
          </cell>
          <cell r="B3382" t="str">
            <v>Crestron</v>
          </cell>
          <cell r="C3382" t="str">
            <v>2 DM 8G SM Fiber w/1 HDMI &amp; 6 DM 8G+ w/3 HDMI Output Card for DM-MD16X16</v>
          </cell>
          <cell r="D3382">
            <v>3950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 t="str">
            <v>Crestron</v>
          </cell>
        </row>
        <row r="3383">
          <cell r="A3383" t="str">
            <v>DMCO-6444</v>
          </cell>
          <cell r="B3383" t="str">
            <v>Crestron</v>
          </cell>
          <cell r="C3383" t="str">
            <v>2 DM 8G SM Fiber w/1 HDMI &amp; 6 DM 8G Fiber w/3 HDMI Output Card for DM-MD16X16</v>
          </cell>
          <cell r="D3383">
            <v>4700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 t="str">
            <v>Crestron</v>
          </cell>
        </row>
        <row r="3384">
          <cell r="A3384" t="str">
            <v>DMCO-6330</v>
          </cell>
          <cell r="B3384" t="str">
            <v>Crestron</v>
          </cell>
          <cell r="C3384" t="str">
            <v>2 DM 8G SM Fiber w/1 HDMI &amp; 4 HDMI w/4 Stereo Analog Audio Output Card for DM-MD16X16</v>
          </cell>
          <cell r="D3384">
            <v>2700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 t="str">
            <v>Crestron</v>
          </cell>
        </row>
        <row r="3385">
          <cell r="A3385" t="str">
            <v>DMCO-6550</v>
          </cell>
          <cell r="B3385" t="str">
            <v>Crestron</v>
          </cell>
          <cell r="C3385" t="str">
            <v>2 DM 8G SM Fiber w/1 HDMI &amp; 4 DM 8G+ w/2 HDMI Output Card for DM-MD16X16</v>
          </cell>
          <cell r="D3385">
            <v>3300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 t="str">
            <v>Crestron</v>
          </cell>
        </row>
        <row r="3386">
          <cell r="A3386" t="str">
            <v>DMCO-6440</v>
          </cell>
          <cell r="B3386" t="str">
            <v>Crestron</v>
          </cell>
          <cell r="C3386" t="str">
            <v>2 DM 8G SM Fiber w/1 HDMI &amp; 4 DM 8G Fiber w/2 HDMI Output Card for DM-MD16X16</v>
          </cell>
          <cell r="D3386">
            <v>3800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 t="str">
            <v>Crestron</v>
          </cell>
        </row>
        <row r="3387">
          <cell r="A3387" t="str">
            <v>DMCO-63</v>
          </cell>
          <cell r="B3387" t="str">
            <v>Crestron</v>
          </cell>
          <cell r="C3387" t="str">
            <v>2 DM 8G SM Fiber w/1 HDMI &amp; 2 HDMI w/2 Stereo Analog Audio Output Card for DM-MD8X8 and DM-MD32X32</v>
          </cell>
          <cell r="D3387">
            <v>2350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 t="str">
            <v>Crestron</v>
          </cell>
        </row>
        <row r="3388">
          <cell r="A3388" t="str">
            <v>DMCO-6300</v>
          </cell>
          <cell r="B3388" t="str">
            <v>Crestron</v>
          </cell>
          <cell r="C3388" t="str">
            <v>2 DM 8G SM Fiber w/1 HDMI &amp; 2 HDMI w/2 Stereo Analog Audio Output Card for DM-MD16X16</v>
          </cell>
          <cell r="D3388">
            <v>2350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 t="str">
            <v>Crestron</v>
          </cell>
        </row>
        <row r="3389">
          <cell r="A3389" t="str">
            <v>DMCO-65</v>
          </cell>
          <cell r="B3389" t="str">
            <v>Crestron</v>
          </cell>
          <cell r="C3389" t="str">
            <v>2 DM 8G SM Fiber w/1 HDMI &amp; 2 DM 8G+ w/1 HDMI Output Card for DM-MD8X8 and DM-MD32X32</v>
          </cell>
          <cell r="D3389">
            <v>2650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 t="str">
            <v>Crestron</v>
          </cell>
        </row>
        <row r="3390">
          <cell r="A3390" t="str">
            <v>DMCO-6500</v>
          </cell>
          <cell r="B3390" t="str">
            <v>Crestron</v>
          </cell>
          <cell r="C3390" t="str">
            <v>2 DM 8G SM Fiber w/1 HDMI &amp; 2 DM 8G+ w/1 HDMI Output Card for DM-MD16X16</v>
          </cell>
          <cell r="D3390">
            <v>2650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 t="str">
            <v>Crestron</v>
          </cell>
        </row>
        <row r="3391">
          <cell r="A3391" t="str">
            <v>DMCO-64</v>
          </cell>
          <cell r="B3391" t="str">
            <v>Crestron</v>
          </cell>
          <cell r="C3391" t="str">
            <v>2 DM 8G SM Fiber w/1 HDMI &amp; 2 DM 8G Fiber w/1 HDMI Output Card for DM-MD8X8 and DM-MD32X32</v>
          </cell>
          <cell r="D3391">
            <v>2900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 t="str">
            <v>Crestron</v>
          </cell>
        </row>
        <row r="3392">
          <cell r="A3392" t="str">
            <v>DMCO-6400</v>
          </cell>
          <cell r="B3392" t="str">
            <v>Crestron</v>
          </cell>
          <cell r="C3392" t="str">
            <v>2 DM 8G SM Fiber w/1 HDMI &amp; 2 DM 8G Fiber w/1 HDMI Output Card for DM-MD16X16</v>
          </cell>
          <cell r="D3392">
            <v>2900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 t="str">
            <v>Crestron</v>
          </cell>
        </row>
        <row r="3393">
          <cell r="A3393" t="str">
            <v>DMCO-40</v>
          </cell>
          <cell r="B3393" t="str">
            <v>Crestron</v>
          </cell>
          <cell r="C3393" t="str">
            <v>2 DM 8G Fiber w/1 HDMI Output Card for DM-MD8X8 &amp; DM-MD32X32</v>
          </cell>
          <cell r="D3393">
            <v>900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 t="str">
            <v>Crestron</v>
          </cell>
        </row>
        <row r="3394">
          <cell r="A3394" t="str">
            <v>DMCO-4000</v>
          </cell>
          <cell r="B3394" t="str">
            <v>Crestron</v>
          </cell>
          <cell r="C3394" t="str">
            <v>2 DM 8G Fiber w/1 HDMI Output Card for DM-MD16X16</v>
          </cell>
          <cell r="D3394">
            <v>900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 t="str">
            <v>Crestron</v>
          </cell>
        </row>
        <row r="3395">
          <cell r="A3395" t="str">
            <v>DMCO-4333</v>
          </cell>
          <cell r="B3395" t="str">
            <v>Crestron</v>
          </cell>
          <cell r="C3395" t="str">
            <v>2 DM 8G Fiber w/1 HDMI &amp; 6 HDMI w/6 Stereo Analog Audio Output Card for DM-MD16X16</v>
          </cell>
          <cell r="D3395">
            <v>1950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 t="str">
            <v>Crestron</v>
          </cell>
        </row>
        <row r="3396">
          <cell r="A3396" t="str">
            <v>DMCO-4330</v>
          </cell>
          <cell r="B3396" t="str">
            <v>Crestron</v>
          </cell>
          <cell r="C3396" t="str">
            <v>2 DM 8G Fiber w/1 HDMI &amp; 4 HDMI w/4 Stereo Analog Audio Output Card for DM-MD16X16</v>
          </cell>
          <cell r="D3396">
            <v>1600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 t="str">
            <v>Crestron</v>
          </cell>
        </row>
        <row r="3397">
          <cell r="A3397" t="str">
            <v>DMCO-43</v>
          </cell>
          <cell r="B3397" t="str">
            <v>Crestron</v>
          </cell>
          <cell r="C3397" t="str">
            <v>2 DM 8G Fiber w/1 HDMI &amp; 2 HDMI w/2 Stereo Analog Audio Output Card for DM-MD8X8 &amp; DM-MD32X32</v>
          </cell>
          <cell r="D3397">
            <v>1250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 t="str">
            <v>Crestron</v>
          </cell>
        </row>
        <row r="3398">
          <cell r="A3398" t="str">
            <v>DMCO-4300</v>
          </cell>
          <cell r="B3398" t="str">
            <v>Crestron</v>
          </cell>
          <cell r="C3398" t="str">
            <v>2 DM 8G Fiber w/1 HDMI &amp; 2 HDMI w/2 Stereo Analog Audio Output Card for DM-MD16X16</v>
          </cell>
          <cell r="D3398">
            <v>1250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 t="str">
            <v>Crestron</v>
          </cell>
        </row>
        <row r="3399">
          <cell r="A3399" t="str">
            <v>DMCO-45</v>
          </cell>
          <cell r="B3399" t="str">
            <v>Crestron</v>
          </cell>
          <cell r="C3399" t="str">
            <v>2 DM 8G Fiber w/1 HDMI &amp; 2 DM 8G+ w/1 HDMI Output Card for DM-MD8X8 &amp; DM-MD32X32</v>
          </cell>
          <cell r="D3399">
            <v>1550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 t="str">
            <v>Crestron</v>
          </cell>
        </row>
        <row r="3400">
          <cell r="A3400" t="str">
            <v>CLX-2IND</v>
          </cell>
          <cell r="B3400" t="str">
            <v>Crestron</v>
          </cell>
          <cell r="C3400" t="str">
            <v>2 Channel Inductor Module. Requires CLT-2IND</v>
          </cell>
          <cell r="D3400">
            <v>125</v>
          </cell>
          <cell r="E3400">
            <v>0</v>
          </cell>
          <cell r="F3400">
            <v>0.25</v>
          </cell>
          <cell r="G3400">
            <v>0.25</v>
          </cell>
          <cell r="H3400">
            <v>0.5</v>
          </cell>
          <cell r="I3400" t="str">
            <v>Crestron</v>
          </cell>
        </row>
        <row r="3401">
          <cell r="A3401" t="str">
            <v>CLXI-2IND</v>
          </cell>
          <cell r="B3401" t="str">
            <v>Crestron</v>
          </cell>
          <cell r="C3401" t="str">
            <v>2 Channel Inductor Module - International Version, 230V. Requires CLTI-2IND or CLTIBN-2IND</v>
          </cell>
          <cell r="D3401">
            <v>175</v>
          </cell>
          <cell r="E3401">
            <v>0</v>
          </cell>
          <cell r="F3401">
            <v>0.25</v>
          </cell>
          <cell r="G3401">
            <v>0.25</v>
          </cell>
          <cell r="H3401">
            <v>0.5</v>
          </cell>
          <cell r="I3401" t="str">
            <v>Crestron</v>
          </cell>
        </row>
        <row r="3402">
          <cell r="A3402" t="str">
            <v>CLX-2DIM2</v>
          </cell>
          <cell r="B3402" t="str">
            <v>Crestron</v>
          </cell>
          <cell r="C3402" t="str">
            <v>2 Channel Dimmer Module, 2 Feeds. Requires CLT-2DIM2</v>
          </cell>
          <cell r="D3402">
            <v>350</v>
          </cell>
          <cell r="E3402">
            <v>0</v>
          </cell>
          <cell r="F3402">
            <v>0.25</v>
          </cell>
          <cell r="G3402">
            <v>0.25</v>
          </cell>
          <cell r="H3402">
            <v>0.5</v>
          </cell>
          <cell r="I3402" t="str">
            <v>Crestron</v>
          </cell>
        </row>
        <row r="3403">
          <cell r="A3403" t="str">
            <v>CLXI-2DIM2</v>
          </cell>
          <cell r="B3403" t="str">
            <v>Crestron</v>
          </cell>
          <cell r="C3403" t="str">
            <v>2 Channel Dimmer Module, 2 Feeds - International Version, 230V. Requires CLTI-2DIM2 or CLTIBN-2DIM2</v>
          </cell>
          <cell r="D3403">
            <v>350</v>
          </cell>
          <cell r="E3403">
            <v>0</v>
          </cell>
          <cell r="F3403">
            <v>0.25</v>
          </cell>
          <cell r="G3403">
            <v>0.25</v>
          </cell>
          <cell r="H3403">
            <v>0.5</v>
          </cell>
          <cell r="I3403" t="str">
            <v>Crestron</v>
          </cell>
        </row>
        <row r="3404">
          <cell r="A3404" t="str">
            <v>GLD-DALI-LED-S-2X50W</v>
          </cell>
          <cell r="B3404" t="str">
            <v>Crestron</v>
          </cell>
          <cell r="C3404" t="str">
            <v>2 Channel 50W DALI Dimmable LED Driver, Short Case [Available June 1, 2013]</v>
          </cell>
          <cell r="D3404">
            <v>75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 t="str">
            <v>Crestron</v>
          </cell>
        </row>
        <row r="3405">
          <cell r="A3405" t="str">
            <v>GLD-DALI-LED-L-2X50W</v>
          </cell>
          <cell r="B3405" t="str">
            <v>Crestron</v>
          </cell>
          <cell r="C3405" t="str">
            <v>2 Channel 50W DALI Dimmable LED Driver, Long Case [Available June 1, 2013]</v>
          </cell>
          <cell r="D3405">
            <v>75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 t="str">
            <v>Crestron</v>
          </cell>
        </row>
        <row r="3406">
          <cell r="A3406" t="str">
            <v>GLD-DALI-LED-S-2X100W</v>
          </cell>
          <cell r="B3406" t="str">
            <v>Crestron</v>
          </cell>
          <cell r="C3406" t="str">
            <v>2 Channel 100W DALI Dimmable LED Driver, Short Case [Available June 1, 2013]</v>
          </cell>
          <cell r="D3406">
            <v>175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 t="str">
            <v>Crestron</v>
          </cell>
        </row>
        <row r="3407">
          <cell r="A3407" t="str">
            <v>GLD-DALI-LED-L-2X100W</v>
          </cell>
          <cell r="B3407" t="str">
            <v>Crestron</v>
          </cell>
          <cell r="C3407" t="str">
            <v>2 Channel 100W DALI Dimmable LED Driver, Long Case [Available June 1, 2013]</v>
          </cell>
          <cell r="D3407">
            <v>175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 t="str">
            <v>Crestron</v>
          </cell>
        </row>
        <row r="3408">
          <cell r="A3408" t="str">
            <v>PW-2407RU</v>
          </cell>
          <cell r="B3408" t="str">
            <v>Crestron</v>
          </cell>
          <cell r="C3408" t="str">
            <v>18 Watt Cresnet® Power Supply, Desktop, 24VDC, 0.7A (18 Watts), Regulated, US/International</v>
          </cell>
          <cell r="D3408">
            <v>50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 t="str">
            <v>Crestron</v>
          </cell>
        </row>
        <row r="3409">
          <cell r="A3409" t="str">
            <v>QM-MD16X16</v>
          </cell>
          <cell r="B3409" t="str">
            <v>Crestron</v>
          </cell>
          <cell r="C3409" t="str">
            <v>16x16 QuickMedia Matrix Switcher</v>
          </cell>
          <cell r="D3409">
            <v>3500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 t="str">
            <v>Crestron</v>
          </cell>
        </row>
        <row r="3410">
          <cell r="A3410" t="str">
            <v>CEN-RGBHVHB16X16</v>
          </cell>
          <cell r="B3410" t="str">
            <v>Crestron</v>
          </cell>
          <cell r="C3410" t="str">
            <v>16x16 High-Bandwidth RGB Matrix Switcher</v>
          </cell>
          <cell r="D3410">
            <v>8545</v>
          </cell>
          <cell r="E3410">
            <v>0</v>
          </cell>
          <cell r="F3410">
            <v>4.5</v>
          </cell>
          <cell r="G3410">
            <v>0.25</v>
          </cell>
          <cell r="H3410">
            <v>16</v>
          </cell>
          <cell r="I3410" t="str">
            <v>Crestron</v>
          </cell>
        </row>
        <row r="3411">
          <cell r="A3411" t="str">
            <v>DM-MD16X16</v>
          </cell>
          <cell r="B3411" t="str">
            <v>Crestron</v>
          </cell>
          <cell r="C3411" t="str">
            <v>16x16 DigitalMedia™ Switcher; requires DMC series input cards &amp; DMCO series output cards</v>
          </cell>
          <cell r="D3411">
            <v>4300</v>
          </cell>
          <cell r="E3411">
            <v>0</v>
          </cell>
          <cell r="F3411">
            <v>4</v>
          </cell>
          <cell r="G3411">
            <v>4</v>
          </cell>
          <cell r="H3411">
            <v>16</v>
          </cell>
          <cell r="I3411" t="str">
            <v>Crestron</v>
          </cell>
        </row>
        <row r="3412">
          <cell r="A3412" t="str">
            <v>DM-MD16X16-RPS</v>
          </cell>
          <cell r="B3412" t="str">
            <v>Crestron</v>
          </cell>
          <cell r="C3412" t="str">
            <v>16x16 DigitalMedia™ Switcher w/Redundant Power Supply</v>
          </cell>
          <cell r="D3412">
            <v>4900</v>
          </cell>
          <cell r="E3412">
            <v>0</v>
          </cell>
          <cell r="F3412">
            <v>4</v>
          </cell>
          <cell r="G3412">
            <v>4</v>
          </cell>
          <cell r="H3412">
            <v>16</v>
          </cell>
          <cell r="I3412" t="str">
            <v>Crestron</v>
          </cell>
        </row>
        <row r="3413">
          <cell r="A3413" t="str">
            <v>DM-PSU-16</v>
          </cell>
          <cell r="B3413" t="str">
            <v>Crestron</v>
          </cell>
          <cell r="C3413" t="str">
            <v>16-Port PoDM Power Supply for DM® Switchers [Available July 1, 2013]</v>
          </cell>
          <cell r="D3413">
            <v>875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 t="str">
            <v>Crestron</v>
          </cell>
        </row>
        <row r="3414">
          <cell r="A3414" t="str">
            <v>CEN-SWPOE-16</v>
          </cell>
          <cell r="B3414" t="str">
            <v>Crestron</v>
          </cell>
          <cell r="C3414" t="str">
            <v>16-Port Managed PoE Switch</v>
          </cell>
          <cell r="D3414">
            <v>1325</v>
          </cell>
          <cell r="E3414">
            <v>0</v>
          </cell>
          <cell r="F3414">
            <v>2</v>
          </cell>
          <cell r="G3414">
            <v>0.25</v>
          </cell>
          <cell r="H3414">
            <v>0</v>
          </cell>
          <cell r="I3414" t="str">
            <v>Crestron</v>
          </cell>
        </row>
        <row r="3415">
          <cell r="A3415" t="str">
            <v>CNPI-16B</v>
          </cell>
          <cell r="B3415" t="str">
            <v>Crestron</v>
          </cell>
          <cell r="C3415" t="str">
            <v>16-Button Control Panel Interface</v>
          </cell>
          <cell r="D3415">
            <v>250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 t="str">
            <v>Crestron</v>
          </cell>
        </row>
        <row r="3416">
          <cell r="A3416" t="str">
            <v>CNXRY-16</v>
          </cell>
          <cell r="B3416" t="str">
            <v>Crestron</v>
          </cell>
          <cell r="C3416" t="str">
            <v>16 Relay Card for Y-Bus Expansion Slot</v>
          </cell>
          <cell r="D3416">
            <v>350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 t="str">
            <v>Crestron</v>
          </cell>
        </row>
        <row r="3417">
          <cell r="A3417" t="str">
            <v>CNXIO-16</v>
          </cell>
          <cell r="B3417" t="str">
            <v>Crestron</v>
          </cell>
          <cell r="C3417" t="str">
            <v>16 Port Versiport Card for Y-Bus Expansion Slot</v>
          </cell>
          <cell r="D3417">
            <v>350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 t="str">
            <v>Crestron</v>
          </cell>
        </row>
        <row r="3418">
          <cell r="A3418" t="str">
            <v>CNRFHT-15A</v>
          </cell>
          <cell r="B3418" t="str">
            <v>Crestron</v>
          </cell>
          <cell r="C3418" t="str">
            <v>15-Button RF Wireless Handheld Remote - Up to (15) buttons; Available button colors: black, white, red, light grey, yellow, green; Available faceplate colors: black, white, gold, silver, grey, blue, green</v>
          </cell>
          <cell r="D3418">
            <v>175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 t="str">
            <v>Crestron</v>
          </cell>
        </row>
        <row r="3419">
          <cell r="A3419" t="str">
            <v>GLS-EM-CTI-3P15</v>
          </cell>
          <cell r="B3419" t="str">
            <v>Crestron</v>
          </cell>
          <cell r="C3419" t="str">
            <v>15 Channel 3-Phase Current Transformer Interface</v>
          </cell>
          <cell r="D3419">
            <v>450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 t="str">
            <v>Crestron</v>
          </cell>
        </row>
        <row r="3420">
          <cell r="A3420" t="str">
            <v>GLS-EM-CTI-2P15</v>
          </cell>
          <cell r="B3420" t="str">
            <v>Crestron</v>
          </cell>
          <cell r="C3420" t="str">
            <v>15 Channel 2-Phase Current Transformer Interface</v>
          </cell>
          <cell r="D3420">
            <v>450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 t="str">
            <v>Crestron</v>
          </cell>
        </row>
        <row r="3421">
          <cell r="A3421" t="str">
            <v>CEN-RGBHVHB12X8</v>
          </cell>
          <cell r="B3421" t="str">
            <v>Crestron</v>
          </cell>
          <cell r="C3421" t="str">
            <v>12x8 High-Bandwidth RGB Matrix Switcher</v>
          </cell>
          <cell r="D3421">
            <v>3545</v>
          </cell>
          <cell r="E3421">
            <v>0</v>
          </cell>
          <cell r="F3421">
            <v>3</v>
          </cell>
          <cell r="G3421">
            <v>0.25</v>
          </cell>
          <cell r="H3421">
            <v>8</v>
          </cell>
          <cell r="I3421" t="str">
            <v>Crestron</v>
          </cell>
        </row>
        <row r="3422">
          <cell r="A3422" t="str">
            <v>CEN-RGBHV12X4</v>
          </cell>
          <cell r="B3422" t="str">
            <v>Crestron</v>
          </cell>
          <cell r="C3422" t="str">
            <v>12x4 Wideband RGB Matrix Switcher</v>
          </cell>
          <cell r="D3422">
            <v>2695</v>
          </cell>
          <cell r="E3422">
            <v>0</v>
          </cell>
          <cell r="F3422">
            <v>1.5</v>
          </cell>
          <cell r="G3422">
            <v>0.25</v>
          </cell>
          <cell r="H3422">
            <v>4</v>
          </cell>
          <cell r="I3422" t="str">
            <v>Crestron</v>
          </cell>
        </row>
        <row r="3423">
          <cell r="A3423" t="str">
            <v>CEN-RGBHVHB12X4</v>
          </cell>
          <cell r="B3423" t="str">
            <v>Crestron</v>
          </cell>
          <cell r="C3423" t="str">
            <v>12x4 High-Bandwidth RGB Matrix Switcher</v>
          </cell>
          <cell r="D3423">
            <v>2695</v>
          </cell>
          <cell r="E3423">
            <v>0</v>
          </cell>
          <cell r="F3423">
            <v>1.5</v>
          </cell>
          <cell r="G3423">
            <v>0.25</v>
          </cell>
          <cell r="H3423">
            <v>4</v>
          </cell>
          <cell r="I3423" t="str">
            <v>Crestron</v>
          </cell>
        </row>
        <row r="3424">
          <cell r="A3424" t="str">
            <v>DM-MD128X128</v>
          </cell>
          <cell r="B3424" t="str">
            <v>Crestron</v>
          </cell>
          <cell r="C3424" t="str">
            <v>128x128 DigitalMedia™ Switcher</v>
          </cell>
          <cell r="D3424">
            <v>36000</v>
          </cell>
          <cell r="E3424">
            <v>0</v>
          </cell>
          <cell r="F3424">
            <v>64</v>
          </cell>
          <cell r="G3424">
            <v>4</v>
          </cell>
          <cell r="H3424">
            <v>128</v>
          </cell>
          <cell r="I3424" t="str">
            <v>Crestron</v>
          </cell>
        </row>
        <row r="3425">
          <cell r="A3425" t="str">
            <v>GLD-DALI-LED-S-1X100W</v>
          </cell>
          <cell r="B3425" t="str">
            <v>Crestron</v>
          </cell>
          <cell r="C3425" t="str">
            <v>100W DALI Dimmable LED Driver, Short Case [Available June 1, 2013]</v>
          </cell>
          <cell r="D3425">
            <v>175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 t="str">
            <v>Crestron</v>
          </cell>
        </row>
        <row r="3426">
          <cell r="A3426" t="str">
            <v>GLD-DALI-LED-L-1X100W</v>
          </cell>
          <cell r="B3426" t="str">
            <v>Crestron</v>
          </cell>
          <cell r="C3426" t="str">
            <v>100W DALI Dimmable LED Driver, Long Case [Available June 1, 2013]</v>
          </cell>
          <cell r="D3426">
            <v>175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 t="str">
            <v>Crestron</v>
          </cell>
        </row>
        <row r="3427">
          <cell r="A3427" t="str">
            <v>GLD-LV-LED-S-1X100W</v>
          </cell>
          <cell r="B3427" t="str">
            <v>Crestron</v>
          </cell>
          <cell r="C3427" t="str">
            <v>100W 0-10V Dimmable LED Driver, Short Case [Available June 1, 2013]</v>
          </cell>
          <cell r="D3427">
            <v>175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 t="str">
            <v>Crestron</v>
          </cell>
        </row>
        <row r="3428">
          <cell r="A3428" t="str">
            <v>GLD-LV-LED-L-1X100W</v>
          </cell>
          <cell r="B3428" t="str">
            <v>Crestron</v>
          </cell>
          <cell r="C3428" t="str">
            <v>100W 0-10V Dimmable LED Driver, Long Case [Available June 1, 2013]</v>
          </cell>
          <cell r="D3428">
            <v>175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 t="str">
            <v>Crestron</v>
          </cell>
        </row>
        <row r="3429">
          <cell r="A3429" t="str">
            <v>TSW-1050-W-S</v>
          </cell>
          <cell r="B3429" t="str">
            <v>Crestron</v>
          </cell>
          <cell r="C3429" t="str">
            <v>10.1” Touch Screen, White Smooth</v>
          </cell>
          <cell r="D3429">
            <v>1200</v>
          </cell>
          <cell r="E3429">
            <v>0</v>
          </cell>
          <cell r="F3429">
            <v>1</v>
          </cell>
          <cell r="G3429">
            <v>0.25</v>
          </cell>
          <cell r="H3429">
            <v>12</v>
          </cell>
          <cell r="I3429" t="str">
            <v>Crestron</v>
          </cell>
        </row>
        <row r="3430">
          <cell r="A3430" t="str">
            <v>TSW-1052-W-S</v>
          </cell>
          <cell r="B3430" t="str">
            <v>Crestron</v>
          </cell>
          <cell r="C3430" t="str">
            <v>10.1” Touch Screen, White Smooth</v>
          </cell>
          <cell r="D3430">
            <v>1200</v>
          </cell>
          <cell r="E3430">
            <v>0</v>
          </cell>
          <cell r="F3430">
            <v>0.25</v>
          </cell>
          <cell r="G3430">
            <v>0.25</v>
          </cell>
          <cell r="H3430">
            <v>8</v>
          </cell>
          <cell r="I3430" t="str">
            <v>Crestron</v>
          </cell>
        </row>
        <row r="3431">
          <cell r="A3431" t="str">
            <v>TSW-1050-B-S</v>
          </cell>
          <cell r="B3431" t="str">
            <v>Crestron</v>
          </cell>
          <cell r="C3431" t="str">
            <v>10.1” Touch Screen, Black Smooth</v>
          </cell>
          <cell r="D3431">
            <v>1200</v>
          </cell>
          <cell r="E3431">
            <v>0</v>
          </cell>
          <cell r="F3431">
            <v>1</v>
          </cell>
          <cell r="G3431">
            <v>0.25</v>
          </cell>
          <cell r="H3431">
            <v>12</v>
          </cell>
          <cell r="I3431" t="str">
            <v>Crestron</v>
          </cell>
        </row>
        <row r="3432">
          <cell r="A3432" t="str">
            <v>TSW-1052-B-S</v>
          </cell>
          <cell r="B3432" t="str">
            <v>Crestron</v>
          </cell>
          <cell r="C3432" t="str">
            <v>10.1” Touch Screen, Black Smooth</v>
          </cell>
          <cell r="D3432">
            <v>1200</v>
          </cell>
          <cell r="E3432">
            <v>0</v>
          </cell>
          <cell r="F3432">
            <v>0.25</v>
          </cell>
          <cell r="G3432">
            <v>0.25</v>
          </cell>
          <cell r="H3432">
            <v>8</v>
          </cell>
          <cell r="I3432" t="str">
            <v>Crestron</v>
          </cell>
        </row>
        <row r="3433">
          <cell r="A3433" t="str">
            <v>TPSBLOCK-10</v>
          </cell>
          <cell r="B3433" t="str">
            <v>Crestron</v>
          </cell>
          <cell r="C3433" t="str">
            <v>10-Pin connector and cable interface solution for Isys TPS-3000/4000/4500/5000/6000 Tilt model touchpanels</v>
          </cell>
          <cell r="D3433">
            <v>45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 t="str">
            <v>Crestron</v>
          </cell>
        </row>
        <row r="3434">
          <cell r="A3434" t="str">
            <v>WMKB-1000L</v>
          </cell>
          <cell r="B3434" t="str">
            <v>Crestron</v>
          </cell>
          <cell r="C3434" t="str">
            <v>10 sets spring-clip type mounting brackets for APAD</v>
          </cell>
          <cell r="D3434">
            <v>50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 t="str">
            <v>Crestron</v>
          </cell>
        </row>
        <row r="3435">
          <cell r="A3435" t="str">
            <v>WMKB-6L</v>
          </cell>
          <cell r="B3435" t="str">
            <v>Crestron</v>
          </cell>
          <cell r="C3435" t="str">
            <v>10 sets Mounting Clips for TPS-6L, TPMC-9L, &amp; IDOC-PAD-DSWC</v>
          </cell>
          <cell r="D3435">
            <v>50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 t="str">
            <v>Crestron</v>
          </cell>
        </row>
        <row r="3436">
          <cell r="A3436" t="str">
            <v>ANT-EXT-10</v>
          </cell>
          <cell r="B3436" t="str">
            <v>Crestron</v>
          </cell>
          <cell r="C3436" t="str">
            <v>10 ft Antenna Extender for CEN-HPRFGW, CEN-RFGW-EX, CEN-WAP-ABG-1G, &amp; MC3</v>
          </cell>
          <cell r="D3436">
            <v>60</v>
          </cell>
          <cell r="E3436">
            <v>0</v>
          </cell>
          <cell r="F3436">
            <v>1</v>
          </cell>
          <cell r="G3436">
            <v>0</v>
          </cell>
          <cell r="H3436">
            <v>0</v>
          </cell>
          <cell r="I3436" t="str">
            <v>Crestron</v>
          </cell>
        </row>
        <row r="3437">
          <cell r="A3437" t="str">
            <v>HD-DA-2</v>
          </cell>
          <cell r="B3437" t="str">
            <v>Crestron</v>
          </cell>
          <cell r="C3437" t="str">
            <v>1-to-2 HDMI® Distribution Amplifier &amp; Audio Converter</v>
          </cell>
          <cell r="D3437">
            <v>250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 t="str">
            <v>Crestron</v>
          </cell>
        </row>
        <row r="3438">
          <cell r="A3438" t="str">
            <v>B-G1-WPK</v>
          </cell>
          <cell r="B3438" t="str">
            <v>Crestron</v>
          </cell>
          <cell r="C3438" t="str">
            <v>1-Gang Water Resistant Covers for CNX-B Designer Keypads, 4-Pack</v>
          </cell>
          <cell r="D3438">
            <v>65</v>
          </cell>
          <cell r="E3438">
            <v>0</v>
          </cell>
          <cell r="F3438">
            <v>0.25</v>
          </cell>
          <cell r="G3438">
            <v>0</v>
          </cell>
          <cell r="H3438">
            <v>0</v>
          </cell>
          <cell r="I3438" t="str">
            <v>Crestron</v>
          </cell>
        </row>
        <row r="3439">
          <cell r="A3439" t="str">
            <v>B-G1-FP-S/STEEL</v>
          </cell>
          <cell r="B3439" t="str">
            <v>Crestron</v>
          </cell>
          <cell r="C3439" t="str">
            <v>1-Gang Metallic Faceplate Cover for CNX-B Designer Keypads, Stainless Steel</v>
          </cell>
          <cell r="D3439">
            <v>25</v>
          </cell>
          <cell r="E3439">
            <v>0</v>
          </cell>
          <cell r="F3439">
            <v>0.25</v>
          </cell>
          <cell r="G3439">
            <v>0</v>
          </cell>
          <cell r="H3439">
            <v>0</v>
          </cell>
          <cell r="I3439" t="str">
            <v>Crestron</v>
          </cell>
        </row>
        <row r="3440">
          <cell r="A3440" t="str">
            <v>B-G1-FP-PRIMED</v>
          </cell>
          <cell r="B3440" t="str">
            <v>Crestron</v>
          </cell>
          <cell r="C3440" t="str">
            <v>1-Gang Metallic Faceplate Cover for CNX-B Designer Keypads, Primed</v>
          </cell>
          <cell r="D3440">
            <v>25</v>
          </cell>
          <cell r="E3440">
            <v>0</v>
          </cell>
          <cell r="F3440">
            <v>0.25</v>
          </cell>
          <cell r="G3440">
            <v>0</v>
          </cell>
          <cell r="H3440">
            <v>0</v>
          </cell>
          <cell r="I3440" t="str">
            <v>Crestron</v>
          </cell>
        </row>
        <row r="3441">
          <cell r="A3441" t="str">
            <v>B-G1-FP-P/GLD</v>
          </cell>
          <cell r="B3441" t="str">
            <v>Crestron</v>
          </cell>
          <cell r="C3441" t="str">
            <v>1-Gang Metallic Faceplate Cover for CNX-B Designer Keypads, Polished Gold</v>
          </cell>
          <cell r="D3441">
            <v>25</v>
          </cell>
          <cell r="E3441">
            <v>0</v>
          </cell>
          <cell r="F3441">
            <v>0.25</v>
          </cell>
          <cell r="G3441">
            <v>0</v>
          </cell>
          <cell r="H3441">
            <v>0</v>
          </cell>
          <cell r="I3441" t="str">
            <v>Crestron</v>
          </cell>
        </row>
        <row r="3442">
          <cell r="A3442" t="str">
            <v>B-G1-FP-P/BRASS</v>
          </cell>
          <cell r="B3442" t="str">
            <v>Crestron</v>
          </cell>
          <cell r="C3442" t="str">
            <v>1-Gang Metallic Faceplate Cover for CNX-B Designer Keypads, Polished Brass</v>
          </cell>
          <cell r="D3442">
            <v>25</v>
          </cell>
          <cell r="E3442">
            <v>0</v>
          </cell>
          <cell r="F3442">
            <v>0.25</v>
          </cell>
          <cell r="G3442">
            <v>0</v>
          </cell>
          <cell r="H3442">
            <v>0</v>
          </cell>
          <cell r="I3442" t="str">
            <v>Crestron</v>
          </cell>
        </row>
        <row r="3443">
          <cell r="A3443" t="str">
            <v>B-G1-FP-P/BLK</v>
          </cell>
          <cell r="B3443" t="str">
            <v>Crestron</v>
          </cell>
          <cell r="C3443" t="str">
            <v>1-Gang Metallic Faceplate Cover for CNX-B Designer Keypads, Polished Black</v>
          </cell>
          <cell r="D3443">
            <v>25</v>
          </cell>
          <cell r="E3443">
            <v>0</v>
          </cell>
          <cell r="F3443">
            <v>0.25</v>
          </cell>
          <cell r="G3443">
            <v>0</v>
          </cell>
          <cell r="H3443">
            <v>0</v>
          </cell>
          <cell r="I3443" t="str">
            <v>Crestron</v>
          </cell>
        </row>
        <row r="3444">
          <cell r="A3444" t="str">
            <v>B-G1-FP-BR/GLD</v>
          </cell>
          <cell r="B3444" t="str">
            <v>Crestron</v>
          </cell>
          <cell r="C3444" t="str">
            <v>1-Gang Metallic Faceplate Cover for CNX-B Designer Keypads, Brushed Gold</v>
          </cell>
          <cell r="D3444">
            <v>25</v>
          </cell>
          <cell r="E3444">
            <v>0</v>
          </cell>
          <cell r="F3444">
            <v>0.25</v>
          </cell>
          <cell r="G3444">
            <v>0</v>
          </cell>
          <cell r="H3444">
            <v>0</v>
          </cell>
          <cell r="I3444" t="str">
            <v>Crestron</v>
          </cell>
        </row>
        <row r="3445">
          <cell r="A3445" t="str">
            <v>B-G1-FP-BLK/CHRM</v>
          </cell>
          <cell r="B3445" t="str">
            <v>Crestron</v>
          </cell>
          <cell r="C3445" t="str">
            <v>1-Gang Metallic Faceplate Cover for CNX-B Designer Keypads, Black Chrome</v>
          </cell>
          <cell r="D3445">
            <v>25</v>
          </cell>
          <cell r="E3445">
            <v>0</v>
          </cell>
          <cell r="F3445">
            <v>0.25</v>
          </cell>
          <cell r="G3445">
            <v>0</v>
          </cell>
          <cell r="H3445">
            <v>0</v>
          </cell>
          <cell r="I3445" t="str">
            <v>Crestron</v>
          </cell>
        </row>
        <row r="3446">
          <cell r="A3446" t="str">
            <v>B-G1-FPAR-W-T</v>
          </cell>
          <cell r="B3446" t="str">
            <v>Crestron</v>
          </cell>
          <cell r="C3446" t="str">
            <v>1-Gang Architectural Faceplate for CNX-B Designer Keypads, White Textured</v>
          </cell>
          <cell r="D3446">
            <v>25</v>
          </cell>
          <cell r="E3446">
            <v>0</v>
          </cell>
          <cell r="F3446">
            <v>0.25</v>
          </cell>
          <cell r="G3446">
            <v>0</v>
          </cell>
          <cell r="H3446">
            <v>0</v>
          </cell>
          <cell r="I3446" t="str">
            <v>Crestron</v>
          </cell>
        </row>
        <row r="3447">
          <cell r="A3447" t="str">
            <v>B-G1-FPAR-UF</v>
          </cell>
          <cell r="B3447" t="str">
            <v>Crestron</v>
          </cell>
          <cell r="C3447" t="str">
            <v>1-Gang Architectural Faceplate for CNX-B Designer Keypads, Unfinished</v>
          </cell>
          <cell r="D3447">
            <v>25</v>
          </cell>
          <cell r="E3447">
            <v>0</v>
          </cell>
          <cell r="F3447">
            <v>0.25</v>
          </cell>
          <cell r="G3447">
            <v>0</v>
          </cell>
          <cell r="H3447">
            <v>0</v>
          </cell>
          <cell r="I3447" t="str">
            <v>Crestron</v>
          </cell>
        </row>
        <row r="3448">
          <cell r="A3448" t="str">
            <v>B-G1-FPAR-S/STEEL</v>
          </cell>
          <cell r="B3448" t="str">
            <v>Crestron</v>
          </cell>
          <cell r="C3448" t="str">
            <v>1-Gang Architectural Faceplate for CNX-B Designer Keypads, Stainless Steel</v>
          </cell>
          <cell r="D3448">
            <v>25</v>
          </cell>
          <cell r="E3448">
            <v>0</v>
          </cell>
          <cell r="F3448">
            <v>0.25</v>
          </cell>
          <cell r="G3448">
            <v>0</v>
          </cell>
          <cell r="H3448">
            <v>0</v>
          </cell>
          <cell r="I3448" t="str">
            <v>Crestron</v>
          </cell>
        </row>
        <row r="3449">
          <cell r="A3449" t="str">
            <v>B-G1-FPAR-LAT-T</v>
          </cell>
          <cell r="B3449" t="str">
            <v>Crestron</v>
          </cell>
          <cell r="C3449" t="str">
            <v>1-Gang Architectural Faceplate for CNX-B Designer Keypads, Latte Textured</v>
          </cell>
          <cell r="D3449">
            <v>25</v>
          </cell>
          <cell r="E3449">
            <v>0</v>
          </cell>
          <cell r="F3449">
            <v>0.25</v>
          </cell>
          <cell r="G3449">
            <v>0</v>
          </cell>
          <cell r="H3449">
            <v>0</v>
          </cell>
          <cell r="I3449" t="str">
            <v>Crestron</v>
          </cell>
        </row>
        <row r="3450">
          <cell r="A3450" t="str">
            <v>B-G1-FPAR-DSK-T</v>
          </cell>
          <cell r="B3450" t="str">
            <v>Crestron</v>
          </cell>
          <cell r="C3450" t="str">
            <v>1-Gang Architectural Faceplate for CNX-B Designer Keypads, Dusk Textured</v>
          </cell>
          <cell r="D3450">
            <v>25</v>
          </cell>
          <cell r="E3450">
            <v>0</v>
          </cell>
          <cell r="F3450">
            <v>0.25</v>
          </cell>
          <cell r="G3450">
            <v>0</v>
          </cell>
          <cell r="H3450">
            <v>0</v>
          </cell>
          <cell r="I3450" t="str">
            <v>Crestron</v>
          </cell>
        </row>
        <row r="3451">
          <cell r="A3451" t="str">
            <v>B-G1-FPAR-A/BLK</v>
          </cell>
          <cell r="B3451" t="str">
            <v>Crestron</v>
          </cell>
          <cell r="C3451" t="str">
            <v>1-Gang Architectural Faceplate for CNX-B Designer Keypads, Anodized Black</v>
          </cell>
          <cell r="D3451">
            <v>25</v>
          </cell>
          <cell r="E3451">
            <v>0</v>
          </cell>
          <cell r="F3451">
            <v>0.25</v>
          </cell>
          <cell r="G3451">
            <v>0</v>
          </cell>
          <cell r="H3451">
            <v>0</v>
          </cell>
          <cell r="I3451" t="str">
            <v>Crestron</v>
          </cell>
        </row>
        <row r="3452">
          <cell r="A3452" t="str">
            <v>B-G1-FPAR-A-T</v>
          </cell>
          <cell r="B3452" t="str">
            <v>Crestron</v>
          </cell>
          <cell r="C3452" t="str">
            <v>1-Gang Architectural Faceplate for CNX-B Designer Keypads, Almond Textured</v>
          </cell>
          <cell r="D3452">
            <v>25</v>
          </cell>
          <cell r="E3452">
            <v>0</v>
          </cell>
          <cell r="F3452">
            <v>0.25</v>
          </cell>
          <cell r="G3452">
            <v>0</v>
          </cell>
          <cell r="H3452">
            <v>0</v>
          </cell>
          <cell r="I3452" t="str">
            <v>Crestron</v>
          </cell>
        </row>
        <row r="3453">
          <cell r="A3453" t="str">
            <v>QM-DA-8</v>
          </cell>
          <cell r="B3453" t="str">
            <v>Crestron</v>
          </cell>
          <cell r="C3453" t="str">
            <v>1 to 8 QuickMedia Distribution Amplifier</v>
          </cell>
          <cell r="D3453">
            <v>700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 t="str">
            <v>Crestron</v>
          </cell>
        </row>
        <row r="3454">
          <cell r="A3454" t="str">
            <v>QM-DA-4</v>
          </cell>
          <cell r="B3454" t="str">
            <v>Crestron</v>
          </cell>
          <cell r="C3454" t="str">
            <v>1 to 4 QuickMedia Distribution Amplifier</v>
          </cell>
          <cell r="D3454">
            <v>550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 t="str">
            <v>Crestron</v>
          </cell>
        </row>
        <row r="3455">
          <cell r="A3455" t="str">
            <v>QM-DA-2</v>
          </cell>
          <cell r="B3455" t="str">
            <v>Crestron</v>
          </cell>
          <cell r="C3455" t="str">
            <v>1 to 2 QuickMedia® Distribution Amplifier</v>
          </cell>
          <cell r="D3455">
            <v>250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 t="str">
            <v>Crestron</v>
          </cell>
        </row>
        <row r="3456">
          <cell r="A3456" t="str">
            <v>QM-DA-16</v>
          </cell>
          <cell r="B3456" t="str">
            <v>Crestron</v>
          </cell>
          <cell r="C3456" t="str">
            <v>1 to 16 QuickMedia Distribution Amplifier</v>
          </cell>
          <cell r="D3456">
            <v>1150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 t="str">
            <v>Crestron</v>
          </cell>
        </row>
        <row r="3457">
          <cell r="A3457" t="str">
            <v>3100L/4000L-BTNW</v>
          </cell>
          <cell r="B3457" t="str">
            <v>Crestron</v>
          </cell>
          <cell r="C3457" t="str">
            <v>(1) Button Cap for TPS-3100L and TPS-4000L wall mount touchpanels, white. Includes custom engraving.</v>
          </cell>
          <cell r="D3457">
            <v>5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 t="str">
            <v>Crestron</v>
          </cell>
        </row>
        <row r="3458">
          <cell r="A3458" t="str">
            <v>3100L/4000L-BTNB</v>
          </cell>
          <cell r="B3458" t="str">
            <v>Crestron</v>
          </cell>
          <cell r="C3458" t="str">
            <v>(1) Button Cap for TPS-3100L and TPS-4000L wall mount touchpanels, black. Includes custom engraving.</v>
          </cell>
          <cell r="D3458">
            <v>5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 t="str">
            <v>Crestron</v>
          </cell>
        </row>
        <row r="3459">
          <cell r="A3459" t="str">
            <v>3100L/4000L-BTNA</v>
          </cell>
          <cell r="B3459" t="str">
            <v>Crestron</v>
          </cell>
          <cell r="C3459" t="str">
            <v>(1) Button Cap for TPS-3100L and TPS-4000L wall mount touchpanels, almond. Includes custom engraving.</v>
          </cell>
          <cell r="D3459">
            <v>5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 t="str">
            <v>Crestron</v>
          </cell>
        </row>
        <row r="3460">
          <cell r="A3460" t="str">
            <v>DCi 8|300N</v>
          </cell>
          <cell r="B3460" t="str">
            <v>Crown</v>
          </cell>
          <cell r="C3460" t="str">
            <v>8 Channel Amplifier</v>
          </cell>
          <cell r="D3460">
            <v>2750</v>
          </cell>
          <cell r="E3460">
            <v>0</v>
          </cell>
          <cell r="F3460">
            <v>2</v>
          </cell>
          <cell r="G3460">
            <v>2</v>
          </cell>
          <cell r="H3460">
            <v>0</v>
          </cell>
          <cell r="I3460" t="str">
            <v>Harman Professional, Inc</v>
          </cell>
        </row>
        <row r="3461">
          <cell r="A3461" t="str">
            <v>DCi 8|600N</v>
          </cell>
          <cell r="B3461" t="str">
            <v>Crown</v>
          </cell>
          <cell r="C3461" t="str">
            <v>8 Channel Amplifier</v>
          </cell>
          <cell r="D3461">
            <v>4099</v>
          </cell>
          <cell r="E3461">
            <v>0</v>
          </cell>
          <cell r="F3461">
            <v>2</v>
          </cell>
          <cell r="G3461">
            <v>2</v>
          </cell>
          <cell r="H3461">
            <v>0</v>
          </cell>
          <cell r="I3461" t="str">
            <v>Harman Professional, Inc</v>
          </cell>
        </row>
        <row r="3462">
          <cell r="A3462" t="str">
            <v>DCi 4|300N</v>
          </cell>
          <cell r="B3462" t="str">
            <v>Crown</v>
          </cell>
          <cell r="C3462" t="str">
            <v>4 Channel Amplifier</v>
          </cell>
          <cell r="D3462">
            <v>1524</v>
          </cell>
          <cell r="E3462">
            <v>0</v>
          </cell>
          <cell r="F3462">
            <v>2</v>
          </cell>
          <cell r="G3462">
            <v>2</v>
          </cell>
          <cell r="H3462">
            <v>0</v>
          </cell>
          <cell r="I3462" t="str">
            <v>Harman Professional, Inc</v>
          </cell>
        </row>
        <row r="3463">
          <cell r="A3463" t="str">
            <v>DCi 4|600N</v>
          </cell>
          <cell r="B3463" t="str">
            <v>Crown</v>
          </cell>
          <cell r="C3463" t="str">
            <v>4 Channel Amplifier</v>
          </cell>
          <cell r="D3463">
            <v>2124</v>
          </cell>
          <cell r="E3463">
            <v>0</v>
          </cell>
          <cell r="F3463">
            <v>2</v>
          </cell>
          <cell r="G3463">
            <v>2</v>
          </cell>
          <cell r="H3463">
            <v>0</v>
          </cell>
          <cell r="I3463" t="str">
            <v>Harman Professional, Inc</v>
          </cell>
        </row>
        <row r="3464">
          <cell r="A3464" t="str">
            <v>DCi 2|300N</v>
          </cell>
          <cell r="B3464" t="str">
            <v>Crown</v>
          </cell>
          <cell r="C3464" t="str">
            <v>2 Channel Amplifier</v>
          </cell>
          <cell r="D3464">
            <v>999</v>
          </cell>
          <cell r="E3464">
            <v>0</v>
          </cell>
          <cell r="F3464">
            <v>2</v>
          </cell>
          <cell r="G3464">
            <v>2</v>
          </cell>
          <cell r="H3464">
            <v>0</v>
          </cell>
          <cell r="I3464" t="str">
            <v>Harman Professional, Inc</v>
          </cell>
        </row>
        <row r="3465">
          <cell r="A3465" t="str">
            <v>DCi 2|600N</v>
          </cell>
          <cell r="B3465" t="str">
            <v>Crown</v>
          </cell>
          <cell r="C3465" t="str">
            <v>2 Channel Amplifier</v>
          </cell>
          <cell r="D3465">
            <v>1298</v>
          </cell>
          <cell r="E3465">
            <v>0</v>
          </cell>
          <cell r="F3465">
            <v>2</v>
          </cell>
          <cell r="G3465">
            <v>2</v>
          </cell>
          <cell r="H3465">
            <v>0</v>
          </cell>
          <cell r="I3465" t="str">
            <v>Harman Professional, Inc</v>
          </cell>
        </row>
        <row r="3466">
          <cell r="A3466" t="str">
            <v/>
          </cell>
          <cell r="B3466" t="str">
            <v>Directv/Dish Network</v>
          </cell>
          <cell r="C3466" t="str">
            <v>Set-top Box</v>
          </cell>
          <cell r="D3466">
            <v>0</v>
          </cell>
          <cell r="E3466">
            <v>0</v>
          </cell>
          <cell r="F3466">
            <v>1</v>
          </cell>
          <cell r="G3466">
            <v>0.5</v>
          </cell>
          <cell r="H3466">
            <v>1</v>
          </cell>
          <cell r="I3466">
            <v>0</v>
          </cell>
        </row>
        <row r="3467">
          <cell r="A3467" t="str">
            <v>20A00-2</v>
          </cell>
          <cell r="B3467" t="str">
            <v>HAI</v>
          </cell>
          <cell r="C3467" t="str">
            <v>Omni Pro II controller with enclosure</v>
          </cell>
          <cell r="D3467">
            <v>1031.45</v>
          </cell>
          <cell r="E3467">
            <v>0</v>
          </cell>
          <cell r="F3467">
            <v>1</v>
          </cell>
          <cell r="G3467">
            <v>1</v>
          </cell>
          <cell r="H3467">
            <v>4</v>
          </cell>
          <cell r="I3467" t="str">
            <v>Volutone</v>
          </cell>
        </row>
        <row r="3468">
          <cell r="A3468" t="str">
            <v>20A00-8</v>
          </cell>
          <cell r="B3468" t="str">
            <v>HAI</v>
          </cell>
          <cell r="C3468" t="str">
            <v>Omni Pro II controller for structured wiring enclosure</v>
          </cell>
          <cell r="D3468">
            <v>985</v>
          </cell>
          <cell r="E3468">
            <v>0</v>
          </cell>
          <cell r="F3468">
            <v>1</v>
          </cell>
          <cell r="G3468">
            <v>1</v>
          </cell>
          <cell r="H3468">
            <v>4</v>
          </cell>
          <cell r="I3468" t="str">
            <v>Volutone</v>
          </cell>
        </row>
        <row r="3469">
          <cell r="A3469" t="str">
            <v>33A00-3</v>
          </cell>
          <cell r="B3469" t="str">
            <v>HAI</v>
          </cell>
          <cell r="C3469" t="str">
            <v>Omni Console flush mount kit</v>
          </cell>
          <cell r="D3469">
            <v>17.8</v>
          </cell>
          <cell r="E3469">
            <v>0</v>
          </cell>
          <cell r="F3469">
            <v>0.5</v>
          </cell>
          <cell r="G3469">
            <v>0.25</v>
          </cell>
          <cell r="H3469">
            <v>0</v>
          </cell>
          <cell r="I3469" t="str">
            <v>Volutone</v>
          </cell>
        </row>
        <row r="3470">
          <cell r="A3470" t="str">
            <v>33A00-1</v>
          </cell>
          <cell r="B3470" t="str">
            <v>HAI</v>
          </cell>
          <cell r="C3470" t="str">
            <v>Omni Console</v>
          </cell>
          <cell r="D3470">
            <v>97.14</v>
          </cell>
          <cell r="E3470">
            <v>0</v>
          </cell>
          <cell r="F3470">
            <v>0.5</v>
          </cell>
          <cell r="G3470">
            <v>0.25</v>
          </cell>
          <cell r="H3470">
            <v>0</v>
          </cell>
          <cell r="I3470" t="str">
            <v>Volutone</v>
          </cell>
        </row>
        <row r="3471">
          <cell r="A3471" t="str">
            <v>17A00-1</v>
          </cell>
          <cell r="B3471" t="str">
            <v>HAI</v>
          </cell>
          <cell r="C3471" t="str">
            <v>Expansion board with enclosure</v>
          </cell>
          <cell r="D3471">
            <v>234.65</v>
          </cell>
          <cell r="E3471">
            <v>0</v>
          </cell>
          <cell r="F3471">
            <v>1</v>
          </cell>
          <cell r="G3471">
            <v>0.25</v>
          </cell>
          <cell r="H3471">
            <v>0</v>
          </cell>
          <cell r="I3471" t="str">
            <v>Volutone</v>
          </cell>
        </row>
        <row r="3472">
          <cell r="A3472" t="str">
            <v>44A03-1</v>
          </cell>
          <cell r="B3472" t="str">
            <v>HAI</v>
          </cell>
          <cell r="C3472" t="str">
            <v>24v 40amp transformer for Omni and Lumina controllers</v>
          </cell>
          <cell r="D3472">
            <v>16</v>
          </cell>
          <cell r="E3472">
            <v>0</v>
          </cell>
          <cell r="F3472">
            <v>0.25</v>
          </cell>
          <cell r="G3472">
            <v>0</v>
          </cell>
          <cell r="H3472">
            <v>0</v>
          </cell>
          <cell r="I3472" t="str">
            <v>Volutone</v>
          </cell>
        </row>
        <row r="3473">
          <cell r="A3473" t="str">
            <v>10A06-1</v>
          </cell>
          <cell r="B3473" t="str">
            <v>HAI</v>
          </cell>
          <cell r="C3473" t="str">
            <v>16 Zone hardwire expander</v>
          </cell>
          <cell r="D3473">
            <v>93.2</v>
          </cell>
          <cell r="E3473">
            <v>0</v>
          </cell>
          <cell r="F3473">
            <v>1</v>
          </cell>
          <cell r="G3473">
            <v>0.25</v>
          </cell>
          <cell r="H3473">
            <v>1</v>
          </cell>
          <cell r="I3473" t="str">
            <v>Volutone</v>
          </cell>
        </row>
        <row r="3474">
          <cell r="A3474" t="str">
            <v>DOORSTATION</v>
          </cell>
          <cell r="B3474" t="str">
            <v>Holovision</v>
          </cell>
          <cell r="C3474" t="str">
            <v>Door Station with Integrated Speaker, Camera and Doorbell</v>
          </cell>
          <cell r="D3474">
            <v>1100</v>
          </cell>
          <cell r="E3474">
            <v>0</v>
          </cell>
          <cell r="F3474">
            <v>2</v>
          </cell>
          <cell r="G3474">
            <v>2</v>
          </cell>
          <cell r="H3474">
            <v>2</v>
          </cell>
          <cell r="I3474" t="str">
            <v>Holovision</v>
          </cell>
        </row>
        <row r="3475">
          <cell r="A3475" t="str">
            <v>Control DM</v>
          </cell>
          <cell r="B3475" t="str">
            <v>ICE</v>
          </cell>
          <cell r="C3475" t="str">
            <v>Shielded Cat 5e w/ Spline</v>
          </cell>
          <cell r="D3475">
            <v>152</v>
          </cell>
          <cell r="E3475">
            <v>0</v>
          </cell>
          <cell r="F3475">
            <v>5</v>
          </cell>
          <cell r="G3475">
            <v>0</v>
          </cell>
          <cell r="H3475">
            <v>0</v>
          </cell>
          <cell r="I3475" t="str">
            <v>Innovative</v>
          </cell>
        </row>
        <row r="3476">
          <cell r="A3476" t="str">
            <v>Fiber SC50MM</v>
          </cell>
          <cell r="B3476" t="str">
            <v>ICE</v>
          </cell>
          <cell r="C3476" t="str">
            <v>SC Type Connector for 50um Multimode Fiber</v>
          </cell>
          <cell r="D3476">
            <v>19</v>
          </cell>
          <cell r="E3476">
            <v>0</v>
          </cell>
          <cell r="F3476">
            <v>0.25</v>
          </cell>
          <cell r="G3476">
            <v>0</v>
          </cell>
          <cell r="H3476">
            <v>0</v>
          </cell>
          <cell r="I3476" t="str">
            <v>Innovative</v>
          </cell>
        </row>
        <row r="3477">
          <cell r="A3477" t="str">
            <v>EZ Cat 5 Shielded</v>
          </cell>
          <cell r="B3477" t="str">
            <v>ICE</v>
          </cell>
          <cell r="C3477" t="str">
            <v>EZ Connector for Cat 5e Shielded, 50pc</v>
          </cell>
          <cell r="D3477">
            <v>67</v>
          </cell>
          <cell r="E3477">
            <v>0</v>
          </cell>
          <cell r="F3477">
            <v>0.1</v>
          </cell>
          <cell r="G3477">
            <v>0</v>
          </cell>
          <cell r="H3477">
            <v>0</v>
          </cell>
          <cell r="I3477" t="str">
            <v>Innovative</v>
          </cell>
        </row>
        <row r="3478">
          <cell r="A3478" t="str">
            <v>EZ-Cat6</v>
          </cell>
          <cell r="B3478" t="str">
            <v>ICE</v>
          </cell>
          <cell r="C3478" t="str">
            <v>Cat 6 connector, 100 pc</v>
          </cell>
          <cell r="D3478">
            <v>61</v>
          </cell>
          <cell r="E3478">
            <v>0</v>
          </cell>
          <cell r="F3478">
            <v>0.1</v>
          </cell>
          <cell r="G3478">
            <v>0</v>
          </cell>
          <cell r="H3478">
            <v>0</v>
          </cell>
          <cell r="I3478" t="str">
            <v>Innovative</v>
          </cell>
        </row>
        <row r="3479">
          <cell r="A3479" t="str">
            <v>EZ-Cat5</v>
          </cell>
          <cell r="B3479" t="str">
            <v>ICE</v>
          </cell>
          <cell r="C3479" t="str">
            <v>Cat 5 connector, 100 pc</v>
          </cell>
          <cell r="D3479">
            <v>54</v>
          </cell>
          <cell r="E3479">
            <v>0</v>
          </cell>
          <cell r="F3479">
            <v>0.1</v>
          </cell>
          <cell r="G3479">
            <v>0</v>
          </cell>
          <cell r="H3479">
            <v>0</v>
          </cell>
          <cell r="I3479" t="str">
            <v>Innovative</v>
          </cell>
        </row>
        <row r="3480">
          <cell r="A3480" t="str">
            <v>18-2/OS</v>
          </cell>
          <cell r="B3480" t="str">
            <v>ICE</v>
          </cell>
          <cell r="C3480" t="str">
            <v>18 Gauge, 2 Cond, Overall Shield, w/Drain, 1000ft</v>
          </cell>
          <cell r="D3480">
            <v>143</v>
          </cell>
          <cell r="E3480">
            <v>0</v>
          </cell>
          <cell r="F3480">
            <v>10</v>
          </cell>
          <cell r="G3480">
            <v>0</v>
          </cell>
          <cell r="H3480">
            <v>0</v>
          </cell>
          <cell r="I3480" t="str">
            <v>Innovative</v>
          </cell>
        </row>
        <row r="3481">
          <cell r="A3481" t="str">
            <v>16-4/CS</v>
          </cell>
          <cell r="B3481" t="str">
            <v>ICE</v>
          </cell>
          <cell r="C3481" t="str">
            <v>16ga., 4 Cond, 65 Strand, Reduced Jacket Wall Thickness, 500ft</v>
          </cell>
          <cell r="D3481">
            <v>147</v>
          </cell>
          <cell r="E3481">
            <v>0</v>
          </cell>
          <cell r="F3481">
            <v>5</v>
          </cell>
          <cell r="G3481">
            <v>0</v>
          </cell>
          <cell r="H3481">
            <v>0</v>
          </cell>
          <cell r="I3481" t="str">
            <v>Innovative</v>
          </cell>
        </row>
        <row r="3482">
          <cell r="A3482" t="str">
            <v>14-4/FX</v>
          </cell>
          <cell r="B3482" t="str">
            <v>ICE</v>
          </cell>
          <cell r="C3482" t="str">
            <v>14gauge, 4 Cond, Direct Burial, 105 Strand, Wet Slick, OFC, 500ft</v>
          </cell>
          <cell r="D3482">
            <v>261</v>
          </cell>
          <cell r="E3482">
            <v>0</v>
          </cell>
          <cell r="F3482">
            <v>5</v>
          </cell>
          <cell r="G3482">
            <v>0</v>
          </cell>
          <cell r="H3482">
            <v>0</v>
          </cell>
          <cell r="I3482" t="str">
            <v>Innovative</v>
          </cell>
        </row>
        <row r="3483">
          <cell r="A3483" t="str">
            <v>14-4/Plenum</v>
          </cell>
          <cell r="B3483" t="str">
            <v>ICE</v>
          </cell>
          <cell r="C3483" t="str">
            <v>14 Gauge, 4 Cond, 19 Strand, Plenum Rated, 500ft</v>
          </cell>
          <cell r="D3483">
            <v>281</v>
          </cell>
          <cell r="E3483">
            <v>0</v>
          </cell>
          <cell r="F3483">
            <v>5</v>
          </cell>
          <cell r="G3483">
            <v>0</v>
          </cell>
          <cell r="H3483">
            <v>0</v>
          </cell>
          <cell r="I3483" t="str">
            <v>Innovative</v>
          </cell>
        </row>
        <row r="3484">
          <cell r="A3484" t="str">
            <v>14-2/Plenum</v>
          </cell>
          <cell r="B3484" t="str">
            <v>ICE</v>
          </cell>
          <cell r="C3484" t="str">
            <v>14 Gauge, 2 Cond, 19 Strand, Plenum Rated, 500ft</v>
          </cell>
          <cell r="D3484">
            <v>162</v>
          </cell>
          <cell r="E3484">
            <v>0</v>
          </cell>
          <cell r="F3484">
            <v>5</v>
          </cell>
          <cell r="G3484">
            <v>0</v>
          </cell>
          <cell r="H3484">
            <v>0</v>
          </cell>
          <cell r="I3484" t="str">
            <v>Innovative</v>
          </cell>
        </row>
        <row r="3485">
          <cell r="A3485" t="str">
            <v>Control Fiber/Plenum</v>
          </cell>
          <cell r="B3485" t="str">
            <v>ICE</v>
          </cell>
          <cell r="C3485" t="str">
            <v>(4) 50/125um Multimode Fibers in Breakout Config., Plenum, 1000ft</v>
          </cell>
          <cell r="D3485">
            <v>975</v>
          </cell>
          <cell r="E3485">
            <v>0</v>
          </cell>
          <cell r="F3485">
            <v>10</v>
          </cell>
          <cell r="G3485">
            <v>0</v>
          </cell>
          <cell r="H3485">
            <v>0</v>
          </cell>
          <cell r="I3485" t="str">
            <v>Innovative</v>
          </cell>
        </row>
        <row r="3486">
          <cell r="A3486" t="str">
            <v>Control Yellow</v>
          </cell>
          <cell r="B3486" t="str">
            <v>ICE</v>
          </cell>
          <cell r="C3486" t="str">
            <v>(1) 22-2, w/ Shield &amp; Drain + (1) 18-2, 1000ft</v>
          </cell>
          <cell r="D3486">
            <v>209</v>
          </cell>
          <cell r="E3486">
            <v>0</v>
          </cell>
          <cell r="F3486">
            <v>10</v>
          </cell>
          <cell r="G3486">
            <v>0</v>
          </cell>
          <cell r="H3486">
            <v>0</v>
          </cell>
          <cell r="I3486" t="str">
            <v>Innovative</v>
          </cell>
        </row>
        <row r="3487">
          <cell r="A3487" t="str">
            <v>IWB-1</v>
          </cell>
          <cell r="B3487" t="str">
            <v>Intuitive</v>
          </cell>
          <cell r="C3487" t="str">
            <v>Breadboard Back Box, Pack of 5</v>
          </cell>
          <cell r="D3487">
            <v>224.95</v>
          </cell>
          <cell r="E3487">
            <v>0</v>
          </cell>
          <cell r="F3487">
            <v>0.25</v>
          </cell>
          <cell r="G3487">
            <v>0</v>
          </cell>
          <cell r="H3487">
            <v>0</v>
          </cell>
          <cell r="I3487" t="str">
            <v>Intuitive</v>
          </cell>
        </row>
        <row r="3488">
          <cell r="A3488" t="str">
            <v>OFE-JANDY/PENTAIR</v>
          </cell>
          <cell r="B3488" t="str">
            <v>Jandy/Pentair</v>
          </cell>
          <cell r="C3488" t="str">
            <v>Pool RS232 Controller Programming. *Provided by Pool Contractor</v>
          </cell>
          <cell r="D3488">
            <v>0</v>
          </cell>
          <cell r="E3488">
            <v>0</v>
          </cell>
          <cell r="F3488">
            <v>1</v>
          </cell>
          <cell r="G3488">
            <v>1</v>
          </cell>
          <cell r="H3488">
            <v>4</v>
          </cell>
          <cell r="I3488" t="str">
            <v>OFE</v>
          </cell>
        </row>
        <row r="3489">
          <cell r="A3489" t="str">
            <v>VRX918SP</v>
          </cell>
          <cell r="B3489" t="str">
            <v>JBL</v>
          </cell>
          <cell r="C3489" t="str">
            <v>Powered 18" flying subwoofer; 2268H Differential Drive® LF, Crown DPC-2 Amplifier Module with system DSP; Integral Rigging Hardware Compatible with VRX932LAP; Top Mounted M20 Threaded Pole Socket; Black DuraFlex™ finish.</v>
          </cell>
          <cell r="D3489">
            <v>1448.37</v>
          </cell>
          <cell r="E3489">
            <v>0</v>
          </cell>
          <cell r="F3489">
            <v>1</v>
          </cell>
          <cell r="G3489">
            <v>0</v>
          </cell>
          <cell r="H3489">
            <v>0</v>
          </cell>
          <cell r="I3489" t="str">
            <v>Harman Professional, Inc</v>
          </cell>
        </row>
        <row r="3490">
          <cell r="A3490" t="str">
            <v>VRX932LAP</v>
          </cell>
          <cell r="B3490" t="str">
            <v>JBL</v>
          </cell>
          <cell r="C3490" t="str">
            <v>Powered 12" two-way line-array system with 1 x 2262H Differential Drive® LF, 3 x 2408J HF on Constant Curvature waveguide; Crown DPC-2 amplifier module with system DSP; dual angle pole socket and integral rigging hardware; black DuraFlex™ finish.</v>
          </cell>
          <cell r="D3490">
            <v>2097.27</v>
          </cell>
          <cell r="E3490">
            <v>0</v>
          </cell>
          <cell r="F3490">
            <v>1</v>
          </cell>
          <cell r="G3490">
            <v>0</v>
          </cell>
          <cell r="H3490">
            <v>0</v>
          </cell>
          <cell r="I3490" t="str">
            <v>Harman Professional, Inc</v>
          </cell>
        </row>
        <row r="3491">
          <cell r="A3491" t="str">
            <v>Control 67 HC/T</v>
          </cell>
          <cell r="B3491" t="str">
            <v>JBL</v>
          </cell>
          <cell r="C3491" t="str">
            <v>Narrow-coverage High-Ceiling Pendant Speaker with RBI.  6-1/2" (165 mm) LF &amp; silk dome HF, RBI Radiation Boundary Integrator® technology with narrow 75 degree conical coverage, true coax, excellent clarity in high-ceiling installs and reverberant spaces, 75W at 8 ohms plus 60W 70V/100V multi-tap transformer, redundant suspension cable system included (priced as each; sold in pairs).</v>
          </cell>
          <cell r="D3491">
            <v>240</v>
          </cell>
          <cell r="E3491">
            <v>0</v>
          </cell>
          <cell r="F3491">
            <v>0.25</v>
          </cell>
          <cell r="G3491">
            <v>0</v>
          </cell>
          <cell r="H3491">
            <v>0</v>
          </cell>
          <cell r="I3491" t="str">
            <v>Harman Professional, Inc</v>
          </cell>
        </row>
        <row r="3492">
          <cell r="A3492" t="str">
            <v>VLA901</v>
          </cell>
          <cell r="B3492" t="str">
            <v>JBL</v>
          </cell>
          <cell r="C3492" t="str">
            <v>High Output Three-Way Full-Range Horn-Loaded Line Array Loudspeaker System. 90° Horizontal Horn Coverage Pattern.  2x15” LF, 2x8” MF, 3x1.5” Exit HF</v>
          </cell>
          <cell r="D3492">
            <v>5880</v>
          </cell>
          <cell r="E3492">
            <v>0</v>
          </cell>
          <cell r="F3492">
            <v>1</v>
          </cell>
          <cell r="G3492">
            <v>0</v>
          </cell>
          <cell r="H3492">
            <v>0</v>
          </cell>
          <cell r="I3492" t="str">
            <v>Harman Professional, Inc</v>
          </cell>
        </row>
        <row r="3493">
          <cell r="A3493" t="str">
            <v>C29AV-1</v>
          </cell>
          <cell r="B3493" t="str">
            <v>JBL</v>
          </cell>
          <cell r="C3493" t="str">
            <v>High Output Indoor/Outdoor Monitor Speaker.  150W Pink Noise, 300W Program Power, 92 dB Sensitivity.  70V/100V    Taps at 110W, 55W, &amp; 28W (and 14W at 70V) plus 8 ohm  Thru.  110° x 80° Coverage with Rotatable Horn.  Built-In Invisiball® Installation System plus Ten M6 Suspension Points.  Kevlar Cone Woofer and Titanium Compression Driver. Includes Sonicguard(tm) Overload Protection.  Includes MTC-PC2 Sealed-Entrance Panel Cover. (Priced and Packed as Each)</v>
          </cell>
          <cell r="D3493">
            <v>294.20999999999998</v>
          </cell>
          <cell r="E3493">
            <v>0</v>
          </cell>
          <cell r="F3493">
            <v>0.25</v>
          </cell>
          <cell r="G3493">
            <v>0</v>
          </cell>
          <cell r="H3493">
            <v>0</v>
          </cell>
          <cell r="I3493" t="str">
            <v>Harman Professional, Inc</v>
          </cell>
        </row>
        <row r="3494">
          <cell r="A3494" t="str">
            <v>Control 227C/T</v>
          </cell>
          <cell r="B3494" t="str">
            <v>JBL</v>
          </cell>
          <cell r="C3494" t="str">
            <v>Control 227C with Pre-Attached 60 Watt 70V/100V Multi-Tap Transformer.  Taps at 68 W, 34W and 17W (plus 8.5W at 70V only).  12” Round Baffle x 5.8” Deep. (Priced and Sold as Each).   UL LISTED</v>
          </cell>
          <cell r="D3494">
            <v>200.34</v>
          </cell>
          <cell r="E3494">
            <v>0</v>
          </cell>
          <cell r="F3494">
            <v>0.25</v>
          </cell>
          <cell r="G3494">
            <v>0</v>
          </cell>
          <cell r="H3494">
            <v>0</v>
          </cell>
          <cell r="I3494" t="str">
            <v>Harman Professional, Inc</v>
          </cell>
        </row>
        <row r="3495">
          <cell r="A3495" t="str">
            <v>MTC-200BB6</v>
          </cell>
          <cell r="B3495" t="str">
            <v>JBL</v>
          </cell>
          <cell r="C3495" t="str">
            <v>Backcan for Control 227C &amp; CT.  Round with extra-thick 16-gauge steel and heavy-duty 1/2" MDP reinforcement on top panel.  Knockouts on sides and top panel.  0.5 cu ft, 13.3" dia x 8.1" deep, UL LISTED, (priced and shipped in eaches).</v>
          </cell>
          <cell r="D3495">
            <v>40.32</v>
          </cell>
          <cell r="E3495">
            <v>0</v>
          </cell>
          <cell r="F3495">
            <v>0.25</v>
          </cell>
          <cell r="G3495">
            <v>0</v>
          </cell>
          <cell r="H3495">
            <v>0</v>
          </cell>
          <cell r="I3495" t="str">
            <v>Harman Professional, Inc</v>
          </cell>
        </row>
        <row r="3496">
          <cell r="A3496" t="str">
            <v>Control 40CS/T</v>
          </cell>
          <cell r="B3496" t="str">
            <v>JBL</v>
          </cell>
          <cell r="C3496" t="str">
            <v xml:space="preserve">8" 70V High Impact In-Ceiling Subwoofer w/ 80W, 40W, and 20W Taps, C-rings, Tile Rails, Paint Shield, Cutout Template, and Grille                                       (Maximum SPL: 121 dB Peak)  </v>
          </cell>
          <cell r="D3496">
            <v>209.79</v>
          </cell>
          <cell r="E3496">
            <v>0</v>
          </cell>
          <cell r="F3496">
            <v>0.25</v>
          </cell>
          <cell r="G3496">
            <v>0</v>
          </cell>
          <cell r="H3496">
            <v>0</v>
          </cell>
          <cell r="I3496" t="str">
            <v>Harman Professional, Inc</v>
          </cell>
        </row>
        <row r="3497">
          <cell r="A3497" t="str">
            <v>Control 226C/T</v>
          </cell>
          <cell r="B3497" t="str">
            <v>JBL</v>
          </cell>
          <cell r="C3497" t="str">
            <v>6.5” Coax Ceiling Loudspeaker. True-Broadband 120º Coverage.  150 Watts, 47 Hz to 19kHz Frequency Response, 90 dB Sensitivity. 1” Exit Compression Driver. 8 ohms Plus 70V/100V Taps at 60W, 30W, 15W (And 7.5W @ 70V).   13” Round Ported Baffle x 9.7” Deep.  (Priced as Each, Sold in Pairs).</v>
          </cell>
          <cell r="D3497">
            <v>220.5</v>
          </cell>
          <cell r="E3497">
            <v>0</v>
          </cell>
          <cell r="F3497">
            <v>0.25</v>
          </cell>
          <cell r="G3497">
            <v>0</v>
          </cell>
          <cell r="H3497">
            <v>0</v>
          </cell>
          <cell r="I3497" t="str">
            <v>Harman Professional, Inc</v>
          </cell>
        </row>
        <row r="3498">
          <cell r="A3498" t="str">
            <v>Control 47C/T</v>
          </cell>
          <cell r="B3498" t="str">
            <v>JBL</v>
          </cell>
          <cell r="C3498" t="str">
            <v>6.5" RBI 70V In-Ceiling Speaker w/ 120 Degree Coverage Pattern, 60W, 30W, and 15W Taps, C-rings, Tile Rails, Paint Shield, Cutout Template, and Grille (Maximum SPL: 116 dB Peak)</v>
          </cell>
          <cell r="D3498">
            <v>150.26</v>
          </cell>
          <cell r="E3498">
            <v>0</v>
          </cell>
          <cell r="F3498">
            <v>0.25</v>
          </cell>
          <cell r="G3498">
            <v>0</v>
          </cell>
          <cell r="H3498">
            <v>0</v>
          </cell>
          <cell r="I3498" t="str">
            <v>Harman Professional, Inc</v>
          </cell>
        </row>
        <row r="3499">
          <cell r="A3499" t="str">
            <v>Control 47HC</v>
          </cell>
          <cell r="B3499" t="str">
            <v>JBL</v>
          </cell>
          <cell r="C3499" t="str">
            <v xml:space="preserve">6.5" RBI 70V High In-Ceiling Speaker w/ 75 Degree Coverage Pattern, 60W, 30W, and 15W Taps, C-rings, Tile Rails, Paint Shield, Cutout Template, and Grille                                       (Maximum SPL: 118 dB Peak)  </v>
          </cell>
          <cell r="D3499">
            <v>181.44</v>
          </cell>
          <cell r="E3499">
            <v>0</v>
          </cell>
          <cell r="F3499">
            <v>0.25</v>
          </cell>
          <cell r="G3499">
            <v>0</v>
          </cell>
          <cell r="H3499">
            <v>0</v>
          </cell>
          <cell r="I3499" t="str">
            <v>Harman Professional, Inc</v>
          </cell>
        </row>
        <row r="3500">
          <cell r="A3500" t="str">
            <v>MTC-RG6/8</v>
          </cell>
          <cell r="B3500" t="str">
            <v>JBL</v>
          </cell>
          <cell r="C3500" t="str">
            <v>*Previously MTC-300RG8*.  Contemporary Round Grille for Control 227C/CT 6.5” and 328C/CT 8” Models”.  Fashionable Upscale Look, White, Metal, 13.6” Dia x 0.64” Deep.   UL LISTED.  Sold and Shipped as Eaches).</v>
          </cell>
          <cell r="D3500">
            <v>17.010000000000002</v>
          </cell>
          <cell r="E3500">
            <v>0</v>
          </cell>
          <cell r="F3500">
            <v>0.25</v>
          </cell>
          <cell r="G3500">
            <v>0</v>
          </cell>
          <cell r="H3500">
            <v>0</v>
          </cell>
          <cell r="I3500" t="str">
            <v>Harman Professional, Inc</v>
          </cell>
        </row>
        <row r="3501">
          <cell r="A3501" t="str">
            <v>KVAULT-M700</v>
          </cell>
          <cell r="B3501" t="str">
            <v>Kaleidescape</v>
          </cell>
          <cell r="C3501" t="str">
            <v>M700 Disc Vault</v>
          </cell>
          <cell r="D3501">
            <v>5071</v>
          </cell>
          <cell r="E3501">
            <v>0</v>
          </cell>
          <cell r="F3501">
            <v>1</v>
          </cell>
          <cell r="G3501">
            <v>1</v>
          </cell>
          <cell r="H3501">
            <v>8</v>
          </cell>
          <cell r="I3501" t="str">
            <v>Kaleidescape</v>
          </cell>
        </row>
        <row r="3502">
          <cell r="A3502" t="str">
            <v>K0503-0100-DV700</v>
          </cell>
          <cell r="B3502" t="str">
            <v>Kaleidescape</v>
          </cell>
          <cell r="C3502" t="str">
            <v>Cinema One and DV700 Disc Vault Bundle (Incl. (1) K0503-0100 and (1) KVAULT-DV700)</v>
          </cell>
          <cell r="D3502">
            <v>6192</v>
          </cell>
          <cell r="E3502">
            <v>0</v>
          </cell>
          <cell r="F3502">
            <v>1</v>
          </cell>
          <cell r="G3502">
            <v>1</v>
          </cell>
          <cell r="H3502">
            <v>8</v>
          </cell>
          <cell r="I3502" t="str">
            <v>Kaleidescape</v>
          </cell>
        </row>
        <row r="3503">
          <cell r="A3503" t="str">
            <v>K0503-0100</v>
          </cell>
          <cell r="B3503" t="str">
            <v>Kaleidescape</v>
          </cell>
          <cell r="C3503" t="str">
            <v>Cinema One (Capacity 600 DVDs or 100 Blu-ray Discs; incl. remote, Wi-Fi adapter, HDMI and network cables)</v>
          </cell>
          <cell r="D3503">
            <v>2797</v>
          </cell>
          <cell r="E3503">
            <v>0</v>
          </cell>
          <cell r="F3503">
            <v>1</v>
          </cell>
          <cell r="G3503">
            <v>1</v>
          </cell>
          <cell r="H3503">
            <v>8</v>
          </cell>
          <cell r="I3503" t="str">
            <v>Kaleidescape</v>
          </cell>
        </row>
        <row r="3504">
          <cell r="A3504" t="str">
            <v>KSERVER-5000-0650</v>
          </cell>
          <cell r="B3504" t="str">
            <v>Kaleidescape</v>
          </cell>
          <cell r="C3504" t="str">
            <v>3U Server (Capacity 650 Blu-ray Discs or 3600 DVDs; includes eight 4 TB Disk Cartridges, six slots for expansion)</v>
          </cell>
          <cell r="D3504">
            <v>15727</v>
          </cell>
          <cell r="E3504">
            <v>0</v>
          </cell>
          <cell r="F3504">
            <v>1</v>
          </cell>
          <cell r="G3504">
            <v>1</v>
          </cell>
          <cell r="H3504">
            <v>0</v>
          </cell>
          <cell r="I3504" t="str">
            <v>Kaleidescape</v>
          </cell>
        </row>
        <row r="3505">
          <cell r="A3505" t="str">
            <v>KSERVER-5000-1300</v>
          </cell>
          <cell r="B3505" t="str">
            <v>Kaleidescape</v>
          </cell>
          <cell r="C3505" t="str">
            <v>3U Server (Capacity 1300 Blu-ray Discs or 7200 DVDs; includes fourteen 4 TB Disk Cartridges, all slots full)</v>
          </cell>
          <cell r="D3505">
            <v>20777</v>
          </cell>
          <cell r="E3505">
            <v>0</v>
          </cell>
          <cell r="F3505">
            <v>1</v>
          </cell>
          <cell r="G3505">
            <v>1</v>
          </cell>
          <cell r="H3505">
            <v>0</v>
          </cell>
          <cell r="I3505" t="str">
            <v>Kaleidescape</v>
          </cell>
        </row>
        <row r="3506">
          <cell r="A3506" t="str">
            <v>KSERVER-1500-0325</v>
          </cell>
          <cell r="B3506" t="str">
            <v>Kaleidescape</v>
          </cell>
          <cell r="C3506" t="str">
            <v>1U Server (Capacity 325 Blu-ray Discs or 1800 DVDs; includes four 4 TB Disk Cartridges, all slots full)</v>
          </cell>
          <cell r="D3506">
            <v>7472</v>
          </cell>
          <cell r="E3506">
            <v>0</v>
          </cell>
          <cell r="F3506">
            <v>1</v>
          </cell>
          <cell r="G3506">
            <v>1</v>
          </cell>
          <cell r="H3506">
            <v>0</v>
          </cell>
          <cell r="I3506" t="str">
            <v>Kaleidescape</v>
          </cell>
        </row>
        <row r="3507">
          <cell r="A3507" t="str">
            <v>KSERVER-1500-0150</v>
          </cell>
          <cell r="B3507" t="str">
            <v>Kaleidescape</v>
          </cell>
          <cell r="C3507" t="str">
            <v>1U Server (Capacity 150 Blu-ray Discs or 900 DVDs; includes four 2 TB Disk Cartridges, all slots full)</v>
          </cell>
          <cell r="D3507">
            <v>6172</v>
          </cell>
          <cell r="E3507">
            <v>0</v>
          </cell>
          <cell r="F3507">
            <v>1</v>
          </cell>
          <cell r="G3507">
            <v>1</v>
          </cell>
          <cell r="H3507">
            <v>0</v>
          </cell>
          <cell r="I3507" t="str">
            <v>Kaleidescape</v>
          </cell>
        </row>
        <row r="3508">
          <cell r="A3508" t="str">
            <v>NLB 60E</v>
          </cell>
          <cell r="B3508" t="str">
            <v>Lab Gruppen</v>
          </cell>
          <cell r="C3508" t="str">
            <v>NomadLink®  Bridge &amp;  Network Controller</v>
          </cell>
          <cell r="D3508">
            <v>737.1</v>
          </cell>
          <cell r="E3508">
            <v>0</v>
          </cell>
          <cell r="F3508">
            <v>1</v>
          </cell>
          <cell r="G3508">
            <v>1</v>
          </cell>
          <cell r="H3508">
            <v>4</v>
          </cell>
          <cell r="I3508" t="str">
            <v>TC Group, Inc.</v>
          </cell>
        </row>
        <row r="3509">
          <cell r="A3509" t="str">
            <v>C48:4</v>
          </cell>
          <cell r="B3509" t="str">
            <v>Lab Gruppen</v>
          </cell>
          <cell r="C3509" t="str">
            <v>900W x 4 Amplifier</v>
          </cell>
          <cell r="D3509">
            <v>2570</v>
          </cell>
          <cell r="E3509">
            <v>0</v>
          </cell>
          <cell r="F3509">
            <v>2</v>
          </cell>
          <cell r="G3509">
            <v>1</v>
          </cell>
          <cell r="H3509">
            <v>0</v>
          </cell>
          <cell r="I3509" t="str">
            <v>TC Group, Inc.</v>
          </cell>
        </row>
        <row r="3510">
          <cell r="A3510" t="str">
            <v>C28:4</v>
          </cell>
          <cell r="B3510" t="str">
            <v>Lab Gruppen</v>
          </cell>
          <cell r="C3510" t="str">
            <v>700W x 4 Amplifier</v>
          </cell>
          <cell r="D3510">
            <v>2158</v>
          </cell>
          <cell r="E3510">
            <v>0</v>
          </cell>
          <cell r="F3510">
            <v>2</v>
          </cell>
          <cell r="G3510">
            <v>1</v>
          </cell>
          <cell r="H3510">
            <v>0</v>
          </cell>
          <cell r="I3510" t="str">
            <v>TC Group, Inc.</v>
          </cell>
        </row>
        <row r="3511">
          <cell r="A3511" t="str">
            <v>C16:4</v>
          </cell>
          <cell r="B3511" t="str">
            <v>Lab Gruppen</v>
          </cell>
          <cell r="C3511" t="str">
            <v>400W x 4 Amplifier</v>
          </cell>
          <cell r="D3511">
            <v>1664.1000000000001</v>
          </cell>
          <cell r="E3511">
            <v>0</v>
          </cell>
          <cell r="F3511">
            <v>2</v>
          </cell>
          <cell r="G3511">
            <v>1</v>
          </cell>
          <cell r="H3511">
            <v>0</v>
          </cell>
          <cell r="I3511" t="str">
            <v>TC Group, Inc.</v>
          </cell>
        </row>
        <row r="3512">
          <cell r="A3512" t="str">
            <v>C88:4</v>
          </cell>
          <cell r="B3512" t="str">
            <v>Lab Gruppen</v>
          </cell>
          <cell r="C3512" t="str">
            <v>2200W x 4 Amplifier</v>
          </cell>
          <cell r="D3512">
            <v>3703</v>
          </cell>
          <cell r="E3512">
            <v>0</v>
          </cell>
          <cell r="F3512">
            <v>2</v>
          </cell>
          <cell r="G3512">
            <v>1</v>
          </cell>
          <cell r="H3512">
            <v>0</v>
          </cell>
          <cell r="I3512" t="str">
            <v>TC Group, Inc.</v>
          </cell>
        </row>
        <row r="3513">
          <cell r="A3513" t="str">
            <v>E4:2</v>
          </cell>
          <cell r="B3513" t="str">
            <v>Lab Gruppen</v>
          </cell>
          <cell r="C3513" t="str">
            <v>2 x 200 / 200 / 200 / 200 W</v>
          </cell>
          <cell r="D3513">
            <v>499</v>
          </cell>
          <cell r="E3513">
            <v>0</v>
          </cell>
          <cell r="F3513">
            <v>1</v>
          </cell>
          <cell r="G3513">
            <v>0</v>
          </cell>
          <cell r="H3513">
            <v>0</v>
          </cell>
          <cell r="I3513" t="str">
            <v>TC Group, Inc.</v>
          </cell>
        </row>
        <row r="3514">
          <cell r="A3514" t="str">
            <v>C68:4</v>
          </cell>
          <cell r="B3514" t="str">
            <v>Lab Gruppen</v>
          </cell>
          <cell r="C3514" t="str">
            <v>1600W x 4 Amplifier</v>
          </cell>
          <cell r="D3514">
            <v>3291</v>
          </cell>
          <cell r="E3514">
            <v>0</v>
          </cell>
          <cell r="F3514">
            <v>2</v>
          </cell>
          <cell r="G3514">
            <v>1</v>
          </cell>
          <cell r="H3514">
            <v>0</v>
          </cell>
          <cell r="I3514" t="str">
            <v>TC Group, Inc.</v>
          </cell>
        </row>
        <row r="3515">
          <cell r="A3515" t="str">
            <v>HZ212-LR-UT-M</v>
          </cell>
          <cell r="B3515" t="str">
            <v>Leon</v>
          </cell>
          <cell r="C3515" t="str">
            <v>Ultra-thin LR combo unit only 1.5" deep, 46"-54" Display</v>
          </cell>
          <cell r="D3515">
            <v>798</v>
          </cell>
          <cell r="E3515">
            <v>1</v>
          </cell>
          <cell r="F3515">
            <v>1</v>
          </cell>
          <cell r="G3515">
            <v>0</v>
          </cell>
          <cell r="H3515">
            <v>0</v>
          </cell>
          <cell r="I3515" t="str">
            <v>Leon</v>
          </cell>
        </row>
        <row r="3516">
          <cell r="A3516" t="str">
            <v>MATCH-MOUNT (MMB)</v>
          </cell>
          <cell r="B3516" t="str">
            <v>Leon</v>
          </cell>
          <cell r="C3516" t="str">
            <v>Adjustable depth/pitch on-wall brackets</v>
          </cell>
          <cell r="D3516">
            <v>64.95</v>
          </cell>
          <cell r="E3516">
            <v>0</v>
          </cell>
          <cell r="F3516">
            <v>1</v>
          </cell>
          <cell r="G3516">
            <v>0</v>
          </cell>
          <cell r="H3516">
            <v>0</v>
          </cell>
          <cell r="I3516" t="str">
            <v>Leon</v>
          </cell>
        </row>
        <row r="3517">
          <cell r="A3517" t="str">
            <v>1W2</v>
          </cell>
          <cell r="B3517" t="str">
            <v>Middle Atlantic</v>
          </cell>
          <cell r="C3517" t="str">
            <v>WRLWND 61 PIN(1)PORT UCP</v>
          </cell>
          <cell r="D3517">
            <v>7.91</v>
          </cell>
          <cell r="E3517">
            <v>0</v>
          </cell>
          <cell r="F3517">
            <v>0</v>
          </cell>
          <cell r="G3517">
            <v>0</v>
          </cell>
          <cell r="H3517">
            <v>0</v>
          </cell>
          <cell r="I3517" t="str">
            <v>Volutone</v>
          </cell>
        </row>
        <row r="3518">
          <cell r="A3518" t="str">
            <v>1W1</v>
          </cell>
          <cell r="B3518" t="str">
            <v>Middle Atlantic</v>
          </cell>
          <cell r="C3518" t="str">
            <v>WRLWND 39 PIN(1)PORT UCP</v>
          </cell>
          <cell r="D3518">
            <v>7.91</v>
          </cell>
          <cell r="E3518">
            <v>0</v>
          </cell>
          <cell r="F3518">
            <v>0</v>
          </cell>
          <cell r="G3518">
            <v>0</v>
          </cell>
          <cell r="H3518">
            <v>0</v>
          </cell>
          <cell r="I3518" t="str">
            <v>Volutone</v>
          </cell>
        </row>
        <row r="3519">
          <cell r="A3519" t="str">
            <v>WRK-24MDK</v>
          </cell>
          <cell r="B3519" t="str">
            <v>Middle Atlantic</v>
          </cell>
          <cell r="C3519" t="str">
            <v>WRK-24SA-32 W/PLEXIDR.&amp;LA</v>
          </cell>
          <cell r="D3519">
            <v>1037.17</v>
          </cell>
          <cell r="E3519">
            <v>0</v>
          </cell>
          <cell r="F3519">
            <v>0</v>
          </cell>
          <cell r="G3519">
            <v>0</v>
          </cell>
          <cell r="H3519">
            <v>0</v>
          </cell>
          <cell r="I3519" t="str">
            <v>Volutone</v>
          </cell>
        </row>
        <row r="3520">
          <cell r="A3520" t="str">
            <v>WRK-Z4</v>
          </cell>
          <cell r="B3520" t="str">
            <v>Middle Atlantic</v>
          </cell>
          <cell r="C3520" t="str">
            <v>WRK SEISMIC BRACKETS</v>
          </cell>
          <cell r="D3520">
            <v>22.83</v>
          </cell>
          <cell r="E3520">
            <v>0</v>
          </cell>
          <cell r="F3520">
            <v>0</v>
          </cell>
          <cell r="G3520">
            <v>0</v>
          </cell>
          <cell r="H3520">
            <v>0</v>
          </cell>
          <cell r="I3520" t="str">
            <v>Volutone</v>
          </cell>
        </row>
        <row r="3521">
          <cell r="A3521" t="str">
            <v>WRINKLE</v>
          </cell>
          <cell r="B3521" t="str">
            <v>Middle Atlantic</v>
          </cell>
          <cell r="C3521" t="str">
            <v>WRINKLE TOUCH-UP KIT</v>
          </cell>
          <cell r="D3521">
            <v>12.69</v>
          </cell>
          <cell r="E3521">
            <v>0</v>
          </cell>
          <cell r="F3521">
            <v>0</v>
          </cell>
          <cell r="G3521">
            <v>0</v>
          </cell>
          <cell r="H3521">
            <v>0</v>
          </cell>
          <cell r="I3521" t="str">
            <v>Volutone</v>
          </cell>
        </row>
        <row r="3522">
          <cell r="A3522" t="str">
            <v>D-RING</v>
          </cell>
          <cell r="B3522" t="str">
            <v>Middle Atlantic</v>
          </cell>
          <cell r="C3522" t="str">
            <v>WALLMT/RCKMT D-RING CBL M</v>
          </cell>
          <cell r="D3522">
            <v>7.16</v>
          </cell>
          <cell r="E3522">
            <v>0</v>
          </cell>
          <cell r="F3522">
            <v>0</v>
          </cell>
          <cell r="G3522">
            <v>0</v>
          </cell>
          <cell r="H3522">
            <v>0</v>
          </cell>
          <cell r="I3522" t="str">
            <v>Volutone</v>
          </cell>
        </row>
        <row r="3523">
          <cell r="A3523" t="str">
            <v>WMS-20</v>
          </cell>
          <cell r="B3523" t="str">
            <v>Middle Atlantic</v>
          </cell>
          <cell r="C3523" t="str">
            <v>WALLMOUNT SHELF</v>
          </cell>
          <cell r="D3523">
            <v>70</v>
          </cell>
          <cell r="E3523">
            <v>0</v>
          </cell>
          <cell r="F3523">
            <v>0</v>
          </cell>
          <cell r="G3523">
            <v>0</v>
          </cell>
          <cell r="H3523">
            <v>0</v>
          </cell>
          <cell r="I3523" t="str">
            <v>Volutone</v>
          </cell>
        </row>
        <row r="3524">
          <cell r="A3524" t="str">
            <v>CLAW</v>
          </cell>
          <cell r="B3524" t="str">
            <v>Middle Atlantic</v>
          </cell>
          <cell r="C3524" t="str">
            <v>WALLMNT CABLE HANGER W/TR</v>
          </cell>
          <cell r="D3524">
            <v>11.13</v>
          </cell>
          <cell r="E3524">
            <v>0</v>
          </cell>
          <cell r="F3524">
            <v>0</v>
          </cell>
          <cell r="G3524">
            <v>0</v>
          </cell>
          <cell r="H3524">
            <v>0</v>
          </cell>
          <cell r="I3524" t="str">
            <v>Volutone</v>
          </cell>
        </row>
        <row r="3525">
          <cell r="A3525" t="str">
            <v>CLH-WRS-6</v>
          </cell>
          <cell r="B3525" t="str">
            <v>Middle Atlantic</v>
          </cell>
          <cell r="C3525" t="str">
            <v>WALL SUPPORT HDWR,6PR</v>
          </cell>
          <cell r="D3525">
            <v>111.56</v>
          </cell>
          <cell r="E3525">
            <v>0</v>
          </cell>
          <cell r="F3525">
            <v>0</v>
          </cell>
          <cell r="G3525">
            <v>0</v>
          </cell>
          <cell r="H3525">
            <v>0</v>
          </cell>
          <cell r="I3525" t="str">
            <v>Volutone</v>
          </cell>
        </row>
        <row r="3526">
          <cell r="A3526" t="str">
            <v>CLH-WRS</v>
          </cell>
          <cell r="B3526" t="str">
            <v>Middle Atlantic</v>
          </cell>
          <cell r="C3526" t="str">
            <v>WALL SUPPORT HDWR,1PC</v>
          </cell>
          <cell r="D3526">
            <v>19.809999999999999</v>
          </cell>
          <cell r="E3526">
            <v>0</v>
          </cell>
          <cell r="F3526">
            <v>0</v>
          </cell>
          <cell r="G3526">
            <v>0</v>
          </cell>
          <cell r="H3526">
            <v>0</v>
          </cell>
          <cell r="I3526" t="str">
            <v>Volutone</v>
          </cell>
        </row>
        <row r="3527">
          <cell r="A3527" t="str">
            <v>CLH-WRS-W6-W12</v>
          </cell>
          <cell r="B3527" t="str">
            <v>Middle Atlantic</v>
          </cell>
          <cell r="C3527" t="str">
            <v>WALL SPRT HDW,6",9",12"</v>
          </cell>
          <cell r="D3527">
            <v>23.4</v>
          </cell>
          <cell r="E3527">
            <v>0</v>
          </cell>
          <cell r="F3527">
            <v>0</v>
          </cell>
          <cell r="G3527">
            <v>0</v>
          </cell>
          <cell r="H3527">
            <v>0</v>
          </cell>
          <cell r="I3527" t="str">
            <v>Volutone</v>
          </cell>
        </row>
        <row r="3528">
          <cell r="A3528" t="str">
            <v>CLH-WRS-W18-W24</v>
          </cell>
          <cell r="B3528" t="str">
            <v>Middle Atlantic</v>
          </cell>
          <cell r="C3528" t="str">
            <v>WALL SPRT HDW,15",18",24"</v>
          </cell>
          <cell r="D3528">
            <v>26.59</v>
          </cell>
          <cell r="E3528">
            <v>0</v>
          </cell>
          <cell r="F3528">
            <v>0</v>
          </cell>
          <cell r="G3528">
            <v>0</v>
          </cell>
          <cell r="H3528">
            <v>0</v>
          </cell>
          <cell r="I3528" t="str">
            <v>Volutone</v>
          </cell>
        </row>
        <row r="3529">
          <cell r="A3529" t="str">
            <v>DLBX-WM</v>
          </cell>
          <cell r="B3529" t="str">
            <v>Middle Atlantic</v>
          </cell>
          <cell r="C3529" t="str">
            <v>WALL MOUNT BRACKETS</v>
          </cell>
          <cell r="D3529">
            <v>46</v>
          </cell>
          <cell r="E3529">
            <v>0</v>
          </cell>
          <cell r="F3529">
            <v>0</v>
          </cell>
          <cell r="G3529">
            <v>0</v>
          </cell>
          <cell r="H3529">
            <v>0</v>
          </cell>
          <cell r="I3529" t="str">
            <v>Volutone</v>
          </cell>
        </row>
        <row r="3530">
          <cell r="A3530" t="str">
            <v>VLBX-WM</v>
          </cell>
          <cell r="B3530" t="str">
            <v>Middle Atlantic</v>
          </cell>
          <cell r="C3530" t="str">
            <v>WALL BRACKETS, PAIR FITS</v>
          </cell>
          <cell r="D3530">
            <v>42.91</v>
          </cell>
          <cell r="E3530">
            <v>0</v>
          </cell>
          <cell r="F3530">
            <v>0</v>
          </cell>
          <cell r="G3530">
            <v>0</v>
          </cell>
          <cell r="H3530">
            <v>0</v>
          </cell>
          <cell r="I3530" t="str">
            <v>Volutone</v>
          </cell>
        </row>
        <row r="3531">
          <cell r="A3531" t="str">
            <v>VBK-V</v>
          </cell>
          <cell r="B3531" t="str">
            <v>Middle Atlantic</v>
          </cell>
          <cell r="C3531" t="str">
            <v>VRK VENT BLOCK KIT</v>
          </cell>
          <cell r="D3531">
            <v>9.3800000000000008</v>
          </cell>
          <cell r="E3531">
            <v>0</v>
          </cell>
          <cell r="F3531">
            <v>0</v>
          </cell>
          <cell r="G3531">
            <v>0</v>
          </cell>
          <cell r="H3531">
            <v>0</v>
          </cell>
          <cell r="I3531" t="str">
            <v>Volutone</v>
          </cell>
        </row>
        <row r="3532">
          <cell r="A3532" t="str">
            <v>VRK-Z4</v>
          </cell>
          <cell r="B3532" t="str">
            <v>Middle Atlantic</v>
          </cell>
          <cell r="C3532" t="str">
            <v>VRK SEISMIC BRACKETS</v>
          </cell>
          <cell r="D3532">
            <v>22.83</v>
          </cell>
          <cell r="E3532">
            <v>0</v>
          </cell>
          <cell r="F3532">
            <v>0</v>
          </cell>
          <cell r="G3532">
            <v>0</v>
          </cell>
          <cell r="H3532">
            <v>0</v>
          </cell>
          <cell r="I3532" t="str">
            <v>Volutone</v>
          </cell>
        </row>
        <row r="3533">
          <cell r="A3533" t="str">
            <v>DVHSP</v>
          </cell>
          <cell r="B3533" t="str">
            <v>Middle Atlantic</v>
          </cell>
          <cell r="C3533" t="str">
            <v>VHS PARTITION FOR 3SP DRA</v>
          </cell>
          <cell r="D3533">
            <v>24.79</v>
          </cell>
          <cell r="E3533">
            <v>0</v>
          </cell>
          <cell r="F3533">
            <v>0</v>
          </cell>
          <cell r="G3533">
            <v>0</v>
          </cell>
          <cell r="H3533">
            <v>0</v>
          </cell>
          <cell r="I3533" t="str">
            <v>Volutone</v>
          </cell>
        </row>
        <row r="3534">
          <cell r="A3534" t="str">
            <v>VF-VPM-3</v>
          </cell>
          <cell r="B3534" t="str">
            <v>Middle Atlantic</v>
          </cell>
          <cell r="C3534" t="str">
            <v>VF VERT PANEL MOUNT 3SP</v>
          </cell>
          <cell r="D3534">
            <v>80</v>
          </cell>
          <cell r="E3534">
            <v>0</v>
          </cell>
          <cell r="F3534">
            <v>0</v>
          </cell>
          <cell r="G3534">
            <v>0</v>
          </cell>
          <cell r="H3534">
            <v>0</v>
          </cell>
          <cell r="I3534" t="str">
            <v>Volutone</v>
          </cell>
        </row>
        <row r="3535">
          <cell r="A3535" t="str">
            <v>VF-MPV</v>
          </cell>
          <cell r="B3535" t="str">
            <v>Middle Atlantic</v>
          </cell>
          <cell r="C3535" t="str">
            <v>VF 14"D MULTIMOUNT PANEL</v>
          </cell>
          <cell r="D3535">
            <v>42</v>
          </cell>
          <cell r="E3535">
            <v>0</v>
          </cell>
          <cell r="F3535">
            <v>0</v>
          </cell>
          <cell r="G3535">
            <v>0</v>
          </cell>
          <cell r="H3535">
            <v>0</v>
          </cell>
          <cell r="I3535" t="str">
            <v>Volutone</v>
          </cell>
        </row>
        <row r="3536">
          <cell r="A3536" t="str">
            <v>VRS</v>
          </cell>
          <cell r="B3536" t="str">
            <v>Middle Atlantic</v>
          </cell>
          <cell r="C3536" t="str">
            <v>VERTICAL RACKMOUNT SYSTEM</v>
          </cell>
          <cell r="D3536">
            <v>105.29</v>
          </cell>
          <cell r="E3536">
            <v>0</v>
          </cell>
          <cell r="F3536">
            <v>0</v>
          </cell>
          <cell r="G3536">
            <v>0</v>
          </cell>
          <cell r="H3536">
            <v>0</v>
          </cell>
          <cell r="I3536" t="str">
            <v>Volutone</v>
          </cell>
        </row>
        <row r="3537">
          <cell r="A3537" t="str">
            <v>VFD-54</v>
          </cell>
          <cell r="B3537" t="str">
            <v>Middle Atlantic</v>
          </cell>
          <cell r="C3537" t="str">
            <v>VENTED FRONT DOOR FITS VM</v>
          </cell>
          <cell r="D3537">
            <v>270.87</v>
          </cell>
          <cell r="E3537">
            <v>0</v>
          </cell>
          <cell r="F3537">
            <v>0</v>
          </cell>
          <cell r="G3537">
            <v>0</v>
          </cell>
          <cell r="H3537">
            <v>0</v>
          </cell>
          <cell r="I3537" t="str">
            <v>Volutone</v>
          </cell>
        </row>
        <row r="3538">
          <cell r="A3538" t="str">
            <v>KO-VT3</v>
          </cell>
          <cell r="B3538" t="str">
            <v>Middle Atlantic</v>
          </cell>
          <cell r="C3538" t="str">
            <v>VENT KIT FOR 5.25" LKO</v>
          </cell>
          <cell r="D3538">
            <v>21.69</v>
          </cell>
          <cell r="E3538">
            <v>0</v>
          </cell>
          <cell r="F3538">
            <v>0</v>
          </cell>
          <cell r="G3538">
            <v>0</v>
          </cell>
          <cell r="H3538">
            <v>0</v>
          </cell>
          <cell r="I3538" t="str">
            <v>Volutone</v>
          </cell>
        </row>
        <row r="3539">
          <cell r="A3539" t="str">
            <v>VBK-PTRK26</v>
          </cell>
          <cell r="B3539" t="str">
            <v>Middle Atlantic</v>
          </cell>
          <cell r="C3539" t="str">
            <v>VENT BLOCKER KIT,PTRK 26D</v>
          </cell>
          <cell r="D3539">
            <v>18.760000000000002</v>
          </cell>
          <cell r="E3539">
            <v>0</v>
          </cell>
          <cell r="F3539">
            <v>0</v>
          </cell>
          <cell r="G3539">
            <v>0</v>
          </cell>
          <cell r="H3539">
            <v>0</v>
          </cell>
          <cell r="I3539" t="str">
            <v>Volutone</v>
          </cell>
        </row>
        <row r="3540">
          <cell r="A3540" t="str">
            <v>VBK-PTRK</v>
          </cell>
          <cell r="B3540" t="str">
            <v>Middle Atlantic</v>
          </cell>
          <cell r="C3540" t="str">
            <v>VENT BLOCKER KIT,PTRK</v>
          </cell>
          <cell r="D3540">
            <v>17.52</v>
          </cell>
          <cell r="E3540">
            <v>0</v>
          </cell>
          <cell r="F3540">
            <v>0</v>
          </cell>
          <cell r="G3540">
            <v>0</v>
          </cell>
          <cell r="H3540">
            <v>0</v>
          </cell>
          <cell r="I3540" t="str">
            <v>Volutone</v>
          </cell>
        </row>
        <row r="3541">
          <cell r="A3541" t="str">
            <v>VBK-S32</v>
          </cell>
          <cell r="B3541" t="str">
            <v>Middle Atlantic</v>
          </cell>
          <cell r="C3541" t="str">
            <v>VENT BLOCKER KIT SR-40-32</v>
          </cell>
          <cell r="D3541">
            <v>9.3800000000000008</v>
          </cell>
          <cell r="E3541">
            <v>0</v>
          </cell>
          <cell r="F3541">
            <v>0</v>
          </cell>
          <cell r="G3541">
            <v>0</v>
          </cell>
          <cell r="H3541">
            <v>0</v>
          </cell>
          <cell r="I3541" t="str">
            <v>Volutone</v>
          </cell>
        </row>
        <row r="3542">
          <cell r="A3542" t="str">
            <v>V4075D</v>
          </cell>
          <cell r="B3542" t="str">
            <v>Middle Atlantic</v>
          </cell>
          <cell r="C3542" t="str">
            <v>V4000 BRDGE FTNG OVR 4000</v>
          </cell>
          <cell r="D3542">
            <v>50.42</v>
          </cell>
          <cell r="E3542">
            <v>0</v>
          </cell>
          <cell r="F3542">
            <v>0</v>
          </cell>
          <cell r="G3542">
            <v>0</v>
          </cell>
          <cell r="H3542">
            <v>0</v>
          </cell>
          <cell r="I3542" t="str">
            <v>Volutone</v>
          </cell>
        </row>
        <row r="3543">
          <cell r="A3543" t="str">
            <v>UQFP-4RA-I/O</v>
          </cell>
          <cell r="B3543" t="str">
            <v>Middle Atlantic</v>
          </cell>
          <cell r="C3543" t="str">
            <v>UQFP INTAKE/EXHAUST</v>
          </cell>
          <cell r="D3543">
            <v>457.22</v>
          </cell>
          <cell r="E3543">
            <v>0</v>
          </cell>
          <cell r="F3543">
            <v>0</v>
          </cell>
          <cell r="G3543">
            <v>0</v>
          </cell>
          <cell r="H3543">
            <v>0</v>
          </cell>
          <cell r="I3543" t="str">
            <v>Volutone</v>
          </cell>
        </row>
        <row r="3544">
          <cell r="A3544" t="str">
            <v>UQFP-4RIS</v>
          </cell>
          <cell r="B3544" t="str">
            <v>Middle Atlantic</v>
          </cell>
          <cell r="C3544" t="str">
            <v>UQFP 4FAN INTAKE SLAVE</v>
          </cell>
          <cell r="D3544">
            <v>227.52</v>
          </cell>
          <cell r="E3544">
            <v>0</v>
          </cell>
          <cell r="F3544">
            <v>0</v>
          </cell>
          <cell r="G3544">
            <v>0</v>
          </cell>
          <cell r="H3544">
            <v>0</v>
          </cell>
          <cell r="I3544" t="str">
            <v>Volutone</v>
          </cell>
        </row>
        <row r="3545">
          <cell r="A3545" t="str">
            <v>UPS-2200R-CH</v>
          </cell>
          <cell r="B3545" t="str">
            <v>Middle Atlantic</v>
          </cell>
          <cell r="C3545" t="str">
            <v>UPS, H/W OUT, 2200VA</v>
          </cell>
          <cell r="D3545">
            <v>1090</v>
          </cell>
          <cell r="E3545">
            <v>0</v>
          </cell>
          <cell r="F3545">
            <v>0</v>
          </cell>
          <cell r="G3545">
            <v>0</v>
          </cell>
          <cell r="H3545">
            <v>0</v>
          </cell>
          <cell r="I3545" t="str">
            <v>Volutone</v>
          </cell>
        </row>
        <row r="3546">
          <cell r="A3546" t="str">
            <v>UPS-2200R-HH</v>
          </cell>
          <cell r="B3546" t="str">
            <v>Middle Atlantic</v>
          </cell>
          <cell r="C3546" t="str">
            <v>UPS, H/W IN &amp; OUT, 2200VA</v>
          </cell>
          <cell r="D3546">
            <v>1090</v>
          </cell>
          <cell r="E3546">
            <v>0</v>
          </cell>
          <cell r="F3546">
            <v>0</v>
          </cell>
          <cell r="G3546">
            <v>0</v>
          </cell>
          <cell r="H3546">
            <v>0</v>
          </cell>
          <cell r="I3546" t="str">
            <v>Volutone</v>
          </cell>
        </row>
        <row r="3547">
          <cell r="A3547" t="str">
            <v>SR-UPS-BKT</v>
          </cell>
          <cell r="B3547" t="str">
            <v>Middle Atlantic</v>
          </cell>
          <cell r="C3547" t="str">
            <v>UPS SUPRT BRKT,SR SERIES</v>
          </cell>
          <cell r="D3547">
            <v>23.63</v>
          </cell>
          <cell r="E3547">
            <v>0</v>
          </cell>
          <cell r="F3547">
            <v>0</v>
          </cell>
          <cell r="G3547">
            <v>0</v>
          </cell>
          <cell r="H3547">
            <v>0</v>
          </cell>
          <cell r="I3547" t="str">
            <v>Volutone</v>
          </cell>
        </row>
        <row r="3548">
          <cell r="A3548" t="str">
            <v>UPS-RBP</v>
          </cell>
          <cell r="B3548" t="str">
            <v>Middle Atlantic</v>
          </cell>
          <cell r="C3548" t="str">
            <v>UPS REPLACEMENT BATTERY</v>
          </cell>
          <cell r="D3548">
            <v>236.5</v>
          </cell>
          <cell r="E3548">
            <v>0</v>
          </cell>
          <cell r="F3548">
            <v>0</v>
          </cell>
          <cell r="G3548">
            <v>0</v>
          </cell>
          <cell r="H3548">
            <v>0</v>
          </cell>
          <cell r="I3548" t="str">
            <v>Volutone</v>
          </cell>
        </row>
        <row r="3549">
          <cell r="A3549" t="str">
            <v>UPS-IPCARD</v>
          </cell>
          <cell r="B3549" t="str">
            <v>Middle Atlantic</v>
          </cell>
          <cell r="C3549" t="str">
            <v>UPS NETWK INTERFACE CARD</v>
          </cell>
          <cell r="D3549">
            <v>143</v>
          </cell>
          <cell r="E3549">
            <v>0</v>
          </cell>
          <cell r="F3549">
            <v>0</v>
          </cell>
          <cell r="G3549">
            <v>0</v>
          </cell>
          <cell r="H3549">
            <v>0</v>
          </cell>
          <cell r="I3549" t="str">
            <v>Volutone</v>
          </cell>
        </row>
        <row r="3550">
          <cell r="A3550" t="str">
            <v>UPS-EBPR</v>
          </cell>
          <cell r="B3550" t="str">
            <v>Middle Atlantic</v>
          </cell>
          <cell r="C3550" t="str">
            <v>UPS EXPANSION BATTERY PK</v>
          </cell>
          <cell r="D3550">
            <v>473</v>
          </cell>
          <cell r="E3550">
            <v>0</v>
          </cell>
          <cell r="F3550">
            <v>0</v>
          </cell>
          <cell r="G3550">
            <v>0</v>
          </cell>
          <cell r="H3550">
            <v>0</v>
          </cell>
          <cell r="I3550" t="str">
            <v>Volutone</v>
          </cell>
        </row>
        <row r="3551">
          <cell r="A3551" t="str">
            <v>UNI-1-C</v>
          </cell>
          <cell r="B3551" t="str">
            <v>Middle Atlantic</v>
          </cell>
          <cell r="C3551" t="str">
            <v>UNIVERSAL CONNECTOR PANEL</v>
          </cell>
          <cell r="D3551">
            <v>26.71</v>
          </cell>
          <cell r="E3551">
            <v>0</v>
          </cell>
          <cell r="F3551">
            <v>0</v>
          </cell>
          <cell r="G3551">
            <v>0</v>
          </cell>
          <cell r="H3551">
            <v>0</v>
          </cell>
          <cell r="I3551" t="str">
            <v>Volutone</v>
          </cell>
        </row>
        <row r="3552">
          <cell r="A3552" t="str">
            <v>UNI-1</v>
          </cell>
          <cell r="B3552" t="str">
            <v>Middle Atlantic</v>
          </cell>
          <cell r="C3552" t="str">
            <v>UNIVERSAL CONNECTOR PANEL</v>
          </cell>
          <cell r="D3552">
            <v>16.73</v>
          </cell>
          <cell r="E3552">
            <v>0</v>
          </cell>
          <cell r="F3552">
            <v>0</v>
          </cell>
          <cell r="G3552">
            <v>0</v>
          </cell>
          <cell r="H3552">
            <v>0</v>
          </cell>
          <cell r="I3552" t="str">
            <v>Volutone</v>
          </cell>
        </row>
        <row r="3553">
          <cell r="A3553" t="str">
            <v>UTCM5</v>
          </cell>
          <cell r="B3553" t="str">
            <v>Middle Atlantic</v>
          </cell>
          <cell r="C3553" t="str">
            <v>UNDERTABLE CABLEMGMT,5FT</v>
          </cell>
          <cell r="D3553">
            <v>35.28</v>
          </cell>
          <cell r="E3553">
            <v>0</v>
          </cell>
          <cell r="F3553">
            <v>0</v>
          </cell>
          <cell r="G3553">
            <v>0</v>
          </cell>
          <cell r="H3553">
            <v>0</v>
          </cell>
          <cell r="I3553" t="str">
            <v>Volutone</v>
          </cell>
        </row>
        <row r="3554">
          <cell r="A3554" t="str">
            <v>UQFP-4RA</v>
          </cell>
          <cell r="B3554" t="str">
            <v>Middle Atlantic</v>
          </cell>
          <cell r="C3554" t="str">
            <v>ULTRA-QUIET FAN PNL 4FAN</v>
          </cell>
          <cell r="D3554">
            <v>229.7</v>
          </cell>
          <cell r="E3554">
            <v>0</v>
          </cell>
          <cell r="F3554">
            <v>0</v>
          </cell>
          <cell r="G3554">
            <v>0</v>
          </cell>
          <cell r="H3554">
            <v>0</v>
          </cell>
          <cell r="I3554" t="str">
            <v>Volutone</v>
          </cell>
        </row>
        <row r="3555">
          <cell r="A3555" t="str">
            <v>UQFP-4DRA</v>
          </cell>
          <cell r="B3555" t="str">
            <v>Middle Atlantic</v>
          </cell>
          <cell r="C3555" t="str">
            <v>ULTRA QUT FN PNL W/DSPLY</v>
          </cell>
          <cell r="D3555">
            <v>370.88</v>
          </cell>
          <cell r="E3555">
            <v>0</v>
          </cell>
          <cell r="F3555">
            <v>0</v>
          </cell>
          <cell r="G3555">
            <v>0</v>
          </cell>
          <cell r="H3555">
            <v>0</v>
          </cell>
          <cell r="I3555" t="str">
            <v>Volutone</v>
          </cell>
        </row>
        <row r="3556">
          <cell r="A3556" t="str">
            <v>UQFP-4RT</v>
          </cell>
          <cell r="B3556" t="str">
            <v>Middle Atlantic</v>
          </cell>
          <cell r="C3556" t="str">
            <v>ULTRA QFP 4FN REM THRMIST</v>
          </cell>
          <cell r="D3556">
            <v>143.57</v>
          </cell>
          <cell r="E3556">
            <v>0</v>
          </cell>
          <cell r="F3556">
            <v>0</v>
          </cell>
          <cell r="G3556">
            <v>0</v>
          </cell>
          <cell r="H3556">
            <v>0</v>
          </cell>
          <cell r="I3556" t="str">
            <v>Volutone</v>
          </cell>
        </row>
        <row r="3557">
          <cell r="A3557" t="str">
            <v>UQFP-4D</v>
          </cell>
          <cell r="B3557" t="str">
            <v>Middle Atlantic</v>
          </cell>
          <cell r="C3557" t="str">
            <v>ULTRA QFP 4 FAN LED DSPLY</v>
          </cell>
          <cell r="D3557">
            <v>364.69</v>
          </cell>
          <cell r="E3557">
            <v>0</v>
          </cell>
          <cell r="F3557">
            <v>0</v>
          </cell>
          <cell r="G3557">
            <v>0</v>
          </cell>
          <cell r="H3557">
            <v>0</v>
          </cell>
          <cell r="I3557" t="str">
            <v>Volutone</v>
          </cell>
        </row>
        <row r="3558">
          <cell r="A3558" t="str">
            <v>UQFP-4</v>
          </cell>
          <cell r="B3558" t="str">
            <v>Middle Atlantic</v>
          </cell>
          <cell r="C3558" t="str">
            <v>ULTRA QFP 4 FAN LED</v>
          </cell>
          <cell r="D3558">
            <v>222.52</v>
          </cell>
          <cell r="E3558">
            <v>0</v>
          </cell>
          <cell r="F3558">
            <v>0</v>
          </cell>
          <cell r="G3558">
            <v>0</v>
          </cell>
          <cell r="H3558">
            <v>0</v>
          </cell>
          <cell r="I3558" t="str">
            <v>Volutone</v>
          </cell>
        </row>
        <row r="3559">
          <cell r="A3559" t="str">
            <v>UQFP-2D</v>
          </cell>
          <cell r="B3559" t="str">
            <v>Middle Atlantic</v>
          </cell>
          <cell r="C3559" t="str">
            <v>ULTRA QFP 2 FAN LED DSPLY</v>
          </cell>
          <cell r="D3559">
            <v>339.97</v>
          </cell>
          <cell r="E3559">
            <v>0</v>
          </cell>
          <cell r="F3559">
            <v>0</v>
          </cell>
          <cell r="G3559">
            <v>0</v>
          </cell>
          <cell r="H3559">
            <v>0</v>
          </cell>
          <cell r="I3559" t="str">
            <v>Volutone</v>
          </cell>
        </row>
        <row r="3560">
          <cell r="A3560" t="str">
            <v>UQFP-2</v>
          </cell>
          <cell r="B3560" t="str">
            <v>Middle Atlantic</v>
          </cell>
          <cell r="C3560" t="str">
            <v>ULTRA QFP 2 FAN LED</v>
          </cell>
          <cell r="D3560">
            <v>197.8</v>
          </cell>
          <cell r="E3560">
            <v>0</v>
          </cell>
          <cell r="F3560">
            <v>0</v>
          </cell>
          <cell r="G3560">
            <v>0</v>
          </cell>
          <cell r="H3560">
            <v>0</v>
          </cell>
          <cell r="I3560" t="str">
            <v>Volutone</v>
          </cell>
        </row>
        <row r="3561">
          <cell r="A3561" t="str">
            <v>LATCH</v>
          </cell>
          <cell r="B3561" t="str">
            <v>Middle Atlantic</v>
          </cell>
          <cell r="C3561" t="str">
            <v>UD&amp;RACK DR USER INSTALL L</v>
          </cell>
          <cell r="D3561">
            <v>9.15</v>
          </cell>
          <cell r="E3561">
            <v>0</v>
          </cell>
          <cell r="F3561">
            <v>1</v>
          </cell>
          <cell r="G3561">
            <v>0</v>
          </cell>
          <cell r="H3561">
            <v>0</v>
          </cell>
          <cell r="I3561" t="str">
            <v>Volutone</v>
          </cell>
        </row>
        <row r="3562">
          <cell r="A3562" t="str">
            <v>UCP-FAN</v>
          </cell>
          <cell r="B3562" t="str">
            <v>Middle Atlantic</v>
          </cell>
          <cell r="C3562" t="str">
            <v>UCP FAN MOUNT KIT,INCL</v>
          </cell>
          <cell r="D3562">
            <v>37.6</v>
          </cell>
          <cell r="E3562">
            <v>0</v>
          </cell>
          <cell r="F3562">
            <v>0</v>
          </cell>
          <cell r="G3562">
            <v>0</v>
          </cell>
          <cell r="H3562">
            <v>0</v>
          </cell>
          <cell r="I3562" t="str">
            <v>Volutone</v>
          </cell>
        </row>
        <row r="3563">
          <cell r="A3563" t="str">
            <v>UCP-CH</v>
          </cell>
          <cell r="B3563" t="str">
            <v>Middle Atlantic</v>
          </cell>
          <cell r="C3563" t="str">
            <v>UCP CHASSIS 9"DEEP W/TOP&amp;</v>
          </cell>
          <cell r="D3563">
            <v>63.27</v>
          </cell>
          <cell r="E3563">
            <v>0</v>
          </cell>
          <cell r="F3563">
            <v>0</v>
          </cell>
          <cell r="G3563">
            <v>0</v>
          </cell>
          <cell r="H3563">
            <v>0</v>
          </cell>
          <cell r="I3563" t="str">
            <v>Volutone</v>
          </cell>
        </row>
        <row r="3564">
          <cell r="A3564" t="str">
            <v>UCP-CT</v>
          </cell>
          <cell r="B3564" t="str">
            <v>Middle Atlantic</v>
          </cell>
          <cell r="C3564" t="str">
            <v>UCP CABLE TRAY</v>
          </cell>
          <cell r="D3564">
            <v>36.770000000000003</v>
          </cell>
          <cell r="E3564">
            <v>0</v>
          </cell>
          <cell r="F3564">
            <v>0</v>
          </cell>
          <cell r="G3564">
            <v>0</v>
          </cell>
          <cell r="H3564">
            <v>0</v>
          </cell>
          <cell r="I3564" t="str">
            <v>Volutone</v>
          </cell>
        </row>
        <row r="3565">
          <cell r="A3565" t="str">
            <v>UCPB3</v>
          </cell>
          <cell r="B3565" t="str">
            <v>Middle Atlantic</v>
          </cell>
          <cell r="C3565" t="str">
            <v>TRIPLE UCP BLANK PNL</v>
          </cell>
          <cell r="D3565">
            <v>17.62</v>
          </cell>
          <cell r="E3565">
            <v>0</v>
          </cell>
          <cell r="F3565">
            <v>0</v>
          </cell>
          <cell r="G3565">
            <v>0</v>
          </cell>
          <cell r="H3565">
            <v>0</v>
          </cell>
          <cell r="I3565" t="str">
            <v>Volutone</v>
          </cell>
        </row>
        <row r="3566">
          <cell r="A3566" t="str">
            <v>TOR-PRT</v>
          </cell>
          <cell r="B3566" t="str">
            <v>Middle Atlantic</v>
          </cell>
          <cell r="C3566" t="str">
            <v>TRIM KIT FOR PARTIAL REC</v>
          </cell>
          <cell r="D3566">
            <v>35.1</v>
          </cell>
          <cell r="E3566">
            <v>0</v>
          </cell>
          <cell r="F3566">
            <v>0</v>
          </cell>
          <cell r="G3566">
            <v>0</v>
          </cell>
          <cell r="H3566">
            <v>0</v>
          </cell>
          <cell r="I3566" t="str">
            <v>Volutone</v>
          </cell>
        </row>
        <row r="3567">
          <cell r="A3567" t="str">
            <v>CLB-TSB-6</v>
          </cell>
          <cell r="B3567" t="str">
            <v>Middle Atlantic</v>
          </cell>
          <cell r="C3567" t="str">
            <v>TRIANGLE WALL BRKT,BLK,6P</v>
          </cell>
          <cell r="D3567">
            <v>164.33</v>
          </cell>
          <cell r="E3567">
            <v>0</v>
          </cell>
          <cell r="F3567">
            <v>0</v>
          </cell>
          <cell r="G3567">
            <v>0</v>
          </cell>
          <cell r="H3567">
            <v>0</v>
          </cell>
          <cell r="I3567" t="str">
            <v>Volutone</v>
          </cell>
        </row>
        <row r="3568">
          <cell r="A3568" t="str">
            <v>CLB-TSB</v>
          </cell>
          <cell r="B3568" t="str">
            <v>Middle Atlantic</v>
          </cell>
          <cell r="C3568" t="str">
            <v>TRIANGLE WALL BRKT,BLK,1P</v>
          </cell>
          <cell r="D3568">
            <v>29.23</v>
          </cell>
          <cell r="E3568">
            <v>0</v>
          </cell>
          <cell r="F3568">
            <v>0</v>
          </cell>
          <cell r="G3568">
            <v>0</v>
          </cell>
          <cell r="H3568">
            <v>0</v>
          </cell>
          <cell r="I3568" t="str">
            <v>Volutone</v>
          </cell>
        </row>
        <row r="3569">
          <cell r="A3569" t="str">
            <v>CLB-TSB-W24</v>
          </cell>
          <cell r="B3569" t="str">
            <v>Middle Atlantic</v>
          </cell>
          <cell r="C3569" t="str">
            <v>TRI WALL BKT,24",BLK,1</v>
          </cell>
          <cell r="D3569">
            <v>49.34</v>
          </cell>
          <cell r="E3569">
            <v>0</v>
          </cell>
          <cell r="F3569">
            <v>0</v>
          </cell>
          <cell r="G3569">
            <v>0</v>
          </cell>
          <cell r="H3569">
            <v>0</v>
          </cell>
          <cell r="I3569" t="str">
            <v>Volutone</v>
          </cell>
        </row>
        <row r="3570">
          <cell r="A3570" t="str">
            <v>CLB-TSB-W18</v>
          </cell>
          <cell r="B3570" t="str">
            <v>Middle Atlantic</v>
          </cell>
          <cell r="C3570" t="str">
            <v>TRI WALL BKT,12",15",18"</v>
          </cell>
          <cell r="D3570">
            <v>40.479999999999997</v>
          </cell>
          <cell r="E3570">
            <v>0</v>
          </cell>
          <cell r="F3570">
            <v>0</v>
          </cell>
          <cell r="G3570">
            <v>0</v>
          </cell>
          <cell r="H3570">
            <v>0</v>
          </cell>
          <cell r="I3570" t="str">
            <v>Volutone</v>
          </cell>
        </row>
        <row r="3571">
          <cell r="A3571" t="str">
            <v>TSP-5-14LW</v>
          </cell>
          <cell r="B3571" t="str">
            <v>Middle Atlantic</v>
          </cell>
          <cell r="C3571" t="str">
            <v>TOP&amp;SIDE PNLS FIT 5-14,LW</v>
          </cell>
          <cell r="D3571">
            <v>265.77</v>
          </cell>
          <cell r="E3571">
            <v>0</v>
          </cell>
          <cell r="F3571">
            <v>0</v>
          </cell>
          <cell r="G3571">
            <v>0</v>
          </cell>
          <cell r="H3571">
            <v>0</v>
          </cell>
          <cell r="I3571" t="str">
            <v>Volutone</v>
          </cell>
        </row>
        <row r="3572">
          <cell r="A3572" t="str">
            <v>TSP-5-14HM</v>
          </cell>
          <cell r="B3572" t="str">
            <v>Middle Atlantic</v>
          </cell>
          <cell r="C3572" t="str">
            <v>TOP&amp;SIDE PNLS FIT 5-14,HM</v>
          </cell>
          <cell r="D3572">
            <v>265.77</v>
          </cell>
          <cell r="E3572">
            <v>0</v>
          </cell>
          <cell r="F3572">
            <v>0</v>
          </cell>
          <cell r="G3572">
            <v>0</v>
          </cell>
          <cell r="H3572">
            <v>0</v>
          </cell>
          <cell r="I3572" t="str">
            <v>Volutone</v>
          </cell>
        </row>
        <row r="3573">
          <cell r="A3573" t="str">
            <v>TSP-5-14DC</v>
          </cell>
          <cell r="B3573" t="str">
            <v>Middle Atlantic</v>
          </cell>
          <cell r="C3573" t="str">
            <v>TOP&amp;SIDE PNLS FIT 5-14,DC</v>
          </cell>
          <cell r="D3573">
            <v>265.77</v>
          </cell>
          <cell r="E3573">
            <v>0</v>
          </cell>
          <cell r="F3573">
            <v>0</v>
          </cell>
          <cell r="G3573">
            <v>0</v>
          </cell>
          <cell r="H3573">
            <v>0</v>
          </cell>
          <cell r="I3573" t="str">
            <v>Volutone</v>
          </cell>
        </row>
        <row r="3574">
          <cell r="A3574" t="str">
            <v>TSP-5-43-26PS</v>
          </cell>
          <cell r="B3574" t="str">
            <v>Middle Atlantic</v>
          </cell>
          <cell r="C3574" t="str">
            <v>TOP&amp;SIDE PNLS 5-43-26,PS</v>
          </cell>
          <cell r="D3574">
            <v>597.08000000000004</v>
          </cell>
          <cell r="E3574">
            <v>0</v>
          </cell>
          <cell r="F3574">
            <v>0</v>
          </cell>
          <cell r="G3574">
            <v>0</v>
          </cell>
          <cell r="H3574">
            <v>0</v>
          </cell>
          <cell r="I3574" t="str">
            <v>Volutone</v>
          </cell>
        </row>
        <row r="3575">
          <cell r="A3575" t="str">
            <v>TSP-5-43-26MP</v>
          </cell>
          <cell r="B3575" t="str">
            <v>Middle Atlantic</v>
          </cell>
          <cell r="C3575" t="str">
            <v>TOP&amp;SIDE PNLS 5-43-26,MP</v>
          </cell>
          <cell r="D3575">
            <v>597.08000000000004</v>
          </cell>
          <cell r="E3575">
            <v>0</v>
          </cell>
          <cell r="F3575">
            <v>0</v>
          </cell>
          <cell r="G3575">
            <v>0</v>
          </cell>
          <cell r="H3575">
            <v>0</v>
          </cell>
          <cell r="I3575" t="str">
            <v>Volutone</v>
          </cell>
        </row>
        <row r="3576">
          <cell r="A3576" t="str">
            <v>TSP-5-43-26LW</v>
          </cell>
          <cell r="B3576" t="str">
            <v>Middle Atlantic</v>
          </cell>
          <cell r="C3576" t="str">
            <v>TOP&amp;SIDE PNLS 5-43-26,LW</v>
          </cell>
          <cell r="D3576">
            <v>597.08000000000004</v>
          </cell>
          <cell r="E3576">
            <v>0</v>
          </cell>
          <cell r="F3576">
            <v>0</v>
          </cell>
          <cell r="G3576">
            <v>0</v>
          </cell>
          <cell r="H3576">
            <v>0</v>
          </cell>
          <cell r="I3576" t="str">
            <v>Volutone</v>
          </cell>
        </row>
        <row r="3577">
          <cell r="A3577" t="str">
            <v>TSP-5-43-26HM</v>
          </cell>
          <cell r="B3577" t="str">
            <v>Middle Atlantic</v>
          </cell>
          <cell r="C3577" t="str">
            <v>TOP&amp;SIDE PNLS 5-43-26,HM</v>
          </cell>
          <cell r="D3577">
            <v>597.08000000000004</v>
          </cell>
          <cell r="E3577">
            <v>0</v>
          </cell>
          <cell r="F3577">
            <v>0</v>
          </cell>
          <cell r="G3577">
            <v>0</v>
          </cell>
          <cell r="H3577">
            <v>0</v>
          </cell>
          <cell r="I3577" t="str">
            <v>Volutone</v>
          </cell>
        </row>
        <row r="3578">
          <cell r="A3578" t="str">
            <v>TSP-5-37-26HM</v>
          </cell>
          <cell r="B3578" t="str">
            <v>Middle Atlantic</v>
          </cell>
          <cell r="C3578" t="str">
            <v>TOP&amp;SIDE PNLS 5-43-26,HM</v>
          </cell>
          <cell r="D3578">
            <v>549.49</v>
          </cell>
          <cell r="E3578">
            <v>0</v>
          </cell>
          <cell r="F3578">
            <v>0</v>
          </cell>
          <cell r="G3578">
            <v>0</v>
          </cell>
          <cell r="H3578">
            <v>0</v>
          </cell>
          <cell r="I3578" t="str">
            <v>Volutone</v>
          </cell>
        </row>
        <row r="3579">
          <cell r="A3579" t="str">
            <v>TSP-5-43-26DC</v>
          </cell>
          <cell r="B3579" t="str">
            <v>Middle Atlantic</v>
          </cell>
          <cell r="C3579" t="str">
            <v>TOP&amp;SIDE PNLS 5-43-26,DC</v>
          </cell>
          <cell r="D3579">
            <v>597.08000000000004</v>
          </cell>
          <cell r="E3579">
            <v>0</v>
          </cell>
          <cell r="F3579">
            <v>0</v>
          </cell>
          <cell r="G3579">
            <v>0</v>
          </cell>
          <cell r="H3579">
            <v>0</v>
          </cell>
          <cell r="I3579" t="str">
            <v>Volutone</v>
          </cell>
        </row>
        <row r="3580">
          <cell r="A3580" t="str">
            <v>TSP-5-37-26PS</v>
          </cell>
          <cell r="B3580" t="str">
            <v>Middle Atlantic</v>
          </cell>
          <cell r="C3580" t="str">
            <v>TOP&amp;SIDE PNLS 5-37-26,PS</v>
          </cell>
          <cell r="D3580">
            <v>549.49</v>
          </cell>
          <cell r="E3580">
            <v>0</v>
          </cell>
          <cell r="F3580">
            <v>0</v>
          </cell>
          <cell r="G3580">
            <v>0</v>
          </cell>
          <cell r="H3580">
            <v>0</v>
          </cell>
          <cell r="I3580" t="str">
            <v>Volutone</v>
          </cell>
        </row>
        <row r="3581">
          <cell r="A3581" t="str">
            <v>TSP-5-37-26MP</v>
          </cell>
          <cell r="B3581" t="str">
            <v>Middle Atlantic</v>
          </cell>
          <cell r="C3581" t="str">
            <v>TOP&amp;SIDE PNLS 5-37-26,MP</v>
          </cell>
          <cell r="D3581">
            <v>549.49</v>
          </cell>
          <cell r="E3581">
            <v>0</v>
          </cell>
          <cell r="F3581">
            <v>0</v>
          </cell>
          <cell r="G3581">
            <v>0</v>
          </cell>
          <cell r="H3581">
            <v>0</v>
          </cell>
          <cell r="I3581" t="str">
            <v>Volutone</v>
          </cell>
        </row>
        <row r="3582">
          <cell r="A3582" t="str">
            <v>TSP-5-37-26LW</v>
          </cell>
          <cell r="B3582" t="str">
            <v>Middle Atlantic</v>
          </cell>
          <cell r="C3582" t="str">
            <v>TOP&amp;SIDE PNLS 5-37-26,LW</v>
          </cell>
          <cell r="D3582">
            <v>549.49</v>
          </cell>
          <cell r="E3582">
            <v>0</v>
          </cell>
          <cell r="F3582">
            <v>0</v>
          </cell>
          <cell r="G3582">
            <v>0</v>
          </cell>
          <cell r="H3582">
            <v>0</v>
          </cell>
          <cell r="I3582" t="str">
            <v>Volutone</v>
          </cell>
        </row>
        <row r="3583">
          <cell r="A3583" t="str">
            <v>TSP-5-37-26DC</v>
          </cell>
          <cell r="B3583" t="str">
            <v>Middle Atlantic</v>
          </cell>
          <cell r="C3583" t="str">
            <v>TOP&amp;SIDE PNLS 5-37-26,DC</v>
          </cell>
          <cell r="D3583">
            <v>549.49</v>
          </cell>
          <cell r="E3583">
            <v>0</v>
          </cell>
          <cell r="F3583">
            <v>0</v>
          </cell>
          <cell r="G3583">
            <v>0</v>
          </cell>
          <cell r="H3583">
            <v>0</v>
          </cell>
          <cell r="I3583" t="str">
            <v>Volutone</v>
          </cell>
        </row>
        <row r="3584">
          <cell r="A3584" t="str">
            <v>TSP-5-29-26PS</v>
          </cell>
          <cell r="B3584" t="str">
            <v>Middle Atlantic</v>
          </cell>
          <cell r="C3584" t="str">
            <v>TOP&amp;SIDE PNLS 5-29-26,PS</v>
          </cell>
          <cell r="D3584">
            <v>494.43</v>
          </cell>
          <cell r="E3584">
            <v>0</v>
          </cell>
          <cell r="F3584">
            <v>0</v>
          </cell>
          <cell r="G3584">
            <v>0</v>
          </cell>
          <cell r="H3584">
            <v>0</v>
          </cell>
          <cell r="I3584" t="str">
            <v>Volutone</v>
          </cell>
        </row>
        <row r="3585">
          <cell r="A3585" t="str">
            <v>TSP-5-29-26MP</v>
          </cell>
          <cell r="B3585" t="str">
            <v>Middle Atlantic</v>
          </cell>
          <cell r="C3585" t="str">
            <v>TOP&amp;SIDE PNLS 5-29-26,MP</v>
          </cell>
          <cell r="D3585">
            <v>494.43</v>
          </cell>
          <cell r="E3585">
            <v>0</v>
          </cell>
          <cell r="F3585">
            <v>0</v>
          </cell>
          <cell r="G3585">
            <v>0</v>
          </cell>
          <cell r="H3585">
            <v>0</v>
          </cell>
          <cell r="I3585" t="str">
            <v>Volutone</v>
          </cell>
        </row>
        <row r="3586">
          <cell r="A3586" t="str">
            <v>TSP-5-29-26LW</v>
          </cell>
          <cell r="B3586" t="str">
            <v>Middle Atlantic</v>
          </cell>
          <cell r="C3586" t="str">
            <v>TOP&amp;SIDE PNLS 5-29-26,LW</v>
          </cell>
          <cell r="D3586">
            <v>494.43</v>
          </cell>
          <cell r="E3586">
            <v>0</v>
          </cell>
          <cell r="F3586">
            <v>0</v>
          </cell>
          <cell r="G3586">
            <v>0</v>
          </cell>
          <cell r="H3586">
            <v>0</v>
          </cell>
          <cell r="I3586" t="str">
            <v>Volutone</v>
          </cell>
        </row>
        <row r="3587">
          <cell r="A3587" t="str">
            <v>TSP-5-29-26HM</v>
          </cell>
          <cell r="B3587" t="str">
            <v>Middle Atlantic</v>
          </cell>
          <cell r="C3587" t="str">
            <v>TOP&amp;SIDE PNLS 5-29-26,HM</v>
          </cell>
          <cell r="D3587">
            <v>494.43</v>
          </cell>
          <cell r="E3587">
            <v>0</v>
          </cell>
          <cell r="F3587">
            <v>0</v>
          </cell>
          <cell r="G3587">
            <v>0</v>
          </cell>
          <cell r="H3587">
            <v>0</v>
          </cell>
          <cell r="I3587" t="str">
            <v>Volutone</v>
          </cell>
        </row>
        <row r="3588">
          <cell r="A3588" t="str">
            <v>TSP-5-29-26DC</v>
          </cell>
          <cell r="B3588" t="str">
            <v>Middle Atlantic</v>
          </cell>
          <cell r="C3588" t="str">
            <v>TOP&amp;SIDE PNLS 5-29-26,DC</v>
          </cell>
          <cell r="D3588">
            <v>494.43</v>
          </cell>
          <cell r="E3588">
            <v>0</v>
          </cell>
          <cell r="F3588">
            <v>0</v>
          </cell>
          <cell r="G3588">
            <v>0</v>
          </cell>
          <cell r="H3588">
            <v>0</v>
          </cell>
          <cell r="I3588" t="str">
            <v>Volutone</v>
          </cell>
        </row>
        <row r="3589">
          <cell r="A3589" t="str">
            <v>TSP-5-21-26PS</v>
          </cell>
          <cell r="B3589" t="str">
            <v>Middle Atlantic</v>
          </cell>
          <cell r="C3589" t="str">
            <v>TOP&amp;SIDE PNLS 5-21-26,PS</v>
          </cell>
          <cell r="D3589">
            <v>389.18</v>
          </cell>
          <cell r="E3589">
            <v>0</v>
          </cell>
          <cell r="F3589">
            <v>0</v>
          </cell>
          <cell r="G3589">
            <v>0</v>
          </cell>
          <cell r="H3589">
            <v>0</v>
          </cell>
          <cell r="I3589" t="str">
            <v>Volutone</v>
          </cell>
        </row>
        <row r="3590">
          <cell r="A3590" t="str">
            <v>TSP-5-21-26MP</v>
          </cell>
          <cell r="B3590" t="str">
            <v>Middle Atlantic</v>
          </cell>
          <cell r="C3590" t="str">
            <v>TOP&amp;SIDE PNLS 5-21-26,MP</v>
          </cell>
          <cell r="D3590">
            <v>389.18</v>
          </cell>
          <cell r="E3590">
            <v>0</v>
          </cell>
          <cell r="F3590">
            <v>0</v>
          </cell>
          <cell r="G3590">
            <v>0</v>
          </cell>
          <cell r="H3590">
            <v>0</v>
          </cell>
          <cell r="I3590" t="str">
            <v>Volutone</v>
          </cell>
        </row>
        <row r="3591">
          <cell r="A3591" t="str">
            <v>TSP-5-21-26LW</v>
          </cell>
          <cell r="B3591" t="str">
            <v>Middle Atlantic</v>
          </cell>
          <cell r="C3591" t="str">
            <v>TOP&amp;SIDE PNLS 5-21-26,LW</v>
          </cell>
          <cell r="D3591">
            <v>389.18</v>
          </cell>
          <cell r="E3591">
            <v>0</v>
          </cell>
          <cell r="F3591">
            <v>0</v>
          </cell>
          <cell r="G3591">
            <v>0</v>
          </cell>
          <cell r="H3591">
            <v>0</v>
          </cell>
          <cell r="I3591" t="str">
            <v>Volutone</v>
          </cell>
        </row>
        <row r="3592">
          <cell r="A3592" t="str">
            <v>TSP-5-21-26HM</v>
          </cell>
          <cell r="B3592" t="str">
            <v>Middle Atlantic</v>
          </cell>
          <cell r="C3592" t="str">
            <v>TOP&amp;SIDE PNLS 5-21-26,HM</v>
          </cell>
          <cell r="D3592">
            <v>389.18</v>
          </cell>
          <cell r="E3592">
            <v>0</v>
          </cell>
          <cell r="F3592">
            <v>0</v>
          </cell>
          <cell r="G3592">
            <v>0</v>
          </cell>
          <cell r="H3592">
            <v>0</v>
          </cell>
          <cell r="I3592" t="str">
            <v>Volutone</v>
          </cell>
        </row>
        <row r="3593">
          <cell r="A3593" t="str">
            <v>TSP-5-21-26DC</v>
          </cell>
          <cell r="B3593" t="str">
            <v>Middle Atlantic</v>
          </cell>
          <cell r="C3593" t="str">
            <v>TOP&amp;SIDE PNLS 5-21-26,DC</v>
          </cell>
          <cell r="D3593">
            <v>389.18</v>
          </cell>
          <cell r="E3593">
            <v>0</v>
          </cell>
          <cell r="F3593">
            <v>0</v>
          </cell>
          <cell r="G3593">
            <v>0</v>
          </cell>
          <cell r="H3593">
            <v>0</v>
          </cell>
          <cell r="I3593" t="str">
            <v>Volutone</v>
          </cell>
        </row>
        <row r="3594">
          <cell r="A3594" t="str">
            <v>TSP-5-14-26PS</v>
          </cell>
          <cell r="B3594" t="str">
            <v>Middle Atlantic</v>
          </cell>
          <cell r="C3594" t="str">
            <v>TOP&amp;SIDE PNLS 5-14-26,PS</v>
          </cell>
          <cell r="D3594">
            <v>343.67</v>
          </cell>
          <cell r="E3594">
            <v>0</v>
          </cell>
          <cell r="F3594">
            <v>0</v>
          </cell>
          <cell r="G3594">
            <v>0</v>
          </cell>
          <cell r="H3594">
            <v>0</v>
          </cell>
          <cell r="I3594" t="str">
            <v>Volutone</v>
          </cell>
        </row>
        <row r="3595">
          <cell r="A3595" t="str">
            <v>TSP-5-14-26MP</v>
          </cell>
          <cell r="B3595" t="str">
            <v>Middle Atlantic</v>
          </cell>
          <cell r="C3595" t="str">
            <v>TOP&amp;SIDE PNLS 5-14-26,MP</v>
          </cell>
          <cell r="D3595">
            <v>343.67</v>
          </cell>
          <cell r="E3595">
            <v>0</v>
          </cell>
          <cell r="F3595">
            <v>0</v>
          </cell>
          <cell r="G3595">
            <v>0</v>
          </cell>
          <cell r="H3595">
            <v>0</v>
          </cell>
          <cell r="I3595" t="str">
            <v>Volutone</v>
          </cell>
        </row>
        <row r="3596">
          <cell r="A3596" t="str">
            <v>TSP-5-14-26LW</v>
          </cell>
          <cell r="B3596" t="str">
            <v>Middle Atlantic</v>
          </cell>
          <cell r="C3596" t="str">
            <v>TOP&amp;SIDE PNLS 5-14-26,LW</v>
          </cell>
          <cell r="D3596">
            <v>343.67</v>
          </cell>
          <cell r="E3596">
            <v>0</v>
          </cell>
          <cell r="F3596">
            <v>0</v>
          </cell>
          <cell r="G3596">
            <v>0</v>
          </cell>
          <cell r="H3596">
            <v>0</v>
          </cell>
          <cell r="I3596" t="str">
            <v>Volutone</v>
          </cell>
        </row>
        <row r="3597">
          <cell r="A3597" t="str">
            <v>TSP-5-14-26HM</v>
          </cell>
          <cell r="B3597" t="str">
            <v>Middle Atlantic</v>
          </cell>
          <cell r="C3597" t="str">
            <v>TOP&amp;SIDE PNLS 5-14-26,HM</v>
          </cell>
          <cell r="D3597">
            <v>343.67</v>
          </cell>
          <cell r="E3597">
            <v>0</v>
          </cell>
          <cell r="F3597">
            <v>0</v>
          </cell>
          <cell r="G3597">
            <v>0</v>
          </cell>
          <cell r="H3597">
            <v>0</v>
          </cell>
          <cell r="I3597" t="str">
            <v>Volutone</v>
          </cell>
        </row>
        <row r="3598">
          <cell r="A3598" t="str">
            <v>TSP-5-14-26DC</v>
          </cell>
          <cell r="B3598" t="str">
            <v>Middle Atlantic</v>
          </cell>
          <cell r="C3598" t="str">
            <v>TOP&amp;SIDE PNLS 5-14-26,DC</v>
          </cell>
          <cell r="D3598">
            <v>343.67</v>
          </cell>
          <cell r="E3598">
            <v>0</v>
          </cell>
          <cell r="F3598">
            <v>0</v>
          </cell>
          <cell r="G3598">
            <v>0</v>
          </cell>
          <cell r="H3598">
            <v>0</v>
          </cell>
          <cell r="I3598" t="str">
            <v>Volutone</v>
          </cell>
        </row>
        <row r="3599">
          <cell r="A3599" t="str">
            <v>GANG-10T</v>
          </cell>
          <cell r="B3599" t="str">
            <v>Middle Atlantic</v>
          </cell>
          <cell r="C3599" t="str">
            <v>THRD GANGING HDWR 10 RKS</v>
          </cell>
          <cell r="D3599">
            <v>14.47</v>
          </cell>
          <cell r="E3599">
            <v>0</v>
          </cell>
          <cell r="F3599">
            <v>0</v>
          </cell>
          <cell r="G3599">
            <v>0</v>
          </cell>
          <cell r="H3599">
            <v>0</v>
          </cell>
          <cell r="I3599" t="str">
            <v>Volutone</v>
          </cell>
        </row>
        <row r="3600">
          <cell r="A3600" t="str">
            <v>TFP3</v>
          </cell>
          <cell r="B3600" t="str">
            <v>Middle Atlantic</v>
          </cell>
          <cell r="C3600" t="str">
            <v>TEXTURED FAN PNL FOR 3 FA</v>
          </cell>
          <cell r="D3600">
            <v>24.22</v>
          </cell>
          <cell r="E3600">
            <v>0</v>
          </cell>
          <cell r="F3600">
            <v>0</v>
          </cell>
          <cell r="G3600">
            <v>0</v>
          </cell>
          <cell r="H3600">
            <v>0</v>
          </cell>
          <cell r="I3600" t="str">
            <v>Volutone</v>
          </cell>
        </row>
        <row r="3601">
          <cell r="A3601" t="str">
            <v>TFP2</v>
          </cell>
          <cell r="B3601" t="str">
            <v>Middle Atlantic</v>
          </cell>
          <cell r="C3601" t="str">
            <v>TEXTURED FAN PNL FOR 2 FA</v>
          </cell>
          <cell r="D3601">
            <v>22.68</v>
          </cell>
          <cell r="E3601">
            <v>0</v>
          </cell>
          <cell r="F3601">
            <v>0</v>
          </cell>
          <cell r="G3601">
            <v>0</v>
          </cell>
          <cell r="H3601">
            <v>0</v>
          </cell>
          <cell r="I3601" t="str">
            <v>Volutone</v>
          </cell>
        </row>
        <row r="3602">
          <cell r="A3602" t="str">
            <v>TFP1</v>
          </cell>
          <cell r="B3602" t="str">
            <v>Middle Atlantic</v>
          </cell>
          <cell r="C3602" t="str">
            <v>TEXTURED FAN PNL FOR 1 FA</v>
          </cell>
          <cell r="D3602">
            <v>21.14</v>
          </cell>
          <cell r="E3602">
            <v>0</v>
          </cell>
          <cell r="F3602">
            <v>0</v>
          </cell>
          <cell r="G3602">
            <v>0</v>
          </cell>
          <cell r="H3602">
            <v>0</v>
          </cell>
          <cell r="I3602" t="str">
            <v>Volutone</v>
          </cell>
        </row>
        <row r="3603">
          <cell r="A3603" t="str">
            <v>V2417M</v>
          </cell>
          <cell r="B3603" t="str">
            <v>Middle Atlantic</v>
          </cell>
          <cell r="C3603" t="str">
            <v>STL INT. ELBOW 2400 IVORY</v>
          </cell>
          <cell r="D3603">
            <v>4.17</v>
          </cell>
          <cell r="E3603">
            <v>0</v>
          </cell>
          <cell r="F3603">
            <v>0</v>
          </cell>
          <cell r="G3603">
            <v>0</v>
          </cell>
          <cell r="H3603">
            <v>0</v>
          </cell>
          <cell r="I3603" t="str">
            <v>Volutone</v>
          </cell>
        </row>
        <row r="3604">
          <cell r="A3604" t="str">
            <v>V5751</v>
          </cell>
          <cell r="B3604" t="str">
            <v>Middle Atlantic</v>
          </cell>
          <cell r="C3604" t="str">
            <v>STL FLUSH EXT. IVORY</v>
          </cell>
          <cell r="D3604">
            <v>4.7</v>
          </cell>
          <cell r="E3604">
            <v>0</v>
          </cell>
          <cell r="F3604">
            <v>0</v>
          </cell>
          <cell r="G3604">
            <v>0</v>
          </cell>
          <cell r="H3604">
            <v>0</v>
          </cell>
          <cell r="I3604" t="str">
            <v>Volutone</v>
          </cell>
        </row>
        <row r="3605">
          <cell r="A3605" t="str">
            <v>V2411M</v>
          </cell>
          <cell r="B3605" t="str">
            <v>Middle Atlantic</v>
          </cell>
          <cell r="C3605" t="str">
            <v>STL FLAT ELBOW 2400 IVORY</v>
          </cell>
          <cell r="D3605">
            <v>4.92</v>
          </cell>
          <cell r="E3605">
            <v>0</v>
          </cell>
          <cell r="F3605">
            <v>0</v>
          </cell>
          <cell r="G3605">
            <v>0</v>
          </cell>
          <cell r="H3605">
            <v>0</v>
          </cell>
          <cell r="I3605" t="str">
            <v>Volutone</v>
          </cell>
        </row>
        <row r="3606">
          <cell r="A3606" t="str">
            <v>V511</v>
          </cell>
          <cell r="B3606" t="str">
            <v>Middle Atlantic</v>
          </cell>
          <cell r="C3606" t="str">
            <v>STL FLAT 90D ELBOW 500 IV</v>
          </cell>
          <cell r="D3606">
            <v>1.2</v>
          </cell>
          <cell r="E3606">
            <v>0</v>
          </cell>
          <cell r="F3606">
            <v>0</v>
          </cell>
          <cell r="G3606">
            <v>0</v>
          </cell>
          <cell r="H3606">
            <v>0</v>
          </cell>
          <cell r="I3606" t="str">
            <v>Volutone</v>
          </cell>
        </row>
        <row r="3607">
          <cell r="A3607" t="str">
            <v>V5753</v>
          </cell>
          <cell r="B3607" t="str">
            <v>Middle Atlantic</v>
          </cell>
          <cell r="C3607" t="str">
            <v>STL EXT DEEP DEV BX 2G IV</v>
          </cell>
          <cell r="D3607">
            <v>17.46</v>
          </cell>
          <cell r="E3607">
            <v>0</v>
          </cell>
          <cell r="F3607">
            <v>0</v>
          </cell>
          <cell r="G3607">
            <v>0</v>
          </cell>
          <cell r="H3607">
            <v>0</v>
          </cell>
          <cell r="I3607" t="str">
            <v>Volutone</v>
          </cell>
        </row>
        <row r="3608">
          <cell r="A3608" t="str">
            <v>V5744</v>
          </cell>
          <cell r="B3608" t="str">
            <v>Middle Atlantic</v>
          </cell>
          <cell r="C3608" t="str">
            <v>STL EXT DEEP DEV BOX IV</v>
          </cell>
          <cell r="D3608">
            <v>12.51</v>
          </cell>
          <cell r="E3608">
            <v>0</v>
          </cell>
          <cell r="F3608">
            <v>0</v>
          </cell>
          <cell r="G3608">
            <v>0</v>
          </cell>
          <cell r="H3608">
            <v>0</v>
          </cell>
          <cell r="I3608" t="str">
            <v>Volutone</v>
          </cell>
        </row>
        <row r="3609">
          <cell r="A3609" t="str">
            <v>V2444</v>
          </cell>
          <cell r="B3609" t="str">
            <v>Middle Atlantic</v>
          </cell>
          <cell r="C3609" t="str">
            <v>STL EXT DEEP BOX 2400 IVR</v>
          </cell>
          <cell r="D3609">
            <v>13.47</v>
          </cell>
          <cell r="E3609">
            <v>0</v>
          </cell>
          <cell r="F3609">
            <v>0</v>
          </cell>
          <cell r="G3609">
            <v>0</v>
          </cell>
          <cell r="H3609">
            <v>0</v>
          </cell>
          <cell r="I3609" t="str">
            <v>Volutone</v>
          </cell>
        </row>
        <row r="3610">
          <cell r="A3610" t="str">
            <v>V2410A</v>
          </cell>
          <cell r="B3610" t="str">
            <v>Middle Atlantic</v>
          </cell>
          <cell r="C3610" t="str">
            <v>STL ENTR END FTG 2400 IVR</v>
          </cell>
          <cell r="D3610">
            <v>4.07</v>
          </cell>
          <cell r="E3610">
            <v>0</v>
          </cell>
          <cell r="F3610">
            <v>0</v>
          </cell>
          <cell r="G3610">
            <v>0</v>
          </cell>
          <cell r="H3610">
            <v>0</v>
          </cell>
          <cell r="I3610" t="str">
            <v>Volutone</v>
          </cell>
        </row>
        <row r="3611">
          <cell r="A3611" t="str">
            <v>880S3</v>
          </cell>
          <cell r="B3611" t="str">
            <v>Middle Atlantic</v>
          </cell>
          <cell r="C3611" t="str">
            <v>STL DP FLR BX 3-GANG OMBX</v>
          </cell>
          <cell r="D3611">
            <v>86.57</v>
          </cell>
          <cell r="E3611">
            <v>0</v>
          </cell>
          <cell r="F3611">
            <v>0</v>
          </cell>
          <cell r="G3611">
            <v>0</v>
          </cell>
          <cell r="H3611">
            <v>0</v>
          </cell>
          <cell r="I3611" t="str">
            <v>Volutone</v>
          </cell>
        </row>
        <row r="3612">
          <cell r="A3612" t="str">
            <v>880S2</v>
          </cell>
          <cell r="B3612" t="str">
            <v>Middle Atlantic</v>
          </cell>
          <cell r="C3612" t="str">
            <v>STL DP FLR BX 2-GANG OMBX</v>
          </cell>
          <cell r="D3612">
            <v>51.71</v>
          </cell>
          <cell r="E3612">
            <v>0</v>
          </cell>
          <cell r="F3612">
            <v>0</v>
          </cell>
          <cell r="G3612">
            <v>0</v>
          </cell>
          <cell r="H3612">
            <v>0</v>
          </cell>
          <cell r="I3612" t="str">
            <v>Volutone</v>
          </cell>
        </row>
        <row r="3613">
          <cell r="A3613" t="str">
            <v>880S1</v>
          </cell>
          <cell r="B3613" t="str">
            <v>Middle Atlantic</v>
          </cell>
          <cell r="C3613" t="str">
            <v>STL DP FLR BX 1-GANG OMBX</v>
          </cell>
          <cell r="D3613">
            <v>43.51</v>
          </cell>
          <cell r="E3613">
            <v>0</v>
          </cell>
          <cell r="F3613">
            <v>0</v>
          </cell>
          <cell r="G3613">
            <v>0</v>
          </cell>
          <cell r="H3613">
            <v>0</v>
          </cell>
          <cell r="I3613" t="str">
            <v>Volutone</v>
          </cell>
        </row>
        <row r="3614">
          <cell r="A3614" t="str">
            <v>G4000D</v>
          </cell>
          <cell r="B3614" t="str">
            <v>Middle Atlantic</v>
          </cell>
          <cell r="C3614" t="str">
            <v>STL DIVIDER 4000</v>
          </cell>
          <cell r="D3614">
            <v>0.68</v>
          </cell>
          <cell r="E3614">
            <v>0</v>
          </cell>
          <cell r="F3614">
            <v>0</v>
          </cell>
          <cell r="G3614">
            <v>0</v>
          </cell>
          <cell r="H3614">
            <v>0</v>
          </cell>
          <cell r="I3614" t="str">
            <v>Volutone</v>
          </cell>
        </row>
        <row r="3615">
          <cell r="A3615" t="str">
            <v>5701</v>
          </cell>
          <cell r="B3615" t="str">
            <v>Middle Atlantic</v>
          </cell>
          <cell r="C3615" t="str">
            <v>STL COUPLING</v>
          </cell>
          <cell r="D3615">
            <v>0.34</v>
          </cell>
          <cell r="E3615">
            <v>0</v>
          </cell>
          <cell r="F3615">
            <v>0</v>
          </cell>
          <cell r="G3615">
            <v>0</v>
          </cell>
          <cell r="H3615">
            <v>0</v>
          </cell>
          <cell r="I3615" t="str">
            <v>Volutone</v>
          </cell>
        </row>
        <row r="3616">
          <cell r="A3616" t="str">
            <v>V5785</v>
          </cell>
          <cell r="B3616" t="str">
            <v>Middle Atlantic</v>
          </cell>
          <cell r="C3616" t="str">
            <v>STL COMBO CONNECTOR IVORY</v>
          </cell>
          <cell r="D3616">
            <v>2.61</v>
          </cell>
          <cell r="E3616">
            <v>0</v>
          </cell>
          <cell r="F3616">
            <v>0</v>
          </cell>
          <cell r="G3616">
            <v>0</v>
          </cell>
          <cell r="H3616">
            <v>0</v>
          </cell>
          <cell r="I3616" t="str">
            <v>Volutone</v>
          </cell>
        </row>
        <row r="3617">
          <cell r="A3617" t="str">
            <v>RFB2</v>
          </cell>
          <cell r="B3617" t="str">
            <v>Middle Atlantic</v>
          </cell>
          <cell r="C3617" t="str">
            <v>STEEL RECESSED FLOOR BOX</v>
          </cell>
          <cell r="D3617">
            <v>81.96</v>
          </cell>
          <cell r="E3617">
            <v>0</v>
          </cell>
          <cell r="F3617">
            <v>0</v>
          </cell>
          <cell r="G3617">
            <v>0</v>
          </cell>
          <cell r="H3617">
            <v>0</v>
          </cell>
          <cell r="I3617" t="str">
            <v>Volutone</v>
          </cell>
        </row>
        <row r="3618">
          <cell r="A3618" t="str">
            <v>TBIT</v>
          </cell>
          <cell r="B3618" t="str">
            <v>Middle Atlantic</v>
          </cell>
          <cell r="C3618" t="str">
            <v>STAR-POST DRIVER BIT</v>
          </cell>
          <cell r="D3618">
            <v>8.6</v>
          </cell>
          <cell r="E3618">
            <v>0</v>
          </cell>
          <cell r="F3618">
            <v>0</v>
          </cell>
          <cell r="G3618">
            <v>0</v>
          </cell>
          <cell r="H3618">
            <v>0</v>
          </cell>
          <cell r="I3618" t="str">
            <v>Volutone</v>
          </cell>
        </row>
        <row r="3619">
          <cell r="A3619" t="str">
            <v>SRSR-X-30</v>
          </cell>
          <cell r="B3619" t="str">
            <v>Middle Atlantic</v>
          </cell>
          <cell r="C3619" t="str">
            <v>SRSR EXTENDED,30 SPACE</v>
          </cell>
          <cell r="D3619">
            <v>495</v>
          </cell>
          <cell r="E3619">
            <v>0</v>
          </cell>
          <cell r="F3619">
            <v>2.5</v>
          </cell>
          <cell r="G3619">
            <v>0</v>
          </cell>
          <cell r="H3619">
            <v>0</v>
          </cell>
          <cell r="I3619" t="str">
            <v>Volutone</v>
          </cell>
        </row>
        <row r="3620">
          <cell r="A3620" t="str">
            <v>SRSR-X-29</v>
          </cell>
          <cell r="B3620" t="str">
            <v>Middle Atlantic</v>
          </cell>
          <cell r="C3620" t="str">
            <v>SRSR EXTENDED,29 SPACE</v>
          </cell>
          <cell r="D3620">
            <v>495</v>
          </cell>
          <cell r="E3620">
            <v>0</v>
          </cell>
          <cell r="F3620">
            <v>2.5</v>
          </cell>
          <cell r="G3620">
            <v>0</v>
          </cell>
          <cell r="H3620">
            <v>0</v>
          </cell>
          <cell r="I3620" t="str">
            <v>Volutone</v>
          </cell>
        </row>
        <row r="3621">
          <cell r="A3621" t="str">
            <v>SRSR-X-28</v>
          </cell>
          <cell r="B3621" t="str">
            <v>Middle Atlantic</v>
          </cell>
          <cell r="C3621" t="str">
            <v>SRSR EXTENDED,28 SPACE</v>
          </cell>
          <cell r="D3621">
            <v>495</v>
          </cell>
          <cell r="E3621">
            <v>0</v>
          </cell>
          <cell r="F3621">
            <v>2.5</v>
          </cell>
          <cell r="G3621">
            <v>0</v>
          </cell>
          <cell r="H3621">
            <v>0</v>
          </cell>
          <cell r="I3621" t="str">
            <v>Volutone</v>
          </cell>
        </row>
        <row r="3622">
          <cell r="A3622" t="str">
            <v>SRSR-X-27</v>
          </cell>
          <cell r="B3622" t="str">
            <v>Middle Atlantic</v>
          </cell>
          <cell r="C3622" t="str">
            <v>SRSR EXTENDED,27 SPACE</v>
          </cell>
          <cell r="D3622">
            <v>495</v>
          </cell>
          <cell r="E3622">
            <v>0</v>
          </cell>
          <cell r="F3622">
            <v>2.5</v>
          </cell>
          <cell r="G3622">
            <v>0</v>
          </cell>
          <cell r="H3622">
            <v>0</v>
          </cell>
          <cell r="I3622" t="str">
            <v>Volutone</v>
          </cell>
        </row>
        <row r="3623">
          <cell r="A3623" t="str">
            <v>SRSR-X-26</v>
          </cell>
          <cell r="B3623" t="str">
            <v>Middle Atlantic</v>
          </cell>
          <cell r="C3623" t="str">
            <v>SRSR EXTENDED,26 SPACE</v>
          </cell>
          <cell r="D3623">
            <v>495</v>
          </cell>
          <cell r="E3623">
            <v>0</v>
          </cell>
          <cell r="F3623">
            <v>2.5</v>
          </cell>
          <cell r="G3623">
            <v>0</v>
          </cell>
          <cell r="H3623">
            <v>0</v>
          </cell>
          <cell r="I3623" t="str">
            <v>Volutone</v>
          </cell>
        </row>
        <row r="3624">
          <cell r="A3624" t="str">
            <v>SRSR-X-25</v>
          </cell>
          <cell r="B3624" t="str">
            <v>Middle Atlantic</v>
          </cell>
          <cell r="C3624" t="str">
            <v>SRSR EXTENDED,25 SPACE</v>
          </cell>
          <cell r="D3624">
            <v>495</v>
          </cell>
          <cell r="E3624">
            <v>0</v>
          </cell>
          <cell r="F3624">
            <v>2.5</v>
          </cell>
          <cell r="G3624">
            <v>0</v>
          </cell>
          <cell r="H3624">
            <v>0</v>
          </cell>
          <cell r="I3624" t="str">
            <v>Volutone</v>
          </cell>
        </row>
        <row r="3625">
          <cell r="A3625" t="str">
            <v>SRSR-X-24</v>
          </cell>
          <cell r="B3625" t="str">
            <v>Middle Atlantic</v>
          </cell>
          <cell r="C3625" t="str">
            <v>SRSR EXTENDED,24 SPACE</v>
          </cell>
          <cell r="D3625">
            <v>495</v>
          </cell>
          <cell r="E3625">
            <v>0</v>
          </cell>
          <cell r="F3625">
            <v>2.5</v>
          </cell>
          <cell r="G3625">
            <v>0</v>
          </cell>
          <cell r="H3625">
            <v>0</v>
          </cell>
          <cell r="I3625" t="str">
            <v>Volutone</v>
          </cell>
        </row>
        <row r="3626">
          <cell r="A3626" t="str">
            <v>SRSR-X-23</v>
          </cell>
          <cell r="B3626" t="str">
            <v>Middle Atlantic</v>
          </cell>
          <cell r="C3626" t="str">
            <v>SRSR EXTENDED,23 SPACE</v>
          </cell>
          <cell r="D3626">
            <v>495</v>
          </cell>
          <cell r="E3626">
            <v>0</v>
          </cell>
          <cell r="F3626">
            <v>2.5</v>
          </cell>
          <cell r="G3626">
            <v>0</v>
          </cell>
          <cell r="H3626">
            <v>0</v>
          </cell>
          <cell r="I3626" t="str">
            <v>Volutone</v>
          </cell>
        </row>
        <row r="3627">
          <cell r="A3627" t="str">
            <v>SRSR-X-22</v>
          </cell>
          <cell r="B3627" t="str">
            <v>Middle Atlantic</v>
          </cell>
          <cell r="C3627" t="str">
            <v>SRSR EXTENDED,22 SPACE</v>
          </cell>
          <cell r="D3627">
            <v>495</v>
          </cell>
          <cell r="E3627">
            <v>0</v>
          </cell>
          <cell r="F3627">
            <v>2.5</v>
          </cell>
          <cell r="G3627">
            <v>0</v>
          </cell>
          <cell r="H3627">
            <v>0</v>
          </cell>
          <cell r="I3627" t="str">
            <v>Volutone</v>
          </cell>
        </row>
        <row r="3628">
          <cell r="A3628" t="str">
            <v>SRSR-X-21</v>
          </cell>
          <cell r="B3628" t="str">
            <v>Middle Atlantic</v>
          </cell>
          <cell r="C3628" t="str">
            <v>SRSR EXTENDED,21 SPACE</v>
          </cell>
          <cell r="D3628">
            <v>495</v>
          </cell>
          <cell r="E3628">
            <v>0</v>
          </cell>
          <cell r="F3628">
            <v>2.5</v>
          </cell>
          <cell r="G3628">
            <v>0</v>
          </cell>
          <cell r="H3628">
            <v>0</v>
          </cell>
          <cell r="I3628" t="str">
            <v>Volutone</v>
          </cell>
        </row>
        <row r="3629">
          <cell r="A3629" t="str">
            <v>SRSR-X-20</v>
          </cell>
          <cell r="B3629" t="str">
            <v>Middle Atlantic</v>
          </cell>
          <cell r="C3629" t="str">
            <v>SRSR EXTENDED,20 SPACE</v>
          </cell>
          <cell r="D3629">
            <v>495</v>
          </cell>
          <cell r="E3629">
            <v>0</v>
          </cell>
          <cell r="F3629">
            <v>2.5</v>
          </cell>
          <cell r="G3629">
            <v>0</v>
          </cell>
          <cell r="H3629">
            <v>0</v>
          </cell>
          <cell r="I3629" t="str">
            <v>Volutone</v>
          </cell>
        </row>
        <row r="3630">
          <cell r="A3630" t="str">
            <v>SRSR-X-19</v>
          </cell>
          <cell r="B3630" t="str">
            <v>Middle Atlantic</v>
          </cell>
          <cell r="C3630" t="str">
            <v>SRSR EXTENDED,19 SPACE</v>
          </cell>
          <cell r="D3630">
            <v>495</v>
          </cell>
          <cell r="E3630">
            <v>0</v>
          </cell>
          <cell r="F3630">
            <v>2.5</v>
          </cell>
          <cell r="G3630">
            <v>0</v>
          </cell>
          <cell r="H3630">
            <v>0</v>
          </cell>
          <cell r="I3630" t="str">
            <v>Volutone</v>
          </cell>
        </row>
        <row r="3631">
          <cell r="A3631" t="str">
            <v>SRSR-X-18</v>
          </cell>
          <cell r="B3631" t="str">
            <v>Middle Atlantic</v>
          </cell>
          <cell r="C3631" t="str">
            <v>SRSR EXTENDED,18 SPACE</v>
          </cell>
          <cell r="D3631">
            <v>495</v>
          </cell>
          <cell r="E3631">
            <v>0</v>
          </cell>
          <cell r="F3631">
            <v>2.5</v>
          </cell>
          <cell r="G3631">
            <v>0</v>
          </cell>
          <cell r="H3631">
            <v>0</v>
          </cell>
          <cell r="I3631" t="str">
            <v>Volutone</v>
          </cell>
        </row>
        <row r="3632">
          <cell r="A3632" t="str">
            <v>SRSR-X-17</v>
          </cell>
          <cell r="B3632" t="str">
            <v>Middle Atlantic</v>
          </cell>
          <cell r="C3632" t="str">
            <v>SRSR EXTENDED,17 SPACE</v>
          </cell>
          <cell r="D3632">
            <v>495</v>
          </cell>
          <cell r="E3632">
            <v>0</v>
          </cell>
          <cell r="F3632">
            <v>2.5</v>
          </cell>
          <cell r="G3632">
            <v>0</v>
          </cell>
          <cell r="H3632">
            <v>0</v>
          </cell>
          <cell r="I3632" t="str">
            <v>Volutone</v>
          </cell>
        </row>
        <row r="3633">
          <cell r="A3633" t="str">
            <v>SRSR-X-16</v>
          </cell>
          <cell r="B3633" t="str">
            <v>Middle Atlantic</v>
          </cell>
          <cell r="C3633" t="str">
            <v>SRSR EXTENDED,16 SPACE</v>
          </cell>
          <cell r="D3633">
            <v>495</v>
          </cell>
          <cell r="E3633">
            <v>0</v>
          </cell>
          <cell r="F3633">
            <v>2.5</v>
          </cell>
          <cell r="G3633">
            <v>0</v>
          </cell>
          <cell r="H3633">
            <v>0</v>
          </cell>
          <cell r="I3633" t="str">
            <v>Volutone</v>
          </cell>
        </row>
        <row r="3634">
          <cell r="A3634" t="str">
            <v>SRSR-X-15</v>
          </cell>
          <cell r="B3634" t="str">
            <v>Middle Atlantic</v>
          </cell>
          <cell r="C3634" t="str">
            <v>SRSR EXTENDED,15 SPACE</v>
          </cell>
          <cell r="D3634">
            <v>495</v>
          </cell>
          <cell r="E3634">
            <v>0</v>
          </cell>
          <cell r="F3634">
            <v>2.5</v>
          </cell>
          <cell r="G3634">
            <v>0</v>
          </cell>
          <cell r="H3634">
            <v>0</v>
          </cell>
          <cell r="I3634" t="str">
            <v>Volutone</v>
          </cell>
        </row>
        <row r="3635">
          <cell r="A3635" t="str">
            <v>SRSR-X-14</v>
          </cell>
          <cell r="B3635" t="str">
            <v>Middle Atlantic</v>
          </cell>
          <cell r="C3635" t="str">
            <v>SRSR EXTENDED,14 SPACE</v>
          </cell>
          <cell r="D3635">
            <v>495</v>
          </cell>
          <cell r="E3635">
            <v>0</v>
          </cell>
          <cell r="F3635">
            <v>2.5</v>
          </cell>
          <cell r="G3635">
            <v>0</v>
          </cell>
          <cell r="H3635">
            <v>0</v>
          </cell>
          <cell r="I3635" t="str">
            <v>Volutone</v>
          </cell>
        </row>
        <row r="3636">
          <cell r="A3636" t="str">
            <v>SRSR-X-13</v>
          </cell>
          <cell r="B3636" t="str">
            <v>Middle Atlantic</v>
          </cell>
          <cell r="C3636" t="str">
            <v>SRSR EXTENDED,13 SPACE</v>
          </cell>
          <cell r="D3636">
            <v>495</v>
          </cell>
          <cell r="E3636">
            <v>0</v>
          </cell>
          <cell r="F3636">
            <v>2.5</v>
          </cell>
          <cell r="G3636">
            <v>0</v>
          </cell>
          <cell r="H3636">
            <v>0</v>
          </cell>
          <cell r="I3636" t="str">
            <v>Volutone</v>
          </cell>
        </row>
        <row r="3637">
          <cell r="A3637" t="str">
            <v>SRSR-X-12</v>
          </cell>
          <cell r="B3637" t="str">
            <v>Middle Atlantic</v>
          </cell>
          <cell r="C3637" t="str">
            <v>SRSR EXTENDED,12 SPACE</v>
          </cell>
          <cell r="D3637">
            <v>495</v>
          </cell>
          <cell r="E3637">
            <v>0</v>
          </cell>
          <cell r="F3637">
            <v>2.5</v>
          </cell>
          <cell r="G3637">
            <v>0</v>
          </cell>
          <cell r="H3637">
            <v>0</v>
          </cell>
          <cell r="I3637" t="str">
            <v>Volutone</v>
          </cell>
        </row>
        <row r="3638">
          <cell r="A3638" t="str">
            <v>SBIT</v>
          </cell>
          <cell r="B3638" t="str">
            <v>Middle Atlantic</v>
          </cell>
          <cell r="C3638" t="str">
            <v>SQUARE DRIVER BIT</v>
          </cell>
          <cell r="D3638">
            <v>2.14</v>
          </cell>
          <cell r="E3638">
            <v>0</v>
          </cell>
          <cell r="F3638">
            <v>0</v>
          </cell>
          <cell r="G3638">
            <v>0</v>
          </cell>
          <cell r="H3638">
            <v>0</v>
          </cell>
          <cell r="I3638" t="str">
            <v>Volutone</v>
          </cell>
        </row>
        <row r="3639">
          <cell r="A3639" t="str">
            <v>SSDR-21</v>
          </cell>
          <cell r="B3639" t="str">
            <v>Middle Atlantic</v>
          </cell>
          <cell r="C3639" t="str">
            <v>SPLIT SECURITY DR 21SP(36</v>
          </cell>
          <cell r="D3639">
            <v>113.27</v>
          </cell>
          <cell r="E3639">
            <v>0</v>
          </cell>
          <cell r="F3639">
            <v>0</v>
          </cell>
          <cell r="G3639">
            <v>0</v>
          </cell>
          <cell r="H3639">
            <v>0</v>
          </cell>
          <cell r="I3639" t="str">
            <v>Volutone</v>
          </cell>
        </row>
        <row r="3640">
          <cell r="A3640" t="str">
            <v>SSDR-15</v>
          </cell>
          <cell r="B3640" t="str">
            <v>Middle Atlantic</v>
          </cell>
          <cell r="C3640" t="str">
            <v>SPLIT SECURITY DR 15SP(26</v>
          </cell>
          <cell r="D3640">
            <v>81.56</v>
          </cell>
          <cell r="E3640">
            <v>0</v>
          </cell>
          <cell r="F3640">
            <v>0</v>
          </cell>
          <cell r="G3640">
            <v>0</v>
          </cell>
          <cell r="H3640">
            <v>0</v>
          </cell>
          <cell r="I3640" t="str">
            <v>Volutone</v>
          </cell>
        </row>
        <row r="3641">
          <cell r="A3641" t="str">
            <v>SSDR-8</v>
          </cell>
          <cell r="B3641" t="str">
            <v>Middle Atlantic</v>
          </cell>
          <cell r="C3641" t="str">
            <v>SPLIT SECURITY DOOR 8SP(1</v>
          </cell>
          <cell r="D3641">
            <v>68.59</v>
          </cell>
          <cell r="E3641">
            <v>0</v>
          </cell>
          <cell r="F3641">
            <v>0</v>
          </cell>
          <cell r="G3641">
            <v>0</v>
          </cell>
          <cell r="H3641">
            <v>0</v>
          </cell>
          <cell r="I3641" t="str">
            <v>Volutone</v>
          </cell>
        </row>
        <row r="3642">
          <cell r="A3642" t="str">
            <v>SSDR-20</v>
          </cell>
          <cell r="B3642" t="str">
            <v>Middle Atlantic</v>
          </cell>
          <cell r="C3642" t="str">
            <v>SPLIT SECURITY DOOR 20SP(</v>
          </cell>
          <cell r="D3642">
            <v>106.27</v>
          </cell>
          <cell r="E3642">
            <v>0</v>
          </cell>
          <cell r="F3642">
            <v>0</v>
          </cell>
          <cell r="G3642">
            <v>0</v>
          </cell>
          <cell r="H3642">
            <v>0</v>
          </cell>
          <cell r="I3642" t="str">
            <v>Volutone</v>
          </cell>
        </row>
        <row r="3643">
          <cell r="A3643" t="str">
            <v>SSDR-16</v>
          </cell>
          <cell r="B3643" t="str">
            <v>Middle Atlantic</v>
          </cell>
          <cell r="C3643" t="str">
            <v>SPLIT SECURITY DOOR 16SP(</v>
          </cell>
          <cell r="D3643">
            <v>87.13</v>
          </cell>
          <cell r="E3643">
            <v>0</v>
          </cell>
          <cell r="F3643">
            <v>0</v>
          </cell>
          <cell r="G3643">
            <v>0</v>
          </cell>
          <cell r="H3643">
            <v>0</v>
          </cell>
          <cell r="I3643" t="str">
            <v>Volutone</v>
          </cell>
        </row>
        <row r="3644">
          <cell r="A3644" t="str">
            <v>SSDR-12</v>
          </cell>
          <cell r="B3644" t="str">
            <v>Middle Atlantic</v>
          </cell>
          <cell r="C3644" t="str">
            <v>SPLIT SECURITY DOOR 12SP(</v>
          </cell>
          <cell r="D3644">
            <v>74.41</v>
          </cell>
          <cell r="E3644">
            <v>0</v>
          </cell>
          <cell r="F3644">
            <v>0</v>
          </cell>
          <cell r="G3644">
            <v>0</v>
          </cell>
          <cell r="H3644">
            <v>0</v>
          </cell>
          <cell r="I3644" t="str">
            <v>Volutone</v>
          </cell>
        </row>
        <row r="3645">
          <cell r="A3645" t="str">
            <v>MW-ST</v>
          </cell>
          <cell r="B3645" t="str">
            <v>Middle Atlantic</v>
          </cell>
          <cell r="C3645" t="str">
            <v>SOLID TOP OPTION MRK/WRK</v>
          </cell>
          <cell r="D3645">
            <v>32.130000000000003</v>
          </cell>
          <cell r="E3645">
            <v>0</v>
          </cell>
          <cell r="F3645">
            <v>0</v>
          </cell>
          <cell r="G3645">
            <v>0</v>
          </cell>
          <cell r="H3645">
            <v>0</v>
          </cell>
          <cell r="I3645" t="str">
            <v>Volutone</v>
          </cell>
        </row>
        <row r="3646">
          <cell r="A3646" t="str">
            <v>MW-CRD-44</v>
          </cell>
          <cell r="B3646" t="str">
            <v>Middle Atlantic</v>
          </cell>
          <cell r="C3646" t="str">
            <v>SOLID SPLIT REAR DOOR,44</v>
          </cell>
          <cell r="D3646">
            <v>158.5</v>
          </cell>
          <cell r="E3646">
            <v>0</v>
          </cell>
          <cell r="F3646">
            <v>0</v>
          </cell>
          <cell r="G3646">
            <v>0</v>
          </cell>
          <cell r="H3646">
            <v>0</v>
          </cell>
          <cell r="I3646" t="str">
            <v>Volutone</v>
          </cell>
        </row>
        <row r="3647">
          <cell r="A3647" t="str">
            <v>FD-54</v>
          </cell>
          <cell r="B3647" t="str">
            <v>Middle Atlantic</v>
          </cell>
          <cell r="C3647" t="str">
            <v>SOLID FRONT DOOR FITS VMR</v>
          </cell>
          <cell r="D3647">
            <v>190.22</v>
          </cell>
          <cell r="E3647">
            <v>0</v>
          </cell>
          <cell r="F3647">
            <v>0</v>
          </cell>
          <cell r="G3647">
            <v>0</v>
          </cell>
          <cell r="H3647">
            <v>0</v>
          </cell>
          <cell r="I3647" t="str">
            <v>Volutone</v>
          </cell>
        </row>
        <row r="3648">
          <cell r="A3648" t="str">
            <v>SCFD-14BK</v>
          </cell>
          <cell r="B3648" t="str">
            <v>Middle Atlantic</v>
          </cell>
          <cell r="C3648" t="str">
            <v>SOLID FR DR,3 PT LATCH, B</v>
          </cell>
          <cell r="D3648">
            <v>100.25</v>
          </cell>
          <cell r="E3648">
            <v>0</v>
          </cell>
          <cell r="F3648">
            <v>0</v>
          </cell>
          <cell r="G3648">
            <v>0</v>
          </cell>
          <cell r="H3648">
            <v>0</v>
          </cell>
          <cell r="I3648" t="str">
            <v>Volutone</v>
          </cell>
        </row>
        <row r="3649">
          <cell r="A3649" t="str">
            <v>DO-5-8</v>
          </cell>
          <cell r="B3649" t="str">
            <v>Middle Atlantic</v>
          </cell>
          <cell r="C3649" t="str">
            <v>SOLID DOOR FOR SLIM 5-8</v>
          </cell>
          <cell r="D3649">
            <v>85.19</v>
          </cell>
          <cell r="E3649">
            <v>0</v>
          </cell>
          <cell r="F3649">
            <v>0</v>
          </cell>
          <cell r="G3649">
            <v>0</v>
          </cell>
          <cell r="H3649">
            <v>0</v>
          </cell>
          <cell r="I3649" t="str">
            <v>Volutone</v>
          </cell>
        </row>
        <row r="3650">
          <cell r="A3650" t="str">
            <v>DO-5-43</v>
          </cell>
          <cell r="B3650" t="str">
            <v>Middle Atlantic</v>
          </cell>
          <cell r="C3650" t="str">
            <v>SOLID DOOR FOR SLIM 5-43</v>
          </cell>
          <cell r="D3650">
            <v>167.39</v>
          </cell>
          <cell r="E3650">
            <v>0</v>
          </cell>
          <cell r="F3650">
            <v>0</v>
          </cell>
          <cell r="G3650">
            <v>0</v>
          </cell>
          <cell r="H3650">
            <v>0</v>
          </cell>
          <cell r="I3650" t="str">
            <v>Volutone</v>
          </cell>
        </row>
        <row r="3651">
          <cell r="A3651" t="str">
            <v>DO-5-37</v>
          </cell>
          <cell r="B3651" t="str">
            <v>Middle Atlantic</v>
          </cell>
          <cell r="C3651" t="str">
            <v>SOLID DOOR FOR SLIM 5-37</v>
          </cell>
          <cell r="D3651">
            <v>146.08000000000001</v>
          </cell>
          <cell r="E3651">
            <v>0</v>
          </cell>
          <cell r="F3651">
            <v>0</v>
          </cell>
          <cell r="G3651">
            <v>0</v>
          </cell>
          <cell r="H3651">
            <v>0</v>
          </cell>
          <cell r="I3651" t="str">
            <v>Volutone</v>
          </cell>
        </row>
        <row r="3652">
          <cell r="A3652" t="str">
            <v>DO-5-29</v>
          </cell>
          <cell r="B3652" t="str">
            <v>Middle Atlantic</v>
          </cell>
          <cell r="C3652" t="str">
            <v>SOLID DOOR FOR SLIM 5-29</v>
          </cell>
          <cell r="D3652">
            <v>132.38999999999999</v>
          </cell>
          <cell r="E3652">
            <v>0</v>
          </cell>
          <cell r="F3652">
            <v>0</v>
          </cell>
          <cell r="G3652">
            <v>0</v>
          </cell>
          <cell r="H3652">
            <v>0</v>
          </cell>
          <cell r="I3652" t="str">
            <v>Volutone</v>
          </cell>
        </row>
        <row r="3653">
          <cell r="A3653" t="str">
            <v>DO-5-21</v>
          </cell>
          <cell r="B3653" t="str">
            <v>Middle Atlantic</v>
          </cell>
          <cell r="C3653" t="str">
            <v>SOLID DOOR FOR SLIM 5-21</v>
          </cell>
          <cell r="D3653">
            <v>108.06</v>
          </cell>
          <cell r="E3653">
            <v>0</v>
          </cell>
          <cell r="F3653">
            <v>0</v>
          </cell>
          <cell r="G3653">
            <v>0</v>
          </cell>
          <cell r="H3653">
            <v>0</v>
          </cell>
          <cell r="I3653" t="str">
            <v>Volutone</v>
          </cell>
        </row>
        <row r="3654">
          <cell r="A3654" t="str">
            <v>DO-5-14</v>
          </cell>
          <cell r="B3654" t="str">
            <v>Middle Atlantic</v>
          </cell>
          <cell r="C3654" t="str">
            <v>SOLID DOOR FOR SLIM 5-14</v>
          </cell>
          <cell r="D3654">
            <v>91.3</v>
          </cell>
          <cell r="E3654">
            <v>0</v>
          </cell>
          <cell r="F3654">
            <v>0</v>
          </cell>
          <cell r="G3654">
            <v>0</v>
          </cell>
          <cell r="H3654">
            <v>0</v>
          </cell>
          <cell r="I3654" t="str">
            <v>Volutone</v>
          </cell>
        </row>
        <row r="3655">
          <cell r="A3655" t="str">
            <v>5W</v>
          </cell>
          <cell r="B3655" t="str">
            <v>Middle Atlantic</v>
          </cell>
          <cell r="C3655" t="str">
            <v>SLIM5 CASTERS W/HARDWARE</v>
          </cell>
          <cell r="D3655">
            <v>33.47</v>
          </cell>
          <cell r="E3655">
            <v>0</v>
          </cell>
          <cell r="F3655">
            <v>0</v>
          </cell>
          <cell r="G3655">
            <v>0</v>
          </cell>
          <cell r="H3655">
            <v>0</v>
          </cell>
          <cell r="I3655" t="str">
            <v>Volutone</v>
          </cell>
        </row>
        <row r="3656">
          <cell r="A3656" t="str">
            <v>PB-5A</v>
          </cell>
          <cell r="B3656" t="str">
            <v>Middle Atlantic</v>
          </cell>
          <cell r="C3656" t="str">
            <v>SLIM5 &amp; AX-S POWER BRACKE</v>
          </cell>
          <cell r="D3656">
            <v>8.3699999999999992</v>
          </cell>
          <cell r="E3656">
            <v>0</v>
          </cell>
          <cell r="F3656">
            <v>0</v>
          </cell>
          <cell r="G3656">
            <v>0</v>
          </cell>
          <cell r="H3656">
            <v>0</v>
          </cell>
          <cell r="I3656" t="str">
            <v>Volutone</v>
          </cell>
        </row>
        <row r="3657">
          <cell r="A3657" t="str">
            <v>5-FAN-K</v>
          </cell>
          <cell r="B3657" t="str">
            <v>Middle Atlantic</v>
          </cell>
          <cell r="C3657" t="str">
            <v>SLIM 5 FAN KIT,2 FANS</v>
          </cell>
          <cell r="D3657">
            <v>74.44</v>
          </cell>
          <cell r="E3657">
            <v>0</v>
          </cell>
          <cell r="F3657">
            <v>0</v>
          </cell>
          <cell r="G3657">
            <v>0</v>
          </cell>
          <cell r="H3657">
            <v>0</v>
          </cell>
          <cell r="I3657" t="str">
            <v>Volutone</v>
          </cell>
        </row>
        <row r="3658">
          <cell r="A3658" t="str">
            <v>2-6M</v>
          </cell>
          <cell r="B3658" t="str">
            <v>Middle Atlantic</v>
          </cell>
          <cell r="C3658" t="str">
            <v>SLIM 2 DSKTP 6SP, SLOPED</v>
          </cell>
          <cell r="D3658">
            <v>127.63</v>
          </cell>
          <cell r="E3658">
            <v>0</v>
          </cell>
          <cell r="F3658">
            <v>0</v>
          </cell>
          <cell r="G3658">
            <v>0</v>
          </cell>
          <cell r="H3658">
            <v>0</v>
          </cell>
          <cell r="I3658" t="str">
            <v>Volutone</v>
          </cell>
        </row>
        <row r="3659">
          <cell r="A3659" t="str">
            <v>2-10M</v>
          </cell>
          <cell r="B3659" t="str">
            <v>Middle Atlantic</v>
          </cell>
          <cell r="C3659" t="str">
            <v>SLIM 2 DSKTP 10SP, SLOPED</v>
          </cell>
          <cell r="D3659">
            <v>140.80000000000001</v>
          </cell>
          <cell r="E3659">
            <v>0</v>
          </cell>
          <cell r="F3659">
            <v>0</v>
          </cell>
          <cell r="G3659">
            <v>0</v>
          </cell>
          <cell r="H3659">
            <v>0</v>
          </cell>
          <cell r="I3659" t="str">
            <v>Volutone</v>
          </cell>
        </row>
        <row r="3660">
          <cell r="A3660" t="str">
            <v>2-10</v>
          </cell>
          <cell r="B3660" t="str">
            <v>Middle Atlantic</v>
          </cell>
          <cell r="C3660" t="str">
            <v>SLIM 2 DSKTP 10SP, SLOPE</v>
          </cell>
          <cell r="D3660">
            <v>201.52</v>
          </cell>
          <cell r="E3660">
            <v>0</v>
          </cell>
          <cell r="F3660">
            <v>0</v>
          </cell>
          <cell r="G3660">
            <v>0</v>
          </cell>
          <cell r="H3660">
            <v>0</v>
          </cell>
          <cell r="I3660" t="str">
            <v>Volutone</v>
          </cell>
        </row>
        <row r="3661">
          <cell r="A3661" t="str">
            <v>SS</v>
          </cell>
          <cell r="B3661" t="str">
            <v>Middle Atlantic</v>
          </cell>
          <cell r="C3661" t="str">
            <v>SLIDING SHELF</v>
          </cell>
          <cell r="D3661">
            <v>92.55</v>
          </cell>
          <cell r="E3661">
            <v>0</v>
          </cell>
          <cell r="F3661">
            <v>0</v>
          </cell>
          <cell r="G3661">
            <v>0</v>
          </cell>
          <cell r="H3661">
            <v>0</v>
          </cell>
          <cell r="I3661" t="str">
            <v>Volutone</v>
          </cell>
        </row>
        <row r="3662">
          <cell r="A3662" t="str">
            <v>CBS-5</v>
          </cell>
          <cell r="B3662" t="str">
            <v>Middle Atlantic</v>
          </cell>
          <cell r="C3662" t="str">
            <v>SKIRTED CASTER BASE FOR S</v>
          </cell>
          <cell r="D3662">
            <v>106.52</v>
          </cell>
          <cell r="E3662">
            <v>0</v>
          </cell>
          <cell r="F3662">
            <v>0</v>
          </cell>
          <cell r="G3662">
            <v>0</v>
          </cell>
          <cell r="H3662">
            <v>0</v>
          </cell>
          <cell r="I3662" t="str">
            <v>Volutone</v>
          </cell>
        </row>
        <row r="3663">
          <cell r="A3663" t="str">
            <v>UCP-VT</v>
          </cell>
          <cell r="B3663" t="str">
            <v>Middle Atlantic</v>
          </cell>
          <cell r="C3663" t="str">
            <v>SINGLE VENTED UCP PNL</v>
          </cell>
          <cell r="D3663">
            <v>7.91</v>
          </cell>
          <cell r="E3663">
            <v>0</v>
          </cell>
          <cell r="F3663">
            <v>0</v>
          </cell>
          <cell r="G3663">
            <v>0</v>
          </cell>
          <cell r="H3663">
            <v>0</v>
          </cell>
          <cell r="I3663" t="str">
            <v>Volutone</v>
          </cell>
        </row>
        <row r="3664">
          <cell r="A3664" t="str">
            <v>UCPB1</v>
          </cell>
          <cell r="B3664" t="str">
            <v>Middle Atlantic</v>
          </cell>
          <cell r="C3664" t="str">
            <v>SINGLE UCP BLANK PNL</v>
          </cell>
          <cell r="D3664">
            <v>7.13</v>
          </cell>
          <cell r="E3664">
            <v>0</v>
          </cell>
          <cell r="F3664">
            <v>0</v>
          </cell>
          <cell r="G3664">
            <v>0</v>
          </cell>
          <cell r="H3664">
            <v>0</v>
          </cell>
          <cell r="I3664" t="str">
            <v>Volutone</v>
          </cell>
        </row>
        <row r="3665">
          <cell r="A3665" t="str">
            <v>SP-5-8</v>
          </cell>
          <cell r="B3665" t="str">
            <v>Middle Atlantic</v>
          </cell>
          <cell r="C3665" t="str">
            <v>SIDE PANELS FOR SLIM 5-8,</v>
          </cell>
          <cell r="D3665">
            <v>91.48</v>
          </cell>
          <cell r="E3665">
            <v>0</v>
          </cell>
          <cell r="F3665">
            <v>0.25</v>
          </cell>
          <cell r="G3665">
            <v>0</v>
          </cell>
          <cell r="H3665">
            <v>0</v>
          </cell>
          <cell r="I3665" t="str">
            <v>Volutone</v>
          </cell>
        </row>
        <row r="3666">
          <cell r="A3666" t="str">
            <v>SP-5-43</v>
          </cell>
          <cell r="B3666" t="str">
            <v>Middle Atlantic</v>
          </cell>
          <cell r="C3666" t="str">
            <v>SIDE PANELS FOR SLIM 5-43</v>
          </cell>
          <cell r="D3666">
            <v>213.03</v>
          </cell>
          <cell r="E3666">
            <v>0</v>
          </cell>
          <cell r="F3666">
            <v>0.25</v>
          </cell>
          <cell r="G3666">
            <v>0</v>
          </cell>
          <cell r="H3666">
            <v>0</v>
          </cell>
          <cell r="I3666" t="str">
            <v>Volutone</v>
          </cell>
        </row>
        <row r="3667">
          <cell r="A3667" t="str">
            <v>SP-5-37</v>
          </cell>
          <cell r="B3667" t="str">
            <v>Middle Atlantic</v>
          </cell>
          <cell r="C3667" t="str">
            <v>SIDE PANELS FOR SLIM 5-37</v>
          </cell>
          <cell r="D3667">
            <v>190.22</v>
          </cell>
          <cell r="E3667">
            <v>0</v>
          </cell>
          <cell r="F3667">
            <v>0.25</v>
          </cell>
          <cell r="G3667">
            <v>0</v>
          </cell>
          <cell r="H3667">
            <v>0</v>
          </cell>
          <cell r="I3667" t="str">
            <v>Volutone</v>
          </cell>
        </row>
        <row r="3668">
          <cell r="A3668" t="str">
            <v>SP-5-29</v>
          </cell>
          <cell r="B3668" t="str">
            <v>Middle Atlantic</v>
          </cell>
          <cell r="C3668" t="str">
            <v>SIDE PANELS FOR SLIM 5-29</v>
          </cell>
          <cell r="D3668">
            <v>159.79</v>
          </cell>
          <cell r="E3668">
            <v>0</v>
          </cell>
          <cell r="F3668">
            <v>0.25</v>
          </cell>
          <cell r="G3668">
            <v>0</v>
          </cell>
          <cell r="H3668">
            <v>0</v>
          </cell>
          <cell r="I3668" t="str">
            <v>Volutone</v>
          </cell>
        </row>
        <row r="3669">
          <cell r="A3669" t="str">
            <v>SP-5-21</v>
          </cell>
          <cell r="B3669" t="str">
            <v>Middle Atlantic</v>
          </cell>
          <cell r="C3669" t="str">
            <v>SIDE PANELS FOR SLIM 5-21</v>
          </cell>
          <cell r="D3669">
            <v>132.38999999999999</v>
          </cell>
          <cell r="E3669">
            <v>0</v>
          </cell>
          <cell r="F3669">
            <v>0.25</v>
          </cell>
          <cell r="G3669">
            <v>0</v>
          </cell>
          <cell r="H3669">
            <v>0</v>
          </cell>
          <cell r="I3669" t="str">
            <v>Volutone</v>
          </cell>
        </row>
        <row r="3670">
          <cell r="A3670" t="str">
            <v>SP-5-14</v>
          </cell>
          <cell r="B3670" t="str">
            <v>Middle Atlantic</v>
          </cell>
          <cell r="C3670" t="str">
            <v>SIDE PANELS FOR SLIM 5-14</v>
          </cell>
          <cell r="D3670">
            <v>104.61</v>
          </cell>
          <cell r="E3670">
            <v>0</v>
          </cell>
          <cell r="F3670">
            <v>0.25</v>
          </cell>
          <cell r="G3670">
            <v>0</v>
          </cell>
          <cell r="H3670">
            <v>0</v>
          </cell>
          <cell r="I3670" t="str">
            <v>Volutone</v>
          </cell>
        </row>
        <row r="3671">
          <cell r="A3671" t="str">
            <v>SP-5-8-26</v>
          </cell>
          <cell r="B3671" t="str">
            <v>Middle Atlantic</v>
          </cell>
          <cell r="C3671" t="str">
            <v>SIDE PANELS FOR 5-8-26</v>
          </cell>
          <cell r="D3671">
            <v>123.63</v>
          </cell>
          <cell r="E3671">
            <v>0</v>
          </cell>
          <cell r="F3671">
            <v>0.25</v>
          </cell>
          <cell r="G3671">
            <v>0</v>
          </cell>
          <cell r="H3671">
            <v>0</v>
          </cell>
          <cell r="I3671" t="str">
            <v>Volutone</v>
          </cell>
        </row>
        <row r="3672">
          <cell r="A3672" t="str">
            <v>SP-5-43-26</v>
          </cell>
          <cell r="B3672" t="str">
            <v>Middle Atlantic</v>
          </cell>
          <cell r="C3672" t="str">
            <v>SIDE PANELS FOR 5-43-26</v>
          </cell>
          <cell r="D3672">
            <v>288.39</v>
          </cell>
          <cell r="E3672">
            <v>0</v>
          </cell>
          <cell r="F3672">
            <v>0.25</v>
          </cell>
          <cell r="G3672">
            <v>0</v>
          </cell>
          <cell r="H3672">
            <v>0</v>
          </cell>
          <cell r="I3672" t="str">
            <v>Volutone</v>
          </cell>
        </row>
        <row r="3673">
          <cell r="A3673" t="str">
            <v>SP-5-37-26</v>
          </cell>
          <cell r="B3673" t="str">
            <v>Middle Atlantic</v>
          </cell>
          <cell r="C3673" t="str">
            <v>SIDE PANELS FOR 5-37-26</v>
          </cell>
          <cell r="D3673">
            <v>257.5</v>
          </cell>
          <cell r="E3673">
            <v>0</v>
          </cell>
          <cell r="F3673">
            <v>0.25</v>
          </cell>
          <cell r="G3673">
            <v>0</v>
          </cell>
          <cell r="H3673">
            <v>0</v>
          </cell>
          <cell r="I3673" t="str">
            <v>Volutone</v>
          </cell>
        </row>
        <row r="3674">
          <cell r="A3674" t="str">
            <v>SP-5-29-26</v>
          </cell>
          <cell r="B3674" t="str">
            <v>Middle Atlantic</v>
          </cell>
          <cell r="C3674" t="str">
            <v>SIDE PANELS FOR 5-29-26</v>
          </cell>
          <cell r="D3674">
            <v>216.31</v>
          </cell>
          <cell r="E3674">
            <v>0</v>
          </cell>
          <cell r="F3674">
            <v>0.25</v>
          </cell>
          <cell r="G3674">
            <v>0</v>
          </cell>
          <cell r="H3674">
            <v>0</v>
          </cell>
          <cell r="I3674" t="str">
            <v>Volutone</v>
          </cell>
        </row>
        <row r="3675">
          <cell r="A3675" t="str">
            <v>SP-5-21-26</v>
          </cell>
          <cell r="B3675" t="str">
            <v>Middle Atlantic</v>
          </cell>
          <cell r="C3675" t="str">
            <v>SIDE PANELS FOR 5-21-26</v>
          </cell>
          <cell r="D3675">
            <v>179.21</v>
          </cell>
          <cell r="E3675">
            <v>0</v>
          </cell>
          <cell r="F3675">
            <v>0.25</v>
          </cell>
          <cell r="G3675">
            <v>0</v>
          </cell>
          <cell r="H3675">
            <v>0</v>
          </cell>
          <cell r="I3675" t="str">
            <v>Volutone</v>
          </cell>
        </row>
        <row r="3676">
          <cell r="A3676" t="str">
            <v>SP-5-14-26</v>
          </cell>
          <cell r="B3676" t="str">
            <v>Middle Atlantic</v>
          </cell>
          <cell r="C3676" t="str">
            <v>SIDE PANELS FOR 5-14-26</v>
          </cell>
          <cell r="D3676">
            <v>141.37</v>
          </cell>
          <cell r="E3676">
            <v>0</v>
          </cell>
          <cell r="F3676">
            <v>0.25</v>
          </cell>
          <cell r="G3676">
            <v>0</v>
          </cell>
          <cell r="H3676">
            <v>0</v>
          </cell>
          <cell r="I3676" t="str">
            <v>Volutone</v>
          </cell>
        </row>
        <row r="3677">
          <cell r="A3677" t="str">
            <v>RFB2-SS</v>
          </cell>
          <cell r="B3677" t="str">
            <v>Middle Atlantic</v>
          </cell>
          <cell r="C3677" t="str">
            <v>SHLW STEEL RCESSED FLR BX</v>
          </cell>
          <cell r="D3677">
            <v>81.96</v>
          </cell>
          <cell r="E3677">
            <v>0</v>
          </cell>
          <cell r="F3677">
            <v>0</v>
          </cell>
          <cell r="G3677">
            <v>0</v>
          </cell>
          <cell r="H3677">
            <v>0</v>
          </cell>
          <cell r="I3677" t="str">
            <v>Volutone</v>
          </cell>
        </row>
        <row r="3678">
          <cell r="A3678" t="str">
            <v>PD-815SC-PBSH</v>
          </cell>
          <cell r="B3678" t="str">
            <v>Middle Atlantic</v>
          </cell>
          <cell r="C3678" t="str">
            <v>SHLF MT 8OUT 15A PWR STRP</v>
          </cell>
          <cell r="D3678">
            <v>75.25</v>
          </cell>
          <cell r="E3678">
            <v>0</v>
          </cell>
          <cell r="F3678">
            <v>0</v>
          </cell>
          <cell r="G3678">
            <v>0</v>
          </cell>
          <cell r="H3678">
            <v>0</v>
          </cell>
          <cell r="I3678" t="str">
            <v>Volutone</v>
          </cell>
        </row>
        <row r="3679">
          <cell r="A3679" t="str">
            <v>RFB4-SS</v>
          </cell>
          <cell r="B3679" t="str">
            <v>Middle Atlantic</v>
          </cell>
          <cell r="C3679" t="str">
            <v>SHL STL REC FLR BX</v>
          </cell>
          <cell r="D3679">
            <v>90.06</v>
          </cell>
          <cell r="E3679">
            <v>0</v>
          </cell>
          <cell r="F3679">
            <v>0</v>
          </cell>
          <cell r="G3679">
            <v>0</v>
          </cell>
          <cell r="H3679">
            <v>0</v>
          </cell>
          <cell r="I3679" t="str">
            <v>Volutone</v>
          </cell>
        </row>
        <row r="3680">
          <cell r="A3680" t="str">
            <v>CRATE</v>
          </cell>
          <cell r="B3680" t="str">
            <v>Middle Atlantic</v>
          </cell>
          <cell r="C3680" t="str">
            <v>SHIPPING CRATE</v>
          </cell>
          <cell r="D3680">
            <v>206.83</v>
          </cell>
          <cell r="E3680">
            <v>0</v>
          </cell>
          <cell r="F3680">
            <v>0</v>
          </cell>
          <cell r="G3680">
            <v>0</v>
          </cell>
          <cell r="H3680">
            <v>0</v>
          </cell>
          <cell r="I3680" t="str">
            <v>Volutone</v>
          </cell>
        </row>
        <row r="3681">
          <cell r="A3681" t="str">
            <v>SH-WR</v>
          </cell>
          <cell r="B3681" t="str">
            <v>Middle Atlantic</v>
          </cell>
          <cell r="C3681" t="str">
            <v>SHELF FOR WR SERIES RACK</v>
          </cell>
          <cell r="D3681">
            <v>48.65</v>
          </cell>
          <cell r="E3681">
            <v>0</v>
          </cell>
          <cell r="F3681">
            <v>0.25</v>
          </cell>
          <cell r="G3681">
            <v>0</v>
          </cell>
          <cell r="H3681">
            <v>0</v>
          </cell>
          <cell r="I3681" t="str">
            <v>Volutone</v>
          </cell>
        </row>
        <row r="3682">
          <cell r="A3682" t="str">
            <v>S12SD-PS</v>
          </cell>
          <cell r="B3682" t="str">
            <v>Middle Atlantic</v>
          </cell>
          <cell r="C3682" t="str">
            <v>SGL BAY SQUARE TOP RK,PS</v>
          </cell>
          <cell r="D3682">
            <v>1041.31</v>
          </cell>
          <cell r="E3682">
            <v>0</v>
          </cell>
          <cell r="F3682">
            <v>0</v>
          </cell>
          <cell r="G3682">
            <v>0</v>
          </cell>
          <cell r="H3682">
            <v>0</v>
          </cell>
          <cell r="I3682" t="str">
            <v>Volutone</v>
          </cell>
        </row>
        <row r="3683">
          <cell r="A3683" t="str">
            <v>S12SD-HM</v>
          </cell>
          <cell r="B3683" t="str">
            <v>Middle Atlantic</v>
          </cell>
          <cell r="C3683" t="str">
            <v>SGL BAY SQUARE TOP RK,HM</v>
          </cell>
          <cell r="D3683">
            <v>1041.31</v>
          </cell>
          <cell r="E3683">
            <v>0</v>
          </cell>
          <cell r="F3683">
            <v>0</v>
          </cell>
          <cell r="G3683">
            <v>0</v>
          </cell>
          <cell r="H3683">
            <v>0</v>
          </cell>
          <cell r="I3683" t="str">
            <v>Volutone</v>
          </cell>
        </row>
        <row r="3684">
          <cell r="A3684" t="str">
            <v>S12SD-DC</v>
          </cell>
          <cell r="B3684" t="str">
            <v>Middle Atlantic</v>
          </cell>
          <cell r="C3684" t="str">
            <v>SGL BAY SQUARE TOP RK,DC</v>
          </cell>
          <cell r="D3684">
            <v>1041.31</v>
          </cell>
          <cell r="E3684">
            <v>0</v>
          </cell>
          <cell r="F3684">
            <v>0</v>
          </cell>
          <cell r="G3684">
            <v>0</v>
          </cell>
          <cell r="H3684">
            <v>0</v>
          </cell>
          <cell r="I3684" t="str">
            <v>Volutone</v>
          </cell>
        </row>
        <row r="3685">
          <cell r="A3685" t="str">
            <v>S12D-PS</v>
          </cell>
          <cell r="B3685" t="str">
            <v>Middle Atlantic</v>
          </cell>
          <cell r="C3685" t="str">
            <v>SGL BAY RK W/PLX DR,PS</v>
          </cell>
          <cell r="D3685">
            <v>1041.31</v>
          </cell>
          <cell r="E3685">
            <v>0</v>
          </cell>
          <cell r="F3685">
            <v>0</v>
          </cell>
          <cell r="G3685">
            <v>0</v>
          </cell>
          <cell r="H3685">
            <v>0</v>
          </cell>
          <cell r="I3685" t="str">
            <v>Volutone</v>
          </cell>
        </row>
        <row r="3686">
          <cell r="A3686" t="str">
            <v>S12D-HM</v>
          </cell>
          <cell r="B3686" t="str">
            <v>Middle Atlantic</v>
          </cell>
          <cell r="C3686" t="str">
            <v>SGL BAY RK W/PLX DR,HM</v>
          </cell>
          <cell r="D3686">
            <v>1041.31</v>
          </cell>
          <cell r="E3686">
            <v>0</v>
          </cell>
          <cell r="F3686">
            <v>0</v>
          </cell>
          <cell r="G3686">
            <v>0</v>
          </cell>
          <cell r="H3686">
            <v>0</v>
          </cell>
          <cell r="I3686" t="str">
            <v>Volutone</v>
          </cell>
        </row>
        <row r="3687">
          <cell r="A3687" t="str">
            <v>S12D-DC</v>
          </cell>
          <cell r="B3687" t="str">
            <v>Middle Atlantic</v>
          </cell>
          <cell r="C3687" t="str">
            <v>SGL BAY RK W/PLX DR,DC</v>
          </cell>
          <cell r="D3687">
            <v>1041.31</v>
          </cell>
          <cell r="E3687">
            <v>0</v>
          </cell>
          <cell r="F3687">
            <v>0</v>
          </cell>
          <cell r="G3687">
            <v>0</v>
          </cell>
          <cell r="H3687">
            <v>0</v>
          </cell>
          <cell r="I3687" t="str">
            <v>Volutone</v>
          </cell>
        </row>
        <row r="3688">
          <cell r="A3688" t="str">
            <v>S12-PS</v>
          </cell>
          <cell r="B3688" t="str">
            <v>Middle Atlantic</v>
          </cell>
          <cell r="C3688" t="str">
            <v>SGL BAY OUTBD RK,NO DR,PS</v>
          </cell>
          <cell r="D3688">
            <v>644.1</v>
          </cell>
          <cell r="E3688">
            <v>0</v>
          </cell>
          <cell r="F3688">
            <v>0</v>
          </cell>
          <cell r="G3688">
            <v>0</v>
          </cell>
          <cell r="H3688">
            <v>0</v>
          </cell>
          <cell r="I3688" t="str">
            <v>Volutone</v>
          </cell>
        </row>
        <row r="3689">
          <cell r="A3689" t="str">
            <v>S12-HM</v>
          </cell>
          <cell r="B3689" t="str">
            <v>Middle Atlantic</v>
          </cell>
          <cell r="C3689" t="str">
            <v>SGL BAY OUTBD RK,NO DR,HM</v>
          </cell>
          <cell r="D3689">
            <v>644.1</v>
          </cell>
          <cell r="E3689">
            <v>0</v>
          </cell>
          <cell r="F3689">
            <v>0</v>
          </cell>
          <cell r="G3689">
            <v>0</v>
          </cell>
          <cell r="H3689">
            <v>0</v>
          </cell>
          <cell r="I3689" t="str">
            <v>Volutone</v>
          </cell>
        </row>
        <row r="3690">
          <cell r="A3690" t="str">
            <v>S12-DC</v>
          </cell>
          <cell r="B3690" t="str">
            <v>Middle Atlantic</v>
          </cell>
          <cell r="C3690" t="str">
            <v>SGL BAY OUTBD RK,NO DR,DC</v>
          </cell>
          <cell r="D3690">
            <v>644.1</v>
          </cell>
          <cell r="E3690">
            <v>0</v>
          </cell>
          <cell r="F3690">
            <v>0</v>
          </cell>
          <cell r="G3690">
            <v>0</v>
          </cell>
          <cell r="H3690">
            <v>0</v>
          </cell>
          <cell r="I3690" t="str">
            <v>Volutone</v>
          </cell>
        </row>
        <row r="3691">
          <cell r="A3691" t="str">
            <v>LF</v>
          </cell>
          <cell r="B3691" t="str">
            <v>Middle Atlantic</v>
          </cell>
          <cell r="C3691" t="str">
            <v>SET OF 4 THREADED LEVEL.F</v>
          </cell>
          <cell r="D3691">
            <v>12.33</v>
          </cell>
          <cell r="E3691">
            <v>0</v>
          </cell>
          <cell r="F3691">
            <v>0</v>
          </cell>
          <cell r="G3691">
            <v>0</v>
          </cell>
          <cell r="H3691">
            <v>0</v>
          </cell>
          <cell r="I3691" t="str">
            <v>Volutone</v>
          </cell>
        </row>
        <row r="3692">
          <cell r="A3692" t="str">
            <v>SRB-2-WMRK-4824</v>
          </cell>
          <cell r="B3692" t="str">
            <v>Middle Atlantic</v>
          </cell>
          <cell r="C3692" t="str">
            <v>SEISMICRATED BSE 2BY48X24</v>
          </cell>
          <cell r="D3692">
            <v>494.16</v>
          </cell>
          <cell r="E3692">
            <v>0</v>
          </cell>
          <cell r="F3692">
            <v>0</v>
          </cell>
          <cell r="G3692">
            <v>0</v>
          </cell>
          <cell r="H3692">
            <v>0</v>
          </cell>
          <cell r="I3692" t="str">
            <v>Volutone</v>
          </cell>
        </row>
        <row r="3693">
          <cell r="A3693" t="str">
            <v>SRB-2-WMRK-4224</v>
          </cell>
          <cell r="B3693" t="str">
            <v>Middle Atlantic</v>
          </cell>
          <cell r="C3693" t="str">
            <v>SEISMICRATED BSE 2BY42X24</v>
          </cell>
          <cell r="D3693">
            <v>470.66</v>
          </cell>
          <cell r="E3693">
            <v>0</v>
          </cell>
          <cell r="F3693">
            <v>0</v>
          </cell>
          <cell r="G3693">
            <v>0</v>
          </cell>
          <cell r="H3693">
            <v>0</v>
          </cell>
          <cell r="I3693" t="str">
            <v>Volutone</v>
          </cell>
        </row>
        <row r="3694">
          <cell r="A3694" t="str">
            <v>SRB-2-WMRK-3624</v>
          </cell>
          <cell r="B3694" t="str">
            <v>Middle Atlantic</v>
          </cell>
          <cell r="C3694" t="str">
            <v>SEISMICRATED BSE 2BY36X24</v>
          </cell>
          <cell r="D3694">
            <v>439.46</v>
          </cell>
          <cell r="E3694">
            <v>0</v>
          </cell>
          <cell r="F3694">
            <v>0</v>
          </cell>
          <cell r="G3694">
            <v>0</v>
          </cell>
          <cell r="H3694">
            <v>0</v>
          </cell>
          <cell r="I3694" t="str">
            <v>Volutone</v>
          </cell>
        </row>
        <row r="3695">
          <cell r="A3695" t="str">
            <v>SRB-3-MRK-3624</v>
          </cell>
          <cell r="B3695" t="str">
            <v>Middle Atlantic</v>
          </cell>
          <cell r="C3695" t="str">
            <v>SEISMIC BSE 3BAY 36D 24H</v>
          </cell>
          <cell r="D3695">
            <v>580.62</v>
          </cell>
          <cell r="E3695">
            <v>0</v>
          </cell>
          <cell r="F3695">
            <v>0</v>
          </cell>
          <cell r="G3695">
            <v>0</v>
          </cell>
          <cell r="H3695">
            <v>0</v>
          </cell>
          <cell r="I3695" t="str">
            <v>Volutone</v>
          </cell>
        </row>
        <row r="3696">
          <cell r="A3696" t="str">
            <v>SRB-3-MRK-3124</v>
          </cell>
          <cell r="B3696" t="str">
            <v>Middle Atlantic</v>
          </cell>
          <cell r="C3696" t="str">
            <v>SEISMIC BSE 3BAY 31D 24H</v>
          </cell>
          <cell r="D3696">
            <v>553.48</v>
          </cell>
          <cell r="E3696">
            <v>0</v>
          </cell>
          <cell r="F3696">
            <v>0</v>
          </cell>
          <cell r="G3696">
            <v>0</v>
          </cell>
          <cell r="H3696">
            <v>0</v>
          </cell>
          <cell r="I3696" t="str">
            <v>Volutone</v>
          </cell>
        </row>
        <row r="3697">
          <cell r="A3697" t="str">
            <v>SRB-2-MRK-3624</v>
          </cell>
          <cell r="B3697" t="str">
            <v>Middle Atlantic</v>
          </cell>
          <cell r="C3697" t="str">
            <v>SEISMIC BSE 2BAY 36D 24H</v>
          </cell>
          <cell r="D3697">
            <v>497.87</v>
          </cell>
          <cell r="E3697">
            <v>0</v>
          </cell>
          <cell r="F3697">
            <v>0</v>
          </cell>
          <cell r="G3697">
            <v>0</v>
          </cell>
          <cell r="H3697">
            <v>0</v>
          </cell>
          <cell r="I3697" t="str">
            <v>Volutone</v>
          </cell>
        </row>
        <row r="3698">
          <cell r="A3698" t="str">
            <v>SRB-2-MRK-3124</v>
          </cell>
          <cell r="B3698" t="str">
            <v>Middle Atlantic</v>
          </cell>
          <cell r="C3698" t="str">
            <v>SEISMIC BSE 2BAY 31D 24H</v>
          </cell>
          <cell r="D3698">
            <v>472</v>
          </cell>
          <cell r="E3698">
            <v>0</v>
          </cell>
          <cell r="F3698">
            <v>0</v>
          </cell>
          <cell r="G3698">
            <v>0</v>
          </cell>
          <cell r="H3698">
            <v>0</v>
          </cell>
          <cell r="I3698" t="str">
            <v>Volutone</v>
          </cell>
        </row>
        <row r="3699">
          <cell r="A3699" t="str">
            <v>SRB-1-MRK-3624</v>
          </cell>
          <cell r="B3699" t="str">
            <v>Middle Atlantic</v>
          </cell>
          <cell r="C3699" t="str">
            <v>SEISMIC BSE 1BAY 36D 24H</v>
          </cell>
          <cell r="D3699">
            <v>385.37</v>
          </cell>
          <cell r="E3699">
            <v>0</v>
          </cell>
          <cell r="F3699">
            <v>0</v>
          </cell>
          <cell r="G3699">
            <v>0</v>
          </cell>
          <cell r="H3699">
            <v>0</v>
          </cell>
          <cell r="I3699" t="str">
            <v>Volutone</v>
          </cell>
        </row>
        <row r="3700">
          <cell r="A3700" t="str">
            <v>SRB-1-MRK-3124</v>
          </cell>
          <cell r="B3700" t="str">
            <v>Middle Atlantic</v>
          </cell>
          <cell r="C3700" t="str">
            <v>SEISMIC BSE 1BAY 31D 24H</v>
          </cell>
          <cell r="D3700">
            <v>355.61</v>
          </cell>
          <cell r="E3700">
            <v>0</v>
          </cell>
          <cell r="F3700">
            <v>0</v>
          </cell>
          <cell r="G3700">
            <v>0</v>
          </cell>
          <cell r="H3700">
            <v>0</v>
          </cell>
          <cell r="I3700" t="str">
            <v>Volutone</v>
          </cell>
        </row>
        <row r="3701">
          <cell r="A3701" t="str">
            <v>ERK-Z4</v>
          </cell>
          <cell r="B3701" t="str">
            <v>Middle Atlantic</v>
          </cell>
          <cell r="C3701" t="str">
            <v>SEISMIC BRKTS.FOR ERK</v>
          </cell>
          <cell r="D3701">
            <v>22.83</v>
          </cell>
          <cell r="E3701">
            <v>0</v>
          </cell>
          <cell r="F3701">
            <v>0</v>
          </cell>
          <cell r="G3701">
            <v>0</v>
          </cell>
          <cell r="H3701">
            <v>0</v>
          </cell>
          <cell r="I3701" t="str">
            <v>Volutone</v>
          </cell>
        </row>
        <row r="3702">
          <cell r="A3702" t="str">
            <v>SC-Z4</v>
          </cell>
          <cell r="B3702" t="str">
            <v>Middle Atlantic</v>
          </cell>
          <cell r="C3702" t="str">
            <v>SEISMIC BRKTS. SC SERIES</v>
          </cell>
          <cell r="D3702">
            <v>24.94</v>
          </cell>
          <cell r="E3702">
            <v>0</v>
          </cell>
          <cell r="F3702">
            <v>0</v>
          </cell>
          <cell r="G3702">
            <v>0</v>
          </cell>
          <cell r="H3702">
            <v>0</v>
          </cell>
          <cell r="I3702" t="str">
            <v>Volutone</v>
          </cell>
        </row>
        <row r="3703">
          <cell r="A3703" t="str">
            <v>MRK-Z4</v>
          </cell>
          <cell r="B3703" t="str">
            <v>Middle Atlantic</v>
          </cell>
          <cell r="C3703" t="str">
            <v>SEISMIC BRKTS. MRK SE</v>
          </cell>
          <cell r="D3703">
            <v>22.83</v>
          </cell>
          <cell r="E3703">
            <v>0</v>
          </cell>
          <cell r="F3703">
            <v>0</v>
          </cell>
          <cell r="G3703">
            <v>0</v>
          </cell>
          <cell r="H3703">
            <v>0</v>
          </cell>
          <cell r="I3703" t="str">
            <v>Volutone</v>
          </cell>
        </row>
        <row r="3704">
          <cell r="A3704" t="str">
            <v>WMRK-Z4</v>
          </cell>
          <cell r="B3704" t="str">
            <v>Middle Atlantic</v>
          </cell>
          <cell r="C3704" t="str">
            <v>SEISMIC BRACKETS,WMRK</v>
          </cell>
          <cell r="D3704">
            <v>22.93</v>
          </cell>
          <cell r="E3704">
            <v>0</v>
          </cell>
          <cell r="F3704">
            <v>0</v>
          </cell>
          <cell r="G3704">
            <v>0</v>
          </cell>
          <cell r="H3704">
            <v>0</v>
          </cell>
          <cell r="I3704" t="str">
            <v>Volutone</v>
          </cell>
        </row>
        <row r="3705">
          <cell r="A3705" t="str">
            <v>UCP-RPS</v>
          </cell>
          <cell r="B3705" t="str">
            <v>Middle Atlantic</v>
          </cell>
          <cell r="C3705" t="str">
            <v>RPS SWITCH UCP PANEL</v>
          </cell>
          <cell r="D3705">
            <v>7.91</v>
          </cell>
          <cell r="E3705">
            <v>0</v>
          </cell>
          <cell r="F3705">
            <v>0</v>
          </cell>
          <cell r="G3705">
            <v>0</v>
          </cell>
          <cell r="H3705">
            <v>0</v>
          </cell>
          <cell r="I3705" t="str">
            <v>Volutone</v>
          </cell>
        </row>
        <row r="3706">
          <cell r="A3706" t="str">
            <v>KA104CM</v>
          </cell>
          <cell r="B3706" t="str">
            <v>Middle Atlantic</v>
          </cell>
          <cell r="C3706" t="str">
            <v>RPLCMT WM COMM DATA INSTR</v>
          </cell>
          <cell r="D3706">
            <v>14.05</v>
          </cell>
          <cell r="E3706">
            <v>0</v>
          </cell>
          <cell r="F3706">
            <v>0</v>
          </cell>
          <cell r="G3706">
            <v>0</v>
          </cell>
          <cell r="H3706">
            <v>0</v>
          </cell>
          <cell r="I3706" t="str">
            <v>Volutone</v>
          </cell>
        </row>
        <row r="3707">
          <cell r="A3707" t="str">
            <v>MRK-TEMP-26</v>
          </cell>
          <cell r="B3707" t="str">
            <v>Middle Atlantic</v>
          </cell>
          <cell r="C3707" t="str">
            <v>ROUGH-IN TEMPLATE FOR 26D</v>
          </cell>
          <cell r="D3707">
            <v>25.65</v>
          </cell>
          <cell r="E3707">
            <v>0</v>
          </cell>
          <cell r="F3707">
            <v>0</v>
          </cell>
          <cell r="G3707">
            <v>0</v>
          </cell>
          <cell r="H3707">
            <v>0</v>
          </cell>
          <cell r="I3707" t="str">
            <v>Volutone</v>
          </cell>
        </row>
        <row r="3708">
          <cell r="A3708" t="str">
            <v>REB18</v>
          </cell>
          <cell r="B3708" t="str">
            <v>Middle Atlantic</v>
          </cell>
          <cell r="C3708" t="str">
            <v>ROTATING EQUIP BASE 18"DP</v>
          </cell>
          <cell r="D3708">
            <v>142.86000000000001</v>
          </cell>
          <cell r="E3708">
            <v>0</v>
          </cell>
          <cell r="F3708">
            <v>0</v>
          </cell>
          <cell r="G3708">
            <v>0</v>
          </cell>
          <cell r="H3708">
            <v>0</v>
          </cell>
          <cell r="I3708" t="str">
            <v>Volutone</v>
          </cell>
        </row>
        <row r="3709">
          <cell r="A3709" t="str">
            <v>REB14</v>
          </cell>
          <cell r="B3709" t="str">
            <v>Middle Atlantic</v>
          </cell>
          <cell r="C3709" t="str">
            <v>ROTATING EQUIP BASE 14"DP</v>
          </cell>
          <cell r="D3709">
            <v>118.02</v>
          </cell>
          <cell r="E3709">
            <v>0</v>
          </cell>
          <cell r="F3709">
            <v>0</v>
          </cell>
          <cell r="G3709">
            <v>0</v>
          </cell>
          <cell r="H3709">
            <v>0</v>
          </cell>
          <cell r="I3709" t="str">
            <v>Volutone</v>
          </cell>
        </row>
        <row r="3710">
          <cell r="A3710" t="str">
            <v>CRFB4</v>
          </cell>
          <cell r="B3710" t="str">
            <v>Middle Atlantic</v>
          </cell>
          <cell r="C3710" t="str">
            <v>RND RAISED N WOOD FLR BX</v>
          </cell>
          <cell r="D3710">
            <v>96.79</v>
          </cell>
          <cell r="E3710">
            <v>0</v>
          </cell>
          <cell r="F3710">
            <v>0</v>
          </cell>
          <cell r="G3710">
            <v>0</v>
          </cell>
          <cell r="H3710">
            <v>0</v>
          </cell>
          <cell r="I3710" t="str">
            <v>Volutone</v>
          </cell>
        </row>
        <row r="3711">
          <cell r="A3711" t="str">
            <v>RFR-ERRK-24</v>
          </cell>
          <cell r="B3711" t="str">
            <v>Middle Atlantic</v>
          </cell>
          <cell r="C3711" t="str">
            <v>RFR EMC REAR RAIL 24SP</v>
          </cell>
          <cell r="D3711">
            <v>37.5</v>
          </cell>
          <cell r="E3711">
            <v>0</v>
          </cell>
          <cell r="F3711">
            <v>0</v>
          </cell>
          <cell r="G3711">
            <v>0</v>
          </cell>
          <cell r="H3711">
            <v>0</v>
          </cell>
          <cell r="I3711" t="str">
            <v>Volutone</v>
          </cell>
        </row>
        <row r="3712">
          <cell r="A3712" t="str">
            <v>RFR-ERRK-20</v>
          </cell>
          <cell r="B3712" t="str">
            <v>Middle Atlantic</v>
          </cell>
          <cell r="C3712" t="str">
            <v>RFR EMC REAR RAIL 20SP</v>
          </cell>
          <cell r="D3712">
            <v>31.5</v>
          </cell>
          <cell r="E3712">
            <v>0</v>
          </cell>
          <cell r="F3712">
            <v>0</v>
          </cell>
          <cell r="G3712">
            <v>0</v>
          </cell>
          <cell r="H3712">
            <v>0</v>
          </cell>
          <cell r="I3712" t="str">
            <v>Volutone</v>
          </cell>
        </row>
        <row r="3713">
          <cell r="A3713" t="str">
            <v>RFR-ERRK-16</v>
          </cell>
          <cell r="B3713" t="str">
            <v>Middle Atlantic</v>
          </cell>
          <cell r="C3713" t="str">
            <v>RFR EMC REAR RAIL 16SP</v>
          </cell>
          <cell r="D3713">
            <v>25.5</v>
          </cell>
          <cell r="E3713">
            <v>0</v>
          </cell>
          <cell r="F3713">
            <v>0</v>
          </cell>
          <cell r="G3713">
            <v>0</v>
          </cell>
          <cell r="H3713">
            <v>0</v>
          </cell>
          <cell r="I3713" t="str">
            <v>Volutone</v>
          </cell>
        </row>
        <row r="3714">
          <cell r="A3714" t="str">
            <v>USC-SWL</v>
          </cell>
          <cell r="B3714" t="str">
            <v>Middle Atlantic</v>
          </cell>
          <cell r="C3714" t="str">
            <v>REM SWITCH WALL PLT LED</v>
          </cell>
          <cell r="D3714">
            <v>56.15</v>
          </cell>
          <cell r="E3714">
            <v>0</v>
          </cell>
          <cell r="F3714">
            <v>0</v>
          </cell>
          <cell r="G3714">
            <v>0</v>
          </cell>
          <cell r="H3714">
            <v>0</v>
          </cell>
          <cell r="I3714" t="str">
            <v>Volutone</v>
          </cell>
        </row>
        <row r="3715">
          <cell r="A3715" t="str">
            <v>USC-KL</v>
          </cell>
          <cell r="B3715" t="str">
            <v>Middle Atlantic</v>
          </cell>
          <cell r="C3715" t="str">
            <v>REM KEYSWTCH WALL PLT LED</v>
          </cell>
          <cell r="D3715">
            <v>56.15</v>
          </cell>
          <cell r="E3715">
            <v>0</v>
          </cell>
          <cell r="F3715">
            <v>0</v>
          </cell>
          <cell r="G3715">
            <v>0</v>
          </cell>
          <cell r="H3715">
            <v>0</v>
          </cell>
          <cell r="I3715" t="str">
            <v>Volutone</v>
          </cell>
        </row>
        <row r="3716">
          <cell r="A3716" t="str">
            <v>VLBX-5.5</v>
          </cell>
          <cell r="B3716" t="str">
            <v>Middle Atlantic</v>
          </cell>
          <cell r="C3716" t="str">
            <v>REGULAR VTR LOCKBOX W/FAN</v>
          </cell>
          <cell r="D3716">
            <v>187.18</v>
          </cell>
          <cell r="E3716">
            <v>0</v>
          </cell>
          <cell r="F3716">
            <v>0</v>
          </cell>
          <cell r="G3716">
            <v>0</v>
          </cell>
          <cell r="H3716">
            <v>0</v>
          </cell>
          <cell r="I3716" t="str">
            <v>Volutone</v>
          </cell>
        </row>
        <row r="3717">
          <cell r="A3717" t="str">
            <v>RFB6GFI</v>
          </cell>
          <cell r="B3717" t="str">
            <v>Middle Atlantic</v>
          </cell>
          <cell r="C3717" t="str">
            <v>RECTANGULAR OPENING PLATE</v>
          </cell>
          <cell r="D3717">
            <v>9.19</v>
          </cell>
          <cell r="E3717">
            <v>0</v>
          </cell>
          <cell r="F3717">
            <v>0</v>
          </cell>
          <cell r="G3717">
            <v>0</v>
          </cell>
          <cell r="H3717">
            <v>0</v>
          </cell>
          <cell r="I3717" t="str">
            <v>Volutone</v>
          </cell>
        </row>
        <row r="3718">
          <cell r="A3718" t="str">
            <v>PTRK-RR27</v>
          </cell>
          <cell r="B3718" t="str">
            <v>Middle Atlantic</v>
          </cell>
          <cell r="C3718" t="str">
            <v>REAR RAIL KIT FOR PTRK-27</v>
          </cell>
          <cell r="D3718">
            <v>36.090000000000003</v>
          </cell>
          <cell r="E3718">
            <v>0</v>
          </cell>
          <cell r="F3718">
            <v>0</v>
          </cell>
          <cell r="G3718">
            <v>0</v>
          </cell>
          <cell r="H3718">
            <v>0</v>
          </cell>
          <cell r="I3718" t="str">
            <v>Volutone</v>
          </cell>
        </row>
        <row r="3719">
          <cell r="A3719" t="str">
            <v>PTRK-RR21</v>
          </cell>
          <cell r="B3719" t="str">
            <v>Middle Atlantic</v>
          </cell>
          <cell r="C3719" t="str">
            <v>REAR RAIL KIT FOR PTRK-21</v>
          </cell>
          <cell r="D3719">
            <v>29.3</v>
          </cell>
          <cell r="E3719">
            <v>0</v>
          </cell>
          <cell r="F3719">
            <v>0</v>
          </cell>
          <cell r="G3719">
            <v>0</v>
          </cell>
          <cell r="H3719">
            <v>0</v>
          </cell>
          <cell r="I3719" t="str">
            <v>Volutone</v>
          </cell>
        </row>
        <row r="3720">
          <cell r="A3720" t="str">
            <v>PTRK-RR14</v>
          </cell>
          <cell r="B3720" t="str">
            <v>Middle Atlantic</v>
          </cell>
          <cell r="C3720" t="str">
            <v>REAR RAIL KIT FOR PTRK-14</v>
          </cell>
          <cell r="D3720">
            <v>21.92</v>
          </cell>
          <cell r="E3720">
            <v>0</v>
          </cell>
          <cell r="F3720">
            <v>0</v>
          </cell>
          <cell r="G3720">
            <v>0</v>
          </cell>
          <cell r="H3720">
            <v>0</v>
          </cell>
          <cell r="I3720" t="str">
            <v>Volutone</v>
          </cell>
        </row>
        <row r="3721">
          <cell r="A3721" t="str">
            <v>IDF-ARB-24</v>
          </cell>
          <cell r="B3721" t="str">
            <v>Middle Atlantic</v>
          </cell>
          <cell r="C3721" t="str">
            <v>RAIL BRKT EXTEN FOR IDF</v>
          </cell>
          <cell r="D3721">
            <v>28.67</v>
          </cell>
          <cell r="E3721">
            <v>0</v>
          </cell>
          <cell r="F3721">
            <v>0</v>
          </cell>
          <cell r="G3721">
            <v>0</v>
          </cell>
          <cell r="H3721">
            <v>0</v>
          </cell>
          <cell r="I3721" t="str">
            <v>Volutone</v>
          </cell>
        </row>
        <row r="3722">
          <cell r="A3722" t="str">
            <v>USC-6R</v>
          </cell>
          <cell r="B3722" t="str">
            <v>Middle Atlantic</v>
          </cell>
          <cell r="C3722" t="str">
            <v>RACKMOUNT SEQUENCE CONTRO</v>
          </cell>
          <cell r="D3722">
            <v>382.12</v>
          </cell>
          <cell r="E3722">
            <v>0</v>
          </cell>
          <cell r="F3722">
            <v>0</v>
          </cell>
          <cell r="G3722">
            <v>0</v>
          </cell>
          <cell r="H3722">
            <v>0</v>
          </cell>
          <cell r="I3722" t="str">
            <v>Volutone</v>
          </cell>
        </row>
        <row r="3723">
          <cell r="A3723" t="str">
            <v>KB-SS</v>
          </cell>
          <cell r="B3723" t="str">
            <v>Middle Atlantic</v>
          </cell>
          <cell r="C3723" t="str">
            <v>RACKMOUNT KEYBOARD TRAY</v>
          </cell>
          <cell r="D3723">
            <v>134.76</v>
          </cell>
          <cell r="E3723">
            <v>0</v>
          </cell>
          <cell r="F3723">
            <v>0</v>
          </cell>
          <cell r="G3723">
            <v>0</v>
          </cell>
          <cell r="H3723">
            <v>0</v>
          </cell>
          <cell r="I3723" t="str">
            <v>Volutone</v>
          </cell>
        </row>
        <row r="3724">
          <cell r="A3724" t="str">
            <v>PB-XS</v>
          </cell>
          <cell r="B3724" t="str">
            <v>Middle Atlantic</v>
          </cell>
          <cell r="C3724" t="str">
            <v>RACKMOUNT FOR EX.SM POWER</v>
          </cell>
          <cell r="D3724">
            <v>19.71</v>
          </cell>
          <cell r="E3724">
            <v>0</v>
          </cell>
          <cell r="F3724">
            <v>0</v>
          </cell>
          <cell r="G3724">
            <v>0</v>
          </cell>
          <cell r="H3724">
            <v>0</v>
          </cell>
          <cell r="I3724" t="str">
            <v>Volutone</v>
          </cell>
        </row>
        <row r="3725">
          <cell r="A3725" t="str">
            <v>RM-KB</v>
          </cell>
          <cell r="B3725" t="str">
            <v>Middle Atlantic</v>
          </cell>
          <cell r="C3725" t="str">
            <v>RACKMOUNT COMPUTER KEYBOA</v>
          </cell>
          <cell r="D3725">
            <v>317.97000000000003</v>
          </cell>
          <cell r="E3725">
            <v>0</v>
          </cell>
          <cell r="F3725">
            <v>1</v>
          </cell>
          <cell r="G3725">
            <v>0</v>
          </cell>
          <cell r="H3725">
            <v>0</v>
          </cell>
          <cell r="I3725" t="str">
            <v>Volutone</v>
          </cell>
        </row>
        <row r="3726">
          <cell r="A3726" t="str">
            <v>RS-8436</v>
          </cell>
          <cell r="B3726" t="str">
            <v>Middle Atlantic</v>
          </cell>
          <cell r="C3726" t="str">
            <v>RACK SACK 84H X 25W X 36D</v>
          </cell>
          <cell r="D3726">
            <v>138.80000000000001</v>
          </cell>
          <cell r="E3726">
            <v>0</v>
          </cell>
          <cell r="F3726">
            <v>0</v>
          </cell>
          <cell r="G3726">
            <v>0</v>
          </cell>
          <cell r="H3726">
            <v>0</v>
          </cell>
          <cell r="I3726" t="str">
            <v>Volutone</v>
          </cell>
        </row>
        <row r="3727">
          <cell r="A3727" t="str">
            <v>RS-6036</v>
          </cell>
          <cell r="B3727" t="str">
            <v>Middle Atlantic</v>
          </cell>
          <cell r="C3727" t="str">
            <v>RACK SACK 60H X 25W X 36D</v>
          </cell>
          <cell r="D3727">
            <v>124.27</v>
          </cell>
          <cell r="E3727">
            <v>0</v>
          </cell>
          <cell r="F3727">
            <v>0</v>
          </cell>
          <cell r="G3727">
            <v>0</v>
          </cell>
          <cell r="H3727">
            <v>0</v>
          </cell>
          <cell r="I3727" t="str">
            <v>Volutone</v>
          </cell>
        </row>
        <row r="3728">
          <cell r="A3728" t="str">
            <v>ISO-KOP</v>
          </cell>
          <cell r="B3728" t="str">
            <v>Middle Atlantic</v>
          </cell>
          <cell r="C3728" t="str">
            <v>RACK ISOLATION PANEL</v>
          </cell>
          <cell r="D3728">
            <v>21.62</v>
          </cell>
          <cell r="E3728">
            <v>0</v>
          </cell>
          <cell r="F3728">
            <v>0</v>
          </cell>
          <cell r="G3728">
            <v>0</v>
          </cell>
          <cell r="H3728">
            <v>0</v>
          </cell>
          <cell r="I3728" t="str">
            <v>Volutone</v>
          </cell>
        </row>
        <row r="3729">
          <cell r="A3729" t="str">
            <v>SCQ3T-1427-1217-12BK</v>
          </cell>
          <cell r="B3729" t="str">
            <v>Middle Atlantic</v>
          </cell>
          <cell r="C3729" t="str">
            <v>QUIET MONITOR RACK STR, B</v>
          </cell>
          <cell r="D3729">
            <v>301.79000000000002</v>
          </cell>
          <cell r="E3729">
            <v>0</v>
          </cell>
          <cell r="F3729">
            <v>0</v>
          </cell>
          <cell r="G3729">
            <v>0</v>
          </cell>
          <cell r="H3729">
            <v>0</v>
          </cell>
          <cell r="I3729" t="str">
            <v>Volutone</v>
          </cell>
        </row>
        <row r="3730">
          <cell r="A3730" t="str">
            <v>SCQ3T-1427-1217-1217BK</v>
          </cell>
          <cell r="B3730" t="str">
            <v>Middle Atlantic</v>
          </cell>
          <cell r="C3730" t="str">
            <v>QUIET MONITOR RACK 17D, B</v>
          </cell>
          <cell r="D3730">
            <v>360.47</v>
          </cell>
          <cell r="E3730">
            <v>0</v>
          </cell>
          <cell r="F3730">
            <v>0</v>
          </cell>
          <cell r="G3730">
            <v>0</v>
          </cell>
          <cell r="H3730">
            <v>0</v>
          </cell>
          <cell r="I3730" t="str">
            <v>Volutone</v>
          </cell>
        </row>
        <row r="3731">
          <cell r="A3731" t="str">
            <v>QTFP-2-119</v>
          </cell>
          <cell r="B3731" t="str">
            <v>Middle Atlantic</v>
          </cell>
          <cell r="C3731" t="str">
            <v>QUIET FNPNL TEXT W/2-220V</v>
          </cell>
          <cell r="D3731">
            <v>84.93</v>
          </cell>
          <cell r="E3731">
            <v>0</v>
          </cell>
          <cell r="F3731">
            <v>0</v>
          </cell>
          <cell r="G3731">
            <v>0</v>
          </cell>
          <cell r="H3731">
            <v>0</v>
          </cell>
          <cell r="I3731" t="str">
            <v>Volutone</v>
          </cell>
        </row>
        <row r="3732">
          <cell r="A3732" t="str">
            <v>QTFP-1-119</v>
          </cell>
          <cell r="B3732" t="str">
            <v>Middle Atlantic</v>
          </cell>
          <cell r="C3732" t="str">
            <v>QUIET FNPNL TEXT W/1-220V</v>
          </cell>
          <cell r="D3732">
            <v>70.47</v>
          </cell>
          <cell r="E3732">
            <v>0</v>
          </cell>
          <cell r="F3732">
            <v>0</v>
          </cell>
          <cell r="G3732">
            <v>0</v>
          </cell>
          <cell r="H3732">
            <v>0</v>
          </cell>
          <cell r="I3732" t="str">
            <v>Volutone</v>
          </cell>
        </row>
        <row r="3733">
          <cell r="A3733" t="str">
            <v>QFP-2-119</v>
          </cell>
          <cell r="B3733" t="str">
            <v>Middle Atlantic</v>
          </cell>
          <cell r="C3733" t="str">
            <v>QUIET FNPNL ANOD W/2-220V</v>
          </cell>
          <cell r="D3733">
            <v>88.98</v>
          </cell>
          <cell r="E3733">
            <v>0</v>
          </cell>
          <cell r="F3733">
            <v>0</v>
          </cell>
          <cell r="G3733">
            <v>0</v>
          </cell>
          <cell r="H3733">
            <v>0</v>
          </cell>
          <cell r="I3733" t="str">
            <v>Volutone</v>
          </cell>
        </row>
        <row r="3734">
          <cell r="A3734" t="str">
            <v>QFP-1-119</v>
          </cell>
          <cell r="B3734" t="str">
            <v>Middle Atlantic</v>
          </cell>
          <cell r="C3734" t="str">
            <v>QUIET FNPNL ANOD 1-220V</v>
          </cell>
          <cell r="D3734">
            <v>74.67</v>
          </cell>
          <cell r="E3734">
            <v>0</v>
          </cell>
          <cell r="F3734">
            <v>0</v>
          </cell>
          <cell r="G3734">
            <v>0</v>
          </cell>
          <cell r="H3734">
            <v>0</v>
          </cell>
          <cell r="I3734" t="str">
            <v>Volutone</v>
          </cell>
        </row>
        <row r="3735">
          <cell r="A3735" t="str">
            <v>QTFP-2</v>
          </cell>
          <cell r="B3735" t="str">
            <v>Middle Atlantic</v>
          </cell>
          <cell r="C3735" t="str">
            <v>QUIET FAN PNL TEXT FOR 2</v>
          </cell>
          <cell r="D3735">
            <v>84.93</v>
          </cell>
          <cell r="E3735">
            <v>0</v>
          </cell>
          <cell r="F3735">
            <v>0</v>
          </cell>
          <cell r="G3735">
            <v>0</v>
          </cell>
          <cell r="H3735">
            <v>0</v>
          </cell>
          <cell r="I3735" t="str">
            <v>Volutone</v>
          </cell>
        </row>
        <row r="3736">
          <cell r="A3736" t="str">
            <v>QTFP-1</v>
          </cell>
          <cell r="B3736" t="str">
            <v>Middle Atlantic</v>
          </cell>
          <cell r="C3736" t="str">
            <v>QUIET FAN PNL TEXT FOR 1</v>
          </cell>
          <cell r="D3736">
            <v>70.47</v>
          </cell>
          <cell r="E3736">
            <v>0</v>
          </cell>
          <cell r="F3736">
            <v>0</v>
          </cell>
          <cell r="G3736">
            <v>0</v>
          </cell>
          <cell r="H3736">
            <v>0</v>
          </cell>
          <cell r="I3736" t="str">
            <v>Volutone</v>
          </cell>
        </row>
        <row r="3737">
          <cell r="A3737" t="str">
            <v>QFP-2</v>
          </cell>
          <cell r="B3737" t="str">
            <v>Middle Atlantic</v>
          </cell>
          <cell r="C3737" t="str">
            <v>QUIET FAN PNL ANOD FOR 2</v>
          </cell>
          <cell r="D3737">
            <v>88.98</v>
          </cell>
          <cell r="E3737">
            <v>0</v>
          </cell>
          <cell r="F3737">
            <v>0</v>
          </cell>
          <cell r="G3737">
            <v>0</v>
          </cell>
          <cell r="H3737">
            <v>0</v>
          </cell>
          <cell r="I3737" t="str">
            <v>Volutone</v>
          </cell>
        </row>
        <row r="3738">
          <cell r="A3738" t="str">
            <v>QFP-1</v>
          </cell>
          <cell r="B3738" t="str">
            <v>Middle Atlantic</v>
          </cell>
          <cell r="C3738" t="str">
            <v>QUIET FAN PNL ANOD FOR 1</v>
          </cell>
          <cell r="D3738">
            <v>74.67</v>
          </cell>
          <cell r="E3738">
            <v>0</v>
          </cell>
          <cell r="F3738">
            <v>0</v>
          </cell>
          <cell r="G3738">
            <v>0</v>
          </cell>
          <cell r="H3738">
            <v>0</v>
          </cell>
          <cell r="I3738" t="str">
            <v>Volutone</v>
          </cell>
        </row>
        <row r="3739">
          <cell r="A3739" t="str">
            <v>SCQ-1427-1217BK</v>
          </cell>
          <cell r="B3739" t="str">
            <v>Middle Atlantic</v>
          </cell>
          <cell r="C3739" t="str">
            <v>QUIET COOL CONSOLE,BLACK</v>
          </cell>
          <cell r="D3739">
            <v>746.09</v>
          </cell>
          <cell r="E3739">
            <v>0</v>
          </cell>
          <cell r="F3739">
            <v>0</v>
          </cell>
          <cell r="G3739">
            <v>0</v>
          </cell>
          <cell r="H3739">
            <v>0</v>
          </cell>
          <cell r="I3739" t="str">
            <v>Volutone</v>
          </cell>
        </row>
        <row r="3740">
          <cell r="A3740" t="str">
            <v>QBP-2</v>
          </cell>
          <cell r="B3740" t="str">
            <v>Middle Atlantic</v>
          </cell>
          <cell r="C3740" t="str">
            <v>QUIET 2 BLWR PNL,1SP BL</v>
          </cell>
          <cell r="D3740">
            <v>206.46</v>
          </cell>
          <cell r="E3740">
            <v>0</v>
          </cell>
          <cell r="F3740">
            <v>0</v>
          </cell>
          <cell r="G3740">
            <v>0</v>
          </cell>
          <cell r="H3740">
            <v>0</v>
          </cell>
          <cell r="I3740" t="str">
            <v>Volutone</v>
          </cell>
        </row>
        <row r="3741">
          <cell r="A3741" t="str">
            <v>QBP-2A</v>
          </cell>
          <cell r="B3741" t="str">
            <v>Middle Atlantic</v>
          </cell>
          <cell r="C3741" t="str">
            <v>QUIET 2 BLWR PNL,1SP ANO</v>
          </cell>
          <cell r="D3741">
            <v>227.21</v>
          </cell>
          <cell r="E3741">
            <v>0</v>
          </cell>
          <cell r="F3741">
            <v>0</v>
          </cell>
          <cell r="G3741">
            <v>0</v>
          </cell>
          <cell r="H3741">
            <v>0</v>
          </cell>
          <cell r="I3741" t="str">
            <v>Volutone</v>
          </cell>
        </row>
        <row r="3742">
          <cell r="A3742" t="str">
            <v>HR-QBP-1</v>
          </cell>
          <cell r="B3742" t="str">
            <v>Middle Atlantic</v>
          </cell>
          <cell r="C3742" t="str">
            <v>QUIET 1 BLWR 1/2 RACK PNL</v>
          </cell>
          <cell r="D3742">
            <v>130</v>
          </cell>
          <cell r="E3742">
            <v>0</v>
          </cell>
          <cell r="F3742">
            <v>0</v>
          </cell>
          <cell r="G3742">
            <v>0</v>
          </cell>
          <cell r="H3742">
            <v>0</v>
          </cell>
          <cell r="I3742" t="str">
            <v>Volutone</v>
          </cell>
        </row>
        <row r="3743">
          <cell r="A3743" t="str">
            <v>SH-BRK</v>
          </cell>
          <cell r="B3743" t="str">
            <v>Middle Atlantic</v>
          </cell>
          <cell r="C3743" t="str">
            <v>QUICK-POSITION TM SHELF</v>
          </cell>
          <cell r="D3743">
            <v>29.67</v>
          </cell>
          <cell r="E3743">
            <v>0</v>
          </cell>
          <cell r="F3743">
            <v>0.25</v>
          </cell>
          <cell r="G3743">
            <v>0</v>
          </cell>
          <cell r="H3743">
            <v>0</v>
          </cell>
          <cell r="I3743" t="str">
            <v>Volutone</v>
          </cell>
        </row>
        <row r="3744">
          <cell r="A3744" t="str">
            <v>SCQ-1427-1460BK-S</v>
          </cell>
          <cell r="B3744" t="str">
            <v>Middle Atlantic</v>
          </cell>
          <cell r="C3744" t="str">
            <v>QCOOL CNSL W/60DEG SL,SRS</v>
          </cell>
          <cell r="D3744">
            <v>1372.29</v>
          </cell>
          <cell r="E3744">
            <v>0</v>
          </cell>
          <cell r="F3744">
            <v>0</v>
          </cell>
          <cell r="G3744">
            <v>0</v>
          </cell>
          <cell r="H3744">
            <v>0</v>
          </cell>
          <cell r="I3744" t="str">
            <v>Volutone</v>
          </cell>
        </row>
        <row r="3745">
          <cell r="A3745" t="str">
            <v>SCQ-1427-1460BK</v>
          </cell>
          <cell r="B3745" t="str">
            <v>Middle Atlantic</v>
          </cell>
          <cell r="C3745" t="str">
            <v>QCOOL CNSL W/60 DEG SLOPE</v>
          </cell>
          <cell r="D3745">
            <v>844.16</v>
          </cell>
          <cell r="E3745">
            <v>0</v>
          </cell>
          <cell r="F3745">
            <v>0</v>
          </cell>
          <cell r="G3745">
            <v>0</v>
          </cell>
          <cell r="H3745">
            <v>0</v>
          </cell>
          <cell r="I3745" t="str">
            <v>Volutone</v>
          </cell>
        </row>
        <row r="3746">
          <cell r="A3746" t="str">
            <v>SCQ-1427-1217BK-S</v>
          </cell>
          <cell r="B3746" t="str">
            <v>Middle Atlantic</v>
          </cell>
          <cell r="C3746" t="str">
            <v>Q-COOL CNSL, BLACK W/SRSR</v>
          </cell>
          <cell r="D3746">
            <v>1274.2</v>
          </cell>
          <cell r="E3746">
            <v>0</v>
          </cell>
          <cell r="F3746">
            <v>0</v>
          </cell>
          <cell r="G3746">
            <v>0</v>
          </cell>
          <cell r="H3746">
            <v>0</v>
          </cell>
          <cell r="I3746" t="str">
            <v>Volutone</v>
          </cell>
        </row>
        <row r="3747">
          <cell r="A3747" t="str">
            <v>MD-KB</v>
          </cell>
          <cell r="B3747" t="str">
            <v>Middle Atlantic</v>
          </cell>
          <cell r="C3747" t="str">
            <v>PULLOUT KEYBOARD TRAY</v>
          </cell>
          <cell r="D3747">
            <v>83.82</v>
          </cell>
          <cell r="E3747">
            <v>0</v>
          </cell>
          <cell r="F3747">
            <v>0</v>
          </cell>
          <cell r="G3747">
            <v>0</v>
          </cell>
          <cell r="H3747">
            <v>0</v>
          </cell>
          <cell r="I3747" t="str">
            <v>Volutone</v>
          </cell>
        </row>
        <row r="3748">
          <cell r="A3748" t="str">
            <v>PTRK-2726MDK</v>
          </cell>
          <cell r="B3748" t="str">
            <v>Middle Atlantic</v>
          </cell>
          <cell r="C3748" t="str">
            <v>PTRK-2726 W/PLEXI DR,TOP</v>
          </cell>
          <cell r="D3748">
            <v>925.54</v>
          </cell>
          <cell r="E3748">
            <v>0</v>
          </cell>
          <cell r="F3748">
            <v>0</v>
          </cell>
          <cell r="G3748">
            <v>0</v>
          </cell>
          <cell r="H3748">
            <v>0</v>
          </cell>
          <cell r="I3748" t="str">
            <v>Volutone</v>
          </cell>
        </row>
        <row r="3749">
          <cell r="A3749" t="str">
            <v>PTRK-2126MDK</v>
          </cell>
          <cell r="B3749" t="str">
            <v>Middle Atlantic</v>
          </cell>
          <cell r="C3749" t="str">
            <v>PTRK-2126 W/PLEXI DR,TOP</v>
          </cell>
          <cell r="D3749">
            <v>855.81</v>
          </cell>
          <cell r="E3749">
            <v>0</v>
          </cell>
          <cell r="F3749">
            <v>0</v>
          </cell>
          <cell r="G3749">
            <v>0</v>
          </cell>
          <cell r="H3749">
            <v>0</v>
          </cell>
          <cell r="I3749" t="str">
            <v>Volutone</v>
          </cell>
        </row>
        <row r="3750">
          <cell r="A3750" t="str">
            <v>PTRK-21MDK</v>
          </cell>
          <cell r="B3750" t="str">
            <v>Middle Atlantic</v>
          </cell>
          <cell r="C3750" t="str">
            <v>PTRK-21 W/PLEXI &amp; TOP</v>
          </cell>
          <cell r="D3750">
            <v>732.69</v>
          </cell>
          <cell r="E3750">
            <v>0</v>
          </cell>
          <cell r="F3750">
            <v>0</v>
          </cell>
          <cell r="G3750">
            <v>0</v>
          </cell>
          <cell r="H3750">
            <v>0</v>
          </cell>
          <cell r="I3750" t="str">
            <v>Volutone</v>
          </cell>
        </row>
        <row r="3751">
          <cell r="A3751" t="str">
            <v>PTRK-1426MDK</v>
          </cell>
          <cell r="B3751" t="str">
            <v>Middle Atlantic</v>
          </cell>
          <cell r="C3751" t="str">
            <v>PTRK-1426 W/PLEXI DR,TOP</v>
          </cell>
          <cell r="D3751">
            <v>792.44</v>
          </cell>
          <cell r="E3751">
            <v>0</v>
          </cell>
          <cell r="F3751">
            <v>0</v>
          </cell>
          <cell r="G3751">
            <v>0</v>
          </cell>
          <cell r="H3751">
            <v>0</v>
          </cell>
          <cell r="I3751" t="str">
            <v>Volutone</v>
          </cell>
        </row>
        <row r="3752">
          <cell r="A3752" t="str">
            <v>PTRK-14MDK</v>
          </cell>
          <cell r="B3752" t="str">
            <v>Middle Atlantic</v>
          </cell>
          <cell r="C3752" t="str">
            <v>PTRK-14 W/PLEXI &amp; TOP</v>
          </cell>
          <cell r="D3752">
            <v>677.91</v>
          </cell>
          <cell r="E3752">
            <v>0</v>
          </cell>
          <cell r="F3752">
            <v>0</v>
          </cell>
          <cell r="G3752">
            <v>0</v>
          </cell>
          <cell r="H3752">
            <v>0</v>
          </cell>
          <cell r="I3752" t="str">
            <v>Volutone</v>
          </cell>
        </row>
        <row r="3753">
          <cell r="A3753" t="str">
            <v>SH-DMP-S</v>
          </cell>
          <cell r="B3753" t="str">
            <v>Middle Atlantic</v>
          </cell>
          <cell r="C3753" t="str">
            <v>PRTBL MDIA PLYR SHF TEX</v>
          </cell>
          <cell r="D3753">
            <v>76.83</v>
          </cell>
          <cell r="E3753">
            <v>0</v>
          </cell>
          <cell r="F3753">
            <v>0.25</v>
          </cell>
          <cell r="G3753">
            <v>0</v>
          </cell>
          <cell r="H3753">
            <v>0</v>
          </cell>
          <cell r="I3753" t="str">
            <v>Volutone</v>
          </cell>
        </row>
        <row r="3754">
          <cell r="A3754" t="str">
            <v>SH-DMP-A</v>
          </cell>
          <cell r="B3754" t="str">
            <v>Middle Atlantic</v>
          </cell>
          <cell r="C3754" t="str">
            <v>PRTBL MDIA PLYR SHF ANOD</v>
          </cell>
          <cell r="D3754">
            <v>91.46</v>
          </cell>
          <cell r="E3754">
            <v>0</v>
          </cell>
          <cell r="F3754">
            <v>0.25</v>
          </cell>
          <cell r="G3754">
            <v>0</v>
          </cell>
          <cell r="H3754">
            <v>0</v>
          </cell>
          <cell r="I3754" t="str">
            <v>Volutone</v>
          </cell>
        </row>
        <row r="3755">
          <cell r="A3755" t="str">
            <v>DRIFT</v>
          </cell>
          <cell r="B3755" t="str">
            <v>Middle Atlantic</v>
          </cell>
          <cell r="C3755" t="str">
            <v>PR.DRIFT PINS FOR GANGING</v>
          </cell>
          <cell r="D3755">
            <v>30.43</v>
          </cell>
          <cell r="E3755">
            <v>0</v>
          </cell>
          <cell r="F3755">
            <v>0</v>
          </cell>
          <cell r="G3755">
            <v>0</v>
          </cell>
          <cell r="H3755">
            <v>0</v>
          </cell>
          <cell r="I3755" t="str">
            <v>Volutone</v>
          </cell>
        </row>
        <row r="3756">
          <cell r="A3756" t="str">
            <v>DRK19-RR44</v>
          </cell>
          <cell r="B3756" t="str">
            <v>Middle Atlantic</v>
          </cell>
          <cell r="C3756" t="str">
            <v>PR.19,44SP DRK RACKRAIL</v>
          </cell>
          <cell r="D3756">
            <v>99.3</v>
          </cell>
          <cell r="E3756">
            <v>0</v>
          </cell>
          <cell r="F3756">
            <v>0</v>
          </cell>
          <cell r="G3756">
            <v>0</v>
          </cell>
          <cell r="H3756">
            <v>0</v>
          </cell>
          <cell r="I3756" t="str">
            <v>Volutone</v>
          </cell>
        </row>
        <row r="3757">
          <cell r="A3757" t="str">
            <v>SPNQ-1427-1217BK</v>
          </cell>
          <cell r="B3757" t="str">
            <v>Middle Atlantic</v>
          </cell>
          <cell r="C3757" t="str">
            <v>PR SIDES,SCQ-1427-1217,BL</v>
          </cell>
          <cell r="D3757">
            <v>323.58</v>
          </cell>
          <cell r="E3757">
            <v>0</v>
          </cell>
          <cell r="F3757">
            <v>0</v>
          </cell>
          <cell r="G3757">
            <v>0</v>
          </cell>
          <cell r="H3757">
            <v>0</v>
          </cell>
          <cell r="I3757" t="str">
            <v>Volutone</v>
          </cell>
        </row>
        <row r="3758">
          <cell r="A3758" t="str">
            <v>SPNQ3T-1427-1217-12BK</v>
          </cell>
          <cell r="B3758" t="str">
            <v>Middle Atlantic</v>
          </cell>
          <cell r="C3758" t="str">
            <v>PR SIDES,3T QUIET STR,BLA</v>
          </cell>
          <cell r="D3758">
            <v>167.66</v>
          </cell>
          <cell r="E3758">
            <v>0</v>
          </cell>
          <cell r="F3758">
            <v>0</v>
          </cell>
          <cell r="G3758">
            <v>0</v>
          </cell>
          <cell r="H3758">
            <v>0</v>
          </cell>
          <cell r="I3758" t="str">
            <v>Volutone</v>
          </cell>
        </row>
        <row r="3759">
          <cell r="A3759" t="str">
            <v>SPNQ-1427-1460BK</v>
          </cell>
          <cell r="B3759" t="str">
            <v>Middle Atlantic</v>
          </cell>
          <cell r="C3759" t="str">
            <v>PR SIDES, SCQ-1427-1460BK</v>
          </cell>
          <cell r="D3759">
            <v>260.83999999999997</v>
          </cell>
          <cell r="E3759">
            <v>0</v>
          </cell>
          <cell r="F3759">
            <v>0</v>
          </cell>
          <cell r="G3759">
            <v>0</v>
          </cell>
          <cell r="H3759">
            <v>0</v>
          </cell>
          <cell r="I3759" t="str">
            <v>Volutone</v>
          </cell>
        </row>
        <row r="3760">
          <cell r="A3760" t="str">
            <v>SPNQ3T-1427-1217-1217BK</v>
          </cell>
          <cell r="B3760" t="str">
            <v>Middle Atlantic</v>
          </cell>
          <cell r="C3760" t="str">
            <v>PR SIDES, 3T QUIET 17D,BL</v>
          </cell>
          <cell r="D3760">
            <v>171.01</v>
          </cell>
          <cell r="E3760">
            <v>0</v>
          </cell>
          <cell r="F3760">
            <v>0</v>
          </cell>
          <cell r="G3760">
            <v>0</v>
          </cell>
          <cell r="H3760">
            <v>0</v>
          </cell>
          <cell r="I3760" t="str">
            <v>Volutone</v>
          </cell>
        </row>
        <row r="3761">
          <cell r="A3761" t="str">
            <v>SPN-1427-1460BK</v>
          </cell>
          <cell r="B3761" t="str">
            <v>Middle Atlantic</v>
          </cell>
          <cell r="C3761" t="str">
            <v>PR SIDES SC-1427-1460BK</v>
          </cell>
          <cell r="D3761">
            <v>228.61</v>
          </cell>
          <cell r="E3761">
            <v>0</v>
          </cell>
          <cell r="F3761">
            <v>0</v>
          </cell>
          <cell r="G3761">
            <v>0</v>
          </cell>
          <cell r="H3761">
            <v>0</v>
          </cell>
          <cell r="I3761" t="str">
            <v>Volutone</v>
          </cell>
        </row>
        <row r="3762">
          <cell r="A3762" t="str">
            <v>SPN3T-1427-1217-12BK</v>
          </cell>
          <cell r="B3762" t="str">
            <v>Middle Atlantic</v>
          </cell>
          <cell r="C3762" t="str">
            <v>PR SIDES 3T CONV STR,BLAC</v>
          </cell>
          <cell r="D3762">
            <v>131.5</v>
          </cell>
          <cell r="E3762">
            <v>0</v>
          </cell>
          <cell r="F3762">
            <v>0</v>
          </cell>
          <cell r="G3762">
            <v>0</v>
          </cell>
          <cell r="H3762">
            <v>0</v>
          </cell>
          <cell r="I3762" t="str">
            <v>Volutone</v>
          </cell>
        </row>
        <row r="3763">
          <cell r="A3763" t="str">
            <v>SPN3T-1427-1217-1217BK</v>
          </cell>
          <cell r="B3763" t="str">
            <v>Middle Atlantic</v>
          </cell>
          <cell r="C3763" t="str">
            <v>PR SIDES 3T CONV 17D,BLAC</v>
          </cell>
          <cell r="D3763">
            <v>134.77000000000001</v>
          </cell>
          <cell r="E3763">
            <v>0</v>
          </cell>
          <cell r="F3763">
            <v>0</v>
          </cell>
          <cell r="G3763">
            <v>0</v>
          </cell>
          <cell r="H3763">
            <v>0</v>
          </cell>
          <cell r="I3763" t="str">
            <v>Volutone</v>
          </cell>
        </row>
        <row r="3764">
          <cell r="A3764" t="str">
            <v>RDR-S6-SPBK-BK</v>
          </cell>
          <cell r="B3764" t="str">
            <v>Middle Atlantic</v>
          </cell>
          <cell r="C3764" t="str">
            <v>PR SDS,RAP,RDRS6/35RU,B</v>
          </cell>
          <cell r="D3764">
            <v>414.98</v>
          </cell>
          <cell r="E3764">
            <v>0</v>
          </cell>
          <cell r="F3764">
            <v>0</v>
          </cell>
          <cell r="G3764">
            <v>0</v>
          </cell>
          <cell r="H3764">
            <v>0</v>
          </cell>
          <cell r="I3764" t="str">
            <v>Volutone</v>
          </cell>
        </row>
        <row r="3765">
          <cell r="A3765" t="str">
            <v>RDR-S4-SPBK-BK</v>
          </cell>
          <cell r="B3765" t="str">
            <v>Middle Atlantic</v>
          </cell>
          <cell r="C3765" t="str">
            <v>PR SDS,RAP,RDRS4/24RU,B</v>
          </cell>
          <cell r="D3765">
            <v>303.08</v>
          </cell>
          <cell r="E3765">
            <v>0</v>
          </cell>
          <cell r="F3765">
            <v>0</v>
          </cell>
          <cell r="G3765">
            <v>0</v>
          </cell>
          <cell r="H3765">
            <v>0</v>
          </cell>
          <cell r="I3765" t="str">
            <v>Volutone</v>
          </cell>
        </row>
        <row r="3766">
          <cell r="A3766" t="str">
            <v>RDR-S3-SPBK-BK</v>
          </cell>
          <cell r="B3766" t="str">
            <v>Middle Atlantic</v>
          </cell>
          <cell r="C3766" t="str">
            <v>PR SDS,RAP,RDRS3/16RU,B</v>
          </cell>
          <cell r="D3766">
            <v>218.69</v>
          </cell>
          <cell r="E3766">
            <v>0</v>
          </cell>
          <cell r="F3766">
            <v>0</v>
          </cell>
          <cell r="G3766">
            <v>0</v>
          </cell>
          <cell r="H3766">
            <v>0</v>
          </cell>
          <cell r="I3766" t="str">
            <v>Volutone</v>
          </cell>
        </row>
        <row r="3767">
          <cell r="A3767" t="str">
            <v>CK-45C</v>
          </cell>
          <cell r="B3767" t="str">
            <v>Middle Atlantic</v>
          </cell>
          <cell r="C3767" t="str">
            <v>PR CABLE ORGANIZER COVER,</v>
          </cell>
          <cell r="D3767">
            <v>50.82</v>
          </cell>
          <cell r="E3767">
            <v>0</v>
          </cell>
          <cell r="F3767">
            <v>0</v>
          </cell>
          <cell r="G3767">
            <v>0</v>
          </cell>
          <cell r="H3767">
            <v>0</v>
          </cell>
          <cell r="I3767" t="str">
            <v>Volutone</v>
          </cell>
        </row>
        <row r="3768">
          <cell r="A3768" t="str">
            <v>SPN-54-36</v>
          </cell>
          <cell r="B3768" t="str">
            <v>Middle Atlantic</v>
          </cell>
          <cell r="C3768" t="str">
            <v>PR BLK 54SP SDS,36"DP</v>
          </cell>
          <cell r="D3768">
            <v>503.22</v>
          </cell>
          <cell r="E3768">
            <v>0</v>
          </cell>
          <cell r="F3768">
            <v>0</v>
          </cell>
          <cell r="G3768">
            <v>0</v>
          </cell>
          <cell r="H3768">
            <v>0</v>
          </cell>
          <cell r="I3768" t="str">
            <v>Volutone</v>
          </cell>
        </row>
        <row r="3769">
          <cell r="A3769" t="str">
            <v>SPN-54-312</v>
          </cell>
          <cell r="B3769" t="str">
            <v>Middle Atlantic</v>
          </cell>
          <cell r="C3769" t="str">
            <v>PR BLK 54SP SDS FOR 31-32</v>
          </cell>
          <cell r="D3769">
            <v>461.66</v>
          </cell>
          <cell r="E3769">
            <v>0</v>
          </cell>
          <cell r="F3769">
            <v>0</v>
          </cell>
          <cell r="G3769">
            <v>0</v>
          </cell>
          <cell r="H3769">
            <v>0</v>
          </cell>
          <cell r="I3769" t="str">
            <v>Volutone</v>
          </cell>
        </row>
        <row r="3770">
          <cell r="A3770" t="str">
            <v>SPN-45-48</v>
          </cell>
          <cell r="B3770" t="str">
            <v>Middle Atlantic</v>
          </cell>
          <cell r="C3770" t="str">
            <v>PR BLK 45SP,48D SIDE PNLS</v>
          </cell>
          <cell r="D3770">
            <v>545.54999999999995</v>
          </cell>
          <cell r="E3770">
            <v>0</v>
          </cell>
          <cell r="F3770">
            <v>0</v>
          </cell>
          <cell r="G3770">
            <v>0</v>
          </cell>
          <cell r="H3770">
            <v>0</v>
          </cell>
          <cell r="I3770" t="str">
            <v>Volutone</v>
          </cell>
        </row>
        <row r="3771">
          <cell r="A3771" t="str">
            <v>SPN-45-42</v>
          </cell>
          <cell r="B3771" t="str">
            <v>Middle Atlantic</v>
          </cell>
          <cell r="C3771" t="str">
            <v>PR BLK 45SP,42D SIDE PNLS</v>
          </cell>
          <cell r="D3771">
            <v>470.89</v>
          </cell>
          <cell r="E3771">
            <v>0</v>
          </cell>
          <cell r="F3771">
            <v>0</v>
          </cell>
          <cell r="G3771">
            <v>0</v>
          </cell>
          <cell r="H3771">
            <v>0</v>
          </cell>
          <cell r="I3771" t="str">
            <v>Volutone</v>
          </cell>
        </row>
        <row r="3772">
          <cell r="A3772" t="str">
            <v>SPN-45-36</v>
          </cell>
          <cell r="B3772" t="str">
            <v>Middle Atlantic</v>
          </cell>
          <cell r="C3772" t="str">
            <v>PR BLK 45SP,36D SIDE PNLS</v>
          </cell>
          <cell r="D3772">
            <v>413.46</v>
          </cell>
          <cell r="E3772">
            <v>0</v>
          </cell>
          <cell r="F3772">
            <v>0</v>
          </cell>
          <cell r="G3772">
            <v>0</v>
          </cell>
          <cell r="H3772">
            <v>0</v>
          </cell>
          <cell r="I3772" t="str">
            <v>Volutone</v>
          </cell>
        </row>
        <row r="3773">
          <cell r="A3773" t="str">
            <v>SPN-44-36</v>
          </cell>
          <cell r="B3773" t="str">
            <v>Middle Atlantic</v>
          </cell>
          <cell r="C3773" t="str">
            <v>PR BLK 44SP, 36DP SIDE PA</v>
          </cell>
          <cell r="D3773">
            <v>424.56</v>
          </cell>
          <cell r="E3773">
            <v>0</v>
          </cell>
          <cell r="F3773">
            <v>0</v>
          </cell>
          <cell r="G3773">
            <v>0</v>
          </cell>
          <cell r="H3773">
            <v>0</v>
          </cell>
          <cell r="I3773" t="str">
            <v>Volutone</v>
          </cell>
        </row>
        <row r="3774">
          <cell r="A3774" t="str">
            <v>SPN-44-423</v>
          </cell>
          <cell r="B3774" t="str">
            <v>Middle Atlantic</v>
          </cell>
          <cell r="C3774" t="str">
            <v>PR BLK 44SP SDS,42-43"DP</v>
          </cell>
          <cell r="D3774">
            <v>483.78</v>
          </cell>
          <cell r="E3774">
            <v>0</v>
          </cell>
          <cell r="F3774">
            <v>0</v>
          </cell>
          <cell r="G3774">
            <v>0</v>
          </cell>
          <cell r="H3774">
            <v>0</v>
          </cell>
          <cell r="I3774" t="str">
            <v>Volutone</v>
          </cell>
        </row>
        <row r="3775">
          <cell r="A3775" t="str">
            <v>SPN-44-312</v>
          </cell>
          <cell r="B3775" t="str">
            <v>Middle Atlantic</v>
          </cell>
          <cell r="C3775" t="str">
            <v>PR BLK 44SP SDS FOR 31-32</v>
          </cell>
          <cell r="D3775">
            <v>384.97</v>
          </cell>
          <cell r="E3775">
            <v>0</v>
          </cell>
          <cell r="F3775">
            <v>0</v>
          </cell>
          <cell r="G3775">
            <v>0</v>
          </cell>
          <cell r="H3775">
            <v>0</v>
          </cell>
          <cell r="I3775" t="str">
            <v>Volutone</v>
          </cell>
        </row>
        <row r="3776">
          <cell r="A3776" t="str">
            <v>SPN-44-267</v>
          </cell>
          <cell r="B3776" t="str">
            <v>Middle Atlantic</v>
          </cell>
          <cell r="C3776" t="str">
            <v>PR BLK 44SP SDS FOR 26-27</v>
          </cell>
          <cell r="D3776">
            <v>289.13</v>
          </cell>
          <cell r="E3776">
            <v>0</v>
          </cell>
          <cell r="F3776">
            <v>0</v>
          </cell>
          <cell r="G3776">
            <v>0</v>
          </cell>
          <cell r="H3776">
            <v>0</v>
          </cell>
          <cell r="I3776" t="str">
            <v>Volutone</v>
          </cell>
        </row>
        <row r="3777">
          <cell r="A3777" t="str">
            <v>SPN-42-48</v>
          </cell>
          <cell r="B3777" t="str">
            <v>Middle Atlantic</v>
          </cell>
          <cell r="C3777" t="str">
            <v>PR BLK 42SP,48D SIDE PNLS</v>
          </cell>
          <cell r="D3777">
            <v>528.32000000000005</v>
          </cell>
          <cell r="E3777">
            <v>0</v>
          </cell>
          <cell r="F3777">
            <v>0</v>
          </cell>
          <cell r="G3777">
            <v>0</v>
          </cell>
          <cell r="H3777">
            <v>0</v>
          </cell>
          <cell r="I3777" t="str">
            <v>Volutone</v>
          </cell>
        </row>
        <row r="3778">
          <cell r="A3778" t="str">
            <v>SPN-42-42</v>
          </cell>
          <cell r="B3778" t="str">
            <v>Middle Atlantic</v>
          </cell>
          <cell r="C3778" t="str">
            <v>PR BLK 42SP,42D SIDEPNLS</v>
          </cell>
          <cell r="D3778">
            <v>458.25</v>
          </cell>
          <cell r="E3778">
            <v>0</v>
          </cell>
          <cell r="F3778">
            <v>0</v>
          </cell>
          <cell r="G3778">
            <v>0</v>
          </cell>
          <cell r="H3778">
            <v>0</v>
          </cell>
          <cell r="I3778" t="str">
            <v>Volutone</v>
          </cell>
        </row>
        <row r="3779">
          <cell r="A3779" t="str">
            <v>SPN-42-36</v>
          </cell>
          <cell r="B3779" t="str">
            <v>Middle Atlantic</v>
          </cell>
          <cell r="C3779" t="str">
            <v>PR BLK 42SP,36D SIDEPNLS</v>
          </cell>
          <cell r="D3779">
            <v>401.98</v>
          </cell>
          <cell r="E3779">
            <v>0</v>
          </cell>
          <cell r="F3779">
            <v>0</v>
          </cell>
          <cell r="G3779">
            <v>0</v>
          </cell>
          <cell r="H3779">
            <v>0</v>
          </cell>
          <cell r="I3779" t="str">
            <v>Volutone</v>
          </cell>
        </row>
        <row r="3780">
          <cell r="A3780" t="str">
            <v>SPN-40-423</v>
          </cell>
          <cell r="B3780" t="str">
            <v>Middle Atlantic</v>
          </cell>
          <cell r="C3780" t="str">
            <v>PR BLK 40SP/42D SIDE PNLS</v>
          </cell>
          <cell r="D3780">
            <v>471.61</v>
          </cell>
          <cell r="E3780">
            <v>0</v>
          </cell>
          <cell r="F3780">
            <v>0</v>
          </cell>
          <cell r="G3780">
            <v>0</v>
          </cell>
          <cell r="H3780">
            <v>0</v>
          </cell>
          <cell r="I3780" t="str">
            <v>Volutone</v>
          </cell>
        </row>
        <row r="3781">
          <cell r="A3781" t="str">
            <v>SPN-40-36</v>
          </cell>
          <cell r="B3781" t="str">
            <v>Middle Atlantic</v>
          </cell>
          <cell r="C3781" t="str">
            <v>PR BLK 40SP/36D SIDE PNLS</v>
          </cell>
          <cell r="D3781">
            <v>412.41</v>
          </cell>
          <cell r="E3781">
            <v>0</v>
          </cell>
          <cell r="F3781">
            <v>0</v>
          </cell>
          <cell r="G3781">
            <v>0</v>
          </cell>
          <cell r="H3781">
            <v>0</v>
          </cell>
          <cell r="I3781" t="str">
            <v>Volutone</v>
          </cell>
        </row>
        <row r="3782">
          <cell r="A3782" t="str">
            <v>SPN-40-312</v>
          </cell>
          <cell r="B3782" t="str">
            <v>Middle Atlantic</v>
          </cell>
          <cell r="C3782" t="str">
            <v>PR BLK 40SP SDS FOR 31-32</v>
          </cell>
          <cell r="D3782">
            <v>372.79</v>
          </cell>
          <cell r="E3782">
            <v>0</v>
          </cell>
          <cell r="F3782">
            <v>0</v>
          </cell>
          <cell r="G3782">
            <v>0</v>
          </cell>
          <cell r="H3782">
            <v>0</v>
          </cell>
          <cell r="I3782" t="str">
            <v>Volutone</v>
          </cell>
        </row>
        <row r="3783">
          <cell r="A3783" t="str">
            <v>SPN-40-267</v>
          </cell>
          <cell r="B3783" t="str">
            <v>Middle Atlantic</v>
          </cell>
          <cell r="C3783" t="str">
            <v>PR BLK 40SP SDS FOR 26-27</v>
          </cell>
          <cell r="D3783">
            <v>272.39</v>
          </cell>
          <cell r="E3783">
            <v>0</v>
          </cell>
          <cell r="F3783">
            <v>0</v>
          </cell>
          <cell r="G3783">
            <v>0</v>
          </cell>
          <cell r="H3783">
            <v>0</v>
          </cell>
          <cell r="I3783" t="str">
            <v>Volutone</v>
          </cell>
        </row>
        <row r="3784">
          <cell r="A3784" t="str">
            <v>SPN-37-312</v>
          </cell>
          <cell r="B3784" t="str">
            <v>Middle Atlantic</v>
          </cell>
          <cell r="C3784" t="str">
            <v>PR BLK 37SP SDS FOR 31-32</v>
          </cell>
          <cell r="D3784">
            <v>345.41</v>
          </cell>
          <cell r="E3784">
            <v>0</v>
          </cell>
          <cell r="F3784">
            <v>0</v>
          </cell>
          <cell r="G3784">
            <v>0</v>
          </cell>
          <cell r="H3784">
            <v>0</v>
          </cell>
          <cell r="I3784" t="str">
            <v>Volutone</v>
          </cell>
        </row>
        <row r="3785">
          <cell r="A3785" t="str">
            <v>SPN-37-267</v>
          </cell>
          <cell r="B3785" t="str">
            <v>Middle Atlantic</v>
          </cell>
          <cell r="C3785" t="str">
            <v>PR BLK 37SP SDS FOR 26-27</v>
          </cell>
          <cell r="D3785">
            <v>254.11</v>
          </cell>
          <cell r="E3785">
            <v>0</v>
          </cell>
          <cell r="F3785">
            <v>0</v>
          </cell>
          <cell r="G3785">
            <v>0</v>
          </cell>
          <cell r="H3785">
            <v>0</v>
          </cell>
          <cell r="I3785" t="str">
            <v>Volutone</v>
          </cell>
        </row>
        <row r="3786">
          <cell r="A3786" t="str">
            <v>SPN-24-42</v>
          </cell>
          <cell r="B3786" t="str">
            <v>Middle Atlantic</v>
          </cell>
          <cell r="C3786" t="str">
            <v>PR BLK 24SP,42D SIDE PNLS</v>
          </cell>
          <cell r="D3786">
            <v>356.04</v>
          </cell>
          <cell r="E3786">
            <v>0</v>
          </cell>
          <cell r="F3786">
            <v>0</v>
          </cell>
          <cell r="G3786">
            <v>0</v>
          </cell>
          <cell r="H3786">
            <v>0</v>
          </cell>
          <cell r="I3786" t="str">
            <v>Volutone</v>
          </cell>
        </row>
        <row r="3787">
          <cell r="A3787" t="str">
            <v>SPN-24-312</v>
          </cell>
          <cell r="B3787" t="str">
            <v>Middle Atlantic</v>
          </cell>
          <cell r="C3787" t="str">
            <v>PR BLK 24SP SDS FOR 31-32</v>
          </cell>
          <cell r="D3787">
            <v>289.13</v>
          </cell>
          <cell r="E3787">
            <v>0</v>
          </cell>
          <cell r="F3787">
            <v>0</v>
          </cell>
          <cell r="G3787">
            <v>0</v>
          </cell>
          <cell r="H3787">
            <v>0</v>
          </cell>
          <cell r="I3787" t="str">
            <v>Volutone</v>
          </cell>
        </row>
        <row r="3788">
          <cell r="A3788" t="str">
            <v>SPN-24-267</v>
          </cell>
          <cell r="B3788" t="str">
            <v>Middle Atlantic</v>
          </cell>
          <cell r="C3788" t="str">
            <v>PR BLK 24SP SDS FOR 26-27</v>
          </cell>
          <cell r="D3788">
            <v>213.03</v>
          </cell>
          <cell r="E3788">
            <v>0</v>
          </cell>
          <cell r="F3788">
            <v>0</v>
          </cell>
          <cell r="G3788">
            <v>0</v>
          </cell>
          <cell r="H3788">
            <v>0</v>
          </cell>
          <cell r="I3788" t="str">
            <v>Volutone</v>
          </cell>
        </row>
        <row r="3789">
          <cell r="A3789" t="str">
            <v>PROR4CN-RR51</v>
          </cell>
          <cell r="B3789" t="str">
            <v>Middle Atlantic</v>
          </cell>
          <cell r="C3789" t="str">
            <v>PR 51SP CAGENUT SPLIT RL</v>
          </cell>
          <cell r="D3789">
            <v>94.36</v>
          </cell>
          <cell r="E3789">
            <v>0</v>
          </cell>
          <cell r="F3789">
            <v>0</v>
          </cell>
          <cell r="G3789">
            <v>0</v>
          </cell>
          <cell r="H3789">
            <v>0</v>
          </cell>
          <cell r="I3789" t="str">
            <v>Volutone</v>
          </cell>
        </row>
        <row r="3790">
          <cell r="A3790" t="str">
            <v>R412-RR51</v>
          </cell>
          <cell r="B3790" t="str">
            <v>Middle Atlantic</v>
          </cell>
          <cell r="C3790" t="str">
            <v>PR 51SP 12/24 SPLIT RAIL</v>
          </cell>
          <cell r="D3790">
            <v>72.86</v>
          </cell>
          <cell r="E3790">
            <v>0</v>
          </cell>
          <cell r="F3790">
            <v>0</v>
          </cell>
          <cell r="G3790">
            <v>0</v>
          </cell>
          <cell r="H3790">
            <v>0</v>
          </cell>
          <cell r="I3790" t="str">
            <v>Volutone</v>
          </cell>
        </row>
        <row r="3791">
          <cell r="A3791" t="str">
            <v>TRACK50</v>
          </cell>
          <cell r="B3791" t="str">
            <v>Middle Atlantic</v>
          </cell>
          <cell r="C3791" t="str">
            <v>PR 50"SERVICE TRACKS</v>
          </cell>
          <cell r="D3791">
            <v>190.22</v>
          </cell>
          <cell r="E3791">
            <v>0</v>
          </cell>
          <cell r="F3791">
            <v>0</v>
          </cell>
          <cell r="G3791">
            <v>0</v>
          </cell>
          <cell r="H3791">
            <v>0</v>
          </cell>
          <cell r="I3791" t="str">
            <v>Volutone</v>
          </cell>
        </row>
        <row r="3792">
          <cell r="A3792" t="str">
            <v>PROR4CN-RR45</v>
          </cell>
          <cell r="B3792" t="str">
            <v>Middle Atlantic</v>
          </cell>
          <cell r="C3792" t="str">
            <v>PR 45SP CAGENUT SPLIT RL</v>
          </cell>
          <cell r="D3792">
            <v>86</v>
          </cell>
          <cell r="E3792">
            <v>0</v>
          </cell>
          <cell r="F3792">
            <v>0</v>
          </cell>
          <cell r="G3792">
            <v>0</v>
          </cell>
          <cell r="H3792">
            <v>0</v>
          </cell>
          <cell r="I3792" t="str">
            <v>Volutone</v>
          </cell>
        </row>
        <row r="3793">
          <cell r="A3793" t="str">
            <v>PROWMRK-RR45</v>
          </cell>
          <cell r="B3793" t="str">
            <v>Middle Atlantic</v>
          </cell>
          <cell r="C3793" t="str">
            <v>PR 45SP CAGENUT RR,WMRK</v>
          </cell>
          <cell r="D3793">
            <v>87.28</v>
          </cell>
          <cell r="E3793">
            <v>0</v>
          </cell>
          <cell r="F3793">
            <v>0</v>
          </cell>
          <cell r="G3793">
            <v>0</v>
          </cell>
          <cell r="H3793">
            <v>0</v>
          </cell>
          <cell r="I3793" t="str">
            <v>Volutone</v>
          </cell>
        </row>
        <row r="3794">
          <cell r="A3794" t="str">
            <v>R412-RR45</v>
          </cell>
          <cell r="B3794" t="str">
            <v>Middle Atlantic</v>
          </cell>
          <cell r="C3794" t="str">
            <v>PR 45SP 12/24 SPLIT RAIL</v>
          </cell>
          <cell r="D3794">
            <v>63.31</v>
          </cell>
          <cell r="E3794">
            <v>0</v>
          </cell>
          <cell r="F3794">
            <v>0</v>
          </cell>
          <cell r="G3794">
            <v>0</v>
          </cell>
          <cell r="H3794">
            <v>0</v>
          </cell>
          <cell r="I3794" t="str">
            <v>Volutone</v>
          </cell>
        </row>
        <row r="3795">
          <cell r="A3795" t="str">
            <v>PROWMRK-RR42</v>
          </cell>
          <cell r="B3795" t="str">
            <v>Middle Atlantic</v>
          </cell>
          <cell r="C3795" t="str">
            <v>PR 42SP CAGENUT RR WMRK</v>
          </cell>
          <cell r="D3795">
            <v>85.84</v>
          </cell>
          <cell r="E3795">
            <v>0</v>
          </cell>
          <cell r="F3795">
            <v>0</v>
          </cell>
          <cell r="G3795">
            <v>0</v>
          </cell>
          <cell r="H3795">
            <v>0</v>
          </cell>
          <cell r="I3795" t="str">
            <v>Volutone</v>
          </cell>
        </row>
        <row r="3796">
          <cell r="A3796" t="str">
            <v>R412-RR38</v>
          </cell>
          <cell r="B3796" t="str">
            <v>Middle Atlantic</v>
          </cell>
          <cell r="C3796" t="str">
            <v>PR 38SP 12/24 SPLIT RAIL</v>
          </cell>
          <cell r="D3796">
            <v>52.56</v>
          </cell>
          <cell r="E3796">
            <v>0</v>
          </cell>
          <cell r="F3796">
            <v>0</v>
          </cell>
          <cell r="G3796">
            <v>0</v>
          </cell>
          <cell r="H3796">
            <v>0</v>
          </cell>
          <cell r="I3796" t="str">
            <v>Volutone</v>
          </cell>
        </row>
        <row r="3797">
          <cell r="A3797" t="str">
            <v>TRACK31</v>
          </cell>
          <cell r="B3797" t="str">
            <v>Middle Atlantic</v>
          </cell>
          <cell r="C3797" t="str">
            <v>PR 31"SERVICE TRACKS</v>
          </cell>
          <cell r="D3797">
            <v>178.79</v>
          </cell>
          <cell r="E3797">
            <v>0</v>
          </cell>
          <cell r="F3797">
            <v>0</v>
          </cell>
          <cell r="G3797">
            <v>0</v>
          </cell>
          <cell r="H3797">
            <v>0</v>
          </cell>
          <cell r="I3797" t="str">
            <v>Volutone</v>
          </cell>
        </row>
        <row r="3798">
          <cell r="A3798" t="str">
            <v>TRACK25</v>
          </cell>
          <cell r="B3798" t="str">
            <v>Middle Atlantic</v>
          </cell>
          <cell r="C3798" t="str">
            <v>PR 25"SERVICE TRACKS</v>
          </cell>
          <cell r="D3798">
            <v>167.39</v>
          </cell>
          <cell r="E3798">
            <v>0</v>
          </cell>
          <cell r="F3798">
            <v>0</v>
          </cell>
          <cell r="G3798">
            <v>0</v>
          </cell>
          <cell r="H3798">
            <v>0</v>
          </cell>
          <cell r="I3798" t="str">
            <v>Volutone</v>
          </cell>
        </row>
        <row r="3799">
          <cell r="A3799" t="str">
            <v>SPN-24-36</v>
          </cell>
          <cell r="B3799" t="str">
            <v>Middle Atlantic</v>
          </cell>
          <cell r="C3799" t="str">
            <v>PR 24SP,36DP BLK SIDE PNL</v>
          </cell>
          <cell r="D3799">
            <v>327.33</v>
          </cell>
          <cell r="E3799">
            <v>0</v>
          </cell>
          <cell r="F3799">
            <v>0</v>
          </cell>
          <cell r="G3799">
            <v>0</v>
          </cell>
          <cell r="H3799">
            <v>0</v>
          </cell>
          <cell r="I3799" t="str">
            <v>Volutone</v>
          </cell>
        </row>
        <row r="3800">
          <cell r="A3800" t="str">
            <v>PROWMRK-RR24</v>
          </cell>
          <cell r="B3800" t="str">
            <v>Middle Atlantic</v>
          </cell>
          <cell r="C3800" t="str">
            <v>PR 24SP CAGENUT RR WMRK</v>
          </cell>
          <cell r="D3800">
            <v>66.36</v>
          </cell>
          <cell r="E3800">
            <v>0</v>
          </cell>
          <cell r="F3800">
            <v>0</v>
          </cell>
          <cell r="G3800">
            <v>0</v>
          </cell>
          <cell r="H3800">
            <v>0</v>
          </cell>
          <cell r="I3800" t="str">
            <v>Volutone</v>
          </cell>
        </row>
        <row r="3801">
          <cell r="A3801" t="str">
            <v>PB-DWR</v>
          </cell>
          <cell r="B3801" t="str">
            <v>Middle Atlantic</v>
          </cell>
          <cell r="C3801" t="str">
            <v>POWER MOUNTING BRACKET FO</v>
          </cell>
          <cell r="D3801">
            <v>22.83</v>
          </cell>
          <cell r="E3801">
            <v>0</v>
          </cell>
          <cell r="F3801">
            <v>0</v>
          </cell>
          <cell r="G3801">
            <v>0</v>
          </cell>
          <cell r="H3801">
            <v>0</v>
          </cell>
          <cell r="I3801" t="str">
            <v>Volutone</v>
          </cell>
        </row>
        <row r="3802">
          <cell r="A3802" t="str">
            <v>PD-815R-PL</v>
          </cell>
          <cell r="B3802" t="str">
            <v>Middle Atlantic</v>
          </cell>
          <cell r="C3802" t="str">
            <v>POWER CENTER W/PILOT LT</v>
          </cell>
          <cell r="D3802">
            <v>65.06</v>
          </cell>
          <cell r="E3802">
            <v>0</v>
          </cell>
          <cell r="F3802">
            <v>0</v>
          </cell>
          <cell r="G3802">
            <v>0</v>
          </cell>
          <cell r="H3802">
            <v>0</v>
          </cell>
          <cell r="I3802" t="str">
            <v>Volutone</v>
          </cell>
        </row>
        <row r="3803">
          <cell r="A3803" t="str">
            <v>PD-815RA-PL</v>
          </cell>
          <cell r="B3803" t="str">
            <v>Middle Atlantic</v>
          </cell>
          <cell r="C3803" t="str">
            <v>POWER CENTER W/ANOD FACE</v>
          </cell>
          <cell r="D3803">
            <v>136.96</v>
          </cell>
          <cell r="E3803">
            <v>0</v>
          </cell>
          <cell r="F3803">
            <v>0</v>
          </cell>
          <cell r="G3803">
            <v>0</v>
          </cell>
          <cell r="H3803">
            <v>0</v>
          </cell>
          <cell r="I3803" t="str">
            <v>Volutone</v>
          </cell>
        </row>
        <row r="3804">
          <cell r="A3804" t="str">
            <v>PTRK-2726</v>
          </cell>
          <cell r="B3804" t="str">
            <v>Middle Atlantic</v>
          </cell>
          <cell r="C3804" t="str">
            <v>PORTABLE RACK,27SP,26"DP</v>
          </cell>
          <cell r="D3804">
            <v>537.29999999999995</v>
          </cell>
          <cell r="E3804">
            <v>0</v>
          </cell>
          <cell r="F3804">
            <v>0</v>
          </cell>
          <cell r="G3804">
            <v>0</v>
          </cell>
          <cell r="H3804">
            <v>0</v>
          </cell>
          <cell r="I3804" t="str">
            <v>Volutone</v>
          </cell>
        </row>
        <row r="3805">
          <cell r="A3805" t="str">
            <v>PTRK-2126</v>
          </cell>
          <cell r="B3805" t="str">
            <v>Middle Atlantic</v>
          </cell>
          <cell r="C3805" t="str">
            <v>PORTABLE RACK,21SP,26"DP</v>
          </cell>
          <cell r="D3805">
            <v>489.74</v>
          </cell>
          <cell r="E3805">
            <v>0</v>
          </cell>
          <cell r="F3805">
            <v>0</v>
          </cell>
          <cell r="G3805">
            <v>0</v>
          </cell>
          <cell r="H3805">
            <v>0</v>
          </cell>
          <cell r="I3805" t="str">
            <v>Volutone</v>
          </cell>
        </row>
        <row r="3806">
          <cell r="A3806" t="str">
            <v>PTRK-1426</v>
          </cell>
          <cell r="B3806" t="str">
            <v>Middle Atlantic</v>
          </cell>
          <cell r="C3806" t="str">
            <v>PORTABLE RACK,14SP,26"D</v>
          </cell>
          <cell r="D3806">
            <v>442.2</v>
          </cell>
          <cell r="E3806">
            <v>0</v>
          </cell>
          <cell r="F3806">
            <v>0</v>
          </cell>
          <cell r="G3806">
            <v>0</v>
          </cell>
          <cell r="H3806">
            <v>0</v>
          </cell>
          <cell r="I3806" t="str">
            <v>Volutone</v>
          </cell>
        </row>
        <row r="3807">
          <cell r="A3807" t="str">
            <v>PTRK-21</v>
          </cell>
          <cell r="B3807" t="str">
            <v>Middle Atlantic</v>
          </cell>
          <cell r="C3807" t="str">
            <v>PORTABLE RACK 21SP</v>
          </cell>
          <cell r="D3807">
            <v>422.77</v>
          </cell>
          <cell r="E3807">
            <v>0</v>
          </cell>
          <cell r="F3807">
            <v>0</v>
          </cell>
          <cell r="G3807">
            <v>0</v>
          </cell>
          <cell r="H3807">
            <v>0</v>
          </cell>
          <cell r="I3807" t="str">
            <v>Volutone</v>
          </cell>
        </row>
        <row r="3808">
          <cell r="A3808" t="str">
            <v>PTRK-14</v>
          </cell>
          <cell r="B3808" t="str">
            <v>Middle Atlantic</v>
          </cell>
          <cell r="C3808" t="str">
            <v>PORTABLE RACK 14SP</v>
          </cell>
          <cell r="D3808">
            <v>400.43</v>
          </cell>
          <cell r="E3808">
            <v>0</v>
          </cell>
          <cell r="F3808">
            <v>0</v>
          </cell>
          <cell r="G3808">
            <v>0</v>
          </cell>
          <cell r="H3808">
            <v>0</v>
          </cell>
          <cell r="I3808" t="str">
            <v>Volutone</v>
          </cell>
        </row>
        <row r="3809">
          <cell r="A3809" t="str">
            <v>PF-SS</v>
          </cell>
          <cell r="B3809" t="str">
            <v>Middle Atlantic</v>
          </cell>
          <cell r="C3809" t="str">
            <v>POP FILTER SPLIT SCREEN</v>
          </cell>
          <cell r="D3809">
            <v>27.82</v>
          </cell>
          <cell r="E3809">
            <v>0</v>
          </cell>
          <cell r="F3809">
            <v>0</v>
          </cell>
          <cell r="G3809">
            <v>0</v>
          </cell>
          <cell r="H3809">
            <v>0</v>
          </cell>
          <cell r="I3809" t="str">
            <v>Volutone</v>
          </cell>
        </row>
        <row r="3810">
          <cell r="A3810" t="str">
            <v>ISO-1</v>
          </cell>
          <cell r="B3810" t="str">
            <v>Middle Atlantic</v>
          </cell>
          <cell r="C3810" t="str">
            <v>POLY-CARB RACK ISOLATION</v>
          </cell>
          <cell r="D3810">
            <v>19.03</v>
          </cell>
          <cell r="E3810">
            <v>0</v>
          </cell>
          <cell r="F3810">
            <v>0</v>
          </cell>
          <cell r="G3810">
            <v>0</v>
          </cell>
          <cell r="H3810">
            <v>0</v>
          </cell>
          <cell r="I3810" t="str">
            <v>Volutone</v>
          </cell>
        </row>
        <row r="3811">
          <cell r="A3811" t="str">
            <v>PBS-WMRK-48</v>
          </cell>
          <cell r="B3811" t="str">
            <v>Middle Atlantic</v>
          </cell>
          <cell r="C3811" t="str">
            <v>PLENUM BASE FOR 48"D WMRK</v>
          </cell>
          <cell r="D3811">
            <v>166.54</v>
          </cell>
          <cell r="E3811">
            <v>0</v>
          </cell>
          <cell r="F3811">
            <v>0</v>
          </cell>
          <cell r="G3811">
            <v>0</v>
          </cell>
          <cell r="H3811">
            <v>0</v>
          </cell>
          <cell r="I3811" t="str">
            <v>Volutone</v>
          </cell>
        </row>
        <row r="3812">
          <cell r="A3812" t="str">
            <v>PBS-WMRK-42</v>
          </cell>
          <cell r="B3812" t="str">
            <v>Middle Atlantic</v>
          </cell>
          <cell r="C3812" t="str">
            <v>PLENUM BASE FOR 42"D WMRK</v>
          </cell>
          <cell r="D3812">
            <v>159.63999999999999</v>
          </cell>
          <cell r="E3812">
            <v>0</v>
          </cell>
          <cell r="F3812">
            <v>0</v>
          </cell>
          <cell r="G3812">
            <v>0</v>
          </cell>
          <cell r="H3812">
            <v>0</v>
          </cell>
          <cell r="I3812" t="str">
            <v>Volutone</v>
          </cell>
        </row>
        <row r="3813">
          <cell r="A3813" t="str">
            <v>PBS-WMRK-36</v>
          </cell>
          <cell r="B3813" t="str">
            <v>Middle Atlantic</v>
          </cell>
          <cell r="C3813" t="str">
            <v>PLENUM BASE FOR 36"D WMRK</v>
          </cell>
          <cell r="D3813">
            <v>145.86000000000001</v>
          </cell>
          <cell r="E3813">
            <v>0</v>
          </cell>
          <cell r="F3813">
            <v>0</v>
          </cell>
          <cell r="G3813">
            <v>0</v>
          </cell>
          <cell r="H3813">
            <v>0</v>
          </cell>
          <cell r="I3813" t="str">
            <v>Volutone</v>
          </cell>
        </row>
        <row r="3814">
          <cell r="A3814" t="str">
            <v>PDT-1015C-NS20</v>
          </cell>
          <cell r="B3814" t="str">
            <v>Middle Atlantic</v>
          </cell>
          <cell r="C3814" t="str">
            <v>PDT-1015C-NS W/20'PWR CRD</v>
          </cell>
          <cell r="D3814">
            <v>82.69</v>
          </cell>
          <cell r="E3814">
            <v>0</v>
          </cell>
          <cell r="F3814">
            <v>0</v>
          </cell>
          <cell r="G3814">
            <v>0</v>
          </cell>
          <cell r="H3814">
            <v>0</v>
          </cell>
          <cell r="I3814" t="str">
            <v>Volutone</v>
          </cell>
        </row>
        <row r="3815">
          <cell r="A3815" t="str">
            <v>PDT-2X1020T</v>
          </cell>
          <cell r="B3815" t="str">
            <v>Middle Atlantic</v>
          </cell>
          <cell r="C3815" t="str">
            <v>PDT 2-20A CIR 20OUT 1/2 K</v>
          </cell>
          <cell r="D3815">
            <v>160.71</v>
          </cell>
          <cell r="E3815">
            <v>0</v>
          </cell>
          <cell r="F3815">
            <v>0</v>
          </cell>
          <cell r="G3815">
            <v>0</v>
          </cell>
          <cell r="H3815">
            <v>0</v>
          </cell>
          <cell r="I3815" t="str">
            <v>Volutone</v>
          </cell>
        </row>
        <row r="3816">
          <cell r="A3816" t="str">
            <v>PDT-2X1015T</v>
          </cell>
          <cell r="B3816" t="str">
            <v>Middle Atlantic</v>
          </cell>
          <cell r="C3816" t="str">
            <v>PDT 2-15A CIR 20OUT 1/2 K</v>
          </cell>
          <cell r="D3816">
            <v>135.99</v>
          </cell>
          <cell r="E3816">
            <v>0</v>
          </cell>
          <cell r="F3816">
            <v>0</v>
          </cell>
          <cell r="G3816">
            <v>0</v>
          </cell>
          <cell r="H3816">
            <v>0</v>
          </cell>
          <cell r="I3816" t="str">
            <v>Volutone</v>
          </cell>
        </row>
        <row r="3817">
          <cell r="A3817" t="str">
            <v>PDT-2020TL-NS</v>
          </cell>
          <cell r="B3817" t="str">
            <v>Middle Atlantic</v>
          </cell>
          <cell r="C3817" t="str">
            <v>PD-THIN,1-20A CIR,20 OUT</v>
          </cell>
          <cell r="D3817">
            <v>142.79</v>
          </cell>
          <cell r="E3817">
            <v>0</v>
          </cell>
          <cell r="F3817">
            <v>0</v>
          </cell>
          <cell r="G3817">
            <v>0</v>
          </cell>
          <cell r="H3817">
            <v>0</v>
          </cell>
          <cell r="I3817" t="str">
            <v>Volutone</v>
          </cell>
        </row>
        <row r="3818">
          <cell r="A3818" t="str">
            <v>PD-915RC-20</v>
          </cell>
          <cell r="B3818" t="str">
            <v>Middle Atlantic</v>
          </cell>
          <cell r="C3818" t="str">
            <v>PD-915R W/20' POWER CORD</v>
          </cell>
          <cell r="D3818">
            <v>73.849999999999994</v>
          </cell>
          <cell r="E3818">
            <v>0</v>
          </cell>
          <cell r="F3818">
            <v>0</v>
          </cell>
          <cell r="G3818">
            <v>0</v>
          </cell>
          <cell r="H3818">
            <v>0</v>
          </cell>
          <cell r="I3818" t="str">
            <v>Volutone</v>
          </cell>
        </row>
        <row r="3819">
          <cell r="A3819" t="str">
            <v>PD-815SC-20</v>
          </cell>
          <cell r="B3819" t="str">
            <v>Middle Atlantic</v>
          </cell>
          <cell r="C3819" t="str">
            <v>PD-815SC W/20' POWER CORD</v>
          </cell>
          <cell r="D3819">
            <v>66.739999999999995</v>
          </cell>
          <cell r="E3819">
            <v>0</v>
          </cell>
          <cell r="F3819">
            <v>0</v>
          </cell>
          <cell r="G3819">
            <v>0</v>
          </cell>
          <cell r="H3819">
            <v>0</v>
          </cell>
          <cell r="I3819" t="str">
            <v>Volutone</v>
          </cell>
        </row>
        <row r="3820">
          <cell r="A3820" t="str">
            <v>PDT-2X1020</v>
          </cell>
          <cell r="B3820" t="str">
            <v>Middle Atlantic</v>
          </cell>
          <cell r="C3820" t="str">
            <v>PD THIN,2-20A CIR,20 OUT</v>
          </cell>
          <cell r="D3820">
            <v>160.71</v>
          </cell>
          <cell r="E3820">
            <v>0</v>
          </cell>
          <cell r="F3820">
            <v>1</v>
          </cell>
          <cell r="G3820">
            <v>0</v>
          </cell>
          <cell r="H3820">
            <v>0</v>
          </cell>
          <cell r="I3820" t="str">
            <v>Volutone</v>
          </cell>
        </row>
        <row r="3821">
          <cell r="A3821" t="str">
            <v>PDT-2X1015</v>
          </cell>
          <cell r="B3821" t="str">
            <v>Middle Atlantic</v>
          </cell>
          <cell r="C3821" t="str">
            <v>PD THIN,2-15A CIR,20 OUT</v>
          </cell>
          <cell r="D3821">
            <v>135.99</v>
          </cell>
          <cell r="E3821">
            <v>0</v>
          </cell>
          <cell r="F3821">
            <v>0</v>
          </cell>
          <cell r="G3821">
            <v>0</v>
          </cell>
          <cell r="H3821">
            <v>0</v>
          </cell>
          <cell r="I3821" t="str">
            <v>Volutone</v>
          </cell>
        </row>
        <row r="3822">
          <cell r="A3822" t="str">
            <v>PDT-1620C-NS</v>
          </cell>
          <cell r="B3822" t="str">
            <v>Middle Atlantic</v>
          </cell>
          <cell r="C3822" t="str">
            <v>PD THIN,1-20A,16OUT,CORD</v>
          </cell>
          <cell r="D3822">
            <v>111.71</v>
          </cell>
          <cell r="E3822">
            <v>0</v>
          </cell>
          <cell r="F3822">
            <v>0</v>
          </cell>
          <cell r="G3822">
            <v>0</v>
          </cell>
          <cell r="H3822">
            <v>0</v>
          </cell>
          <cell r="I3822" t="str">
            <v>Volutone</v>
          </cell>
        </row>
        <row r="3823">
          <cell r="A3823" t="str">
            <v>PDT-2020C-NS</v>
          </cell>
          <cell r="B3823" t="str">
            <v>Middle Atlantic</v>
          </cell>
          <cell r="C3823" t="str">
            <v>PD THIN,1-20A CIR,20 OUT</v>
          </cell>
          <cell r="D3823">
            <v>129.80000000000001</v>
          </cell>
          <cell r="E3823">
            <v>0</v>
          </cell>
          <cell r="F3823">
            <v>0</v>
          </cell>
          <cell r="G3823">
            <v>0</v>
          </cell>
          <cell r="H3823">
            <v>0</v>
          </cell>
          <cell r="I3823" t="str">
            <v>Volutone</v>
          </cell>
        </row>
        <row r="3824">
          <cell r="A3824" t="str">
            <v>PDT-1020C-NS</v>
          </cell>
          <cell r="B3824" t="str">
            <v>Middle Atlantic</v>
          </cell>
          <cell r="C3824" t="str">
            <v>PD THIN,1-20A CIR,10 OUT</v>
          </cell>
          <cell r="D3824">
            <v>90.25</v>
          </cell>
          <cell r="E3824">
            <v>0</v>
          </cell>
          <cell r="F3824">
            <v>0</v>
          </cell>
          <cell r="G3824">
            <v>0</v>
          </cell>
          <cell r="H3824">
            <v>0</v>
          </cell>
          <cell r="I3824" t="str">
            <v>Volutone</v>
          </cell>
        </row>
        <row r="3825">
          <cell r="A3825" t="str">
            <v>PDT-1615C-NS</v>
          </cell>
          <cell r="B3825" t="str">
            <v>Middle Atlantic</v>
          </cell>
          <cell r="C3825" t="str">
            <v>PD THIN,1-15A,16 OUT,CORD</v>
          </cell>
          <cell r="D3825">
            <v>93.17</v>
          </cell>
          <cell r="E3825">
            <v>0</v>
          </cell>
          <cell r="F3825">
            <v>0</v>
          </cell>
          <cell r="G3825">
            <v>0</v>
          </cell>
          <cell r="H3825">
            <v>0</v>
          </cell>
          <cell r="I3825" t="str">
            <v>Volutone</v>
          </cell>
        </row>
        <row r="3826">
          <cell r="A3826" t="str">
            <v>PDT-2015C-NS</v>
          </cell>
          <cell r="B3826" t="str">
            <v>Middle Atlantic</v>
          </cell>
          <cell r="C3826" t="str">
            <v>PD THIN,1-15A CIR,20 OUT</v>
          </cell>
          <cell r="D3826">
            <v>105.08</v>
          </cell>
          <cell r="E3826">
            <v>0</v>
          </cell>
          <cell r="F3826">
            <v>0</v>
          </cell>
          <cell r="G3826">
            <v>0</v>
          </cell>
          <cell r="H3826">
            <v>0</v>
          </cell>
          <cell r="I3826" t="str">
            <v>Volutone</v>
          </cell>
        </row>
        <row r="3827">
          <cell r="A3827" t="str">
            <v>PDT-1015C-NS</v>
          </cell>
          <cell r="B3827" t="str">
            <v>Middle Atlantic</v>
          </cell>
          <cell r="C3827" t="str">
            <v>PD THIN,1-15A CIR,10 0UT</v>
          </cell>
          <cell r="D3827">
            <v>78.510000000000005</v>
          </cell>
          <cell r="E3827">
            <v>0</v>
          </cell>
          <cell r="F3827">
            <v>0</v>
          </cell>
          <cell r="G3827">
            <v>0</v>
          </cell>
          <cell r="H3827">
            <v>0</v>
          </cell>
          <cell r="I3827" t="str">
            <v>Volutone</v>
          </cell>
        </row>
        <row r="3828">
          <cell r="A3828" t="str">
            <v>SONYEARS2</v>
          </cell>
          <cell r="B3828" t="str">
            <v>Middle Atlantic</v>
          </cell>
          <cell r="C3828" t="str">
            <v>PAIR TU-1041U EARS</v>
          </cell>
          <cell r="D3828">
            <v>22.83</v>
          </cell>
          <cell r="E3828">
            <v>0</v>
          </cell>
          <cell r="F3828">
            <v>0.25</v>
          </cell>
          <cell r="G3828">
            <v>0</v>
          </cell>
          <cell r="H3828">
            <v>0</v>
          </cell>
          <cell r="I3828" t="str">
            <v>Volutone</v>
          </cell>
        </row>
        <row r="3829">
          <cell r="A3829" t="str">
            <v>SONYEARS</v>
          </cell>
          <cell r="B3829" t="str">
            <v>Middle Atlantic</v>
          </cell>
          <cell r="C3829" t="str">
            <v>PAIR EARS FOR VPR722,ST72</v>
          </cell>
          <cell r="D3829">
            <v>32.729999999999997</v>
          </cell>
          <cell r="E3829">
            <v>0</v>
          </cell>
          <cell r="F3829">
            <v>0.25</v>
          </cell>
          <cell r="G3829">
            <v>0</v>
          </cell>
          <cell r="H3829">
            <v>0</v>
          </cell>
          <cell r="I3829" t="str">
            <v>Volutone</v>
          </cell>
        </row>
        <row r="3830">
          <cell r="A3830" t="str">
            <v>RRF8</v>
          </cell>
          <cell r="B3830" t="str">
            <v>Middle Atlantic</v>
          </cell>
          <cell r="C3830" t="str">
            <v>PAIR 8SP (14) RACK RAIL</v>
          </cell>
          <cell r="D3830">
            <v>12.63</v>
          </cell>
          <cell r="E3830">
            <v>0</v>
          </cell>
          <cell r="F3830">
            <v>0.25</v>
          </cell>
          <cell r="G3830">
            <v>0</v>
          </cell>
          <cell r="H3830">
            <v>0</v>
          </cell>
          <cell r="I3830" t="str">
            <v>Volutone</v>
          </cell>
        </row>
        <row r="3831">
          <cell r="A3831" t="str">
            <v>RRF6</v>
          </cell>
          <cell r="B3831" t="str">
            <v>Middle Atlantic</v>
          </cell>
          <cell r="C3831" t="str">
            <v>PAIR 6SP (10.5") RACK RA</v>
          </cell>
          <cell r="D3831">
            <v>10.81</v>
          </cell>
          <cell r="E3831">
            <v>0</v>
          </cell>
          <cell r="F3831">
            <v>0.25</v>
          </cell>
          <cell r="G3831">
            <v>0</v>
          </cell>
          <cell r="H3831">
            <v>0</v>
          </cell>
          <cell r="I3831" t="str">
            <v>Volutone</v>
          </cell>
        </row>
        <row r="3832">
          <cell r="A3832" t="str">
            <v>RRF4</v>
          </cell>
          <cell r="B3832" t="str">
            <v>Middle Atlantic</v>
          </cell>
          <cell r="C3832" t="str">
            <v>PAIR 4SP (7) RACK RAIL</v>
          </cell>
          <cell r="D3832">
            <v>7.6</v>
          </cell>
          <cell r="E3832">
            <v>0</v>
          </cell>
          <cell r="F3832">
            <v>0.25</v>
          </cell>
          <cell r="G3832">
            <v>0</v>
          </cell>
          <cell r="H3832">
            <v>0</v>
          </cell>
          <cell r="I3832" t="str">
            <v>Volutone</v>
          </cell>
        </row>
        <row r="3833">
          <cell r="A3833" t="str">
            <v>RRF45</v>
          </cell>
          <cell r="B3833" t="str">
            <v>Middle Atlantic</v>
          </cell>
          <cell r="C3833" t="str">
            <v>PAIR 45SP FULL HOLE RACK</v>
          </cell>
          <cell r="D3833">
            <v>55.27</v>
          </cell>
          <cell r="E3833">
            <v>0</v>
          </cell>
          <cell r="F3833">
            <v>0.25</v>
          </cell>
          <cell r="G3833">
            <v>0</v>
          </cell>
          <cell r="H3833">
            <v>0</v>
          </cell>
          <cell r="I3833" t="str">
            <v>Volutone</v>
          </cell>
        </row>
        <row r="3834">
          <cell r="A3834" t="str">
            <v>DRK19-RR44PRO</v>
          </cell>
          <cell r="B3834" t="str">
            <v>Middle Atlantic</v>
          </cell>
          <cell r="C3834" t="str">
            <v>PAIR 44SP,CAGENUTRAIL FOR</v>
          </cell>
          <cell r="D3834">
            <v>108.76</v>
          </cell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 t="str">
            <v>Volutone</v>
          </cell>
        </row>
        <row r="3835">
          <cell r="A3835" t="str">
            <v>PROWRK-RR44</v>
          </cell>
          <cell r="B3835" t="str">
            <v>Middle Atlantic</v>
          </cell>
          <cell r="C3835" t="str">
            <v>PAIR 44SP WRK PROLIANT RA</v>
          </cell>
          <cell r="D3835">
            <v>86.29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 t="str">
            <v>Volutone</v>
          </cell>
        </row>
        <row r="3836">
          <cell r="A3836" t="str">
            <v>PROMRK-RR44</v>
          </cell>
          <cell r="B3836" t="str">
            <v>Middle Atlantic</v>
          </cell>
          <cell r="C3836" t="str">
            <v>PAIR 44SP MRK PROLIANT RA</v>
          </cell>
          <cell r="D3836">
            <v>65.739999999999995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 t="str">
            <v>Volutone</v>
          </cell>
        </row>
        <row r="3837">
          <cell r="A3837" t="str">
            <v>PROWRK-RR40</v>
          </cell>
          <cell r="B3837" t="str">
            <v>Middle Atlantic</v>
          </cell>
          <cell r="C3837" t="str">
            <v>PAIR 40SP WRK PROLIANT RA</v>
          </cell>
          <cell r="D3837">
            <v>80.790000000000006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 t="str">
            <v>Volutone</v>
          </cell>
        </row>
        <row r="3838">
          <cell r="A3838" t="str">
            <v>PROMRK-RR40</v>
          </cell>
          <cell r="B3838" t="str">
            <v>Middle Atlantic</v>
          </cell>
          <cell r="C3838" t="str">
            <v>PAIR 40SP MRK PROLIANT RA</v>
          </cell>
          <cell r="D3838">
            <v>59.47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 t="str">
            <v>Volutone</v>
          </cell>
        </row>
        <row r="3839">
          <cell r="A3839" t="str">
            <v>KDE3S</v>
          </cell>
          <cell r="B3839" t="str">
            <v>Middle Atlantic</v>
          </cell>
          <cell r="C3839" t="str">
            <v>PAIR 3SP SHORT EARS 11-1/</v>
          </cell>
          <cell r="D3839">
            <v>25.49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 t="str">
            <v>Volutone</v>
          </cell>
        </row>
        <row r="3840">
          <cell r="A3840" t="str">
            <v>RH-3</v>
          </cell>
          <cell r="B3840" t="str">
            <v>Middle Atlantic</v>
          </cell>
          <cell r="C3840" t="str">
            <v>PAIR 3SP REAR HANG BRACKE</v>
          </cell>
          <cell r="D3840">
            <v>6.85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 t="str">
            <v>Volutone</v>
          </cell>
        </row>
        <row r="3841">
          <cell r="A3841" t="str">
            <v>KDE3</v>
          </cell>
          <cell r="B3841" t="str">
            <v>Middle Atlantic</v>
          </cell>
          <cell r="C3841" t="str">
            <v>PAIR 3SP EARS 15-1/2DEEP</v>
          </cell>
          <cell r="D3841">
            <v>26.71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 t="str">
            <v>Volutone</v>
          </cell>
        </row>
        <row r="3842">
          <cell r="A3842" t="str">
            <v>PROWRK-RR37</v>
          </cell>
          <cell r="B3842" t="str">
            <v>Middle Atlantic</v>
          </cell>
          <cell r="C3842" t="str">
            <v>PAIR 37SP WRK PROLIANT RA</v>
          </cell>
          <cell r="D3842">
            <v>74.67</v>
          </cell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 t="str">
            <v>Volutone</v>
          </cell>
        </row>
        <row r="3843">
          <cell r="A3843" t="str">
            <v>PROMRK-RR37</v>
          </cell>
          <cell r="B3843" t="str">
            <v>Middle Atlantic</v>
          </cell>
          <cell r="C3843" t="str">
            <v>PAIR 37SP MRK PROLIANT RA</v>
          </cell>
          <cell r="D3843">
            <v>54.78</v>
          </cell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 t="str">
            <v>Volutone</v>
          </cell>
        </row>
        <row r="3844">
          <cell r="A3844" t="str">
            <v>KDE2S</v>
          </cell>
          <cell r="B3844" t="str">
            <v>Middle Atlantic</v>
          </cell>
          <cell r="C3844" t="str">
            <v>PAIR 2SP SHORT EARS 11-1/</v>
          </cell>
          <cell r="D3844">
            <v>24.36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 t="str">
            <v>Volutone</v>
          </cell>
        </row>
        <row r="3845">
          <cell r="A3845" t="str">
            <v>RH-2</v>
          </cell>
          <cell r="B3845" t="str">
            <v>Middle Atlantic</v>
          </cell>
          <cell r="C3845" t="str">
            <v>PAIR 2SP REAR HANG BRACKE</v>
          </cell>
          <cell r="D3845">
            <v>6.08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 t="str">
            <v>Volutone</v>
          </cell>
        </row>
        <row r="3846">
          <cell r="A3846" t="str">
            <v>KDE2</v>
          </cell>
          <cell r="B3846" t="str">
            <v>Middle Atlantic</v>
          </cell>
          <cell r="C3846" t="str">
            <v>PAIR 2SP EARS 15-1/2DEEP</v>
          </cell>
          <cell r="D3846">
            <v>25.56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 t="str">
            <v>Volutone</v>
          </cell>
        </row>
        <row r="3847">
          <cell r="A3847" t="str">
            <v>RRF2</v>
          </cell>
          <cell r="B3847" t="str">
            <v>Middle Atlantic</v>
          </cell>
          <cell r="C3847" t="str">
            <v>PAIR 2SP (3.5") RACK RAI</v>
          </cell>
          <cell r="D3847">
            <v>4.71</v>
          </cell>
          <cell r="E3847">
            <v>0</v>
          </cell>
          <cell r="F3847">
            <v>0.25</v>
          </cell>
          <cell r="G3847">
            <v>0</v>
          </cell>
          <cell r="H3847">
            <v>0</v>
          </cell>
          <cell r="I3847" t="str">
            <v>Volutone</v>
          </cell>
        </row>
        <row r="3848">
          <cell r="A3848" t="str">
            <v>RRF27</v>
          </cell>
          <cell r="B3848" t="str">
            <v>Middle Atlantic</v>
          </cell>
          <cell r="C3848" t="str">
            <v>PAIR 27SP (47.25") RACK R</v>
          </cell>
          <cell r="D3848">
            <v>34.01</v>
          </cell>
          <cell r="E3848">
            <v>0</v>
          </cell>
          <cell r="F3848">
            <v>0.25</v>
          </cell>
          <cell r="G3848">
            <v>0</v>
          </cell>
          <cell r="H3848">
            <v>0</v>
          </cell>
          <cell r="I3848" t="str">
            <v>Volutone</v>
          </cell>
        </row>
        <row r="3849">
          <cell r="A3849" t="str">
            <v>PROWRK-RR24</v>
          </cell>
          <cell r="B3849" t="str">
            <v>Middle Atlantic</v>
          </cell>
          <cell r="C3849" t="str">
            <v>PAIR 24SP WRK PROLIANT RA</v>
          </cell>
          <cell r="D3849">
            <v>72.45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 t="str">
            <v>Volutone</v>
          </cell>
        </row>
        <row r="3850">
          <cell r="A3850" t="str">
            <v>PROMRK-RR24</v>
          </cell>
          <cell r="B3850" t="str">
            <v>Middle Atlantic</v>
          </cell>
          <cell r="C3850" t="str">
            <v>PAIR 24SP MRK PROLIANT RA</v>
          </cell>
          <cell r="D3850">
            <v>50.07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 t="str">
            <v>Volutone</v>
          </cell>
        </row>
        <row r="3851">
          <cell r="A3851" t="str">
            <v>RRF21</v>
          </cell>
          <cell r="B3851" t="str">
            <v>Middle Atlantic</v>
          </cell>
          <cell r="C3851" t="str">
            <v>PAIR 21SP (36.75") RACK R</v>
          </cell>
          <cell r="D3851">
            <v>27.61</v>
          </cell>
          <cell r="E3851">
            <v>0</v>
          </cell>
          <cell r="F3851">
            <v>0.25</v>
          </cell>
          <cell r="G3851">
            <v>0</v>
          </cell>
          <cell r="H3851">
            <v>0</v>
          </cell>
          <cell r="I3851" t="str">
            <v>Volutone</v>
          </cell>
        </row>
        <row r="3852">
          <cell r="A3852" t="str">
            <v>RRF18</v>
          </cell>
          <cell r="B3852" t="str">
            <v>Middle Atlantic</v>
          </cell>
          <cell r="C3852" t="str">
            <v>PAIR 18SP (31.5") RACK R</v>
          </cell>
          <cell r="D3852">
            <v>24.41</v>
          </cell>
          <cell r="E3852">
            <v>0</v>
          </cell>
          <cell r="F3852">
            <v>0.25</v>
          </cell>
          <cell r="G3852">
            <v>0</v>
          </cell>
          <cell r="H3852">
            <v>0</v>
          </cell>
          <cell r="I3852" t="str">
            <v>Volutone</v>
          </cell>
        </row>
        <row r="3853">
          <cell r="A3853" t="str">
            <v>RRF16</v>
          </cell>
          <cell r="B3853" t="str">
            <v>Middle Atlantic</v>
          </cell>
          <cell r="C3853" t="str">
            <v>PAIR 16SP (28") RACK RAIL</v>
          </cell>
          <cell r="D3853">
            <v>22.3</v>
          </cell>
          <cell r="E3853">
            <v>0</v>
          </cell>
          <cell r="F3853">
            <v>0.25</v>
          </cell>
          <cell r="G3853">
            <v>0</v>
          </cell>
          <cell r="H3853">
            <v>0</v>
          </cell>
          <cell r="I3853" t="str">
            <v>Volutone</v>
          </cell>
        </row>
        <row r="3854">
          <cell r="A3854" t="str">
            <v>RRF14</v>
          </cell>
          <cell r="B3854" t="str">
            <v>Middle Atlantic</v>
          </cell>
          <cell r="C3854" t="str">
            <v>PAIR 14SP (24.5") RACK R</v>
          </cell>
          <cell r="D3854">
            <v>19.850000000000001</v>
          </cell>
          <cell r="E3854">
            <v>0</v>
          </cell>
          <cell r="F3854">
            <v>0.25</v>
          </cell>
          <cell r="G3854">
            <v>0</v>
          </cell>
          <cell r="H3854">
            <v>0</v>
          </cell>
          <cell r="I3854" t="str">
            <v>Volutone</v>
          </cell>
        </row>
        <row r="3855">
          <cell r="A3855" t="str">
            <v>RRF12</v>
          </cell>
          <cell r="B3855" t="str">
            <v>Middle Atlantic</v>
          </cell>
          <cell r="C3855" t="str">
            <v>PAIR 12SP (21") RACK RAIL</v>
          </cell>
          <cell r="D3855">
            <v>18.03</v>
          </cell>
          <cell r="E3855">
            <v>0</v>
          </cell>
          <cell r="F3855">
            <v>0.25</v>
          </cell>
          <cell r="G3855">
            <v>0</v>
          </cell>
          <cell r="H3855">
            <v>0</v>
          </cell>
          <cell r="I3855" t="str">
            <v>Volutone</v>
          </cell>
        </row>
        <row r="3856">
          <cell r="A3856" t="str">
            <v>KDE10</v>
          </cell>
          <cell r="B3856" t="str">
            <v>Middle Atlantic</v>
          </cell>
          <cell r="C3856" t="str">
            <v>PAIR 10SP EARS 15.5"DP</v>
          </cell>
          <cell r="D3856">
            <v>34.15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 t="str">
            <v>Volutone</v>
          </cell>
        </row>
        <row r="3857">
          <cell r="A3857" t="str">
            <v>RRF10</v>
          </cell>
          <cell r="B3857" t="str">
            <v>Middle Atlantic</v>
          </cell>
          <cell r="C3857" t="str">
            <v>PAIR 10SP (17.5") RACK R</v>
          </cell>
          <cell r="D3857">
            <v>15.05</v>
          </cell>
          <cell r="E3857">
            <v>0</v>
          </cell>
          <cell r="F3857">
            <v>0.25</v>
          </cell>
          <cell r="G3857">
            <v>0</v>
          </cell>
          <cell r="H3857">
            <v>0</v>
          </cell>
          <cell r="I3857" t="str">
            <v>Volutone</v>
          </cell>
        </row>
        <row r="3858">
          <cell r="A3858" t="str">
            <v>RC9A15TCBK</v>
          </cell>
          <cell r="B3858" t="str">
            <v>Middle Atlantic</v>
          </cell>
          <cell r="C3858" t="str">
            <v>P-THRU ASY,4REC-BL FL/TC</v>
          </cell>
          <cell r="D3858">
            <v>166.48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 t="str">
            <v>Volutone</v>
          </cell>
        </row>
        <row r="3859">
          <cell r="A3859" t="str">
            <v>V2444D</v>
          </cell>
          <cell r="B3859" t="str">
            <v>Middle Atlantic</v>
          </cell>
          <cell r="C3859" t="str">
            <v>OVER RCWY BOX 2400 IVRY</v>
          </cell>
          <cell r="D3859">
            <v>14.06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 t="str">
            <v>Volutone</v>
          </cell>
        </row>
        <row r="3860">
          <cell r="A3860" t="str">
            <v>CV2444D</v>
          </cell>
          <cell r="B3860" t="str">
            <v>Middle Atlantic</v>
          </cell>
          <cell r="C3860" t="str">
            <v>OVER RACEWAY BX 2400 IV</v>
          </cell>
          <cell r="D3860">
            <v>13.05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 t="str">
            <v>Volutone</v>
          </cell>
        </row>
        <row r="3861">
          <cell r="A3861" t="str">
            <v>OFRBC-8</v>
          </cell>
          <cell r="B3861" t="str">
            <v>Middle Atlantic</v>
          </cell>
          <cell r="C3861" t="str">
            <v>OVER FLR RCY BASE COVER</v>
          </cell>
          <cell r="D3861">
            <v>25.42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 t="str">
            <v>Volutone</v>
          </cell>
        </row>
        <row r="3862">
          <cell r="A3862" t="str">
            <v>OFR10A</v>
          </cell>
          <cell r="B3862" t="str">
            <v>Middle Atlantic</v>
          </cell>
          <cell r="C3862" t="str">
            <v>OVER FLR RCWY ENT END FIT</v>
          </cell>
          <cell r="D3862">
            <v>50.14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 t="str">
            <v>Volutone</v>
          </cell>
        </row>
        <row r="3863">
          <cell r="A3863" t="str">
            <v>OFRWC</v>
          </cell>
          <cell r="B3863" t="str">
            <v>Middle Atlantic</v>
          </cell>
          <cell r="C3863" t="str">
            <v>OVER FLOOR RCWY WIRE CLIP</v>
          </cell>
          <cell r="D3863">
            <v>1.41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 t="str">
            <v>Volutone</v>
          </cell>
        </row>
        <row r="3864">
          <cell r="A3864" t="str">
            <v>OFR48-4</v>
          </cell>
          <cell r="B3864" t="str">
            <v>Middle Atlantic</v>
          </cell>
          <cell r="C3864" t="str">
            <v>OVER FLOOR RCWY 4GANG BOX</v>
          </cell>
          <cell r="D3864">
            <v>87.28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 t="str">
            <v>Volutone</v>
          </cell>
        </row>
        <row r="3865">
          <cell r="A3865" t="str">
            <v>OFR48-2</v>
          </cell>
          <cell r="B3865" t="str">
            <v>Middle Atlantic</v>
          </cell>
          <cell r="C3865" t="str">
            <v>OVER FLOOR RCWY 2GANG BOX</v>
          </cell>
          <cell r="D3865">
            <v>78.680000000000007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 t="str">
            <v>Volutone</v>
          </cell>
        </row>
        <row r="3866">
          <cell r="A3866" t="str">
            <v>OFRC-8</v>
          </cell>
          <cell r="B3866" t="str">
            <v>Middle Atlantic</v>
          </cell>
          <cell r="C3866" t="str">
            <v>OVER FLOOR RACEWAY COVER</v>
          </cell>
          <cell r="D3866">
            <v>14.42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 t="str">
            <v>Volutone</v>
          </cell>
        </row>
        <row r="3867">
          <cell r="A3867" t="str">
            <v>OFRB-8</v>
          </cell>
          <cell r="B3867" t="str">
            <v>Middle Atlantic</v>
          </cell>
          <cell r="C3867" t="str">
            <v>OVER FLOOR RACEWAY BASE</v>
          </cell>
          <cell r="D3867">
            <v>7.98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 t="str">
            <v>Volutone</v>
          </cell>
        </row>
        <row r="3868">
          <cell r="A3868" t="str">
            <v>MAB6TJ</v>
          </cell>
          <cell r="B3868" t="str">
            <v>Middle Atlantic</v>
          </cell>
          <cell r="C3868" t="str">
            <v>ORT TRACJCK MINI BEZEL-IV</v>
          </cell>
          <cell r="D3868">
            <v>1.97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 t="str">
            <v>Volutone</v>
          </cell>
        </row>
        <row r="3869">
          <cell r="A3869" t="str">
            <v>CLH-JBOLT</v>
          </cell>
          <cell r="B3869" t="str">
            <v>Middle Atlantic</v>
          </cell>
          <cell r="C3869" t="str">
            <v>ONE PAIR 5/16 J-BOLT W/NU</v>
          </cell>
          <cell r="D3869">
            <v>3.07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 t="str">
            <v>Volutone</v>
          </cell>
        </row>
        <row r="3870">
          <cell r="A3870" t="str">
            <v>OFR47-U2A</v>
          </cell>
          <cell r="B3870" t="str">
            <v>Middle Atlantic</v>
          </cell>
          <cell r="C3870" t="str">
            <v>OFR MAAP-2A COMBO PLATE</v>
          </cell>
          <cell r="D3870">
            <v>21.75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 t="str">
            <v>Volutone</v>
          </cell>
        </row>
        <row r="3871">
          <cell r="A3871" t="str">
            <v>OFR47-U</v>
          </cell>
          <cell r="B3871" t="str">
            <v>Middle Atlantic</v>
          </cell>
          <cell r="C3871" t="str">
            <v>OFR MAAP PLATE</v>
          </cell>
          <cell r="D3871">
            <v>16.940000000000001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 t="str">
            <v>Volutone</v>
          </cell>
        </row>
        <row r="3872">
          <cell r="A3872" t="str">
            <v>OFR89-VIS</v>
          </cell>
          <cell r="B3872" t="str">
            <v>Middle Atlantic</v>
          </cell>
          <cell r="C3872" t="str">
            <v>OFR LRG VISTA TRANSITION</v>
          </cell>
          <cell r="D3872">
            <v>87.36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 t="str">
            <v>Volutone</v>
          </cell>
        </row>
        <row r="3873">
          <cell r="A3873" t="str">
            <v>OFR9</v>
          </cell>
          <cell r="B3873" t="str">
            <v>Middle Atlantic</v>
          </cell>
          <cell r="C3873" t="str">
            <v>OFR GROUNDING CLIP</v>
          </cell>
          <cell r="D3873">
            <v>21.1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 t="str">
            <v>Volutone</v>
          </cell>
        </row>
        <row r="3874">
          <cell r="A3874" t="str">
            <v>OFR11</v>
          </cell>
          <cell r="B3874" t="str">
            <v>Middle Atlantic</v>
          </cell>
          <cell r="C3874" t="str">
            <v>OFR FLAT ELBOW</v>
          </cell>
          <cell r="D3874">
            <v>74.13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 t="str">
            <v>Volutone</v>
          </cell>
        </row>
        <row r="3875">
          <cell r="A3875" t="str">
            <v>OFR47-D</v>
          </cell>
          <cell r="B3875" t="str">
            <v>Middle Atlantic</v>
          </cell>
          <cell r="C3875" t="str">
            <v>OFR DUPLEX PLATE</v>
          </cell>
          <cell r="D3875">
            <v>15.68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 t="str">
            <v>Volutone</v>
          </cell>
        </row>
        <row r="3876">
          <cell r="A3876" t="str">
            <v>OFR47-R</v>
          </cell>
          <cell r="B3876" t="str">
            <v>Middle Atlantic</v>
          </cell>
          <cell r="C3876" t="str">
            <v>OFR DECORATOR PLATE</v>
          </cell>
          <cell r="D3876">
            <v>15.68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 t="str">
            <v>Volutone</v>
          </cell>
        </row>
        <row r="3877">
          <cell r="A3877" t="str">
            <v>OFR1</v>
          </cell>
          <cell r="B3877" t="str">
            <v>Middle Atlantic</v>
          </cell>
          <cell r="C3877" t="str">
            <v>OFR COUPLING(PAIR)</v>
          </cell>
          <cell r="D3877">
            <v>11.06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 t="str">
            <v>Volutone</v>
          </cell>
        </row>
        <row r="3878">
          <cell r="A3878" t="str">
            <v>OFR47-2A</v>
          </cell>
          <cell r="B3878" t="str">
            <v>Middle Atlantic</v>
          </cell>
          <cell r="C3878" t="str">
            <v>OFR COMM DEVICE PLATE</v>
          </cell>
          <cell r="D3878">
            <v>26.56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 t="str">
            <v>Volutone</v>
          </cell>
        </row>
        <row r="3879">
          <cell r="A3879" t="str">
            <v>OFR47-B</v>
          </cell>
          <cell r="B3879" t="str">
            <v>Middle Atlantic</v>
          </cell>
          <cell r="C3879" t="str">
            <v>OFR BLANK DEVICE PLATE</v>
          </cell>
          <cell r="D3879">
            <v>15.68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 t="str">
            <v>Volutone</v>
          </cell>
        </row>
        <row r="3880">
          <cell r="A3880" t="str">
            <v>OFR47-V</v>
          </cell>
          <cell r="B3880" t="str">
            <v>Middle Atlantic</v>
          </cell>
          <cell r="C3880" t="str">
            <v>OFR AAP PLATE</v>
          </cell>
          <cell r="D3880">
            <v>15.84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 t="str">
            <v>Volutone</v>
          </cell>
        </row>
        <row r="3881">
          <cell r="A3881" t="str">
            <v>OFR48-4GX</v>
          </cell>
          <cell r="B3881" t="str">
            <v>Middle Atlantic</v>
          </cell>
          <cell r="C3881" t="str">
            <v>OFR 4GANG DEV BOX CRSOVER</v>
          </cell>
          <cell r="D3881">
            <v>59.14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 t="str">
            <v>Volutone</v>
          </cell>
        </row>
        <row r="3882">
          <cell r="A3882" t="str">
            <v>OFR89-4000</v>
          </cell>
          <cell r="B3882" t="str">
            <v>Middle Atlantic</v>
          </cell>
          <cell r="C3882" t="str">
            <v>OFR 4000 RCWAY TRANSITION</v>
          </cell>
          <cell r="D3882">
            <v>57.71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 t="str">
            <v>Volutone</v>
          </cell>
        </row>
        <row r="3883">
          <cell r="A3883" t="str">
            <v>OFR89-2400</v>
          </cell>
          <cell r="B3883" t="str">
            <v>Middle Atlantic</v>
          </cell>
          <cell r="C3883" t="str">
            <v>OFR 2400 RCWAY TRANSITION</v>
          </cell>
          <cell r="D3883">
            <v>57.71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 t="str">
            <v>Volutone</v>
          </cell>
        </row>
        <row r="3884">
          <cell r="A3884" t="str">
            <v>2900-WH</v>
          </cell>
          <cell r="B3884" t="str">
            <v>Middle Atlantic</v>
          </cell>
          <cell r="C3884" t="str">
            <v>NM UNIDUCT RCWY 2900 WH</v>
          </cell>
          <cell r="D3884">
            <v>1.62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 t="str">
            <v>Volutone</v>
          </cell>
        </row>
        <row r="3885">
          <cell r="A3885" t="str">
            <v>2900</v>
          </cell>
          <cell r="B3885" t="str">
            <v>Middle Atlantic</v>
          </cell>
          <cell r="C3885" t="str">
            <v>NM UNIDUCT RCWY 2900 IVRY</v>
          </cell>
          <cell r="D3885">
            <v>1.62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 t="str">
            <v>Volutone</v>
          </cell>
        </row>
        <row r="3886">
          <cell r="A3886" t="str">
            <v>2800-WH</v>
          </cell>
          <cell r="B3886" t="str">
            <v>Middle Atlantic</v>
          </cell>
          <cell r="C3886" t="str">
            <v>NM UNIDUCT RCWY 2800 WHT</v>
          </cell>
          <cell r="D3886">
            <v>1.28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 t="str">
            <v>Volutone</v>
          </cell>
        </row>
        <row r="3887">
          <cell r="A3887" t="str">
            <v>2800</v>
          </cell>
          <cell r="B3887" t="str">
            <v>Middle Atlantic</v>
          </cell>
          <cell r="C3887" t="str">
            <v>NM UNIDUCT RCWY 2800 IVRY</v>
          </cell>
          <cell r="D3887">
            <v>1.29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 t="str">
            <v>Volutone</v>
          </cell>
        </row>
        <row r="3888">
          <cell r="A3888" t="str">
            <v>5450TWH</v>
          </cell>
          <cell r="B3888" t="str">
            <v>Middle Atlantic</v>
          </cell>
          <cell r="C3888" t="str">
            <v>NM TWNSNP DEVMNTBRT 5400W</v>
          </cell>
          <cell r="D3888">
            <v>4.05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 t="str">
            <v>Volutone</v>
          </cell>
        </row>
        <row r="3889">
          <cell r="A3889" t="str">
            <v>5450T</v>
          </cell>
          <cell r="B3889" t="str">
            <v>Middle Atlantic</v>
          </cell>
          <cell r="C3889" t="str">
            <v>NM TWNSNP DEVMNTBRT 5400I</v>
          </cell>
          <cell r="D3889">
            <v>4.05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 t="str">
            <v>Volutone</v>
          </cell>
        </row>
        <row r="3890">
          <cell r="A3890" t="str">
            <v>5474-WH</v>
          </cell>
          <cell r="B3890" t="str">
            <v>Middle Atlantic</v>
          </cell>
          <cell r="C3890" t="str">
            <v>NM TRANSITION FTG 5400 WH</v>
          </cell>
          <cell r="D3890">
            <v>10.28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 t="str">
            <v>Volutone</v>
          </cell>
        </row>
        <row r="3891">
          <cell r="A3891" t="str">
            <v>5474</v>
          </cell>
          <cell r="B3891" t="str">
            <v>Middle Atlantic</v>
          </cell>
          <cell r="C3891" t="str">
            <v>NM TRANSITION FTG 5400 IV</v>
          </cell>
          <cell r="D3891">
            <v>10.28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 t="str">
            <v>Volutone</v>
          </cell>
        </row>
        <row r="3892">
          <cell r="A3892" t="str">
            <v>5515-WH</v>
          </cell>
          <cell r="B3892" t="str">
            <v>Middle Atlantic</v>
          </cell>
          <cell r="C3892" t="str">
            <v>NM TEE 5500 SERIES WHITE</v>
          </cell>
          <cell r="D3892">
            <v>19.670000000000002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 t="str">
            <v>Volutone</v>
          </cell>
        </row>
        <row r="3893">
          <cell r="A3893" t="str">
            <v>2915-WH</v>
          </cell>
          <cell r="B3893" t="str">
            <v>Middle Atlantic</v>
          </cell>
          <cell r="C3893" t="str">
            <v>NM TEE 2900 WHITE</v>
          </cell>
          <cell r="D3893">
            <v>1.1599999999999999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 t="str">
            <v>Volutone</v>
          </cell>
        </row>
        <row r="3894">
          <cell r="A3894" t="str">
            <v>2915</v>
          </cell>
          <cell r="B3894" t="str">
            <v>Middle Atlantic</v>
          </cell>
          <cell r="C3894" t="str">
            <v>NM TEE 2900 IVORY</v>
          </cell>
          <cell r="D3894">
            <v>1.1599999999999999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 t="str">
            <v>Volutone</v>
          </cell>
        </row>
        <row r="3895">
          <cell r="A3895" t="str">
            <v>2300BAC-WH</v>
          </cell>
          <cell r="B3895" t="str">
            <v>Middle Atlantic</v>
          </cell>
          <cell r="C3895" t="str">
            <v>NM RCWY BSE CVR W/ADHS WH</v>
          </cell>
          <cell r="D3895">
            <v>2.4300000000000002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 t="str">
            <v>Volutone</v>
          </cell>
        </row>
        <row r="3896">
          <cell r="A3896" t="str">
            <v>2300BAC</v>
          </cell>
          <cell r="B3896" t="str">
            <v>Middle Atlantic</v>
          </cell>
          <cell r="C3896" t="str">
            <v>NM RCWY BSE CVR W/ADHS IV</v>
          </cell>
          <cell r="D3896">
            <v>2.4300000000000002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 t="str">
            <v>Volutone</v>
          </cell>
        </row>
        <row r="3897">
          <cell r="A3897" t="str">
            <v>5400TB-WH</v>
          </cell>
          <cell r="B3897" t="str">
            <v>Middle Atlantic</v>
          </cell>
          <cell r="C3897" t="str">
            <v>NM RCWY BSE 2COMP 5400 WH</v>
          </cell>
          <cell r="D3897">
            <v>3.46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 t="str">
            <v>Volutone</v>
          </cell>
        </row>
        <row r="3898">
          <cell r="A3898" t="str">
            <v>5400TB</v>
          </cell>
          <cell r="B3898" t="str">
            <v>Middle Atlantic</v>
          </cell>
          <cell r="C3898" t="str">
            <v>NM RCWY BSE 2COMP 5400 IV</v>
          </cell>
          <cell r="D3898">
            <v>3.46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 t="str">
            <v>Volutone</v>
          </cell>
        </row>
        <row r="3899">
          <cell r="A3899" t="str">
            <v>5500C-WH</v>
          </cell>
          <cell r="B3899" t="str">
            <v>Middle Atlantic</v>
          </cell>
          <cell r="C3899" t="str">
            <v>NM RACEWAY COVER 5500WH</v>
          </cell>
          <cell r="D3899">
            <v>3.55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 t="str">
            <v>Volutone</v>
          </cell>
        </row>
        <row r="3900">
          <cell r="A3900" t="str">
            <v>5500C</v>
          </cell>
          <cell r="B3900" t="str">
            <v>Middle Atlantic</v>
          </cell>
          <cell r="C3900" t="str">
            <v>NM RACEWAY COVER 5500IV</v>
          </cell>
          <cell r="D3900">
            <v>3.55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 t="str">
            <v>Volutone</v>
          </cell>
        </row>
        <row r="3901">
          <cell r="A3901" t="str">
            <v>5400TC-WH</v>
          </cell>
          <cell r="B3901" t="str">
            <v>Middle Atlantic</v>
          </cell>
          <cell r="C3901" t="str">
            <v>NM RACEWAY COVER 5400 WH</v>
          </cell>
          <cell r="D3901">
            <v>1.37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 t="str">
            <v>Volutone</v>
          </cell>
        </row>
        <row r="3902">
          <cell r="A3902" t="str">
            <v>5400C-WH</v>
          </cell>
          <cell r="B3902" t="str">
            <v>Middle Atlantic</v>
          </cell>
          <cell r="C3902" t="str">
            <v>NM RACEWAY COVER 5400 WH</v>
          </cell>
          <cell r="D3902">
            <v>2.4699999999999998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 t="str">
            <v>Volutone</v>
          </cell>
        </row>
        <row r="3903">
          <cell r="A3903" t="str">
            <v>5400TC</v>
          </cell>
          <cell r="B3903" t="str">
            <v>Middle Atlantic</v>
          </cell>
          <cell r="C3903" t="str">
            <v>NM RACEWAY COVER 5400 IV</v>
          </cell>
          <cell r="D3903">
            <v>1.37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 t="str">
            <v>Volutone</v>
          </cell>
        </row>
        <row r="3904">
          <cell r="A3904" t="str">
            <v>5400C</v>
          </cell>
          <cell r="B3904" t="str">
            <v>Middle Atlantic</v>
          </cell>
          <cell r="C3904" t="str">
            <v>NM RACEWAY COVER 5400 IV</v>
          </cell>
          <cell r="D3904">
            <v>2.4699999999999998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 t="str">
            <v>Volutone</v>
          </cell>
        </row>
        <row r="3905">
          <cell r="A3905" t="str">
            <v>2317</v>
          </cell>
          <cell r="B3905" t="str">
            <v>Middle Atlantic</v>
          </cell>
          <cell r="C3905" t="str">
            <v>NM INT.ELBOW 2300 IVORY</v>
          </cell>
          <cell r="D3905">
            <v>1.69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 t="str">
            <v>Volutone</v>
          </cell>
        </row>
        <row r="3906">
          <cell r="A3906" t="str">
            <v>2917-WH</v>
          </cell>
          <cell r="B3906" t="str">
            <v>Middle Atlantic</v>
          </cell>
          <cell r="C3906" t="str">
            <v>NM INT. ELBOW 2900 WHITE</v>
          </cell>
          <cell r="D3906">
            <v>1.1599999999999999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 t="str">
            <v>Volutone</v>
          </cell>
        </row>
        <row r="3907">
          <cell r="A3907" t="str">
            <v>2317-WH</v>
          </cell>
          <cell r="B3907" t="str">
            <v>Middle Atlantic</v>
          </cell>
          <cell r="C3907" t="str">
            <v>NM INT. ELBOW 2300 WHITE</v>
          </cell>
          <cell r="D3907">
            <v>1.69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 t="str">
            <v>Volutone</v>
          </cell>
        </row>
        <row r="3908">
          <cell r="A3908" t="str">
            <v>2917</v>
          </cell>
          <cell r="B3908" t="str">
            <v>Middle Atlantic</v>
          </cell>
          <cell r="C3908" t="str">
            <v>NM INT. ELBOR 2900 IVORY</v>
          </cell>
          <cell r="D3908">
            <v>0.78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 t="str">
            <v>Volutone</v>
          </cell>
        </row>
        <row r="3909">
          <cell r="A3909" t="str">
            <v>2917FO-WH</v>
          </cell>
          <cell r="B3909" t="str">
            <v>Middle Atlantic</v>
          </cell>
          <cell r="C3909" t="str">
            <v>NM INT ELB F/CAT5 2900 WH</v>
          </cell>
          <cell r="D3909">
            <v>1.9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 t="str">
            <v>Volutone</v>
          </cell>
        </row>
        <row r="3910">
          <cell r="A3910" t="str">
            <v>2917FO</v>
          </cell>
          <cell r="B3910" t="str">
            <v>Middle Atlantic</v>
          </cell>
          <cell r="C3910" t="str">
            <v>NM INT ELB F/CAT5 2900 IV</v>
          </cell>
          <cell r="D3910">
            <v>1.9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 t="str">
            <v>Volutone</v>
          </cell>
        </row>
        <row r="3911">
          <cell r="A3911" t="str">
            <v>2911FO-WH</v>
          </cell>
          <cell r="B3911" t="str">
            <v>Middle Atlantic</v>
          </cell>
          <cell r="C3911" t="str">
            <v>NM FLT ELB F/CAT5 2900 WH</v>
          </cell>
          <cell r="D3911">
            <v>1.8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 t="str">
            <v>Volutone</v>
          </cell>
        </row>
        <row r="3912">
          <cell r="A3912" t="str">
            <v>2911FO</v>
          </cell>
          <cell r="B3912" t="str">
            <v>Middle Atlantic</v>
          </cell>
          <cell r="C3912" t="str">
            <v>NM FLT ELB F/CAT5 2900 IV</v>
          </cell>
          <cell r="D3912">
            <v>1.8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 t="str">
            <v>Volutone</v>
          </cell>
        </row>
        <row r="3913">
          <cell r="A3913" t="str">
            <v>2911-WH</v>
          </cell>
          <cell r="B3913" t="str">
            <v>Middle Atlantic</v>
          </cell>
          <cell r="C3913" t="str">
            <v>NM FLT 90 D ELBOW 2900 WH</v>
          </cell>
          <cell r="D3913">
            <v>1.1599999999999999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 t="str">
            <v>Volutone</v>
          </cell>
        </row>
        <row r="3914">
          <cell r="A3914" t="str">
            <v>2911</v>
          </cell>
          <cell r="B3914" t="str">
            <v>Middle Atlantic</v>
          </cell>
          <cell r="C3914" t="str">
            <v>NM FLT 90 D ELBOW 2900 IV</v>
          </cell>
          <cell r="D3914">
            <v>1.1599999999999999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 t="str">
            <v>Volutone</v>
          </cell>
        </row>
        <row r="3915">
          <cell r="A3915" t="str">
            <v>2311-WH</v>
          </cell>
          <cell r="B3915" t="str">
            <v>Middle Atlantic</v>
          </cell>
          <cell r="C3915" t="str">
            <v>NM FLAT 90D ELBW 2300 WH</v>
          </cell>
          <cell r="D3915">
            <v>1.69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 t="str">
            <v>Volutone</v>
          </cell>
        </row>
        <row r="3916">
          <cell r="A3916" t="str">
            <v>2311</v>
          </cell>
          <cell r="B3916" t="str">
            <v>Middle Atlantic</v>
          </cell>
          <cell r="C3916" t="str">
            <v>NM FLAT 90 D ELBW 2300 IV</v>
          </cell>
          <cell r="D3916">
            <v>1.69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 t="str">
            <v>Volutone</v>
          </cell>
        </row>
        <row r="3917">
          <cell r="A3917" t="str">
            <v>5411FO-WH</v>
          </cell>
          <cell r="B3917" t="str">
            <v>Middle Atlantic</v>
          </cell>
          <cell r="C3917" t="str">
            <v>NM FBRRDY FLT ELBW 5400WH</v>
          </cell>
          <cell r="D3917">
            <v>13.68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 t="str">
            <v>Volutone</v>
          </cell>
        </row>
        <row r="3918">
          <cell r="A3918" t="str">
            <v>5411FO</v>
          </cell>
          <cell r="B3918" t="str">
            <v>Middle Atlantic</v>
          </cell>
          <cell r="C3918" t="str">
            <v>NM FBRRDY FLT ELBW 5400IV</v>
          </cell>
          <cell r="D3918">
            <v>13.68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 t="str">
            <v>Volutone</v>
          </cell>
        </row>
        <row r="3919">
          <cell r="A3919" t="str">
            <v>5410DFO</v>
          </cell>
          <cell r="B3919" t="str">
            <v>Middle Atlantic</v>
          </cell>
          <cell r="C3919" t="str">
            <v>NM FBRRDY ENT END 5400 IV</v>
          </cell>
          <cell r="D3919">
            <v>13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 t="str">
            <v>Volutone</v>
          </cell>
        </row>
        <row r="3920">
          <cell r="A3920" t="str">
            <v>5410DFO-WH</v>
          </cell>
          <cell r="B3920" t="str">
            <v>Middle Atlantic</v>
          </cell>
          <cell r="C3920" t="str">
            <v>NM FBRRDU ENT END 5400 WH</v>
          </cell>
          <cell r="D3920">
            <v>13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 t="str">
            <v>Volutone</v>
          </cell>
        </row>
        <row r="3921">
          <cell r="A3921" t="str">
            <v>5417FO-WH</v>
          </cell>
          <cell r="B3921" t="str">
            <v>Middle Atlantic</v>
          </cell>
          <cell r="C3921" t="str">
            <v>NM FBRDY INT ELBW 5400 WH</v>
          </cell>
          <cell r="D3921">
            <v>8.7200000000000006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 t="str">
            <v>Volutone</v>
          </cell>
        </row>
        <row r="3922">
          <cell r="A3922" t="str">
            <v>5417FO</v>
          </cell>
          <cell r="B3922" t="str">
            <v>Middle Atlantic</v>
          </cell>
          <cell r="C3922" t="str">
            <v>NM FBRDY INT ELBW 5400 IV</v>
          </cell>
          <cell r="D3922">
            <v>8.7200000000000006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 t="str">
            <v>Volutone</v>
          </cell>
        </row>
        <row r="3923">
          <cell r="A3923" t="str">
            <v>2318</v>
          </cell>
          <cell r="B3923" t="str">
            <v>Middle Atlantic</v>
          </cell>
          <cell r="C3923" t="str">
            <v>NM EXT.ELBOW 2300 IVORY</v>
          </cell>
          <cell r="D3923">
            <v>1.69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 t="str">
            <v>Volutone</v>
          </cell>
        </row>
        <row r="3924">
          <cell r="A3924" t="str">
            <v>5418-WH</v>
          </cell>
          <cell r="B3924" t="str">
            <v>Middle Atlantic</v>
          </cell>
          <cell r="C3924" t="str">
            <v>NM EXT. ELBOW 5400 WHITE</v>
          </cell>
          <cell r="D3924">
            <v>9.14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 t="str">
            <v>Volutone</v>
          </cell>
        </row>
        <row r="3925">
          <cell r="A3925" t="str">
            <v>2918-WH</v>
          </cell>
          <cell r="B3925" t="str">
            <v>Middle Atlantic</v>
          </cell>
          <cell r="C3925" t="str">
            <v>NM EXT. ELBOW 2900 WHITE</v>
          </cell>
          <cell r="D3925">
            <v>1.1599999999999999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 t="str">
            <v>Volutone</v>
          </cell>
        </row>
        <row r="3926">
          <cell r="A3926" t="str">
            <v>2918</v>
          </cell>
          <cell r="B3926" t="str">
            <v>Middle Atlantic</v>
          </cell>
          <cell r="C3926" t="str">
            <v>NM EXT. ELBOW 2900 IVORY</v>
          </cell>
          <cell r="D3926">
            <v>1.1599999999999999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 t="str">
            <v>Volutone</v>
          </cell>
        </row>
        <row r="3927">
          <cell r="A3927" t="str">
            <v>2318-WH</v>
          </cell>
          <cell r="B3927" t="str">
            <v>Middle Atlantic</v>
          </cell>
          <cell r="C3927" t="str">
            <v>NM EXT. ELBOW 2300 WHITE</v>
          </cell>
          <cell r="D3927">
            <v>1.69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 t="str">
            <v>Volutone</v>
          </cell>
        </row>
        <row r="3928">
          <cell r="A3928" t="str">
            <v>2918FO</v>
          </cell>
          <cell r="B3928" t="str">
            <v>Middle Atlantic</v>
          </cell>
          <cell r="C3928" t="str">
            <v>NM EXT ELB F/CAT5 2900IV</v>
          </cell>
          <cell r="D3928">
            <v>2.02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 t="str">
            <v>Volutone</v>
          </cell>
        </row>
        <row r="3929">
          <cell r="A3929" t="str">
            <v>2918FO-WH</v>
          </cell>
          <cell r="B3929" t="str">
            <v>Middle Atlantic</v>
          </cell>
          <cell r="C3929" t="str">
            <v>NM EXT ELB F/CAT5 2900 WH</v>
          </cell>
          <cell r="D3929">
            <v>2.02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 t="str">
            <v>Volutone</v>
          </cell>
        </row>
        <row r="3930">
          <cell r="A3930" t="str">
            <v>2344</v>
          </cell>
          <cell r="B3930" t="str">
            <v>Middle Atlantic</v>
          </cell>
          <cell r="C3930" t="str">
            <v>NM EXT DP DEV BX 2300 IV</v>
          </cell>
          <cell r="D3930">
            <v>7.57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 t="str">
            <v>Volutone</v>
          </cell>
        </row>
        <row r="3931">
          <cell r="A3931" t="str">
            <v>2344-2-WH</v>
          </cell>
          <cell r="B3931" t="str">
            <v>Middle Atlantic</v>
          </cell>
          <cell r="C3931" t="str">
            <v>NM EX DP DEVBX 2G 2300 WH</v>
          </cell>
          <cell r="D3931">
            <v>9.44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 t="str">
            <v>Volutone</v>
          </cell>
        </row>
        <row r="3932">
          <cell r="A3932" t="str">
            <v>2344-2</v>
          </cell>
          <cell r="B3932" t="str">
            <v>Middle Atlantic</v>
          </cell>
          <cell r="C3932" t="str">
            <v>NM EX DP DEVBX 2G 2300 IV</v>
          </cell>
          <cell r="D3932">
            <v>9.44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 t="str">
            <v>Volutone</v>
          </cell>
        </row>
        <row r="3933">
          <cell r="A3933" t="str">
            <v>2344-WH</v>
          </cell>
          <cell r="B3933" t="str">
            <v>Middle Atlantic</v>
          </cell>
          <cell r="C3933" t="str">
            <v>NM EX DP DEVBX 2300 WH</v>
          </cell>
          <cell r="D3933">
            <v>7.57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 t="str">
            <v>Volutone</v>
          </cell>
        </row>
        <row r="3934">
          <cell r="A3934" t="str">
            <v>2310A-WH</v>
          </cell>
          <cell r="B3934" t="str">
            <v>Middle Atlantic</v>
          </cell>
          <cell r="C3934" t="str">
            <v>NM ENT END FTG 2300 WHITE</v>
          </cell>
          <cell r="D3934">
            <v>4.6500000000000004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 t="str">
            <v>Volutone</v>
          </cell>
        </row>
        <row r="3935">
          <cell r="A3935" t="str">
            <v>2310A</v>
          </cell>
          <cell r="B3935" t="str">
            <v>Middle Atlantic</v>
          </cell>
          <cell r="C3935" t="str">
            <v>NM ENT END FTG 2300 IVORY</v>
          </cell>
          <cell r="D3935">
            <v>4.6500000000000004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 t="str">
            <v>Volutone</v>
          </cell>
        </row>
        <row r="3936">
          <cell r="A3936" t="str">
            <v>5410-WH</v>
          </cell>
          <cell r="B3936" t="str">
            <v>Middle Atlantic</v>
          </cell>
          <cell r="C3936" t="str">
            <v>NM END CAP 5400 WHITE</v>
          </cell>
          <cell r="D3936">
            <v>4.37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 t="str">
            <v>Volutone</v>
          </cell>
        </row>
        <row r="3937">
          <cell r="A3937" t="str">
            <v>5410</v>
          </cell>
          <cell r="B3937" t="str">
            <v>Middle Atlantic</v>
          </cell>
          <cell r="C3937" t="str">
            <v>NM END CAP 5400 IVORY</v>
          </cell>
          <cell r="D3937">
            <v>4.37</v>
          </cell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 t="str">
            <v>Volutone</v>
          </cell>
        </row>
        <row r="3938">
          <cell r="A3938" t="str">
            <v>2986-WH</v>
          </cell>
          <cell r="B3938" t="str">
            <v>Middle Atlantic</v>
          </cell>
          <cell r="C3938" t="str">
            <v>NM DRP CLNG CNCTR 2900 WH</v>
          </cell>
          <cell r="D3938">
            <v>1.27</v>
          </cell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 t="str">
            <v>Volutone</v>
          </cell>
        </row>
        <row r="3939">
          <cell r="A3939" t="str">
            <v>2986</v>
          </cell>
          <cell r="B3939" t="str">
            <v>Middle Atlantic</v>
          </cell>
          <cell r="C3939" t="str">
            <v>NM DRP CLNG CNCTR 2900 IV</v>
          </cell>
          <cell r="D3939">
            <v>1.27</v>
          </cell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 t="str">
            <v>Volutone</v>
          </cell>
        </row>
        <row r="3940">
          <cell r="A3940" t="str">
            <v>2886-WH</v>
          </cell>
          <cell r="B3940" t="str">
            <v>Middle Atlantic</v>
          </cell>
          <cell r="C3940" t="str">
            <v>NM DRP CLNG CNCTR 2800 WH</v>
          </cell>
          <cell r="D3940">
            <v>1.27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 t="str">
            <v>Volutone</v>
          </cell>
        </row>
        <row r="3941">
          <cell r="A3941" t="str">
            <v>2886</v>
          </cell>
          <cell r="B3941" t="str">
            <v>Middle Atlantic</v>
          </cell>
          <cell r="C3941" t="str">
            <v>NM DRP CLNG CNCTR 2800 IV</v>
          </cell>
          <cell r="D3941">
            <v>1.27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 t="str">
            <v>Volutone</v>
          </cell>
        </row>
        <row r="3942">
          <cell r="A3942" t="str">
            <v>2300BACD</v>
          </cell>
          <cell r="B3942" t="str">
            <v>Middle Atlantic</v>
          </cell>
          <cell r="C3942" t="str">
            <v>NM DIV BSE CVR W/AD 2300</v>
          </cell>
          <cell r="D3942">
            <v>2.81</v>
          </cell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 t="str">
            <v>Volutone</v>
          </cell>
        </row>
        <row r="3943">
          <cell r="A3943" t="str">
            <v>5550</v>
          </cell>
          <cell r="B3943" t="str">
            <v>Middle Atlantic</v>
          </cell>
          <cell r="C3943" t="str">
            <v>NM DEVICE MNTING BRCKT IV</v>
          </cell>
          <cell r="D3943">
            <v>9.94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 t="str">
            <v>Volutone</v>
          </cell>
        </row>
        <row r="3944">
          <cell r="A3944" t="str">
            <v>5550WH</v>
          </cell>
          <cell r="B3944" t="str">
            <v>Middle Atlantic</v>
          </cell>
          <cell r="C3944" t="str">
            <v>NM DEV MTNG BRKT 5500 WH</v>
          </cell>
          <cell r="D3944">
            <v>9.94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 t="str">
            <v>Volutone</v>
          </cell>
        </row>
        <row r="3945">
          <cell r="A3945" t="str">
            <v>2348-WH</v>
          </cell>
          <cell r="B3945" t="str">
            <v>Middle Atlantic</v>
          </cell>
          <cell r="C3945" t="str">
            <v>NM DEEP DEV BOX 2300 WH</v>
          </cell>
          <cell r="D3945">
            <v>4.54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 t="str">
            <v>Volutone</v>
          </cell>
        </row>
        <row r="3946">
          <cell r="A3946" t="str">
            <v>2348</v>
          </cell>
          <cell r="B3946" t="str">
            <v>Middle Atlantic</v>
          </cell>
          <cell r="C3946" t="str">
            <v>NM DEEP DEV BOX 2300 IV</v>
          </cell>
          <cell r="D3946">
            <v>4.53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 t="str">
            <v>Volutone</v>
          </cell>
        </row>
        <row r="3947">
          <cell r="A3947" t="str">
            <v>2906-WH</v>
          </cell>
          <cell r="B3947" t="str">
            <v>Middle Atlantic</v>
          </cell>
          <cell r="C3947" t="str">
            <v>NM COVER CLIP 2900 WHITE</v>
          </cell>
          <cell r="D3947">
            <v>1.1499999999999999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 t="str">
            <v>Volutone</v>
          </cell>
        </row>
        <row r="3948">
          <cell r="A3948" t="str">
            <v>2906</v>
          </cell>
          <cell r="B3948" t="str">
            <v>Middle Atlantic</v>
          </cell>
          <cell r="C3948" t="str">
            <v>NM COVER CLIP 2900 IVORY</v>
          </cell>
          <cell r="D3948">
            <v>1.1400000000000001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 t="str">
            <v>Volutone</v>
          </cell>
        </row>
        <row r="3949">
          <cell r="A3949" t="str">
            <v>2306-WH</v>
          </cell>
          <cell r="B3949" t="str">
            <v>Middle Atlantic</v>
          </cell>
          <cell r="C3949" t="str">
            <v>NM COVER CLIP 2300 WHITE</v>
          </cell>
          <cell r="D3949">
            <v>0.6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 t="str">
            <v>Volutone</v>
          </cell>
        </row>
        <row r="3950">
          <cell r="A3950" t="str">
            <v>2306</v>
          </cell>
          <cell r="B3950" t="str">
            <v>Middle Atlantic</v>
          </cell>
          <cell r="C3950" t="str">
            <v>NM COVER CLIP 2300 IVORY</v>
          </cell>
          <cell r="D3950">
            <v>0.6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 t="str">
            <v>Volutone</v>
          </cell>
        </row>
        <row r="3951">
          <cell r="A3951" t="str">
            <v>5507B-WH</v>
          </cell>
          <cell r="B3951" t="str">
            <v>Middle Atlantic</v>
          </cell>
          <cell r="C3951" t="str">
            <v>NM BLANK FACEPLATE 5500WH</v>
          </cell>
          <cell r="D3951">
            <v>2.4500000000000002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 t="str">
            <v>Volutone</v>
          </cell>
        </row>
        <row r="3952">
          <cell r="A3952" t="str">
            <v>5507B</v>
          </cell>
          <cell r="B3952" t="str">
            <v>Middle Atlantic</v>
          </cell>
          <cell r="C3952" t="str">
            <v>NM BLANK FACEPLATE 5500IV</v>
          </cell>
          <cell r="D3952">
            <v>2.4500000000000002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 t="str">
            <v>Volutone</v>
          </cell>
        </row>
        <row r="3953">
          <cell r="A3953" t="str">
            <v>2910B-WH</v>
          </cell>
          <cell r="B3953" t="str">
            <v>Middle Atlantic</v>
          </cell>
          <cell r="C3953" t="str">
            <v>NM BLANK END FTG 2900 WH</v>
          </cell>
          <cell r="D3953">
            <v>1.1599999999999999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 t="str">
            <v>Volutone</v>
          </cell>
        </row>
        <row r="3954">
          <cell r="A3954" t="str">
            <v>2910B</v>
          </cell>
          <cell r="B3954" t="str">
            <v>Middle Atlantic</v>
          </cell>
          <cell r="C3954" t="str">
            <v>NM BLANK END FTG 2900 IV</v>
          </cell>
          <cell r="D3954">
            <v>1.1599999999999999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 t="str">
            <v>Volutone</v>
          </cell>
        </row>
        <row r="3955">
          <cell r="A3955" t="str">
            <v>5550A4WH</v>
          </cell>
          <cell r="B3955" t="str">
            <v>Middle Atlantic</v>
          </cell>
          <cell r="C3955" t="str">
            <v>NM 4DEV MNTG BRKT 5500 WH</v>
          </cell>
          <cell r="D3955">
            <v>16.43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 t="str">
            <v>Volutone</v>
          </cell>
        </row>
        <row r="3956">
          <cell r="A3956" t="str">
            <v>5550A4</v>
          </cell>
          <cell r="B3956" t="str">
            <v>Middle Atlantic</v>
          </cell>
          <cell r="C3956" t="str">
            <v>NM 4DEV MNTG BRKT 5500 IV</v>
          </cell>
          <cell r="D3956">
            <v>16.43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 t="str">
            <v>Volutone</v>
          </cell>
        </row>
        <row r="3957">
          <cell r="A3957" t="str">
            <v>MW-TR</v>
          </cell>
          <cell r="B3957" t="str">
            <v>Middle Atlantic</v>
          </cell>
          <cell r="C3957" t="str">
            <v>MRK/WRK/VRK TOP RAIL OPT.</v>
          </cell>
          <cell r="D3957">
            <v>21.3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 t="str">
            <v>Volutone</v>
          </cell>
        </row>
        <row r="3958">
          <cell r="A3958" t="str">
            <v>MW-VT</v>
          </cell>
          <cell r="B3958" t="str">
            <v>Middle Atlantic</v>
          </cell>
          <cell r="C3958" t="str">
            <v>MRK/WRK VENT TOP OPTION(B</v>
          </cell>
          <cell r="D3958">
            <v>32.130000000000003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 t="str">
            <v>Volutone</v>
          </cell>
        </row>
        <row r="3959">
          <cell r="A3959" t="str">
            <v>MW-LVT</v>
          </cell>
          <cell r="B3959" t="str">
            <v>Middle Atlantic</v>
          </cell>
          <cell r="C3959" t="str">
            <v>MRK/WRK LG PERF VENT TOP</v>
          </cell>
          <cell r="D3959">
            <v>48.5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 t="str">
            <v>Volutone</v>
          </cell>
        </row>
        <row r="3960">
          <cell r="A3960" t="str">
            <v>MW-LA</v>
          </cell>
          <cell r="B3960" t="str">
            <v>Middle Atlantic</v>
          </cell>
          <cell r="C3960" t="str">
            <v>MRK/WRK LADDER ADAPT TOP</v>
          </cell>
          <cell r="D3960">
            <v>41.17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 t="str">
            <v>Volutone</v>
          </cell>
        </row>
        <row r="3961">
          <cell r="A3961" t="str">
            <v>MV-PVT42</v>
          </cell>
          <cell r="B3961" t="str">
            <v>Middle Atlantic</v>
          </cell>
          <cell r="C3961" t="str">
            <v>MRK/VRK PAGODA TOP 42DP</v>
          </cell>
          <cell r="D3961">
            <v>129.80000000000001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 t="str">
            <v>Volutone</v>
          </cell>
        </row>
        <row r="3962">
          <cell r="A3962" t="str">
            <v>MV-PVT36</v>
          </cell>
          <cell r="B3962" t="str">
            <v>Middle Atlantic</v>
          </cell>
          <cell r="C3962" t="str">
            <v>MRK/VRK PAGODA TOP 36DP</v>
          </cell>
          <cell r="D3962">
            <v>111.27</v>
          </cell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 t="str">
            <v>Volutone</v>
          </cell>
        </row>
        <row r="3963">
          <cell r="A3963" t="str">
            <v>MV-PVT31</v>
          </cell>
          <cell r="B3963" t="str">
            <v>Middle Atlantic</v>
          </cell>
          <cell r="C3963" t="str">
            <v>MRK/VRK PAGODA TOP 31DP</v>
          </cell>
          <cell r="D3963">
            <v>105.08</v>
          </cell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 t="str">
            <v>Volutone</v>
          </cell>
        </row>
        <row r="3964">
          <cell r="A3964" t="str">
            <v>MV-PVT26</v>
          </cell>
          <cell r="B3964" t="str">
            <v>Middle Atlantic</v>
          </cell>
          <cell r="C3964" t="str">
            <v>MRK/VRK PAGODA TOP 26DP</v>
          </cell>
          <cell r="D3964">
            <v>86.54</v>
          </cell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 t="str">
            <v>Volutone</v>
          </cell>
        </row>
        <row r="3965">
          <cell r="A3965" t="str">
            <v>MPR-SS</v>
          </cell>
          <cell r="B3965" t="str">
            <v>Middle Atlantic</v>
          </cell>
          <cell r="C3965" t="str">
            <v>MPR SURGE SUPPRESSOR</v>
          </cell>
          <cell r="D3965">
            <v>31.55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 t="str">
            <v>Volutone</v>
          </cell>
        </row>
        <row r="3966">
          <cell r="A3966" t="str">
            <v>JMS-12X6</v>
          </cell>
          <cell r="B3966" t="str">
            <v>Middle Atlantic</v>
          </cell>
          <cell r="C3966" t="str">
            <v>MPR MASTER/SLAVE JUMPER</v>
          </cell>
          <cell r="D3966">
            <v>59.35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 t="str">
            <v>Volutone</v>
          </cell>
        </row>
        <row r="3967">
          <cell r="A3967" t="str">
            <v>MMB3X2D</v>
          </cell>
          <cell r="B3967" t="str">
            <v>Middle Atlantic</v>
          </cell>
          <cell r="C3967" t="str">
            <v>MON MT,3X2,BLACK</v>
          </cell>
          <cell r="D3967">
            <v>1003.68</v>
          </cell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 t="str">
            <v>Volutone</v>
          </cell>
        </row>
        <row r="3968">
          <cell r="A3968" t="str">
            <v>MMB3X1D</v>
          </cell>
          <cell r="B3968" t="str">
            <v>Middle Atlantic</v>
          </cell>
          <cell r="C3968" t="str">
            <v>MON MT,3X1,HORIZ,BLACK</v>
          </cell>
          <cell r="D3968">
            <v>537.22</v>
          </cell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 t="str">
            <v>Volutone</v>
          </cell>
        </row>
        <row r="3969">
          <cell r="A3969" t="str">
            <v>MMB2X2</v>
          </cell>
          <cell r="B3969" t="str">
            <v>Middle Atlantic</v>
          </cell>
          <cell r="C3969" t="str">
            <v>MON MT,2X2,BLACK</v>
          </cell>
          <cell r="D3969">
            <v>532.25</v>
          </cell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 t="str">
            <v>Volutone</v>
          </cell>
        </row>
        <row r="3970">
          <cell r="A3970" t="str">
            <v>MMB1X1</v>
          </cell>
          <cell r="B3970" t="str">
            <v>Middle Atlantic</v>
          </cell>
          <cell r="C3970" t="str">
            <v>MON MT,1X1,ARTIC,BLACK</v>
          </cell>
          <cell r="D3970">
            <v>226.99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 t="str">
            <v>Volutone</v>
          </cell>
        </row>
        <row r="3971">
          <cell r="A3971" t="str">
            <v>MMB2X1</v>
          </cell>
          <cell r="B3971" t="str">
            <v>Middle Atlantic</v>
          </cell>
          <cell r="C3971" t="str">
            <v>MON MT, 2X1, HORIZ BLACK</v>
          </cell>
          <cell r="D3971">
            <v>304.14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 t="str">
            <v>Volutone</v>
          </cell>
        </row>
        <row r="3972">
          <cell r="A3972" t="str">
            <v>MMB1X2</v>
          </cell>
          <cell r="B3972" t="str">
            <v>Middle Atlantic</v>
          </cell>
          <cell r="C3972" t="str">
            <v>MON MT, 1X2, VERT, BLACK</v>
          </cell>
          <cell r="D3972">
            <v>505.65</v>
          </cell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 t="str">
            <v>Volutone</v>
          </cell>
        </row>
        <row r="3973">
          <cell r="A3973" t="str">
            <v>MMB1X2PL</v>
          </cell>
          <cell r="B3973" t="str">
            <v>Middle Atlantic</v>
          </cell>
          <cell r="C3973" t="str">
            <v>MON MT 1X2,ARTIC L/P,BK</v>
          </cell>
          <cell r="D3973">
            <v>479.02</v>
          </cell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 t="str">
            <v>Volutone</v>
          </cell>
        </row>
        <row r="3974">
          <cell r="A3974" t="str">
            <v>PNL-CLN</v>
          </cell>
          <cell r="B3974" t="str">
            <v>Middle Atlantic</v>
          </cell>
          <cell r="C3974" t="str">
            <v>MICRO FIBER CLOTH</v>
          </cell>
          <cell r="D3974">
            <v>6.25</v>
          </cell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 t="str">
            <v>Volutone</v>
          </cell>
        </row>
        <row r="3975">
          <cell r="A3975" t="str">
            <v>PLX-CLN</v>
          </cell>
          <cell r="B3975" t="str">
            <v>Middle Atlantic</v>
          </cell>
          <cell r="C3975" t="str">
            <v>MICRO CLOTH &amp; ANTISTC SPR</v>
          </cell>
          <cell r="D3975">
            <v>8.3000000000000007</v>
          </cell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 t="str">
            <v>Volutone</v>
          </cell>
        </row>
        <row r="3976">
          <cell r="A3976" t="str">
            <v>MFR-RRK-20</v>
          </cell>
          <cell r="B3976" t="str">
            <v>Middle Atlantic</v>
          </cell>
          <cell r="C3976" t="str">
            <v>MFR REAR RAIL KIT 20SP</v>
          </cell>
          <cell r="D3976">
            <v>27.5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 t="str">
            <v>Volutone</v>
          </cell>
        </row>
        <row r="3977">
          <cell r="A3977" t="str">
            <v>MFR-RRK-16</v>
          </cell>
          <cell r="B3977" t="str">
            <v>Middle Atlantic</v>
          </cell>
          <cell r="C3977" t="str">
            <v>MFR REAR RAIL KIT 16SP</v>
          </cell>
          <cell r="D3977">
            <v>22.5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 t="str">
            <v>Volutone</v>
          </cell>
        </row>
        <row r="3978">
          <cell r="A3978" t="str">
            <v>MFR-RRK-12</v>
          </cell>
          <cell r="B3978" t="str">
            <v>Middle Atlantic</v>
          </cell>
          <cell r="C3978" t="str">
            <v>MFR REAR RAIL KIT 12SP</v>
          </cell>
          <cell r="D3978">
            <v>17.5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 t="str">
            <v>Volutone</v>
          </cell>
        </row>
        <row r="3979">
          <cell r="A3979" t="str">
            <v>MFR-FANKIT-2</v>
          </cell>
          <cell r="B3979" t="str">
            <v>Middle Atlantic</v>
          </cell>
          <cell r="C3979" t="str">
            <v>MFR DC 2FAN KIT W PWR SUP</v>
          </cell>
          <cell r="D3979">
            <v>56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 t="str">
            <v>Volutone</v>
          </cell>
        </row>
        <row r="3980">
          <cell r="A3980" t="str">
            <v>SH-DMP-EXT</v>
          </cell>
          <cell r="B3980" t="str">
            <v>Middle Atlantic</v>
          </cell>
          <cell r="C3980" t="str">
            <v>MEDIA PLAYER REAR SHELF</v>
          </cell>
          <cell r="D3980">
            <v>26.59</v>
          </cell>
          <cell r="E3980">
            <v>0</v>
          </cell>
          <cell r="F3980">
            <v>0.25</v>
          </cell>
          <cell r="G3980">
            <v>0</v>
          </cell>
          <cell r="H3980">
            <v>0</v>
          </cell>
          <cell r="I3980" t="str">
            <v>Volutone</v>
          </cell>
        </row>
        <row r="3981">
          <cell r="A3981" t="str">
            <v>MDV-W</v>
          </cell>
          <cell r="B3981" t="str">
            <v>Middle Atlantic</v>
          </cell>
          <cell r="C3981" t="str">
            <v>MDV SYSTEM WEDGE</v>
          </cell>
          <cell r="D3981">
            <v>73.87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 t="str">
            <v>Volutone</v>
          </cell>
        </row>
        <row r="3982">
          <cell r="A3982" t="str">
            <v>MDV-R12</v>
          </cell>
          <cell r="B3982" t="str">
            <v>Middle Atlantic</v>
          </cell>
          <cell r="C3982" t="str">
            <v>MDV SYSTEM 12SP RACK</v>
          </cell>
          <cell r="D3982">
            <v>172.35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 t="str">
            <v>Volutone</v>
          </cell>
        </row>
        <row r="3983">
          <cell r="A3983" t="str">
            <v>MDV-OB4</v>
          </cell>
          <cell r="B3983" t="str">
            <v>Middle Atlantic</v>
          </cell>
          <cell r="C3983" t="str">
            <v>MDV SYS. 4SP OB FITS MDV-</v>
          </cell>
          <cell r="D3983">
            <v>98.49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 t="str">
            <v>Volutone</v>
          </cell>
        </row>
        <row r="3984">
          <cell r="A3984" t="str">
            <v>MDV-DSK</v>
          </cell>
          <cell r="B3984" t="str">
            <v>Middle Atlantic</v>
          </cell>
          <cell r="C3984" t="str">
            <v>MDV SYS DESK W/OB</v>
          </cell>
          <cell r="D3984">
            <v>300.39999999999998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 t="str">
            <v>Volutone</v>
          </cell>
        </row>
        <row r="3985">
          <cell r="A3985" t="str">
            <v>MDV-DL</v>
          </cell>
          <cell r="B3985" t="str">
            <v>Middle Atlantic</v>
          </cell>
          <cell r="C3985" t="str">
            <v>MDV SYS DESK W/OB</v>
          </cell>
          <cell r="D3985">
            <v>445.68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 t="str">
            <v>Volutone</v>
          </cell>
        </row>
        <row r="3986">
          <cell r="A3986" t="str">
            <v>MDV-CNR3</v>
          </cell>
          <cell r="B3986" t="str">
            <v>Middle Atlantic</v>
          </cell>
          <cell r="C3986" t="str">
            <v>MDV SYS CORNER UNIT</v>
          </cell>
          <cell r="D3986">
            <v>517.08000000000004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 t="str">
            <v>Volutone</v>
          </cell>
        </row>
        <row r="3987">
          <cell r="A3987" t="str">
            <v>MDV-CNR1</v>
          </cell>
          <cell r="B3987" t="str">
            <v>Middle Atlantic</v>
          </cell>
          <cell r="C3987" t="str">
            <v>MDV SYS CORNER UNIT</v>
          </cell>
          <cell r="D3987">
            <v>445.68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 t="str">
            <v>Volutone</v>
          </cell>
        </row>
        <row r="3988">
          <cell r="A3988" t="str">
            <v>LT-GN-WL</v>
          </cell>
          <cell r="B3988" t="str">
            <v>Middle Atlantic</v>
          </cell>
          <cell r="C3988" t="str">
            <v>MAGNETIC WORKLIGHT,LED</v>
          </cell>
          <cell r="D3988">
            <v>54.88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 t="str">
            <v>Volutone</v>
          </cell>
        </row>
        <row r="3989">
          <cell r="A3989" t="str">
            <v>WL-60</v>
          </cell>
          <cell r="B3989" t="str">
            <v>Middle Atlantic</v>
          </cell>
          <cell r="C3989" t="str">
            <v>MAGNETIC WORK LIGHT</v>
          </cell>
          <cell r="D3989">
            <v>44.66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 t="str">
            <v>Volutone</v>
          </cell>
        </row>
        <row r="3990">
          <cell r="A3990" t="str">
            <v>EFB-MAAP</v>
          </cell>
          <cell r="B3990" t="str">
            <v>Middle Atlantic</v>
          </cell>
          <cell r="C3990" t="str">
            <v>MAAP DEVICE PLATE</v>
          </cell>
          <cell r="D3990">
            <v>19.600000000000001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 t="str">
            <v>Volutone</v>
          </cell>
        </row>
        <row r="3991">
          <cell r="A3991" t="str">
            <v>5WL</v>
          </cell>
          <cell r="B3991" t="str">
            <v>Middle Atlantic</v>
          </cell>
          <cell r="C3991" t="str">
            <v>LOCKING SLIM5 CASTERS W/H</v>
          </cell>
          <cell r="D3991">
            <v>41.1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 t="str">
            <v>Volutone</v>
          </cell>
        </row>
        <row r="3992">
          <cell r="A3992" t="str">
            <v>PPM-LID18</v>
          </cell>
          <cell r="B3992" t="str">
            <v>Middle Atlantic</v>
          </cell>
          <cell r="C3992" t="str">
            <v>LID,FITS 18DP PPM'S</v>
          </cell>
          <cell r="D3992">
            <v>50.23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 t="str">
            <v>Volutone</v>
          </cell>
        </row>
        <row r="3993">
          <cell r="A3993" t="str">
            <v>PPM-LID16</v>
          </cell>
          <cell r="B3993" t="str">
            <v>Middle Atlantic</v>
          </cell>
          <cell r="C3993" t="str">
            <v>LID,FITS 16DP PPM</v>
          </cell>
          <cell r="D3993">
            <v>43.61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 t="str">
            <v>Volutone</v>
          </cell>
        </row>
        <row r="3994">
          <cell r="A3994" t="str">
            <v>PPM-LID12</v>
          </cell>
          <cell r="B3994" t="str">
            <v>Middle Atlantic</v>
          </cell>
          <cell r="C3994" t="str">
            <v>LID,FITS 12DP PPM'S</v>
          </cell>
          <cell r="D3994">
            <v>38.049999999999997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 t="str">
            <v>Volutone</v>
          </cell>
        </row>
        <row r="3995">
          <cell r="A3995" t="str">
            <v>DCLVRD-44</v>
          </cell>
          <cell r="B3995" t="str">
            <v>Middle Atlantic</v>
          </cell>
          <cell r="C3995" t="str">
            <v>LG PRF SPLT REARDR,44,DRK</v>
          </cell>
          <cell r="D3995">
            <v>316.52999999999997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 t="str">
            <v>Volutone</v>
          </cell>
        </row>
        <row r="3996">
          <cell r="A3996" t="str">
            <v>MW-CLVRD-44</v>
          </cell>
          <cell r="B3996" t="str">
            <v>Middle Atlantic</v>
          </cell>
          <cell r="C3996" t="str">
            <v>LG PERF SPLIT REARDR,44SP</v>
          </cell>
          <cell r="D3996">
            <v>280.7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 t="str">
            <v>Volutone</v>
          </cell>
        </row>
        <row r="3997">
          <cell r="A3997" t="str">
            <v>LBP-LTF</v>
          </cell>
          <cell r="B3997" t="str">
            <v>Middle Atlantic</v>
          </cell>
          <cell r="C3997" t="str">
            <v>LG FLANGE LACER PNL,10PC</v>
          </cell>
          <cell r="D3997">
            <v>73.92</v>
          </cell>
          <cell r="E3997">
            <v>0</v>
          </cell>
          <cell r="F3997">
            <v>1</v>
          </cell>
          <cell r="G3997">
            <v>0</v>
          </cell>
          <cell r="H3997">
            <v>0</v>
          </cell>
          <cell r="I3997" t="str">
            <v>Volutone</v>
          </cell>
        </row>
        <row r="3998">
          <cell r="A3998" t="str">
            <v>LF-ISO</v>
          </cell>
          <cell r="B3998" t="str">
            <v>Middle Atlantic</v>
          </cell>
          <cell r="C3998" t="str">
            <v>LF W/RUBBER ISOLATION BT</v>
          </cell>
          <cell r="D3998">
            <v>17.170000000000002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 t="str">
            <v>Volutone</v>
          </cell>
        </row>
        <row r="3999">
          <cell r="A3999" t="str">
            <v>LL-DTRK</v>
          </cell>
          <cell r="B3999" t="str">
            <v>Middle Atlantic</v>
          </cell>
          <cell r="C3999" t="str">
            <v>LEVELOCK KIT DTRK</v>
          </cell>
          <cell r="D3999">
            <v>4.67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 t="str">
            <v>Volutone</v>
          </cell>
        </row>
        <row r="4000">
          <cell r="A4000" t="str">
            <v>LT-GN-PL</v>
          </cell>
          <cell r="B4000" t="str">
            <v>Middle Atlantic</v>
          </cell>
          <cell r="C4000" t="str">
            <v>LED GSNK LT W/120V ADPT</v>
          </cell>
          <cell r="D4000">
            <v>20.54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 t="str">
            <v>Volutone</v>
          </cell>
        </row>
        <row r="4001">
          <cell r="A4001" t="str">
            <v>LD-WK</v>
          </cell>
          <cell r="B4001" t="str">
            <v>Middle Atlantic</v>
          </cell>
          <cell r="C4001" t="str">
            <v>LD-12 TO WEDGE JOINER KIT</v>
          </cell>
          <cell r="D4001">
            <v>54.47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 t="str">
            <v>Volutone</v>
          </cell>
        </row>
        <row r="4002">
          <cell r="A4002" t="str">
            <v>LD-L48RA</v>
          </cell>
          <cell r="B4002" t="str">
            <v>Middle Atlantic</v>
          </cell>
          <cell r="C4002" t="str">
            <v>LCD DSKLGT,ADDABAY,48,R</v>
          </cell>
          <cell r="D4002">
            <v>739.22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 t="str">
            <v>Volutone</v>
          </cell>
        </row>
        <row r="4003">
          <cell r="A4003" t="str">
            <v>LD-L64RA</v>
          </cell>
          <cell r="B4003" t="str">
            <v>Middle Atlantic</v>
          </cell>
          <cell r="C4003" t="str">
            <v>LCD DSKLGT,64W,ADDABAY,R</v>
          </cell>
          <cell r="D4003">
            <v>803.49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 t="str">
            <v>Volutone</v>
          </cell>
        </row>
        <row r="4004">
          <cell r="A4004" t="str">
            <v>LD-KBTPS</v>
          </cell>
          <cell r="B4004" t="str">
            <v>Middle Atlantic</v>
          </cell>
          <cell r="C4004" t="str">
            <v>LCD DSK KB SHELF,PEPPRSTN</v>
          </cell>
          <cell r="D4004">
            <v>117.01</v>
          </cell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 t="str">
            <v>Volutone</v>
          </cell>
        </row>
        <row r="4005">
          <cell r="A4005" t="str">
            <v>LD-KBTHM</v>
          </cell>
          <cell r="B4005" t="str">
            <v>Middle Atlantic</v>
          </cell>
          <cell r="C4005" t="str">
            <v>LCD DSK KB SHELF,HNY MPLE</v>
          </cell>
          <cell r="D4005">
            <v>117.01</v>
          </cell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 t="str">
            <v>Volutone</v>
          </cell>
        </row>
        <row r="4006">
          <cell r="A4006" t="str">
            <v>LD-KBTDC</v>
          </cell>
          <cell r="B4006" t="str">
            <v>Middle Atlantic</v>
          </cell>
          <cell r="C4006" t="str">
            <v>LCD DSK KB SHELF,DK CHRY</v>
          </cell>
          <cell r="D4006">
            <v>117.01</v>
          </cell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 t="str">
            <v>Volutone</v>
          </cell>
        </row>
        <row r="4007">
          <cell r="A4007" t="str">
            <v>LD-L64</v>
          </cell>
          <cell r="B4007" t="str">
            <v>Middle Atlantic</v>
          </cell>
          <cell r="C4007" t="str">
            <v>LCD DESK LIGHT,64"W</v>
          </cell>
          <cell r="D4007">
            <v>835.64</v>
          </cell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 t="str">
            <v>Volutone</v>
          </cell>
        </row>
        <row r="4008">
          <cell r="A4008" t="str">
            <v>LD-L48</v>
          </cell>
          <cell r="B4008" t="str">
            <v>Middle Atlantic</v>
          </cell>
          <cell r="C4008" t="str">
            <v>LCD DESK LIGHT,48"W</v>
          </cell>
          <cell r="D4008">
            <v>771.35</v>
          </cell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 t="str">
            <v>Volutone</v>
          </cell>
        </row>
        <row r="4009">
          <cell r="A4009" t="str">
            <v>LD-W9030PS</v>
          </cell>
          <cell r="B4009" t="str">
            <v>Middle Atlantic</v>
          </cell>
          <cell r="C4009" t="str">
            <v>LCD 90D WDG,30,W/CAB PSTN</v>
          </cell>
          <cell r="D4009">
            <v>556.28</v>
          </cell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 t="str">
            <v>Volutone</v>
          </cell>
        </row>
        <row r="4010">
          <cell r="A4010" t="str">
            <v>LD-W9030HM</v>
          </cell>
          <cell r="B4010" t="str">
            <v>Middle Atlantic</v>
          </cell>
          <cell r="C4010" t="str">
            <v>LCD 90D WDG,30,W/CAB HNMP</v>
          </cell>
          <cell r="D4010">
            <v>556.28</v>
          </cell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 t="str">
            <v>Volutone</v>
          </cell>
        </row>
        <row r="4011">
          <cell r="A4011" t="str">
            <v>LD-W9030DC</v>
          </cell>
          <cell r="B4011" t="str">
            <v>Middle Atlantic</v>
          </cell>
          <cell r="C4011" t="str">
            <v>LCD 90D WDG,30,W/CAB DKCH</v>
          </cell>
          <cell r="D4011">
            <v>556.28</v>
          </cell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 t="str">
            <v>Volutone</v>
          </cell>
        </row>
        <row r="4012">
          <cell r="A4012" t="str">
            <v>LD-W4530PS</v>
          </cell>
          <cell r="B4012" t="str">
            <v>Middle Atlantic</v>
          </cell>
          <cell r="C4012" t="str">
            <v>LCD 45D WDG,30,W/CAB PSTN</v>
          </cell>
          <cell r="D4012">
            <v>462.05</v>
          </cell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 t="str">
            <v>Volutone</v>
          </cell>
        </row>
        <row r="4013">
          <cell r="A4013" t="str">
            <v>LD-W4530HM</v>
          </cell>
          <cell r="B4013" t="str">
            <v>Middle Atlantic</v>
          </cell>
          <cell r="C4013" t="str">
            <v>LCD 45D WDG,30,W/CAB HNMP</v>
          </cell>
          <cell r="D4013">
            <v>462.05</v>
          </cell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 t="str">
            <v>Volutone</v>
          </cell>
        </row>
        <row r="4014">
          <cell r="A4014" t="str">
            <v>LD-W4530DC</v>
          </cell>
          <cell r="B4014" t="str">
            <v>Middle Atlantic</v>
          </cell>
          <cell r="C4014" t="str">
            <v>LCD 45D WDG,30,W/CAB DKCH</v>
          </cell>
          <cell r="D4014">
            <v>462.05</v>
          </cell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 t="str">
            <v>Volutone</v>
          </cell>
        </row>
        <row r="4015">
          <cell r="A4015" t="str">
            <v>LD-WTT45PS</v>
          </cell>
          <cell r="B4015" t="str">
            <v>Middle Atlantic</v>
          </cell>
          <cell r="C4015" t="str">
            <v>LCD 45D WDG TOP ONLY PSTN</v>
          </cell>
          <cell r="D4015">
            <v>192.02</v>
          </cell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 t="str">
            <v>Volutone</v>
          </cell>
        </row>
        <row r="4016">
          <cell r="A4016" t="str">
            <v>LD-WTT45HM</v>
          </cell>
          <cell r="B4016" t="str">
            <v>Middle Atlantic</v>
          </cell>
          <cell r="C4016" t="str">
            <v>LCD 45D WDG TOP ONLY HNMP</v>
          </cell>
          <cell r="D4016">
            <v>192.02</v>
          </cell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 t="str">
            <v>Volutone</v>
          </cell>
        </row>
        <row r="4017">
          <cell r="A4017" t="str">
            <v>LD-WTT45DC</v>
          </cell>
          <cell r="B4017" t="str">
            <v>Middle Atlantic</v>
          </cell>
          <cell r="C4017" t="str">
            <v>LCD 45D WDG TOP ONLY DKCH</v>
          </cell>
          <cell r="D4017">
            <v>192.02</v>
          </cell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 t="str">
            <v>Volutone</v>
          </cell>
        </row>
        <row r="4018">
          <cell r="A4018" t="str">
            <v>VLBX</v>
          </cell>
          <cell r="B4018" t="str">
            <v>Middle Atlantic</v>
          </cell>
          <cell r="C4018" t="str">
            <v>LARGE VTR LOCKBOX W/FAN</v>
          </cell>
          <cell r="D4018">
            <v>198.35</v>
          </cell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 t="str">
            <v>Volutone</v>
          </cell>
        </row>
        <row r="4019">
          <cell r="A4019" t="str">
            <v>CLH-RWC-6</v>
          </cell>
          <cell r="B4019" t="str">
            <v>Middle Atlantic</v>
          </cell>
          <cell r="C4019" t="str">
            <v>LADDER WALL CLAMP,6PR</v>
          </cell>
          <cell r="D4019">
            <v>72.09</v>
          </cell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 t="str">
            <v>Volutone</v>
          </cell>
        </row>
        <row r="4020">
          <cell r="A4020" t="str">
            <v>CLH-RWC</v>
          </cell>
          <cell r="B4020" t="str">
            <v>Middle Atlantic</v>
          </cell>
          <cell r="C4020" t="str">
            <v>LADDER WALL CLAMP,1PR</v>
          </cell>
          <cell r="D4020">
            <v>12.78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 t="str">
            <v>Volutone</v>
          </cell>
        </row>
        <row r="4021">
          <cell r="A4021" t="str">
            <v>CLH-RSJ-6</v>
          </cell>
          <cell r="B4021" t="str">
            <v>Middle Atlantic</v>
          </cell>
          <cell r="C4021" t="str">
            <v>LADDER JUNCTION HDWR,6PR</v>
          </cell>
          <cell r="D4021">
            <v>36.049999999999997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 t="str">
            <v>Volutone</v>
          </cell>
        </row>
        <row r="4022">
          <cell r="A4022" t="str">
            <v>CLH-RSJ</v>
          </cell>
          <cell r="B4022" t="str">
            <v>Middle Atlantic</v>
          </cell>
          <cell r="C4022" t="str">
            <v>LADDER JUNCTION HDWR,1PR</v>
          </cell>
          <cell r="D4022">
            <v>6.38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 t="str">
            <v>Volutone</v>
          </cell>
        </row>
        <row r="4023">
          <cell r="A4023" t="str">
            <v>CLH-RES-6</v>
          </cell>
          <cell r="B4023" t="str">
            <v>Middle Atlantic</v>
          </cell>
          <cell r="C4023" t="str">
            <v>LADDER END SUPPORT HDWR,6</v>
          </cell>
          <cell r="D4023">
            <v>113.3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 t="str">
            <v>Volutone</v>
          </cell>
        </row>
        <row r="4024">
          <cell r="A4024" t="str">
            <v>CLH-RES</v>
          </cell>
          <cell r="B4024" t="str">
            <v>Middle Atlantic</v>
          </cell>
          <cell r="C4024" t="str">
            <v>LADDER END SUPPORT HDWR,1</v>
          </cell>
          <cell r="D4024">
            <v>20.09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 t="str">
            <v>Volutone</v>
          </cell>
        </row>
        <row r="4025">
          <cell r="A4025" t="str">
            <v>CLB-CSB-W24</v>
          </cell>
          <cell r="B4025" t="str">
            <v>Middle Atlantic</v>
          </cell>
          <cell r="C4025" t="str">
            <v>LADDER CNTR BKT,24",BLK,1</v>
          </cell>
          <cell r="D4025">
            <v>62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 t="str">
            <v>Volutone</v>
          </cell>
        </row>
        <row r="4026">
          <cell r="A4026" t="str">
            <v>CLB-CSB-W18</v>
          </cell>
          <cell r="B4026" t="str">
            <v>Middle Atlantic</v>
          </cell>
          <cell r="C4026" t="str">
            <v>LADDER CNTR BKT,18",BLK,1</v>
          </cell>
          <cell r="D4026">
            <v>46.81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 t="str">
            <v>Volutone</v>
          </cell>
        </row>
        <row r="4027">
          <cell r="A4027" t="str">
            <v>CLB-CSB-6</v>
          </cell>
          <cell r="B4027" t="str">
            <v>Middle Atlantic</v>
          </cell>
          <cell r="C4027" t="str">
            <v>LADDER CENTER BRKT,BLK,6P</v>
          </cell>
          <cell r="D4027">
            <v>123.27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 t="str">
            <v>Volutone</v>
          </cell>
        </row>
        <row r="4028">
          <cell r="A4028" t="str">
            <v>CLB-CSB</v>
          </cell>
          <cell r="B4028" t="str">
            <v>Middle Atlantic</v>
          </cell>
          <cell r="C4028" t="str">
            <v>LADDER CENTER BRKT,BLK,1P</v>
          </cell>
          <cell r="D4028">
            <v>21.92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 t="str">
            <v>Volutone</v>
          </cell>
        </row>
        <row r="4029">
          <cell r="A4029" t="str">
            <v>MK-LA</v>
          </cell>
          <cell r="B4029" t="str">
            <v>Middle Atlantic</v>
          </cell>
          <cell r="C4029" t="str">
            <v>LADDER ADAPTER FOR MK RAC</v>
          </cell>
          <cell r="D4029">
            <v>28.92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 t="str">
            <v>Volutone</v>
          </cell>
        </row>
        <row r="4030">
          <cell r="A4030" t="str">
            <v>KEY-6</v>
          </cell>
          <cell r="B4030" t="str">
            <v>Middle Atlantic</v>
          </cell>
          <cell r="C4030" t="str">
            <v>KEYSTONE (6) PORT UCP PNL</v>
          </cell>
          <cell r="D4030">
            <v>7.91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 t="str">
            <v>Volutone</v>
          </cell>
        </row>
        <row r="4031">
          <cell r="A4031" t="str">
            <v>KEY-4</v>
          </cell>
          <cell r="B4031" t="str">
            <v>Middle Atlantic</v>
          </cell>
          <cell r="C4031" t="str">
            <v>KEYSTONE (4) PORT UCP PNL</v>
          </cell>
          <cell r="D4031">
            <v>7.91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 t="str">
            <v>Volutone</v>
          </cell>
        </row>
        <row r="4032">
          <cell r="A4032" t="str">
            <v>KEY-2</v>
          </cell>
          <cell r="B4032" t="str">
            <v>Middle Atlantic</v>
          </cell>
          <cell r="C4032" t="str">
            <v>KEYSTONE (2) PORT UCP PNL</v>
          </cell>
          <cell r="D4032">
            <v>7.91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 t="str">
            <v>Volutone</v>
          </cell>
        </row>
        <row r="4033">
          <cell r="A4033" t="str">
            <v>KEY-1</v>
          </cell>
          <cell r="B4033" t="str">
            <v>Middle Atlantic</v>
          </cell>
          <cell r="C4033" t="str">
            <v>KEYSTONE (1) PORT UCP PNL</v>
          </cell>
          <cell r="D4033">
            <v>7.91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 t="str">
            <v>Volutone</v>
          </cell>
        </row>
        <row r="4034">
          <cell r="A4034" t="str">
            <v>SRD-KEY</v>
          </cell>
          <cell r="B4034" t="str">
            <v>Middle Atlantic</v>
          </cell>
          <cell r="C4034" t="str">
            <v>KEYS FOR REAR DOORS(B644A</v>
          </cell>
          <cell r="D4034">
            <v>2.25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 t="str">
            <v>Volutone</v>
          </cell>
        </row>
        <row r="4035">
          <cell r="A4035" t="str">
            <v>SFD-KEY</v>
          </cell>
          <cell r="B4035" t="str">
            <v>Middle Atlantic</v>
          </cell>
          <cell r="C4035" t="str">
            <v>KEYS FOR FRONT DOORS(B399</v>
          </cell>
          <cell r="D4035">
            <v>2.25</v>
          </cell>
          <cell r="E4035">
            <v>0</v>
          </cell>
          <cell r="F4035">
            <v>0.25</v>
          </cell>
          <cell r="G4035">
            <v>0</v>
          </cell>
          <cell r="H4035">
            <v>0</v>
          </cell>
          <cell r="I4035" t="str">
            <v>Volutone</v>
          </cell>
        </row>
        <row r="4036">
          <cell r="A4036" t="str">
            <v>CWR-KEY</v>
          </cell>
          <cell r="B4036" t="str">
            <v>Middle Atlantic</v>
          </cell>
          <cell r="C4036" t="str">
            <v>KEYS FOR CWR FRONT DOORS</v>
          </cell>
          <cell r="D4036">
            <v>2.9699999999999998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 t="str">
            <v>Volutone</v>
          </cell>
        </row>
        <row r="4037">
          <cell r="A4037" t="str">
            <v>C5-KEY</v>
          </cell>
          <cell r="B4037" t="str">
            <v>Middle Atlantic</v>
          </cell>
          <cell r="C4037" t="str">
            <v>KEYS FOR C5 FRONT DOORS</v>
          </cell>
          <cell r="D4037">
            <v>2.99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 t="str">
            <v>Volutone</v>
          </cell>
        </row>
        <row r="4038">
          <cell r="A4038" t="str">
            <v>ACC-KEY</v>
          </cell>
          <cell r="B4038" t="str">
            <v>Middle Atlantic</v>
          </cell>
          <cell r="C4038" t="str">
            <v>KEYS FOR ALL DRAWERS(C420</v>
          </cell>
          <cell r="D4038">
            <v>2.25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 t="str">
            <v>Volutone</v>
          </cell>
        </row>
        <row r="4039">
          <cell r="A4039" t="str">
            <v>KYLK</v>
          </cell>
          <cell r="B4039" t="str">
            <v>Middle Atlantic</v>
          </cell>
          <cell r="C4039" t="str">
            <v>KEYLOCK OPTION FOR UD SER</v>
          </cell>
          <cell r="D4039">
            <v>12.18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 t="str">
            <v>Volutone</v>
          </cell>
        </row>
        <row r="4040">
          <cell r="A4040" t="str">
            <v>KDB-20.5</v>
          </cell>
          <cell r="B4040" t="str">
            <v>Middle Atlantic</v>
          </cell>
          <cell r="C4040" t="str">
            <v>KD SHELF BOTTOM 20-1/2DEE</v>
          </cell>
          <cell r="D4040">
            <v>28.41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 t="str">
            <v>Volutone</v>
          </cell>
        </row>
        <row r="4041">
          <cell r="A4041" t="str">
            <v>KDB-17.5</v>
          </cell>
          <cell r="B4041" t="str">
            <v>Middle Atlantic</v>
          </cell>
          <cell r="C4041" t="str">
            <v>KD SHELF BOTTOM 17-1/2DEE</v>
          </cell>
          <cell r="D4041">
            <v>26.24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 t="str">
            <v>Volutone</v>
          </cell>
        </row>
        <row r="4042">
          <cell r="A4042" t="str">
            <v>KDB</v>
          </cell>
          <cell r="B4042" t="str">
            <v>Middle Atlantic</v>
          </cell>
          <cell r="C4042" t="str">
            <v>KD SHELF BOTTOM 15-1/2 DE</v>
          </cell>
          <cell r="D4042">
            <v>23.23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 t="str">
            <v>Volutone</v>
          </cell>
        </row>
        <row r="4043">
          <cell r="A4043" t="str">
            <v>KDB-14</v>
          </cell>
          <cell r="B4043" t="str">
            <v>Middle Atlantic</v>
          </cell>
          <cell r="C4043" t="str">
            <v>KD SHELF BOTTOM 14 DEEP</v>
          </cell>
          <cell r="D4043">
            <v>20.54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 t="str">
            <v>Volutone</v>
          </cell>
        </row>
        <row r="4044">
          <cell r="A4044" t="str">
            <v>JDC-12X18</v>
          </cell>
          <cell r="B4044" t="str">
            <v>Middle Atlantic</v>
          </cell>
          <cell r="C4044" t="str">
            <v>JUMPER,12VOLT,DC,18",PAIR</v>
          </cell>
          <cell r="D4044">
            <v>6.18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 t="str">
            <v>Volutone</v>
          </cell>
        </row>
        <row r="4045">
          <cell r="A4045" t="str">
            <v>MV-ISO-42</v>
          </cell>
          <cell r="B4045" t="str">
            <v>Middle Atlantic</v>
          </cell>
          <cell r="C4045" t="str">
            <v>ISO KIT MRK/VRK 42"DP</v>
          </cell>
          <cell r="D4045">
            <v>72.22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 t="str">
            <v>Volutone</v>
          </cell>
        </row>
        <row r="4046">
          <cell r="A4046" t="str">
            <v>MV-ISO-36</v>
          </cell>
          <cell r="B4046" t="str">
            <v>Middle Atlantic</v>
          </cell>
          <cell r="C4046" t="str">
            <v>ISO KIT FOR MRK/VRK 36"DP</v>
          </cell>
          <cell r="D4046">
            <v>60.11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 t="str">
            <v>Volutone</v>
          </cell>
        </row>
        <row r="4047">
          <cell r="A4047" t="str">
            <v>MV-ISO-31</v>
          </cell>
          <cell r="B4047" t="str">
            <v>Middle Atlantic</v>
          </cell>
          <cell r="C4047" t="str">
            <v>ISO KIT FOR MRK/VRK 31"DP</v>
          </cell>
          <cell r="D4047">
            <v>47.05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 t="str">
            <v>Volutone</v>
          </cell>
        </row>
        <row r="4048">
          <cell r="A4048" t="str">
            <v>ICAB-COOL-2</v>
          </cell>
          <cell r="B4048" t="str">
            <v>Middle Atlantic</v>
          </cell>
          <cell r="C4048" t="str">
            <v>INTL CAB COOL SYSTEM,DUAL</v>
          </cell>
          <cell r="D4048">
            <v>121.18</v>
          </cell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 t="str">
            <v>Volutone</v>
          </cell>
        </row>
        <row r="4049">
          <cell r="A4049" t="str">
            <v>IDCFANKIT-4</v>
          </cell>
          <cell r="B4049" t="str">
            <v>Middle Atlantic</v>
          </cell>
          <cell r="C4049" t="str">
            <v>INTL BRK FAN KIT 4 FANS</v>
          </cell>
          <cell r="D4049">
            <v>82.17</v>
          </cell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 t="str">
            <v>Volutone</v>
          </cell>
        </row>
        <row r="4050">
          <cell r="A4050" t="str">
            <v>ICOMP-COOL</v>
          </cell>
          <cell r="B4050" t="str">
            <v>Middle Atlantic</v>
          </cell>
          <cell r="C4050" t="str">
            <v>INTERNATIONAL COMP COOL</v>
          </cell>
          <cell r="D4050">
            <v>36.130000000000003</v>
          </cell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 t="str">
            <v>Volutone</v>
          </cell>
        </row>
        <row r="4051">
          <cell r="A4051" t="str">
            <v>ICOMP-COOL-3</v>
          </cell>
          <cell r="B4051" t="str">
            <v>Middle Atlantic</v>
          </cell>
          <cell r="C4051" t="str">
            <v>INTERNAT COMP COOL 3 FAN</v>
          </cell>
          <cell r="D4051">
            <v>113.94</v>
          </cell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 t="str">
            <v>Volutone</v>
          </cell>
        </row>
        <row r="4052">
          <cell r="A4052" t="str">
            <v>ICAB-COOL</v>
          </cell>
          <cell r="B4052" t="str">
            <v>Middle Atlantic</v>
          </cell>
          <cell r="C4052" t="str">
            <v>INTERN CABINET COOL SYS</v>
          </cell>
          <cell r="D4052">
            <v>69.25</v>
          </cell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 t="str">
            <v>Volutone</v>
          </cell>
        </row>
        <row r="4053">
          <cell r="A4053" t="str">
            <v>MW-4FT-380CFM</v>
          </cell>
          <cell r="B4053" t="str">
            <v>Middle Atlantic</v>
          </cell>
          <cell r="C4053" t="str">
            <v>INTEGRATED 4"FAN TOP</v>
          </cell>
          <cell r="D4053">
            <v>222.52</v>
          </cell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 t="str">
            <v>Volutone</v>
          </cell>
        </row>
        <row r="4054">
          <cell r="A4054" t="str">
            <v>ERK-4FT-285CFM</v>
          </cell>
          <cell r="B4054" t="str">
            <v>Middle Atlantic</v>
          </cell>
          <cell r="C4054" t="str">
            <v>INTEGRATED 4"FAN TOP</v>
          </cell>
          <cell r="D4054">
            <v>175.06</v>
          </cell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 t="str">
            <v>Volutone</v>
          </cell>
        </row>
        <row r="4055">
          <cell r="A4055" t="str">
            <v>ERK-10FT-550CFM</v>
          </cell>
          <cell r="B4055" t="str">
            <v>Middle Atlantic</v>
          </cell>
          <cell r="C4055" t="str">
            <v>INTEGRATED 10"FAN TOP</v>
          </cell>
          <cell r="D4055">
            <v>242.31</v>
          </cell>
          <cell r="E4055">
            <v>0</v>
          </cell>
          <cell r="F4055">
            <v>1</v>
          </cell>
          <cell r="G4055">
            <v>0</v>
          </cell>
          <cell r="H4055">
            <v>0</v>
          </cell>
          <cell r="I4055" t="str">
            <v>Volutone</v>
          </cell>
        </row>
        <row r="4056">
          <cell r="A4056" t="str">
            <v>MW-10FT-550CFM</v>
          </cell>
          <cell r="B4056" t="str">
            <v>Middle Atlantic</v>
          </cell>
          <cell r="C4056" t="str">
            <v>INTEGRATED 10"FAN TOP</v>
          </cell>
          <cell r="D4056">
            <v>241.07</v>
          </cell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 t="str">
            <v>Volutone</v>
          </cell>
        </row>
        <row r="4057">
          <cell r="A4057" t="str">
            <v>MW-6FT-660CFM</v>
          </cell>
          <cell r="B4057" t="str">
            <v>Middle Atlantic</v>
          </cell>
          <cell r="C4057" t="str">
            <v>INTEG 6"FAN TOPW/GUARDS</v>
          </cell>
          <cell r="D4057">
            <v>280.7</v>
          </cell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 t="str">
            <v>Volutone</v>
          </cell>
        </row>
        <row r="4058">
          <cell r="A4058" t="str">
            <v>ERK-6FT-440CFM</v>
          </cell>
          <cell r="B4058" t="str">
            <v>Middle Atlantic</v>
          </cell>
          <cell r="C4058" t="str">
            <v>INTEG 6"FAN TOPW/GUARDS</v>
          </cell>
          <cell r="D4058">
            <v>201.26</v>
          </cell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 t="str">
            <v>Volutone</v>
          </cell>
        </row>
        <row r="4059">
          <cell r="A4059" t="str">
            <v>IUQFP-4RA</v>
          </cell>
          <cell r="B4059" t="str">
            <v>Middle Atlantic</v>
          </cell>
          <cell r="C4059" t="str">
            <v>INT'L UQFP-4RA</v>
          </cell>
          <cell r="D4059">
            <v>229.7</v>
          </cell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 t="str">
            <v>Volutone</v>
          </cell>
        </row>
        <row r="4060">
          <cell r="A4060" t="str">
            <v>IUQFP-4</v>
          </cell>
          <cell r="B4060" t="str">
            <v>Middle Atlantic</v>
          </cell>
          <cell r="C4060" t="str">
            <v>INT ULTRA QFP 4 FAN LED</v>
          </cell>
          <cell r="D4060">
            <v>222.52</v>
          </cell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 t="str">
            <v>Volutone</v>
          </cell>
        </row>
        <row r="4061">
          <cell r="A4061" t="str">
            <v>IUQFP-4D</v>
          </cell>
          <cell r="B4061" t="str">
            <v>Middle Atlantic</v>
          </cell>
          <cell r="C4061" t="str">
            <v>INT ULTRA QFP 4 FAN DSPLY</v>
          </cell>
          <cell r="D4061">
            <v>364.69</v>
          </cell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 t="str">
            <v>Volutone</v>
          </cell>
        </row>
        <row r="4062">
          <cell r="A4062" t="str">
            <v>IUQFP-2</v>
          </cell>
          <cell r="B4062" t="str">
            <v>Middle Atlantic</v>
          </cell>
          <cell r="C4062" t="str">
            <v>INT ULTRA QFP 2 FAN LED</v>
          </cell>
          <cell r="D4062">
            <v>197.8</v>
          </cell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 t="str">
            <v>Volutone</v>
          </cell>
        </row>
        <row r="4063">
          <cell r="A4063" t="str">
            <v>V2417FO</v>
          </cell>
          <cell r="B4063" t="str">
            <v>Middle Atlantic</v>
          </cell>
          <cell r="C4063" t="str">
            <v>INT FIBERREADY ELBOW</v>
          </cell>
          <cell r="D4063">
            <v>11.96</v>
          </cell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 t="str">
            <v>Volutone</v>
          </cell>
        </row>
        <row r="4064">
          <cell r="A4064" t="str">
            <v>ICOMP-COOL-E</v>
          </cell>
          <cell r="B4064" t="str">
            <v>Middle Atlantic</v>
          </cell>
          <cell r="C4064" t="str">
            <v>INT COMP-COOL EXPANSION</v>
          </cell>
          <cell r="D4064">
            <v>30.56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 t="str">
            <v>Volutone</v>
          </cell>
        </row>
        <row r="4065">
          <cell r="A4065" t="str">
            <v>ICLS-COOL-2</v>
          </cell>
          <cell r="B4065" t="str">
            <v>Middle Atlantic</v>
          </cell>
          <cell r="C4065" t="str">
            <v>INT CLOSET COOL</v>
          </cell>
          <cell r="D4065">
            <v>189.84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 t="str">
            <v>Volutone</v>
          </cell>
        </row>
        <row r="4066">
          <cell r="A4066" t="str">
            <v>ICLS-COOL-1</v>
          </cell>
          <cell r="B4066" t="str">
            <v>Middle Atlantic</v>
          </cell>
          <cell r="C4066" t="str">
            <v>INT CLOSET COOL</v>
          </cell>
          <cell r="D4066">
            <v>156.62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 t="str">
            <v>Volutone</v>
          </cell>
        </row>
        <row r="4067">
          <cell r="A4067" t="str">
            <v>IUQFP-4DRA</v>
          </cell>
          <cell r="B4067" t="str">
            <v>Middle Atlantic</v>
          </cell>
          <cell r="C4067" t="str">
            <v>INT 4FAN ULT QFP ANOD</v>
          </cell>
          <cell r="D4067">
            <v>370.88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 t="str">
            <v>Volutone</v>
          </cell>
        </row>
        <row r="4068">
          <cell r="A4068" t="str">
            <v>IUQFP-2D</v>
          </cell>
          <cell r="B4068" t="str">
            <v>Middle Atlantic</v>
          </cell>
          <cell r="C4068" t="str">
            <v>INT 2FAN UTIL QFP BLK</v>
          </cell>
          <cell r="D4068">
            <v>339.97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 t="str">
            <v>Volutone</v>
          </cell>
        </row>
        <row r="4069">
          <cell r="A4069" t="str">
            <v>BS-WRK-32</v>
          </cell>
          <cell r="B4069" t="str">
            <v>Middle Atlantic</v>
          </cell>
          <cell r="C4069" t="str">
            <v>INNER RISER BASE FOR WRK</v>
          </cell>
          <cell r="D4069">
            <v>69.849999999999994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 t="str">
            <v>Volutone</v>
          </cell>
        </row>
        <row r="4070">
          <cell r="A4070" t="str">
            <v>BS-WRK-27</v>
          </cell>
          <cell r="B4070" t="str">
            <v>Middle Atlantic</v>
          </cell>
          <cell r="C4070" t="str">
            <v>INNER RISER BASE FOR WRK</v>
          </cell>
          <cell r="D4070">
            <v>60.26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 t="str">
            <v>Volutone</v>
          </cell>
        </row>
        <row r="4071">
          <cell r="A4071" t="str">
            <v>BS-MRK-36</v>
          </cell>
          <cell r="B4071" t="str">
            <v>Middle Atlantic</v>
          </cell>
          <cell r="C4071" t="str">
            <v>INNER RISER BASE FOR MRK</v>
          </cell>
          <cell r="D4071">
            <v>79.430000000000007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 t="str">
            <v>Volutone</v>
          </cell>
        </row>
        <row r="4072">
          <cell r="A4072" t="str">
            <v>BS-MRK-31</v>
          </cell>
          <cell r="B4072" t="str">
            <v>Middle Atlantic</v>
          </cell>
          <cell r="C4072" t="str">
            <v>INNER RISER BASE FOR MRK</v>
          </cell>
          <cell r="D4072">
            <v>59.55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 t="str">
            <v>Volutone</v>
          </cell>
        </row>
        <row r="4073">
          <cell r="A4073" t="str">
            <v>BS-MRK-26</v>
          </cell>
          <cell r="B4073" t="str">
            <v>Middle Atlantic</v>
          </cell>
          <cell r="C4073" t="str">
            <v>INNER RISER BASE FOR MRK</v>
          </cell>
          <cell r="D4073">
            <v>53.58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 t="str">
            <v>Volutone</v>
          </cell>
        </row>
        <row r="4074">
          <cell r="A4074" t="str">
            <v>BS-MRK-42</v>
          </cell>
          <cell r="B4074" t="str">
            <v>Middle Atlantic</v>
          </cell>
          <cell r="C4074" t="str">
            <v>INNER PLTFRM BASE,42"MRK</v>
          </cell>
          <cell r="D4074">
            <v>105.92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 t="str">
            <v>Volutone</v>
          </cell>
        </row>
        <row r="4075">
          <cell r="A4075" t="str">
            <v>UPS-2200R-CHIP</v>
          </cell>
          <cell r="B4075" t="str">
            <v>Middle Atlantic</v>
          </cell>
          <cell r="C4075" t="str">
            <v>HW UPS,O/P ONLY W/IP</v>
          </cell>
          <cell r="D4075">
            <v>1233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 t="str">
            <v>Volutone</v>
          </cell>
        </row>
        <row r="4076">
          <cell r="A4076" t="str">
            <v>UPS-2200R-HHIP</v>
          </cell>
          <cell r="B4076" t="str">
            <v>Middle Atlantic</v>
          </cell>
          <cell r="C4076" t="str">
            <v>HW UPS,I/P&amp;O/P W/IP</v>
          </cell>
          <cell r="D4076">
            <v>1233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 t="str">
            <v>Volutone</v>
          </cell>
        </row>
        <row r="4077">
          <cell r="A4077" t="str">
            <v>HPM-LID</v>
          </cell>
          <cell r="B4077" t="str">
            <v>Middle Atlantic</v>
          </cell>
          <cell r="C4077" t="str">
            <v>HPM SERIES OPTIONAL TOP C</v>
          </cell>
          <cell r="D4077">
            <v>20.399999999999999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 t="str">
            <v>Volutone</v>
          </cell>
        </row>
        <row r="4078">
          <cell r="A4078" t="str">
            <v>CLH-HTS-6</v>
          </cell>
          <cell r="B4078" t="str">
            <v>Middle Atlantic</v>
          </cell>
          <cell r="C4078" t="str">
            <v>HORIZ T SPLICE HDWR,6PR</v>
          </cell>
          <cell r="D4078">
            <v>38.630000000000003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 t="str">
            <v>Volutone</v>
          </cell>
        </row>
        <row r="4079">
          <cell r="A4079" t="str">
            <v>CLH-HTS</v>
          </cell>
          <cell r="B4079" t="str">
            <v>Middle Atlantic</v>
          </cell>
          <cell r="C4079" t="str">
            <v>HORIZ T SPLICE HDWR,1PR</v>
          </cell>
          <cell r="D4079">
            <v>6.85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 t="str">
            <v>Volutone</v>
          </cell>
        </row>
        <row r="4080">
          <cell r="A4080" t="str">
            <v>HDR-4</v>
          </cell>
          <cell r="B4080" t="str">
            <v>Middle Atlantic</v>
          </cell>
          <cell r="C4080" t="str">
            <v>HORIZ CABLE DIST RACK 2SP</v>
          </cell>
          <cell r="D4080">
            <v>308.14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 t="str">
            <v>Volutone</v>
          </cell>
        </row>
        <row r="4081">
          <cell r="A4081" t="str">
            <v>TSW-15</v>
          </cell>
          <cell r="B4081" t="str">
            <v>Middle Atlantic</v>
          </cell>
          <cell r="C4081" t="str">
            <v>HOOK &amp; LOOP SADDLES,15PC</v>
          </cell>
          <cell r="D4081">
            <v>11.35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 t="str">
            <v>Volutone</v>
          </cell>
        </row>
        <row r="4082">
          <cell r="A4082" t="str">
            <v>APM-4</v>
          </cell>
          <cell r="B4082" t="str">
            <v>Middle Atlantic</v>
          </cell>
          <cell r="C4082" t="str">
            <v>HNGD 4SP ACCESS MNTNG PNL</v>
          </cell>
          <cell r="D4082">
            <v>32.36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 t="str">
            <v>Volutone</v>
          </cell>
        </row>
        <row r="4083">
          <cell r="A4083" t="str">
            <v>APM-3</v>
          </cell>
          <cell r="B4083" t="str">
            <v>Middle Atlantic</v>
          </cell>
          <cell r="C4083" t="str">
            <v>HNGD 3SP ACCESS MNTNG PNL</v>
          </cell>
          <cell r="D4083">
            <v>30.82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 t="str">
            <v>Volutone</v>
          </cell>
        </row>
        <row r="4084">
          <cell r="A4084" t="str">
            <v>APM-2</v>
          </cell>
          <cell r="B4084" t="str">
            <v>Middle Atlantic</v>
          </cell>
          <cell r="C4084" t="str">
            <v>HNGD 2SP ACCESS MNTNG PNL</v>
          </cell>
          <cell r="D4084">
            <v>28.25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 t="str">
            <v>Volutone</v>
          </cell>
        </row>
        <row r="4085">
          <cell r="A4085" t="str">
            <v>BMF-FAN10</v>
          </cell>
          <cell r="B4085" t="str">
            <v>Middle Atlantic</v>
          </cell>
          <cell r="C4085" t="str">
            <v>HIGH OUTPUT 10 FAN</v>
          </cell>
          <cell r="D4085">
            <v>152.16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 t="str">
            <v>Volutone</v>
          </cell>
        </row>
        <row r="4086">
          <cell r="A4086" t="str">
            <v>LF-HD</v>
          </cell>
          <cell r="B4086" t="str">
            <v>Middle Atlantic</v>
          </cell>
          <cell r="C4086" t="str">
            <v>HEAVY DUTY LEVELING FEET</v>
          </cell>
          <cell r="D4086">
            <v>15.56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 t="str">
            <v>Volutone</v>
          </cell>
        </row>
        <row r="4087">
          <cell r="A4087" t="str">
            <v>HDR-FAN</v>
          </cell>
          <cell r="B4087" t="str">
            <v>Middle Atlantic</v>
          </cell>
          <cell r="C4087" t="str">
            <v>HDR-4 FAN OPTION</v>
          </cell>
          <cell r="D4087">
            <v>45.96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 t="str">
            <v>Volutone</v>
          </cell>
        </row>
        <row r="4088">
          <cell r="A4088" t="str">
            <v>GUARD-6</v>
          </cell>
          <cell r="B4088" t="str">
            <v>Middle Atlantic</v>
          </cell>
          <cell r="C4088" t="str">
            <v>HAMBURGER STYLE GUARD,6"</v>
          </cell>
          <cell r="D4088">
            <v>9.67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 t="str">
            <v>Volutone</v>
          </cell>
        </row>
        <row r="4089">
          <cell r="A4089" t="str">
            <v>LD-LGM</v>
          </cell>
          <cell r="B4089" t="str">
            <v>Middle Atlantic</v>
          </cell>
          <cell r="C4089" t="str">
            <v>GROMMET MOUNT LIGHT</v>
          </cell>
          <cell r="D4089">
            <v>187.23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 t="str">
            <v>Volutone</v>
          </cell>
        </row>
        <row r="4090">
          <cell r="A4090" t="str">
            <v>LT-GN</v>
          </cell>
          <cell r="B4090" t="str">
            <v>Middle Atlantic</v>
          </cell>
          <cell r="C4090" t="str">
            <v>GOOSENECK LED LIGHT</v>
          </cell>
          <cell r="D4090">
            <v>12.68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 t="str">
            <v>Volutone</v>
          </cell>
        </row>
        <row r="4091">
          <cell r="A4091" t="str">
            <v>RFB2GFI</v>
          </cell>
          <cell r="B4091" t="str">
            <v>Middle Atlantic</v>
          </cell>
          <cell r="C4091" t="str">
            <v>GFI RECETPTACLE PLATE</v>
          </cell>
          <cell r="D4091">
            <v>10.77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 t="str">
            <v>Volutone</v>
          </cell>
        </row>
        <row r="4092">
          <cell r="A4092" t="str">
            <v>828GFITCAL</v>
          </cell>
          <cell r="B4092" t="str">
            <v>Middle Atlantic</v>
          </cell>
          <cell r="C4092" t="str">
            <v>GFI FACEPLATE ALUM</v>
          </cell>
          <cell r="D4092">
            <v>37.42</v>
          </cell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 t="str">
            <v>Volutone</v>
          </cell>
        </row>
        <row r="4093">
          <cell r="A4093" t="str">
            <v>RFB-GFI</v>
          </cell>
          <cell r="B4093" t="str">
            <v>Middle Atlantic</v>
          </cell>
          <cell r="C4093" t="str">
            <v>GFI BRACKET-RFB4 SGR</v>
          </cell>
          <cell r="D4093">
            <v>12.68</v>
          </cell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 t="str">
            <v>Volutone</v>
          </cell>
        </row>
        <row r="4094">
          <cell r="A4094" t="str">
            <v>GANG-10</v>
          </cell>
          <cell r="B4094" t="str">
            <v>Middle Atlantic</v>
          </cell>
          <cell r="C4094" t="str">
            <v>GANGING HARDWARE FOR 10 R</v>
          </cell>
          <cell r="D4094">
            <v>14.84</v>
          </cell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 t="str">
            <v>Volutone</v>
          </cell>
        </row>
        <row r="4095">
          <cell r="A4095" t="str">
            <v>DLBX-FSK</v>
          </cell>
          <cell r="B4095" t="str">
            <v>Middle Atlantic</v>
          </cell>
          <cell r="C4095" t="str">
            <v>FRONT SECURITY KIT DLBX</v>
          </cell>
          <cell r="D4095">
            <v>19.02</v>
          </cell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 t="str">
            <v>Volutone</v>
          </cell>
        </row>
        <row r="4096">
          <cell r="A4096" t="str">
            <v>KA305</v>
          </cell>
          <cell r="B4096" t="str">
            <v>Middle Atlantic</v>
          </cell>
          <cell r="C4096" t="str">
            <v>FOR USE W/EXTR AV JCKS DQ</v>
          </cell>
          <cell r="D4096">
            <v>9.81</v>
          </cell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 t="str">
            <v>Volutone</v>
          </cell>
        </row>
        <row r="4097">
          <cell r="A4097" t="str">
            <v>FI-4</v>
          </cell>
          <cell r="B4097" t="str">
            <v>Middle Atlantic</v>
          </cell>
          <cell r="C4097" t="str">
            <v>FOAM INSERT 4 SPACE</v>
          </cell>
          <cell r="D4097">
            <v>30.97</v>
          </cell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 t="str">
            <v>Volutone</v>
          </cell>
        </row>
        <row r="4098">
          <cell r="A4098" t="str">
            <v>FI-3</v>
          </cell>
          <cell r="B4098" t="str">
            <v>Middle Atlantic</v>
          </cell>
          <cell r="C4098" t="str">
            <v>FOAM INSERT 3 SPACE</v>
          </cell>
          <cell r="D4098">
            <v>24.33</v>
          </cell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 t="str">
            <v>Volutone</v>
          </cell>
        </row>
        <row r="4099">
          <cell r="A4099" t="str">
            <v>FI-2</v>
          </cell>
          <cell r="B4099" t="str">
            <v>Middle Atlantic</v>
          </cell>
          <cell r="C4099" t="str">
            <v>FOAM INSERT 2 SPACE</v>
          </cell>
          <cell r="D4099">
            <v>22.12</v>
          </cell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 t="str">
            <v>Volutone</v>
          </cell>
        </row>
        <row r="4100">
          <cell r="A4100" t="str">
            <v>FPCTCAL</v>
          </cell>
          <cell r="B4100" t="str">
            <v>Middle Atlantic</v>
          </cell>
          <cell r="C4100" t="str">
            <v>FLRPRT FLNGED CTOUT TP AL</v>
          </cell>
          <cell r="D4100">
            <v>69.680000000000007</v>
          </cell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 t="str">
            <v>Volutone</v>
          </cell>
        </row>
        <row r="4101">
          <cell r="A4101" t="str">
            <v>FPCTCBK</v>
          </cell>
          <cell r="B4101" t="str">
            <v>Middle Atlantic</v>
          </cell>
          <cell r="C4101" t="str">
            <v>FLRPRT FLNGD CUTOUT TP BK</v>
          </cell>
          <cell r="D4101">
            <v>66.67</v>
          </cell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 t="str">
            <v>Volutone</v>
          </cell>
        </row>
        <row r="4102">
          <cell r="A4102" t="str">
            <v>FPBTCBK</v>
          </cell>
          <cell r="B4102" t="str">
            <v>Middle Atlantic</v>
          </cell>
          <cell r="C4102" t="str">
            <v>FLRPRT FLNGD BLANK TOP BK</v>
          </cell>
          <cell r="D4102">
            <v>66.67</v>
          </cell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 t="str">
            <v>Volutone</v>
          </cell>
        </row>
        <row r="4103">
          <cell r="A4103" t="str">
            <v>FPBTCAL</v>
          </cell>
          <cell r="B4103" t="str">
            <v>Middle Atlantic</v>
          </cell>
          <cell r="C4103" t="str">
            <v>FLRPRT FLNGD BLANK TOP AL</v>
          </cell>
          <cell r="D4103">
            <v>69.680000000000007</v>
          </cell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 t="str">
            <v>Volutone</v>
          </cell>
        </row>
        <row r="4104">
          <cell r="A4104" t="str">
            <v>5WLR</v>
          </cell>
          <cell r="B4104" t="str">
            <v>Middle Atlantic</v>
          </cell>
          <cell r="C4104" t="str">
            <v>FLR-FNDLY LKCSTRS(4)SLIM5</v>
          </cell>
          <cell r="D4104">
            <v>75.34</v>
          </cell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 t="str">
            <v>Volutone</v>
          </cell>
        </row>
        <row r="4105">
          <cell r="A4105" t="str">
            <v>CBS-MRK-36R</v>
          </cell>
          <cell r="B4105" t="str">
            <v>Middle Atlantic</v>
          </cell>
          <cell r="C4105" t="str">
            <v>FLR-FNDLY CBS,36"DP,MRK</v>
          </cell>
          <cell r="D4105">
            <v>171</v>
          </cell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 t="str">
            <v>Volutone</v>
          </cell>
        </row>
        <row r="4106">
          <cell r="A4106" t="str">
            <v>CBS-WRK-32R</v>
          </cell>
          <cell r="B4106" t="str">
            <v>Middle Atlantic</v>
          </cell>
          <cell r="C4106" t="str">
            <v>FLR-FNDLY CBS,32"DP,WRK</v>
          </cell>
          <cell r="D4106">
            <v>155.25</v>
          </cell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 t="str">
            <v>Volutone</v>
          </cell>
        </row>
        <row r="4107">
          <cell r="A4107" t="str">
            <v>CBS-MRK-31R</v>
          </cell>
          <cell r="B4107" t="str">
            <v>Middle Atlantic</v>
          </cell>
          <cell r="C4107" t="str">
            <v>FLR-FNDLY CBS,31"DP,MRK</v>
          </cell>
          <cell r="D4107">
            <v>155.25</v>
          </cell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 t="str">
            <v>Volutone</v>
          </cell>
        </row>
        <row r="4108">
          <cell r="A4108" t="str">
            <v>CBS-WRK-27R</v>
          </cell>
          <cell r="B4108" t="str">
            <v>Middle Atlantic</v>
          </cell>
          <cell r="C4108" t="str">
            <v>FLR-FNDLY CBS,27"DP,WRK</v>
          </cell>
          <cell r="D4108">
            <v>142.44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 t="str">
            <v>Volutone</v>
          </cell>
        </row>
        <row r="4109">
          <cell r="A4109" t="str">
            <v>CBS-5-26R</v>
          </cell>
          <cell r="B4109" t="str">
            <v>Middle Atlantic</v>
          </cell>
          <cell r="C4109" t="str">
            <v>FLR-FNDLY CBS,26"DP,SLIM5</v>
          </cell>
          <cell r="D4109">
            <v>131.51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 t="str">
            <v>Volutone</v>
          </cell>
        </row>
        <row r="4110">
          <cell r="A4110" t="str">
            <v>CBS-MRK-26R</v>
          </cell>
          <cell r="B4110" t="str">
            <v>Middle Atlantic</v>
          </cell>
          <cell r="C4110" t="str">
            <v>FLR-FNDLY CBS,26"DP,MRK</v>
          </cell>
          <cell r="D4110">
            <v>142.44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 t="str">
            <v>Volutone</v>
          </cell>
        </row>
        <row r="4111">
          <cell r="A4111" t="str">
            <v>CBS-ERK-25R</v>
          </cell>
          <cell r="B4111" t="str">
            <v>Middle Atlantic</v>
          </cell>
          <cell r="C4111" t="str">
            <v>FLR-FNDLY CBS,25"DP,ERK</v>
          </cell>
          <cell r="D4111">
            <v>131.51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 t="str">
            <v>Volutone</v>
          </cell>
        </row>
        <row r="4112">
          <cell r="A4112" t="str">
            <v>CBS-5R</v>
          </cell>
          <cell r="B4112" t="str">
            <v>Middle Atlantic</v>
          </cell>
          <cell r="C4112" t="str">
            <v>FLR-FNDLY CBS,20"DP,SLIM5</v>
          </cell>
          <cell r="D4112">
            <v>124.74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 t="str">
            <v>Volutone</v>
          </cell>
        </row>
        <row r="4113">
          <cell r="A4113" t="str">
            <v>CBS-ERK-20R</v>
          </cell>
          <cell r="B4113" t="str">
            <v>Middle Atlantic</v>
          </cell>
          <cell r="C4113" t="str">
            <v>FLR-FNDLY CBS,20"DP,ERK</v>
          </cell>
          <cell r="D4113">
            <v>124.74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 t="str">
            <v>Volutone</v>
          </cell>
        </row>
        <row r="4114">
          <cell r="A4114" t="str">
            <v>5WR</v>
          </cell>
          <cell r="B4114" t="str">
            <v>Middle Atlantic</v>
          </cell>
          <cell r="C4114" t="str">
            <v>FLR-FNDLY CASTERS(4)SLIM5</v>
          </cell>
          <cell r="D4114">
            <v>61.53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 t="str">
            <v>Volutone</v>
          </cell>
        </row>
        <row r="4115">
          <cell r="A4115" t="str">
            <v>V2411FO</v>
          </cell>
          <cell r="B4115" t="str">
            <v>Middle Atlantic</v>
          </cell>
          <cell r="C4115" t="str">
            <v>FLAT FIBERREADY ELBOW</v>
          </cell>
          <cell r="D4115">
            <v>11.93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 t="str">
            <v>Volutone</v>
          </cell>
        </row>
        <row r="4116">
          <cell r="A4116" t="str">
            <v>FWS</v>
          </cell>
          <cell r="B4116" t="str">
            <v>Middle Atlantic</v>
          </cell>
          <cell r="C4116" t="str">
            <v>FIXED WRITING SHELF</v>
          </cell>
          <cell r="D4116">
            <v>67.63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 t="str">
            <v>Volutone</v>
          </cell>
        </row>
        <row r="4117">
          <cell r="A4117" t="str">
            <v>DVFD-44</v>
          </cell>
          <cell r="B4117" t="str">
            <v>Middle Atlantic</v>
          </cell>
          <cell r="C4117" t="str">
            <v>FINE PERF FRONT DOOR FOR</v>
          </cell>
          <cell r="D4117">
            <v>287.66000000000003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 t="str">
            <v>Volutone</v>
          </cell>
        </row>
        <row r="4118">
          <cell r="A4118" t="str">
            <v>KO-FILTER3</v>
          </cell>
          <cell r="B4118" t="str">
            <v>Middle Atlantic</v>
          </cell>
          <cell r="C4118" t="str">
            <v>FILTER KIT FOR 5.25" LKO</v>
          </cell>
          <cell r="D4118">
            <v>31.9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 t="str">
            <v>Volutone</v>
          </cell>
        </row>
        <row r="4119">
          <cell r="A4119" t="str">
            <v>UNIV6</v>
          </cell>
          <cell r="B4119" t="str">
            <v>Middle Atlantic</v>
          </cell>
          <cell r="C4119" t="str">
            <v>FEMALE XLR(6)PORT UCP PNL</v>
          </cell>
          <cell r="D4119">
            <v>7.91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 t="str">
            <v>Volutone</v>
          </cell>
        </row>
        <row r="4120">
          <cell r="A4120" t="str">
            <v>UNIV4</v>
          </cell>
          <cell r="B4120" t="str">
            <v>Middle Atlantic</v>
          </cell>
          <cell r="C4120" t="str">
            <v>FEMALE XLR(4)PORT UCP PNL</v>
          </cell>
          <cell r="D4120">
            <v>7.91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 t="str">
            <v>Volutone</v>
          </cell>
        </row>
        <row r="4121">
          <cell r="A4121" t="str">
            <v>UNIV3</v>
          </cell>
          <cell r="B4121" t="str">
            <v>Middle Atlantic</v>
          </cell>
          <cell r="C4121" t="str">
            <v>FEMALE XLR(3)PORT UCP PNL</v>
          </cell>
          <cell r="D4121">
            <v>7.91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 t="str">
            <v>Volutone</v>
          </cell>
        </row>
        <row r="4122">
          <cell r="A4122" t="str">
            <v>UNIV2</v>
          </cell>
          <cell r="B4122" t="str">
            <v>Middle Atlantic</v>
          </cell>
          <cell r="C4122" t="str">
            <v>FEMALE XLR(2)PORT UCP PNL</v>
          </cell>
          <cell r="D4122">
            <v>7.91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 t="str">
            <v>Volutone</v>
          </cell>
        </row>
        <row r="4123">
          <cell r="A4123" t="str">
            <v>UNIV1</v>
          </cell>
          <cell r="B4123" t="str">
            <v>Middle Atlantic</v>
          </cell>
          <cell r="C4123" t="str">
            <v>FEMALE XLR(1)PORT UCP PNL</v>
          </cell>
          <cell r="D4123">
            <v>7.91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 t="str">
            <v>Volutone</v>
          </cell>
        </row>
        <row r="4124">
          <cell r="A4124" t="str">
            <v>FC-CFRD</v>
          </cell>
          <cell r="B4124" t="str">
            <v>Middle Atlantic</v>
          </cell>
          <cell r="C4124" t="str">
            <v>FAN CNTRL,MW-CFRD DOORS</v>
          </cell>
          <cell r="D4124">
            <v>164.84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 t="str">
            <v>Volutone</v>
          </cell>
        </row>
        <row r="4125">
          <cell r="A4125" t="str">
            <v>RSH4A2S AUTONOMIC CONTROLS MMS2</v>
          </cell>
          <cell r="B4125" t="str">
            <v>Middle Atlantic</v>
          </cell>
          <cell r="C4125" t="str">
            <v>Faceplate for Autonomic MMS-2</v>
          </cell>
          <cell r="D4125">
            <v>90</v>
          </cell>
          <cell r="E4125">
            <v>0</v>
          </cell>
          <cell r="F4125">
            <v>0.25</v>
          </cell>
          <cell r="G4125">
            <v>0</v>
          </cell>
          <cell r="H4125">
            <v>0</v>
          </cell>
          <cell r="I4125" t="str">
            <v>Volutone</v>
          </cell>
        </row>
        <row r="4126">
          <cell r="A4126" t="str">
            <v>RFB6EXT</v>
          </cell>
          <cell r="B4126" t="str">
            <v>Middle Atlantic</v>
          </cell>
          <cell r="C4126" t="str">
            <v>EXTRON MAAP PLATE</v>
          </cell>
          <cell r="D4126">
            <v>9.19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 t="str">
            <v>Volutone</v>
          </cell>
        </row>
        <row r="4127">
          <cell r="A4127" t="str">
            <v>RFB2EXT</v>
          </cell>
          <cell r="B4127" t="str">
            <v>Middle Atlantic</v>
          </cell>
          <cell r="C4127" t="str">
            <v>EXTRON MAAP PLATE</v>
          </cell>
          <cell r="D4127">
            <v>10.77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 t="str">
            <v>Volutone</v>
          </cell>
        </row>
        <row r="4128">
          <cell r="A4128" t="str">
            <v>V2418FO</v>
          </cell>
          <cell r="B4128" t="str">
            <v>Middle Atlantic</v>
          </cell>
          <cell r="C4128" t="str">
            <v>EXT. FIBERREADY ELBOW</v>
          </cell>
          <cell r="D4128">
            <v>13.47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 t="str">
            <v>Volutone</v>
          </cell>
        </row>
        <row r="4129">
          <cell r="A4129" t="str">
            <v>EFB610BTCBK</v>
          </cell>
          <cell r="B4129" t="str">
            <v>Middle Atlantic</v>
          </cell>
          <cell r="C4129" t="str">
            <v>EVOL FLR BX SLD SURF CVR</v>
          </cell>
          <cell r="D4129">
            <v>291.19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 t="str">
            <v>Volutone</v>
          </cell>
        </row>
        <row r="4130">
          <cell r="A4130" t="str">
            <v>EFB610BTCNK</v>
          </cell>
          <cell r="B4130" t="str">
            <v>Middle Atlantic</v>
          </cell>
          <cell r="C4130" t="str">
            <v>EVOL FLR BOX SLD SURF CVR</v>
          </cell>
          <cell r="D4130">
            <v>291.19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 t="str">
            <v>Volutone</v>
          </cell>
        </row>
        <row r="4131">
          <cell r="A4131" t="str">
            <v>EFB8S-23GMB</v>
          </cell>
          <cell r="B4131" t="str">
            <v>Middle Atlantic</v>
          </cell>
          <cell r="C4131" t="str">
            <v>EVOL 8 GANG MNTNG BRCKT</v>
          </cell>
          <cell r="D4131">
            <v>50.67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 t="str">
            <v>Volutone</v>
          </cell>
        </row>
        <row r="4132">
          <cell r="A4132" t="str">
            <v>EFB8S-22GMB</v>
          </cell>
          <cell r="B4132" t="str">
            <v>Middle Atlantic</v>
          </cell>
          <cell r="C4132" t="str">
            <v>EVOL 8 GANG MNTNG BRCKT</v>
          </cell>
          <cell r="D4132">
            <v>50.67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 t="str">
            <v>Volutone</v>
          </cell>
        </row>
        <row r="4133">
          <cell r="A4133" t="str">
            <v>EFB610CTCBK</v>
          </cell>
          <cell r="B4133" t="str">
            <v>Middle Atlantic</v>
          </cell>
          <cell r="C4133" t="str">
            <v>EVO FLR BX INSRT SURF CVR</v>
          </cell>
          <cell r="D4133">
            <v>291.19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 t="str">
            <v>Volutone</v>
          </cell>
        </row>
        <row r="4134">
          <cell r="A4134" t="str">
            <v>EFB610CTCNK</v>
          </cell>
          <cell r="B4134" t="str">
            <v>Middle Atlantic</v>
          </cell>
          <cell r="C4134" t="str">
            <v>EVO FLR BOX INST SURF CVR</v>
          </cell>
          <cell r="D4134">
            <v>291.19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 t="str">
            <v>Volutone</v>
          </cell>
        </row>
        <row r="4135">
          <cell r="A4135" t="str">
            <v>EFB10-MAAP</v>
          </cell>
          <cell r="B4135" t="str">
            <v>Middle Atlantic</v>
          </cell>
          <cell r="C4135" t="str">
            <v>EVO 10 GANG DEVICE PLATE</v>
          </cell>
          <cell r="D4135">
            <v>19.600000000000001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 t="str">
            <v>Volutone</v>
          </cell>
        </row>
        <row r="4136">
          <cell r="A4136" t="str">
            <v>EFB10-AAP</v>
          </cell>
          <cell r="B4136" t="str">
            <v>Middle Atlantic</v>
          </cell>
          <cell r="C4136" t="str">
            <v>EVO 10 GANG DEVICE PLATE</v>
          </cell>
          <cell r="D4136">
            <v>19.600000000000001</v>
          </cell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 t="str">
            <v>Volutone</v>
          </cell>
        </row>
        <row r="4137">
          <cell r="A4137" t="str">
            <v>ERK-VT</v>
          </cell>
          <cell r="B4137" t="str">
            <v>Middle Atlantic</v>
          </cell>
          <cell r="C4137" t="str">
            <v>ERK VENTED TOP</v>
          </cell>
          <cell r="D4137">
            <v>25.88</v>
          </cell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 t="str">
            <v>Volutone</v>
          </cell>
        </row>
        <row r="4138">
          <cell r="A4138" t="str">
            <v>ERK-ST</v>
          </cell>
          <cell r="B4138" t="str">
            <v>Middle Atlantic</v>
          </cell>
          <cell r="C4138" t="str">
            <v>ERK SOLID TOP</v>
          </cell>
          <cell r="D4138">
            <v>25.88</v>
          </cell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 t="str">
            <v>Volutone</v>
          </cell>
        </row>
        <row r="4139">
          <cell r="A4139" t="str">
            <v>ERK-LVT</v>
          </cell>
          <cell r="B4139" t="str">
            <v>Middle Atlantic</v>
          </cell>
          <cell r="C4139" t="str">
            <v>ERK LARGE VENTED TOP</v>
          </cell>
          <cell r="D4139">
            <v>31.88</v>
          </cell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 t="str">
            <v>Volutone</v>
          </cell>
        </row>
        <row r="4140">
          <cell r="A4140" t="str">
            <v>ERK-4FT</v>
          </cell>
          <cell r="B4140" t="str">
            <v>Middle Atlantic</v>
          </cell>
          <cell r="C4140" t="str">
            <v>ERK FAN TOP FITS 3PCS. 4F</v>
          </cell>
          <cell r="D4140">
            <v>25.88</v>
          </cell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 t="str">
            <v>Volutone</v>
          </cell>
        </row>
        <row r="4141">
          <cell r="A4141" t="str">
            <v>ERK-10FT</v>
          </cell>
          <cell r="B4141" t="str">
            <v>Middle Atlantic</v>
          </cell>
          <cell r="C4141" t="str">
            <v>ERK FAN TOP FITS 1PC.10FA</v>
          </cell>
          <cell r="D4141">
            <v>25.88</v>
          </cell>
          <cell r="E4141">
            <v>0</v>
          </cell>
          <cell r="F4141">
            <v>1</v>
          </cell>
          <cell r="G4141">
            <v>0</v>
          </cell>
          <cell r="H4141">
            <v>0</v>
          </cell>
          <cell r="I4141" t="str">
            <v>Volutone</v>
          </cell>
        </row>
        <row r="4142">
          <cell r="A4142" t="str">
            <v>ERK-VRD-44</v>
          </cell>
          <cell r="B4142" t="str">
            <v>Middle Atlantic</v>
          </cell>
          <cell r="C4142" t="str">
            <v>ERK 44SP VENT.REARDR OPTI</v>
          </cell>
          <cell r="D4142">
            <v>104.23</v>
          </cell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 t="str">
            <v>Volutone</v>
          </cell>
        </row>
        <row r="4143">
          <cell r="A4143" t="str">
            <v>ERK-VRD-40</v>
          </cell>
          <cell r="B4143" t="str">
            <v>Middle Atlantic</v>
          </cell>
          <cell r="C4143" t="str">
            <v>ERK 40SP VENT.REARDR OPTI</v>
          </cell>
          <cell r="D4143">
            <v>98.92</v>
          </cell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 t="str">
            <v>Volutone</v>
          </cell>
        </row>
        <row r="4144">
          <cell r="A4144" t="str">
            <v>ERK-VRD-35</v>
          </cell>
          <cell r="B4144" t="str">
            <v>Middle Atlantic</v>
          </cell>
          <cell r="C4144" t="str">
            <v>ERK 35SP VENT.REARDR OPTI</v>
          </cell>
          <cell r="D4144">
            <v>88.27</v>
          </cell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 t="str">
            <v>Volutone</v>
          </cell>
        </row>
        <row r="4145">
          <cell r="A4145" t="str">
            <v>ERK-VRD-27</v>
          </cell>
          <cell r="B4145" t="str">
            <v>Middle Atlantic</v>
          </cell>
          <cell r="C4145" t="str">
            <v>ERK 27SP VENT.REARDR OPTI</v>
          </cell>
          <cell r="D4145">
            <v>79.14</v>
          </cell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 t="str">
            <v>Volutone</v>
          </cell>
        </row>
        <row r="4146">
          <cell r="A4146" t="str">
            <v>ERK-VRD-21</v>
          </cell>
          <cell r="B4146" t="str">
            <v>Middle Atlantic</v>
          </cell>
          <cell r="C4146" t="str">
            <v>ERK 21SP VENT.REARDR OPTI</v>
          </cell>
          <cell r="D4146">
            <v>72.64</v>
          </cell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 t="str">
            <v>Volutone</v>
          </cell>
        </row>
        <row r="4147">
          <cell r="A4147" t="str">
            <v>ERK-VRD-18</v>
          </cell>
          <cell r="B4147" t="str">
            <v>Middle Atlantic</v>
          </cell>
          <cell r="C4147" t="str">
            <v>ERK 18SP VENT.REARDR OPTI</v>
          </cell>
          <cell r="D4147">
            <v>69.22</v>
          </cell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 t="str">
            <v>Volutone</v>
          </cell>
        </row>
        <row r="4148">
          <cell r="A4148" t="str">
            <v>CK-45E</v>
          </cell>
          <cell r="B4148" t="str">
            <v>Middle Atlantic</v>
          </cell>
          <cell r="C4148" t="str">
            <v>END CABLE ORGANIZER 45SP</v>
          </cell>
          <cell r="D4148">
            <v>172.21</v>
          </cell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 t="str">
            <v>Volutone</v>
          </cell>
        </row>
        <row r="4149">
          <cell r="A4149" t="str">
            <v>2ELCO90</v>
          </cell>
          <cell r="B4149" t="str">
            <v>Middle Atlantic</v>
          </cell>
          <cell r="C4149" t="str">
            <v>ELCO90 (2) PORT UCP PNL</v>
          </cell>
          <cell r="D4149">
            <v>7.91</v>
          </cell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 t="str">
            <v>Volutone</v>
          </cell>
        </row>
        <row r="4150">
          <cell r="A4150" t="str">
            <v>2ELCO56</v>
          </cell>
          <cell r="B4150" t="str">
            <v>Middle Atlantic</v>
          </cell>
          <cell r="C4150" t="str">
            <v>ELCO56 (2) PORT UCP PNL</v>
          </cell>
          <cell r="D4150">
            <v>7.91</v>
          </cell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 t="str">
            <v>Volutone</v>
          </cell>
        </row>
        <row r="4151">
          <cell r="A4151" t="str">
            <v>2ELCO38</v>
          </cell>
          <cell r="B4151" t="str">
            <v>Middle Atlantic</v>
          </cell>
          <cell r="C4151" t="str">
            <v>ELCO38 (2) PORT UCP PNL</v>
          </cell>
          <cell r="D4151">
            <v>7.91</v>
          </cell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 t="str">
            <v>Volutone</v>
          </cell>
        </row>
        <row r="4152">
          <cell r="A4152" t="str">
            <v>1ELCO90</v>
          </cell>
          <cell r="B4152" t="str">
            <v>Middle Atlantic</v>
          </cell>
          <cell r="C4152" t="str">
            <v>ELCO 90 PIN (1) PORT UCP</v>
          </cell>
          <cell r="D4152">
            <v>7.91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 t="str">
            <v>Volutone</v>
          </cell>
        </row>
        <row r="4153">
          <cell r="A4153" t="str">
            <v>1ELCO56</v>
          </cell>
          <cell r="B4153" t="str">
            <v>Middle Atlantic</v>
          </cell>
          <cell r="C4153" t="str">
            <v>ELCO 56 PIN (1) PORT UCP</v>
          </cell>
          <cell r="D4153">
            <v>7.91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 t="str">
            <v>Volutone</v>
          </cell>
        </row>
        <row r="4154">
          <cell r="A4154" t="str">
            <v>1ELCO38</v>
          </cell>
          <cell r="B4154" t="str">
            <v>Middle Atlantic</v>
          </cell>
          <cell r="C4154" t="str">
            <v>ELCO 38 PIN (1)PORT UCP</v>
          </cell>
          <cell r="D4154">
            <v>7.91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 t="str">
            <v>Volutone</v>
          </cell>
        </row>
        <row r="4155">
          <cell r="A4155" t="str">
            <v>1ELCO120</v>
          </cell>
          <cell r="B4155" t="str">
            <v>Middle Atlantic</v>
          </cell>
          <cell r="C4155" t="str">
            <v>ELCO 120 PIN (1)PORT UCP</v>
          </cell>
          <cell r="D4155">
            <v>7.91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 t="str">
            <v>Volutone</v>
          </cell>
        </row>
        <row r="4156">
          <cell r="A4156" t="str">
            <v>EGR-ACCB</v>
          </cell>
          <cell r="B4156" t="str">
            <v>Middle Atlantic</v>
          </cell>
          <cell r="C4156" t="str">
            <v>EGR ACCESSORY BRACKET</v>
          </cell>
          <cell r="D4156">
            <v>8.51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 t="str">
            <v>Volutone</v>
          </cell>
        </row>
        <row r="4157">
          <cell r="A4157" t="str">
            <v>EFB10-DEC</v>
          </cell>
          <cell r="B4157" t="str">
            <v>Middle Atlantic</v>
          </cell>
          <cell r="C4157" t="str">
            <v>EFB10-DEC</v>
          </cell>
          <cell r="D4157">
            <v>9.8000000000000007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 t="str">
            <v>Volutone</v>
          </cell>
        </row>
        <row r="4158">
          <cell r="A4158" t="str">
            <v>DWRSR-ZL</v>
          </cell>
          <cell r="B4158" t="str">
            <v>Middle Atlantic</v>
          </cell>
          <cell r="C4158" t="str">
            <v>DWR/SR ZERO CLEAR LATCH</v>
          </cell>
          <cell r="D4158">
            <v>46.05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 t="str">
            <v>Volutone</v>
          </cell>
        </row>
        <row r="4159">
          <cell r="A4159" t="str">
            <v>DWR-24-26</v>
          </cell>
          <cell r="B4159" t="str">
            <v>Middle Atlantic</v>
          </cell>
          <cell r="C4159" t="str">
            <v>DWR RACK 24RU 24"USEABLE</v>
          </cell>
          <cell r="D4159">
            <v>642.9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 t="str">
            <v>Volutone</v>
          </cell>
        </row>
        <row r="4160">
          <cell r="A4160" t="str">
            <v>DWR-CVR</v>
          </cell>
          <cell r="B4160" t="str">
            <v>Middle Atlantic</v>
          </cell>
          <cell r="C4160" t="str">
            <v>DWR COVER PLATE/SHELF,BK</v>
          </cell>
          <cell r="D4160">
            <v>20.34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 t="str">
            <v>Volutone</v>
          </cell>
        </row>
        <row r="4161">
          <cell r="A4161" t="str">
            <v>DLBX</v>
          </cell>
          <cell r="B4161" t="str">
            <v>Middle Atlantic</v>
          </cell>
          <cell r="C4161" t="str">
            <v>DVR LOCK BOX</v>
          </cell>
          <cell r="D4161">
            <v>210.36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 t="str">
            <v>Volutone</v>
          </cell>
        </row>
        <row r="4162">
          <cell r="A4162" t="str">
            <v>DVDP</v>
          </cell>
          <cell r="B4162" t="str">
            <v>Middle Atlantic</v>
          </cell>
          <cell r="C4162" t="str">
            <v>DVD PARTITION, FITS 4SP D</v>
          </cell>
          <cell r="D4162">
            <v>24.79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 t="str">
            <v>Volutone</v>
          </cell>
        </row>
        <row r="4163">
          <cell r="A4163" t="str">
            <v>DVD</v>
          </cell>
          <cell r="B4163" t="str">
            <v>Middle Atlantic</v>
          </cell>
          <cell r="C4163" t="str">
            <v>DVD HOLDER ANODIZED</v>
          </cell>
          <cell r="D4163">
            <v>89.01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 t="str">
            <v>Volutone</v>
          </cell>
        </row>
        <row r="4164">
          <cell r="A4164" t="str">
            <v>DUP2</v>
          </cell>
          <cell r="B4164" t="str">
            <v>Middle Atlantic</v>
          </cell>
          <cell r="C4164" t="str">
            <v>DUPLEX (2) PORT UCP PNL</v>
          </cell>
          <cell r="D4164">
            <v>7.91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 t="str">
            <v>Volutone</v>
          </cell>
        </row>
        <row r="4165">
          <cell r="A4165" t="str">
            <v>DUP1</v>
          </cell>
          <cell r="B4165" t="str">
            <v>Middle Atlantic</v>
          </cell>
          <cell r="C4165" t="str">
            <v>DUPLEX (1) PORT UCP PNL</v>
          </cell>
          <cell r="D4165">
            <v>7.91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 t="str">
            <v>Volutone</v>
          </cell>
        </row>
        <row r="4166">
          <cell r="A4166" t="str">
            <v>MW-DT</v>
          </cell>
          <cell r="B4166" t="str">
            <v>Middle Atlantic</v>
          </cell>
          <cell r="C4166" t="str">
            <v>DUCT TOP OPT MRK/WRK BLK</v>
          </cell>
          <cell r="D4166">
            <v>34.46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 t="str">
            <v>Volutone</v>
          </cell>
        </row>
        <row r="4167">
          <cell r="A4167" t="str">
            <v>ERK-DT</v>
          </cell>
          <cell r="B4167" t="str">
            <v>Middle Atlantic</v>
          </cell>
          <cell r="C4167" t="str">
            <v>DUCT TOP OPT ERK/SCRK BLK</v>
          </cell>
          <cell r="D4167">
            <v>34.46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 t="str">
            <v>Volutone</v>
          </cell>
        </row>
        <row r="4168">
          <cell r="A4168" t="str">
            <v>THERM-A</v>
          </cell>
          <cell r="B4168" t="str">
            <v>Middle Atlantic</v>
          </cell>
          <cell r="C4168" t="str">
            <v>DUCT COOL THERM,ANALOG</v>
          </cell>
          <cell r="D4168">
            <v>37.35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 t="str">
            <v>Volutone</v>
          </cell>
        </row>
        <row r="4169">
          <cell r="A4169" t="str">
            <v>D12-PS</v>
          </cell>
          <cell r="B4169" t="str">
            <v>Middle Atlantic</v>
          </cell>
          <cell r="C4169" t="str">
            <v>DUALBAY OUTBD RK,NO DR,PS</v>
          </cell>
          <cell r="D4169">
            <v>1118.01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 t="str">
            <v>Volutone</v>
          </cell>
        </row>
        <row r="4170">
          <cell r="A4170" t="str">
            <v>D12-HM</v>
          </cell>
          <cell r="B4170" t="str">
            <v>Middle Atlantic</v>
          </cell>
          <cell r="C4170" t="str">
            <v>DUALBAY OUTBD RK,NO DR,HM</v>
          </cell>
          <cell r="D4170">
            <v>1118.01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 t="str">
            <v>Volutone</v>
          </cell>
        </row>
        <row r="4171">
          <cell r="A4171" t="str">
            <v>D12D-HM</v>
          </cell>
          <cell r="B4171" t="str">
            <v>Middle Atlantic</v>
          </cell>
          <cell r="C4171" t="str">
            <v>DUAL BAY RK W/PLXDR,HM</v>
          </cell>
          <cell r="D4171">
            <v>1413.96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 t="str">
            <v>Volutone</v>
          </cell>
        </row>
        <row r="4172">
          <cell r="A4172" t="str">
            <v>D12D-PS</v>
          </cell>
          <cell r="B4172" t="str">
            <v>Middle Atlantic</v>
          </cell>
          <cell r="C4172" t="str">
            <v>DUAL BAY RACK W/PLX DR,PS</v>
          </cell>
          <cell r="D4172">
            <v>1413.96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 t="str">
            <v>Volutone</v>
          </cell>
        </row>
        <row r="4173">
          <cell r="A4173" t="str">
            <v>D12D-DC</v>
          </cell>
          <cell r="B4173" t="str">
            <v>Middle Atlantic</v>
          </cell>
          <cell r="C4173" t="str">
            <v>DUAL BAY RACK W/PLX DR,DC</v>
          </cell>
          <cell r="D4173">
            <v>1413.96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 t="str">
            <v>Volutone</v>
          </cell>
        </row>
        <row r="4174">
          <cell r="A4174" t="str">
            <v>DTRK-W</v>
          </cell>
          <cell r="B4174" t="str">
            <v>Middle Atlantic</v>
          </cell>
          <cell r="C4174" t="str">
            <v>DTRK CASTERS W/HARDWARE</v>
          </cell>
          <cell r="D4174">
            <v>33.450000000000003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 t="str">
            <v>Volutone</v>
          </cell>
        </row>
        <row r="4175">
          <cell r="A4175" t="str">
            <v>DS4015-DV</v>
          </cell>
          <cell r="B4175" t="str">
            <v>Middle Atlantic</v>
          </cell>
          <cell r="C4175" t="str">
            <v>DS4000 TEE DESIGNER IVORY</v>
          </cell>
          <cell r="D4175">
            <v>51.04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 t="str">
            <v>Volutone</v>
          </cell>
        </row>
        <row r="4176">
          <cell r="A4176" t="str">
            <v>DS4047D-DV</v>
          </cell>
          <cell r="B4176" t="str">
            <v>Middle Atlantic</v>
          </cell>
          <cell r="C4176" t="str">
            <v>DS4000 SNGL CHNL DPLX DEV</v>
          </cell>
          <cell r="D4176">
            <v>6.04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 t="str">
            <v>Volutone</v>
          </cell>
        </row>
        <row r="4177">
          <cell r="A4177" t="str">
            <v>DS4047R-DV</v>
          </cell>
          <cell r="B4177" t="str">
            <v>Middle Atlantic</v>
          </cell>
          <cell r="C4177" t="str">
            <v>DS4000 SNGL CHNEL DECORA</v>
          </cell>
          <cell r="D4177">
            <v>5.95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 t="str">
            <v>Volutone</v>
          </cell>
        </row>
        <row r="4178">
          <cell r="A4178" t="str">
            <v>DS4017-DV</v>
          </cell>
          <cell r="B4178" t="str">
            <v>Middle Atlantic</v>
          </cell>
          <cell r="C4178" t="str">
            <v>DS4000 INTERNAL ELBOW</v>
          </cell>
          <cell r="D4178">
            <v>34.31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 t="str">
            <v>Volutone</v>
          </cell>
        </row>
        <row r="4179">
          <cell r="A4179" t="str">
            <v>DS4011-DV</v>
          </cell>
          <cell r="B4179" t="str">
            <v>Middle Atlantic</v>
          </cell>
          <cell r="C4179" t="str">
            <v>DS4000 FLT EBLW DSGN IVRY</v>
          </cell>
          <cell r="D4179">
            <v>25.22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 t="str">
            <v>Volutone</v>
          </cell>
        </row>
        <row r="4180">
          <cell r="A4180" t="str">
            <v>DS4018-DV</v>
          </cell>
          <cell r="B4180" t="str">
            <v>Middle Atlantic</v>
          </cell>
          <cell r="C4180" t="str">
            <v>DS4000 EXTRERNAL ELBOW</v>
          </cell>
          <cell r="D4180">
            <v>36.72</v>
          </cell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 t="str">
            <v>Volutone</v>
          </cell>
        </row>
        <row r="4181">
          <cell r="A4181" t="str">
            <v>DSDWNU-DV</v>
          </cell>
          <cell r="B4181" t="str">
            <v>Middle Atlantic</v>
          </cell>
          <cell r="C4181" t="str">
            <v>DS4000 DOWNWRD DEVICE PLT</v>
          </cell>
          <cell r="D4181">
            <v>15.03</v>
          </cell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 t="str">
            <v>Volutone</v>
          </cell>
        </row>
        <row r="4182">
          <cell r="A4182" t="str">
            <v>DS4000C-DV</v>
          </cell>
          <cell r="B4182" t="str">
            <v>Middle Atlantic</v>
          </cell>
          <cell r="C4182" t="str">
            <v>DS4000 COVER DESIGNER IVR</v>
          </cell>
          <cell r="D4182">
            <v>1.34</v>
          </cell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 t="str">
            <v>Volutone</v>
          </cell>
        </row>
        <row r="4183">
          <cell r="A4183" t="str">
            <v>DS4010B-DV</v>
          </cell>
          <cell r="B4183" t="str">
            <v>Middle Atlantic</v>
          </cell>
          <cell r="C4183" t="str">
            <v>DS4000 BLN ENDFTG DSGN IV</v>
          </cell>
          <cell r="D4183">
            <v>4.9399999999999995</v>
          </cell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 t="str">
            <v>Volutone</v>
          </cell>
        </row>
        <row r="4184">
          <cell r="A4184" t="str">
            <v>DS4000B</v>
          </cell>
          <cell r="B4184" t="str">
            <v>Middle Atlantic</v>
          </cell>
          <cell r="C4184" t="str">
            <v>DS4000 BASE</v>
          </cell>
          <cell r="D4184">
            <v>3.49</v>
          </cell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 t="str">
            <v>Volutone</v>
          </cell>
        </row>
        <row r="4185">
          <cell r="A4185" t="str">
            <v>DVRD-44</v>
          </cell>
          <cell r="B4185" t="str">
            <v>Middle Atlantic</v>
          </cell>
          <cell r="C4185" t="str">
            <v>DRK VENTED REAR DOOR</v>
          </cell>
          <cell r="D4185">
            <v>132.36000000000001</v>
          </cell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 t="str">
            <v>Volutone</v>
          </cell>
        </row>
        <row r="4186">
          <cell r="A4186" t="str">
            <v>DPVFD-44</v>
          </cell>
          <cell r="B4186" t="str">
            <v>Middle Atlantic</v>
          </cell>
          <cell r="C4186" t="str">
            <v>DRK VENTED PLEXI FRONT DO</v>
          </cell>
          <cell r="D4186">
            <v>470.78</v>
          </cell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 t="str">
            <v>Volutone</v>
          </cell>
        </row>
        <row r="4187">
          <cell r="A4187" t="str">
            <v>VBK-DRK</v>
          </cell>
          <cell r="B4187" t="str">
            <v>Middle Atlantic</v>
          </cell>
          <cell r="C4187" t="str">
            <v>DRK VENT BLOCKER KIT</v>
          </cell>
          <cell r="D4187">
            <v>7.35</v>
          </cell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 t="str">
            <v>Volutone</v>
          </cell>
        </row>
        <row r="4188">
          <cell r="A4188" t="str">
            <v>DSVRD-44</v>
          </cell>
          <cell r="B4188" t="str">
            <v>Middle Atlantic</v>
          </cell>
          <cell r="C4188" t="str">
            <v>DRK SML PERF VENTED REAR</v>
          </cell>
          <cell r="D4188">
            <v>293.45</v>
          </cell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 t="str">
            <v>Volutone</v>
          </cell>
        </row>
        <row r="4189">
          <cell r="A4189" t="str">
            <v>DPFD-44</v>
          </cell>
          <cell r="B4189" t="str">
            <v>Middle Atlantic</v>
          </cell>
          <cell r="C4189" t="str">
            <v>DRK PLEXI FRONT DOOR</v>
          </cell>
          <cell r="D4189">
            <v>445.09</v>
          </cell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 t="str">
            <v>Volutone</v>
          </cell>
        </row>
        <row r="4190">
          <cell r="A4190" t="str">
            <v>DLVFD-44</v>
          </cell>
          <cell r="B4190" t="str">
            <v>Middle Atlantic</v>
          </cell>
          <cell r="C4190" t="str">
            <v>DRK LRG PERF FRONT DOOR</v>
          </cell>
          <cell r="D4190">
            <v>339.24</v>
          </cell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 t="str">
            <v>Volutone</v>
          </cell>
        </row>
        <row r="4191">
          <cell r="A4191" t="str">
            <v>DFVRD-44</v>
          </cell>
          <cell r="B4191" t="str">
            <v>Middle Atlantic</v>
          </cell>
          <cell r="C4191" t="str">
            <v>DRK FULLY VENTED REAR DOO</v>
          </cell>
          <cell r="D4191">
            <v>191.62</v>
          </cell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 t="str">
            <v>Volutone</v>
          </cell>
        </row>
        <row r="4192">
          <cell r="A4192" t="str">
            <v>SPBIT</v>
          </cell>
          <cell r="B4192" t="str">
            <v>Middle Atlantic</v>
          </cell>
          <cell r="C4192" t="str">
            <v>DRIVER BIT,SQUARE W/PIN</v>
          </cell>
          <cell r="D4192">
            <v>8.56</v>
          </cell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 t="str">
            <v>Volutone</v>
          </cell>
        </row>
        <row r="4193">
          <cell r="A4193" t="str">
            <v>TDRIFT</v>
          </cell>
          <cell r="B4193" t="str">
            <v>Middle Atlantic</v>
          </cell>
          <cell r="C4193" t="str">
            <v>DRIFTPINS, NON-TAPERED PR</v>
          </cell>
          <cell r="D4193">
            <v>29.68</v>
          </cell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 t="str">
            <v>Volutone</v>
          </cell>
        </row>
        <row r="4194">
          <cell r="A4194" t="str">
            <v>DM</v>
          </cell>
          <cell r="B4194" t="str">
            <v>Middle Atlantic</v>
          </cell>
          <cell r="C4194" t="str">
            <v>DRAWER MAT BLACK</v>
          </cell>
          <cell r="D4194">
            <v>6.64</v>
          </cell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 t="str">
            <v>Volutone</v>
          </cell>
        </row>
        <row r="4195">
          <cell r="A4195" t="str">
            <v>KA305-AAP</v>
          </cell>
          <cell r="B4195" t="str">
            <v>Middle Atlantic</v>
          </cell>
          <cell r="C4195" t="str">
            <v>DQ WRKSRFC EXTRON</v>
          </cell>
          <cell r="D4195">
            <v>3.9699999999999998</v>
          </cell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 t="str">
            <v>Volutone</v>
          </cell>
        </row>
        <row r="4196">
          <cell r="A4196" t="str">
            <v>UCPB2</v>
          </cell>
          <cell r="B4196" t="str">
            <v>Middle Atlantic</v>
          </cell>
          <cell r="C4196" t="str">
            <v>DOUBLE UCP BLANK PNL</v>
          </cell>
          <cell r="D4196">
            <v>13.93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 t="str">
            <v>Volutone</v>
          </cell>
        </row>
        <row r="4197">
          <cell r="A4197" t="str">
            <v>DCS-10</v>
          </cell>
          <cell r="B4197" t="str">
            <v>Middle Atlantic</v>
          </cell>
          <cell r="C4197" t="str">
            <v>DOOR/STATUS SENSOR 10P</v>
          </cell>
          <cell r="D4197">
            <v>82.5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 t="str">
            <v>Volutone</v>
          </cell>
        </row>
        <row r="4198">
          <cell r="A4198" t="str">
            <v>DCS</v>
          </cell>
          <cell r="B4198" t="str">
            <v>Middle Atlantic</v>
          </cell>
          <cell r="C4198" t="str">
            <v>DOOR/STATUS SENSOR</v>
          </cell>
          <cell r="D4198">
            <v>10.78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 t="str">
            <v>Volutone</v>
          </cell>
        </row>
        <row r="4199">
          <cell r="A4199" t="str">
            <v>DOC</v>
          </cell>
          <cell r="B4199" t="str">
            <v>Middle Atlantic</v>
          </cell>
          <cell r="C4199" t="str">
            <v>DOCUMENT HOLDER FOR REARD</v>
          </cell>
          <cell r="D4199">
            <v>19.760000000000002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 t="str">
            <v>Volutone</v>
          </cell>
        </row>
        <row r="4200">
          <cell r="A4200" t="str">
            <v>5500BD3-WH</v>
          </cell>
          <cell r="B4200" t="str">
            <v>Middle Atlantic</v>
          </cell>
          <cell r="C4200" t="str">
            <v>DIVIDED BASE WHITE</v>
          </cell>
          <cell r="D4200">
            <v>5.8100000000000005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 t="str">
            <v>Volutone</v>
          </cell>
        </row>
        <row r="4201">
          <cell r="A4201" t="str">
            <v>5500BD3</v>
          </cell>
          <cell r="B4201" t="str">
            <v>Middle Atlantic</v>
          </cell>
          <cell r="C4201" t="str">
            <v>DIVIDED BASE IVORY</v>
          </cell>
          <cell r="D4201">
            <v>5.8100000000000005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 t="str">
            <v>Volutone</v>
          </cell>
        </row>
        <row r="4202">
          <cell r="A4202" t="str">
            <v>828MAAP</v>
          </cell>
          <cell r="B4202" t="str">
            <v>Middle Atlantic</v>
          </cell>
          <cell r="C4202" t="str">
            <v>DEV BKT FOR EXTRON MAAP</v>
          </cell>
          <cell r="D4202">
            <v>17.989999999999998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 t="str">
            <v>Volutone</v>
          </cell>
        </row>
        <row r="4203">
          <cell r="A4203" t="str">
            <v>TEMP-DEC</v>
          </cell>
          <cell r="B4203" t="str">
            <v>Middle Atlantic</v>
          </cell>
          <cell r="C4203" t="str">
            <v>DECORA MOUNT TEMP DISPLAY</v>
          </cell>
          <cell r="D4203">
            <v>72.94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 t="str">
            <v>Volutone</v>
          </cell>
        </row>
        <row r="4204">
          <cell r="A4204" t="str">
            <v>CRFB-GFI-4</v>
          </cell>
          <cell r="B4204" t="str">
            <v>Middle Atlantic</v>
          </cell>
          <cell r="C4204" t="str">
            <v>DECORA DEVICE PLATE #4</v>
          </cell>
          <cell r="D4204">
            <v>11.32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 t="str">
            <v>Volutone</v>
          </cell>
        </row>
        <row r="4205">
          <cell r="A4205" t="str">
            <v>CRFB-GFI-3</v>
          </cell>
          <cell r="B4205" t="str">
            <v>Middle Atlantic</v>
          </cell>
          <cell r="C4205" t="str">
            <v>DECORA DEVICE PLATE #3</v>
          </cell>
          <cell r="D4205">
            <v>5.15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 t="str">
            <v>Volutone</v>
          </cell>
        </row>
        <row r="4206">
          <cell r="A4206" t="str">
            <v>CRFB-GFI-2</v>
          </cell>
          <cell r="B4206" t="str">
            <v>Middle Atlantic</v>
          </cell>
          <cell r="C4206" t="str">
            <v>DECORA DEVICE PLATE #2</v>
          </cell>
          <cell r="D4206">
            <v>5.15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 t="str">
            <v>Volutone</v>
          </cell>
        </row>
        <row r="4207">
          <cell r="A4207" t="str">
            <v>CRFB-GFI-1</v>
          </cell>
          <cell r="B4207" t="str">
            <v>Middle Atlantic</v>
          </cell>
          <cell r="C4207" t="str">
            <v>DECORA DEVICE PLATE #1</v>
          </cell>
          <cell r="D4207">
            <v>5.15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 t="str">
            <v>Volutone</v>
          </cell>
        </row>
        <row r="4208">
          <cell r="A4208" t="str">
            <v>DCFANKIT-4</v>
          </cell>
          <cell r="B4208" t="str">
            <v>Middle Atlantic</v>
          </cell>
          <cell r="C4208" t="str">
            <v>DC FAN KIT 4 FANS 100CFM</v>
          </cell>
          <cell r="D4208">
            <v>82.17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 t="str">
            <v>Volutone</v>
          </cell>
        </row>
        <row r="4209">
          <cell r="A4209" t="str">
            <v>4DB9</v>
          </cell>
          <cell r="B4209" t="str">
            <v>Middle Atlantic</v>
          </cell>
          <cell r="C4209" t="str">
            <v>DB9 MULTIPIN(4)PORT UCP</v>
          </cell>
          <cell r="D4209">
            <v>7.91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 t="str">
            <v>Volutone</v>
          </cell>
        </row>
        <row r="4210">
          <cell r="A4210" t="str">
            <v>3DB9</v>
          </cell>
          <cell r="B4210" t="str">
            <v>Middle Atlantic</v>
          </cell>
          <cell r="C4210" t="str">
            <v>DB9 MULTIPIN(3)PORT UCP</v>
          </cell>
          <cell r="D4210">
            <v>7.91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 t="str">
            <v>Volutone</v>
          </cell>
        </row>
        <row r="4211">
          <cell r="A4211" t="str">
            <v>2DB9</v>
          </cell>
          <cell r="B4211" t="str">
            <v>Middle Atlantic</v>
          </cell>
          <cell r="C4211" t="str">
            <v>DB9 MULTIPIN(2)PORT UCP</v>
          </cell>
          <cell r="D4211">
            <v>7.91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 t="str">
            <v>Volutone</v>
          </cell>
        </row>
        <row r="4212">
          <cell r="A4212" t="str">
            <v>1DB9</v>
          </cell>
          <cell r="B4212" t="str">
            <v>Middle Atlantic</v>
          </cell>
          <cell r="C4212" t="str">
            <v>DB9 MULTIPIN (1) PORT UCP</v>
          </cell>
          <cell r="D4212">
            <v>7.91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 t="str">
            <v>Volutone</v>
          </cell>
        </row>
        <row r="4213">
          <cell r="A4213" t="str">
            <v>1DB9M</v>
          </cell>
          <cell r="B4213" t="str">
            <v>Middle Atlantic</v>
          </cell>
          <cell r="C4213" t="str">
            <v>DB9 MLTIPN+1/8(2)PORT UCP</v>
          </cell>
          <cell r="D4213">
            <v>7.91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 t="str">
            <v>Volutone</v>
          </cell>
        </row>
        <row r="4214">
          <cell r="A4214" t="str">
            <v>2DB50</v>
          </cell>
          <cell r="B4214" t="str">
            <v>Middle Atlantic</v>
          </cell>
          <cell r="C4214" t="str">
            <v>DB50 MULTIPIN(2)PORT UCP</v>
          </cell>
          <cell r="D4214">
            <v>7.91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 t="str">
            <v>Volutone</v>
          </cell>
        </row>
        <row r="4215">
          <cell r="A4215" t="str">
            <v>2DB37</v>
          </cell>
          <cell r="B4215" t="str">
            <v>Middle Atlantic</v>
          </cell>
          <cell r="C4215" t="str">
            <v>DB37 MULTIPIN(2)PORT UCP</v>
          </cell>
          <cell r="D4215">
            <v>7.91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 t="str">
            <v>Volutone</v>
          </cell>
        </row>
        <row r="4216">
          <cell r="A4216" t="str">
            <v>2DB25</v>
          </cell>
          <cell r="B4216" t="str">
            <v>Middle Atlantic</v>
          </cell>
          <cell r="C4216" t="str">
            <v>DB25 MULTIPIN(2)PORT UCP</v>
          </cell>
          <cell r="D4216">
            <v>7.91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 t="str">
            <v>Volutone</v>
          </cell>
        </row>
        <row r="4217">
          <cell r="A4217" t="str">
            <v>1DB25</v>
          </cell>
          <cell r="B4217" t="str">
            <v>Middle Atlantic</v>
          </cell>
          <cell r="C4217" t="str">
            <v>DB25 MULTIPIN(1)PORT UCP</v>
          </cell>
          <cell r="D4217">
            <v>7.91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 t="str">
            <v>Volutone</v>
          </cell>
        </row>
        <row r="4218">
          <cell r="A4218" t="str">
            <v>2DB15</v>
          </cell>
          <cell r="B4218" t="str">
            <v>Middle Atlantic</v>
          </cell>
          <cell r="C4218" t="str">
            <v>DB15 MULTIPIN(2)PORT UCP</v>
          </cell>
          <cell r="D4218">
            <v>7.91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 t="str">
            <v>Volutone</v>
          </cell>
        </row>
        <row r="4219">
          <cell r="A4219" t="str">
            <v>1DB15</v>
          </cell>
          <cell r="B4219" t="str">
            <v>Middle Atlantic</v>
          </cell>
          <cell r="C4219" t="str">
            <v>DB15 MULTIPIN(1)PORT UCP</v>
          </cell>
          <cell r="D4219">
            <v>7.91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 t="str">
            <v>Volutone</v>
          </cell>
        </row>
        <row r="4220">
          <cell r="A4220" t="str">
            <v>DTB-2-AAP</v>
          </cell>
          <cell r="B4220" t="str">
            <v>Middle Atlantic</v>
          </cell>
          <cell r="C4220" t="str">
            <v>DATA BRKT-EXTRON AAP</v>
          </cell>
          <cell r="D4220">
            <v>18.62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 t="str">
            <v>Volutone</v>
          </cell>
        </row>
        <row r="4221">
          <cell r="A4221" t="str">
            <v>DTB-2-4TKO</v>
          </cell>
          <cell r="B4221" t="str">
            <v>Middle Atlantic</v>
          </cell>
          <cell r="C4221" t="str">
            <v>DATA BRKT-4RJ/KO</v>
          </cell>
          <cell r="D4221">
            <v>10.199999999999999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 t="str">
            <v>Volutone</v>
          </cell>
        </row>
        <row r="4222">
          <cell r="A4222" t="str">
            <v>RSH4S12XXW</v>
          </cell>
          <cell r="B4222" t="str">
            <v>Middle Atlantic</v>
          </cell>
          <cell r="C4222" t="str">
            <v>CUSWIDERSH12SP SPAT 20.5D</v>
          </cell>
          <cell r="D4222">
            <v>97.07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 t="str">
            <v>Volutone</v>
          </cell>
        </row>
        <row r="4223">
          <cell r="A4223" t="str">
            <v>RSH4S12XW</v>
          </cell>
          <cell r="B4223" t="str">
            <v>Middle Atlantic</v>
          </cell>
          <cell r="C4223" t="str">
            <v>CUSWIDERSH12SP SPAT 17.5D</v>
          </cell>
          <cell r="D4223">
            <v>97.07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 t="str">
            <v>Volutone</v>
          </cell>
        </row>
        <row r="4224">
          <cell r="A4224" t="str">
            <v>RSH4S12RW</v>
          </cell>
          <cell r="B4224" t="str">
            <v>Middle Atlantic</v>
          </cell>
          <cell r="C4224" t="str">
            <v>CUSWIDERSH12SP SPAT 15.5D</v>
          </cell>
          <cell r="D4224">
            <v>97.07</v>
          </cell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 t="str">
            <v>Volutone</v>
          </cell>
        </row>
        <row r="4225">
          <cell r="A4225" t="str">
            <v>RSH4A12XXW</v>
          </cell>
          <cell r="B4225" t="str">
            <v>Middle Atlantic</v>
          </cell>
          <cell r="C4225" t="str">
            <v>CUSWIDERSH12SP ANOD 20.5D</v>
          </cell>
          <cell r="D4225">
            <v>102.46</v>
          </cell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 t="str">
            <v>Volutone</v>
          </cell>
        </row>
        <row r="4226">
          <cell r="A4226" t="str">
            <v>RSH4A12XW</v>
          </cell>
          <cell r="B4226" t="str">
            <v>Middle Atlantic</v>
          </cell>
          <cell r="C4226" t="str">
            <v>CUSWIDERSH12SP ANOD 17.5D</v>
          </cell>
          <cell r="D4226">
            <v>102.46</v>
          </cell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 t="str">
            <v>Volutone</v>
          </cell>
        </row>
        <row r="4227">
          <cell r="A4227" t="str">
            <v>RSH4A12RW</v>
          </cell>
          <cell r="B4227" t="str">
            <v>Middle Atlantic</v>
          </cell>
          <cell r="C4227" t="str">
            <v>CUSWIDERSH12SP ANOD 15.5D</v>
          </cell>
          <cell r="D4227">
            <v>102.46</v>
          </cell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 t="str">
            <v>Volutone</v>
          </cell>
        </row>
        <row r="4228">
          <cell r="A4228" t="str">
            <v>RSH4S11XXW</v>
          </cell>
          <cell r="B4228" t="str">
            <v>Middle Atlantic</v>
          </cell>
          <cell r="C4228" t="str">
            <v>CUSWIDERSH11SP SPAT 20.5D</v>
          </cell>
          <cell r="D4228">
            <v>97.07</v>
          </cell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 t="str">
            <v>Volutone</v>
          </cell>
        </row>
        <row r="4229">
          <cell r="A4229" t="str">
            <v>RSH4S11XW</v>
          </cell>
          <cell r="B4229" t="str">
            <v>Middle Atlantic</v>
          </cell>
          <cell r="C4229" t="str">
            <v>CUSWIDERSH11SP SPAT 17.5D</v>
          </cell>
          <cell r="D4229">
            <v>97.07</v>
          </cell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 t="str">
            <v>Volutone</v>
          </cell>
        </row>
        <row r="4230">
          <cell r="A4230" t="str">
            <v>RSH4S11RW</v>
          </cell>
          <cell r="B4230" t="str">
            <v>Middle Atlantic</v>
          </cell>
          <cell r="C4230" t="str">
            <v>CUSWIDERSH11SP SPAT 15.5D</v>
          </cell>
          <cell r="D4230">
            <v>97.07</v>
          </cell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 t="str">
            <v>Volutone</v>
          </cell>
        </row>
        <row r="4231">
          <cell r="A4231" t="str">
            <v>RSH4A11XXW</v>
          </cell>
          <cell r="B4231" t="str">
            <v>Middle Atlantic</v>
          </cell>
          <cell r="C4231" t="str">
            <v>CUSWIDERSH11SP ANOD 20.5D</v>
          </cell>
          <cell r="D4231">
            <v>102.46</v>
          </cell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 t="str">
            <v>Volutone</v>
          </cell>
        </row>
        <row r="4232">
          <cell r="A4232" t="str">
            <v>RSH4A11XW</v>
          </cell>
          <cell r="B4232" t="str">
            <v>Middle Atlantic</v>
          </cell>
          <cell r="C4232" t="str">
            <v>CUSWIDERSH11SP ANOD 17.5D</v>
          </cell>
          <cell r="D4232">
            <v>102.46</v>
          </cell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 t="str">
            <v>Volutone</v>
          </cell>
        </row>
        <row r="4233">
          <cell r="A4233" t="str">
            <v>RSH4A11RW</v>
          </cell>
          <cell r="B4233" t="str">
            <v>Middle Atlantic</v>
          </cell>
          <cell r="C4233" t="str">
            <v>CUSWIDERSH11SP ANOD 15.5D</v>
          </cell>
          <cell r="D4233">
            <v>102.46</v>
          </cell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 t="str">
            <v>Volutone</v>
          </cell>
        </row>
        <row r="4234">
          <cell r="A4234" t="str">
            <v>RSH4S10XXW</v>
          </cell>
          <cell r="B4234" t="str">
            <v>Middle Atlantic</v>
          </cell>
          <cell r="C4234" t="str">
            <v>CUSWIDERSH10SP SPAT 20.5D</v>
          </cell>
          <cell r="D4234">
            <v>97.07</v>
          </cell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 t="str">
            <v>Volutone</v>
          </cell>
        </row>
        <row r="4235">
          <cell r="A4235" t="str">
            <v>RSH4S10XW</v>
          </cell>
          <cell r="B4235" t="str">
            <v>Middle Atlantic</v>
          </cell>
          <cell r="C4235" t="str">
            <v>CUSWIDERSH10SP SPAT 17.5D</v>
          </cell>
          <cell r="D4235">
            <v>97.07</v>
          </cell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 t="str">
            <v>Volutone</v>
          </cell>
        </row>
        <row r="4236">
          <cell r="A4236" t="str">
            <v>RSH4S10RW</v>
          </cell>
          <cell r="B4236" t="str">
            <v>Middle Atlantic</v>
          </cell>
          <cell r="C4236" t="str">
            <v>CUSWIDERSH10SP SPAT 15.5D</v>
          </cell>
          <cell r="D4236">
            <v>97.07</v>
          </cell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 t="str">
            <v>Volutone</v>
          </cell>
        </row>
        <row r="4237">
          <cell r="A4237" t="str">
            <v>RSH4A10XXW</v>
          </cell>
          <cell r="B4237" t="str">
            <v>Middle Atlantic</v>
          </cell>
          <cell r="C4237" t="str">
            <v>CUSWIDERSH10SP ANOD 20.5D</v>
          </cell>
          <cell r="D4237">
            <v>102.46</v>
          </cell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 t="str">
            <v>Volutone</v>
          </cell>
        </row>
        <row r="4238">
          <cell r="A4238" t="str">
            <v>RSH4A10XW</v>
          </cell>
          <cell r="B4238" t="str">
            <v>Middle Atlantic</v>
          </cell>
          <cell r="C4238" t="str">
            <v>CUSWIDERSH10SP ANOD 17.5D</v>
          </cell>
          <cell r="D4238">
            <v>102.46</v>
          </cell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 t="str">
            <v>Volutone</v>
          </cell>
        </row>
        <row r="4239">
          <cell r="A4239" t="str">
            <v>RSH4A10RW</v>
          </cell>
          <cell r="B4239" t="str">
            <v>Middle Atlantic</v>
          </cell>
          <cell r="C4239" t="str">
            <v>CUSWIDERSH10SP ANOD 15.5D</v>
          </cell>
          <cell r="D4239">
            <v>102.46</v>
          </cell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 t="str">
            <v>Volutone</v>
          </cell>
        </row>
        <row r="4240">
          <cell r="A4240" t="str">
            <v>RSH4A2M OPPO BDP103</v>
          </cell>
          <cell r="B4240" t="str">
            <v>Middle Atlantic</v>
          </cell>
          <cell r="C4240" t="str">
            <v>Custom Rack Shelf for Oppo BDP-103</v>
          </cell>
          <cell r="D4240">
            <v>90</v>
          </cell>
          <cell r="E4240">
            <v>0</v>
          </cell>
          <cell r="F4240">
            <v>0.25</v>
          </cell>
          <cell r="G4240">
            <v>0</v>
          </cell>
          <cell r="H4240">
            <v>0</v>
          </cell>
          <cell r="I4240" t="str">
            <v>Volutone</v>
          </cell>
        </row>
        <row r="4241">
          <cell r="A4241" t="str">
            <v>RSH4A2S CRESTRON MC3</v>
          </cell>
          <cell r="B4241" t="str">
            <v>Middle Atlantic</v>
          </cell>
          <cell r="C4241" t="str">
            <v>Custom Rack Shelf for Crestron MC3</v>
          </cell>
          <cell r="D4241">
            <v>90</v>
          </cell>
          <cell r="E4241">
            <v>0</v>
          </cell>
          <cell r="F4241">
            <v>0.25</v>
          </cell>
          <cell r="G4241">
            <v>0</v>
          </cell>
          <cell r="H4241">
            <v>0</v>
          </cell>
          <cell r="I4241" t="str">
            <v>Volutone</v>
          </cell>
        </row>
        <row r="4242">
          <cell r="A4242" t="str">
            <v>RSH4A2S APPLE MC572LLA[APPLETV2]</v>
          </cell>
          <cell r="B4242" t="str">
            <v>Middle Atlantic</v>
          </cell>
          <cell r="C4242" t="str">
            <v>Custom Rack Shelf for Apple Apple TV 2/3</v>
          </cell>
          <cell r="D4242">
            <v>90</v>
          </cell>
          <cell r="E4242">
            <v>0</v>
          </cell>
          <cell r="F4242">
            <v>0.25</v>
          </cell>
          <cell r="G4242">
            <v>0</v>
          </cell>
          <cell r="H4242">
            <v>0</v>
          </cell>
          <cell r="I4242" t="str">
            <v>Volutone</v>
          </cell>
        </row>
        <row r="4243">
          <cell r="A4243" t="str">
            <v>RSH4S12XX</v>
          </cell>
          <cell r="B4243" t="str">
            <v>Middle Atlantic</v>
          </cell>
          <cell r="C4243" t="str">
            <v>CUSRACKSHLF12SP SPAT 20.5</v>
          </cell>
          <cell r="D4243">
            <v>97.07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 t="str">
            <v>Volutone</v>
          </cell>
        </row>
        <row r="4244">
          <cell r="A4244" t="str">
            <v>RSH4S12X</v>
          </cell>
          <cell r="B4244" t="str">
            <v>Middle Atlantic</v>
          </cell>
          <cell r="C4244" t="str">
            <v>CUSRACKSHLF12SP SPAT 17.5</v>
          </cell>
          <cell r="D4244">
            <v>97.07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 t="str">
            <v>Volutone</v>
          </cell>
        </row>
        <row r="4245">
          <cell r="A4245" t="str">
            <v>RSH4S12S</v>
          </cell>
          <cell r="B4245" t="str">
            <v>Middle Atlantic</v>
          </cell>
          <cell r="C4245" t="str">
            <v>CUSRACKSHLF12SP SPAT 11.5</v>
          </cell>
          <cell r="D4245">
            <v>97.07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 t="str">
            <v>Volutone</v>
          </cell>
        </row>
        <row r="4246">
          <cell r="A4246" t="str">
            <v>RSH4A12XX</v>
          </cell>
          <cell r="B4246" t="str">
            <v>Middle Atlantic</v>
          </cell>
          <cell r="C4246" t="str">
            <v>CUSRACKSHLF12SP ANOD 20.5</v>
          </cell>
          <cell r="D4246">
            <v>102.46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 t="str">
            <v>Volutone</v>
          </cell>
        </row>
        <row r="4247">
          <cell r="A4247" t="str">
            <v>RSH4A12X</v>
          </cell>
          <cell r="B4247" t="str">
            <v>Middle Atlantic</v>
          </cell>
          <cell r="C4247" t="str">
            <v>CUSRACKSHLF12SP ANOD 17.5</v>
          </cell>
          <cell r="D4247">
            <v>102.46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 t="str">
            <v>Volutone</v>
          </cell>
        </row>
        <row r="4248">
          <cell r="A4248" t="str">
            <v>RSH4A12R</v>
          </cell>
          <cell r="B4248" t="str">
            <v>Middle Atlantic</v>
          </cell>
          <cell r="C4248" t="str">
            <v>CUSRACKSHLF12SP ANOD 15.5</v>
          </cell>
          <cell r="D4248">
            <v>102.46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 t="str">
            <v>Volutone</v>
          </cell>
        </row>
        <row r="4249">
          <cell r="A4249" t="str">
            <v>RSH4A12S</v>
          </cell>
          <cell r="B4249" t="str">
            <v>Middle Atlantic</v>
          </cell>
          <cell r="C4249" t="str">
            <v>CUSRACKSHLF12SP ANOD 11.5</v>
          </cell>
          <cell r="D4249">
            <v>102.46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 t="str">
            <v>Volutone</v>
          </cell>
        </row>
        <row r="4250">
          <cell r="A4250" t="str">
            <v>RSH4S11XX</v>
          </cell>
          <cell r="B4250" t="str">
            <v>Middle Atlantic</v>
          </cell>
          <cell r="C4250" t="str">
            <v>CUSRACKSHLF11SP SPAT 20.5</v>
          </cell>
          <cell r="D4250">
            <v>97.07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 t="str">
            <v>Volutone</v>
          </cell>
        </row>
        <row r="4251">
          <cell r="A4251" t="str">
            <v>RSH4S11X</v>
          </cell>
          <cell r="B4251" t="str">
            <v>Middle Atlantic</v>
          </cell>
          <cell r="C4251" t="str">
            <v>CUSRACKSHLF11SP SPAT 17.5</v>
          </cell>
          <cell r="D4251">
            <v>97.07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 t="str">
            <v>Volutone</v>
          </cell>
        </row>
        <row r="4252">
          <cell r="A4252" t="str">
            <v>RSH4S11R</v>
          </cell>
          <cell r="B4252" t="str">
            <v>Middle Atlantic</v>
          </cell>
          <cell r="C4252" t="str">
            <v>CUSRACKSHLF11SP SPAT 15.5</v>
          </cell>
          <cell r="D4252">
            <v>97.07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 t="str">
            <v>Volutone</v>
          </cell>
        </row>
        <row r="4253">
          <cell r="A4253" t="str">
            <v>RSH4S11S</v>
          </cell>
          <cell r="B4253" t="str">
            <v>Middle Atlantic</v>
          </cell>
          <cell r="C4253" t="str">
            <v>CUSRACKSHLF11SP SPAT 11.5</v>
          </cell>
          <cell r="D4253">
            <v>97.07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 t="str">
            <v>Volutone</v>
          </cell>
        </row>
        <row r="4254">
          <cell r="A4254" t="str">
            <v>RSH4A11XX</v>
          </cell>
          <cell r="B4254" t="str">
            <v>Middle Atlantic</v>
          </cell>
          <cell r="C4254" t="str">
            <v>CUSRACKSHLF11SP ANOD 20.5</v>
          </cell>
          <cell r="D4254">
            <v>102.46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 t="str">
            <v>Volutone</v>
          </cell>
        </row>
        <row r="4255">
          <cell r="A4255" t="str">
            <v>RSH4A11X</v>
          </cell>
          <cell r="B4255" t="str">
            <v>Middle Atlantic</v>
          </cell>
          <cell r="C4255" t="str">
            <v>CUSRACKSHLF11SP ANOD 17.5</v>
          </cell>
          <cell r="D4255">
            <v>102.46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 t="str">
            <v>Volutone</v>
          </cell>
        </row>
        <row r="4256">
          <cell r="A4256" t="str">
            <v>RSH4A11R</v>
          </cell>
          <cell r="B4256" t="str">
            <v>Middle Atlantic</v>
          </cell>
          <cell r="C4256" t="str">
            <v>CUSRACKSHLF11SP ANOD 15.5</v>
          </cell>
          <cell r="D4256">
            <v>102.46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 t="str">
            <v>Volutone</v>
          </cell>
        </row>
        <row r="4257">
          <cell r="A4257" t="str">
            <v>RSH4A11S</v>
          </cell>
          <cell r="B4257" t="str">
            <v>Middle Atlantic</v>
          </cell>
          <cell r="C4257" t="str">
            <v>CUSRACKSHLF11SP ANOD 11.5</v>
          </cell>
          <cell r="D4257">
            <v>102.46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 t="str">
            <v>Volutone</v>
          </cell>
        </row>
        <row r="4258">
          <cell r="A4258" t="str">
            <v>RSH4S10XX</v>
          </cell>
          <cell r="B4258" t="str">
            <v>Middle Atlantic</v>
          </cell>
          <cell r="C4258" t="str">
            <v>CUSRACKSHLF10SP SPAT 20.5</v>
          </cell>
          <cell r="D4258">
            <v>97.07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 t="str">
            <v>Volutone</v>
          </cell>
        </row>
        <row r="4259">
          <cell r="A4259" t="str">
            <v>RSH4S10X</v>
          </cell>
          <cell r="B4259" t="str">
            <v>Middle Atlantic</v>
          </cell>
          <cell r="C4259" t="str">
            <v>CUSRACKSHLF10SP SPAT 17.5</v>
          </cell>
          <cell r="D4259">
            <v>97.07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 t="str">
            <v>Volutone</v>
          </cell>
        </row>
        <row r="4260">
          <cell r="A4260" t="str">
            <v>RSH4S10R</v>
          </cell>
          <cell r="B4260" t="str">
            <v>Middle Atlantic</v>
          </cell>
          <cell r="C4260" t="str">
            <v>CUSRACKSHLF10SP SPAT 15.5</v>
          </cell>
          <cell r="D4260">
            <v>97.07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 t="str">
            <v>Volutone</v>
          </cell>
        </row>
        <row r="4261">
          <cell r="A4261" t="str">
            <v>RSH4S10S</v>
          </cell>
          <cell r="B4261" t="str">
            <v>Middle Atlantic</v>
          </cell>
          <cell r="C4261" t="str">
            <v>CUSRACKSHLF10SP SPAT 11.5</v>
          </cell>
          <cell r="D4261">
            <v>97.07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 t="str">
            <v>Volutone</v>
          </cell>
        </row>
        <row r="4262">
          <cell r="A4262" t="str">
            <v>RSH4A10XX</v>
          </cell>
          <cell r="B4262" t="str">
            <v>Middle Atlantic</v>
          </cell>
          <cell r="C4262" t="str">
            <v>CUSRACKSHLF10SP ANOD 20.5</v>
          </cell>
          <cell r="D4262">
            <v>102.46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 t="str">
            <v>Volutone</v>
          </cell>
        </row>
        <row r="4263">
          <cell r="A4263" t="str">
            <v>RSH4A10X</v>
          </cell>
          <cell r="B4263" t="str">
            <v>Middle Atlantic</v>
          </cell>
          <cell r="C4263" t="str">
            <v>CUSRACKSHLF10SP ANOD 17.5</v>
          </cell>
          <cell r="D4263">
            <v>102.46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 t="str">
            <v>Volutone</v>
          </cell>
        </row>
        <row r="4264">
          <cell r="A4264" t="str">
            <v>RSH4A10R</v>
          </cell>
          <cell r="B4264" t="str">
            <v>Middle Atlantic</v>
          </cell>
          <cell r="C4264" t="str">
            <v>CUSRACKSHLF10SP ANOD 15.5</v>
          </cell>
          <cell r="D4264">
            <v>102.46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 t="str">
            <v>Volutone</v>
          </cell>
        </row>
        <row r="4265">
          <cell r="A4265" t="str">
            <v>RSH4A10S</v>
          </cell>
          <cell r="B4265" t="str">
            <v>Middle Atlantic</v>
          </cell>
          <cell r="C4265" t="str">
            <v>CUSRACKSHLF10SP ANOD 11.5</v>
          </cell>
          <cell r="D4265">
            <v>102.46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 t="str">
            <v>Volutone</v>
          </cell>
        </row>
        <row r="4266">
          <cell r="A4266" t="str">
            <v>RSH4S12R</v>
          </cell>
          <cell r="B4266" t="str">
            <v>Middle Atlantic</v>
          </cell>
          <cell r="C4266" t="str">
            <v>CUSRACKSHFL12SP SPAT 15.5</v>
          </cell>
          <cell r="D4266">
            <v>97.07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 t="str">
            <v>Volutone</v>
          </cell>
        </row>
        <row r="4267">
          <cell r="A4267" t="str">
            <v>RSH4S9XXW</v>
          </cell>
          <cell r="B4267" t="str">
            <v>Middle Atlantic</v>
          </cell>
          <cell r="C4267" t="str">
            <v>CUS WIDERSH9SP SPAT 20.5D</v>
          </cell>
          <cell r="D4267">
            <v>97.07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 t="str">
            <v>Volutone</v>
          </cell>
        </row>
        <row r="4268">
          <cell r="A4268" t="str">
            <v>RSH4S9XW</v>
          </cell>
          <cell r="B4268" t="str">
            <v>Middle Atlantic</v>
          </cell>
          <cell r="C4268" t="str">
            <v>CUS WIDERSH9SP SPAT 17.5D</v>
          </cell>
          <cell r="D4268">
            <v>97.07</v>
          </cell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 t="str">
            <v>Volutone</v>
          </cell>
        </row>
        <row r="4269">
          <cell r="A4269" t="str">
            <v>RSH4S9RW</v>
          </cell>
          <cell r="B4269" t="str">
            <v>Middle Atlantic</v>
          </cell>
          <cell r="C4269" t="str">
            <v>CUS WIDERSH9SP SPAT 15.5D</v>
          </cell>
          <cell r="D4269">
            <v>97.07</v>
          </cell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 t="str">
            <v>Volutone</v>
          </cell>
        </row>
        <row r="4270">
          <cell r="A4270" t="str">
            <v>RSH4S9MW</v>
          </cell>
          <cell r="B4270" t="str">
            <v>Middle Atlantic</v>
          </cell>
          <cell r="C4270" t="str">
            <v>CUS WIDERSH9SP SPAT 14DP</v>
          </cell>
          <cell r="D4270">
            <v>97.07</v>
          </cell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 t="str">
            <v>Volutone</v>
          </cell>
        </row>
        <row r="4271">
          <cell r="A4271" t="str">
            <v>RSH4S9SW</v>
          </cell>
          <cell r="B4271" t="str">
            <v>Middle Atlantic</v>
          </cell>
          <cell r="C4271" t="str">
            <v>CUS WIDERSH9SP SPAT 11.5D</v>
          </cell>
          <cell r="D4271">
            <v>97.07</v>
          </cell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 t="str">
            <v>Volutone</v>
          </cell>
        </row>
        <row r="4272">
          <cell r="A4272" t="str">
            <v>RSH4A9XXW</v>
          </cell>
          <cell r="B4272" t="str">
            <v>Middle Atlantic</v>
          </cell>
          <cell r="C4272" t="str">
            <v>CUS WIDERSH9SP ANOD 20.5D</v>
          </cell>
          <cell r="D4272">
            <v>102.46</v>
          </cell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 t="str">
            <v>Volutone</v>
          </cell>
        </row>
        <row r="4273">
          <cell r="A4273" t="str">
            <v>RSH4A9XW</v>
          </cell>
          <cell r="B4273" t="str">
            <v>Middle Atlantic</v>
          </cell>
          <cell r="C4273" t="str">
            <v>CUS WIDERSH9SP ANOD 17.5D</v>
          </cell>
          <cell r="D4273">
            <v>102.46</v>
          </cell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 t="str">
            <v>Volutone</v>
          </cell>
        </row>
        <row r="4274">
          <cell r="A4274" t="str">
            <v>RSH4A9RW</v>
          </cell>
          <cell r="B4274" t="str">
            <v>Middle Atlantic</v>
          </cell>
          <cell r="C4274" t="str">
            <v>CUS WIDERSH9SP ANOD 15.5D</v>
          </cell>
          <cell r="D4274">
            <v>102.46</v>
          </cell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 t="str">
            <v>Volutone</v>
          </cell>
        </row>
        <row r="4275">
          <cell r="A4275" t="str">
            <v>RSH4A9MW</v>
          </cell>
          <cell r="B4275" t="str">
            <v>Middle Atlantic</v>
          </cell>
          <cell r="C4275" t="str">
            <v>CUS WIDERSH9SP ANOD 14DP</v>
          </cell>
          <cell r="D4275">
            <v>102.46</v>
          </cell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 t="str">
            <v>Volutone</v>
          </cell>
        </row>
        <row r="4276">
          <cell r="A4276" t="str">
            <v>RSH4A9SW</v>
          </cell>
          <cell r="B4276" t="str">
            <v>Middle Atlantic</v>
          </cell>
          <cell r="C4276" t="str">
            <v>CUS WIDERSH9SP ANOD 11.5D</v>
          </cell>
          <cell r="D4276">
            <v>102.46</v>
          </cell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 t="str">
            <v>Volutone</v>
          </cell>
        </row>
        <row r="4277">
          <cell r="A4277" t="str">
            <v>RSH4S8XXW</v>
          </cell>
          <cell r="B4277" t="str">
            <v>Middle Atlantic</v>
          </cell>
          <cell r="C4277" t="str">
            <v>CUS WIDERSH8SP SPAT 20.5"</v>
          </cell>
          <cell r="D4277">
            <v>97.07</v>
          </cell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 t="str">
            <v>Volutone</v>
          </cell>
        </row>
        <row r="4278">
          <cell r="A4278" t="str">
            <v>RSH4S8XW</v>
          </cell>
          <cell r="B4278" t="str">
            <v>Middle Atlantic</v>
          </cell>
          <cell r="C4278" t="str">
            <v>CUS WIDERSH8SP SPAT 17.5D</v>
          </cell>
          <cell r="D4278">
            <v>97.07</v>
          </cell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 t="str">
            <v>Volutone</v>
          </cell>
        </row>
        <row r="4279">
          <cell r="A4279" t="str">
            <v>RSH4S8RW</v>
          </cell>
          <cell r="B4279" t="str">
            <v>Middle Atlantic</v>
          </cell>
          <cell r="C4279" t="str">
            <v>CUS WIDERSH8SP SPAT 15.5D</v>
          </cell>
          <cell r="D4279">
            <v>97.07</v>
          </cell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 t="str">
            <v>Volutone</v>
          </cell>
        </row>
        <row r="4280">
          <cell r="A4280" t="str">
            <v>RSH4S8MW</v>
          </cell>
          <cell r="B4280" t="str">
            <v>Middle Atlantic</v>
          </cell>
          <cell r="C4280" t="str">
            <v>CUS WIDERSH8SP SPAT 14DP</v>
          </cell>
          <cell r="D4280">
            <v>97.07</v>
          </cell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 t="str">
            <v>Volutone</v>
          </cell>
        </row>
        <row r="4281">
          <cell r="A4281" t="str">
            <v>RSH4S8SW</v>
          </cell>
          <cell r="B4281" t="str">
            <v>Middle Atlantic</v>
          </cell>
          <cell r="C4281" t="str">
            <v>CUS WIDERSH8SP SPAT 11.5D</v>
          </cell>
          <cell r="D4281">
            <v>97.07</v>
          </cell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 t="str">
            <v>Volutone</v>
          </cell>
        </row>
        <row r="4282">
          <cell r="A4282" t="str">
            <v>RSH4A8XXW</v>
          </cell>
          <cell r="B4282" t="str">
            <v>Middle Atlantic</v>
          </cell>
          <cell r="C4282" t="str">
            <v>CUS WIDERSH8SP ANOD 20.5D</v>
          </cell>
          <cell r="D4282">
            <v>102.46</v>
          </cell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 t="str">
            <v>Volutone</v>
          </cell>
        </row>
        <row r="4283">
          <cell r="A4283" t="str">
            <v>RSH4A8XW</v>
          </cell>
          <cell r="B4283" t="str">
            <v>Middle Atlantic</v>
          </cell>
          <cell r="C4283" t="str">
            <v>CUS WIDERSH8SP ANOD 17.5D</v>
          </cell>
          <cell r="D4283">
            <v>102.46</v>
          </cell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 t="str">
            <v>Volutone</v>
          </cell>
        </row>
        <row r="4284">
          <cell r="A4284" t="str">
            <v>RSH4A8RW</v>
          </cell>
          <cell r="B4284" t="str">
            <v>Middle Atlantic</v>
          </cell>
          <cell r="C4284" t="str">
            <v>CUS WIDERSH8SP ANOD 15.5D</v>
          </cell>
          <cell r="D4284">
            <v>102.46</v>
          </cell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 t="str">
            <v>Volutone</v>
          </cell>
        </row>
        <row r="4285">
          <cell r="A4285" t="str">
            <v>RSH4A8MW</v>
          </cell>
          <cell r="B4285" t="str">
            <v>Middle Atlantic</v>
          </cell>
          <cell r="C4285" t="str">
            <v>CUS WIDERSH8SP ANOD 14DP</v>
          </cell>
          <cell r="D4285">
            <v>102.46</v>
          </cell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 t="str">
            <v>Volutone</v>
          </cell>
        </row>
        <row r="4286">
          <cell r="A4286" t="str">
            <v>RSH4A8SW</v>
          </cell>
          <cell r="B4286" t="str">
            <v>Middle Atlantic</v>
          </cell>
          <cell r="C4286" t="str">
            <v>CUS WIDERSH8SP ANOD 11.5D</v>
          </cell>
          <cell r="D4286">
            <v>102.46</v>
          </cell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 t="str">
            <v>Volutone</v>
          </cell>
        </row>
        <row r="4287">
          <cell r="A4287" t="str">
            <v>RSH4S7XXW</v>
          </cell>
          <cell r="B4287" t="str">
            <v>Middle Atlantic</v>
          </cell>
          <cell r="C4287" t="str">
            <v>CUS WIDERSH7SP SPAT 20.5D</v>
          </cell>
          <cell r="D4287">
            <v>97.07</v>
          </cell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 t="str">
            <v>Volutone</v>
          </cell>
        </row>
        <row r="4288">
          <cell r="A4288" t="str">
            <v>RSH4S7XW</v>
          </cell>
          <cell r="B4288" t="str">
            <v>Middle Atlantic</v>
          </cell>
          <cell r="C4288" t="str">
            <v>CUS WIDERSH7SP SPAT 17.5D</v>
          </cell>
          <cell r="D4288">
            <v>97.07</v>
          </cell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 t="str">
            <v>Volutone</v>
          </cell>
        </row>
        <row r="4289">
          <cell r="A4289" t="str">
            <v>RSH4S7RW</v>
          </cell>
          <cell r="B4289" t="str">
            <v>Middle Atlantic</v>
          </cell>
          <cell r="C4289" t="str">
            <v>CUS WIDERSH7SP SPAT 15.5D</v>
          </cell>
          <cell r="D4289">
            <v>97.07</v>
          </cell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 t="str">
            <v>Volutone</v>
          </cell>
        </row>
        <row r="4290">
          <cell r="A4290" t="str">
            <v>RSH4S7MW</v>
          </cell>
          <cell r="B4290" t="str">
            <v>Middle Atlantic</v>
          </cell>
          <cell r="C4290" t="str">
            <v>CUS WIDERSH7SP SPAT 14DP</v>
          </cell>
          <cell r="D4290">
            <v>97.07</v>
          </cell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 t="str">
            <v>Volutone</v>
          </cell>
        </row>
        <row r="4291">
          <cell r="A4291" t="str">
            <v>RSH4A7XXW</v>
          </cell>
          <cell r="B4291" t="str">
            <v>Middle Atlantic</v>
          </cell>
          <cell r="C4291" t="str">
            <v>CUS WIDERSH7SP ANOD 20.5D</v>
          </cell>
          <cell r="D4291">
            <v>102.46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 t="str">
            <v>Volutone</v>
          </cell>
        </row>
        <row r="4292">
          <cell r="A4292" t="str">
            <v>RSH4A7MW</v>
          </cell>
          <cell r="B4292" t="str">
            <v>Middle Atlantic</v>
          </cell>
          <cell r="C4292" t="str">
            <v>CUS WIDERSH7SP ANOD 14DP</v>
          </cell>
          <cell r="D4292">
            <v>102.46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 t="str">
            <v>Volutone</v>
          </cell>
        </row>
        <row r="4293">
          <cell r="A4293" t="str">
            <v>RSH4S6XXW</v>
          </cell>
          <cell r="B4293" t="str">
            <v>Middle Atlantic</v>
          </cell>
          <cell r="C4293" t="str">
            <v>CUS WIDERSH6SP SPAT 20.5"</v>
          </cell>
          <cell r="D4293">
            <v>97.07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 t="str">
            <v>Volutone</v>
          </cell>
        </row>
        <row r="4294">
          <cell r="A4294" t="str">
            <v>RSH4S6XW</v>
          </cell>
          <cell r="B4294" t="str">
            <v>Middle Atlantic</v>
          </cell>
          <cell r="C4294" t="str">
            <v>CUS WIDERSH6SP SPAT 17.5D</v>
          </cell>
          <cell r="D4294">
            <v>97.07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 t="str">
            <v>Volutone</v>
          </cell>
        </row>
        <row r="4295">
          <cell r="A4295" t="str">
            <v>RSH4S6RW</v>
          </cell>
          <cell r="B4295" t="str">
            <v>Middle Atlantic</v>
          </cell>
          <cell r="C4295" t="str">
            <v>CUS WIDERSH6SP SPAT 15.5D</v>
          </cell>
          <cell r="D4295">
            <v>97.07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 t="str">
            <v>Volutone</v>
          </cell>
        </row>
        <row r="4296">
          <cell r="A4296" t="str">
            <v>RSH4S6MW</v>
          </cell>
          <cell r="B4296" t="str">
            <v>Middle Atlantic</v>
          </cell>
          <cell r="C4296" t="str">
            <v>CUS WIDERSH6SP SPAT 14DP</v>
          </cell>
          <cell r="D4296">
            <v>97.07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 t="str">
            <v>Volutone</v>
          </cell>
        </row>
        <row r="4297">
          <cell r="A4297" t="str">
            <v>RSH4A6XXW</v>
          </cell>
          <cell r="B4297" t="str">
            <v>Middle Atlantic</v>
          </cell>
          <cell r="C4297" t="str">
            <v>CUS WIDERSH6SP ANOD 20.5D</v>
          </cell>
          <cell r="D4297">
            <v>102.46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 t="str">
            <v>Volutone</v>
          </cell>
        </row>
        <row r="4298">
          <cell r="A4298" t="str">
            <v>RSH4A7XW</v>
          </cell>
          <cell r="B4298" t="str">
            <v>Middle Atlantic</v>
          </cell>
          <cell r="C4298" t="str">
            <v>CUS WIDERSH6SP ANOD 17.5D</v>
          </cell>
          <cell r="D4298">
            <v>102.46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 t="str">
            <v>Volutone</v>
          </cell>
        </row>
        <row r="4299">
          <cell r="A4299" t="str">
            <v>RSH4A6XW</v>
          </cell>
          <cell r="B4299" t="str">
            <v>Middle Atlantic</v>
          </cell>
          <cell r="C4299" t="str">
            <v>CUS WIDERSH6SP ANOD 17.5D</v>
          </cell>
          <cell r="D4299">
            <v>102.46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 t="str">
            <v>Volutone</v>
          </cell>
        </row>
        <row r="4300">
          <cell r="A4300" t="str">
            <v>RSH4A7RW</v>
          </cell>
          <cell r="B4300" t="str">
            <v>Middle Atlantic</v>
          </cell>
          <cell r="C4300" t="str">
            <v>CUS WIDERSH6SP ANOD 15.5D</v>
          </cell>
          <cell r="D4300">
            <v>102.46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 t="str">
            <v>Volutone</v>
          </cell>
        </row>
        <row r="4301">
          <cell r="A4301" t="str">
            <v>RSH4A6RW</v>
          </cell>
          <cell r="B4301" t="str">
            <v>Middle Atlantic</v>
          </cell>
          <cell r="C4301" t="str">
            <v>CUS WIDERSH6SP ANOD 15.5D</v>
          </cell>
          <cell r="D4301">
            <v>102.46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 t="str">
            <v>Volutone</v>
          </cell>
        </row>
        <row r="4302">
          <cell r="A4302" t="str">
            <v>RSH4A6MW</v>
          </cell>
          <cell r="B4302" t="str">
            <v>Middle Atlantic</v>
          </cell>
          <cell r="C4302" t="str">
            <v>CUS WIDERSH6SP ANOD 14"DP</v>
          </cell>
          <cell r="D4302">
            <v>102.46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 t="str">
            <v>Volutone</v>
          </cell>
        </row>
        <row r="4303">
          <cell r="A4303" t="str">
            <v>RSH4S5XXW</v>
          </cell>
          <cell r="B4303" t="str">
            <v>Middle Atlantic</v>
          </cell>
          <cell r="C4303" t="str">
            <v>CUS WIDERSH5SP SPAT 20.5D</v>
          </cell>
          <cell r="D4303">
            <v>76.849999999999994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 t="str">
            <v>Volutone</v>
          </cell>
        </row>
        <row r="4304">
          <cell r="A4304" t="str">
            <v>RSH4S5XW</v>
          </cell>
          <cell r="B4304" t="str">
            <v>Middle Atlantic</v>
          </cell>
          <cell r="C4304" t="str">
            <v>CUS WIDERSH5SP SPAT 17.5D</v>
          </cell>
          <cell r="D4304">
            <v>76.849999999999994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 t="str">
            <v>Volutone</v>
          </cell>
        </row>
        <row r="4305">
          <cell r="A4305" t="str">
            <v>RSH4S5RW</v>
          </cell>
          <cell r="B4305" t="str">
            <v>Middle Atlantic</v>
          </cell>
          <cell r="C4305" t="str">
            <v>CUS WIDERSH5SP SPAT 15.5D</v>
          </cell>
          <cell r="D4305">
            <v>76.849999999999994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 t="str">
            <v>Volutone</v>
          </cell>
        </row>
        <row r="4306">
          <cell r="A4306" t="str">
            <v>RSH4S5MW</v>
          </cell>
          <cell r="B4306" t="str">
            <v>Middle Atlantic</v>
          </cell>
          <cell r="C4306" t="str">
            <v>CUS WIDERSH5SP SPAT 14DP</v>
          </cell>
          <cell r="D4306">
            <v>76.849999999999994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 t="str">
            <v>Volutone</v>
          </cell>
        </row>
        <row r="4307">
          <cell r="A4307" t="str">
            <v>RSH4A5XXW</v>
          </cell>
          <cell r="B4307" t="str">
            <v>Middle Atlantic</v>
          </cell>
          <cell r="C4307" t="str">
            <v>CUS WIDERSH5SP ANOD 20.5D</v>
          </cell>
          <cell r="D4307">
            <v>91.68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 t="str">
            <v>Volutone</v>
          </cell>
        </row>
        <row r="4308">
          <cell r="A4308" t="str">
            <v>RSH4A5XW</v>
          </cell>
          <cell r="B4308" t="str">
            <v>Middle Atlantic</v>
          </cell>
          <cell r="C4308" t="str">
            <v>CUS WIDERSH5SP ANOD 17.5D</v>
          </cell>
          <cell r="D4308">
            <v>91.68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 t="str">
            <v>Volutone</v>
          </cell>
        </row>
        <row r="4309">
          <cell r="A4309" t="str">
            <v>RSH4A5RW</v>
          </cell>
          <cell r="B4309" t="str">
            <v>Middle Atlantic</v>
          </cell>
          <cell r="C4309" t="str">
            <v>CUS WIDERSH5SP ANOD 15.5D</v>
          </cell>
          <cell r="D4309">
            <v>91.68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 t="str">
            <v>Volutone</v>
          </cell>
        </row>
        <row r="4310">
          <cell r="A4310" t="str">
            <v>RSH4A5MW</v>
          </cell>
          <cell r="B4310" t="str">
            <v>Middle Atlantic</v>
          </cell>
          <cell r="C4310" t="str">
            <v>CUS WIDERSH5SP ANOD 14DP</v>
          </cell>
          <cell r="D4310">
            <v>91.68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 t="str">
            <v>Volutone</v>
          </cell>
        </row>
        <row r="4311">
          <cell r="A4311" t="str">
            <v>RSH4S4XXW</v>
          </cell>
          <cell r="B4311" t="str">
            <v>Middle Atlantic</v>
          </cell>
          <cell r="C4311" t="str">
            <v>CUS WIDERSH4SP SPAT 20.5D</v>
          </cell>
          <cell r="D4311">
            <v>76.849999999999994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 t="str">
            <v>Volutone</v>
          </cell>
        </row>
        <row r="4312">
          <cell r="A4312" t="str">
            <v>RSH4S4XW</v>
          </cell>
          <cell r="B4312" t="str">
            <v>Middle Atlantic</v>
          </cell>
          <cell r="C4312" t="str">
            <v>CUS WIDERSH4SP SPAT 17.5D</v>
          </cell>
          <cell r="D4312">
            <v>76.849999999999994</v>
          </cell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 t="str">
            <v>Volutone</v>
          </cell>
        </row>
        <row r="4313">
          <cell r="A4313" t="str">
            <v>RSH4S4RW</v>
          </cell>
          <cell r="B4313" t="str">
            <v>Middle Atlantic</v>
          </cell>
          <cell r="C4313" t="str">
            <v>CUS WIDERSH4SP SPAT 15.5D</v>
          </cell>
          <cell r="D4313">
            <v>76.849999999999994</v>
          </cell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 t="str">
            <v>Volutone</v>
          </cell>
        </row>
        <row r="4314">
          <cell r="A4314" t="str">
            <v>RSH4S4MW</v>
          </cell>
          <cell r="B4314" t="str">
            <v>Middle Atlantic</v>
          </cell>
          <cell r="C4314" t="str">
            <v>CUS WIDERSH4SP SPAT 14DP</v>
          </cell>
          <cell r="D4314">
            <v>76.849999999999994</v>
          </cell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 t="str">
            <v>Volutone</v>
          </cell>
        </row>
        <row r="4315">
          <cell r="A4315" t="str">
            <v>RSH4S4SW</v>
          </cell>
          <cell r="B4315" t="str">
            <v>Middle Atlantic</v>
          </cell>
          <cell r="C4315" t="str">
            <v>CUS WIDERSH4SP SPAT 11.5D</v>
          </cell>
          <cell r="D4315">
            <v>76.849999999999994</v>
          </cell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 t="str">
            <v>Volutone</v>
          </cell>
        </row>
        <row r="4316">
          <cell r="A4316" t="str">
            <v>RSH4A4XXW</v>
          </cell>
          <cell r="B4316" t="str">
            <v>Middle Atlantic</v>
          </cell>
          <cell r="C4316" t="str">
            <v>CUS WIDERSH4SP ANOD 20.5D</v>
          </cell>
          <cell r="D4316">
            <v>91.68</v>
          </cell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 t="str">
            <v>Volutone</v>
          </cell>
        </row>
        <row r="4317">
          <cell r="A4317" t="str">
            <v>RSH4A4XW</v>
          </cell>
          <cell r="B4317" t="str">
            <v>Middle Atlantic</v>
          </cell>
          <cell r="C4317" t="str">
            <v>CUS WIDERSH4SP ANOD 17.5D</v>
          </cell>
          <cell r="D4317">
            <v>91.68</v>
          </cell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 t="str">
            <v>Volutone</v>
          </cell>
        </row>
        <row r="4318">
          <cell r="A4318" t="str">
            <v>RSH4A4RW</v>
          </cell>
          <cell r="B4318" t="str">
            <v>Middle Atlantic</v>
          </cell>
          <cell r="C4318" t="str">
            <v>CUS WIDERSH4SP ANOD 15.5D</v>
          </cell>
          <cell r="D4318">
            <v>91.68</v>
          </cell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 t="str">
            <v>Volutone</v>
          </cell>
        </row>
        <row r="4319">
          <cell r="A4319" t="str">
            <v>RSH4A4MW</v>
          </cell>
          <cell r="B4319" t="str">
            <v>Middle Atlantic</v>
          </cell>
          <cell r="C4319" t="str">
            <v>CUS WIDERSH4SP ANOD 14DP</v>
          </cell>
          <cell r="D4319">
            <v>91.68</v>
          </cell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 t="str">
            <v>Volutone</v>
          </cell>
        </row>
        <row r="4320">
          <cell r="A4320" t="str">
            <v>RSH4A4SW</v>
          </cell>
          <cell r="B4320" t="str">
            <v>Middle Atlantic</v>
          </cell>
          <cell r="C4320" t="str">
            <v>CUS WIDERSH4SP ANOD 11.5D</v>
          </cell>
          <cell r="D4320">
            <v>91.68</v>
          </cell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 t="str">
            <v>Volutone</v>
          </cell>
        </row>
        <row r="4321">
          <cell r="A4321" t="str">
            <v>RSH4S3XXW</v>
          </cell>
          <cell r="B4321" t="str">
            <v>Middle Atlantic</v>
          </cell>
          <cell r="C4321" t="str">
            <v>CUS WIDERSH3SP SPAT 20.5D</v>
          </cell>
          <cell r="D4321">
            <v>76.849999999999994</v>
          </cell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 t="str">
            <v>Volutone</v>
          </cell>
        </row>
        <row r="4322">
          <cell r="A4322" t="str">
            <v>RSH4S3XW</v>
          </cell>
          <cell r="B4322" t="str">
            <v>Middle Atlantic</v>
          </cell>
          <cell r="C4322" t="str">
            <v>CUS WIDERSH3SP SPAT 17.5D</v>
          </cell>
          <cell r="D4322">
            <v>76.849999999999994</v>
          </cell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 t="str">
            <v>Volutone</v>
          </cell>
        </row>
        <row r="4323">
          <cell r="A4323" t="str">
            <v>RSH4S3RW</v>
          </cell>
          <cell r="B4323" t="str">
            <v>Middle Atlantic</v>
          </cell>
          <cell r="C4323" t="str">
            <v>CUS WIDERSH3SP SPAT 15.5D</v>
          </cell>
          <cell r="D4323">
            <v>76.849999999999994</v>
          </cell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 t="str">
            <v>Volutone</v>
          </cell>
        </row>
        <row r="4324">
          <cell r="A4324" t="str">
            <v>RSH4S3MW</v>
          </cell>
          <cell r="B4324" t="str">
            <v>Middle Atlantic</v>
          </cell>
          <cell r="C4324" t="str">
            <v>CUS WIDERSH3SP SPAT 14DP</v>
          </cell>
          <cell r="D4324">
            <v>76.849999999999994</v>
          </cell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 t="str">
            <v>Volutone</v>
          </cell>
        </row>
        <row r="4325">
          <cell r="A4325" t="str">
            <v>RSH4S3SW</v>
          </cell>
          <cell r="B4325" t="str">
            <v>Middle Atlantic</v>
          </cell>
          <cell r="C4325" t="str">
            <v>CUS WIDERSH3SP SPAT 11.5D</v>
          </cell>
          <cell r="D4325">
            <v>76.849999999999994</v>
          </cell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 t="str">
            <v>Volutone</v>
          </cell>
        </row>
        <row r="4326">
          <cell r="A4326" t="str">
            <v>RSH4A3XXW</v>
          </cell>
          <cell r="B4326" t="str">
            <v>Middle Atlantic</v>
          </cell>
          <cell r="C4326" t="str">
            <v>CUS WIDERSH3SP ANOD 20.5D</v>
          </cell>
          <cell r="D4326">
            <v>91.68</v>
          </cell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 t="str">
            <v>Volutone</v>
          </cell>
        </row>
        <row r="4327">
          <cell r="A4327" t="str">
            <v>RSH4A3XW</v>
          </cell>
          <cell r="B4327" t="str">
            <v>Middle Atlantic</v>
          </cell>
          <cell r="C4327" t="str">
            <v>CUS WIDERSH3SP ANOD 17.5D</v>
          </cell>
          <cell r="D4327">
            <v>91.68</v>
          </cell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 t="str">
            <v>Volutone</v>
          </cell>
        </row>
        <row r="4328">
          <cell r="A4328" t="str">
            <v>RSH4A3RW</v>
          </cell>
          <cell r="B4328" t="str">
            <v>Middle Atlantic</v>
          </cell>
          <cell r="C4328" t="str">
            <v>CUS WIDERSH3SP ANOD 15.5D</v>
          </cell>
          <cell r="D4328">
            <v>91.68</v>
          </cell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 t="str">
            <v>Volutone</v>
          </cell>
        </row>
        <row r="4329">
          <cell r="A4329" t="str">
            <v>RSH4A3MW</v>
          </cell>
          <cell r="B4329" t="str">
            <v>Middle Atlantic</v>
          </cell>
          <cell r="C4329" t="str">
            <v>CUS WIDERSH3SP ANOD 14DP</v>
          </cell>
          <cell r="D4329">
            <v>91.68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 t="str">
            <v>Volutone</v>
          </cell>
        </row>
        <row r="4330">
          <cell r="A4330" t="str">
            <v>RSH4A3SW</v>
          </cell>
          <cell r="B4330" t="str">
            <v>Middle Atlantic</v>
          </cell>
          <cell r="C4330" t="str">
            <v>CUS WIDERSH3SP ANOD 11.5D</v>
          </cell>
          <cell r="D4330">
            <v>91.68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 t="str">
            <v>Volutone</v>
          </cell>
        </row>
        <row r="4331">
          <cell r="A4331" t="str">
            <v>RSH4S2XXW</v>
          </cell>
          <cell r="B4331" t="str">
            <v>Middle Atlantic</v>
          </cell>
          <cell r="C4331" t="str">
            <v>CUS WIDERSH2SP SPAT 20.5D</v>
          </cell>
          <cell r="D4331">
            <v>76.849999999999994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 t="str">
            <v>Volutone</v>
          </cell>
        </row>
        <row r="4332">
          <cell r="A4332" t="str">
            <v>RSH4S2XW</v>
          </cell>
          <cell r="B4332" t="str">
            <v>Middle Atlantic</v>
          </cell>
          <cell r="C4332" t="str">
            <v>CUS WIDERSH2SP SPAT 17.5D</v>
          </cell>
          <cell r="D4332">
            <v>76.849999999999994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 t="str">
            <v>Volutone</v>
          </cell>
        </row>
        <row r="4333">
          <cell r="A4333" t="str">
            <v>RSH4S2RW</v>
          </cell>
          <cell r="B4333" t="str">
            <v>Middle Atlantic</v>
          </cell>
          <cell r="C4333" t="str">
            <v>CUS WIDERSH2SP SPAT 15.5D</v>
          </cell>
          <cell r="D4333">
            <v>76.849999999999994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 t="str">
            <v>Volutone</v>
          </cell>
        </row>
        <row r="4334">
          <cell r="A4334" t="str">
            <v>RSH4S2MW</v>
          </cell>
          <cell r="B4334" t="str">
            <v>Middle Atlantic</v>
          </cell>
          <cell r="C4334" t="str">
            <v>CUS WIDERSH2SP SPAT 14DP</v>
          </cell>
          <cell r="D4334">
            <v>76.849999999999994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 t="str">
            <v>Volutone</v>
          </cell>
        </row>
        <row r="4335">
          <cell r="A4335" t="str">
            <v>RSH4S2SW</v>
          </cell>
          <cell r="B4335" t="str">
            <v>Middle Atlantic</v>
          </cell>
          <cell r="C4335" t="str">
            <v>CUS WIDERSH2SP SPAT 11.5D</v>
          </cell>
          <cell r="D4335">
            <v>76.849999999999994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 t="str">
            <v>Volutone</v>
          </cell>
        </row>
        <row r="4336">
          <cell r="A4336" t="str">
            <v>RSH4A2XXW</v>
          </cell>
          <cell r="B4336" t="str">
            <v>Middle Atlantic</v>
          </cell>
          <cell r="C4336" t="str">
            <v>CUS WIDERSH2SP ANOD 20.5D</v>
          </cell>
          <cell r="D4336">
            <v>91.68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 t="str">
            <v>Volutone</v>
          </cell>
        </row>
        <row r="4337">
          <cell r="A4337" t="str">
            <v>RSH4A2XW</v>
          </cell>
          <cell r="B4337" t="str">
            <v>Middle Atlantic</v>
          </cell>
          <cell r="C4337" t="str">
            <v>CUS WIDERSH2SP ANOD 17.5D</v>
          </cell>
          <cell r="D4337">
            <v>91.68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 t="str">
            <v>Volutone</v>
          </cell>
        </row>
        <row r="4338">
          <cell r="A4338" t="str">
            <v>RSH4A2RW</v>
          </cell>
          <cell r="B4338" t="str">
            <v>Middle Atlantic</v>
          </cell>
          <cell r="C4338" t="str">
            <v>CUS WIDERSH2SP ANOD 15.5D</v>
          </cell>
          <cell r="D4338">
            <v>91.68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 t="str">
            <v>Volutone</v>
          </cell>
        </row>
        <row r="4339">
          <cell r="A4339" t="str">
            <v>RSH4A2MW</v>
          </cell>
          <cell r="B4339" t="str">
            <v>Middle Atlantic</v>
          </cell>
          <cell r="C4339" t="str">
            <v>CUS WIDERSH2SP ANOD 14DP</v>
          </cell>
          <cell r="D4339">
            <v>91.68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 t="str">
            <v>Volutone</v>
          </cell>
        </row>
        <row r="4340">
          <cell r="A4340" t="str">
            <v>RSH4A2SW</v>
          </cell>
          <cell r="B4340" t="str">
            <v>Middle Atlantic</v>
          </cell>
          <cell r="C4340" t="str">
            <v>CUS WIDERSH2SP ANOD 11.5D</v>
          </cell>
          <cell r="D4340">
            <v>91.68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 t="str">
            <v>Volutone</v>
          </cell>
        </row>
        <row r="4341">
          <cell r="A4341" t="str">
            <v>RSH4S12MW</v>
          </cell>
          <cell r="B4341" t="str">
            <v>Middle Atlantic</v>
          </cell>
          <cell r="C4341" t="str">
            <v>CUS WIDERSH12SP SPAT 14DP</v>
          </cell>
          <cell r="D4341">
            <v>97.07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 t="str">
            <v>Volutone</v>
          </cell>
        </row>
        <row r="4342">
          <cell r="A4342" t="str">
            <v>RSH4A12MW</v>
          </cell>
          <cell r="B4342" t="str">
            <v>Middle Atlantic</v>
          </cell>
          <cell r="C4342" t="str">
            <v>CUS WIDERSH12SP ANOD 14DP</v>
          </cell>
          <cell r="D4342">
            <v>102.46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 t="str">
            <v>Volutone</v>
          </cell>
        </row>
        <row r="4343">
          <cell r="A4343" t="str">
            <v>RSH4S11MW</v>
          </cell>
          <cell r="B4343" t="str">
            <v>Middle Atlantic</v>
          </cell>
          <cell r="C4343" t="str">
            <v>CUS WIDERSH11SP SPAT 14DP</v>
          </cell>
          <cell r="D4343">
            <v>97.07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 t="str">
            <v>Volutone</v>
          </cell>
        </row>
        <row r="4344">
          <cell r="A4344" t="str">
            <v>RSH4S11SW</v>
          </cell>
          <cell r="B4344" t="str">
            <v>Middle Atlantic</v>
          </cell>
          <cell r="C4344" t="str">
            <v>CUS WIDERSH11SP SPAT 11.5</v>
          </cell>
          <cell r="D4344">
            <v>97.07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 t="str">
            <v>Volutone</v>
          </cell>
        </row>
        <row r="4345">
          <cell r="A4345" t="str">
            <v>RSH4A11MW</v>
          </cell>
          <cell r="B4345" t="str">
            <v>Middle Atlantic</v>
          </cell>
          <cell r="C4345" t="str">
            <v>CUS WIDERSH11SP ANOD 14DP</v>
          </cell>
          <cell r="D4345">
            <v>102.46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 t="str">
            <v>Volutone</v>
          </cell>
        </row>
        <row r="4346">
          <cell r="A4346" t="str">
            <v>RSH4A11SW</v>
          </cell>
          <cell r="B4346" t="str">
            <v>Middle Atlantic</v>
          </cell>
          <cell r="C4346" t="str">
            <v>CUS WIDERSH11SP ANOD 11.5</v>
          </cell>
          <cell r="D4346">
            <v>102.46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 t="str">
            <v>Volutone</v>
          </cell>
        </row>
        <row r="4347">
          <cell r="A4347" t="str">
            <v>RSH4S10SW</v>
          </cell>
          <cell r="B4347" t="str">
            <v>Middle Atlantic</v>
          </cell>
          <cell r="C4347" t="str">
            <v>CUS WIDERSH10SPSPAT 11.5D</v>
          </cell>
          <cell r="D4347">
            <v>97.07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 t="str">
            <v>Volutone</v>
          </cell>
        </row>
        <row r="4348">
          <cell r="A4348" t="str">
            <v>RSH4A10SW</v>
          </cell>
          <cell r="B4348" t="str">
            <v>Middle Atlantic</v>
          </cell>
          <cell r="C4348" t="str">
            <v>CUS WIDERSH10SPANOD 11.5D</v>
          </cell>
          <cell r="D4348">
            <v>102.46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 t="str">
            <v>Volutone</v>
          </cell>
        </row>
        <row r="4349">
          <cell r="A4349" t="str">
            <v>RSH4S10MW</v>
          </cell>
          <cell r="B4349" t="str">
            <v>Middle Atlantic</v>
          </cell>
          <cell r="C4349" t="str">
            <v>CUS WIDERSH10SP SPAT 14DP</v>
          </cell>
          <cell r="D4349">
            <v>97.07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 t="str">
            <v>Volutone</v>
          </cell>
        </row>
        <row r="4350">
          <cell r="A4350" t="str">
            <v>RSH4A10MW</v>
          </cell>
          <cell r="B4350" t="str">
            <v>Middle Atlantic</v>
          </cell>
          <cell r="C4350" t="str">
            <v>CUS WIDERSH10SP ANOD 14DP</v>
          </cell>
          <cell r="D4350">
            <v>102.46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 t="str">
            <v>Volutone</v>
          </cell>
        </row>
        <row r="4351">
          <cell r="A4351" t="str">
            <v>RSH4S9XX</v>
          </cell>
          <cell r="B4351" t="str">
            <v>Middle Atlantic</v>
          </cell>
          <cell r="C4351" t="str">
            <v>CUS RACKSHLF9SP SPAT 20.5</v>
          </cell>
          <cell r="D4351">
            <v>97.07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 t="str">
            <v>Volutone</v>
          </cell>
        </row>
        <row r="4352">
          <cell r="A4352" t="str">
            <v>RSH4S9X</v>
          </cell>
          <cell r="B4352" t="str">
            <v>Middle Atlantic</v>
          </cell>
          <cell r="C4352" t="str">
            <v>CUS RACKSHLF9SP SPAT 17.5</v>
          </cell>
          <cell r="D4352">
            <v>97.07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 t="str">
            <v>Volutone</v>
          </cell>
        </row>
        <row r="4353">
          <cell r="A4353" t="str">
            <v>RSH4S9R</v>
          </cell>
          <cell r="B4353" t="str">
            <v>Middle Atlantic</v>
          </cell>
          <cell r="C4353" t="str">
            <v>CUS RACKSHLF9SP SPAT 15.5</v>
          </cell>
          <cell r="D4353">
            <v>97.07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 t="str">
            <v>Volutone</v>
          </cell>
        </row>
        <row r="4354">
          <cell r="A4354" t="str">
            <v>RSH4S9M</v>
          </cell>
          <cell r="B4354" t="str">
            <v>Middle Atlantic</v>
          </cell>
          <cell r="C4354" t="str">
            <v>CUS RACKSHLF9SP SPAT 14DP</v>
          </cell>
          <cell r="D4354">
            <v>97.07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 t="str">
            <v>Volutone</v>
          </cell>
        </row>
        <row r="4355">
          <cell r="A4355" t="str">
            <v>RSH4S9S</v>
          </cell>
          <cell r="B4355" t="str">
            <v>Middle Atlantic</v>
          </cell>
          <cell r="C4355" t="str">
            <v>CUS RACKSHLF9SP SPAT 11.5</v>
          </cell>
          <cell r="D4355">
            <v>97.07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 t="str">
            <v>Volutone</v>
          </cell>
        </row>
        <row r="4356">
          <cell r="A4356" t="str">
            <v>RSH4A9XX</v>
          </cell>
          <cell r="B4356" t="str">
            <v>Middle Atlantic</v>
          </cell>
          <cell r="C4356" t="str">
            <v>CUS RACKSHLF9SP ANOD 20.5</v>
          </cell>
          <cell r="D4356">
            <v>102.46</v>
          </cell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 t="str">
            <v>Volutone</v>
          </cell>
        </row>
        <row r="4357">
          <cell r="A4357" t="str">
            <v>RSH4A9X</v>
          </cell>
          <cell r="B4357" t="str">
            <v>Middle Atlantic</v>
          </cell>
          <cell r="C4357" t="str">
            <v>CUS RACKSHLF9SP ANOD 17.5</v>
          </cell>
          <cell r="D4357">
            <v>102.46</v>
          </cell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 t="str">
            <v>Volutone</v>
          </cell>
        </row>
        <row r="4358">
          <cell r="A4358" t="str">
            <v>RSH4A9R</v>
          </cell>
          <cell r="B4358" t="str">
            <v>Middle Atlantic</v>
          </cell>
          <cell r="C4358" t="str">
            <v>CUS RACKSHLF9SP ANOD 15.5</v>
          </cell>
          <cell r="D4358">
            <v>102.46</v>
          </cell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 t="str">
            <v>Volutone</v>
          </cell>
        </row>
        <row r="4359">
          <cell r="A4359" t="str">
            <v>RSH4A9M</v>
          </cell>
          <cell r="B4359" t="str">
            <v>Middle Atlantic</v>
          </cell>
          <cell r="C4359" t="str">
            <v>CUS RACKSHLF9SP ANOD 14DP</v>
          </cell>
          <cell r="D4359">
            <v>102.46</v>
          </cell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 t="str">
            <v>Volutone</v>
          </cell>
        </row>
        <row r="4360">
          <cell r="A4360" t="str">
            <v>RSH4A9S</v>
          </cell>
          <cell r="B4360" t="str">
            <v>Middle Atlantic</v>
          </cell>
          <cell r="C4360" t="str">
            <v>CUS RACKSHLF9SP ANOD 11.5</v>
          </cell>
          <cell r="D4360">
            <v>102.46</v>
          </cell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 t="str">
            <v>Volutone</v>
          </cell>
        </row>
        <row r="4361">
          <cell r="A4361" t="str">
            <v>RSH4S8XX</v>
          </cell>
          <cell r="B4361" t="str">
            <v>Middle Atlantic</v>
          </cell>
          <cell r="C4361" t="str">
            <v>CUS RACKSHLF8SP SPAT 20.5</v>
          </cell>
          <cell r="D4361">
            <v>97.07</v>
          </cell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 t="str">
            <v>Volutone</v>
          </cell>
        </row>
        <row r="4362">
          <cell r="A4362" t="str">
            <v>RSH4S8X</v>
          </cell>
          <cell r="B4362" t="str">
            <v>Middle Atlantic</v>
          </cell>
          <cell r="C4362" t="str">
            <v>CUS RACKSHLF8SP SPAT 17.5</v>
          </cell>
          <cell r="D4362">
            <v>97.07</v>
          </cell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 t="str">
            <v>Volutone</v>
          </cell>
        </row>
        <row r="4363">
          <cell r="A4363" t="str">
            <v>RSH4S8R</v>
          </cell>
          <cell r="B4363" t="str">
            <v>Middle Atlantic</v>
          </cell>
          <cell r="C4363" t="str">
            <v>CUS RACKSHLF8SP SPAT 15.5</v>
          </cell>
          <cell r="D4363">
            <v>97.07</v>
          </cell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 t="str">
            <v>Volutone</v>
          </cell>
        </row>
        <row r="4364">
          <cell r="A4364" t="str">
            <v>RSH4S8M</v>
          </cell>
          <cell r="B4364" t="str">
            <v>Middle Atlantic</v>
          </cell>
          <cell r="C4364" t="str">
            <v>CUS RACKSHLF8SP SPAT 14DP</v>
          </cell>
          <cell r="D4364">
            <v>97.07</v>
          </cell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 t="str">
            <v>Volutone</v>
          </cell>
        </row>
        <row r="4365">
          <cell r="A4365" t="str">
            <v>RSH4S8S</v>
          </cell>
          <cell r="B4365" t="str">
            <v>Middle Atlantic</v>
          </cell>
          <cell r="C4365" t="str">
            <v>CUS RACKSHLF8SP SPAT 11.5</v>
          </cell>
          <cell r="D4365">
            <v>97.07</v>
          </cell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 t="str">
            <v>Volutone</v>
          </cell>
        </row>
        <row r="4366">
          <cell r="A4366" t="str">
            <v>RSH4A8XX</v>
          </cell>
          <cell r="B4366" t="str">
            <v>Middle Atlantic</v>
          </cell>
          <cell r="C4366" t="str">
            <v>CUS RACKSHLF8SP ANOD 20.5</v>
          </cell>
          <cell r="D4366">
            <v>102.46</v>
          </cell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 t="str">
            <v>Volutone</v>
          </cell>
        </row>
        <row r="4367">
          <cell r="A4367" t="str">
            <v>RSH4A8X</v>
          </cell>
          <cell r="B4367" t="str">
            <v>Middle Atlantic</v>
          </cell>
          <cell r="C4367" t="str">
            <v>CUS RACKSHLF8SP ANOD 17.5</v>
          </cell>
          <cell r="D4367">
            <v>102.46</v>
          </cell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 t="str">
            <v>Volutone</v>
          </cell>
        </row>
        <row r="4368">
          <cell r="A4368" t="str">
            <v>RSH4A8R</v>
          </cell>
          <cell r="B4368" t="str">
            <v>Middle Atlantic</v>
          </cell>
          <cell r="C4368" t="str">
            <v>CUS RACKSHLF8SP ANOD 15.5</v>
          </cell>
          <cell r="D4368">
            <v>102.46</v>
          </cell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 t="str">
            <v>Volutone</v>
          </cell>
        </row>
        <row r="4369">
          <cell r="A4369" t="str">
            <v>RSH4A8M</v>
          </cell>
          <cell r="B4369" t="str">
            <v>Middle Atlantic</v>
          </cell>
          <cell r="C4369" t="str">
            <v>CUS RACKSHLF8SP ANOD 14DP</v>
          </cell>
          <cell r="D4369">
            <v>102.46</v>
          </cell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 t="str">
            <v>Volutone</v>
          </cell>
        </row>
        <row r="4370">
          <cell r="A4370" t="str">
            <v>RSH4A8S</v>
          </cell>
          <cell r="B4370" t="str">
            <v>Middle Atlantic</v>
          </cell>
          <cell r="C4370" t="str">
            <v>CUS RACKSHLF8SP ANOD 11.5</v>
          </cell>
          <cell r="D4370">
            <v>102.46</v>
          </cell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 t="str">
            <v>Volutone</v>
          </cell>
        </row>
        <row r="4371">
          <cell r="A4371" t="str">
            <v>RSH4S7XX</v>
          </cell>
          <cell r="B4371" t="str">
            <v>Middle Atlantic</v>
          </cell>
          <cell r="C4371" t="str">
            <v>CUS RACKSHLF7SP SPAT 20.5</v>
          </cell>
          <cell r="D4371">
            <v>97.07</v>
          </cell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 t="str">
            <v>Volutone</v>
          </cell>
        </row>
        <row r="4372">
          <cell r="A4372" t="str">
            <v>RSH4S7X</v>
          </cell>
          <cell r="B4372" t="str">
            <v>Middle Atlantic</v>
          </cell>
          <cell r="C4372" t="str">
            <v>CUS RACKSHLF7SP SPAT 17.5</v>
          </cell>
          <cell r="D4372">
            <v>97.07</v>
          </cell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 t="str">
            <v>Volutone</v>
          </cell>
        </row>
        <row r="4373">
          <cell r="A4373" t="str">
            <v>RSH4S7R</v>
          </cell>
          <cell r="B4373" t="str">
            <v>Middle Atlantic</v>
          </cell>
          <cell r="C4373" t="str">
            <v>CUS RACKSHLF7SP SPAT 15.5</v>
          </cell>
          <cell r="D4373">
            <v>97.07</v>
          </cell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 t="str">
            <v>Volutone</v>
          </cell>
        </row>
        <row r="4374">
          <cell r="A4374" t="str">
            <v>RSH4S7M</v>
          </cell>
          <cell r="B4374" t="str">
            <v>Middle Atlantic</v>
          </cell>
          <cell r="C4374" t="str">
            <v>CUS RACKSHLF7SP SPAT 14DP</v>
          </cell>
          <cell r="D4374">
            <v>97.07</v>
          </cell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 t="str">
            <v>Volutone</v>
          </cell>
        </row>
        <row r="4375">
          <cell r="A4375" t="str">
            <v>RSH4S7S</v>
          </cell>
          <cell r="B4375" t="str">
            <v>Middle Atlantic</v>
          </cell>
          <cell r="C4375" t="str">
            <v>CUS RACKSHLF7SP SPAT 11.5</v>
          </cell>
          <cell r="D4375">
            <v>97.07</v>
          </cell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 t="str">
            <v>Volutone</v>
          </cell>
        </row>
        <row r="4376">
          <cell r="A4376" t="str">
            <v>RSH4A7XX</v>
          </cell>
          <cell r="B4376" t="str">
            <v>Middle Atlantic</v>
          </cell>
          <cell r="C4376" t="str">
            <v>CUS RACKSHLF7SP ANOD 20.5</v>
          </cell>
          <cell r="D4376">
            <v>102.46</v>
          </cell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 t="str">
            <v>Volutone</v>
          </cell>
        </row>
        <row r="4377">
          <cell r="A4377" t="str">
            <v>RSH4A7X</v>
          </cell>
          <cell r="B4377" t="str">
            <v>Middle Atlantic</v>
          </cell>
          <cell r="C4377" t="str">
            <v>CUS RACKSHLF7SP ANOD 17.5</v>
          </cell>
          <cell r="D4377">
            <v>102.46</v>
          </cell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 t="str">
            <v>Volutone</v>
          </cell>
        </row>
        <row r="4378">
          <cell r="A4378" t="str">
            <v>RSH4A7R</v>
          </cell>
          <cell r="B4378" t="str">
            <v>Middle Atlantic</v>
          </cell>
          <cell r="C4378" t="str">
            <v>CUS RACKSHLF7SP ANOD 15.5</v>
          </cell>
          <cell r="D4378">
            <v>102.46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 t="str">
            <v>Volutone</v>
          </cell>
        </row>
        <row r="4379">
          <cell r="A4379" t="str">
            <v>RSH4A7M</v>
          </cell>
          <cell r="B4379" t="str">
            <v>Middle Atlantic</v>
          </cell>
          <cell r="C4379" t="str">
            <v>CUS RACKSHLF7SP ANOD 14DP</v>
          </cell>
          <cell r="D4379">
            <v>102.46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 t="str">
            <v>Volutone</v>
          </cell>
        </row>
        <row r="4380">
          <cell r="A4380" t="str">
            <v>RSH4A7S</v>
          </cell>
          <cell r="B4380" t="str">
            <v>Middle Atlantic</v>
          </cell>
          <cell r="C4380" t="str">
            <v>CUS RACKSHLF7SP ANOD 11.5</v>
          </cell>
          <cell r="D4380">
            <v>102.46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 t="str">
            <v>Volutone</v>
          </cell>
        </row>
        <row r="4381">
          <cell r="A4381" t="str">
            <v>RSH4S6XX</v>
          </cell>
          <cell r="B4381" t="str">
            <v>Middle Atlantic</v>
          </cell>
          <cell r="C4381" t="str">
            <v>CUS RACKSHLF6SP SPAT 20.5</v>
          </cell>
          <cell r="D4381">
            <v>97.07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 t="str">
            <v>Volutone</v>
          </cell>
        </row>
        <row r="4382">
          <cell r="A4382" t="str">
            <v>RSH4S6X</v>
          </cell>
          <cell r="B4382" t="str">
            <v>Middle Atlantic</v>
          </cell>
          <cell r="C4382" t="str">
            <v>CUS RACKSHLF6SP SPAT 17.5</v>
          </cell>
          <cell r="D4382">
            <v>97.07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 t="str">
            <v>Volutone</v>
          </cell>
        </row>
        <row r="4383">
          <cell r="A4383" t="str">
            <v>RSH4S6R</v>
          </cell>
          <cell r="B4383" t="str">
            <v>Middle Atlantic</v>
          </cell>
          <cell r="C4383" t="str">
            <v>CUS RACKSHLF6SP SPAT 15.5</v>
          </cell>
          <cell r="D4383">
            <v>97.07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 t="str">
            <v>Volutone</v>
          </cell>
        </row>
        <row r="4384">
          <cell r="A4384" t="str">
            <v>RSH4S6M</v>
          </cell>
          <cell r="B4384" t="str">
            <v>Middle Atlantic</v>
          </cell>
          <cell r="C4384" t="str">
            <v>CUS RACKSHLF6SP SPAT 14DP</v>
          </cell>
          <cell r="D4384">
            <v>97.07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 t="str">
            <v>Volutone</v>
          </cell>
        </row>
        <row r="4385">
          <cell r="A4385" t="str">
            <v>RSH4S6S</v>
          </cell>
          <cell r="B4385" t="str">
            <v>Middle Atlantic</v>
          </cell>
          <cell r="C4385" t="str">
            <v>CUS RACKSHLF6SP SPAT 11.5</v>
          </cell>
          <cell r="D4385">
            <v>97.07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 t="str">
            <v>Volutone</v>
          </cell>
        </row>
        <row r="4386">
          <cell r="A4386" t="str">
            <v>RSH4A6XX</v>
          </cell>
          <cell r="B4386" t="str">
            <v>Middle Atlantic</v>
          </cell>
          <cell r="C4386" t="str">
            <v>CUS RACKSHLF6SP ANOD 20.5</v>
          </cell>
          <cell r="D4386">
            <v>102.46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 t="str">
            <v>Volutone</v>
          </cell>
        </row>
        <row r="4387">
          <cell r="A4387" t="str">
            <v>RSH4A6X</v>
          </cell>
          <cell r="B4387" t="str">
            <v>Middle Atlantic</v>
          </cell>
          <cell r="C4387" t="str">
            <v>CUS RACKSHLF6SP ANOD 17.5</v>
          </cell>
          <cell r="D4387">
            <v>102.46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 t="str">
            <v>Volutone</v>
          </cell>
        </row>
        <row r="4388">
          <cell r="A4388" t="str">
            <v>RSH4A6R</v>
          </cell>
          <cell r="B4388" t="str">
            <v>Middle Atlantic</v>
          </cell>
          <cell r="C4388" t="str">
            <v>CUS RACKSHLF6SP ANOD 15.5</v>
          </cell>
          <cell r="D4388">
            <v>102.46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 t="str">
            <v>Volutone</v>
          </cell>
        </row>
        <row r="4389">
          <cell r="A4389" t="str">
            <v>RSH4A6M</v>
          </cell>
          <cell r="B4389" t="str">
            <v>Middle Atlantic</v>
          </cell>
          <cell r="C4389" t="str">
            <v>CUS RACKSHLF6SP ANOD 14DP</v>
          </cell>
          <cell r="D4389">
            <v>102.46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 t="str">
            <v>Volutone</v>
          </cell>
        </row>
        <row r="4390">
          <cell r="A4390" t="str">
            <v>RSH4A6S</v>
          </cell>
          <cell r="B4390" t="str">
            <v>Middle Atlantic</v>
          </cell>
          <cell r="C4390" t="str">
            <v>CUS RACKSHLF6SP ANOD 11.5</v>
          </cell>
          <cell r="D4390">
            <v>102.46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 t="str">
            <v>Volutone</v>
          </cell>
        </row>
        <row r="4391">
          <cell r="A4391" t="str">
            <v>RSH4S5XX</v>
          </cell>
          <cell r="B4391" t="str">
            <v>Middle Atlantic</v>
          </cell>
          <cell r="C4391" t="str">
            <v>CUS RACKSHLF5SP SPAT 20.5</v>
          </cell>
          <cell r="D4391">
            <v>76.849999999999994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 t="str">
            <v>Volutone</v>
          </cell>
        </row>
        <row r="4392">
          <cell r="A4392" t="str">
            <v>RSH4S5X</v>
          </cell>
          <cell r="B4392" t="str">
            <v>Middle Atlantic</v>
          </cell>
          <cell r="C4392" t="str">
            <v>CUS RACKSHLF5SP SPAT 17.5</v>
          </cell>
          <cell r="D4392">
            <v>76.849999999999994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 t="str">
            <v>Volutone</v>
          </cell>
        </row>
        <row r="4393">
          <cell r="A4393" t="str">
            <v>RSH4S5R</v>
          </cell>
          <cell r="B4393" t="str">
            <v>Middle Atlantic</v>
          </cell>
          <cell r="C4393" t="str">
            <v>CUS RACKSHLF5SP SPAT 15.5</v>
          </cell>
          <cell r="D4393">
            <v>76.849999999999994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 t="str">
            <v>Volutone</v>
          </cell>
        </row>
        <row r="4394">
          <cell r="A4394" t="str">
            <v>RSH4S5M</v>
          </cell>
          <cell r="B4394" t="str">
            <v>Middle Atlantic</v>
          </cell>
          <cell r="C4394" t="str">
            <v>CUS RACKSHLF5SP SPAT 14DP</v>
          </cell>
          <cell r="D4394">
            <v>76.849999999999994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 t="str">
            <v>Volutone</v>
          </cell>
        </row>
        <row r="4395">
          <cell r="A4395" t="str">
            <v>RSH4S5S</v>
          </cell>
          <cell r="B4395" t="str">
            <v>Middle Atlantic</v>
          </cell>
          <cell r="C4395" t="str">
            <v>CUS RACKSHLF5SP SPAT 11.5</v>
          </cell>
          <cell r="D4395">
            <v>76.849999999999994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 t="str">
            <v>Volutone</v>
          </cell>
        </row>
        <row r="4396">
          <cell r="A4396" t="str">
            <v>RSH4A5XX</v>
          </cell>
          <cell r="B4396" t="str">
            <v>Middle Atlantic</v>
          </cell>
          <cell r="C4396" t="str">
            <v>CUS RACKSHLF5SP ANOD 20.5</v>
          </cell>
          <cell r="D4396">
            <v>91.68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 t="str">
            <v>Volutone</v>
          </cell>
        </row>
        <row r="4397">
          <cell r="A4397" t="str">
            <v>RSH4A5X</v>
          </cell>
          <cell r="B4397" t="str">
            <v>Middle Atlantic</v>
          </cell>
          <cell r="C4397" t="str">
            <v>CUS RACKSHLF5SP ANOD 17.5</v>
          </cell>
          <cell r="D4397">
            <v>91.68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 t="str">
            <v>Volutone</v>
          </cell>
        </row>
        <row r="4398">
          <cell r="A4398" t="str">
            <v>RSH4A5R</v>
          </cell>
          <cell r="B4398" t="str">
            <v>Middle Atlantic</v>
          </cell>
          <cell r="C4398" t="str">
            <v>CUS RACKSHLF5SP ANOD 15.5</v>
          </cell>
          <cell r="D4398">
            <v>91.68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 t="str">
            <v>Volutone</v>
          </cell>
        </row>
        <row r="4399">
          <cell r="A4399" t="str">
            <v>RSH4A5M</v>
          </cell>
          <cell r="B4399" t="str">
            <v>Middle Atlantic</v>
          </cell>
          <cell r="C4399" t="str">
            <v>CUS RACKSHLF5SP ANOD 14DP</v>
          </cell>
          <cell r="D4399">
            <v>91.68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 t="str">
            <v>Volutone</v>
          </cell>
        </row>
        <row r="4400">
          <cell r="A4400" t="str">
            <v>RSH4A5S</v>
          </cell>
          <cell r="B4400" t="str">
            <v>Middle Atlantic</v>
          </cell>
          <cell r="C4400" t="str">
            <v>CUS RACKSHLF5SP ANOD 11.5</v>
          </cell>
          <cell r="D4400">
            <v>91.68</v>
          </cell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 t="str">
            <v>Volutone</v>
          </cell>
        </row>
        <row r="4401">
          <cell r="A4401" t="str">
            <v>RSH4S4XX</v>
          </cell>
          <cell r="B4401" t="str">
            <v>Middle Atlantic</v>
          </cell>
          <cell r="C4401" t="str">
            <v>CUS RACKSHLF4SP SPAT 20.5</v>
          </cell>
          <cell r="D4401">
            <v>76.849999999999994</v>
          </cell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 t="str">
            <v>Volutone</v>
          </cell>
        </row>
        <row r="4402">
          <cell r="A4402" t="str">
            <v>RSH4S4X</v>
          </cell>
          <cell r="B4402" t="str">
            <v>Middle Atlantic</v>
          </cell>
          <cell r="C4402" t="str">
            <v>CUS RACKSHLF4SP SPAT 17.5</v>
          </cell>
          <cell r="D4402">
            <v>76.849999999999994</v>
          </cell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 t="str">
            <v>Volutone</v>
          </cell>
        </row>
        <row r="4403">
          <cell r="A4403" t="str">
            <v>RSH4S4R</v>
          </cell>
          <cell r="B4403" t="str">
            <v>Middle Atlantic</v>
          </cell>
          <cell r="C4403" t="str">
            <v>CUS RACKSHLF4SP SPAT 15.5</v>
          </cell>
          <cell r="D4403">
            <v>76.849999999999994</v>
          </cell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 t="str">
            <v>Volutone</v>
          </cell>
        </row>
        <row r="4404">
          <cell r="A4404" t="str">
            <v>RSH4S4M</v>
          </cell>
          <cell r="B4404" t="str">
            <v>Middle Atlantic</v>
          </cell>
          <cell r="C4404" t="str">
            <v>CUS RACKSHLF4SP SPAT 14DP</v>
          </cell>
          <cell r="D4404">
            <v>76.849999999999994</v>
          </cell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 t="str">
            <v>Volutone</v>
          </cell>
        </row>
        <row r="4405">
          <cell r="A4405" t="str">
            <v>RSH4S4S</v>
          </cell>
          <cell r="B4405" t="str">
            <v>Middle Atlantic</v>
          </cell>
          <cell r="C4405" t="str">
            <v>CUS RACKSHLF4SP SPAT 11.5</v>
          </cell>
          <cell r="D4405">
            <v>76.849999999999994</v>
          </cell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 t="str">
            <v>Volutone</v>
          </cell>
        </row>
        <row r="4406">
          <cell r="A4406" t="str">
            <v>RSH4A4XX</v>
          </cell>
          <cell r="B4406" t="str">
            <v>Middle Atlantic</v>
          </cell>
          <cell r="C4406" t="str">
            <v>CUS RACKSHLF4SP ANOD 20.5</v>
          </cell>
          <cell r="D4406">
            <v>91.68</v>
          </cell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 t="str">
            <v>Volutone</v>
          </cell>
        </row>
        <row r="4407">
          <cell r="A4407" t="str">
            <v>RSH4A4X</v>
          </cell>
          <cell r="B4407" t="str">
            <v>Middle Atlantic</v>
          </cell>
          <cell r="C4407" t="str">
            <v>CUS RACKSHLF4SP ANOD 17.5</v>
          </cell>
          <cell r="D4407">
            <v>91.68</v>
          </cell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 t="str">
            <v>Volutone</v>
          </cell>
        </row>
        <row r="4408">
          <cell r="A4408" t="str">
            <v>RSH4A4R</v>
          </cell>
          <cell r="B4408" t="str">
            <v>Middle Atlantic</v>
          </cell>
          <cell r="C4408" t="str">
            <v>CUS RACKSHLF4SP ANOD 15.5</v>
          </cell>
          <cell r="D4408">
            <v>91.68</v>
          </cell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 t="str">
            <v>Volutone</v>
          </cell>
        </row>
        <row r="4409">
          <cell r="A4409" t="str">
            <v>RSH4A4M</v>
          </cell>
          <cell r="B4409" t="str">
            <v>Middle Atlantic</v>
          </cell>
          <cell r="C4409" t="str">
            <v>CUS RACKSHLF4SP ANOD 14DP</v>
          </cell>
          <cell r="D4409">
            <v>91.68</v>
          </cell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 t="str">
            <v>Volutone</v>
          </cell>
        </row>
        <row r="4410">
          <cell r="A4410" t="str">
            <v>RSH4A4S</v>
          </cell>
          <cell r="B4410" t="str">
            <v>Middle Atlantic</v>
          </cell>
          <cell r="C4410" t="str">
            <v>CUS RACKSHLF4SP ANOD 11.5</v>
          </cell>
          <cell r="D4410">
            <v>91.68</v>
          </cell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 t="str">
            <v>Volutone</v>
          </cell>
        </row>
        <row r="4411">
          <cell r="A4411" t="str">
            <v>RSH4S3XX</v>
          </cell>
          <cell r="B4411" t="str">
            <v>Middle Atlantic</v>
          </cell>
          <cell r="C4411" t="str">
            <v>CUS RACKSHLF3SP SPAT 20.5</v>
          </cell>
          <cell r="D4411">
            <v>76.849999999999994</v>
          </cell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 t="str">
            <v>Volutone</v>
          </cell>
        </row>
        <row r="4412">
          <cell r="A4412" t="str">
            <v>RSH4S3X</v>
          </cell>
          <cell r="B4412" t="str">
            <v>Middle Atlantic</v>
          </cell>
          <cell r="C4412" t="str">
            <v>CUS RACKSHLF3SP SPAT 17.5</v>
          </cell>
          <cell r="D4412">
            <v>76.849999999999994</v>
          </cell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 t="str">
            <v>Volutone</v>
          </cell>
        </row>
        <row r="4413">
          <cell r="A4413" t="str">
            <v>RSH4S3R</v>
          </cell>
          <cell r="B4413" t="str">
            <v>Middle Atlantic</v>
          </cell>
          <cell r="C4413" t="str">
            <v>CUS RACKSHLF3SP SPAT 15.5</v>
          </cell>
          <cell r="D4413">
            <v>76.849999999999994</v>
          </cell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 t="str">
            <v>Volutone</v>
          </cell>
        </row>
        <row r="4414">
          <cell r="A4414" t="str">
            <v>RSH4S3M</v>
          </cell>
          <cell r="B4414" t="str">
            <v>Middle Atlantic</v>
          </cell>
          <cell r="C4414" t="str">
            <v>CUS RACKSHLF3SP SPAT 14DP</v>
          </cell>
          <cell r="D4414">
            <v>76.849999999999994</v>
          </cell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 t="str">
            <v>Volutone</v>
          </cell>
        </row>
        <row r="4415">
          <cell r="A4415" t="str">
            <v>RSH4S3S</v>
          </cell>
          <cell r="B4415" t="str">
            <v>Middle Atlantic</v>
          </cell>
          <cell r="C4415" t="str">
            <v>CUS RACKSHLF3SP SPAT 11.5</v>
          </cell>
          <cell r="D4415">
            <v>76.849999999999994</v>
          </cell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 t="str">
            <v>Volutone</v>
          </cell>
        </row>
        <row r="4416">
          <cell r="A4416" t="str">
            <v>RSH4A3XX</v>
          </cell>
          <cell r="B4416" t="str">
            <v>Middle Atlantic</v>
          </cell>
          <cell r="C4416" t="str">
            <v>CUS RACKSHLF3SP ANOD 20.5</v>
          </cell>
          <cell r="D4416">
            <v>91.68</v>
          </cell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 t="str">
            <v>Volutone</v>
          </cell>
        </row>
        <row r="4417">
          <cell r="A4417" t="str">
            <v>RSH4A3X</v>
          </cell>
          <cell r="B4417" t="str">
            <v>Middle Atlantic</v>
          </cell>
          <cell r="C4417" t="str">
            <v>CUS RACKSHLF3SP ANOD 17.5</v>
          </cell>
          <cell r="D4417">
            <v>91.68</v>
          </cell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 t="str">
            <v>Volutone</v>
          </cell>
        </row>
        <row r="4418">
          <cell r="A4418" t="str">
            <v>RSH4A3R</v>
          </cell>
          <cell r="B4418" t="str">
            <v>Middle Atlantic</v>
          </cell>
          <cell r="C4418" t="str">
            <v>CUS RACKSHLF3SP ANOD 15.5</v>
          </cell>
          <cell r="D4418">
            <v>91.68</v>
          </cell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 t="str">
            <v>Volutone</v>
          </cell>
        </row>
        <row r="4419">
          <cell r="A4419" t="str">
            <v>RSH4A3M</v>
          </cell>
          <cell r="B4419" t="str">
            <v>Middle Atlantic</v>
          </cell>
          <cell r="C4419" t="str">
            <v>CUS RACKSHLF3SP ANOD 14DP</v>
          </cell>
          <cell r="D4419">
            <v>91.68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 t="str">
            <v>Volutone</v>
          </cell>
        </row>
        <row r="4420">
          <cell r="A4420" t="str">
            <v>RSH4A3S</v>
          </cell>
          <cell r="B4420" t="str">
            <v>Middle Atlantic</v>
          </cell>
          <cell r="C4420" t="str">
            <v>CUS RACKSHLF3SP ANOD 11.5</v>
          </cell>
          <cell r="D4420">
            <v>91.68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 t="str">
            <v>Volutone</v>
          </cell>
        </row>
        <row r="4421">
          <cell r="A4421" t="str">
            <v>RSH4S2XX</v>
          </cell>
          <cell r="B4421" t="str">
            <v>Middle Atlantic</v>
          </cell>
          <cell r="C4421" t="str">
            <v>CUS RACKSHLF2SP SPAT 20.5</v>
          </cell>
          <cell r="D4421">
            <v>76.849999999999994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 t="str">
            <v>Volutone</v>
          </cell>
        </row>
        <row r="4422">
          <cell r="A4422" t="str">
            <v>RSH4S2X</v>
          </cell>
          <cell r="B4422" t="str">
            <v>Middle Atlantic</v>
          </cell>
          <cell r="C4422" t="str">
            <v>CUS RACKSHLF2SP SPAT 17.5</v>
          </cell>
          <cell r="D4422">
            <v>76.849999999999994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 t="str">
            <v>Volutone</v>
          </cell>
        </row>
        <row r="4423">
          <cell r="A4423" t="str">
            <v>RSH4S2R</v>
          </cell>
          <cell r="B4423" t="str">
            <v>Middle Atlantic</v>
          </cell>
          <cell r="C4423" t="str">
            <v>CUS RACKSHLF2SP SPAT 15.5</v>
          </cell>
          <cell r="D4423">
            <v>76.849999999999994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 t="str">
            <v>Volutone</v>
          </cell>
        </row>
        <row r="4424">
          <cell r="A4424" t="str">
            <v>RSH4S2M</v>
          </cell>
          <cell r="B4424" t="str">
            <v>Middle Atlantic</v>
          </cell>
          <cell r="C4424" t="str">
            <v>CUS RACKSHLF2SP SPAT 14DP</v>
          </cell>
          <cell r="D4424">
            <v>76.849999999999994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 t="str">
            <v>Volutone</v>
          </cell>
        </row>
        <row r="4425">
          <cell r="A4425" t="str">
            <v>RSH4S2S</v>
          </cell>
          <cell r="B4425" t="str">
            <v>Middle Atlantic</v>
          </cell>
          <cell r="C4425" t="str">
            <v>CUS RACKSHLF2SP SPAT 11.5</v>
          </cell>
          <cell r="D4425">
            <v>76.849999999999994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 t="str">
            <v>Volutone</v>
          </cell>
        </row>
        <row r="4426">
          <cell r="A4426" t="str">
            <v>RSH4A2XX</v>
          </cell>
          <cell r="B4426" t="str">
            <v>Middle Atlantic</v>
          </cell>
          <cell r="C4426" t="str">
            <v>CUS RACKSHLF2SP ANOD 20.5</v>
          </cell>
          <cell r="D4426">
            <v>91.68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 t="str">
            <v>Volutone</v>
          </cell>
        </row>
        <row r="4427">
          <cell r="A4427" t="str">
            <v>RSH4A2X</v>
          </cell>
          <cell r="B4427" t="str">
            <v>Middle Atlantic</v>
          </cell>
          <cell r="C4427" t="str">
            <v>CUS RACKSHLF2SP ANOD 17.5</v>
          </cell>
          <cell r="D4427">
            <v>91.68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 t="str">
            <v>Volutone</v>
          </cell>
        </row>
        <row r="4428">
          <cell r="A4428" t="str">
            <v>RSH4A2R</v>
          </cell>
          <cell r="B4428" t="str">
            <v>Middle Atlantic</v>
          </cell>
          <cell r="C4428" t="str">
            <v>CUS RACKSHLF2SP ANOD 15.5</v>
          </cell>
          <cell r="D4428">
            <v>91.68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 t="str">
            <v>Volutone</v>
          </cell>
        </row>
        <row r="4429">
          <cell r="A4429" t="str">
            <v>RSH4A2M</v>
          </cell>
          <cell r="B4429" t="str">
            <v>Middle Atlantic</v>
          </cell>
          <cell r="C4429" t="str">
            <v>CUS RACKSHLF2SP ANOD 14DP</v>
          </cell>
          <cell r="D4429">
            <v>91.68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 t="str">
            <v>Volutone</v>
          </cell>
        </row>
        <row r="4430">
          <cell r="A4430" t="str">
            <v>RSH4A2S</v>
          </cell>
          <cell r="B4430" t="str">
            <v>Middle Atlantic</v>
          </cell>
          <cell r="C4430" t="str">
            <v>CUS RACKSHLF2SP ANOD 11.5</v>
          </cell>
          <cell r="D4430">
            <v>91.68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 t="str">
            <v>Volutone</v>
          </cell>
        </row>
        <row r="4431">
          <cell r="A4431" t="str">
            <v>RSH4S12M</v>
          </cell>
          <cell r="B4431" t="str">
            <v>Middle Atlantic</v>
          </cell>
          <cell r="C4431" t="str">
            <v>CUS RACKSHLF12SP SPAT 14D</v>
          </cell>
          <cell r="D4431">
            <v>97.07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 t="str">
            <v>Volutone</v>
          </cell>
        </row>
        <row r="4432">
          <cell r="A4432" t="str">
            <v>RSH4A12M</v>
          </cell>
          <cell r="B4432" t="str">
            <v>Middle Atlantic</v>
          </cell>
          <cell r="C4432" t="str">
            <v>CUS RACKSHLF12SP ANOD 14D</v>
          </cell>
          <cell r="D4432">
            <v>102.46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 t="str">
            <v>Volutone</v>
          </cell>
        </row>
        <row r="4433">
          <cell r="A4433" t="str">
            <v>RSH4S11M</v>
          </cell>
          <cell r="B4433" t="str">
            <v>Middle Atlantic</v>
          </cell>
          <cell r="C4433" t="str">
            <v>CUS RACKSHLF11SP SPAT 14D</v>
          </cell>
          <cell r="D4433">
            <v>97.07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 t="str">
            <v>Volutone</v>
          </cell>
        </row>
        <row r="4434">
          <cell r="A4434" t="str">
            <v>RSH4A11M</v>
          </cell>
          <cell r="B4434" t="str">
            <v>Middle Atlantic</v>
          </cell>
          <cell r="C4434" t="str">
            <v>CUS RACKSHLF11SP ANOD 14D</v>
          </cell>
          <cell r="D4434">
            <v>102.46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 t="str">
            <v>Volutone</v>
          </cell>
        </row>
        <row r="4435">
          <cell r="A4435" t="str">
            <v>RSH4S10M</v>
          </cell>
          <cell r="B4435" t="str">
            <v>Middle Atlantic</v>
          </cell>
          <cell r="C4435" t="str">
            <v>CUS RACKSHLF10SP SPAT 14D</v>
          </cell>
          <cell r="D4435">
            <v>97.07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 t="str">
            <v>Volutone</v>
          </cell>
        </row>
        <row r="4436">
          <cell r="A4436" t="str">
            <v>RSH4A10M</v>
          </cell>
          <cell r="B4436" t="str">
            <v>Middle Atlantic</v>
          </cell>
          <cell r="C4436" t="str">
            <v>CUS RACKSHLF10SP ANOD 14D</v>
          </cell>
          <cell r="D4436">
            <v>102.46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 t="str">
            <v>Volutone</v>
          </cell>
        </row>
        <row r="4437">
          <cell r="A4437" t="str">
            <v>RSH4S4-MS</v>
          </cell>
          <cell r="B4437" t="str">
            <v>Middle Atlantic</v>
          </cell>
          <cell r="C4437" t="str">
            <v>CUS MP SHELF,4SP,SPAT</v>
          </cell>
          <cell r="D4437">
            <v>92.21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 t="str">
            <v>Volutone</v>
          </cell>
        </row>
        <row r="4438">
          <cell r="A4438" t="str">
            <v>RSH4A4-MS</v>
          </cell>
          <cell r="B4438" t="str">
            <v>Middle Atlantic</v>
          </cell>
          <cell r="C4438" t="str">
            <v>CUS MP SHELF,4SP,ANOD</v>
          </cell>
          <cell r="D4438">
            <v>110.02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 t="str">
            <v>Volutone</v>
          </cell>
        </row>
        <row r="4439">
          <cell r="A4439" t="str">
            <v>CRFB-MAAP-4</v>
          </cell>
          <cell r="B4439" t="str">
            <v>Middle Atlantic</v>
          </cell>
          <cell r="C4439" t="str">
            <v>CRFB DEVICE PLATE</v>
          </cell>
          <cell r="D4439">
            <v>7.64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 t="str">
            <v>Volutone</v>
          </cell>
        </row>
        <row r="4440">
          <cell r="A4440" t="str">
            <v>CRFBBTCBK</v>
          </cell>
          <cell r="B4440" t="str">
            <v>Middle Atlantic</v>
          </cell>
          <cell r="C4440" t="str">
            <v>CRFB COVER ASSEMBLY BLAKC</v>
          </cell>
          <cell r="D4440">
            <v>76.569999999999993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 t="str">
            <v>Volutone</v>
          </cell>
        </row>
        <row r="4441">
          <cell r="A4441" t="str">
            <v>CRFBCTCBK</v>
          </cell>
          <cell r="B4441" t="str">
            <v>Middle Atlantic</v>
          </cell>
          <cell r="C4441" t="str">
            <v>CRFB COVER ASSEMBLY BLACK</v>
          </cell>
          <cell r="D4441">
            <v>76.569999999999993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 t="str">
            <v>Volutone</v>
          </cell>
        </row>
        <row r="4442">
          <cell r="A4442" t="str">
            <v>KC10CM2</v>
          </cell>
          <cell r="B4442" t="str">
            <v>Middle Atlantic</v>
          </cell>
          <cell r="C4442" t="str">
            <v>CRD FLSH OPN COM W/REC</v>
          </cell>
          <cell r="D4442">
            <v>210.31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 t="str">
            <v>Volutone</v>
          </cell>
        </row>
        <row r="4443">
          <cell r="A4443" t="str">
            <v>LD-QCPUT-PS</v>
          </cell>
          <cell r="B4443" t="str">
            <v>Middle Atlantic</v>
          </cell>
          <cell r="C4443" t="str">
            <v>CPU ISO BOX,PEPPERSTONE</v>
          </cell>
          <cell r="D4443">
            <v>336.04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 t="str">
            <v>Volutone</v>
          </cell>
        </row>
        <row r="4444">
          <cell r="A4444" t="str">
            <v>LD-QCPUT-HM</v>
          </cell>
          <cell r="B4444" t="str">
            <v>Middle Atlantic</v>
          </cell>
          <cell r="C4444" t="str">
            <v>CPU ISO BOX,HONEY MAPLE</v>
          </cell>
          <cell r="D4444">
            <v>336.04</v>
          </cell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 t="str">
            <v>Volutone</v>
          </cell>
        </row>
        <row r="4445">
          <cell r="A4445" t="str">
            <v>LD-QCPUT-DC</v>
          </cell>
          <cell r="B4445" t="str">
            <v>Middle Atlantic</v>
          </cell>
          <cell r="C4445" t="str">
            <v>CPU ISO BOX,DARK CHERRY</v>
          </cell>
          <cell r="D4445">
            <v>336.04</v>
          </cell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 t="str">
            <v>Volutone</v>
          </cell>
        </row>
        <row r="4446">
          <cell r="A4446" t="str">
            <v>BB-44-1</v>
          </cell>
          <cell r="B4446" t="str">
            <v>Middle Atlantic</v>
          </cell>
          <cell r="C4446" t="str">
            <v>COPPER BUS BAR,44SPX1</v>
          </cell>
          <cell r="D4446">
            <v>101.51</v>
          </cell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 t="str">
            <v>Volutone</v>
          </cell>
        </row>
        <row r="4447">
          <cell r="A4447" t="str">
            <v>SC-1427-1217BK</v>
          </cell>
          <cell r="B4447" t="str">
            <v>Middle Atlantic</v>
          </cell>
          <cell r="C4447" t="str">
            <v>CONVECTIVE CONSOLE,BLACK</v>
          </cell>
          <cell r="D4447">
            <v>687.4</v>
          </cell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 t="str">
            <v>Volutone</v>
          </cell>
        </row>
        <row r="4448">
          <cell r="A4448" t="str">
            <v>SC3T-1427-1217-12BK</v>
          </cell>
          <cell r="B4448" t="str">
            <v>Middle Atlantic</v>
          </cell>
          <cell r="C4448" t="str">
            <v>CONV MONITOR RACK STR, BL</v>
          </cell>
          <cell r="D4448">
            <v>283.33</v>
          </cell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 t="str">
            <v>Volutone</v>
          </cell>
        </row>
        <row r="4449">
          <cell r="A4449" t="str">
            <v>SC3T-1427-1217-1217BK</v>
          </cell>
          <cell r="B4449" t="str">
            <v>Middle Atlantic</v>
          </cell>
          <cell r="C4449" t="str">
            <v>CONV MONITOR RACK 17D, BL</v>
          </cell>
          <cell r="D4449">
            <v>331.96</v>
          </cell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 t="str">
            <v>Volutone</v>
          </cell>
        </row>
        <row r="4450">
          <cell r="A4450" t="str">
            <v>SC-1427-1460BK</v>
          </cell>
          <cell r="B4450" t="str">
            <v>Middle Atlantic</v>
          </cell>
          <cell r="C4450" t="str">
            <v>CONV CNSL W/60 DEG SLOPE</v>
          </cell>
          <cell r="D4450">
            <v>715.28</v>
          </cell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 t="str">
            <v>Volutone</v>
          </cell>
        </row>
        <row r="4451">
          <cell r="A4451" t="str">
            <v>SC-1427-1217BK-S</v>
          </cell>
          <cell r="B4451" t="str">
            <v>Middle Atlantic</v>
          </cell>
          <cell r="C4451" t="str">
            <v>CONV CNSL BLACK W/SRSR</v>
          </cell>
          <cell r="D4451">
            <v>1215.48</v>
          </cell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 t="str">
            <v>Volutone</v>
          </cell>
        </row>
        <row r="4452">
          <cell r="A4452" t="str">
            <v>SC-TK</v>
          </cell>
          <cell r="B4452" t="str">
            <v>Middle Atlantic</v>
          </cell>
          <cell r="C4452" t="str">
            <v>CONSOLE TOE KICK/FOOTREST</v>
          </cell>
          <cell r="D4452">
            <v>30.19</v>
          </cell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 t="str">
            <v>Volutone</v>
          </cell>
        </row>
        <row r="4453">
          <cell r="A4453" t="str">
            <v>COMP-COOL-E</v>
          </cell>
          <cell r="B4453" t="str">
            <v>Middle Atlantic</v>
          </cell>
          <cell r="C4453" t="str">
            <v>COMPONENT COOLER EXPANS</v>
          </cell>
          <cell r="D4453">
            <v>30.56</v>
          </cell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 t="str">
            <v>Volutone</v>
          </cell>
        </row>
        <row r="4454">
          <cell r="A4454" t="str">
            <v>COMP-COOL-3</v>
          </cell>
          <cell r="B4454" t="str">
            <v>Middle Atlantic</v>
          </cell>
          <cell r="C4454" t="str">
            <v>COMPONENT COOL 3 FAN</v>
          </cell>
          <cell r="D4454">
            <v>113.94</v>
          </cell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 t="str">
            <v>Volutone</v>
          </cell>
        </row>
        <row r="4455">
          <cell r="A4455" t="str">
            <v>COMP-COOL</v>
          </cell>
          <cell r="B4455" t="str">
            <v>Middle Atlantic</v>
          </cell>
          <cell r="C4455" t="str">
            <v>COMPONENT COOL</v>
          </cell>
          <cell r="D4455">
            <v>36.130000000000003</v>
          </cell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 t="str">
            <v>Volutone</v>
          </cell>
        </row>
        <row r="4456">
          <cell r="A4456" t="str">
            <v>COMP-COOL50</v>
          </cell>
          <cell r="B4456" t="str">
            <v>Middle Atlantic</v>
          </cell>
          <cell r="C4456" t="str">
            <v>COMPONENT COLLER 50CFM</v>
          </cell>
          <cell r="D4456">
            <v>129</v>
          </cell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 t="str">
            <v>Volutone</v>
          </cell>
        </row>
        <row r="4457">
          <cell r="A4457" t="str">
            <v>COMP-COOL50P</v>
          </cell>
          <cell r="B4457" t="str">
            <v>Middle Atlantic</v>
          </cell>
          <cell r="C4457" t="str">
            <v>COMPCOOL50 PLATFORM</v>
          </cell>
          <cell r="D4457">
            <v>175</v>
          </cell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 t="str">
            <v>Volutone</v>
          </cell>
        </row>
        <row r="4458">
          <cell r="A4458" t="str">
            <v>CD</v>
          </cell>
          <cell r="B4458" t="str">
            <v>Middle Atlantic</v>
          </cell>
          <cell r="C4458" t="str">
            <v>COMPACT DISK HOLDER ANOD</v>
          </cell>
          <cell r="D4458">
            <v>72.14</v>
          </cell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 t="str">
            <v>Volutone</v>
          </cell>
        </row>
        <row r="4459">
          <cell r="A4459" t="str">
            <v>DTB-2-2RT</v>
          </cell>
          <cell r="B4459" t="str">
            <v>Middle Atlantic</v>
          </cell>
          <cell r="C4459" t="str">
            <v>COMM BRKT WITH TWO ORT</v>
          </cell>
          <cell r="D4459">
            <v>9.58</v>
          </cell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 t="str">
            <v>Volutone</v>
          </cell>
        </row>
        <row r="4460">
          <cell r="A4460" t="str">
            <v>COMBO6</v>
          </cell>
          <cell r="B4460" t="str">
            <v>Middle Atlantic</v>
          </cell>
          <cell r="C4460" t="str">
            <v>COMBO M/F XLR(6)PORT UCP</v>
          </cell>
          <cell r="D4460">
            <v>7.91</v>
          </cell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 t="str">
            <v>Volutone</v>
          </cell>
        </row>
        <row r="4461">
          <cell r="A4461" t="str">
            <v>COMBO4</v>
          </cell>
          <cell r="B4461" t="str">
            <v>Middle Atlantic</v>
          </cell>
          <cell r="C4461" t="str">
            <v>COMBO M/F XLR(4)PORT UCP</v>
          </cell>
          <cell r="D4461">
            <v>7.91</v>
          </cell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 t="str">
            <v>Volutone</v>
          </cell>
        </row>
        <row r="4462">
          <cell r="A4462" t="str">
            <v>COMBO2</v>
          </cell>
          <cell r="B4462" t="str">
            <v>Middle Atlantic</v>
          </cell>
          <cell r="C4462" t="str">
            <v>COMBO M/F XLR(2)PORT UCP</v>
          </cell>
          <cell r="D4462">
            <v>7.91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 t="str">
            <v>Volutone</v>
          </cell>
        </row>
        <row r="4463">
          <cell r="A4463" t="str">
            <v>CLH-ED11-4</v>
          </cell>
          <cell r="B4463" t="str">
            <v>Middle Atlantic</v>
          </cell>
          <cell r="C4463" t="str">
            <v>CLB LDR END DRP 11,4PC,12</v>
          </cell>
          <cell r="D4463">
            <v>136.13999999999999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 t="str">
            <v>Volutone</v>
          </cell>
        </row>
        <row r="4464">
          <cell r="A4464" t="str">
            <v>CLH-SD8-4</v>
          </cell>
          <cell r="B4464" t="str">
            <v>Middle Atlantic</v>
          </cell>
          <cell r="C4464" t="str">
            <v>CLB LDDR SD DRP 8,4PC,12S</v>
          </cell>
          <cell r="D4464">
            <v>136.13999999999999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 t="str">
            <v>Volutone</v>
          </cell>
        </row>
        <row r="4465">
          <cell r="A4465" t="str">
            <v>CLH-ED11</v>
          </cell>
          <cell r="B4465" t="str">
            <v>Middle Atlantic</v>
          </cell>
          <cell r="C4465" t="str">
            <v>CLB LDDR END DRP11,1PC,3S</v>
          </cell>
          <cell r="D4465">
            <v>39.71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 t="str">
            <v>Volutone</v>
          </cell>
        </row>
        <row r="4466">
          <cell r="A4466" t="str">
            <v>-C</v>
          </cell>
          <cell r="B4466" t="str">
            <v>Middle Atlantic</v>
          </cell>
          <cell r="C4466" t="str">
            <v>CLAMP KIT FOR RACKSHELF</v>
          </cell>
          <cell r="D4466">
            <v>14.38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 t="str">
            <v>Volutone</v>
          </cell>
        </row>
        <row r="4467">
          <cell r="A4467" t="str">
            <v>EGR-CSA-28</v>
          </cell>
          <cell r="B4467" t="str">
            <v>Middle Atlantic</v>
          </cell>
          <cell r="C4467" t="str">
            <v>CHASSIS SUPPORT 28D,PAIR</v>
          </cell>
          <cell r="D4467">
            <v>23.92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 t="str">
            <v>Volutone</v>
          </cell>
        </row>
        <row r="4468">
          <cell r="A4468" t="str">
            <v>CSA-26-H</v>
          </cell>
          <cell r="B4468" t="str">
            <v>Middle Atlantic</v>
          </cell>
          <cell r="C4468" t="str">
            <v>CHAS SUPPORT,26D,PR,HD</v>
          </cell>
          <cell r="D4468">
            <v>48.81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 t="str">
            <v>Volutone</v>
          </cell>
        </row>
        <row r="4469">
          <cell r="A4469" t="str">
            <v>CSA-26</v>
          </cell>
          <cell r="B4469" t="str">
            <v>Middle Atlantic</v>
          </cell>
          <cell r="C4469" t="str">
            <v>CHAS SUPPORT,26,PR</v>
          </cell>
          <cell r="D4469">
            <v>28.18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 t="str">
            <v>Volutone</v>
          </cell>
        </row>
        <row r="4470">
          <cell r="A4470" t="str">
            <v>CSA-24-H</v>
          </cell>
          <cell r="B4470" t="str">
            <v>Middle Atlantic</v>
          </cell>
          <cell r="C4470" t="str">
            <v>CHAS SUPPORT,24D,PR,HD</v>
          </cell>
          <cell r="D4470">
            <v>48.07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 t="str">
            <v>Volutone</v>
          </cell>
        </row>
        <row r="4471">
          <cell r="A4471" t="str">
            <v>CSA-24</v>
          </cell>
          <cell r="B4471" t="str">
            <v>Middle Atlantic</v>
          </cell>
          <cell r="C4471" t="str">
            <v>CHAS SUPPORT,24D,PR</v>
          </cell>
          <cell r="D4471">
            <v>26.9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 t="str">
            <v>Volutone</v>
          </cell>
        </row>
        <row r="4472">
          <cell r="A4472" t="str">
            <v>CSA-22-H</v>
          </cell>
          <cell r="B4472" t="str">
            <v>Middle Atlantic</v>
          </cell>
          <cell r="C4472" t="str">
            <v>CHAS SUPPORT,22D,PR,HD</v>
          </cell>
          <cell r="D4472">
            <v>46.47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 t="str">
            <v>Volutone</v>
          </cell>
        </row>
        <row r="4473">
          <cell r="A4473" t="str">
            <v>CSA-22</v>
          </cell>
          <cell r="B4473" t="str">
            <v>Middle Atlantic</v>
          </cell>
          <cell r="C4473" t="str">
            <v>CHAS SUPPORT,22D,PR</v>
          </cell>
          <cell r="D4473">
            <v>25.66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 t="str">
            <v>Volutone</v>
          </cell>
        </row>
        <row r="4474">
          <cell r="A4474" t="str">
            <v>CSA-20-H</v>
          </cell>
          <cell r="B4474" t="str">
            <v>Middle Atlantic</v>
          </cell>
          <cell r="C4474" t="str">
            <v>CHAS SUPPORT,20D,PR,HD</v>
          </cell>
          <cell r="D4474">
            <v>45.89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 t="str">
            <v>Volutone</v>
          </cell>
        </row>
        <row r="4475">
          <cell r="A4475" t="str">
            <v>CSA-20</v>
          </cell>
          <cell r="B4475" t="str">
            <v>Middle Atlantic</v>
          </cell>
          <cell r="C4475" t="str">
            <v>CHAS SUPPORT,20D,PR</v>
          </cell>
          <cell r="D4475">
            <v>24.25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 t="str">
            <v>Volutone</v>
          </cell>
        </row>
        <row r="4476">
          <cell r="A4476" t="str">
            <v>CSA-18-H</v>
          </cell>
          <cell r="B4476" t="str">
            <v>Middle Atlantic</v>
          </cell>
          <cell r="C4476" t="str">
            <v>CHAS SUPPORT,18D,PR,HD</v>
          </cell>
          <cell r="D4476">
            <v>45.09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 t="str">
            <v>Volutone</v>
          </cell>
        </row>
        <row r="4477">
          <cell r="A4477" t="str">
            <v>CSA-18</v>
          </cell>
          <cell r="B4477" t="str">
            <v>Middle Atlantic</v>
          </cell>
          <cell r="C4477" t="str">
            <v>CHAS SUPPORT,18D,PR</v>
          </cell>
          <cell r="D4477">
            <v>22.87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 t="str">
            <v>Volutone</v>
          </cell>
        </row>
        <row r="4478">
          <cell r="A4478" t="str">
            <v>CHAIR-TSK1-B</v>
          </cell>
          <cell r="B4478" t="str">
            <v>Middle Atlantic</v>
          </cell>
          <cell r="C4478" t="str">
            <v>CHAIR,TSK1,BLK</v>
          </cell>
          <cell r="D4478">
            <v>354.05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 t="str">
            <v>Volutone</v>
          </cell>
        </row>
        <row r="4479">
          <cell r="A4479" t="str">
            <v>CHAIR-CF1-B</v>
          </cell>
          <cell r="B4479" t="str">
            <v>Middle Atlantic</v>
          </cell>
          <cell r="C4479" t="str">
            <v>CHAIR,CONTOURFREEDOM1 BLK</v>
          </cell>
          <cell r="D4479">
            <v>985.63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 t="str">
            <v>Volutone</v>
          </cell>
        </row>
        <row r="4480">
          <cell r="A4480" t="str">
            <v>CHAIR-ADV1-B</v>
          </cell>
          <cell r="B4480" t="str">
            <v>Middle Atlantic</v>
          </cell>
          <cell r="C4480" t="str">
            <v>CHAIR,ADVANTAGE1,BLK</v>
          </cell>
          <cell r="D4480">
            <v>471.39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 t="str">
            <v>Volutone</v>
          </cell>
        </row>
        <row r="4481">
          <cell r="A4481" t="str">
            <v>CK-45</v>
          </cell>
          <cell r="B4481" t="str">
            <v>Middle Atlantic</v>
          </cell>
          <cell r="C4481" t="str">
            <v>CENTER CABLE ORGAN. 45SP</v>
          </cell>
          <cell r="D4481">
            <v>172.21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 t="str">
            <v>Volutone</v>
          </cell>
        </row>
        <row r="4482">
          <cell r="A4482" t="str">
            <v>DCDP</v>
          </cell>
          <cell r="B4482" t="str">
            <v>Middle Atlantic</v>
          </cell>
          <cell r="C4482" t="str">
            <v>CD PARTITION FOR 4SP DRAW</v>
          </cell>
          <cell r="D4482">
            <v>28.24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 t="str">
            <v>Volutone</v>
          </cell>
        </row>
        <row r="4483">
          <cell r="A4483" t="str">
            <v>CBS-DRK-31</v>
          </cell>
          <cell r="B4483" t="str">
            <v>Middle Atlantic</v>
          </cell>
          <cell r="C4483" t="str">
            <v>CBS FOR 31DP 30W DRK</v>
          </cell>
          <cell r="D4483">
            <v>129.9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 t="str">
            <v>Volutone</v>
          </cell>
        </row>
        <row r="4484">
          <cell r="A4484" t="str">
            <v>PCS-8-2H</v>
          </cell>
          <cell r="B4484" t="str">
            <v>Middle Atlantic</v>
          </cell>
          <cell r="C4484" t="str">
            <v>CBL SPOOL,8"D,2SP PNL</v>
          </cell>
          <cell r="D4484">
            <v>39.35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 t="str">
            <v>Volutone</v>
          </cell>
        </row>
        <row r="4485">
          <cell r="A4485" t="str">
            <v>PCS-3-2H</v>
          </cell>
          <cell r="B4485" t="str">
            <v>Middle Atlantic</v>
          </cell>
          <cell r="C4485" t="str">
            <v>CBL SPOOL,3"D,2SP PNL</v>
          </cell>
          <cell r="D4485">
            <v>36.159999999999997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 t="str">
            <v>Volutone</v>
          </cell>
        </row>
        <row r="4486">
          <cell r="A4486" t="str">
            <v>PCS-1-2H</v>
          </cell>
          <cell r="B4486" t="str">
            <v>Middle Atlantic</v>
          </cell>
          <cell r="C4486" t="str">
            <v>CBL SPOOL,1-3/8"D,2SP PNL</v>
          </cell>
          <cell r="D4486">
            <v>32.97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 t="str">
            <v>Volutone</v>
          </cell>
        </row>
        <row r="4487">
          <cell r="A4487" t="str">
            <v>PCS-8-MK</v>
          </cell>
          <cell r="B4487" t="str">
            <v>Middle Atlantic</v>
          </cell>
          <cell r="C4487" t="str">
            <v>CBL SPL,8"D,FOR MK,10PCS</v>
          </cell>
          <cell r="D4487">
            <v>42.54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 t="str">
            <v>Volutone</v>
          </cell>
        </row>
        <row r="4488">
          <cell r="A4488" t="str">
            <v>PCS-3-MK</v>
          </cell>
          <cell r="B4488" t="str">
            <v>Middle Atlantic</v>
          </cell>
          <cell r="C4488" t="str">
            <v>CBL SPL,3"D,FOR MK,10PCS</v>
          </cell>
          <cell r="D4488">
            <v>34.56</v>
          </cell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 t="str">
            <v>Volutone</v>
          </cell>
        </row>
        <row r="4489">
          <cell r="A4489" t="str">
            <v>PCS-1-MK</v>
          </cell>
          <cell r="B4489" t="str">
            <v>Middle Atlantic</v>
          </cell>
          <cell r="C4489" t="str">
            <v>CBL SPL 1-3/8"D,MK,10PCS</v>
          </cell>
          <cell r="D4489">
            <v>26.59</v>
          </cell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 t="str">
            <v>Volutone</v>
          </cell>
        </row>
        <row r="4490">
          <cell r="A4490" t="str">
            <v>CLH-ED5</v>
          </cell>
          <cell r="B4490" t="str">
            <v>Middle Atlantic</v>
          </cell>
          <cell r="C4490" t="str">
            <v>CBL LDR END DRP,5,1PC,1</v>
          </cell>
          <cell r="D4490">
            <v>27.2</v>
          </cell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 t="str">
            <v>Volutone</v>
          </cell>
        </row>
        <row r="4491">
          <cell r="A4491" t="str">
            <v>CLH-ED8</v>
          </cell>
          <cell r="B4491" t="str">
            <v>Middle Atlantic</v>
          </cell>
          <cell r="C4491" t="str">
            <v>CBL LDR END DRP 8,1PC,3</v>
          </cell>
          <cell r="D4491">
            <v>29.13</v>
          </cell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 t="str">
            <v>Volutone</v>
          </cell>
        </row>
        <row r="4492">
          <cell r="A4492" t="str">
            <v>CLH-ED23</v>
          </cell>
          <cell r="B4492" t="str">
            <v>Middle Atlantic</v>
          </cell>
          <cell r="C4492" t="str">
            <v>CBL LDR END DRP 23,1PC,7</v>
          </cell>
          <cell r="D4492">
            <v>62</v>
          </cell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 t="str">
            <v>Volutone</v>
          </cell>
        </row>
        <row r="4493">
          <cell r="A4493" t="str">
            <v>CLH-ED17</v>
          </cell>
          <cell r="B4493" t="str">
            <v>Middle Atlantic</v>
          </cell>
          <cell r="C4493" t="str">
            <v>CBL LDR END DRP 17,1PC,5</v>
          </cell>
          <cell r="D4493">
            <v>53.14</v>
          </cell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 t="str">
            <v>Volutone</v>
          </cell>
        </row>
        <row r="4494">
          <cell r="A4494" t="str">
            <v>CLH-SD8</v>
          </cell>
          <cell r="B4494" t="str">
            <v>Middle Atlantic</v>
          </cell>
          <cell r="C4494" t="str">
            <v>CBL LDDR SIDE DRP 8,1PC,3</v>
          </cell>
          <cell r="D4494">
            <v>39.71</v>
          </cell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 t="str">
            <v>Volutone</v>
          </cell>
        </row>
        <row r="4495">
          <cell r="A4495" t="str">
            <v>MDV-CK</v>
          </cell>
          <cell r="B4495" t="str">
            <v>Middle Atlantic</v>
          </cell>
          <cell r="C4495" t="str">
            <v>CASTER KIT-FITS MDV-R12 R</v>
          </cell>
          <cell r="D4495">
            <v>53.18</v>
          </cell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 t="str">
            <v>Volutone</v>
          </cell>
        </row>
        <row r="4496">
          <cell r="A4496" t="str">
            <v>CBS-WMRK-48</v>
          </cell>
          <cell r="B4496" t="str">
            <v>Middle Atlantic</v>
          </cell>
          <cell r="C4496" t="str">
            <v>CASTER BASE,48D WMRK</v>
          </cell>
          <cell r="D4496">
            <v>191.8</v>
          </cell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 t="str">
            <v>Volutone</v>
          </cell>
        </row>
        <row r="4497">
          <cell r="A4497" t="str">
            <v>CBS-WMRK-42</v>
          </cell>
          <cell r="B4497" t="str">
            <v>Middle Atlantic</v>
          </cell>
          <cell r="C4497" t="str">
            <v>CASTER BASE,42D,WMRK</v>
          </cell>
          <cell r="D4497">
            <v>182.61</v>
          </cell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 t="str">
            <v>Volutone</v>
          </cell>
        </row>
        <row r="4498">
          <cell r="A4498" t="str">
            <v>CBS-WMRK-36</v>
          </cell>
          <cell r="B4498" t="str">
            <v>Middle Atlantic</v>
          </cell>
          <cell r="C4498" t="str">
            <v>CASTER BASE,36D WMRK</v>
          </cell>
          <cell r="D4498">
            <v>171.13</v>
          </cell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 t="str">
            <v>Volutone</v>
          </cell>
        </row>
        <row r="4499">
          <cell r="A4499" t="str">
            <v>CBS-WRK-32</v>
          </cell>
          <cell r="B4499" t="str">
            <v>Middle Atlantic</v>
          </cell>
          <cell r="C4499" t="str">
            <v>CASTER BASE FOR WRK 32DP</v>
          </cell>
          <cell r="D4499">
            <v>109.24</v>
          </cell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 t="str">
            <v>Volutone</v>
          </cell>
        </row>
        <row r="4500">
          <cell r="A4500" t="str">
            <v>CBS-WRK-27</v>
          </cell>
          <cell r="B4500" t="str">
            <v>Middle Atlantic</v>
          </cell>
          <cell r="C4500" t="str">
            <v>CASTER BASE FOR WRK 27DP</v>
          </cell>
          <cell r="D4500">
            <v>97.67</v>
          </cell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 t="str">
            <v>Volutone</v>
          </cell>
        </row>
        <row r="4501">
          <cell r="A4501" t="str">
            <v>CBS-MRK-42</v>
          </cell>
          <cell r="B4501" t="str">
            <v>Middle Atlantic</v>
          </cell>
          <cell r="C4501" t="str">
            <v>CASTER BASE FOR MRK 42DP</v>
          </cell>
          <cell r="D4501">
            <v>148.03</v>
          </cell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 t="str">
            <v>Volutone</v>
          </cell>
        </row>
        <row r="4502">
          <cell r="A4502" t="str">
            <v>CBS-MRK-36</v>
          </cell>
          <cell r="B4502" t="str">
            <v>Middle Atlantic</v>
          </cell>
          <cell r="C4502" t="str">
            <v>CASTER BASE FOR MRK 36DP</v>
          </cell>
          <cell r="D4502">
            <v>121.6</v>
          </cell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 t="str">
            <v>Volutone</v>
          </cell>
        </row>
        <row r="4503">
          <cell r="A4503" t="str">
            <v>CBS-MRK-31</v>
          </cell>
          <cell r="B4503" t="str">
            <v>Middle Atlantic</v>
          </cell>
          <cell r="C4503" t="str">
            <v>CASTER BASE FOR MRK 31DP</v>
          </cell>
          <cell r="D4503">
            <v>106.69</v>
          </cell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 t="str">
            <v>Volutone</v>
          </cell>
        </row>
        <row r="4504">
          <cell r="A4504" t="str">
            <v>CBS-MRK-26</v>
          </cell>
          <cell r="B4504" t="str">
            <v>Middle Atlantic</v>
          </cell>
          <cell r="C4504" t="str">
            <v>CASTER BASE FOR MRK 26DP</v>
          </cell>
          <cell r="D4504">
            <v>95.1</v>
          </cell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 t="str">
            <v>Volutone</v>
          </cell>
        </row>
        <row r="4505">
          <cell r="A4505" t="str">
            <v>CBS-ERK-25</v>
          </cell>
          <cell r="B4505" t="str">
            <v>Middle Atlantic</v>
          </cell>
          <cell r="C4505" t="str">
            <v>CASTER BASE FOR ERK 25DP</v>
          </cell>
          <cell r="D4505">
            <v>114.11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 t="str">
            <v>Volutone</v>
          </cell>
        </row>
        <row r="4506">
          <cell r="A4506" t="str">
            <v>CBS-ERK-20</v>
          </cell>
          <cell r="B4506" t="str">
            <v>Middle Atlantic</v>
          </cell>
          <cell r="C4506" t="str">
            <v>CASTER BASE FOR ERK 20DP</v>
          </cell>
          <cell r="D4506">
            <v>106.52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 t="str">
            <v>Volutone</v>
          </cell>
        </row>
        <row r="4507">
          <cell r="A4507" t="str">
            <v>CBS-5-26</v>
          </cell>
          <cell r="B4507" t="str">
            <v>Middle Atlantic</v>
          </cell>
          <cell r="C4507" t="str">
            <v>CASTER BASE FOR 26"SLIM5</v>
          </cell>
          <cell r="D4507">
            <v>114.11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 t="str">
            <v>Volutone</v>
          </cell>
        </row>
        <row r="4508">
          <cell r="A4508" t="str">
            <v>CBS-DRK-36</v>
          </cell>
          <cell r="B4508" t="str">
            <v>Middle Atlantic</v>
          </cell>
          <cell r="C4508" t="str">
            <v>CASTER BASE FITS 36DP DRK</v>
          </cell>
          <cell r="D4508">
            <v>144.74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 t="str">
            <v>Volutone</v>
          </cell>
        </row>
        <row r="4509">
          <cell r="A4509" t="str">
            <v>CSB</v>
          </cell>
          <cell r="B4509" t="str">
            <v>Middle Atlantic</v>
          </cell>
          <cell r="C4509" t="str">
            <v>CANTILEVER SUPPORT BASE(C</v>
          </cell>
          <cell r="D4509">
            <v>68.930000000000007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 t="str">
            <v>Volutone</v>
          </cell>
        </row>
        <row r="4510">
          <cell r="A4510" t="str">
            <v>2DL96</v>
          </cell>
          <cell r="B4510" t="str">
            <v>Middle Atlantic</v>
          </cell>
          <cell r="C4510" t="str">
            <v>CANNON DL96(2)PORT UCP</v>
          </cell>
          <cell r="D4510">
            <v>7.91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 t="str">
            <v>Volutone</v>
          </cell>
        </row>
        <row r="4511">
          <cell r="A4511" t="str">
            <v>CANARE4</v>
          </cell>
          <cell r="B4511" t="str">
            <v>Middle Atlantic</v>
          </cell>
          <cell r="C4511" t="str">
            <v>CANARE BNC(4)PORT UCP PNL</v>
          </cell>
          <cell r="D4511">
            <v>7.91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 t="str">
            <v>Volutone</v>
          </cell>
        </row>
        <row r="4512">
          <cell r="A4512" t="str">
            <v>PUT</v>
          </cell>
          <cell r="B4512" t="str">
            <v>Middle Atlantic</v>
          </cell>
          <cell r="C4512" t="str">
            <v>CAN OF PUTTY TOUCH-UP</v>
          </cell>
          <cell r="D4512">
            <v>10.220000000000001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 t="str">
            <v>Volutone</v>
          </cell>
        </row>
        <row r="4513">
          <cell r="A4513" t="str">
            <v>PCS-8-4</v>
          </cell>
          <cell r="B4513" t="str">
            <v>Middle Atlantic</v>
          </cell>
          <cell r="C4513" t="str">
            <v>CABLE SPOOL,8"D,4PCS</v>
          </cell>
          <cell r="D4513">
            <v>17.809999999999999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 t="str">
            <v>Volutone</v>
          </cell>
        </row>
        <row r="4514">
          <cell r="A4514" t="str">
            <v>PCS-3-4</v>
          </cell>
          <cell r="B4514" t="str">
            <v>Middle Atlantic</v>
          </cell>
          <cell r="C4514" t="str">
            <v>CABLE SPOOL,3"D,4PCS</v>
          </cell>
          <cell r="D4514">
            <v>15.96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 t="str">
            <v>Volutone</v>
          </cell>
        </row>
        <row r="4515">
          <cell r="A4515" t="str">
            <v>PCS-1-4</v>
          </cell>
          <cell r="B4515" t="str">
            <v>Middle Atlantic</v>
          </cell>
          <cell r="C4515" t="str">
            <v>CABLE SPOOL,1-3/8"D,4PCS</v>
          </cell>
          <cell r="D4515">
            <v>14.36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 t="str">
            <v>Volutone</v>
          </cell>
        </row>
        <row r="4516">
          <cell r="A4516" t="str">
            <v>CM-L</v>
          </cell>
          <cell r="B4516" t="str">
            <v>Middle Atlantic</v>
          </cell>
          <cell r="C4516" t="str">
            <v>CABLE MGT KIT FOR 84 EDIT</v>
          </cell>
          <cell r="D4516">
            <v>62.79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 t="str">
            <v>Volutone</v>
          </cell>
        </row>
        <row r="4517">
          <cell r="A4517" t="str">
            <v>CM-S</v>
          </cell>
          <cell r="B4517" t="str">
            <v>Middle Atlantic</v>
          </cell>
          <cell r="C4517" t="str">
            <v>CABLE MGT KIT FOR 60 EDIT</v>
          </cell>
          <cell r="D4517">
            <v>51.71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 t="str">
            <v>Volutone</v>
          </cell>
        </row>
        <row r="4518">
          <cell r="A4518" t="str">
            <v>MK-19-45</v>
          </cell>
          <cell r="B4518" t="str">
            <v>Middle Atlantic</v>
          </cell>
          <cell r="C4518" t="str">
            <v>CABLE MGMT RCK, 45SP (78.</v>
          </cell>
          <cell r="D4518">
            <v>357.58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 t="str">
            <v>Volutone</v>
          </cell>
        </row>
        <row r="4519">
          <cell r="A4519" t="str">
            <v>KA302</v>
          </cell>
          <cell r="B4519" t="str">
            <v>Middle Atlantic</v>
          </cell>
          <cell r="C4519" t="str">
            <v>CABLE MGMT PLATE DEQUORUM</v>
          </cell>
          <cell r="D4519">
            <v>14.05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 t="str">
            <v>Volutone</v>
          </cell>
        </row>
        <row r="4520">
          <cell r="A4520" t="str">
            <v>CLH-SPOOL-10</v>
          </cell>
          <cell r="B4520" t="str">
            <v>Middle Atlantic</v>
          </cell>
          <cell r="C4520" t="str">
            <v>CABLE MANAGEMENT SPOOLS,1</v>
          </cell>
          <cell r="D4520">
            <v>45.74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 t="str">
            <v>Volutone</v>
          </cell>
        </row>
        <row r="4521">
          <cell r="A4521" t="str">
            <v>CLB-6-W24</v>
          </cell>
          <cell r="B4521" t="str">
            <v>Middle Atlantic</v>
          </cell>
          <cell r="C4521" t="str">
            <v>CABLE LDR,6'X24',BLK,1</v>
          </cell>
          <cell r="D4521">
            <v>78.45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 t="str">
            <v>Volutone</v>
          </cell>
        </row>
        <row r="4522">
          <cell r="A4522" t="str">
            <v>CLB-6-W18</v>
          </cell>
          <cell r="B4522" t="str">
            <v>Middle Atlantic</v>
          </cell>
          <cell r="C4522" t="str">
            <v>CABLE LDR,6'X18',BLK,1</v>
          </cell>
          <cell r="D4522">
            <v>67.05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 t="str">
            <v>Volutone</v>
          </cell>
        </row>
        <row r="4523">
          <cell r="A4523" t="str">
            <v>CLB-10-W24</v>
          </cell>
          <cell r="B4523" t="str">
            <v>Middle Atlantic</v>
          </cell>
          <cell r="C4523" t="str">
            <v>CABLE LDR,10'X24",BLK,1</v>
          </cell>
          <cell r="D4523">
            <v>102.48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 t="str">
            <v>Volutone</v>
          </cell>
        </row>
        <row r="4524">
          <cell r="A4524" t="str">
            <v>CLB-10-W18</v>
          </cell>
          <cell r="B4524" t="str">
            <v>Middle Atlantic</v>
          </cell>
          <cell r="C4524" t="str">
            <v>CABLE LDR,10'X18",BLK,1</v>
          </cell>
          <cell r="D4524">
            <v>91.09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 t="str">
            <v>Volutone</v>
          </cell>
        </row>
        <row r="4525">
          <cell r="A4525" t="str">
            <v>CLB-6</v>
          </cell>
          <cell r="B4525" t="str">
            <v>Middle Atlantic</v>
          </cell>
          <cell r="C4525" t="str">
            <v>CABLE LADDER,6'X12,BLK,1P</v>
          </cell>
          <cell r="D4525">
            <v>47.51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 t="str">
            <v>Volutone</v>
          </cell>
        </row>
        <row r="4526">
          <cell r="A4526" t="str">
            <v>CLB-6-12</v>
          </cell>
          <cell r="B4526" t="str">
            <v>Middle Atlantic</v>
          </cell>
          <cell r="C4526" t="str">
            <v>CABLE LADDER,6'X12,BLK,12</v>
          </cell>
          <cell r="D4526">
            <v>544.51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 t="str">
            <v>Volutone</v>
          </cell>
        </row>
        <row r="4527">
          <cell r="A4527" t="str">
            <v>CLB-10-12</v>
          </cell>
          <cell r="B4527" t="str">
            <v>Middle Atlantic</v>
          </cell>
          <cell r="C4527" t="str">
            <v>CABLE LADDER,10'X12,BLK,1</v>
          </cell>
          <cell r="D4527">
            <v>871.18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 t="str">
            <v>Volutone</v>
          </cell>
        </row>
        <row r="4528">
          <cell r="A4528" t="str">
            <v>CLB-10</v>
          </cell>
          <cell r="B4528" t="str">
            <v>Middle Atlantic</v>
          </cell>
          <cell r="C4528" t="str">
            <v>CABLE LADDER,10'X12,BLK,1</v>
          </cell>
          <cell r="D4528">
            <v>76.040000000000006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 t="str">
            <v>Volutone</v>
          </cell>
        </row>
        <row r="4529">
          <cell r="A4529" t="str">
            <v>CL-GK</v>
          </cell>
          <cell r="B4529" t="str">
            <v>Middle Atlantic</v>
          </cell>
          <cell r="C4529" t="str">
            <v>CABLE LADDER GROUNDING KI</v>
          </cell>
          <cell r="D4529">
            <v>16.23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 t="str">
            <v>Volutone</v>
          </cell>
        </row>
        <row r="4530">
          <cell r="A4530" t="str">
            <v>CLH-EC-12</v>
          </cell>
          <cell r="B4530" t="str">
            <v>Middle Atlantic</v>
          </cell>
          <cell r="C4530" t="str">
            <v>CABLE LADDER END CAPS,12P</v>
          </cell>
          <cell r="D4530">
            <v>27.39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 t="str">
            <v>Volutone</v>
          </cell>
        </row>
        <row r="4531">
          <cell r="A4531" t="str">
            <v>5CC8</v>
          </cell>
          <cell r="B4531" t="str">
            <v>Middle Atlantic</v>
          </cell>
          <cell r="C4531" t="str">
            <v>CABLE CHASE KIT FOR 5-8</v>
          </cell>
          <cell r="D4531">
            <v>47.19</v>
          </cell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 t="str">
            <v>Volutone</v>
          </cell>
        </row>
        <row r="4532">
          <cell r="A4532" t="str">
            <v>5CC43</v>
          </cell>
          <cell r="B4532" t="str">
            <v>Middle Atlantic</v>
          </cell>
          <cell r="C4532" t="str">
            <v>CABLE CHASE KIT FOR 5-43</v>
          </cell>
          <cell r="D4532">
            <v>98.92</v>
          </cell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 t="str">
            <v>Volutone</v>
          </cell>
        </row>
        <row r="4533">
          <cell r="A4533" t="str">
            <v>5CC37</v>
          </cell>
          <cell r="B4533" t="str">
            <v>Middle Atlantic</v>
          </cell>
          <cell r="C4533" t="str">
            <v>CABLE CHASE KIT FOR 5-37</v>
          </cell>
          <cell r="D4533">
            <v>86.74</v>
          </cell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 t="str">
            <v>Volutone</v>
          </cell>
        </row>
        <row r="4534">
          <cell r="A4534" t="str">
            <v>5CC29</v>
          </cell>
          <cell r="B4534" t="str">
            <v>Middle Atlantic</v>
          </cell>
          <cell r="C4534" t="str">
            <v>CABLE CHASE KIT FOR 5-29</v>
          </cell>
          <cell r="D4534">
            <v>74.55</v>
          </cell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 t="str">
            <v>Volutone</v>
          </cell>
        </row>
        <row r="4535">
          <cell r="A4535" t="str">
            <v>5CC21</v>
          </cell>
          <cell r="B4535" t="str">
            <v>Middle Atlantic</v>
          </cell>
          <cell r="C4535" t="str">
            <v>CABLE CHASE KIT FOR 5-21</v>
          </cell>
          <cell r="D4535">
            <v>62.41</v>
          </cell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 t="str">
            <v>Volutone</v>
          </cell>
        </row>
        <row r="4536">
          <cell r="A4536" t="str">
            <v>5CC14</v>
          </cell>
          <cell r="B4536" t="str">
            <v>Middle Atlantic</v>
          </cell>
          <cell r="C4536" t="str">
            <v>CABLE CHASE KIT FOR 5-14</v>
          </cell>
          <cell r="D4536">
            <v>53.27</v>
          </cell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 t="str">
            <v>Volutone</v>
          </cell>
        </row>
        <row r="4537">
          <cell r="A4537" t="str">
            <v>5CC8-26</v>
          </cell>
          <cell r="B4537" t="str">
            <v>Middle Atlantic</v>
          </cell>
          <cell r="C4537" t="str">
            <v>CABLE CHASE FOR 5-8-26</v>
          </cell>
          <cell r="D4537">
            <v>50.37</v>
          </cell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 t="str">
            <v>Volutone</v>
          </cell>
        </row>
        <row r="4538">
          <cell r="A4538" t="str">
            <v>5CC43-26</v>
          </cell>
          <cell r="B4538" t="str">
            <v>Middle Atlantic</v>
          </cell>
          <cell r="C4538" t="str">
            <v>CABLE CHASE FOR 5-43-26</v>
          </cell>
          <cell r="D4538">
            <v>102.64</v>
          </cell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 t="str">
            <v>Volutone</v>
          </cell>
        </row>
        <row r="4539">
          <cell r="A4539" t="str">
            <v>5CC37-26</v>
          </cell>
          <cell r="B4539" t="str">
            <v>Middle Atlantic</v>
          </cell>
          <cell r="C4539" t="str">
            <v>CABLE CHASE FOR 5-37-26</v>
          </cell>
          <cell r="D4539">
            <v>90.04</v>
          </cell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 t="str">
            <v>Volutone</v>
          </cell>
        </row>
        <row r="4540">
          <cell r="A4540" t="str">
            <v>5CC29-26</v>
          </cell>
          <cell r="B4540" t="str">
            <v>Middle Atlantic</v>
          </cell>
          <cell r="C4540" t="str">
            <v>CABLE CHASE FOR 5-29-26</v>
          </cell>
          <cell r="D4540">
            <v>77.94</v>
          </cell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 t="str">
            <v>Volutone</v>
          </cell>
        </row>
        <row r="4541">
          <cell r="A4541" t="str">
            <v>5CC21-26</v>
          </cell>
          <cell r="B4541" t="str">
            <v>Middle Atlantic</v>
          </cell>
          <cell r="C4541" t="str">
            <v>CABLE CHASE FOR 5-21-26</v>
          </cell>
          <cell r="D4541">
            <v>65.739999999999995</v>
          </cell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 t="str">
            <v>Volutone</v>
          </cell>
        </row>
        <row r="4542">
          <cell r="A4542" t="str">
            <v>5CC14-26</v>
          </cell>
          <cell r="B4542" t="str">
            <v>Middle Atlantic</v>
          </cell>
          <cell r="C4542" t="str">
            <v>CABLE CHASE FOR 5-14-26</v>
          </cell>
          <cell r="D4542">
            <v>56.05</v>
          </cell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 t="str">
            <v>Volutone</v>
          </cell>
        </row>
        <row r="4543">
          <cell r="A4543" t="str">
            <v>CC-44-36</v>
          </cell>
          <cell r="B4543" t="str">
            <v>Middle Atlantic</v>
          </cell>
          <cell r="C4543" t="str">
            <v>CABLE CHASE FOR 44SP, 36D</v>
          </cell>
          <cell r="D4543">
            <v>118.69</v>
          </cell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 t="str">
            <v>Volutone</v>
          </cell>
        </row>
        <row r="4544">
          <cell r="A4544" t="str">
            <v>CC-44-312</v>
          </cell>
          <cell r="B4544" t="str">
            <v>Middle Atlantic</v>
          </cell>
          <cell r="C4544" t="str">
            <v>CABLE CHASE FOR 44SP, 31-</v>
          </cell>
          <cell r="D4544">
            <v>114.11</v>
          </cell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 t="str">
            <v>Volutone</v>
          </cell>
        </row>
        <row r="4545">
          <cell r="A4545" t="str">
            <v>CC-44-267</v>
          </cell>
          <cell r="B4545" t="str">
            <v>Middle Atlantic</v>
          </cell>
          <cell r="C4545" t="str">
            <v>CABLE CHASE FOR 44SP, 26-</v>
          </cell>
          <cell r="D4545">
            <v>109.56</v>
          </cell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 t="str">
            <v>Volutone</v>
          </cell>
        </row>
        <row r="4546">
          <cell r="A4546" t="str">
            <v>CC-40-267</v>
          </cell>
          <cell r="B4546" t="str">
            <v>Middle Atlantic</v>
          </cell>
          <cell r="C4546" t="str">
            <v>CABLE CHASE FOR 40SP, 26-</v>
          </cell>
          <cell r="D4546">
            <v>104.79</v>
          </cell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 t="str">
            <v>Volutone</v>
          </cell>
        </row>
        <row r="4547">
          <cell r="A4547" t="str">
            <v>CC-40-312</v>
          </cell>
          <cell r="B4547" t="str">
            <v>Middle Atlantic</v>
          </cell>
          <cell r="C4547" t="str">
            <v>CABLE CHASE FOR 40SP</v>
          </cell>
          <cell r="D4547">
            <v>109.75</v>
          </cell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 t="str">
            <v>Volutone</v>
          </cell>
        </row>
        <row r="4548">
          <cell r="A4548" t="str">
            <v>CAB-COOL50</v>
          </cell>
          <cell r="B4548" t="str">
            <v>Middle Atlantic</v>
          </cell>
          <cell r="C4548" t="str">
            <v>CABINET COOLER,50CFM</v>
          </cell>
          <cell r="D4548">
            <v>141</v>
          </cell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 t="str">
            <v>Volutone</v>
          </cell>
        </row>
        <row r="4549">
          <cell r="A4549" t="str">
            <v>CAB-COOL-2</v>
          </cell>
          <cell r="B4549" t="str">
            <v>Middle Atlantic</v>
          </cell>
          <cell r="C4549" t="str">
            <v>CABINET COOL SYSTEM,DUAL</v>
          </cell>
          <cell r="D4549">
            <v>121.18</v>
          </cell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 t="str">
            <v>Volutone</v>
          </cell>
        </row>
        <row r="4550">
          <cell r="A4550" t="str">
            <v>CAB-COOL</v>
          </cell>
          <cell r="B4550" t="str">
            <v>Middle Atlantic</v>
          </cell>
          <cell r="C4550" t="str">
            <v>CABINET COOL SYSTEM</v>
          </cell>
          <cell r="D4550">
            <v>69.25</v>
          </cell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 t="str">
            <v>Volutone</v>
          </cell>
        </row>
        <row r="4551">
          <cell r="A4551" t="str">
            <v>C5-WB</v>
          </cell>
          <cell r="B4551" t="str">
            <v>Middle Atlantic</v>
          </cell>
          <cell r="C4551" t="str">
            <v>C5 WASTE BASKET INSERT</v>
          </cell>
          <cell r="D4551">
            <v>140.06</v>
          </cell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 t="str">
            <v>Volutone</v>
          </cell>
        </row>
        <row r="4552">
          <cell r="A4552" t="str">
            <v>C5-SH-SYS</v>
          </cell>
          <cell r="B4552" t="str">
            <v>Middle Atlantic</v>
          </cell>
          <cell r="C4552" t="str">
            <v>C5 SHELF SYSTEM</v>
          </cell>
          <cell r="D4552">
            <v>124.8</v>
          </cell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 t="str">
            <v>Volutone</v>
          </cell>
        </row>
        <row r="4553">
          <cell r="A4553" t="str">
            <v>C5-MK3</v>
          </cell>
          <cell r="B4553" t="str">
            <v>Middle Atlantic</v>
          </cell>
          <cell r="C4553" t="str">
            <v>C5 MILLWORK KIT,3 BAY</v>
          </cell>
          <cell r="D4553">
            <v>85.08</v>
          </cell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 t="str">
            <v>Volutone</v>
          </cell>
        </row>
        <row r="4554">
          <cell r="A4554" t="str">
            <v>C5-MK2</v>
          </cell>
          <cell r="B4554" t="str">
            <v>Middle Atlantic</v>
          </cell>
          <cell r="C4554" t="str">
            <v>C5 MILLWORK KIT,2 BAY</v>
          </cell>
          <cell r="D4554">
            <v>69.13</v>
          </cell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 t="str">
            <v>Volutone</v>
          </cell>
        </row>
        <row r="4555">
          <cell r="A4555" t="str">
            <v>C5-MK1</v>
          </cell>
          <cell r="B4555" t="str">
            <v>Middle Atlantic</v>
          </cell>
          <cell r="C4555" t="str">
            <v>C5 MILLWORK KIT,1 BAY</v>
          </cell>
          <cell r="D4555">
            <v>53.17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 t="str">
            <v>Volutone</v>
          </cell>
        </row>
        <row r="4556">
          <cell r="A4556" t="str">
            <v>C5K3-TSD-WG</v>
          </cell>
          <cell r="B4556" t="str">
            <v>Middle Atlantic</v>
          </cell>
          <cell r="C4556" t="str">
            <v>C5 KIT TRADL 3BY SOLID WG</v>
          </cell>
          <cell r="D4556">
            <v>878.33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 t="str">
            <v>Volutone</v>
          </cell>
        </row>
        <row r="4557">
          <cell r="A4557" t="str">
            <v>C5K3-TSD-SG</v>
          </cell>
          <cell r="B4557" t="str">
            <v>Middle Atlantic</v>
          </cell>
          <cell r="C4557" t="str">
            <v>C5 KIT TRADL 3BY SOLID SG</v>
          </cell>
          <cell r="D4557">
            <v>878.33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 t="str">
            <v>Volutone</v>
          </cell>
        </row>
        <row r="4558">
          <cell r="A4558" t="str">
            <v>C5K3-TSD-PS</v>
          </cell>
          <cell r="B4558" t="str">
            <v>Middle Atlantic</v>
          </cell>
          <cell r="C4558" t="str">
            <v>C5 KIT TRADL 3BY SOLID PS</v>
          </cell>
          <cell r="D4558">
            <v>878.33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 t="str">
            <v>Volutone</v>
          </cell>
        </row>
        <row r="4559">
          <cell r="A4559" t="str">
            <v>C5K3-TSD-MP</v>
          </cell>
          <cell r="B4559" t="str">
            <v>Middle Atlantic</v>
          </cell>
          <cell r="C4559" t="str">
            <v>C5 KIT TRADL 3BY SOLID MP</v>
          </cell>
          <cell r="D4559">
            <v>878.33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 t="str">
            <v>Volutone</v>
          </cell>
        </row>
        <row r="4560">
          <cell r="A4560" t="str">
            <v>C5K3-TSD-LW</v>
          </cell>
          <cell r="B4560" t="str">
            <v>Middle Atlantic</v>
          </cell>
          <cell r="C4560" t="str">
            <v>C5 KIT TRADL 3BY SOLID LW</v>
          </cell>
          <cell r="D4560">
            <v>878.33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 t="str">
            <v>Volutone</v>
          </cell>
        </row>
        <row r="4561">
          <cell r="A4561" t="str">
            <v>C5K3-TSD-HM</v>
          </cell>
          <cell r="B4561" t="str">
            <v>Middle Atlantic</v>
          </cell>
          <cell r="C4561" t="str">
            <v>C5 KIT TRADL 3BY SOLID HM</v>
          </cell>
          <cell r="D4561">
            <v>878.33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 t="str">
            <v>Volutone</v>
          </cell>
        </row>
        <row r="4562">
          <cell r="A4562" t="str">
            <v>C5K3-TSD-GS</v>
          </cell>
          <cell r="B4562" t="str">
            <v>Middle Atlantic</v>
          </cell>
          <cell r="C4562" t="str">
            <v>C5 KIT TRADL 3BY SOLID GS</v>
          </cell>
          <cell r="D4562">
            <v>878.33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 t="str">
            <v>Volutone</v>
          </cell>
        </row>
        <row r="4563">
          <cell r="A4563" t="str">
            <v>C5K3-TSD-EA</v>
          </cell>
          <cell r="B4563" t="str">
            <v>Middle Atlantic</v>
          </cell>
          <cell r="C4563" t="str">
            <v>C5 KIT TRADL 3BY SOLID EA</v>
          </cell>
          <cell r="D4563">
            <v>878.33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 t="str">
            <v>Volutone</v>
          </cell>
        </row>
        <row r="4564">
          <cell r="A4564" t="str">
            <v>C5K3-TSD-DS</v>
          </cell>
          <cell r="B4564" t="str">
            <v>Middle Atlantic</v>
          </cell>
          <cell r="C4564" t="str">
            <v>C5 KIT TRADL 3BY SOLID DS</v>
          </cell>
          <cell r="D4564">
            <v>878.33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 t="str">
            <v>Volutone</v>
          </cell>
        </row>
        <row r="4565">
          <cell r="A4565" t="str">
            <v>C5K3-TSD-DP</v>
          </cell>
          <cell r="B4565" t="str">
            <v>Middle Atlantic</v>
          </cell>
          <cell r="C4565" t="str">
            <v>C5 KIT TRADL 3BY SOLID DP</v>
          </cell>
          <cell r="D4565">
            <v>878.33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 t="str">
            <v>Volutone</v>
          </cell>
        </row>
        <row r="4566">
          <cell r="A4566" t="str">
            <v>C5K3-TSD-DC</v>
          </cell>
          <cell r="B4566" t="str">
            <v>Middle Atlantic</v>
          </cell>
          <cell r="C4566" t="str">
            <v>C5 KIT TRADL 3BY SOLID DC</v>
          </cell>
          <cell r="D4566">
            <v>878.33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 t="str">
            <v>Volutone</v>
          </cell>
        </row>
        <row r="4567">
          <cell r="A4567" t="str">
            <v>C5K3-TSD-AG</v>
          </cell>
          <cell r="B4567" t="str">
            <v>Middle Atlantic</v>
          </cell>
          <cell r="C4567" t="str">
            <v>C5 KIT TRADL 3BY SOLID AG</v>
          </cell>
          <cell r="D4567">
            <v>878.33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 t="str">
            <v>Volutone</v>
          </cell>
        </row>
        <row r="4568">
          <cell r="A4568" t="str">
            <v>C5K3-TPD-WG</v>
          </cell>
          <cell r="B4568" t="str">
            <v>Middle Atlantic</v>
          </cell>
          <cell r="C4568" t="str">
            <v>C5 KIT TRADL 3BY PLEXI WG</v>
          </cell>
          <cell r="D4568">
            <v>1082.5899999999999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 t="str">
            <v>Volutone</v>
          </cell>
        </row>
        <row r="4569">
          <cell r="A4569" t="str">
            <v>C5K3-TPD-SG</v>
          </cell>
          <cell r="B4569" t="str">
            <v>Middle Atlantic</v>
          </cell>
          <cell r="C4569" t="str">
            <v>C5 KIT TRADL 3BY PLEXI SG</v>
          </cell>
          <cell r="D4569">
            <v>1082.5899999999999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 t="str">
            <v>Volutone</v>
          </cell>
        </row>
        <row r="4570">
          <cell r="A4570" t="str">
            <v>C5K3-TPD-PS</v>
          </cell>
          <cell r="B4570" t="str">
            <v>Middle Atlantic</v>
          </cell>
          <cell r="C4570" t="str">
            <v>C5 KIT TRADL 3BY PLEXI PS</v>
          </cell>
          <cell r="D4570">
            <v>1082.5899999999999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 t="str">
            <v>Volutone</v>
          </cell>
        </row>
        <row r="4571">
          <cell r="A4571" t="str">
            <v>C5K3-TPD-MP</v>
          </cell>
          <cell r="B4571" t="str">
            <v>Middle Atlantic</v>
          </cell>
          <cell r="C4571" t="str">
            <v>C5 KIT TRADL 3BY PLEXI MP</v>
          </cell>
          <cell r="D4571">
            <v>1082.5899999999999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 t="str">
            <v>Volutone</v>
          </cell>
        </row>
        <row r="4572">
          <cell r="A4572" t="str">
            <v>C5K3-TPD-LW</v>
          </cell>
          <cell r="B4572" t="str">
            <v>Middle Atlantic</v>
          </cell>
          <cell r="C4572" t="str">
            <v>C5 KIT TRADL 3BY PLEXI LW</v>
          </cell>
          <cell r="D4572">
            <v>1082.5899999999999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 t="str">
            <v>Volutone</v>
          </cell>
        </row>
        <row r="4573">
          <cell r="A4573" t="str">
            <v>C5K3-TPD-HM</v>
          </cell>
          <cell r="B4573" t="str">
            <v>Middle Atlantic</v>
          </cell>
          <cell r="C4573" t="str">
            <v>C5 KIT TRADL 3BY PLEXI HM</v>
          </cell>
          <cell r="D4573">
            <v>1082.5899999999999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 t="str">
            <v>Volutone</v>
          </cell>
        </row>
        <row r="4574">
          <cell r="A4574" t="str">
            <v>C5K3-TPD-GS</v>
          </cell>
          <cell r="B4574" t="str">
            <v>Middle Atlantic</v>
          </cell>
          <cell r="C4574" t="str">
            <v>C5 KIT TRADL 3BY PLEXI GS</v>
          </cell>
          <cell r="D4574">
            <v>1082.5899999999999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 t="str">
            <v>Volutone</v>
          </cell>
        </row>
        <row r="4575">
          <cell r="A4575" t="str">
            <v>C5K3-TPD-EA</v>
          </cell>
          <cell r="B4575" t="str">
            <v>Middle Atlantic</v>
          </cell>
          <cell r="C4575" t="str">
            <v>C5 KIT TRADL 3BY PLEXI EA</v>
          </cell>
          <cell r="D4575">
            <v>1082.5899999999999</v>
          </cell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 t="str">
            <v>Volutone</v>
          </cell>
        </row>
        <row r="4576">
          <cell r="A4576" t="str">
            <v>C5K3-TPD-DS</v>
          </cell>
          <cell r="B4576" t="str">
            <v>Middle Atlantic</v>
          </cell>
          <cell r="C4576" t="str">
            <v>C5 KIT TRADL 3BY PLEXI DS</v>
          </cell>
          <cell r="D4576">
            <v>1082.5899999999999</v>
          </cell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 t="str">
            <v>Volutone</v>
          </cell>
        </row>
        <row r="4577">
          <cell r="A4577" t="str">
            <v>C5K3-TPD-DP</v>
          </cell>
          <cell r="B4577" t="str">
            <v>Middle Atlantic</v>
          </cell>
          <cell r="C4577" t="str">
            <v>C5 KIT TRADL 3BY PLEXI DP</v>
          </cell>
          <cell r="D4577">
            <v>1082.5899999999999</v>
          </cell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 t="str">
            <v>Volutone</v>
          </cell>
        </row>
        <row r="4578">
          <cell r="A4578" t="str">
            <v>C5K3-TPD-DC</v>
          </cell>
          <cell r="B4578" t="str">
            <v>Middle Atlantic</v>
          </cell>
          <cell r="C4578" t="str">
            <v>C5 KIT TRADL 3BY PLEXI DC</v>
          </cell>
          <cell r="D4578">
            <v>1082.5899999999999</v>
          </cell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 t="str">
            <v>Volutone</v>
          </cell>
        </row>
        <row r="4579">
          <cell r="A4579" t="str">
            <v>C5K3-TPD-AG</v>
          </cell>
          <cell r="B4579" t="str">
            <v>Middle Atlantic</v>
          </cell>
          <cell r="C4579" t="str">
            <v>C5 KIT TRADL 3BY PLEXI AG</v>
          </cell>
          <cell r="D4579">
            <v>1082.5899999999999</v>
          </cell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 t="str">
            <v>Volutone</v>
          </cell>
        </row>
        <row r="4580">
          <cell r="A4580" t="str">
            <v>C5K2-TSD-WG</v>
          </cell>
          <cell r="B4580" t="str">
            <v>Middle Atlantic</v>
          </cell>
          <cell r="C4580" t="str">
            <v>C5 KIT TRADL 2BY SOLID WG</v>
          </cell>
          <cell r="D4580">
            <v>698.16</v>
          </cell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 t="str">
            <v>Volutone</v>
          </cell>
        </row>
        <row r="4581">
          <cell r="A4581" t="str">
            <v>C5K2-TSD-SG</v>
          </cell>
          <cell r="B4581" t="str">
            <v>Middle Atlantic</v>
          </cell>
          <cell r="C4581" t="str">
            <v>C5 KIT TRADL 2BY SOLID SG</v>
          </cell>
          <cell r="D4581">
            <v>698.16</v>
          </cell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 t="str">
            <v>Volutone</v>
          </cell>
        </row>
        <row r="4582">
          <cell r="A4582" t="str">
            <v>C5K2-TSD-PS</v>
          </cell>
          <cell r="B4582" t="str">
            <v>Middle Atlantic</v>
          </cell>
          <cell r="C4582" t="str">
            <v>C5 KIT TRADL 2BY SOLID PS</v>
          </cell>
          <cell r="D4582">
            <v>698.16</v>
          </cell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 t="str">
            <v>Volutone</v>
          </cell>
        </row>
        <row r="4583">
          <cell r="A4583" t="str">
            <v>C5K2-TSD-MP</v>
          </cell>
          <cell r="B4583" t="str">
            <v>Middle Atlantic</v>
          </cell>
          <cell r="C4583" t="str">
            <v>C5 KIT TRADL 2BY SOLID MP</v>
          </cell>
          <cell r="D4583">
            <v>698.16</v>
          </cell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 t="str">
            <v>Volutone</v>
          </cell>
        </row>
        <row r="4584">
          <cell r="A4584" t="str">
            <v>C5K2-TSD-LW</v>
          </cell>
          <cell r="B4584" t="str">
            <v>Middle Atlantic</v>
          </cell>
          <cell r="C4584" t="str">
            <v>C5 KIT TRADL 2BY SOLID LW</v>
          </cell>
          <cell r="D4584">
            <v>698.16</v>
          </cell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 t="str">
            <v>Volutone</v>
          </cell>
        </row>
        <row r="4585">
          <cell r="A4585" t="str">
            <v>C5K2-TSD-HM</v>
          </cell>
          <cell r="B4585" t="str">
            <v>Middle Atlantic</v>
          </cell>
          <cell r="C4585" t="str">
            <v>C5 KIT TRADL 2BY SOLID HM</v>
          </cell>
          <cell r="D4585">
            <v>698.16</v>
          </cell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 t="str">
            <v>Volutone</v>
          </cell>
        </row>
        <row r="4586">
          <cell r="A4586" t="str">
            <v>C5K2-TSD-GS</v>
          </cell>
          <cell r="B4586" t="str">
            <v>Middle Atlantic</v>
          </cell>
          <cell r="C4586" t="str">
            <v>C5 KIT TRADL 2BY SOLID GS</v>
          </cell>
          <cell r="D4586">
            <v>698.16</v>
          </cell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 t="str">
            <v>Volutone</v>
          </cell>
        </row>
        <row r="4587">
          <cell r="A4587" t="str">
            <v>C5K2-TSD-EA</v>
          </cell>
          <cell r="B4587" t="str">
            <v>Middle Atlantic</v>
          </cell>
          <cell r="C4587" t="str">
            <v>C5 KIT TRADL 2BY SOLID EA</v>
          </cell>
          <cell r="D4587">
            <v>698.16</v>
          </cell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 t="str">
            <v>Volutone</v>
          </cell>
        </row>
        <row r="4588">
          <cell r="A4588" t="str">
            <v>C5K2-TSD-DS</v>
          </cell>
          <cell r="B4588" t="str">
            <v>Middle Atlantic</v>
          </cell>
          <cell r="C4588" t="str">
            <v>C5 KIT TRADL 2BY SOLID DS</v>
          </cell>
          <cell r="D4588">
            <v>698.16</v>
          </cell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 t="str">
            <v>Volutone</v>
          </cell>
        </row>
        <row r="4589">
          <cell r="A4589" t="str">
            <v>C5K2-TSD-DP</v>
          </cell>
          <cell r="B4589" t="str">
            <v>Middle Atlantic</v>
          </cell>
          <cell r="C4589" t="str">
            <v>C5 KIT TRADL 2BY SOLID DP</v>
          </cell>
          <cell r="D4589">
            <v>698.16</v>
          </cell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 t="str">
            <v>Volutone</v>
          </cell>
        </row>
        <row r="4590">
          <cell r="A4590" t="str">
            <v>C5K2-TSD-DC</v>
          </cell>
          <cell r="B4590" t="str">
            <v>Middle Atlantic</v>
          </cell>
          <cell r="C4590" t="str">
            <v>C5 KIT TRADL 2BY SOLID DC</v>
          </cell>
          <cell r="D4590">
            <v>698.16</v>
          </cell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 t="str">
            <v>Volutone</v>
          </cell>
        </row>
        <row r="4591">
          <cell r="A4591" t="str">
            <v>C5K2-TSD-AG</v>
          </cell>
          <cell r="B4591" t="str">
            <v>Middle Atlantic</v>
          </cell>
          <cell r="C4591" t="str">
            <v>C5 KIT TRADL 2BY SOLID AG</v>
          </cell>
          <cell r="D4591">
            <v>698.16</v>
          </cell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 t="str">
            <v>Volutone</v>
          </cell>
        </row>
        <row r="4592">
          <cell r="A4592" t="str">
            <v>C5K2-TPD-WG</v>
          </cell>
          <cell r="B4592" t="str">
            <v>Middle Atlantic</v>
          </cell>
          <cell r="C4592" t="str">
            <v>C5 KIT TRADL 2BY PLEXI WG</v>
          </cell>
          <cell r="D4592">
            <v>860.52</v>
          </cell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 t="str">
            <v>Volutone</v>
          </cell>
        </row>
        <row r="4593">
          <cell r="A4593" t="str">
            <v>C5K2-TPD-SG</v>
          </cell>
          <cell r="B4593" t="str">
            <v>Middle Atlantic</v>
          </cell>
          <cell r="C4593" t="str">
            <v>C5 KIT TRADL 2BY PLEXI SG</v>
          </cell>
          <cell r="D4593">
            <v>860.52</v>
          </cell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 t="str">
            <v>Volutone</v>
          </cell>
        </row>
        <row r="4594">
          <cell r="A4594" t="str">
            <v>C5K2-TPD-PS</v>
          </cell>
          <cell r="B4594" t="str">
            <v>Middle Atlantic</v>
          </cell>
          <cell r="C4594" t="str">
            <v>C5 KIT TRADL 2BY PLEXI PS</v>
          </cell>
          <cell r="D4594">
            <v>860.52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 t="str">
            <v>Volutone</v>
          </cell>
        </row>
        <row r="4595">
          <cell r="A4595" t="str">
            <v>C5K2-TPD-MP</v>
          </cell>
          <cell r="B4595" t="str">
            <v>Middle Atlantic</v>
          </cell>
          <cell r="C4595" t="str">
            <v>C5 KIT TRADL 2BY PLEXI MP</v>
          </cell>
          <cell r="D4595">
            <v>860.52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 t="str">
            <v>Volutone</v>
          </cell>
        </row>
        <row r="4596">
          <cell r="A4596" t="str">
            <v>C5K2-TPD-LW</v>
          </cell>
          <cell r="B4596" t="str">
            <v>Middle Atlantic</v>
          </cell>
          <cell r="C4596" t="str">
            <v>C5 KIT TRADL 2BY PLEXI LW</v>
          </cell>
          <cell r="D4596">
            <v>860.52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 t="str">
            <v>Volutone</v>
          </cell>
        </row>
        <row r="4597">
          <cell r="A4597" t="str">
            <v>C5K2-TPD-HM</v>
          </cell>
          <cell r="B4597" t="str">
            <v>Middle Atlantic</v>
          </cell>
          <cell r="C4597" t="str">
            <v>C5 KIT TRADL 2BY PLEXI HM</v>
          </cell>
          <cell r="D4597">
            <v>860.52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 t="str">
            <v>Volutone</v>
          </cell>
        </row>
        <row r="4598">
          <cell r="A4598" t="str">
            <v>C5K2-TPD-GS</v>
          </cell>
          <cell r="B4598" t="str">
            <v>Middle Atlantic</v>
          </cell>
          <cell r="C4598" t="str">
            <v>C5 KIT TRADL 2BY PLEXI GS</v>
          </cell>
          <cell r="D4598">
            <v>860.52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 t="str">
            <v>Volutone</v>
          </cell>
        </row>
        <row r="4599">
          <cell r="A4599" t="str">
            <v>C5K2-TPD-EA</v>
          </cell>
          <cell r="B4599" t="str">
            <v>Middle Atlantic</v>
          </cell>
          <cell r="C4599" t="str">
            <v>C5 KIT TRADL 2BY PLEXI EA</v>
          </cell>
          <cell r="D4599">
            <v>860.52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 t="str">
            <v>Volutone</v>
          </cell>
        </row>
        <row r="4600">
          <cell r="A4600" t="str">
            <v>C5K2-TPD-DS</v>
          </cell>
          <cell r="B4600" t="str">
            <v>Middle Atlantic</v>
          </cell>
          <cell r="C4600" t="str">
            <v>C5 KIT TRADL 2BY PLEXI DS</v>
          </cell>
          <cell r="D4600">
            <v>860.52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 t="str">
            <v>Volutone</v>
          </cell>
        </row>
        <row r="4601">
          <cell r="A4601" t="str">
            <v>C5K2-TPD-DP</v>
          </cell>
          <cell r="B4601" t="str">
            <v>Middle Atlantic</v>
          </cell>
          <cell r="C4601" t="str">
            <v>C5 KIT TRADL 2BY PLEXI DP</v>
          </cell>
          <cell r="D4601">
            <v>860.52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 t="str">
            <v>Volutone</v>
          </cell>
        </row>
        <row r="4602">
          <cell r="A4602" t="str">
            <v>C5K2-TPD-DC</v>
          </cell>
          <cell r="B4602" t="str">
            <v>Middle Atlantic</v>
          </cell>
          <cell r="C4602" t="str">
            <v>C5 KIT TRADL 2BY PLEXI DC</v>
          </cell>
          <cell r="D4602">
            <v>860.52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 t="str">
            <v>Volutone</v>
          </cell>
        </row>
        <row r="4603">
          <cell r="A4603" t="str">
            <v>C5K2-TPD-AG</v>
          </cell>
          <cell r="B4603" t="str">
            <v>Middle Atlantic</v>
          </cell>
          <cell r="C4603" t="str">
            <v>C5 KIT TRADL 2BY PLEXI AG</v>
          </cell>
          <cell r="D4603">
            <v>860.52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 t="str">
            <v>Volutone</v>
          </cell>
        </row>
        <row r="4604">
          <cell r="A4604" t="str">
            <v>C5K1-TSD-WG</v>
          </cell>
          <cell r="B4604" t="str">
            <v>Middle Atlantic</v>
          </cell>
          <cell r="C4604" t="str">
            <v>C5 KIT TRADL 1BY SOLID WG</v>
          </cell>
          <cell r="D4604">
            <v>563.03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 t="str">
            <v>Volutone</v>
          </cell>
        </row>
        <row r="4605">
          <cell r="A4605" t="str">
            <v>C5K1-TSD-SG</v>
          </cell>
          <cell r="B4605" t="str">
            <v>Middle Atlantic</v>
          </cell>
          <cell r="C4605" t="str">
            <v>C5 KIT TRADL 1BY SOLID SG</v>
          </cell>
          <cell r="D4605">
            <v>563.03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 t="str">
            <v>Volutone</v>
          </cell>
        </row>
        <row r="4606">
          <cell r="A4606" t="str">
            <v>C5K1-TSD-PS</v>
          </cell>
          <cell r="B4606" t="str">
            <v>Middle Atlantic</v>
          </cell>
          <cell r="C4606" t="str">
            <v>C5 KIT TRADL 1BY SOLID PS</v>
          </cell>
          <cell r="D4606">
            <v>563.03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 t="str">
            <v>Volutone</v>
          </cell>
        </row>
        <row r="4607">
          <cell r="A4607" t="str">
            <v>C5K1-TSD-MP</v>
          </cell>
          <cell r="B4607" t="str">
            <v>Middle Atlantic</v>
          </cell>
          <cell r="C4607" t="str">
            <v>C5 KIT TRADL 1BY SOLID MP</v>
          </cell>
          <cell r="D4607">
            <v>563.03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 t="str">
            <v>Volutone</v>
          </cell>
        </row>
        <row r="4608">
          <cell r="A4608" t="str">
            <v>C5K1-TSD-LW</v>
          </cell>
          <cell r="B4608" t="str">
            <v>Middle Atlantic</v>
          </cell>
          <cell r="C4608" t="str">
            <v>C5 KIT TRADL 1BY SOLID LW</v>
          </cell>
          <cell r="D4608">
            <v>563.03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 t="str">
            <v>Volutone</v>
          </cell>
        </row>
        <row r="4609">
          <cell r="A4609" t="str">
            <v>C5K1-TSD-HM</v>
          </cell>
          <cell r="B4609" t="str">
            <v>Middle Atlantic</v>
          </cell>
          <cell r="C4609" t="str">
            <v>C5 KIT TRADL 1BY SOLID HM</v>
          </cell>
          <cell r="D4609">
            <v>563.03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 t="str">
            <v>Volutone</v>
          </cell>
        </row>
        <row r="4610">
          <cell r="A4610" t="str">
            <v>C5K1-TSD-GS</v>
          </cell>
          <cell r="B4610" t="str">
            <v>Middle Atlantic</v>
          </cell>
          <cell r="C4610" t="str">
            <v>C5 KIT TRADL 1BY SOLID GS</v>
          </cell>
          <cell r="D4610">
            <v>563.03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 t="str">
            <v>Volutone</v>
          </cell>
        </row>
        <row r="4611">
          <cell r="A4611" t="str">
            <v>C5K1-TSD-EA</v>
          </cell>
          <cell r="B4611" t="str">
            <v>Middle Atlantic</v>
          </cell>
          <cell r="C4611" t="str">
            <v>C5 KIT TRADL 1BY SOLID EA</v>
          </cell>
          <cell r="D4611">
            <v>563.03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 t="str">
            <v>Volutone</v>
          </cell>
        </row>
        <row r="4612">
          <cell r="A4612" t="str">
            <v>C5K1-TSD-DS</v>
          </cell>
          <cell r="B4612" t="str">
            <v>Middle Atlantic</v>
          </cell>
          <cell r="C4612" t="str">
            <v>C5 KIT TRADL 1BY SOLID DS</v>
          </cell>
          <cell r="D4612">
            <v>563.03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 t="str">
            <v>Volutone</v>
          </cell>
        </row>
        <row r="4613">
          <cell r="A4613" t="str">
            <v>C5K1-TSD-DP</v>
          </cell>
          <cell r="B4613" t="str">
            <v>Middle Atlantic</v>
          </cell>
          <cell r="C4613" t="str">
            <v>C5 KIT TRADL 1BY SOLID DP</v>
          </cell>
          <cell r="D4613">
            <v>563.03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 t="str">
            <v>Volutone</v>
          </cell>
        </row>
        <row r="4614">
          <cell r="A4614" t="str">
            <v>C5K1-TSD-DC</v>
          </cell>
          <cell r="B4614" t="str">
            <v>Middle Atlantic</v>
          </cell>
          <cell r="C4614" t="str">
            <v>C5 KIT TRADL 1BY SOLID DC</v>
          </cell>
          <cell r="D4614">
            <v>563.03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 t="str">
            <v>Volutone</v>
          </cell>
        </row>
        <row r="4615">
          <cell r="A4615" t="str">
            <v>C5K1-TSD-AG</v>
          </cell>
          <cell r="B4615" t="str">
            <v>Middle Atlantic</v>
          </cell>
          <cell r="C4615" t="str">
            <v>C5 KIT TRADL 1BY SOLID AG</v>
          </cell>
          <cell r="D4615">
            <v>563.03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 t="str">
            <v>Volutone</v>
          </cell>
        </row>
        <row r="4616">
          <cell r="A4616" t="str">
            <v>C5K1-TPD-WG</v>
          </cell>
          <cell r="B4616" t="str">
            <v>Middle Atlantic</v>
          </cell>
          <cell r="C4616" t="str">
            <v>C5 KIT TRADL 1BY PLEXI WG</v>
          </cell>
          <cell r="D4616">
            <v>693.97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 t="str">
            <v>Volutone</v>
          </cell>
        </row>
        <row r="4617">
          <cell r="A4617" t="str">
            <v>C5K1-TPD-SG</v>
          </cell>
          <cell r="B4617" t="str">
            <v>Middle Atlantic</v>
          </cell>
          <cell r="C4617" t="str">
            <v>C5 KIT TRADL 1BY PLEXI SG</v>
          </cell>
          <cell r="D4617">
            <v>693.97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 t="str">
            <v>Volutone</v>
          </cell>
        </row>
        <row r="4618">
          <cell r="A4618" t="str">
            <v>C5K1-TPD-PS</v>
          </cell>
          <cell r="B4618" t="str">
            <v>Middle Atlantic</v>
          </cell>
          <cell r="C4618" t="str">
            <v>C5 KIT TRADL 1BY PLEXI PS</v>
          </cell>
          <cell r="D4618">
            <v>693.97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 t="str">
            <v>Volutone</v>
          </cell>
        </row>
        <row r="4619">
          <cell r="A4619" t="str">
            <v>C5K1-TPD-MP</v>
          </cell>
          <cell r="B4619" t="str">
            <v>Middle Atlantic</v>
          </cell>
          <cell r="C4619" t="str">
            <v>C5 KIT TRADL 1BY PLEXI MP</v>
          </cell>
          <cell r="D4619">
            <v>693.97</v>
          </cell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 t="str">
            <v>Volutone</v>
          </cell>
        </row>
        <row r="4620">
          <cell r="A4620" t="str">
            <v>C5K1-TPD-LW</v>
          </cell>
          <cell r="B4620" t="str">
            <v>Middle Atlantic</v>
          </cell>
          <cell r="C4620" t="str">
            <v>C5 KIT TRADL 1BY PLEXI LW</v>
          </cell>
          <cell r="D4620">
            <v>693.97</v>
          </cell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 t="str">
            <v>Volutone</v>
          </cell>
        </row>
        <row r="4621">
          <cell r="A4621" t="str">
            <v>C5K1-TPD-HM</v>
          </cell>
          <cell r="B4621" t="str">
            <v>Middle Atlantic</v>
          </cell>
          <cell r="C4621" t="str">
            <v>C5 KIT TRADL 1BY PLEXI HM</v>
          </cell>
          <cell r="D4621">
            <v>693.97</v>
          </cell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 t="str">
            <v>Volutone</v>
          </cell>
        </row>
        <row r="4622">
          <cell r="A4622" t="str">
            <v>C5K1-TPD-GS</v>
          </cell>
          <cell r="B4622" t="str">
            <v>Middle Atlantic</v>
          </cell>
          <cell r="C4622" t="str">
            <v>C5 KIT TRADL 1BY PLEXI GS</v>
          </cell>
          <cell r="D4622">
            <v>693.97</v>
          </cell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 t="str">
            <v>Volutone</v>
          </cell>
        </row>
        <row r="4623">
          <cell r="A4623" t="str">
            <v>C5K1-TPD-EA</v>
          </cell>
          <cell r="B4623" t="str">
            <v>Middle Atlantic</v>
          </cell>
          <cell r="C4623" t="str">
            <v>C5 KIT TRADL 1BY PLEXI EA</v>
          </cell>
          <cell r="D4623">
            <v>693.97</v>
          </cell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 t="str">
            <v>Volutone</v>
          </cell>
        </row>
        <row r="4624">
          <cell r="A4624" t="str">
            <v>C5K1-TPD-DS</v>
          </cell>
          <cell r="B4624" t="str">
            <v>Middle Atlantic</v>
          </cell>
          <cell r="C4624" t="str">
            <v>C5 KIT TRADL 1BY PLEXI DS</v>
          </cell>
          <cell r="D4624">
            <v>693.97</v>
          </cell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 t="str">
            <v>Volutone</v>
          </cell>
        </row>
        <row r="4625">
          <cell r="A4625" t="str">
            <v>C5K1-TPD-DP</v>
          </cell>
          <cell r="B4625" t="str">
            <v>Middle Atlantic</v>
          </cell>
          <cell r="C4625" t="str">
            <v>C5 KIT TRADL 1BY PLEXI DP</v>
          </cell>
          <cell r="D4625">
            <v>693.97</v>
          </cell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 t="str">
            <v>Volutone</v>
          </cell>
        </row>
        <row r="4626">
          <cell r="A4626" t="str">
            <v>C5K1-TPD-DC</v>
          </cell>
          <cell r="B4626" t="str">
            <v>Middle Atlantic</v>
          </cell>
          <cell r="C4626" t="str">
            <v>C5 KIT TRADL 1BY PLEXI DC</v>
          </cell>
          <cell r="D4626">
            <v>693.97</v>
          </cell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 t="str">
            <v>Volutone</v>
          </cell>
        </row>
        <row r="4627">
          <cell r="A4627" t="str">
            <v>C5K1-TPD-AG</v>
          </cell>
          <cell r="B4627" t="str">
            <v>Middle Atlantic</v>
          </cell>
          <cell r="C4627" t="str">
            <v>C5 KIT TRADL 1BY PLEXI AG</v>
          </cell>
          <cell r="D4627">
            <v>693.97</v>
          </cell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 t="str">
            <v>Volutone</v>
          </cell>
        </row>
        <row r="4628">
          <cell r="A4628" t="str">
            <v>C5K3-CSD-WG</v>
          </cell>
          <cell r="B4628" t="str">
            <v>Middle Atlantic</v>
          </cell>
          <cell r="C4628" t="str">
            <v>C5 KIT CONTEMP 3BY SLD WG</v>
          </cell>
          <cell r="D4628">
            <v>878.33</v>
          </cell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 t="str">
            <v>Volutone</v>
          </cell>
        </row>
        <row r="4629">
          <cell r="A4629" t="str">
            <v>C5K3-CSD-SG</v>
          </cell>
          <cell r="B4629" t="str">
            <v>Middle Atlantic</v>
          </cell>
          <cell r="C4629" t="str">
            <v>C5 KIT CONTEMP 3BY SLD SG</v>
          </cell>
          <cell r="D4629">
            <v>878.33</v>
          </cell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 t="str">
            <v>Volutone</v>
          </cell>
        </row>
        <row r="4630">
          <cell r="A4630" t="str">
            <v>C5K3-CSD-PS</v>
          </cell>
          <cell r="B4630" t="str">
            <v>Middle Atlantic</v>
          </cell>
          <cell r="C4630" t="str">
            <v>C5 KIT CONTEMP 3BY SLD PS</v>
          </cell>
          <cell r="D4630">
            <v>878.33</v>
          </cell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 t="str">
            <v>Volutone</v>
          </cell>
        </row>
        <row r="4631">
          <cell r="A4631" t="str">
            <v>C5K3-CSD-MP</v>
          </cell>
          <cell r="B4631" t="str">
            <v>Middle Atlantic</v>
          </cell>
          <cell r="C4631" t="str">
            <v>C5 KIT CONTEMP 3BY SLD MP</v>
          </cell>
          <cell r="D4631">
            <v>878.33</v>
          </cell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 t="str">
            <v>Volutone</v>
          </cell>
        </row>
        <row r="4632">
          <cell r="A4632" t="str">
            <v>C5K3-CSD-LW</v>
          </cell>
          <cell r="B4632" t="str">
            <v>Middle Atlantic</v>
          </cell>
          <cell r="C4632" t="str">
            <v>C5 KIT CONTEMP 3BY SLD LW</v>
          </cell>
          <cell r="D4632">
            <v>878.33</v>
          </cell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 t="str">
            <v>Volutone</v>
          </cell>
        </row>
        <row r="4633">
          <cell r="A4633" t="str">
            <v>C5K3-CSD-HM</v>
          </cell>
          <cell r="B4633" t="str">
            <v>Middle Atlantic</v>
          </cell>
          <cell r="C4633" t="str">
            <v>C5 KIT CONTEMP 3BY SLD HM</v>
          </cell>
          <cell r="D4633">
            <v>878.33</v>
          </cell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 t="str">
            <v>Volutone</v>
          </cell>
        </row>
        <row r="4634">
          <cell r="A4634" t="str">
            <v>C5K3-CSD-GS</v>
          </cell>
          <cell r="B4634" t="str">
            <v>Middle Atlantic</v>
          </cell>
          <cell r="C4634" t="str">
            <v>C5 KIT CONTEMP 3BY SLD GS</v>
          </cell>
          <cell r="D4634">
            <v>878.33</v>
          </cell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 t="str">
            <v>Volutone</v>
          </cell>
        </row>
        <row r="4635">
          <cell r="A4635" t="str">
            <v>C5K3-CSD-EA</v>
          </cell>
          <cell r="B4635" t="str">
            <v>Middle Atlantic</v>
          </cell>
          <cell r="C4635" t="str">
            <v>C5 KIT CONTEMP 3BY SLD EA</v>
          </cell>
          <cell r="D4635">
            <v>878.33</v>
          </cell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 t="str">
            <v>Volutone</v>
          </cell>
        </row>
        <row r="4636">
          <cell r="A4636" t="str">
            <v>C5K3-CSD-DS</v>
          </cell>
          <cell r="B4636" t="str">
            <v>Middle Atlantic</v>
          </cell>
          <cell r="C4636" t="str">
            <v>C5 KIT CONTEMP 3BY SLD DS</v>
          </cell>
          <cell r="D4636">
            <v>878.33</v>
          </cell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 t="str">
            <v>Volutone</v>
          </cell>
        </row>
        <row r="4637">
          <cell r="A4637" t="str">
            <v>C5K3-CSD-DP</v>
          </cell>
          <cell r="B4637" t="str">
            <v>Middle Atlantic</v>
          </cell>
          <cell r="C4637" t="str">
            <v>C5 KIT CONTEMP 3BY SLD DP</v>
          </cell>
          <cell r="D4637">
            <v>878.33</v>
          </cell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 t="str">
            <v>Volutone</v>
          </cell>
        </row>
        <row r="4638">
          <cell r="A4638" t="str">
            <v>C5K3-CSD-DC</v>
          </cell>
          <cell r="B4638" t="str">
            <v>Middle Atlantic</v>
          </cell>
          <cell r="C4638" t="str">
            <v>C5 KIT CONTEMP 3BY SLD DC</v>
          </cell>
          <cell r="D4638">
            <v>878.33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 t="str">
            <v>Volutone</v>
          </cell>
        </row>
        <row r="4639">
          <cell r="A4639" t="str">
            <v>C5K3-CSD-AG</v>
          </cell>
          <cell r="B4639" t="str">
            <v>Middle Atlantic</v>
          </cell>
          <cell r="C4639" t="str">
            <v>C5 KIT CONTEMP 3BY SLD AG</v>
          </cell>
          <cell r="D4639">
            <v>878.33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 t="str">
            <v>Volutone</v>
          </cell>
        </row>
        <row r="4640">
          <cell r="A4640" t="str">
            <v>C5K3-CPD-WG</v>
          </cell>
          <cell r="B4640" t="str">
            <v>Middle Atlantic</v>
          </cell>
          <cell r="C4640" t="str">
            <v>C5 KIT CONTEMP 3BY PLX WG</v>
          </cell>
          <cell r="D4640">
            <v>1082.5899999999999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 t="str">
            <v>Volutone</v>
          </cell>
        </row>
        <row r="4641">
          <cell r="A4641" t="str">
            <v>C5K3-CPD-SG</v>
          </cell>
          <cell r="B4641" t="str">
            <v>Middle Atlantic</v>
          </cell>
          <cell r="C4641" t="str">
            <v>C5 KIT CONTEMP 3BY PLX SG</v>
          </cell>
          <cell r="D4641">
            <v>1082.5899999999999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 t="str">
            <v>Volutone</v>
          </cell>
        </row>
        <row r="4642">
          <cell r="A4642" t="str">
            <v>C5K3-CPD-PS</v>
          </cell>
          <cell r="B4642" t="str">
            <v>Middle Atlantic</v>
          </cell>
          <cell r="C4642" t="str">
            <v>C5 KIT CONTEMP 3BY PLX PS</v>
          </cell>
          <cell r="D4642">
            <v>1082.5899999999999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 t="str">
            <v>Volutone</v>
          </cell>
        </row>
        <row r="4643">
          <cell r="A4643" t="str">
            <v>C5K3-CPD-MP</v>
          </cell>
          <cell r="B4643" t="str">
            <v>Middle Atlantic</v>
          </cell>
          <cell r="C4643" t="str">
            <v>C5 KIT CONTEMP 3BY PLX MP</v>
          </cell>
          <cell r="D4643">
            <v>1082.5899999999999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 t="str">
            <v>Volutone</v>
          </cell>
        </row>
        <row r="4644">
          <cell r="A4644" t="str">
            <v>C5K3-CPD-LW</v>
          </cell>
          <cell r="B4644" t="str">
            <v>Middle Atlantic</v>
          </cell>
          <cell r="C4644" t="str">
            <v>C5 KIT CONTEMP 3BY PLX LW</v>
          </cell>
          <cell r="D4644">
            <v>1082.5899999999999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 t="str">
            <v>Volutone</v>
          </cell>
        </row>
        <row r="4645">
          <cell r="A4645" t="str">
            <v>C5K3-CPD-HM</v>
          </cell>
          <cell r="B4645" t="str">
            <v>Middle Atlantic</v>
          </cell>
          <cell r="C4645" t="str">
            <v>C5 KIT CONTEMP 3BY PLX HM</v>
          </cell>
          <cell r="D4645">
            <v>1082.5899999999999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 t="str">
            <v>Volutone</v>
          </cell>
        </row>
        <row r="4646">
          <cell r="A4646" t="str">
            <v>C5K3-CPD-GS</v>
          </cell>
          <cell r="B4646" t="str">
            <v>Middle Atlantic</v>
          </cell>
          <cell r="C4646" t="str">
            <v>C5 KIT CONTEMP 3BY PLX GS</v>
          </cell>
          <cell r="D4646">
            <v>1082.5899999999999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 t="str">
            <v>Volutone</v>
          </cell>
        </row>
        <row r="4647">
          <cell r="A4647" t="str">
            <v>C5K3-CPD-EA</v>
          </cell>
          <cell r="B4647" t="str">
            <v>Middle Atlantic</v>
          </cell>
          <cell r="C4647" t="str">
            <v>C5 KIT CONTEMP 3BY PLX EA</v>
          </cell>
          <cell r="D4647">
            <v>1082.5899999999999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 t="str">
            <v>Volutone</v>
          </cell>
        </row>
        <row r="4648">
          <cell r="A4648" t="str">
            <v>C5K3-CPD-DS</v>
          </cell>
          <cell r="B4648" t="str">
            <v>Middle Atlantic</v>
          </cell>
          <cell r="C4648" t="str">
            <v>C5 KIT CONTEMP 3BY PLX DS</v>
          </cell>
          <cell r="D4648">
            <v>1082.5899999999999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 t="str">
            <v>Volutone</v>
          </cell>
        </row>
        <row r="4649">
          <cell r="A4649" t="str">
            <v>C5K3-CPD-DP</v>
          </cell>
          <cell r="B4649" t="str">
            <v>Middle Atlantic</v>
          </cell>
          <cell r="C4649" t="str">
            <v>C5 KIT CONTEMP 3BY PLX DP</v>
          </cell>
          <cell r="D4649">
            <v>1082.5899999999999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 t="str">
            <v>Volutone</v>
          </cell>
        </row>
        <row r="4650">
          <cell r="A4650" t="str">
            <v>C5K3-CPD-DC</v>
          </cell>
          <cell r="B4650" t="str">
            <v>Middle Atlantic</v>
          </cell>
          <cell r="C4650" t="str">
            <v>C5 KIT CONTEMP 3BY PLX DC</v>
          </cell>
          <cell r="D4650">
            <v>1082.5899999999999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 t="str">
            <v>Volutone</v>
          </cell>
        </row>
        <row r="4651">
          <cell r="A4651" t="str">
            <v>C5K3-CPD-AG</v>
          </cell>
          <cell r="B4651" t="str">
            <v>Middle Atlantic</v>
          </cell>
          <cell r="C4651" t="str">
            <v>C5 KIT CONTEMP 3BY PLX AG</v>
          </cell>
          <cell r="D4651">
            <v>1082.5899999999999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 t="str">
            <v>Volutone</v>
          </cell>
        </row>
        <row r="4652">
          <cell r="A4652" t="str">
            <v>C5K2-CSD-WG</v>
          </cell>
          <cell r="B4652" t="str">
            <v>Middle Atlantic</v>
          </cell>
          <cell r="C4652" t="str">
            <v>C5 KIT CONTEMP 2BY SLD WG</v>
          </cell>
          <cell r="D4652">
            <v>698.16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 t="str">
            <v>Volutone</v>
          </cell>
        </row>
        <row r="4653">
          <cell r="A4653" t="str">
            <v>C5K2-CSD-SG</v>
          </cell>
          <cell r="B4653" t="str">
            <v>Middle Atlantic</v>
          </cell>
          <cell r="C4653" t="str">
            <v>C5 KIT CONTEMP 2BY SLD SG</v>
          </cell>
          <cell r="D4653">
            <v>698.16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 t="str">
            <v>Volutone</v>
          </cell>
        </row>
        <row r="4654">
          <cell r="A4654" t="str">
            <v>C5K2-CSD-PS</v>
          </cell>
          <cell r="B4654" t="str">
            <v>Middle Atlantic</v>
          </cell>
          <cell r="C4654" t="str">
            <v>C5 KIT CONTEMP 2BY SLD PS</v>
          </cell>
          <cell r="D4654">
            <v>698.16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 t="str">
            <v>Volutone</v>
          </cell>
        </row>
        <row r="4655">
          <cell r="A4655" t="str">
            <v>C5K2-CSD-MP</v>
          </cell>
          <cell r="B4655" t="str">
            <v>Middle Atlantic</v>
          </cell>
          <cell r="C4655" t="str">
            <v>C5 KIT CONTEMP 2BY SLD MP</v>
          </cell>
          <cell r="D4655">
            <v>698.16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 t="str">
            <v>Volutone</v>
          </cell>
        </row>
        <row r="4656">
          <cell r="A4656" t="str">
            <v>C5K2-CSD-LW</v>
          </cell>
          <cell r="B4656" t="str">
            <v>Middle Atlantic</v>
          </cell>
          <cell r="C4656" t="str">
            <v>C5 KIT CONTEMP 2BY SLD LW</v>
          </cell>
          <cell r="D4656">
            <v>698.16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 t="str">
            <v>Volutone</v>
          </cell>
        </row>
        <row r="4657">
          <cell r="A4657" t="str">
            <v>C5K2-CSD-HM</v>
          </cell>
          <cell r="B4657" t="str">
            <v>Middle Atlantic</v>
          </cell>
          <cell r="C4657" t="str">
            <v>C5 KIT CONTEMP 2BY SLD HM</v>
          </cell>
          <cell r="D4657">
            <v>698.16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 t="str">
            <v>Volutone</v>
          </cell>
        </row>
        <row r="4658">
          <cell r="A4658" t="str">
            <v>C5K2-CSD-GS</v>
          </cell>
          <cell r="B4658" t="str">
            <v>Middle Atlantic</v>
          </cell>
          <cell r="C4658" t="str">
            <v>C5 KIT CONTEMP 2BY SLD GS</v>
          </cell>
          <cell r="D4658">
            <v>698.16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 t="str">
            <v>Volutone</v>
          </cell>
        </row>
        <row r="4659">
          <cell r="A4659" t="str">
            <v>C5K2-CSD-EA</v>
          </cell>
          <cell r="B4659" t="str">
            <v>Middle Atlantic</v>
          </cell>
          <cell r="C4659" t="str">
            <v>C5 KIT CONTEMP 2BY SLD EA</v>
          </cell>
          <cell r="D4659">
            <v>698.16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 t="str">
            <v>Volutone</v>
          </cell>
        </row>
        <row r="4660">
          <cell r="A4660" t="str">
            <v>C5K2-CSD-DS</v>
          </cell>
          <cell r="B4660" t="str">
            <v>Middle Atlantic</v>
          </cell>
          <cell r="C4660" t="str">
            <v>C5 KIT CONTEMP 2BY SLD DS</v>
          </cell>
          <cell r="D4660">
            <v>698.16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 t="str">
            <v>Volutone</v>
          </cell>
        </row>
        <row r="4661">
          <cell r="A4661" t="str">
            <v>C5K2-CSD-DP</v>
          </cell>
          <cell r="B4661" t="str">
            <v>Middle Atlantic</v>
          </cell>
          <cell r="C4661" t="str">
            <v>C5 KIT CONTEMP 2BY SLD DP</v>
          </cell>
          <cell r="D4661">
            <v>698.16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 t="str">
            <v>Volutone</v>
          </cell>
        </row>
        <row r="4662">
          <cell r="A4662" t="str">
            <v>C5K2-CSD-DC</v>
          </cell>
          <cell r="B4662" t="str">
            <v>Middle Atlantic</v>
          </cell>
          <cell r="C4662" t="str">
            <v>C5 KIT CONTEMP 2BY SLD DC</v>
          </cell>
          <cell r="D4662">
            <v>698.16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 t="str">
            <v>Volutone</v>
          </cell>
        </row>
        <row r="4663">
          <cell r="A4663" t="str">
            <v>C5K2-CSD-AG</v>
          </cell>
          <cell r="B4663" t="str">
            <v>Middle Atlantic</v>
          </cell>
          <cell r="C4663" t="str">
            <v>C5 KIT CONTEMP 2BY SLD AG</v>
          </cell>
          <cell r="D4663">
            <v>698.16</v>
          </cell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 t="str">
            <v>Volutone</v>
          </cell>
        </row>
        <row r="4664">
          <cell r="A4664" t="str">
            <v>C5K2-CPD-WG</v>
          </cell>
          <cell r="B4664" t="str">
            <v>Middle Atlantic</v>
          </cell>
          <cell r="C4664" t="str">
            <v>C5 KIT CONTEMP 2BY PLX WG</v>
          </cell>
          <cell r="D4664">
            <v>860.52</v>
          </cell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 t="str">
            <v>Volutone</v>
          </cell>
        </row>
        <row r="4665">
          <cell r="A4665" t="str">
            <v>C5K2-CPD-SG</v>
          </cell>
          <cell r="B4665" t="str">
            <v>Middle Atlantic</v>
          </cell>
          <cell r="C4665" t="str">
            <v>C5 KIT CONTEMP 2BY PLX SG</v>
          </cell>
          <cell r="D4665">
            <v>860.52</v>
          </cell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 t="str">
            <v>Volutone</v>
          </cell>
        </row>
        <row r="4666">
          <cell r="A4666" t="str">
            <v>C5K2-CPD-PS</v>
          </cell>
          <cell r="B4666" t="str">
            <v>Middle Atlantic</v>
          </cell>
          <cell r="C4666" t="str">
            <v>C5 KIT CONTEMP 2BY PLX PS</v>
          </cell>
          <cell r="D4666">
            <v>860.52</v>
          </cell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 t="str">
            <v>Volutone</v>
          </cell>
        </row>
        <row r="4667">
          <cell r="A4667" t="str">
            <v>C5K2-CPD-MP</v>
          </cell>
          <cell r="B4667" t="str">
            <v>Middle Atlantic</v>
          </cell>
          <cell r="C4667" t="str">
            <v>C5 KIT CONTEMP 2BY PLX MP</v>
          </cell>
          <cell r="D4667">
            <v>860.52</v>
          </cell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 t="str">
            <v>Volutone</v>
          </cell>
        </row>
        <row r="4668">
          <cell r="A4668" t="str">
            <v>C5K2-CPD-LW</v>
          </cell>
          <cell r="B4668" t="str">
            <v>Middle Atlantic</v>
          </cell>
          <cell r="C4668" t="str">
            <v>C5 KIT CONTEMP 2BY PLX LW</v>
          </cell>
          <cell r="D4668">
            <v>860.52</v>
          </cell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 t="str">
            <v>Volutone</v>
          </cell>
        </row>
        <row r="4669">
          <cell r="A4669" t="str">
            <v>C5K2-CPD-HM</v>
          </cell>
          <cell r="B4669" t="str">
            <v>Middle Atlantic</v>
          </cell>
          <cell r="C4669" t="str">
            <v>C5 KIT CONTEMP 2BY PLX HM</v>
          </cell>
          <cell r="D4669">
            <v>860.52</v>
          </cell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 t="str">
            <v>Volutone</v>
          </cell>
        </row>
        <row r="4670">
          <cell r="A4670" t="str">
            <v>C5K2-CPD-GS</v>
          </cell>
          <cell r="B4670" t="str">
            <v>Middle Atlantic</v>
          </cell>
          <cell r="C4670" t="str">
            <v>C5 KIT CONTEMP 2BY PLX GS</v>
          </cell>
          <cell r="D4670">
            <v>860.52</v>
          </cell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 t="str">
            <v>Volutone</v>
          </cell>
        </row>
        <row r="4671">
          <cell r="A4671" t="str">
            <v>C5K2-CPD-EA</v>
          </cell>
          <cell r="B4671" t="str">
            <v>Middle Atlantic</v>
          </cell>
          <cell r="C4671" t="str">
            <v>C5 KIT CONTEMP 2BY PLX EA</v>
          </cell>
          <cell r="D4671">
            <v>860.52</v>
          </cell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 t="str">
            <v>Volutone</v>
          </cell>
        </row>
        <row r="4672">
          <cell r="A4672" t="str">
            <v>C5K2-CPD-DS</v>
          </cell>
          <cell r="B4672" t="str">
            <v>Middle Atlantic</v>
          </cell>
          <cell r="C4672" t="str">
            <v>C5 KIT CONTEMP 2BY PLX DS</v>
          </cell>
          <cell r="D4672">
            <v>860.52</v>
          </cell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 t="str">
            <v>Volutone</v>
          </cell>
        </row>
        <row r="4673">
          <cell r="A4673" t="str">
            <v>C5K2-CPD-DP</v>
          </cell>
          <cell r="B4673" t="str">
            <v>Middle Atlantic</v>
          </cell>
          <cell r="C4673" t="str">
            <v>C5 KIT CONTEMP 2BY PLX DP</v>
          </cell>
          <cell r="D4673">
            <v>860.52</v>
          </cell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 t="str">
            <v>Volutone</v>
          </cell>
        </row>
        <row r="4674">
          <cell r="A4674" t="str">
            <v>C5K2-CPD-DC</v>
          </cell>
          <cell r="B4674" t="str">
            <v>Middle Atlantic</v>
          </cell>
          <cell r="C4674" t="str">
            <v>C5 KIT CONTEMP 2BY PLX DC</v>
          </cell>
          <cell r="D4674">
            <v>860.52</v>
          </cell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 t="str">
            <v>Volutone</v>
          </cell>
        </row>
        <row r="4675">
          <cell r="A4675" t="str">
            <v>C5K2-CPD-AG</v>
          </cell>
          <cell r="B4675" t="str">
            <v>Middle Atlantic</v>
          </cell>
          <cell r="C4675" t="str">
            <v>C5 KIT CONTEMP 2BY PLX AG</v>
          </cell>
          <cell r="D4675">
            <v>860.52</v>
          </cell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 t="str">
            <v>Volutone</v>
          </cell>
        </row>
        <row r="4676">
          <cell r="A4676" t="str">
            <v>C5K1-CSD-WG</v>
          </cell>
          <cell r="B4676" t="str">
            <v>Middle Atlantic</v>
          </cell>
          <cell r="C4676" t="str">
            <v>C5 KIT CONTEMP 1BY SLD WG</v>
          </cell>
          <cell r="D4676">
            <v>563.03</v>
          </cell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 t="str">
            <v>Volutone</v>
          </cell>
        </row>
        <row r="4677">
          <cell r="A4677" t="str">
            <v>C5K1-CSD-SG</v>
          </cell>
          <cell r="B4677" t="str">
            <v>Middle Atlantic</v>
          </cell>
          <cell r="C4677" t="str">
            <v>C5 KIT CONTEMP 1BY SLD SG</v>
          </cell>
          <cell r="D4677">
            <v>563.03</v>
          </cell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 t="str">
            <v>Volutone</v>
          </cell>
        </row>
        <row r="4678">
          <cell r="A4678" t="str">
            <v>C5K1-CSD-PS</v>
          </cell>
          <cell r="B4678" t="str">
            <v>Middle Atlantic</v>
          </cell>
          <cell r="C4678" t="str">
            <v>C5 KIT CONTEMP 1BY SLD PS</v>
          </cell>
          <cell r="D4678">
            <v>563.03</v>
          </cell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 t="str">
            <v>Volutone</v>
          </cell>
        </row>
        <row r="4679">
          <cell r="A4679" t="str">
            <v>C5K1-CSD-MP</v>
          </cell>
          <cell r="B4679" t="str">
            <v>Middle Atlantic</v>
          </cell>
          <cell r="C4679" t="str">
            <v>C5 KIT CONTEMP 1BY SLD MP</v>
          </cell>
          <cell r="D4679">
            <v>563.03</v>
          </cell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 t="str">
            <v>Volutone</v>
          </cell>
        </row>
        <row r="4680">
          <cell r="A4680" t="str">
            <v>C5K1-CSD-LW</v>
          </cell>
          <cell r="B4680" t="str">
            <v>Middle Atlantic</v>
          </cell>
          <cell r="C4680" t="str">
            <v>C5 KIT CONTEMP 1BY SLD LW</v>
          </cell>
          <cell r="D4680">
            <v>563.03</v>
          </cell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 t="str">
            <v>Volutone</v>
          </cell>
        </row>
        <row r="4681">
          <cell r="A4681" t="str">
            <v>C5K1-CSD-HM</v>
          </cell>
          <cell r="B4681" t="str">
            <v>Middle Atlantic</v>
          </cell>
          <cell r="C4681" t="str">
            <v>C5 KIT CONTEMP 1BY SLD HM</v>
          </cell>
          <cell r="D4681">
            <v>563.03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 t="str">
            <v>Volutone</v>
          </cell>
        </row>
        <row r="4682">
          <cell r="A4682" t="str">
            <v>C5K1-CSD-GS</v>
          </cell>
          <cell r="B4682" t="str">
            <v>Middle Atlantic</v>
          </cell>
          <cell r="C4682" t="str">
            <v>C5 KIT CONTEMP 1BY SLD GS</v>
          </cell>
          <cell r="D4682">
            <v>563.03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 t="str">
            <v>Volutone</v>
          </cell>
        </row>
        <row r="4683">
          <cell r="A4683" t="str">
            <v>C5K1-CSD-EA</v>
          </cell>
          <cell r="B4683" t="str">
            <v>Middle Atlantic</v>
          </cell>
          <cell r="C4683" t="str">
            <v>C5 KIT CONTEMP 1BY SLD EA</v>
          </cell>
          <cell r="D4683">
            <v>563.03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 t="str">
            <v>Volutone</v>
          </cell>
        </row>
        <row r="4684">
          <cell r="A4684" t="str">
            <v>C5K1-CSD-DS</v>
          </cell>
          <cell r="B4684" t="str">
            <v>Middle Atlantic</v>
          </cell>
          <cell r="C4684" t="str">
            <v>C5 KIT CONTEMP 1BY SLD DS</v>
          </cell>
          <cell r="D4684">
            <v>563.03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 t="str">
            <v>Volutone</v>
          </cell>
        </row>
        <row r="4685">
          <cell r="A4685" t="str">
            <v>C5K1-CSD-DP</v>
          </cell>
          <cell r="B4685" t="str">
            <v>Middle Atlantic</v>
          </cell>
          <cell r="C4685" t="str">
            <v>C5 KIT CONTEMP 1BY SLD DP</v>
          </cell>
          <cell r="D4685">
            <v>563.03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 t="str">
            <v>Volutone</v>
          </cell>
        </row>
        <row r="4686">
          <cell r="A4686" t="str">
            <v>C5K1-CSD-DC</v>
          </cell>
          <cell r="B4686" t="str">
            <v>Middle Atlantic</v>
          </cell>
          <cell r="C4686" t="str">
            <v>C5 KIT CONTEMP 1BY SLD DC</v>
          </cell>
          <cell r="D4686">
            <v>563.03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 t="str">
            <v>Volutone</v>
          </cell>
        </row>
        <row r="4687">
          <cell r="A4687" t="str">
            <v>C5K1-CSD-AG</v>
          </cell>
          <cell r="B4687" t="str">
            <v>Middle Atlantic</v>
          </cell>
          <cell r="C4687" t="str">
            <v>C5 KIT CONTEMP 1BY SLD AG</v>
          </cell>
          <cell r="D4687">
            <v>563.03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 t="str">
            <v>Volutone</v>
          </cell>
        </row>
        <row r="4688">
          <cell r="A4688" t="str">
            <v>C5K1-CPD-WG</v>
          </cell>
          <cell r="B4688" t="str">
            <v>Middle Atlantic</v>
          </cell>
          <cell r="C4688" t="str">
            <v>C5 KIT CONTEMP 1BY PLX WG</v>
          </cell>
          <cell r="D4688">
            <v>693.97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 t="str">
            <v>Volutone</v>
          </cell>
        </row>
        <row r="4689">
          <cell r="A4689" t="str">
            <v>C5K1-CPD-SG</v>
          </cell>
          <cell r="B4689" t="str">
            <v>Middle Atlantic</v>
          </cell>
          <cell r="C4689" t="str">
            <v>C5 KIT CONTEMP 1BY PLX SG</v>
          </cell>
          <cell r="D4689">
            <v>693.97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 t="str">
            <v>Volutone</v>
          </cell>
        </row>
        <row r="4690">
          <cell r="A4690" t="str">
            <v>C5K1-CPD-PS</v>
          </cell>
          <cell r="B4690" t="str">
            <v>Middle Atlantic</v>
          </cell>
          <cell r="C4690" t="str">
            <v>C5 KIT CONTEMP 1BY PLX PS</v>
          </cell>
          <cell r="D4690">
            <v>693.97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 t="str">
            <v>Volutone</v>
          </cell>
        </row>
        <row r="4691">
          <cell r="A4691" t="str">
            <v>C5K1-CPD-MP</v>
          </cell>
          <cell r="B4691" t="str">
            <v>Middle Atlantic</v>
          </cell>
          <cell r="C4691" t="str">
            <v>C5 KIT CONTEMP 1BY PLX MP</v>
          </cell>
          <cell r="D4691">
            <v>693.97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 t="str">
            <v>Volutone</v>
          </cell>
        </row>
        <row r="4692">
          <cell r="A4692" t="str">
            <v>C5K1-CPD-LW</v>
          </cell>
          <cell r="B4692" t="str">
            <v>Middle Atlantic</v>
          </cell>
          <cell r="C4692" t="str">
            <v>C5 KIT CONTEMP 1BY PLX LW</v>
          </cell>
          <cell r="D4692">
            <v>693.97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 t="str">
            <v>Volutone</v>
          </cell>
        </row>
        <row r="4693">
          <cell r="A4693" t="str">
            <v>C5K1-CPD-HM</v>
          </cell>
          <cell r="B4693" t="str">
            <v>Middle Atlantic</v>
          </cell>
          <cell r="C4693" t="str">
            <v>C5 KIT CONTEMP 1BY PLX HM</v>
          </cell>
          <cell r="D4693">
            <v>693.97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 t="str">
            <v>Volutone</v>
          </cell>
        </row>
        <row r="4694">
          <cell r="A4694" t="str">
            <v>C5K1-CPD-GS</v>
          </cell>
          <cell r="B4694" t="str">
            <v>Middle Atlantic</v>
          </cell>
          <cell r="C4694" t="str">
            <v>C5 KIT CONTEMP 1BY PLX GS</v>
          </cell>
          <cell r="D4694">
            <v>693.97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 t="str">
            <v>Volutone</v>
          </cell>
        </row>
        <row r="4695">
          <cell r="A4695" t="str">
            <v>C5K1-CPD-EA</v>
          </cell>
          <cell r="B4695" t="str">
            <v>Middle Atlantic</v>
          </cell>
          <cell r="C4695" t="str">
            <v>C5 KIT CONTEMP 1BY PLX EA</v>
          </cell>
          <cell r="D4695">
            <v>693.97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 t="str">
            <v>Volutone</v>
          </cell>
        </row>
        <row r="4696">
          <cell r="A4696" t="str">
            <v>C5K1-CPD-DS</v>
          </cell>
          <cell r="B4696" t="str">
            <v>Middle Atlantic</v>
          </cell>
          <cell r="C4696" t="str">
            <v>C5 KIT CONTEMP 1BY PLX DS</v>
          </cell>
          <cell r="D4696">
            <v>693.97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 t="str">
            <v>Volutone</v>
          </cell>
        </row>
        <row r="4697">
          <cell r="A4697" t="str">
            <v>C5K1-CPD-DP</v>
          </cell>
          <cell r="B4697" t="str">
            <v>Middle Atlantic</v>
          </cell>
          <cell r="C4697" t="str">
            <v>C5 KIT CONTEMP 1BY PLX DP</v>
          </cell>
          <cell r="D4697">
            <v>693.97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 t="str">
            <v>Volutone</v>
          </cell>
        </row>
        <row r="4698">
          <cell r="A4698" t="str">
            <v>C5K1-CPD-DC</v>
          </cell>
          <cell r="B4698" t="str">
            <v>Middle Atlantic</v>
          </cell>
          <cell r="C4698" t="str">
            <v>C5 KIT CONTEMP 1BY PLX DC</v>
          </cell>
          <cell r="D4698">
            <v>693.97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 t="str">
            <v>Volutone</v>
          </cell>
        </row>
        <row r="4699">
          <cell r="A4699" t="str">
            <v>C5K1-CPD-AG</v>
          </cell>
          <cell r="B4699" t="str">
            <v>Middle Atlantic</v>
          </cell>
          <cell r="C4699" t="str">
            <v>C5 KIT CONTEMP 1BY PLX AG</v>
          </cell>
          <cell r="D4699">
            <v>693.97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 t="str">
            <v>Volutone</v>
          </cell>
        </row>
        <row r="4700">
          <cell r="A4700" t="str">
            <v>IC5F3</v>
          </cell>
          <cell r="B4700" t="str">
            <v>Middle Atlantic</v>
          </cell>
          <cell r="C4700" t="str">
            <v>C5 FRAME,3 BAY 13U 20"D</v>
          </cell>
          <cell r="D4700">
            <v>1167.08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 t="str">
            <v>Volutone</v>
          </cell>
        </row>
        <row r="4701">
          <cell r="A4701" t="str">
            <v>C5F3</v>
          </cell>
          <cell r="B4701" t="str">
            <v>Middle Atlantic</v>
          </cell>
          <cell r="C4701" t="str">
            <v>C5 FRAME,3 BAY 13SP 20"D</v>
          </cell>
          <cell r="D4701">
            <v>1167.08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 t="str">
            <v>Volutone</v>
          </cell>
        </row>
        <row r="4702">
          <cell r="A4702" t="str">
            <v>IC5F2</v>
          </cell>
          <cell r="B4702" t="str">
            <v>Middle Atlantic</v>
          </cell>
          <cell r="C4702" t="str">
            <v>C5 FRAME,2 BAY 13U 20"D</v>
          </cell>
          <cell r="D4702">
            <v>927.68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 t="str">
            <v>Volutone</v>
          </cell>
        </row>
        <row r="4703">
          <cell r="A4703" t="str">
            <v>C5F2</v>
          </cell>
          <cell r="B4703" t="str">
            <v>Middle Atlantic</v>
          </cell>
          <cell r="C4703" t="str">
            <v>C5 FRAME,2 BAY 13SP 20"D</v>
          </cell>
          <cell r="D4703">
            <v>927.68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 t="str">
            <v>Volutone</v>
          </cell>
        </row>
        <row r="4704">
          <cell r="A4704" t="str">
            <v>IC5F1</v>
          </cell>
          <cell r="B4704" t="str">
            <v>Middle Atlantic</v>
          </cell>
          <cell r="C4704" t="str">
            <v>C5 FRAME,1 BAY 13U 20"D</v>
          </cell>
          <cell r="D4704">
            <v>739.22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 t="str">
            <v>Volutone</v>
          </cell>
        </row>
        <row r="4705">
          <cell r="A4705" t="str">
            <v>C5F1</v>
          </cell>
          <cell r="B4705" t="str">
            <v>Middle Atlantic</v>
          </cell>
          <cell r="C4705" t="str">
            <v>C5 FRAME,1 BAY 13SP 20"D</v>
          </cell>
          <cell r="D4705">
            <v>739.22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 t="str">
            <v>Volutone</v>
          </cell>
        </row>
        <row r="4706">
          <cell r="A4706" t="str">
            <v>C5-SDSH-TWG</v>
          </cell>
          <cell r="B4706" t="str">
            <v>Middle Atlantic</v>
          </cell>
          <cell r="C4706" t="str">
            <v>C5 FLIPUP SDSHELF TRAD WG</v>
          </cell>
          <cell r="D4706">
            <v>223.06</v>
          </cell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 t="str">
            <v>Volutone</v>
          </cell>
        </row>
        <row r="4707">
          <cell r="A4707" t="str">
            <v>C5-SDSH-TSG</v>
          </cell>
          <cell r="B4707" t="str">
            <v>Middle Atlantic</v>
          </cell>
          <cell r="C4707" t="str">
            <v>C5 FLIPUP SDSHELF TRAD SG</v>
          </cell>
          <cell r="D4707">
            <v>223.06</v>
          </cell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 t="str">
            <v>Volutone</v>
          </cell>
        </row>
        <row r="4708">
          <cell r="A4708" t="str">
            <v>C5-SDSH-TPS</v>
          </cell>
          <cell r="B4708" t="str">
            <v>Middle Atlantic</v>
          </cell>
          <cell r="C4708" t="str">
            <v>C5 FLIPUP SDSHELF TRAD PS</v>
          </cell>
          <cell r="D4708">
            <v>223.06</v>
          </cell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 t="str">
            <v>Volutone</v>
          </cell>
        </row>
        <row r="4709">
          <cell r="A4709" t="str">
            <v>C5-SDSH-TMP</v>
          </cell>
          <cell r="B4709" t="str">
            <v>Middle Atlantic</v>
          </cell>
          <cell r="C4709" t="str">
            <v>C5 FLIPUP SDSHELF TRAD MP</v>
          </cell>
          <cell r="D4709">
            <v>223.06</v>
          </cell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 t="str">
            <v>Volutone</v>
          </cell>
        </row>
        <row r="4710">
          <cell r="A4710" t="str">
            <v>C5-SDSH-TLW</v>
          </cell>
          <cell r="B4710" t="str">
            <v>Middle Atlantic</v>
          </cell>
          <cell r="C4710" t="str">
            <v>C5 FLIPUP SDSHELF TRAD LW</v>
          </cell>
          <cell r="D4710">
            <v>223.06</v>
          </cell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 t="str">
            <v>Volutone</v>
          </cell>
        </row>
        <row r="4711">
          <cell r="A4711" t="str">
            <v>C5-SDSH-THM</v>
          </cell>
          <cell r="B4711" t="str">
            <v>Middle Atlantic</v>
          </cell>
          <cell r="C4711" t="str">
            <v>C5 FLIPUP SDSHELF TRAD HM</v>
          </cell>
          <cell r="D4711">
            <v>223.06</v>
          </cell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 t="str">
            <v>Volutone</v>
          </cell>
        </row>
        <row r="4712">
          <cell r="A4712" t="str">
            <v>C5-SDSH-TGS</v>
          </cell>
          <cell r="B4712" t="str">
            <v>Middle Atlantic</v>
          </cell>
          <cell r="C4712" t="str">
            <v>C5 FLIPUP SDSHELF TRAD GS</v>
          </cell>
          <cell r="D4712">
            <v>223.06</v>
          </cell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 t="str">
            <v>Volutone</v>
          </cell>
        </row>
        <row r="4713">
          <cell r="A4713" t="str">
            <v>C5-SDSH-TEA</v>
          </cell>
          <cell r="B4713" t="str">
            <v>Middle Atlantic</v>
          </cell>
          <cell r="C4713" t="str">
            <v>C5 FLIPUP SDSHELF TRAD EA</v>
          </cell>
          <cell r="D4713">
            <v>223.06</v>
          </cell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 t="str">
            <v>Volutone</v>
          </cell>
        </row>
        <row r="4714">
          <cell r="A4714" t="str">
            <v>C5-SDSH-TDS</v>
          </cell>
          <cell r="B4714" t="str">
            <v>Middle Atlantic</v>
          </cell>
          <cell r="C4714" t="str">
            <v>C5 FLIPUP SDSHELF TRAD DS</v>
          </cell>
          <cell r="D4714">
            <v>223.06</v>
          </cell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 t="str">
            <v>Volutone</v>
          </cell>
        </row>
        <row r="4715">
          <cell r="A4715" t="str">
            <v>C5-SDSH-TDP</v>
          </cell>
          <cell r="B4715" t="str">
            <v>Middle Atlantic</v>
          </cell>
          <cell r="C4715" t="str">
            <v>C5 FLIPUP SDSHELF TRAD DP</v>
          </cell>
          <cell r="D4715">
            <v>223.06</v>
          </cell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 t="str">
            <v>Volutone</v>
          </cell>
        </row>
        <row r="4716">
          <cell r="A4716" t="str">
            <v>C5-SDSH-TDC</v>
          </cell>
          <cell r="B4716" t="str">
            <v>Middle Atlantic</v>
          </cell>
          <cell r="C4716" t="str">
            <v>C5 FLIPUP SDSHELF TRAD DC</v>
          </cell>
          <cell r="D4716">
            <v>223.06</v>
          </cell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 t="str">
            <v>Volutone</v>
          </cell>
        </row>
        <row r="4717">
          <cell r="A4717" t="str">
            <v>C5-SDSH-TAG</v>
          </cell>
          <cell r="B4717" t="str">
            <v>Middle Atlantic</v>
          </cell>
          <cell r="C4717" t="str">
            <v>C5 FLIPUP SDSHELF TRAD AG</v>
          </cell>
          <cell r="D4717">
            <v>223.06</v>
          </cell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 t="str">
            <v>Volutone</v>
          </cell>
        </row>
        <row r="4718">
          <cell r="A4718" t="str">
            <v>C5-SDSH-CWG</v>
          </cell>
          <cell r="B4718" t="str">
            <v>Middle Atlantic</v>
          </cell>
          <cell r="C4718" t="str">
            <v>C5 FLIPUP SDSHELF CONT WG</v>
          </cell>
          <cell r="D4718">
            <v>223.06</v>
          </cell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 t="str">
            <v>Volutone</v>
          </cell>
        </row>
        <row r="4719">
          <cell r="A4719" t="str">
            <v>C5-SDSH-CSG</v>
          </cell>
          <cell r="B4719" t="str">
            <v>Middle Atlantic</v>
          </cell>
          <cell r="C4719" t="str">
            <v>C5 FLIPUP SDSHELF CONT SG</v>
          </cell>
          <cell r="D4719">
            <v>223.06</v>
          </cell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 t="str">
            <v>Volutone</v>
          </cell>
        </row>
        <row r="4720">
          <cell r="A4720" t="str">
            <v>C5-SDSH-CPS</v>
          </cell>
          <cell r="B4720" t="str">
            <v>Middle Atlantic</v>
          </cell>
          <cell r="C4720" t="str">
            <v>C5 FLIPUP SDSHELF CONT PS</v>
          </cell>
          <cell r="D4720">
            <v>223.06</v>
          </cell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 t="str">
            <v>Volutone</v>
          </cell>
        </row>
        <row r="4721">
          <cell r="A4721" t="str">
            <v>C5-SDSH-CMP</v>
          </cell>
          <cell r="B4721" t="str">
            <v>Middle Atlantic</v>
          </cell>
          <cell r="C4721" t="str">
            <v>C5 FLIPUP SDSHELF CONT MP</v>
          </cell>
          <cell r="D4721">
            <v>223.06</v>
          </cell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 t="str">
            <v>Volutone</v>
          </cell>
        </row>
        <row r="4722">
          <cell r="A4722" t="str">
            <v>C5-SDSH-CLW</v>
          </cell>
          <cell r="B4722" t="str">
            <v>Middle Atlantic</v>
          </cell>
          <cell r="C4722" t="str">
            <v>C5 FLIPUP SDSHELF CONT LW</v>
          </cell>
          <cell r="D4722">
            <v>223.06</v>
          </cell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 t="str">
            <v>Volutone</v>
          </cell>
        </row>
        <row r="4723">
          <cell r="A4723" t="str">
            <v>C5-SDSH-CHM</v>
          </cell>
          <cell r="B4723" t="str">
            <v>Middle Atlantic</v>
          </cell>
          <cell r="C4723" t="str">
            <v>C5 FLIPUP SDSHELF CONT HM</v>
          </cell>
          <cell r="D4723">
            <v>223.06</v>
          </cell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 t="str">
            <v>Volutone</v>
          </cell>
        </row>
        <row r="4724">
          <cell r="A4724" t="str">
            <v>C5-SDSH-CGS</v>
          </cell>
          <cell r="B4724" t="str">
            <v>Middle Atlantic</v>
          </cell>
          <cell r="C4724" t="str">
            <v>C5 FLIPUP SDSHELF CONT GS</v>
          </cell>
          <cell r="D4724">
            <v>223.06</v>
          </cell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 t="str">
            <v>Volutone</v>
          </cell>
        </row>
        <row r="4725">
          <cell r="A4725" t="str">
            <v>C5-SDSH-CEA</v>
          </cell>
          <cell r="B4725" t="str">
            <v>Middle Atlantic</v>
          </cell>
          <cell r="C4725" t="str">
            <v>C5 FLIPUP SDSHELF CONT EA</v>
          </cell>
          <cell r="D4725">
            <v>223.06</v>
          </cell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 t="str">
            <v>Volutone</v>
          </cell>
        </row>
        <row r="4726">
          <cell r="A4726" t="str">
            <v>C5-SDSH-CDS</v>
          </cell>
          <cell r="B4726" t="str">
            <v>Middle Atlantic</v>
          </cell>
          <cell r="C4726" t="str">
            <v>C5 FLIPUP SDSHELF CONT DS</v>
          </cell>
          <cell r="D4726">
            <v>223.06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 t="str">
            <v>Volutone</v>
          </cell>
        </row>
        <row r="4727">
          <cell r="A4727" t="str">
            <v>C5-SDSH-CDP</v>
          </cell>
          <cell r="B4727" t="str">
            <v>Middle Atlantic</v>
          </cell>
          <cell r="C4727" t="str">
            <v>C5 FLIPUP SDSHELF CONT DP</v>
          </cell>
          <cell r="D4727">
            <v>223.06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 t="str">
            <v>Volutone</v>
          </cell>
        </row>
        <row r="4728">
          <cell r="A4728" t="str">
            <v>C5-SDSH-CDC</v>
          </cell>
          <cell r="B4728" t="str">
            <v>Middle Atlantic</v>
          </cell>
          <cell r="C4728" t="str">
            <v>C5 FLIPUP SDSHELF CONT DC</v>
          </cell>
          <cell r="D4728">
            <v>223.06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 t="str">
            <v>Volutone</v>
          </cell>
        </row>
        <row r="4729">
          <cell r="A4729" t="str">
            <v>C5-SDSH-CAG</v>
          </cell>
          <cell r="B4729" t="str">
            <v>Middle Atlantic</v>
          </cell>
          <cell r="C4729" t="str">
            <v>C5 FLIPUP SDSHELF CONT AG</v>
          </cell>
          <cell r="D4729">
            <v>223.06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 t="str">
            <v>Volutone</v>
          </cell>
        </row>
        <row r="4730">
          <cell r="A4730" t="str">
            <v>C5-CG</v>
          </cell>
          <cell r="B4730" t="str">
            <v>Middle Atlantic</v>
          </cell>
          <cell r="C4730" t="str">
            <v>C5 CABLE GROMMET</v>
          </cell>
          <cell r="D4730">
            <v>7.78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 t="str">
            <v>Volutone</v>
          </cell>
        </row>
        <row r="4731">
          <cell r="A4731" t="str">
            <v>C5-COLLAR</v>
          </cell>
          <cell r="B4731" t="str">
            <v>Middle Atlantic</v>
          </cell>
          <cell r="C4731" t="str">
            <v>C5 CABLE CUBBY COLLAR</v>
          </cell>
          <cell r="D4731">
            <v>31.13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 t="str">
            <v>Volutone</v>
          </cell>
        </row>
        <row r="4732">
          <cell r="A4732" t="str">
            <v>C5-ARB</v>
          </cell>
          <cell r="B4732" t="str">
            <v>Middle Atlantic</v>
          </cell>
          <cell r="C4732" t="str">
            <v>C5 ADJUSTABLE RAIL BRKT</v>
          </cell>
          <cell r="D4732">
            <v>20.47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 t="str">
            <v>Volutone</v>
          </cell>
        </row>
        <row r="4733">
          <cell r="A4733" t="str">
            <v>C5-MM1</v>
          </cell>
          <cell r="B4733" t="str">
            <v>Middle Atlantic</v>
          </cell>
          <cell r="C4733" t="str">
            <v>C5 3250 MONITOR MOUNT</v>
          </cell>
          <cell r="D4733">
            <v>357.94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 t="str">
            <v>Volutone</v>
          </cell>
        </row>
        <row r="4734">
          <cell r="A4734" t="str">
            <v>C5-EXT</v>
          </cell>
          <cell r="B4734" t="str">
            <v>Middle Atlantic</v>
          </cell>
          <cell r="C4734" t="str">
            <v>C5 1BAY REAR DOOR EXT KIT</v>
          </cell>
          <cell r="D4734">
            <v>79.8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 t="str">
            <v>Volutone</v>
          </cell>
        </row>
        <row r="4735">
          <cell r="A4735" t="str">
            <v>BG17</v>
          </cell>
          <cell r="B4735" t="str">
            <v>Middle Atlantic</v>
          </cell>
          <cell r="C4735" t="str">
            <v>BRUSH GASKET 17'ROLL</v>
          </cell>
          <cell r="D4735">
            <v>13.74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 t="str">
            <v>Volutone</v>
          </cell>
        </row>
        <row r="4736">
          <cell r="A4736" t="str">
            <v>RKW-HD</v>
          </cell>
          <cell r="B4736" t="str">
            <v>Middle Atlantic</v>
          </cell>
          <cell r="C4736" t="str">
            <v>BRK/RK WHEEL KIT HEAVYDTY</v>
          </cell>
          <cell r="D4736">
            <v>43.07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 t="str">
            <v>Volutone</v>
          </cell>
        </row>
        <row r="4737">
          <cell r="A4737" t="str">
            <v>RKW</v>
          </cell>
          <cell r="B4737" t="str">
            <v>Middle Atlantic</v>
          </cell>
          <cell r="C4737" t="str">
            <v>BRK/RK LOCKING WHEEL OPTI</v>
          </cell>
          <cell r="D4737">
            <v>29.55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 t="str">
            <v>Volutone</v>
          </cell>
        </row>
        <row r="4738">
          <cell r="A4738" t="str">
            <v>TS</v>
          </cell>
          <cell r="B4738" t="str">
            <v>Middle Atlantic</v>
          </cell>
          <cell r="C4738" t="str">
            <v>BLACK POWCT 45SP TRIMSTRI</v>
          </cell>
          <cell r="D4738">
            <v>13.32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 t="str">
            <v>Volutone</v>
          </cell>
        </row>
        <row r="4739">
          <cell r="A4739" t="str">
            <v>5-BAVTRIM</v>
          </cell>
          <cell r="B4739" t="str">
            <v>Middle Atlantic</v>
          </cell>
          <cell r="C4739" t="str">
            <v>BLACK BRUSH VNT TRIM PNL</v>
          </cell>
          <cell r="D4739">
            <v>33.1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 t="str">
            <v>Volutone</v>
          </cell>
        </row>
        <row r="4740">
          <cell r="A4740" t="str">
            <v>VBK-BGR-SA</v>
          </cell>
          <cell r="B4740" t="str">
            <v>Middle Atlantic</v>
          </cell>
          <cell r="C4740" t="str">
            <v>BGR-SA VENT BLOCKER KIT</v>
          </cell>
          <cell r="D4740">
            <v>9.86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 t="str">
            <v>Volutone</v>
          </cell>
        </row>
        <row r="4741">
          <cell r="A4741" t="str">
            <v>VBK-BGR</v>
          </cell>
          <cell r="B4741" t="str">
            <v>Middle Atlantic</v>
          </cell>
          <cell r="C4741" t="str">
            <v>BGR VENT BLOCKER</v>
          </cell>
          <cell r="D4741">
            <v>8.3000000000000007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 t="str">
            <v>Volutone</v>
          </cell>
        </row>
        <row r="4742">
          <cell r="A4742" t="str">
            <v>BGR-ISO-Z4</v>
          </cell>
          <cell r="B4742" t="str">
            <v>Middle Atlantic</v>
          </cell>
          <cell r="C4742" t="str">
            <v>BGR SEISMIC ISO KIT</v>
          </cell>
          <cell r="D4742">
            <v>50.08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 t="str">
            <v>Volutone</v>
          </cell>
        </row>
        <row r="4743">
          <cell r="A4743" t="str">
            <v>BGR-Z4</v>
          </cell>
          <cell r="B4743" t="str">
            <v>Middle Atlantic</v>
          </cell>
          <cell r="C4743" t="str">
            <v>BGR SEISMIC BRACKETS</v>
          </cell>
          <cell r="D4743">
            <v>22.72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 t="str">
            <v>Volutone</v>
          </cell>
        </row>
        <row r="4744">
          <cell r="A4744" t="str">
            <v>BGR-ISO</v>
          </cell>
          <cell r="B4744" t="str">
            <v>Middle Atlantic</v>
          </cell>
          <cell r="C4744" t="str">
            <v>BGR ISOLATION KIT</v>
          </cell>
          <cell r="D4744">
            <v>28.53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 t="str">
            <v>Volutone</v>
          </cell>
        </row>
        <row r="4745">
          <cell r="A4745" t="str">
            <v>BS-BGR</v>
          </cell>
          <cell r="B4745" t="str">
            <v>Middle Atlantic</v>
          </cell>
          <cell r="C4745" t="str">
            <v>BGR INNER PLATFORM BASE</v>
          </cell>
          <cell r="D4745">
            <v>46.69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 t="str">
            <v>Volutone</v>
          </cell>
        </row>
        <row r="4746">
          <cell r="A4746" t="str">
            <v>CBS-BGR</v>
          </cell>
          <cell r="B4746" t="str">
            <v>Middle Atlantic</v>
          </cell>
          <cell r="C4746" t="str">
            <v>BGR CASTER KIT W/HDWARE</v>
          </cell>
          <cell r="D4746">
            <v>102.19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 t="str">
            <v>Volutone</v>
          </cell>
        </row>
        <row r="4747">
          <cell r="A4747" t="str">
            <v>BGR-552FT-FC</v>
          </cell>
          <cell r="B4747" t="str">
            <v>Middle Atlantic</v>
          </cell>
          <cell r="C4747" t="str">
            <v>BGR 552CFM FAN TOP W/FC</v>
          </cell>
          <cell r="D4747">
            <v>309.18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 t="str">
            <v>Volutone</v>
          </cell>
        </row>
        <row r="4748">
          <cell r="A4748" t="str">
            <v>BGR-552FT</v>
          </cell>
          <cell r="B4748" t="str">
            <v>Middle Atlantic</v>
          </cell>
          <cell r="C4748" t="str">
            <v>BGR 552CFM FAN TOP</v>
          </cell>
          <cell r="D4748">
            <v>235.19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 t="str">
            <v>Volutone</v>
          </cell>
        </row>
        <row r="4749">
          <cell r="A4749" t="str">
            <v>BGR-276FT-FC</v>
          </cell>
          <cell r="B4749" t="str">
            <v>Middle Atlantic</v>
          </cell>
          <cell r="C4749" t="str">
            <v>BGR 276CFM FAN TOP W/FC</v>
          </cell>
          <cell r="D4749">
            <v>287.39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 t="str">
            <v>Volutone</v>
          </cell>
        </row>
        <row r="4750">
          <cell r="A4750" t="str">
            <v>BGR-276FT</v>
          </cell>
          <cell r="B4750" t="str">
            <v>Middle Atlantic</v>
          </cell>
          <cell r="C4750" t="str">
            <v>BGR 276CFM FAN TOP</v>
          </cell>
          <cell r="D4750">
            <v>216.84</v>
          </cell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 t="str">
            <v>Volutone</v>
          </cell>
        </row>
        <row r="4751">
          <cell r="A4751" t="str">
            <v>BANA6</v>
          </cell>
          <cell r="B4751" t="str">
            <v>Middle Atlantic</v>
          </cell>
          <cell r="C4751" t="str">
            <v>BANANA (6) PORT UCP PNL</v>
          </cell>
          <cell r="D4751">
            <v>7.91</v>
          </cell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 t="str">
            <v>Volutone</v>
          </cell>
        </row>
        <row r="4752">
          <cell r="A4752" t="str">
            <v>BANA4</v>
          </cell>
          <cell r="B4752" t="str">
            <v>Middle Atlantic</v>
          </cell>
          <cell r="C4752" t="str">
            <v>BANANA (4) PORT UCP PNL</v>
          </cell>
          <cell r="D4752">
            <v>7.91</v>
          </cell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 t="str">
            <v>Volutone</v>
          </cell>
        </row>
        <row r="4753">
          <cell r="A4753" t="str">
            <v>BANA2</v>
          </cell>
          <cell r="B4753" t="str">
            <v>Middle Atlantic</v>
          </cell>
          <cell r="C4753" t="str">
            <v>BANANA (2) PORT UCP PNL</v>
          </cell>
          <cell r="D4753">
            <v>7.91</v>
          </cell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 t="str">
            <v>Volutone</v>
          </cell>
        </row>
        <row r="4754">
          <cell r="A4754" t="str">
            <v>AXS-FAN-K</v>
          </cell>
          <cell r="B4754" t="str">
            <v>Middle Atlantic</v>
          </cell>
          <cell r="C4754" t="str">
            <v>AXS,AX-SXR FAN KIT,2 FANS</v>
          </cell>
          <cell r="D4754">
            <v>74.41</v>
          </cell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 t="str">
            <v>Volutone</v>
          </cell>
        </row>
        <row r="4755">
          <cell r="A4755" t="str">
            <v>AXS-GG26</v>
          </cell>
          <cell r="B4755" t="str">
            <v>Middle Atlantic</v>
          </cell>
          <cell r="C4755" t="str">
            <v>AXS GASKET &amp; GUIDE 26"D</v>
          </cell>
          <cell r="D4755">
            <v>85.86</v>
          </cell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 t="str">
            <v>Volutone</v>
          </cell>
        </row>
        <row r="4756">
          <cell r="A4756" t="str">
            <v>AXS-GG20</v>
          </cell>
          <cell r="B4756" t="str">
            <v>Middle Atlantic</v>
          </cell>
          <cell r="C4756" t="str">
            <v>AXS GASKET &amp; GUIDE 20"D</v>
          </cell>
          <cell r="D4756">
            <v>85.86</v>
          </cell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 t="str">
            <v>Volutone</v>
          </cell>
        </row>
        <row r="4757">
          <cell r="A4757" t="str">
            <v>AXS-GG16</v>
          </cell>
          <cell r="B4757" t="str">
            <v>Middle Atlantic</v>
          </cell>
          <cell r="C4757" t="str">
            <v>AXS GASKET &amp; GUIDE 16"D</v>
          </cell>
          <cell r="D4757">
            <v>85.86</v>
          </cell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 t="str">
            <v>Volutone</v>
          </cell>
        </row>
        <row r="4758">
          <cell r="A4758" t="str">
            <v>AXS-WT50</v>
          </cell>
          <cell r="B4758" t="str">
            <v>Middle Atlantic</v>
          </cell>
          <cell r="C4758" t="str">
            <v>AXS CBLCAR WIRE TRAY 50"</v>
          </cell>
          <cell r="D4758">
            <v>41.1</v>
          </cell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 t="str">
            <v>Volutone</v>
          </cell>
        </row>
        <row r="4759">
          <cell r="A4759" t="str">
            <v>AXS-WT25</v>
          </cell>
          <cell r="B4759" t="str">
            <v>Middle Atlantic</v>
          </cell>
          <cell r="C4759" t="str">
            <v>AXS CBLCAR WIRE TRAY 25"</v>
          </cell>
          <cell r="D4759">
            <v>34.229999999999997</v>
          </cell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 t="str">
            <v>Volutone</v>
          </cell>
        </row>
        <row r="4760">
          <cell r="A4760" t="str">
            <v>TRACKL</v>
          </cell>
          <cell r="B4760" t="str">
            <v>Middle Atlantic</v>
          </cell>
          <cell r="C4760" t="str">
            <v>AX-S TRACK LEVELER</v>
          </cell>
          <cell r="D4760">
            <v>48.35</v>
          </cell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 t="str">
            <v>Volutone</v>
          </cell>
        </row>
        <row r="4761">
          <cell r="A4761" t="str">
            <v>AV3ATCGY</v>
          </cell>
          <cell r="B4761" t="str">
            <v>Middle Atlantic</v>
          </cell>
          <cell r="C4761" t="str">
            <v>AV FL P-THR ASY/20A/GY/TC</v>
          </cell>
          <cell r="D4761">
            <v>205.93</v>
          </cell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 t="str">
            <v>Volutone</v>
          </cell>
        </row>
        <row r="4762">
          <cell r="A4762" t="str">
            <v>AV3ATCBK</v>
          </cell>
          <cell r="B4762" t="str">
            <v>Middle Atlantic</v>
          </cell>
          <cell r="C4762" t="str">
            <v>AV FL P-THR ASY/20A/BK/TC</v>
          </cell>
          <cell r="D4762">
            <v>205.93</v>
          </cell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 t="str">
            <v>Volutone</v>
          </cell>
        </row>
        <row r="4763">
          <cell r="A4763" t="str">
            <v>AV3ATCAA</v>
          </cell>
          <cell r="B4763" t="str">
            <v>Middle Atlantic</v>
          </cell>
          <cell r="C4763" t="str">
            <v>AV FL P-THR ASY/20A/AA/TC</v>
          </cell>
          <cell r="D4763">
            <v>232.19</v>
          </cell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 t="str">
            <v>Volutone</v>
          </cell>
        </row>
        <row r="4764">
          <cell r="A4764" t="str">
            <v>KO-AWFP2</v>
          </cell>
          <cell r="B4764" t="str">
            <v>Middle Atlantic</v>
          </cell>
          <cell r="C4764" t="str">
            <v>ASSM FAN KIT FOR 5.25"LKO</v>
          </cell>
          <cell r="D4764">
            <v>88.64</v>
          </cell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 t="str">
            <v>Volutone</v>
          </cell>
        </row>
        <row r="4765">
          <cell r="A4765" t="str">
            <v>ASR-60-HDT-WD</v>
          </cell>
          <cell r="B4765" t="str">
            <v>Middle Atlantic</v>
          </cell>
          <cell r="C4765" t="str">
            <v>ASR-60-HD TRIM KIT WOOD</v>
          </cell>
          <cell r="D4765">
            <v>98.85</v>
          </cell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 t="str">
            <v>Volutone</v>
          </cell>
        </row>
        <row r="4766">
          <cell r="A4766" t="str">
            <v>ASR-60-HDT-BK</v>
          </cell>
          <cell r="B4766" t="str">
            <v>Middle Atlantic</v>
          </cell>
          <cell r="C4766" t="str">
            <v>ASR-60-HD TRIM KIT BLACK</v>
          </cell>
          <cell r="D4766">
            <v>98.85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 t="str">
            <v>Volutone</v>
          </cell>
        </row>
        <row r="4767">
          <cell r="A4767" t="str">
            <v>ASR-42-HDT-WD</v>
          </cell>
          <cell r="B4767" t="str">
            <v>Middle Atlantic</v>
          </cell>
          <cell r="C4767" t="str">
            <v>ASR-42-HD TRIM KIT WOOD</v>
          </cell>
          <cell r="D4767">
            <v>68.239999999999995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 t="str">
            <v>Volutone</v>
          </cell>
        </row>
        <row r="4768">
          <cell r="A4768" t="str">
            <v>ASR-42-HDT-BK</v>
          </cell>
          <cell r="B4768" t="str">
            <v>Middle Atlantic</v>
          </cell>
          <cell r="C4768" t="str">
            <v>ASR-42-HD TRIM KIT BLACK</v>
          </cell>
          <cell r="D4768">
            <v>68.239999999999995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 t="str">
            <v>Volutone</v>
          </cell>
        </row>
        <row r="4769">
          <cell r="A4769" t="str">
            <v>ASR-30-HDT-WD</v>
          </cell>
          <cell r="B4769" t="str">
            <v>Middle Atlantic</v>
          </cell>
          <cell r="C4769" t="str">
            <v>ASR-30-HD TRIM KIT WOOD</v>
          </cell>
          <cell r="D4769">
            <v>48.36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 t="str">
            <v>Volutone</v>
          </cell>
        </row>
        <row r="4770">
          <cell r="A4770" t="str">
            <v>ASR-30-HDT-BK</v>
          </cell>
          <cell r="B4770" t="str">
            <v>Middle Atlantic</v>
          </cell>
          <cell r="C4770" t="str">
            <v>ASR-30-HD TRIM KIT BLACK</v>
          </cell>
          <cell r="D4770">
            <v>48.36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 t="str">
            <v>Volutone</v>
          </cell>
        </row>
        <row r="4771">
          <cell r="A4771" t="str">
            <v>LD-CPU</v>
          </cell>
          <cell r="B4771" t="str">
            <v>Middle Atlantic</v>
          </cell>
          <cell r="C4771" t="str">
            <v>ARTICULATING DSK CPU HLDR</v>
          </cell>
          <cell r="D4771">
            <v>112.49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 t="str">
            <v>Volutone</v>
          </cell>
        </row>
        <row r="4772">
          <cell r="A4772" t="str">
            <v>ASP-OWP-6</v>
          </cell>
          <cell r="B4772" t="str">
            <v>Middle Atlantic</v>
          </cell>
          <cell r="C4772" t="str">
            <v>ANTI-SLP CBL PAD,24PC,OWP</v>
          </cell>
          <cell r="D4772">
            <v>104.22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 t="str">
            <v>Volutone</v>
          </cell>
        </row>
        <row r="4773">
          <cell r="A4773" t="str">
            <v>ASP-OWP</v>
          </cell>
          <cell r="B4773" t="str">
            <v>Middle Atlantic</v>
          </cell>
          <cell r="C4773" t="str">
            <v>ANTI-SLIP CBL PAD,4PC OWP</v>
          </cell>
          <cell r="D4773">
            <v>20.21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 t="str">
            <v>Volutone</v>
          </cell>
        </row>
        <row r="4774">
          <cell r="A4774" t="str">
            <v>TA</v>
          </cell>
          <cell r="B4774" t="str">
            <v>Middle Atlantic</v>
          </cell>
          <cell r="C4774" t="str">
            <v>ANODIZED 45SP TRIM STRIP</v>
          </cell>
          <cell r="D4774">
            <v>33.47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 t="str">
            <v>Volutone</v>
          </cell>
        </row>
        <row r="4775">
          <cell r="A4775" t="str">
            <v>FP3</v>
          </cell>
          <cell r="B4775" t="str">
            <v>Middle Atlantic</v>
          </cell>
          <cell r="C4775" t="str">
            <v>ANOD FAN PANEL FOR 3 FANS</v>
          </cell>
          <cell r="D4775">
            <v>27.13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 t="str">
            <v>Volutone</v>
          </cell>
        </row>
        <row r="4776">
          <cell r="A4776" t="str">
            <v>FP2</v>
          </cell>
          <cell r="B4776" t="str">
            <v>Middle Atlantic</v>
          </cell>
          <cell r="C4776" t="str">
            <v>ANOD FAN PANEL FOR 2 FANS</v>
          </cell>
          <cell r="D4776">
            <v>25.72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 t="str">
            <v>Volutone</v>
          </cell>
        </row>
        <row r="4777">
          <cell r="A4777" t="str">
            <v>FP1</v>
          </cell>
          <cell r="B4777" t="str">
            <v>Middle Atlantic</v>
          </cell>
          <cell r="C4777" t="str">
            <v>ANOD FAN PANEL FOR 1 FAN</v>
          </cell>
          <cell r="D4777">
            <v>24.31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 t="str">
            <v>Volutone</v>
          </cell>
        </row>
        <row r="4778">
          <cell r="A4778" t="str">
            <v>1G3</v>
          </cell>
          <cell r="B4778" t="str">
            <v>Middle Atlantic</v>
          </cell>
          <cell r="C4778" t="str">
            <v>AMP G3 MLTIPN(1)PORT UCP</v>
          </cell>
          <cell r="D4778">
            <v>7.91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 t="str">
            <v>Volutone</v>
          </cell>
        </row>
        <row r="4779">
          <cell r="A4779" t="str">
            <v>1G2</v>
          </cell>
          <cell r="B4779" t="str">
            <v>Middle Atlantic</v>
          </cell>
          <cell r="C4779" t="str">
            <v>AMP G2 MLTIPN(1)PORT UCP</v>
          </cell>
          <cell r="D4779">
            <v>7.91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 t="str">
            <v>Volutone</v>
          </cell>
        </row>
        <row r="4780">
          <cell r="A4780" t="str">
            <v>1G1</v>
          </cell>
          <cell r="B4780" t="str">
            <v>Middle Atlantic</v>
          </cell>
          <cell r="C4780" t="str">
            <v>AMP G1 MLTIPN(1)PORT UCP</v>
          </cell>
          <cell r="D4780">
            <v>7.91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 t="str">
            <v>Volutone</v>
          </cell>
        </row>
        <row r="4781">
          <cell r="A4781" t="str">
            <v>828R-TCAL</v>
          </cell>
          <cell r="B4781" t="str">
            <v>Middle Atlantic</v>
          </cell>
          <cell r="C4781" t="str">
            <v>ALUM DUPLEX RECEPT PLATE</v>
          </cell>
          <cell r="D4781">
            <v>37.83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 t="str">
            <v>Volutone</v>
          </cell>
        </row>
        <row r="4782">
          <cell r="A4782" t="str">
            <v>EGR-SUB</v>
          </cell>
          <cell r="B4782" t="str">
            <v>Middle Atlantic</v>
          </cell>
          <cell r="C4782" t="str">
            <v>ALUM ACCESSORY MOUNT PNL</v>
          </cell>
          <cell r="D4782">
            <v>29.66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 t="str">
            <v>Volutone</v>
          </cell>
        </row>
        <row r="4783">
          <cell r="A4783" t="str">
            <v>CLH-ADJT-6</v>
          </cell>
          <cell r="B4783" t="str">
            <v>Middle Atlantic</v>
          </cell>
          <cell r="C4783" t="str">
            <v>ADJUSTABLE TURN HDWR,6PR</v>
          </cell>
          <cell r="D4783">
            <v>113.3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 t="str">
            <v>Volutone</v>
          </cell>
        </row>
        <row r="4784">
          <cell r="A4784" t="str">
            <v>CLH-ADJT</v>
          </cell>
          <cell r="B4784" t="str">
            <v>Middle Atlantic</v>
          </cell>
          <cell r="C4784" t="str">
            <v>ADJUSTABLE TURN HDWR,1PR</v>
          </cell>
          <cell r="D4784">
            <v>20.09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 t="str">
            <v>Volutone</v>
          </cell>
        </row>
        <row r="4785">
          <cell r="A4785" t="str">
            <v>FTA-6</v>
          </cell>
          <cell r="B4785" t="str">
            <v>Middle Atlantic</v>
          </cell>
          <cell r="C4785" t="str">
            <v>ADJUSTABLE FANTRAY,6 FAN</v>
          </cell>
          <cell r="D4785">
            <v>249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 t="str">
            <v>Volutone</v>
          </cell>
        </row>
        <row r="4786">
          <cell r="A4786" t="str">
            <v>FTA-3</v>
          </cell>
          <cell r="B4786" t="str">
            <v>Middle Atlantic</v>
          </cell>
          <cell r="C4786" t="str">
            <v>ADJUSTABLE FANTRAY,3 FAN</v>
          </cell>
          <cell r="D4786">
            <v>197.13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 t="str">
            <v>Volutone</v>
          </cell>
        </row>
        <row r="4787">
          <cell r="A4787" t="str">
            <v>5AR8</v>
          </cell>
          <cell r="B4787" t="str">
            <v>Middle Atlantic</v>
          </cell>
          <cell r="C4787" t="str">
            <v>ADJ.REAR RACKRAIL FOR 5-8</v>
          </cell>
          <cell r="D4787">
            <v>41.1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 t="str">
            <v>Volutone</v>
          </cell>
        </row>
        <row r="4788">
          <cell r="A4788" t="str">
            <v>5AR37</v>
          </cell>
          <cell r="B4788" t="str">
            <v>Middle Atlantic</v>
          </cell>
          <cell r="C4788" t="str">
            <v>ADJ.REAR RACKRAIL FOR 5-3</v>
          </cell>
          <cell r="D4788">
            <v>66.95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 t="str">
            <v>Volutone</v>
          </cell>
        </row>
        <row r="4789">
          <cell r="A4789" t="str">
            <v>5AR29</v>
          </cell>
          <cell r="B4789" t="str">
            <v>Middle Atlantic</v>
          </cell>
          <cell r="C4789" t="str">
            <v>ADJ.REAR RACKRAIL FOR 5-2</v>
          </cell>
          <cell r="D4789">
            <v>63.91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 t="str">
            <v>Volutone</v>
          </cell>
        </row>
        <row r="4790">
          <cell r="A4790" t="str">
            <v>5AR21</v>
          </cell>
          <cell r="B4790" t="str">
            <v>Middle Atlantic</v>
          </cell>
          <cell r="C4790" t="str">
            <v>ADJ.REAR RACKRAIL FOR 5-2</v>
          </cell>
          <cell r="D4790">
            <v>53.27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 t="str">
            <v>Volutone</v>
          </cell>
        </row>
        <row r="4791">
          <cell r="A4791" t="str">
            <v>5AR14</v>
          </cell>
          <cell r="B4791" t="str">
            <v>Middle Atlantic</v>
          </cell>
          <cell r="C4791" t="str">
            <v>ADJ.REAR RACKRAIL FOR 5-1</v>
          </cell>
          <cell r="D4791">
            <v>45.64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 t="str">
            <v>Volutone</v>
          </cell>
        </row>
        <row r="4792">
          <cell r="A4792" t="str">
            <v>5AR43</v>
          </cell>
          <cell r="B4792" t="str">
            <v>Middle Atlantic</v>
          </cell>
          <cell r="C4792" t="str">
            <v>ADJ.REAR RACKRAIL 5-43</v>
          </cell>
          <cell r="D4792">
            <v>71.5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 t="str">
            <v>Volutone</v>
          </cell>
        </row>
        <row r="4793">
          <cell r="A4793" t="str">
            <v>CLH-ADJH-6</v>
          </cell>
          <cell r="B4793" t="str">
            <v>Middle Atlantic</v>
          </cell>
          <cell r="C4793" t="str">
            <v>ADJ.HORIZ SPLICE HDWR,6PR</v>
          </cell>
          <cell r="D4793">
            <v>113.3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 t="str">
            <v>Volutone</v>
          </cell>
        </row>
        <row r="4794">
          <cell r="A4794" t="str">
            <v>CLH-ADJH</v>
          </cell>
          <cell r="B4794" t="str">
            <v>Middle Atlantic</v>
          </cell>
          <cell r="C4794" t="str">
            <v>ADJ.HORIZ SPLICE HDWR,1PR</v>
          </cell>
          <cell r="D4794">
            <v>20.09</v>
          </cell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 t="str">
            <v>Volutone</v>
          </cell>
        </row>
        <row r="4795">
          <cell r="A4795" t="str">
            <v>CLH-ARD24</v>
          </cell>
          <cell r="B4795" t="str">
            <v>Middle Atlantic</v>
          </cell>
          <cell r="C4795" t="str">
            <v>ADJ RUNG W/ED,24",7 SPLS</v>
          </cell>
          <cell r="D4795">
            <v>77.37</v>
          </cell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 t="str">
            <v>Volutone</v>
          </cell>
        </row>
        <row r="4796">
          <cell r="A4796" t="str">
            <v>CLH-ARD18</v>
          </cell>
          <cell r="B4796" t="str">
            <v>Middle Atlantic</v>
          </cell>
          <cell r="C4796" t="str">
            <v>ADJ RUNG W/ED,12",3 SPLS</v>
          </cell>
          <cell r="D4796">
            <v>65.48</v>
          </cell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 t="str">
            <v>Volutone</v>
          </cell>
        </row>
        <row r="4797">
          <cell r="A4797" t="str">
            <v>CLH-ARD12</v>
          </cell>
          <cell r="B4797" t="str">
            <v>Middle Atlantic</v>
          </cell>
          <cell r="C4797" t="str">
            <v>ADJ RUNG W/ED,12",3 SPLS</v>
          </cell>
          <cell r="D4797">
            <v>48.71</v>
          </cell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 t="str">
            <v>Volutone</v>
          </cell>
        </row>
        <row r="4798">
          <cell r="A4798" t="str">
            <v>5AR8-26</v>
          </cell>
          <cell r="B4798" t="str">
            <v>Middle Atlantic</v>
          </cell>
          <cell r="C4798" t="str">
            <v>ADJ REAR RAIL 5-8-26</v>
          </cell>
          <cell r="D4798">
            <v>43.33</v>
          </cell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 t="str">
            <v>Volutone</v>
          </cell>
        </row>
        <row r="4799">
          <cell r="A4799" t="str">
            <v>5AR43-26</v>
          </cell>
          <cell r="B4799" t="str">
            <v>Middle Atlantic</v>
          </cell>
          <cell r="C4799" t="str">
            <v>ADJ REAR RAIL 5-43-26</v>
          </cell>
          <cell r="D4799">
            <v>75.48</v>
          </cell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 t="str">
            <v>Volutone</v>
          </cell>
        </row>
        <row r="4800">
          <cell r="A4800" t="str">
            <v>5AR37-26</v>
          </cell>
          <cell r="B4800" t="str">
            <v>Middle Atlantic</v>
          </cell>
          <cell r="C4800" t="str">
            <v>ADJ REAR RAIL 5-37-26</v>
          </cell>
          <cell r="D4800">
            <v>70.8</v>
          </cell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 t="str">
            <v>Volutone</v>
          </cell>
        </row>
        <row r="4801">
          <cell r="A4801" t="str">
            <v>5AR29-26</v>
          </cell>
          <cell r="B4801" t="str">
            <v>Middle Atlantic</v>
          </cell>
          <cell r="C4801" t="str">
            <v>ADJ REAR RAIL 5-29-26</v>
          </cell>
          <cell r="D4801">
            <v>67.73</v>
          </cell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 t="str">
            <v>Volutone</v>
          </cell>
        </row>
        <row r="4802">
          <cell r="A4802" t="str">
            <v>5AR21-26</v>
          </cell>
          <cell r="B4802" t="str">
            <v>Middle Atlantic</v>
          </cell>
          <cell r="C4802" t="str">
            <v>ADJ REAR RAIL 5-21-26</v>
          </cell>
          <cell r="D4802">
            <v>55.67</v>
          </cell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 t="str">
            <v>Volutone</v>
          </cell>
        </row>
        <row r="4803">
          <cell r="A4803" t="str">
            <v>5AR14-26</v>
          </cell>
          <cell r="B4803" t="str">
            <v>Middle Atlantic</v>
          </cell>
          <cell r="C4803" t="str">
            <v>ADJ REAR RAIL 5-14-26</v>
          </cell>
          <cell r="D4803">
            <v>48.05</v>
          </cell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 t="str">
            <v>Volutone</v>
          </cell>
        </row>
        <row r="4804">
          <cell r="A4804" t="str">
            <v>MWCFRD-FKIT</v>
          </cell>
          <cell r="B4804" t="str">
            <v>Middle Atlantic</v>
          </cell>
          <cell r="C4804" t="str">
            <v>ADD'L 6"FAN FOR MW-CFRD</v>
          </cell>
          <cell r="D4804">
            <v>65.14</v>
          </cell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 t="str">
            <v>Volutone</v>
          </cell>
        </row>
        <row r="4805">
          <cell r="A4805" t="str">
            <v>VRR-54</v>
          </cell>
          <cell r="B4805" t="str">
            <v>Middle Atlantic</v>
          </cell>
          <cell r="C4805" t="str">
            <v>ADD.PR.54SPZRAIL, 10-32 T</v>
          </cell>
          <cell r="D4805">
            <v>123.27</v>
          </cell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 t="str">
            <v>Volutone</v>
          </cell>
        </row>
        <row r="4806">
          <cell r="A4806" t="str">
            <v>WRK-RR44</v>
          </cell>
          <cell r="B4806" t="str">
            <v>Middle Atlantic</v>
          </cell>
          <cell r="C4806" t="str">
            <v>ADD.44SP RAIL KIT</v>
          </cell>
          <cell r="D4806">
            <v>71.5</v>
          </cell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 t="str">
            <v>Volutone</v>
          </cell>
        </row>
        <row r="4807">
          <cell r="A4807" t="str">
            <v>WRK-RR40</v>
          </cell>
          <cell r="B4807" t="str">
            <v>Middle Atlantic</v>
          </cell>
          <cell r="C4807" t="str">
            <v>ADD.40SP RAIL KIT</v>
          </cell>
          <cell r="D4807">
            <v>66.95</v>
          </cell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 t="str">
            <v>Volutone</v>
          </cell>
        </row>
        <row r="4808">
          <cell r="A4808" t="str">
            <v>WRK-RR37</v>
          </cell>
          <cell r="B4808" t="str">
            <v>Middle Atlantic</v>
          </cell>
          <cell r="C4808" t="str">
            <v>ADD.37SP RAIL KIT</v>
          </cell>
          <cell r="D4808">
            <v>62.41</v>
          </cell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 t="str">
            <v>Volutone</v>
          </cell>
        </row>
        <row r="4809">
          <cell r="A4809" t="str">
            <v>SC-RR27</v>
          </cell>
          <cell r="B4809" t="str">
            <v>Middle Atlantic</v>
          </cell>
          <cell r="C4809" t="str">
            <v>ADD.27SP RAIL KIT,CONSOLE</v>
          </cell>
          <cell r="D4809">
            <v>42</v>
          </cell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 t="str">
            <v>Volutone</v>
          </cell>
        </row>
        <row r="4810">
          <cell r="A4810" t="str">
            <v>WRK-RR24</v>
          </cell>
          <cell r="B4810" t="str">
            <v>Middle Atlantic</v>
          </cell>
          <cell r="C4810" t="str">
            <v>ADD.24SP RAIL KIT</v>
          </cell>
          <cell r="D4810">
            <v>56.27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 t="str">
            <v>Volutone</v>
          </cell>
        </row>
        <row r="4811">
          <cell r="A4811" t="str">
            <v>SC-RR12</v>
          </cell>
          <cell r="B4811" t="str">
            <v>Middle Atlantic</v>
          </cell>
          <cell r="C4811" t="str">
            <v>ADD.12SP RAIL KIT,3T CONS</v>
          </cell>
          <cell r="D4811">
            <v>28.54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 t="str">
            <v>Volutone</v>
          </cell>
        </row>
        <row r="4812">
          <cell r="A4812" t="str">
            <v>EGR-ACCB-T</v>
          </cell>
          <cell r="B4812" t="str">
            <v>Middle Atlantic</v>
          </cell>
          <cell r="C4812" t="str">
            <v>ACCESSORY BRKT TELESCOP'G</v>
          </cell>
          <cell r="D4812">
            <v>29.25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 t="str">
            <v>Volutone</v>
          </cell>
        </row>
        <row r="4813">
          <cell r="A4813" t="str">
            <v>EFB-AAP</v>
          </cell>
          <cell r="B4813" t="str">
            <v>Middle Atlantic</v>
          </cell>
          <cell r="C4813" t="str">
            <v>AAP DEVICE PLATE</v>
          </cell>
          <cell r="D4813">
            <v>19.600000000000001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 t="str">
            <v>Volutone</v>
          </cell>
        </row>
        <row r="4814">
          <cell r="A4814" t="str">
            <v>RM-LCD-MV</v>
          </cell>
          <cell r="B4814" t="str">
            <v>Middle Atlantic</v>
          </cell>
          <cell r="C4814" t="str">
            <v>9SP,RACKMOUNT,LCD,VESA</v>
          </cell>
          <cell r="D4814">
            <v>63.81</v>
          </cell>
          <cell r="E4814">
            <v>0</v>
          </cell>
          <cell r="F4814">
            <v>0.25</v>
          </cell>
          <cell r="G4814">
            <v>0</v>
          </cell>
          <cell r="H4814">
            <v>0</v>
          </cell>
          <cell r="I4814" t="str">
            <v>Volutone</v>
          </cell>
        </row>
        <row r="4815">
          <cell r="A4815" t="str">
            <v>RM-LCD-MT</v>
          </cell>
          <cell r="B4815" t="str">
            <v>Middle Atlantic</v>
          </cell>
          <cell r="C4815" t="str">
            <v>9SP,RACKMOUNT,LCD,TELESCP</v>
          </cell>
          <cell r="D4815">
            <v>148.88</v>
          </cell>
          <cell r="E4815">
            <v>0</v>
          </cell>
          <cell r="F4815">
            <v>0.25</v>
          </cell>
          <cell r="G4815">
            <v>0</v>
          </cell>
          <cell r="H4815">
            <v>0</v>
          </cell>
          <cell r="I4815" t="str">
            <v>Volutone</v>
          </cell>
        </row>
        <row r="4816">
          <cell r="A4816" t="str">
            <v>RM-LCD-MK</v>
          </cell>
          <cell r="B4816" t="str">
            <v>Middle Atlantic</v>
          </cell>
          <cell r="C4816" t="str">
            <v>9SP,RACKMOUNT,LCD,KNUCKLE</v>
          </cell>
          <cell r="D4816">
            <v>106.34</v>
          </cell>
          <cell r="E4816">
            <v>0</v>
          </cell>
          <cell r="F4816">
            <v>0.25</v>
          </cell>
          <cell r="G4816">
            <v>0</v>
          </cell>
          <cell r="H4816">
            <v>0</v>
          </cell>
          <cell r="I4816" t="str">
            <v>Volutone</v>
          </cell>
        </row>
        <row r="4817">
          <cell r="A4817" t="str">
            <v>BGR-LVT9</v>
          </cell>
          <cell r="B4817" t="str">
            <v>Middle Atlantic</v>
          </cell>
          <cell r="C4817" t="str">
            <v>9SP,LARGE VENTED TOP PNL</v>
          </cell>
          <cell r="D4817">
            <v>30.31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 t="str">
            <v>Volutone</v>
          </cell>
        </row>
        <row r="4818">
          <cell r="A4818" t="str">
            <v>CFR-9-18</v>
          </cell>
          <cell r="B4818" t="str">
            <v>Middle Atlantic</v>
          </cell>
          <cell r="C4818" t="str">
            <v>9SP,CABINET FRAME RK,18"D</v>
          </cell>
          <cell r="D4818">
            <v>182.91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 t="str">
            <v>Volutone</v>
          </cell>
        </row>
        <row r="4819">
          <cell r="A4819" t="str">
            <v>CFR-9-16</v>
          </cell>
          <cell r="B4819" t="str">
            <v>Middle Atlantic</v>
          </cell>
          <cell r="C4819" t="str">
            <v>9SP,CABINET FRAME RK,16"D</v>
          </cell>
          <cell r="D4819">
            <v>170.15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 t="str">
            <v>Volutone</v>
          </cell>
        </row>
        <row r="4820">
          <cell r="A4820" t="str">
            <v>BGR-TRR9</v>
          </cell>
          <cell r="B4820" t="str">
            <v>Middle Atlantic</v>
          </cell>
          <cell r="C4820" t="str">
            <v>9SP,BGR TOP RAIL REDUCER</v>
          </cell>
          <cell r="D4820">
            <v>14.38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 t="str">
            <v>Volutone</v>
          </cell>
        </row>
        <row r="4821">
          <cell r="A4821" t="str">
            <v>SFACE9</v>
          </cell>
          <cell r="B4821" t="str">
            <v>Middle Atlantic</v>
          </cell>
          <cell r="C4821" t="str">
            <v>9SP TEXTURED RSH FACE ONL</v>
          </cell>
          <cell r="D4821">
            <v>52.68</v>
          </cell>
          <cell r="E4821">
            <v>0</v>
          </cell>
          <cell r="F4821">
            <v>0.25</v>
          </cell>
          <cell r="G4821">
            <v>0</v>
          </cell>
          <cell r="H4821">
            <v>0</v>
          </cell>
          <cell r="I4821" t="str">
            <v>Volutone</v>
          </cell>
        </row>
        <row r="4822">
          <cell r="A4822" t="str">
            <v>BGR-STP9</v>
          </cell>
          <cell r="B4822" t="str">
            <v>Middle Atlantic</v>
          </cell>
          <cell r="C4822" t="str">
            <v>9SP SOLID TOP PANEL STEEL</v>
          </cell>
          <cell r="D4822">
            <v>25.21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 t="str">
            <v>Volutone</v>
          </cell>
        </row>
        <row r="4823">
          <cell r="A4823" t="str">
            <v>AFACE9</v>
          </cell>
          <cell r="B4823" t="str">
            <v>Middle Atlantic</v>
          </cell>
          <cell r="C4823" t="str">
            <v>9SP ALUMINUM RSH FACE ONL</v>
          </cell>
          <cell r="D4823">
            <v>67.39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 t="str">
            <v>Volutone</v>
          </cell>
        </row>
        <row r="4824">
          <cell r="A4824" t="str">
            <v>PD-920R-NS</v>
          </cell>
          <cell r="B4824" t="str">
            <v>Middle Atlantic</v>
          </cell>
          <cell r="C4824" t="str">
            <v>9OUT,20A,RCKMNT POWER DIS</v>
          </cell>
          <cell r="D4824">
            <v>129.12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 t="str">
            <v>Volutone</v>
          </cell>
        </row>
        <row r="4825">
          <cell r="A4825" t="str">
            <v>PD-915R-PL</v>
          </cell>
          <cell r="B4825" t="str">
            <v>Middle Atlantic</v>
          </cell>
          <cell r="C4825" t="str">
            <v>9OUT,15A,RKMT W/PILOT LT</v>
          </cell>
          <cell r="D4825">
            <v>74.66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 t="str">
            <v>Volutone</v>
          </cell>
        </row>
        <row r="4826">
          <cell r="A4826" t="str">
            <v>PD-915R</v>
          </cell>
          <cell r="B4826" t="str">
            <v>Middle Atlantic</v>
          </cell>
          <cell r="C4826" t="str">
            <v>9OUT,15A,RCKMNT POWER CEN</v>
          </cell>
          <cell r="D4826">
            <v>69.66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 t="str">
            <v>Volutone</v>
          </cell>
        </row>
        <row r="4827">
          <cell r="A4827" t="str">
            <v>PDC-915R-6</v>
          </cell>
          <cell r="B4827" t="str">
            <v>Middle Atlantic</v>
          </cell>
          <cell r="C4827" t="str">
            <v>9OUT 15A 2STAGE NTFY CTRL</v>
          </cell>
          <cell r="D4827">
            <v>127.24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 t="str">
            <v>Volutone</v>
          </cell>
        </row>
        <row r="4828">
          <cell r="A4828" t="str">
            <v>PDC-915R-2</v>
          </cell>
          <cell r="B4828" t="str">
            <v>Middle Atlantic</v>
          </cell>
          <cell r="C4828" t="str">
            <v>9OUT 15A 2STAGE NTFY CTRL</v>
          </cell>
          <cell r="D4828">
            <v>127.24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 t="str">
            <v>Volutone</v>
          </cell>
        </row>
        <row r="4829">
          <cell r="A4829" t="str">
            <v>PD-920RC-20</v>
          </cell>
          <cell r="B4829" t="str">
            <v>Middle Atlantic</v>
          </cell>
          <cell r="C4829" t="str">
            <v>9OTLT,20A,RKMT PWR,WSRG</v>
          </cell>
          <cell r="D4829">
            <v>144.06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 t="str">
            <v>Volutone</v>
          </cell>
        </row>
        <row r="4830">
          <cell r="A4830" t="str">
            <v>PD-920R</v>
          </cell>
          <cell r="B4830" t="str">
            <v>Middle Atlantic</v>
          </cell>
          <cell r="C4830" t="str">
            <v>9OTLT,20A,RKMT PWR,WSRG</v>
          </cell>
          <cell r="D4830">
            <v>137.82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 t="str">
            <v>Volutone</v>
          </cell>
        </row>
        <row r="4831">
          <cell r="A4831" t="str">
            <v>PB-90</v>
          </cell>
          <cell r="B4831" t="str">
            <v>Middle Atlantic</v>
          </cell>
          <cell r="C4831" t="str">
            <v>90DEG PWR MOUNTING BRKTS</v>
          </cell>
          <cell r="D4831">
            <v>8.08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 t="str">
            <v>Volutone</v>
          </cell>
        </row>
        <row r="4832">
          <cell r="A4832" t="str">
            <v>PCDB-90-1.5-12</v>
          </cell>
          <cell r="B4832" t="str">
            <v>Middle Atlantic</v>
          </cell>
          <cell r="C4832" t="str">
            <v>90DEG MOUNT BRKT,12PC</v>
          </cell>
          <cell r="D4832">
            <v>26.59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 t="str">
            <v>Volutone</v>
          </cell>
        </row>
        <row r="4833">
          <cell r="A4833" t="str">
            <v>CLB-VO90-4</v>
          </cell>
          <cell r="B4833" t="str">
            <v>Middle Atlantic</v>
          </cell>
          <cell r="C4833" t="str">
            <v>90 VERT OUTSIDE BEND,BLK,</v>
          </cell>
          <cell r="D4833">
            <v>260.23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 t="str">
            <v>Volutone</v>
          </cell>
        </row>
        <row r="4834">
          <cell r="A4834" t="str">
            <v>CLB-VO90</v>
          </cell>
          <cell r="B4834" t="str">
            <v>Middle Atlantic</v>
          </cell>
          <cell r="C4834" t="str">
            <v>90 VERT OUTSIDE BEND,BLK,</v>
          </cell>
          <cell r="D4834">
            <v>69.38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 t="str">
            <v>Volutone</v>
          </cell>
        </row>
        <row r="4835">
          <cell r="A4835" t="str">
            <v>CLB-VO90-W24</v>
          </cell>
          <cell r="B4835" t="str">
            <v>Middle Atlantic</v>
          </cell>
          <cell r="C4835" t="str">
            <v>90 VERT OUTSD BEND,24",BK</v>
          </cell>
          <cell r="D4835">
            <v>93.62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 t="str">
            <v>Volutone</v>
          </cell>
        </row>
        <row r="4836">
          <cell r="A4836" t="str">
            <v>CLB-VO90-W18</v>
          </cell>
          <cell r="B4836" t="str">
            <v>Middle Atlantic</v>
          </cell>
          <cell r="C4836" t="str">
            <v>90 VERT OUTSD BEND,18",BK</v>
          </cell>
          <cell r="D4836">
            <v>87.31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 t="str">
            <v>Volutone</v>
          </cell>
        </row>
        <row r="4837">
          <cell r="A4837" t="str">
            <v>CLB-VI90-4</v>
          </cell>
          <cell r="B4837" t="str">
            <v>Middle Atlantic</v>
          </cell>
          <cell r="C4837" t="str">
            <v>90 VERT INSIDE BEND,BLK,4</v>
          </cell>
          <cell r="D4837">
            <v>260.23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 t="str">
            <v>Volutone</v>
          </cell>
        </row>
        <row r="4838">
          <cell r="A4838" t="str">
            <v>CLB-VI90</v>
          </cell>
          <cell r="B4838" t="str">
            <v>Middle Atlantic</v>
          </cell>
          <cell r="C4838" t="str">
            <v>90 VERT INSIDE BEND,BLK,1</v>
          </cell>
          <cell r="D4838">
            <v>69.38</v>
          </cell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 t="str">
            <v>Volutone</v>
          </cell>
        </row>
        <row r="4839">
          <cell r="A4839" t="str">
            <v>CLB-VI90-W24</v>
          </cell>
          <cell r="B4839" t="str">
            <v>Middle Atlantic</v>
          </cell>
          <cell r="C4839" t="str">
            <v>90 VERT INSD BEND,24",BLK</v>
          </cell>
          <cell r="D4839">
            <v>93.62</v>
          </cell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 t="str">
            <v>Volutone</v>
          </cell>
        </row>
        <row r="4840">
          <cell r="A4840" t="str">
            <v>CLB-VI90-W18</v>
          </cell>
          <cell r="B4840" t="str">
            <v>Middle Atlantic</v>
          </cell>
          <cell r="C4840" t="str">
            <v>90 VERT INSD BEND,18",BLK</v>
          </cell>
          <cell r="D4840">
            <v>87.31</v>
          </cell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 t="str">
            <v>Volutone</v>
          </cell>
        </row>
        <row r="4841">
          <cell r="A4841" t="str">
            <v>CLB-90HB-4</v>
          </cell>
          <cell r="B4841" t="str">
            <v>Middle Atlantic</v>
          </cell>
          <cell r="C4841" t="str">
            <v>90 HORIZ BEND,BLK,4PCS</v>
          </cell>
          <cell r="D4841">
            <v>315</v>
          </cell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 t="str">
            <v>Volutone</v>
          </cell>
        </row>
        <row r="4842">
          <cell r="A4842" t="str">
            <v>CLB-90HB</v>
          </cell>
          <cell r="B4842" t="str">
            <v>Middle Atlantic</v>
          </cell>
          <cell r="C4842" t="str">
            <v>90 HORIZ BEND,BLK,1PC</v>
          </cell>
          <cell r="D4842">
            <v>84</v>
          </cell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 t="str">
            <v>Volutone</v>
          </cell>
        </row>
        <row r="4843">
          <cell r="A4843" t="str">
            <v>CLB-90HB-W24</v>
          </cell>
          <cell r="B4843" t="str">
            <v>Middle Atlantic</v>
          </cell>
          <cell r="C4843" t="str">
            <v>90 HORIZ BEND,24",BLK,1PC</v>
          </cell>
          <cell r="D4843">
            <v>103.75</v>
          </cell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 t="str">
            <v>Volutone</v>
          </cell>
        </row>
        <row r="4844">
          <cell r="A4844" t="str">
            <v>CLB-90HB-W18</v>
          </cell>
          <cell r="B4844" t="str">
            <v>Middle Atlantic</v>
          </cell>
          <cell r="C4844" t="str">
            <v>90 HORIZ BEND,18",BLK,1PC</v>
          </cell>
          <cell r="D4844">
            <v>99.95</v>
          </cell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 t="str">
            <v>Volutone</v>
          </cell>
        </row>
        <row r="4845">
          <cell r="A4845" t="str">
            <v>CLH-90T-6</v>
          </cell>
          <cell r="B4845" t="str">
            <v>Middle Atlantic</v>
          </cell>
          <cell r="C4845" t="str">
            <v>90 DEGREE TURN HDWR,6PR</v>
          </cell>
          <cell r="D4845">
            <v>108.14</v>
          </cell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 t="str">
            <v>Volutone</v>
          </cell>
        </row>
        <row r="4846">
          <cell r="A4846" t="str">
            <v>CLH-90T</v>
          </cell>
          <cell r="B4846" t="str">
            <v>Middle Atlantic</v>
          </cell>
          <cell r="C4846" t="str">
            <v>90 DEGREE TURN HDWR,1PR</v>
          </cell>
          <cell r="D4846">
            <v>19.170000000000002</v>
          </cell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 t="str">
            <v>Volutone</v>
          </cell>
        </row>
        <row r="4847">
          <cell r="A4847" t="str">
            <v>PD-915RV-RN</v>
          </cell>
          <cell r="B4847" t="str">
            <v>Middle Atlantic</v>
          </cell>
          <cell r="C4847" t="str">
            <v>9 VERT OUTLET 15A RCKMT</v>
          </cell>
          <cell r="D4847">
            <v>108.78</v>
          </cell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 t="str">
            <v>Volutone</v>
          </cell>
        </row>
        <row r="4848">
          <cell r="A4848" t="str">
            <v>RSH4S9-LCD</v>
          </cell>
          <cell r="B4848" t="str">
            <v>Middle Atlantic</v>
          </cell>
          <cell r="C4848" t="str">
            <v>9 SPACE TEXTURED LCD MOUN</v>
          </cell>
          <cell r="D4848">
            <v>97.07</v>
          </cell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 t="str">
            <v>Volutone</v>
          </cell>
        </row>
        <row r="4849">
          <cell r="A4849" t="str">
            <v>RSH4A9-LCD</v>
          </cell>
          <cell r="B4849" t="str">
            <v>Middle Atlantic</v>
          </cell>
          <cell r="C4849" t="str">
            <v>9 SPACE ANODIZED LCD MOUN</v>
          </cell>
          <cell r="D4849">
            <v>102.46</v>
          </cell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 t="str">
            <v>Volutone</v>
          </cell>
        </row>
        <row r="4850">
          <cell r="A4850" t="str">
            <v>EWR-8-22SD</v>
          </cell>
          <cell r="B4850" t="str">
            <v>Middle Atlantic</v>
          </cell>
          <cell r="C4850" t="str">
            <v>8SP/22D ECONO WLRK,BK,DR</v>
          </cell>
          <cell r="D4850">
            <v>270.52999999999997</v>
          </cell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 t="str">
            <v>Volutone</v>
          </cell>
        </row>
        <row r="4851">
          <cell r="A4851" t="str">
            <v>EWR-8-22</v>
          </cell>
          <cell r="B4851" t="str">
            <v>Middle Atlantic</v>
          </cell>
          <cell r="C4851" t="str">
            <v>8SP/22D ECONO WALLRACK,BK</v>
          </cell>
          <cell r="D4851">
            <v>224.4</v>
          </cell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 t="str">
            <v>Volutone</v>
          </cell>
        </row>
        <row r="4852">
          <cell r="A4852" t="str">
            <v>EWR-8-17SD</v>
          </cell>
          <cell r="B4852" t="str">
            <v>Middle Atlantic</v>
          </cell>
          <cell r="C4852" t="str">
            <v>8SP/17D ECONO WALRK,BK,DR</v>
          </cell>
          <cell r="D4852">
            <v>231.34</v>
          </cell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 t="str">
            <v>Volutone</v>
          </cell>
        </row>
        <row r="4853">
          <cell r="A4853" t="str">
            <v>EWR-8-17</v>
          </cell>
          <cell r="B4853" t="str">
            <v>Middle Atlantic</v>
          </cell>
          <cell r="C4853" t="str">
            <v>8SP/17D ECONO WALLRACK BK</v>
          </cell>
          <cell r="D4853">
            <v>202.28</v>
          </cell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 t="str">
            <v>Volutone</v>
          </cell>
        </row>
        <row r="4854">
          <cell r="A4854" t="str">
            <v>MBRK8-22</v>
          </cell>
          <cell r="B4854" t="str">
            <v>Middle Atlantic</v>
          </cell>
          <cell r="C4854" t="str">
            <v>8SP(14)RACK,22DEEP,MAPLE</v>
          </cell>
          <cell r="D4854">
            <v>136.83000000000001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 t="str">
            <v>Volutone</v>
          </cell>
        </row>
        <row r="4855">
          <cell r="A4855" t="str">
            <v>BRK8-22</v>
          </cell>
          <cell r="B4855" t="str">
            <v>Middle Atlantic</v>
          </cell>
          <cell r="C4855" t="str">
            <v>8SP(14)RACK,22 DEEP</v>
          </cell>
          <cell r="D4855">
            <v>98.51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 t="str">
            <v>Volutone</v>
          </cell>
        </row>
        <row r="4856">
          <cell r="A4856" t="str">
            <v>MBRK8</v>
          </cell>
          <cell r="B4856" t="str">
            <v>Middle Atlantic</v>
          </cell>
          <cell r="C4856" t="str">
            <v>8SP(14)RACK,18DEEP,MAPLE</v>
          </cell>
          <cell r="D4856">
            <v>119.11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 t="str">
            <v>Volutone</v>
          </cell>
        </row>
        <row r="4857">
          <cell r="A4857" t="str">
            <v>BRK8</v>
          </cell>
          <cell r="B4857" t="str">
            <v>Middle Atlantic</v>
          </cell>
          <cell r="C4857" t="str">
            <v>8SP(14)RACK, 18DEEP</v>
          </cell>
          <cell r="D4857">
            <v>88.64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 t="str">
            <v>Volutone</v>
          </cell>
        </row>
        <row r="4858">
          <cell r="A4858" t="str">
            <v>RK8</v>
          </cell>
          <cell r="B4858" t="str">
            <v>Middle Atlantic</v>
          </cell>
          <cell r="C4858" t="str">
            <v>8SP(14)RACK, 16DEEP</v>
          </cell>
          <cell r="D4858">
            <v>83.43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 t="str">
            <v>Volutone</v>
          </cell>
        </row>
        <row r="4859">
          <cell r="A4859" t="str">
            <v>OBRK8</v>
          </cell>
          <cell r="B4859" t="str">
            <v>Middle Atlantic</v>
          </cell>
          <cell r="C4859" t="str">
            <v>8SP(14)OAK RACK, 18DEEP</v>
          </cell>
          <cell r="D4859">
            <v>103.96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 t="str">
            <v>Volutone</v>
          </cell>
        </row>
        <row r="4860">
          <cell r="A4860" t="str">
            <v>RK-RR8</v>
          </cell>
          <cell r="B4860" t="str">
            <v>Middle Atlantic</v>
          </cell>
          <cell r="C4860" t="str">
            <v>8SP(14")RAIL KIT RK/BRK</v>
          </cell>
          <cell r="D4860">
            <v>12.63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 t="str">
            <v>Volutone</v>
          </cell>
        </row>
        <row r="4861">
          <cell r="A4861" t="str">
            <v>CFR-8-18</v>
          </cell>
          <cell r="B4861" t="str">
            <v>Middle Atlantic</v>
          </cell>
          <cell r="C4861" t="str">
            <v>8SP,CABINET FRAME RK,18"D</v>
          </cell>
          <cell r="D4861">
            <v>182.91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 t="str">
            <v>Volutone</v>
          </cell>
        </row>
        <row r="4862">
          <cell r="A4862" t="str">
            <v>CFR-8-16</v>
          </cell>
          <cell r="B4862" t="str">
            <v>Middle Atlantic</v>
          </cell>
          <cell r="C4862" t="str">
            <v>8SP,CABINET FRAME RK,16"D</v>
          </cell>
          <cell r="D4862">
            <v>170.15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 t="str">
            <v>Volutone</v>
          </cell>
        </row>
        <row r="4863">
          <cell r="A4863" t="str">
            <v>HRF-814</v>
          </cell>
          <cell r="B4863" t="str">
            <v>Middle Atlantic</v>
          </cell>
          <cell r="C4863" t="str">
            <v>8SP,14DP,HAL(8.75"W)RK</v>
          </cell>
          <cell r="D4863">
            <v>153.5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 t="str">
            <v>Volutone</v>
          </cell>
        </row>
        <row r="4864">
          <cell r="A4864" t="str">
            <v>WM-8-18</v>
          </cell>
          <cell r="B4864" t="str">
            <v>Middle Atlantic</v>
          </cell>
          <cell r="C4864" t="str">
            <v>8SP WALL MOUNT RACK</v>
          </cell>
          <cell r="D4864">
            <v>112.76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 t="str">
            <v>Volutone</v>
          </cell>
        </row>
        <row r="4865">
          <cell r="A4865" t="str">
            <v>WM-8-12</v>
          </cell>
          <cell r="B4865" t="str">
            <v>Middle Atlantic</v>
          </cell>
          <cell r="C4865" t="str">
            <v>8SP WALL MOUNT RACK</v>
          </cell>
          <cell r="D4865">
            <v>98.3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 t="str">
            <v>Volutone</v>
          </cell>
        </row>
        <row r="4866">
          <cell r="A4866" t="str">
            <v>VSDR-8</v>
          </cell>
          <cell r="B4866" t="str">
            <v>Middle Atlantic</v>
          </cell>
          <cell r="C4866" t="str">
            <v>8SP VENTED SPLT SECURITY</v>
          </cell>
          <cell r="D4866">
            <v>91.27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 t="str">
            <v>Volutone</v>
          </cell>
        </row>
        <row r="4867">
          <cell r="A4867" t="str">
            <v>SFACE8</v>
          </cell>
          <cell r="B4867" t="str">
            <v>Middle Atlantic</v>
          </cell>
          <cell r="C4867" t="str">
            <v>8SP TEXTURED RSH FACE ONL</v>
          </cell>
          <cell r="D4867">
            <v>52.68</v>
          </cell>
          <cell r="E4867">
            <v>0</v>
          </cell>
          <cell r="F4867">
            <v>0.25</v>
          </cell>
          <cell r="G4867">
            <v>0</v>
          </cell>
          <cell r="H4867">
            <v>0</v>
          </cell>
          <cell r="I4867" t="str">
            <v>Volutone</v>
          </cell>
        </row>
        <row r="4868">
          <cell r="A4868" t="str">
            <v>FD-8</v>
          </cell>
          <cell r="B4868" t="str">
            <v>Middle Atlantic</v>
          </cell>
          <cell r="C4868" t="str">
            <v>8SP SOLID FRONTDR(EWR)BK</v>
          </cell>
          <cell r="D4868">
            <v>55.23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 t="str">
            <v>Volutone</v>
          </cell>
        </row>
        <row r="4869">
          <cell r="A4869" t="str">
            <v>EVFD-8</v>
          </cell>
          <cell r="B4869" t="str">
            <v>Middle Atlantic</v>
          </cell>
          <cell r="C4869" t="str">
            <v>8SP SLOT VENTED DOOR(EWR)</v>
          </cell>
          <cell r="D4869">
            <v>98.6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 t="str">
            <v>Volutone</v>
          </cell>
        </row>
        <row r="4870">
          <cell r="A4870" t="str">
            <v>RK-RAP8-MP</v>
          </cell>
          <cell r="B4870" t="str">
            <v>Middle Atlantic</v>
          </cell>
          <cell r="C4870" t="str">
            <v>8SP RK REAR ACCESS KT,MP</v>
          </cell>
          <cell r="D4870">
            <v>53.17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 t="str">
            <v>Volutone</v>
          </cell>
        </row>
        <row r="4871">
          <cell r="A4871" t="str">
            <v>RK-RAP8</v>
          </cell>
          <cell r="B4871" t="str">
            <v>Middle Atlantic</v>
          </cell>
          <cell r="C4871" t="str">
            <v>8SP RK REAR ACCESS KIT</v>
          </cell>
          <cell r="D4871">
            <v>53.17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 t="str">
            <v>Volutone</v>
          </cell>
        </row>
        <row r="4872">
          <cell r="A4872" t="str">
            <v>DWR-RR8</v>
          </cell>
          <cell r="B4872" t="str">
            <v>Middle Atlantic</v>
          </cell>
          <cell r="C4872" t="str">
            <v>8SP REAR RAIL KIT DWR/EWR</v>
          </cell>
          <cell r="D4872">
            <v>18.809999999999999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 t="str">
            <v>Volutone</v>
          </cell>
        </row>
        <row r="4873">
          <cell r="A4873" t="str">
            <v>PPM-DO8</v>
          </cell>
          <cell r="B4873" t="str">
            <v>Middle Atlantic</v>
          </cell>
          <cell r="C4873" t="str">
            <v>8SP PPM FRONT DOOR</v>
          </cell>
          <cell r="D4873">
            <v>70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 t="str">
            <v>Volutone</v>
          </cell>
        </row>
        <row r="4874">
          <cell r="A4874" t="str">
            <v>PSDR-8</v>
          </cell>
          <cell r="B4874" t="str">
            <v>Middle Atlantic</v>
          </cell>
          <cell r="C4874" t="str">
            <v>8SP PLEXI SPLIT SECURITY</v>
          </cell>
          <cell r="D4874">
            <v>114.13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 t="str">
            <v>Volutone</v>
          </cell>
        </row>
        <row r="4875">
          <cell r="A4875" t="str">
            <v>PFD-8</v>
          </cell>
          <cell r="B4875" t="str">
            <v>Middle Atlantic</v>
          </cell>
          <cell r="C4875" t="str">
            <v>8SP PLEXI FRONTDR(EWR)BK</v>
          </cell>
          <cell r="D4875">
            <v>128.94999999999999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 t="str">
            <v>Volutone</v>
          </cell>
        </row>
        <row r="4876">
          <cell r="A4876" t="str">
            <v>PPM-8-18</v>
          </cell>
          <cell r="B4876" t="str">
            <v>Middle Atlantic</v>
          </cell>
          <cell r="C4876" t="str">
            <v>8SP PIVOTING PNL MNT, 18D</v>
          </cell>
          <cell r="D4876">
            <v>127.81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 t="str">
            <v>Volutone</v>
          </cell>
        </row>
        <row r="4877">
          <cell r="A4877" t="str">
            <v>PPM-8-12</v>
          </cell>
          <cell r="B4877" t="str">
            <v>Middle Atlantic</v>
          </cell>
          <cell r="C4877" t="str">
            <v>8SP PIVOTING PNL MNT 12DP</v>
          </cell>
          <cell r="D4877">
            <v>111.07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 t="str">
            <v>Volutone</v>
          </cell>
        </row>
        <row r="4878">
          <cell r="A4878" t="str">
            <v>WRS-8</v>
          </cell>
          <cell r="B4878" t="str">
            <v>Middle Atlantic</v>
          </cell>
          <cell r="C4878" t="str">
            <v>8SP LOWPROF.WLRK.SOL TOP,</v>
          </cell>
          <cell r="D4878">
            <v>289.24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 t="str">
            <v>Volutone</v>
          </cell>
        </row>
        <row r="4879">
          <cell r="A4879" t="str">
            <v>WRP-8</v>
          </cell>
          <cell r="B4879" t="str">
            <v>Middle Atlantic</v>
          </cell>
          <cell r="C4879" t="str">
            <v>8SP LOWPROF.WLRK.PLEXI TO</v>
          </cell>
          <cell r="D4879">
            <v>308.97000000000003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 t="str">
            <v>Volutone</v>
          </cell>
        </row>
        <row r="4880">
          <cell r="A4880" t="str">
            <v>SECL-8</v>
          </cell>
          <cell r="B4880" t="str">
            <v>Middle Atlantic</v>
          </cell>
          <cell r="C4880" t="str">
            <v>8SP HINGED PLEXI SECURITY</v>
          </cell>
          <cell r="D4880">
            <v>63.13</v>
          </cell>
          <cell r="E4880">
            <v>0</v>
          </cell>
          <cell r="F4880">
            <v>0.25</v>
          </cell>
          <cell r="G4880">
            <v>0</v>
          </cell>
          <cell r="H4880">
            <v>0</v>
          </cell>
          <cell r="I4880" t="str">
            <v>Volutone</v>
          </cell>
        </row>
        <row r="4881">
          <cell r="A4881" t="str">
            <v>RK-GD8</v>
          </cell>
          <cell r="B4881" t="str">
            <v>Middle Atlantic</v>
          </cell>
          <cell r="C4881" t="str">
            <v>8SP GLASS DR FOR BRK/OBRK</v>
          </cell>
          <cell r="D4881">
            <v>66.099999999999994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 t="str">
            <v>Volutone</v>
          </cell>
        </row>
        <row r="4882">
          <cell r="A4882" t="str">
            <v>TD8FLK</v>
          </cell>
          <cell r="B4882" t="str">
            <v>Middle Atlantic</v>
          </cell>
          <cell r="C4882" t="str">
            <v>8SP FILE DRAWER W/LK,TEXT</v>
          </cell>
          <cell r="D4882">
            <v>219.12</v>
          </cell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 t="str">
            <v>Volutone</v>
          </cell>
        </row>
        <row r="4883">
          <cell r="A4883" t="str">
            <v>DR-8</v>
          </cell>
          <cell r="B4883" t="str">
            <v>Middle Atlantic</v>
          </cell>
          <cell r="C4883" t="str">
            <v>8SP DESKTOP RACK RAIL</v>
          </cell>
          <cell r="D4883">
            <v>36.840000000000003</v>
          </cell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 t="str">
            <v>Volutone</v>
          </cell>
        </row>
        <row r="4884">
          <cell r="A4884" t="str">
            <v>DT8PS</v>
          </cell>
          <cell r="B4884" t="str">
            <v>Middle Atlantic</v>
          </cell>
          <cell r="C4884" t="str">
            <v>8SP DESKTOP RACK PS</v>
          </cell>
          <cell r="D4884">
            <v>202.05</v>
          </cell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 t="str">
            <v>Volutone</v>
          </cell>
        </row>
        <row r="4885">
          <cell r="A4885" t="str">
            <v>DT8HM</v>
          </cell>
          <cell r="B4885" t="str">
            <v>Middle Atlantic</v>
          </cell>
          <cell r="C4885" t="str">
            <v>8SP DESKTOP RACK HM</v>
          </cell>
          <cell r="D4885">
            <v>202.05</v>
          </cell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 t="str">
            <v>Volutone</v>
          </cell>
        </row>
        <row r="4886">
          <cell r="A4886" t="str">
            <v>DT8DC</v>
          </cell>
          <cell r="B4886" t="str">
            <v>Middle Atlantic</v>
          </cell>
          <cell r="C4886" t="str">
            <v>8SP DESKTOP RACK DC</v>
          </cell>
          <cell r="D4886">
            <v>202.05</v>
          </cell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 t="str">
            <v>Volutone</v>
          </cell>
        </row>
        <row r="4887">
          <cell r="A4887" t="str">
            <v>AFACE8</v>
          </cell>
          <cell r="B4887" t="str">
            <v>Middle Atlantic</v>
          </cell>
          <cell r="C4887" t="str">
            <v>8SP ALUMINUM RSH FACE ONL</v>
          </cell>
          <cell r="D4887">
            <v>67.39</v>
          </cell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 t="str">
            <v>Volutone</v>
          </cell>
        </row>
        <row r="4888">
          <cell r="A4888" t="str">
            <v>HPM-8-915</v>
          </cell>
          <cell r="B4888" t="str">
            <v>Middle Atlantic</v>
          </cell>
          <cell r="C4888" t="str">
            <v>8SP ADJUST HPM,9"-15"</v>
          </cell>
          <cell r="D4888">
            <v>74.44</v>
          </cell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 t="str">
            <v>Volutone</v>
          </cell>
        </row>
        <row r="4889">
          <cell r="A4889" t="str">
            <v>PDLT-815RVA</v>
          </cell>
          <cell r="B4889" t="str">
            <v>Middle Atlantic</v>
          </cell>
          <cell r="C4889" t="str">
            <v>8OUT,15A,RKMT PWR/LGT ANO</v>
          </cell>
          <cell r="D4889">
            <v>185.59</v>
          </cell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 t="str">
            <v>Volutone</v>
          </cell>
        </row>
        <row r="4890">
          <cell r="A4890" t="str">
            <v>PDLT-815RV-RN</v>
          </cell>
          <cell r="B4890" t="str">
            <v>Middle Atlantic</v>
          </cell>
          <cell r="C4890" t="str">
            <v>8OUT,15A,RKMT POWER/LGT</v>
          </cell>
          <cell r="D4890">
            <v>146.78</v>
          </cell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 t="str">
            <v>Volutone</v>
          </cell>
        </row>
        <row r="4891">
          <cell r="A4891" t="str">
            <v>8ATBK</v>
          </cell>
          <cell r="B4891" t="str">
            <v>Middle Atlantic</v>
          </cell>
          <cell r="C4891" t="str">
            <v>8IN CORE-UNWIRED-FLUSH BK</v>
          </cell>
          <cell r="D4891">
            <v>534.07000000000005</v>
          </cell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 t="str">
            <v>Volutone</v>
          </cell>
        </row>
        <row r="4892">
          <cell r="A4892" t="str">
            <v>8ATCPBK</v>
          </cell>
          <cell r="B4892" t="str">
            <v>Middle Atlantic</v>
          </cell>
          <cell r="C4892" t="str">
            <v>8IN CORE-PREWIRED-SURF-BK</v>
          </cell>
          <cell r="D4892">
            <v>568.04</v>
          </cell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 t="str">
            <v>Volutone</v>
          </cell>
        </row>
        <row r="4893">
          <cell r="A4893" t="str">
            <v>8ATCPNK</v>
          </cell>
          <cell r="B4893" t="str">
            <v>Middle Atlantic</v>
          </cell>
          <cell r="C4893" t="str">
            <v>8IN CORE-PREWIRED-SURF NK</v>
          </cell>
          <cell r="D4893">
            <v>568.04</v>
          </cell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 t="str">
            <v>Volutone</v>
          </cell>
        </row>
        <row r="4894">
          <cell r="A4894" t="str">
            <v>ELUR+S12D-PS</v>
          </cell>
          <cell r="B4894" t="str">
            <v>Middle Atlantic</v>
          </cell>
          <cell r="C4894" t="str">
            <v>84"DESK&amp;OB W/SGL RACK,PS</v>
          </cell>
          <cell r="D4894">
            <v>2501.81</v>
          </cell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 t="str">
            <v>Volutone</v>
          </cell>
        </row>
        <row r="4895">
          <cell r="A4895" t="str">
            <v>ELUR+S12D-HM</v>
          </cell>
          <cell r="B4895" t="str">
            <v>Middle Atlantic</v>
          </cell>
          <cell r="C4895" t="str">
            <v>84"DESK&amp;OB W/SGL RACK,HM</v>
          </cell>
          <cell r="D4895">
            <v>2501.81</v>
          </cell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 t="str">
            <v>Volutone</v>
          </cell>
        </row>
        <row r="4896">
          <cell r="A4896" t="str">
            <v>ELUR+S12D-DC</v>
          </cell>
          <cell r="B4896" t="str">
            <v>Middle Atlantic</v>
          </cell>
          <cell r="C4896" t="str">
            <v>84"DESK&amp;OB W/SGL RACK,DC</v>
          </cell>
          <cell r="D4896">
            <v>2501.81</v>
          </cell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 t="str">
            <v>Volutone</v>
          </cell>
        </row>
        <row r="4897">
          <cell r="A4897" t="str">
            <v>ELUR+D12D-PS</v>
          </cell>
          <cell r="B4897" t="str">
            <v>Middle Atlantic</v>
          </cell>
          <cell r="C4897" t="str">
            <v>84"DESK&amp;OB W/DBL RACK,PS</v>
          </cell>
          <cell r="D4897">
            <v>2846.24</v>
          </cell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 t="str">
            <v>Volutone</v>
          </cell>
        </row>
        <row r="4898">
          <cell r="A4898" t="str">
            <v>ELUR+D12D-DC</v>
          </cell>
          <cell r="B4898" t="str">
            <v>Middle Atlantic</v>
          </cell>
          <cell r="C4898" t="str">
            <v>84"DESK&amp;OB W/DBL RACK,PS</v>
          </cell>
          <cell r="D4898">
            <v>2846.24</v>
          </cell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 t="str">
            <v>Volutone</v>
          </cell>
        </row>
        <row r="4899">
          <cell r="A4899" t="str">
            <v>ELUR+D12D-HM</v>
          </cell>
          <cell r="B4899" t="str">
            <v>Middle Atlantic</v>
          </cell>
          <cell r="C4899" t="str">
            <v>84"DESK&amp;OB W/DBL RACK,HM</v>
          </cell>
          <cell r="D4899">
            <v>2846.24</v>
          </cell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 t="str">
            <v>Volutone</v>
          </cell>
        </row>
        <row r="4900">
          <cell r="A4900" t="str">
            <v>ELUR-PS</v>
          </cell>
          <cell r="B4900" t="str">
            <v>Middle Atlantic</v>
          </cell>
          <cell r="C4900" t="str">
            <v>84"DESK&amp;OB W/2X4 RKS,PS</v>
          </cell>
          <cell r="D4900">
            <v>1525.49</v>
          </cell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 t="str">
            <v>Volutone</v>
          </cell>
        </row>
        <row r="4901">
          <cell r="A4901" t="str">
            <v>ELUR-HM</v>
          </cell>
          <cell r="B4901" t="str">
            <v>Middle Atlantic</v>
          </cell>
          <cell r="C4901" t="str">
            <v>84"DESK&amp;OB W/2X4 RKS,HM</v>
          </cell>
          <cell r="D4901">
            <v>1525.49</v>
          </cell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 t="str">
            <v>Volutone</v>
          </cell>
        </row>
        <row r="4902">
          <cell r="A4902" t="str">
            <v>ELUR-DC</v>
          </cell>
          <cell r="B4902" t="str">
            <v>Middle Atlantic</v>
          </cell>
          <cell r="C4902" t="str">
            <v>84"DESK&amp;OB W/2X4 RKS,DC</v>
          </cell>
          <cell r="D4902">
            <v>1525.49</v>
          </cell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 t="str">
            <v>Volutone</v>
          </cell>
        </row>
        <row r="4903">
          <cell r="A4903" t="str">
            <v>EL-PS</v>
          </cell>
          <cell r="B4903" t="str">
            <v>Middle Atlantic</v>
          </cell>
          <cell r="C4903" t="str">
            <v>84"DESK W/OVERBRIDGE,PS</v>
          </cell>
          <cell r="D4903">
            <v>1430.56</v>
          </cell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 t="str">
            <v>Volutone</v>
          </cell>
        </row>
        <row r="4904">
          <cell r="A4904" t="str">
            <v>EL-HM</v>
          </cell>
          <cell r="B4904" t="str">
            <v>Middle Atlantic</v>
          </cell>
          <cell r="C4904" t="str">
            <v>84"DESK W/OVERBRIDGE,HM</v>
          </cell>
          <cell r="D4904">
            <v>1430.56</v>
          </cell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 t="str">
            <v>Volutone</v>
          </cell>
        </row>
        <row r="4905">
          <cell r="A4905" t="str">
            <v>EL-DC</v>
          </cell>
          <cell r="B4905" t="str">
            <v>Middle Atlantic</v>
          </cell>
          <cell r="C4905" t="str">
            <v>84"DESK W/OVERBRIDGE,DC</v>
          </cell>
          <cell r="D4905">
            <v>1430.56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 t="str">
            <v>Volutone</v>
          </cell>
        </row>
        <row r="4906">
          <cell r="A4906" t="str">
            <v>T-80X6</v>
          </cell>
          <cell r="B4906" t="str">
            <v>Middle Atlantic</v>
          </cell>
          <cell r="C4906" t="str">
            <v>80 TAILS - 6 PACK</v>
          </cell>
          <cell r="D4906">
            <v>50.76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 t="str">
            <v>Volutone</v>
          </cell>
        </row>
        <row r="4907">
          <cell r="A4907" t="str">
            <v>EFB8S</v>
          </cell>
          <cell r="B4907" t="str">
            <v>Middle Atlantic</v>
          </cell>
          <cell r="C4907" t="str">
            <v>8-GANG FLOOR BOX STEEL</v>
          </cell>
          <cell r="D4907">
            <v>251.66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 t="str">
            <v>Volutone</v>
          </cell>
        </row>
        <row r="4908">
          <cell r="A4908" t="str">
            <v>RSH4S8-LCD</v>
          </cell>
          <cell r="B4908" t="str">
            <v>Middle Atlantic</v>
          </cell>
          <cell r="C4908" t="str">
            <v>8 SPACE TEXTURED LCD MOUN</v>
          </cell>
          <cell r="D4908">
            <v>97.07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 t="str">
            <v>Volutone</v>
          </cell>
        </row>
        <row r="4909">
          <cell r="A4909" t="str">
            <v>CAP8</v>
          </cell>
          <cell r="B4909" t="str">
            <v>Middle Atlantic</v>
          </cell>
          <cell r="C4909" t="str">
            <v>8 SPACE CLAMPING RACKSHEL</v>
          </cell>
          <cell r="D4909">
            <v>69.72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 t="str">
            <v>Volutone</v>
          </cell>
        </row>
        <row r="4910">
          <cell r="A4910" t="str">
            <v>RSH4A8-LCD</v>
          </cell>
          <cell r="B4910" t="str">
            <v>Middle Atlantic</v>
          </cell>
          <cell r="C4910" t="str">
            <v>8 SPACE ANODIZED LCD MOUN</v>
          </cell>
          <cell r="D4910">
            <v>102.46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 t="str">
            <v>Volutone</v>
          </cell>
        </row>
        <row r="4911">
          <cell r="A4911" t="str">
            <v>DTRK-718</v>
          </cell>
          <cell r="B4911" t="str">
            <v>Middle Atlantic</v>
          </cell>
          <cell r="C4911" t="str">
            <v>7SP/18D DSKTP RK,NO DRS</v>
          </cell>
          <cell r="D4911">
            <v>147.47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 t="str">
            <v>Volutone</v>
          </cell>
        </row>
        <row r="4912">
          <cell r="A4912" t="str">
            <v>SBX-7</v>
          </cell>
          <cell r="B4912" t="str">
            <v>Middle Atlantic</v>
          </cell>
          <cell r="C4912" t="str">
            <v>7SP WALL MOUNT RACK</v>
          </cell>
          <cell r="D4912">
            <v>178.78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 t="str">
            <v>Volutone</v>
          </cell>
        </row>
        <row r="4913">
          <cell r="A4913" t="str">
            <v>SFACE7</v>
          </cell>
          <cell r="B4913" t="str">
            <v>Middle Atlantic</v>
          </cell>
          <cell r="C4913" t="str">
            <v>7SP TEXTURED RSH FACE ONL</v>
          </cell>
          <cell r="D4913">
            <v>52.68</v>
          </cell>
          <cell r="E4913">
            <v>0</v>
          </cell>
          <cell r="F4913">
            <v>0.25</v>
          </cell>
          <cell r="G4913">
            <v>0</v>
          </cell>
          <cell r="H4913">
            <v>0</v>
          </cell>
          <cell r="I4913" t="str">
            <v>Volutone</v>
          </cell>
        </row>
        <row r="4914">
          <cell r="A4914" t="str">
            <v>DT-PVFD-7</v>
          </cell>
          <cell r="B4914" t="str">
            <v>Middle Atlantic</v>
          </cell>
          <cell r="C4914" t="str">
            <v>7SP PLEXI VENTED FRNT DR</v>
          </cell>
          <cell r="D4914">
            <v>102.71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 t="str">
            <v>Volutone</v>
          </cell>
        </row>
        <row r="4915">
          <cell r="A4915" t="str">
            <v>DT-VFD-7</v>
          </cell>
          <cell r="B4915" t="str">
            <v>Middle Atlantic</v>
          </cell>
          <cell r="C4915" t="str">
            <v>7SP DTRK VENTED FRONT DR</v>
          </cell>
          <cell r="D4915">
            <v>60.39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 t="str">
            <v>Volutone</v>
          </cell>
        </row>
        <row r="4916">
          <cell r="A4916" t="str">
            <v>DT-RAP7</v>
          </cell>
          <cell r="B4916" t="str">
            <v>Middle Atlantic</v>
          </cell>
          <cell r="C4916" t="str">
            <v>7SP DTRK REAR ACCESS PAN</v>
          </cell>
          <cell r="D4916">
            <v>60.49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 t="str">
            <v>Volutone</v>
          </cell>
        </row>
        <row r="4917">
          <cell r="A4917" t="str">
            <v>CAP7</v>
          </cell>
          <cell r="B4917" t="str">
            <v>Middle Atlantic</v>
          </cell>
          <cell r="C4917" t="str">
            <v>7SP CLAMPING RACKSHELF</v>
          </cell>
          <cell r="D4917">
            <v>65.400000000000006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 t="str">
            <v>Volutone</v>
          </cell>
        </row>
        <row r="4918">
          <cell r="A4918" t="str">
            <v>AFACE7</v>
          </cell>
          <cell r="B4918" t="str">
            <v>Middle Atlantic</v>
          </cell>
          <cell r="C4918" t="str">
            <v>7SP ALUMINUM RSH FACE ONL</v>
          </cell>
          <cell r="D4918">
            <v>67.39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 t="str">
            <v>Volutone</v>
          </cell>
        </row>
        <row r="4919">
          <cell r="A4919" t="str">
            <v>LACE-44-OWP</v>
          </cell>
          <cell r="B4919" t="str">
            <v>Middle Atlantic</v>
          </cell>
          <cell r="C4919" t="str">
            <v>77"H,4-3/4"W SLOT LACER</v>
          </cell>
          <cell r="D4919">
            <v>146.43</v>
          </cell>
          <cell r="E4919">
            <v>0</v>
          </cell>
          <cell r="F4919">
            <v>1</v>
          </cell>
          <cell r="G4919">
            <v>0</v>
          </cell>
          <cell r="H4919">
            <v>0</v>
          </cell>
          <cell r="I4919" t="str">
            <v>Volutone</v>
          </cell>
        </row>
        <row r="4920">
          <cell r="A4920" t="str">
            <v>LACE-44-OP</v>
          </cell>
          <cell r="B4920" t="str">
            <v>Middle Atlantic</v>
          </cell>
          <cell r="C4920" t="str">
            <v>77"H,3-1/4"W SLOT LACER</v>
          </cell>
          <cell r="D4920">
            <v>127.23</v>
          </cell>
          <cell r="E4920">
            <v>0</v>
          </cell>
          <cell r="F4920">
            <v>1</v>
          </cell>
          <cell r="G4920">
            <v>0</v>
          </cell>
          <cell r="H4920">
            <v>0</v>
          </cell>
          <cell r="I4920" t="str">
            <v>Volutone</v>
          </cell>
        </row>
        <row r="4921">
          <cell r="A4921" t="str">
            <v>J-72X6</v>
          </cell>
          <cell r="B4921" t="str">
            <v>Middle Atlantic</v>
          </cell>
          <cell r="C4921" t="str">
            <v>72 JUMPERS - 6 PACK</v>
          </cell>
          <cell r="D4921">
            <v>68.790000000000006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 t="str">
            <v>Volutone</v>
          </cell>
        </row>
        <row r="4922">
          <cell r="A4922" t="str">
            <v>LACE-40-OWP</v>
          </cell>
          <cell r="B4922" t="str">
            <v>Middle Atlantic</v>
          </cell>
          <cell r="C4922" t="str">
            <v>70"H,4-3/4"W SLOT LACER</v>
          </cell>
          <cell r="D4922">
            <v>141.63999999999999</v>
          </cell>
          <cell r="E4922">
            <v>0</v>
          </cell>
          <cell r="F4922">
            <v>1</v>
          </cell>
          <cell r="G4922">
            <v>0</v>
          </cell>
          <cell r="H4922">
            <v>0</v>
          </cell>
          <cell r="I4922" t="str">
            <v>Volutone</v>
          </cell>
        </row>
        <row r="4923">
          <cell r="A4923" t="str">
            <v>LACE-40-OP</v>
          </cell>
          <cell r="B4923" t="str">
            <v>Middle Atlantic</v>
          </cell>
          <cell r="C4923" t="str">
            <v>70"H,3-1/4"W SLOT LACER</v>
          </cell>
          <cell r="D4923">
            <v>122.44</v>
          </cell>
          <cell r="E4923">
            <v>0</v>
          </cell>
          <cell r="F4923">
            <v>1</v>
          </cell>
          <cell r="G4923">
            <v>0</v>
          </cell>
          <cell r="H4923">
            <v>0</v>
          </cell>
          <cell r="I4923" t="str">
            <v>Volutone</v>
          </cell>
        </row>
        <row r="4924">
          <cell r="A4924" t="str">
            <v>7/16X4</v>
          </cell>
          <cell r="B4924" t="str">
            <v>Middle Atlantic</v>
          </cell>
          <cell r="C4924" t="str">
            <v>7/16" (4) PORT UCP PNL</v>
          </cell>
          <cell r="D4924">
            <v>7.91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 t="str">
            <v>Volutone</v>
          </cell>
        </row>
        <row r="4925">
          <cell r="A4925" t="str">
            <v>RK-RR6</v>
          </cell>
          <cell r="B4925" t="str">
            <v>Middle Atlantic</v>
          </cell>
          <cell r="C4925" t="str">
            <v>6SP(10.5")RAIL KIT RK/BRK</v>
          </cell>
          <cell r="D4925">
            <v>10.81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 t="str">
            <v>Volutone</v>
          </cell>
        </row>
        <row r="4926">
          <cell r="A4926" t="str">
            <v>HPM-6</v>
          </cell>
          <cell r="B4926" t="str">
            <v>Middle Atlantic</v>
          </cell>
          <cell r="C4926" t="str">
            <v>6SP WALLMNT HINGED PANEL</v>
          </cell>
          <cell r="D4926">
            <v>41.1</v>
          </cell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 t="str">
            <v>Volutone</v>
          </cell>
        </row>
        <row r="4927">
          <cell r="A4927" t="str">
            <v>SFACE6</v>
          </cell>
          <cell r="B4927" t="str">
            <v>Middle Atlantic</v>
          </cell>
          <cell r="C4927" t="str">
            <v>6SP TEXTURED RSH FACE ONL</v>
          </cell>
          <cell r="D4927">
            <v>52.68</v>
          </cell>
          <cell r="E4927">
            <v>0</v>
          </cell>
          <cell r="F4927">
            <v>0.25</v>
          </cell>
          <cell r="G4927">
            <v>0</v>
          </cell>
          <cell r="H4927">
            <v>0</v>
          </cell>
          <cell r="I4927" t="str">
            <v>Volutone</v>
          </cell>
        </row>
        <row r="4928">
          <cell r="A4928" t="str">
            <v>APV-6</v>
          </cell>
          <cell r="B4928" t="str">
            <v>Middle Atlantic</v>
          </cell>
          <cell r="C4928" t="str">
            <v>6SP SLOTTED ACCESS PANEL</v>
          </cell>
          <cell r="D4928">
            <v>36.619999999999997</v>
          </cell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 t="str">
            <v>Volutone</v>
          </cell>
        </row>
        <row r="4929">
          <cell r="A4929" t="str">
            <v>PPM-DO6</v>
          </cell>
          <cell r="B4929" t="str">
            <v>Middle Atlantic</v>
          </cell>
          <cell r="C4929" t="str">
            <v>6SP PPM FRONT DOOR</v>
          </cell>
          <cell r="D4929">
            <v>57.83</v>
          </cell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 t="str">
            <v>Volutone</v>
          </cell>
        </row>
        <row r="4930">
          <cell r="A4930" t="str">
            <v>PPM-6</v>
          </cell>
          <cell r="B4930" t="str">
            <v>Middle Atlantic</v>
          </cell>
          <cell r="C4930" t="str">
            <v>6SP PIVOTING PNL MNT 6DP</v>
          </cell>
          <cell r="D4930">
            <v>62.41</v>
          </cell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 t="str">
            <v>Volutone</v>
          </cell>
        </row>
        <row r="4931">
          <cell r="A4931" t="str">
            <v>PPM-6-12</v>
          </cell>
          <cell r="B4931" t="str">
            <v>Middle Atlantic</v>
          </cell>
          <cell r="C4931" t="str">
            <v>6SP PIVOTING PNL MNT 12DP</v>
          </cell>
          <cell r="D4931">
            <v>103.48</v>
          </cell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 t="str">
            <v>Volutone</v>
          </cell>
        </row>
        <row r="4932">
          <cell r="A4932" t="str">
            <v>PPM-6-16OB</v>
          </cell>
          <cell r="B4932" t="str">
            <v>Middle Atlantic</v>
          </cell>
          <cell r="C4932" t="str">
            <v>6SP PIV PNL MT,OPEN,16D</v>
          </cell>
          <cell r="D4932">
            <v>107.41</v>
          </cell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 t="str">
            <v>Volutone</v>
          </cell>
        </row>
        <row r="4933">
          <cell r="A4933" t="str">
            <v>WRS-6</v>
          </cell>
          <cell r="B4933" t="str">
            <v>Middle Atlantic</v>
          </cell>
          <cell r="C4933" t="str">
            <v>6SP LOWPROF.WLRK.SOL TOP,</v>
          </cell>
          <cell r="D4933">
            <v>256.39</v>
          </cell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 t="str">
            <v>Volutone</v>
          </cell>
        </row>
        <row r="4934">
          <cell r="A4934" t="str">
            <v>WRP-6</v>
          </cell>
          <cell r="B4934" t="str">
            <v>Middle Atlantic</v>
          </cell>
          <cell r="C4934" t="str">
            <v>6SP LOWPROF.WLRK.PLEXI TO</v>
          </cell>
          <cell r="D4934">
            <v>282.68</v>
          </cell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 t="str">
            <v>Volutone</v>
          </cell>
        </row>
        <row r="4935">
          <cell r="A4935" t="str">
            <v>RK-GD6</v>
          </cell>
          <cell r="B4935" t="str">
            <v>Middle Atlantic</v>
          </cell>
          <cell r="C4935" t="str">
            <v>6SP GLASS DR FOR BRK/OBRK</v>
          </cell>
          <cell r="D4935">
            <v>60.09</v>
          </cell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 t="str">
            <v>Volutone</v>
          </cell>
        </row>
        <row r="4936">
          <cell r="A4936" t="str">
            <v>FEB6</v>
          </cell>
          <cell r="B4936" t="str">
            <v>Middle Atlantic</v>
          </cell>
          <cell r="C4936" t="str">
            <v>6SP FLAT ECONO BLANK</v>
          </cell>
          <cell r="D4936">
            <v>14.84</v>
          </cell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 t="str">
            <v>Volutone</v>
          </cell>
        </row>
        <row r="4937">
          <cell r="A4937" t="str">
            <v>HBL6</v>
          </cell>
          <cell r="B4937" t="str">
            <v>Middle Atlantic</v>
          </cell>
          <cell r="C4937" t="str">
            <v>6SP FLAT ANOD.ALUM.BLANK</v>
          </cell>
          <cell r="D4937">
            <v>29.58</v>
          </cell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 t="str">
            <v>Volutone</v>
          </cell>
        </row>
        <row r="4938">
          <cell r="A4938" t="str">
            <v>SB6</v>
          </cell>
          <cell r="B4938" t="str">
            <v>Middle Atlantic</v>
          </cell>
          <cell r="C4938" t="str">
            <v>6SP FLANGED TEXT BLANK PA</v>
          </cell>
          <cell r="D4938">
            <v>17.510000000000002</v>
          </cell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 t="str">
            <v>Volutone</v>
          </cell>
        </row>
        <row r="4939">
          <cell r="A4939" t="str">
            <v>EB6</v>
          </cell>
          <cell r="B4939" t="str">
            <v>Middle Atlantic</v>
          </cell>
          <cell r="C4939" t="str">
            <v>6SP FLANGED ECONO BLANK</v>
          </cell>
          <cell r="D4939">
            <v>15.99</v>
          </cell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 t="str">
            <v>Volutone</v>
          </cell>
        </row>
        <row r="4940">
          <cell r="A4940" t="str">
            <v>AFACE6</v>
          </cell>
          <cell r="B4940" t="str">
            <v>Middle Atlantic</v>
          </cell>
          <cell r="C4940" t="str">
            <v>6SP ALUMINUM RSH FACE ONL</v>
          </cell>
          <cell r="D4940">
            <v>67.39</v>
          </cell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 t="str">
            <v>Volutone</v>
          </cell>
        </row>
        <row r="4941">
          <cell r="A4941" t="str">
            <v>HPM-6-915</v>
          </cell>
          <cell r="B4941" t="str">
            <v>Middle Atlantic</v>
          </cell>
          <cell r="C4941" t="str">
            <v>6SP ADJUST HPM,9"-15"</v>
          </cell>
          <cell r="D4941">
            <v>70.19</v>
          </cell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 t="str">
            <v>Volutone</v>
          </cell>
        </row>
        <row r="4942">
          <cell r="A4942" t="str">
            <v>AP-6</v>
          </cell>
          <cell r="B4942" t="str">
            <v>Middle Atlantic</v>
          </cell>
          <cell r="C4942" t="str">
            <v>6SP ACCESS PANEL</v>
          </cell>
          <cell r="D4942">
            <v>30.31</v>
          </cell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 t="str">
            <v>Volutone</v>
          </cell>
        </row>
        <row r="4943">
          <cell r="A4943" t="str">
            <v>BRK6</v>
          </cell>
          <cell r="B4943" t="str">
            <v>Middle Atlantic</v>
          </cell>
          <cell r="C4943" t="str">
            <v>6SP (10.5") RACK,18"DEEP</v>
          </cell>
          <cell r="D4943">
            <v>83.87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 t="str">
            <v>Volutone</v>
          </cell>
        </row>
        <row r="4944">
          <cell r="A4944" t="str">
            <v>RK6</v>
          </cell>
          <cell r="B4944" t="str">
            <v>Middle Atlantic</v>
          </cell>
          <cell r="C4944" t="str">
            <v>6SP (10.5") RACK, 16"DEEP</v>
          </cell>
          <cell r="D4944">
            <v>76.69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 t="str">
            <v>Volutone</v>
          </cell>
        </row>
        <row r="4945">
          <cell r="A4945" t="str">
            <v>VTF4-CP6</v>
          </cell>
          <cell r="B4945" t="str">
            <v>Middle Atlantic</v>
          </cell>
          <cell r="C4945" t="str">
            <v>6PC. VTF4 CONTRACT PACK</v>
          </cell>
          <cell r="D4945">
            <v>84.85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 t="str">
            <v>Volutone</v>
          </cell>
        </row>
        <row r="4946">
          <cell r="A4946" t="str">
            <v>VTF3-CP6</v>
          </cell>
          <cell r="B4946" t="str">
            <v>Middle Atlantic</v>
          </cell>
          <cell r="C4946" t="str">
            <v>6PC. VTF3 CONTRACT PACK</v>
          </cell>
          <cell r="D4946">
            <v>75.900000000000006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 t="str">
            <v>Volutone</v>
          </cell>
        </row>
        <row r="4947">
          <cell r="A4947" t="str">
            <v>VT4-CP6</v>
          </cell>
          <cell r="B4947" t="str">
            <v>Middle Atlantic</v>
          </cell>
          <cell r="C4947" t="str">
            <v>6PC. VT4 CONTRACT PACK</v>
          </cell>
          <cell r="D4947">
            <v>84.85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 t="str">
            <v>Volutone</v>
          </cell>
        </row>
        <row r="4948">
          <cell r="A4948" t="str">
            <v>VT3-CP6</v>
          </cell>
          <cell r="B4948" t="str">
            <v>Middle Atlantic</v>
          </cell>
          <cell r="C4948" t="str">
            <v>6PC. VT3 CONTRACT PACK</v>
          </cell>
          <cell r="D4948">
            <v>75.900000000000006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 t="str">
            <v>Volutone</v>
          </cell>
        </row>
        <row r="4949">
          <cell r="A4949" t="str">
            <v>U2-RP6</v>
          </cell>
          <cell r="B4949" t="str">
            <v>Middle Atlantic</v>
          </cell>
          <cell r="C4949" t="str">
            <v>6PC. U2 RACKSHELF PACK</v>
          </cell>
          <cell r="D4949">
            <v>219.55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 t="str">
            <v>Volutone</v>
          </cell>
        </row>
        <row r="4950">
          <cell r="A4950" t="str">
            <v>SB4-CP6</v>
          </cell>
          <cell r="B4950" t="str">
            <v>Middle Atlantic</v>
          </cell>
          <cell r="C4950" t="str">
            <v>6PC. SB4 CONTRACT PACK</v>
          </cell>
          <cell r="D4950">
            <v>79.48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 t="str">
            <v>Volutone</v>
          </cell>
        </row>
        <row r="4951">
          <cell r="A4951" t="str">
            <v>SB3-CP6</v>
          </cell>
          <cell r="B4951" t="str">
            <v>Middle Atlantic</v>
          </cell>
          <cell r="C4951" t="str">
            <v>6PC. SB3 CONTRACT PACK</v>
          </cell>
          <cell r="D4951">
            <v>75.900000000000006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 t="str">
            <v>Volutone</v>
          </cell>
        </row>
        <row r="4952">
          <cell r="A4952" t="str">
            <v>PHBL4-CP6</v>
          </cell>
          <cell r="B4952" t="str">
            <v>Middle Atlantic</v>
          </cell>
          <cell r="C4952" t="str">
            <v>6PC. PHBL-4 CONTRACT PACK</v>
          </cell>
          <cell r="D4952">
            <v>81.06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 t="str">
            <v>Volutone</v>
          </cell>
        </row>
        <row r="4953">
          <cell r="A4953" t="str">
            <v>PHBL3-CP6</v>
          </cell>
          <cell r="B4953" t="str">
            <v>Middle Atlantic</v>
          </cell>
          <cell r="C4953" t="str">
            <v>6PC. PHBL-3 CONTRACT PACK</v>
          </cell>
          <cell r="D4953">
            <v>60.37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 t="str">
            <v>Volutone</v>
          </cell>
        </row>
        <row r="4954">
          <cell r="A4954" t="str">
            <v>PBL4-CP6</v>
          </cell>
          <cell r="B4954" t="str">
            <v>Middle Atlantic</v>
          </cell>
          <cell r="C4954" t="str">
            <v>6PC. PBL-4 CONTRACT PACK</v>
          </cell>
          <cell r="D4954">
            <v>64.94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 t="str">
            <v>Volutone</v>
          </cell>
        </row>
        <row r="4955">
          <cell r="A4955" t="str">
            <v>PBL3-CP6</v>
          </cell>
          <cell r="B4955" t="str">
            <v>Middle Atlantic</v>
          </cell>
          <cell r="C4955" t="str">
            <v>6PC. PBL-3 CONTRACT PACK</v>
          </cell>
          <cell r="D4955">
            <v>57.07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 t="str">
            <v>Volutone</v>
          </cell>
        </row>
        <row r="4956">
          <cell r="A4956" t="str">
            <v>FEB4-CP6</v>
          </cell>
          <cell r="B4956" t="str">
            <v>Middle Atlantic</v>
          </cell>
          <cell r="C4956" t="str">
            <v>6PC. FEB4 CONTRACT PACK</v>
          </cell>
          <cell r="D4956">
            <v>61.64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 t="str">
            <v>Volutone</v>
          </cell>
        </row>
        <row r="4957">
          <cell r="A4957" t="str">
            <v>FEB3-CP6</v>
          </cell>
          <cell r="B4957" t="str">
            <v>Middle Atlantic</v>
          </cell>
          <cell r="C4957" t="str">
            <v>6PC. FEB3 CONTRACT PACK</v>
          </cell>
          <cell r="D4957">
            <v>50.01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 t="str">
            <v>Volutone</v>
          </cell>
        </row>
        <row r="4958">
          <cell r="A4958" t="str">
            <v>EB4-CP6</v>
          </cell>
          <cell r="B4958" t="str">
            <v>Middle Atlantic</v>
          </cell>
          <cell r="C4958" t="str">
            <v>6PC. EB4 CONTRACT PACK</v>
          </cell>
          <cell r="D4958">
            <v>66.08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 t="str">
            <v>Volutone</v>
          </cell>
        </row>
        <row r="4959">
          <cell r="A4959" t="str">
            <v>EB3-CP6</v>
          </cell>
          <cell r="B4959" t="str">
            <v>Middle Atlantic</v>
          </cell>
          <cell r="C4959" t="str">
            <v>6PC. EB3 CONTRACT PACK</v>
          </cell>
          <cell r="D4959">
            <v>52.68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 t="str">
            <v>Volutone</v>
          </cell>
        </row>
        <row r="4960">
          <cell r="A4960" t="str">
            <v>LACE-G52-1P</v>
          </cell>
          <cell r="B4960" t="str">
            <v>Middle Atlantic</v>
          </cell>
          <cell r="C4960" t="str">
            <v>6PC,52SPX1"STEEL LACE BAR</v>
          </cell>
          <cell r="D4960">
            <v>108.27</v>
          </cell>
          <cell r="E4960">
            <v>0</v>
          </cell>
          <cell r="F4960">
            <v>1</v>
          </cell>
          <cell r="G4960">
            <v>0</v>
          </cell>
          <cell r="H4960">
            <v>0</v>
          </cell>
          <cell r="I4960" t="str">
            <v>Volutone</v>
          </cell>
        </row>
        <row r="4961">
          <cell r="A4961" t="str">
            <v>LACE-G48-1P</v>
          </cell>
          <cell r="B4961" t="str">
            <v>Middle Atlantic</v>
          </cell>
          <cell r="C4961" t="str">
            <v>6PC,48SPX1"STEEL LACE BAR</v>
          </cell>
          <cell r="D4961">
            <v>93.5</v>
          </cell>
          <cell r="E4961">
            <v>0</v>
          </cell>
          <cell r="F4961">
            <v>1</v>
          </cell>
          <cell r="G4961">
            <v>0</v>
          </cell>
          <cell r="H4961">
            <v>0</v>
          </cell>
          <cell r="I4961" t="str">
            <v>Volutone</v>
          </cell>
        </row>
        <row r="4962">
          <cell r="A4962" t="str">
            <v>LACE-P</v>
          </cell>
          <cell r="B4962" t="str">
            <v>Middle Atlantic</v>
          </cell>
          <cell r="C4962" t="str">
            <v>6PC,45SP CABLE LACE STRIP</v>
          </cell>
          <cell r="D4962">
            <v>82.57</v>
          </cell>
          <cell r="E4962">
            <v>0</v>
          </cell>
          <cell r="F4962">
            <v>1</v>
          </cell>
          <cell r="G4962">
            <v>0</v>
          </cell>
          <cell r="H4962">
            <v>0</v>
          </cell>
          <cell r="I4962" t="str">
            <v>Volutone</v>
          </cell>
        </row>
        <row r="4963">
          <cell r="A4963" t="str">
            <v>LACE-44LP</v>
          </cell>
          <cell r="B4963" t="str">
            <v>Middle Atlantic</v>
          </cell>
          <cell r="C4963" t="str">
            <v>6PC,44SPX3.5"LACE W/BRLNC</v>
          </cell>
          <cell r="D4963">
            <v>145.31</v>
          </cell>
          <cell r="E4963">
            <v>0</v>
          </cell>
          <cell r="F4963">
            <v>1</v>
          </cell>
          <cell r="G4963">
            <v>0</v>
          </cell>
          <cell r="H4963">
            <v>0</v>
          </cell>
          <cell r="I4963" t="str">
            <v>Volutone</v>
          </cell>
        </row>
        <row r="4964">
          <cell r="A4964" t="str">
            <v>LACE-G44-1P</v>
          </cell>
          <cell r="B4964" t="str">
            <v>Middle Atlantic</v>
          </cell>
          <cell r="C4964" t="str">
            <v>6PC,44SPX1"STEEL LACE BAR</v>
          </cell>
          <cell r="D4964">
            <v>84.65</v>
          </cell>
          <cell r="E4964">
            <v>0</v>
          </cell>
          <cell r="F4964">
            <v>1</v>
          </cell>
          <cell r="G4964">
            <v>0</v>
          </cell>
          <cell r="H4964">
            <v>0</v>
          </cell>
          <cell r="I4964" t="str">
            <v>Volutone</v>
          </cell>
        </row>
        <row r="4965">
          <cell r="A4965" t="str">
            <v>LACE-44-1P</v>
          </cell>
          <cell r="B4965" t="str">
            <v>Middle Atlantic</v>
          </cell>
          <cell r="C4965" t="str">
            <v>6PC,44SPX1"STEEL LACE BAR</v>
          </cell>
          <cell r="D4965">
            <v>82.57</v>
          </cell>
          <cell r="E4965">
            <v>0</v>
          </cell>
          <cell r="F4965">
            <v>1</v>
          </cell>
          <cell r="G4965">
            <v>0</v>
          </cell>
          <cell r="H4965">
            <v>0</v>
          </cell>
          <cell r="I4965" t="str">
            <v>Volutone</v>
          </cell>
        </row>
        <row r="4966">
          <cell r="A4966" t="str">
            <v>LACE-44-1SP</v>
          </cell>
          <cell r="B4966" t="str">
            <v>Middle Atlantic</v>
          </cell>
          <cell r="C4966" t="str">
            <v>6PC,44SPX1"LACE W/TIESDL</v>
          </cell>
          <cell r="D4966">
            <v>150.01</v>
          </cell>
          <cell r="E4966">
            <v>0</v>
          </cell>
          <cell r="F4966">
            <v>1</v>
          </cell>
          <cell r="G4966">
            <v>0</v>
          </cell>
          <cell r="H4966">
            <v>0</v>
          </cell>
          <cell r="I4966" t="str">
            <v>Volutone</v>
          </cell>
        </row>
        <row r="4967">
          <cell r="A4967" t="str">
            <v>LACE-37LP</v>
          </cell>
          <cell r="B4967" t="str">
            <v>Middle Atlantic</v>
          </cell>
          <cell r="C4967" t="str">
            <v>6PC,37SPX3.5"LACE W/BRDLN</v>
          </cell>
          <cell r="D4967">
            <v>126.82</v>
          </cell>
          <cell r="E4967">
            <v>0</v>
          </cell>
          <cell r="F4967">
            <v>1</v>
          </cell>
          <cell r="G4967">
            <v>0</v>
          </cell>
          <cell r="H4967">
            <v>0</v>
          </cell>
          <cell r="I4967" t="str">
            <v>Volutone</v>
          </cell>
        </row>
        <row r="4968">
          <cell r="A4968" t="str">
            <v>LACE-37-1P</v>
          </cell>
          <cell r="B4968" t="str">
            <v>Middle Atlantic</v>
          </cell>
          <cell r="C4968" t="str">
            <v>6PC,37SPX1"STEEL LACE BAR</v>
          </cell>
          <cell r="D4968">
            <v>75.69</v>
          </cell>
          <cell r="E4968">
            <v>0</v>
          </cell>
          <cell r="F4968">
            <v>1</v>
          </cell>
          <cell r="G4968">
            <v>0</v>
          </cell>
          <cell r="H4968">
            <v>0</v>
          </cell>
          <cell r="I4968" t="str">
            <v>Volutone</v>
          </cell>
        </row>
        <row r="4969">
          <cell r="A4969" t="str">
            <v>LACE-37-1SP</v>
          </cell>
          <cell r="B4969" t="str">
            <v>Middle Atlantic</v>
          </cell>
          <cell r="C4969" t="str">
            <v>6PC,37SPX1"LACE W/TIESDL</v>
          </cell>
          <cell r="D4969">
            <v>140.37</v>
          </cell>
          <cell r="E4969">
            <v>0</v>
          </cell>
          <cell r="F4969">
            <v>1</v>
          </cell>
          <cell r="G4969">
            <v>0</v>
          </cell>
          <cell r="H4969">
            <v>0</v>
          </cell>
          <cell r="I4969" t="str">
            <v>Volutone</v>
          </cell>
        </row>
        <row r="4970">
          <cell r="A4970" t="str">
            <v>LACE-37P</v>
          </cell>
          <cell r="B4970" t="str">
            <v>Middle Atlantic</v>
          </cell>
          <cell r="C4970" t="str">
            <v>6PC,37SP CABLE LACE STRIP</v>
          </cell>
          <cell r="D4970">
            <v>75.69</v>
          </cell>
          <cell r="E4970">
            <v>0</v>
          </cell>
          <cell r="F4970">
            <v>1</v>
          </cell>
          <cell r="G4970">
            <v>0</v>
          </cell>
          <cell r="H4970">
            <v>0</v>
          </cell>
          <cell r="I4970" t="str">
            <v>Volutone</v>
          </cell>
        </row>
        <row r="4971">
          <cell r="A4971" t="str">
            <v>LACE-5254-1P</v>
          </cell>
          <cell r="B4971" t="str">
            <v>Middle Atlantic</v>
          </cell>
          <cell r="C4971" t="str">
            <v>6PC CBL LACESTRIP 52/54SP</v>
          </cell>
          <cell r="D4971">
            <v>93.12</v>
          </cell>
          <cell r="E4971">
            <v>0</v>
          </cell>
          <cell r="F4971">
            <v>1</v>
          </cell>
          <cell r="G4971">
            <v>0</v>
          </cell>
          <cell r="H4971">
            <v>0</v>
          </cell>
          <cell r="I4971" t="str">
            <v>Volutone</v>
          </cell>
        </row>
        <row r="4972">
          <cell r="A4972" t="str">
            <v>LACE-5254-OWP</v>
          </cell>
          <cell r="B4972" t="str">
            <v>Middle Atlantic</v>
          </cell>
          <cell r="C4972" t="str">
            <v>6PC 52/54SP 4-3/4"W LACE</v>
          </cell>
          <cell r="D4972">
            <v>188.05</v>
          </cell>
          <cell r="E4972">
            <v>0</v>
          </cell>
          <cell r="F4972">
            <v>1</v>
          </cell>
          <cell r="G4972">
            <v>0</v>
          </cell>
          <cell r="H4972">
            <v>0</v>
          </cell>
          <cell r="I4972" t="str">
            <v>Volutone</v>
          </cell>
        </row>
        <row r="4973">
          <cell r="A4973" t="str">
            <v>LACE-5254-OP</v>
          </cell>
          <cell r="B4973" t="str">
            <v>Middle Atlantic</v>
          </cell>
          <cell r="C4973" t="str">
            <v>6PC 52/54SP 3-1/4"W LACE</v>
          </cell>
          <cell r="D4973">
            <v>163.69</v>
          </cell>
          <cell r="E4973">
            <v>0</v>
          </cell>
          <cell r="F4973">
            <v>1</v>
          </cell>
          <cell r="G4973">
            <v>0</v>
          </cell>
          <cell r="H4973">
            <v>0</v>
          </cell>
          <cell r="I4973" t="str">
            <v>Volutone</v>
          </cell>
        </row>
        <row r="4974">
          <cell r="A4974" t="str">
            <v>PDS-615R</v>
          </cell>
          <cell r="B4974" t="str">
            <v>Middle Atlantic</v>
          </cell>
          <cell r="C4974" t="str">
            <v>6OUT SEQUENCED 1X15A POWE</v>
          </cell>
          <cell r="D4974">
            <v>287.36</v>
          </cell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 t="str">
            <v>Volutone</v>
          </cell>
        </row>
        <row r="4975">
          <cell r="A4975" t="str">
            <v>CN6MM-100</v>
          </cell>
          <cell r="B4975" t="str">
            <v>Middle Atlantic</v>
          </cell>
          <cell r="C4975" t="str">
            <v>6MM CAGENUTS,100 PIECE</v>
          </cell>
          <cell r="D4975">
            <v>47.6</v>
          </cell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 t="str">
            <v>Volutone</v>
          </cell>
        </row>
        <row r="4976">
          <cell r="A4976" t="str">
            <v>6ATCPAVBK</v>
          </cell>
          <cell r="B4976" t="str">
            <v>Middle Atlantic</v>
          </cell>
          <cell r="C4976" t="str">
            <v>6IN CRE-PREWRD-SURF AV BK</v>
          </cell>
          <cell r="D4976">
            <v>443.89</v>
          </cell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 t="str">
            <v>Volutone</v>
          </cell>
        </row>
        <row r="4977">
          <cell r="A4977" t="str">
            <v>6ATCPBK</v>
          </cell>
          <cell r="B4977" t="str">
            <v>Middle Atlantic</v>
          </cell>
          <cell r="C4977" t="str">
            <v>6IN CRE-PREWRD-SUR BK</v>
          </cell>
          <cell r="D4977">
            <v>443.89</v>
          </cell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 t="str">
            <v>Volutone</v>
          </cell>
        </row>
        <row r="4978">
          <cell r="A4978" t="str">
            <v>6ATCPAVNK</v>
          </cell>
          <cell r="B4978" t="str">
            <v>Middle Atlantic</v>
          </cell>
          <cell r="C4978" t="str">
            <v>6IN CRE-PREWRD-SUR AV NK</v>
          </cell>
          <cell r="D4978">
            <v>443.89</v>
          </cell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 t="str">
            <v>Volutone</v>
          </cell>
        </row>
        <row r="4979">
          <cell r="A4979" t="str">
            <v>6ATCPAVGY</v>
          </cell>
          <cell r="B4979" t="str">
            <v>Middle Atlantic</v>
          </cell>
          <cell r="C4979" t="str">
            <v>6IN CRE-PREWRD-SUR AV GY</v>
          </cell>
          <cell r="D4979">
            <v>443.89</v>
          </cell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 t="str">
            <v>Volutone</v>
          </cell>
        </row>
        <row r="4980">
          <cell r="A4980" t="str">
            <v>6ATCPAVBZ</v>
          </cell>
          <cell r="B4980" t="str">
            <v>Middle Atlantic</v>
          </cell>
          <cell r="C4980" t="str">
            <v>6IN CRE-PREWRD-SUR AV BZ</v>
          </cell>
          <cell r="D4980">
            <v>443.89</v>
          </cell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 t="str">
            <v>Volutone</v>
          </cell>
        </row>
        <row r="4981">
          <cell r="A4981" t="str">
            <v>6ATCPAVBS</v>
          </cell>
          <cell r="B4981" t="str">
            <v>Middle Atlantic</v>
          </cell>
          <cell r="C4981" t="str">
            <v>6IN CRE-PREWRD-SUR AV BS</v>
          </cell>
          <cell r="D4981">
            <v>443.89</v>
          </cell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 t="str">
            <v>Volutone</v>
          </cell>
        </row>
        <row r="4982">
          <cell r="A4982" t="str">
            <v>6ATPAVNK</v>
          </cell>
          <cell r="B4982" t="str">
            <v>Middle Atlantic</v>
          </cell>
          <cell r="C4982" t="str">
            <v>6IN CRE-PREWRD-FLSH AV NK</v>
          </cell>
          <cell r="D4982">
            <v>443.89</v>
          </cell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 t="str">
            <v>Volutone</v>
          </cell>
        </row>
        <row r="4983">
          <cell r="A4983" t="str">
            <v>FANCORD-4X1</v>
          </cell>
          <cell r="B4983" t="str">
            <v>Middle Atlantic</v>
          </cell>
          <cell r="C4983" t="str">
            <v>6FT,1 PLUG,4 FAN PWR CORD</v>
          </cell>
          <cell r="D4983">
            <v>10.73</v>
          </cell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 t="str">
            <v>Volutone</v>
          </cell>
        </row>
        <row r="4984">
          <cell r="A4984" t="str">
            <v>FANCORD-3X1</v>
          </cell>
          <cell r="B4984" t="str">
            <v>Middle Atlantic</v>
          </cell>
          <cell r="C4984" t="str">
            <v>6FT,1 PLUG,3 FAN PWR CORD</v>
          </cell>
          <cell r="D4984">
            <v>9.4</v>
          </cell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 t="str">
            <v>Volutone</v>
          </cell>
        </row>
        <row r="4985">
          <cell r="A4985" t="str">
            <v>FANCORD-2X1</v>
          </cell>
          <cell r="B4985" t="str">
            <v>Middle Atlantic</v>
          </cell>
          <cell r="C4985" t="str">
            <v>6FT,1 PLUG,2 FAN PWR CORD</v>
          </cell>
          <cell r="D4985">
            <v>8.57</v>
          </cell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 t="str">
            <v>Volutone</v>
          </cell>
        </row>
        <row r="4986">
          <cell r="A4986" t="str">
            <v>RDR-S6</v>
          </cell>
          <cell r="B4986" t="str">
            <v>Middle Atlantic</v>
          </cell>
          <cell r="C4986" t="str">
            <v>66"/35U RK,6SHLVS,15A PWR</v>
          </cell>
          <cell r="D4986">
            <v>744.41</v>
          </cell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 t="str">
            <v>Volutone</v>
          </cell>
        </row>
        <row r="4987">
          <cell r="A4987" t="str">
            <v>RDR-35-25BK</v>
          </cell>
          <cell r="B4987" t="str">
            <v>Middle Atlantic</v>
          </cell>
          <cell r="C4987" t="str">
            <v>66"/35RU RDR,25"D,BLK</v>
          </cell>
          <cell r="D4987">
            <v>493.19</v>
          </cell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 t="str">
            <v>Volutone</v>
          </cell>
        </row>
        <row r="4988">
          <cell r="A4988" t="str">
            <v>LD-6430PS</v>
          </cell>
          <cell r="B4988" t="str">
            <v>Middle Atlantic</v>
          </cell>
          <cell r="C4988" t="str">
            <v>64"LCD DSK,30H,PS</v>
          </cell>
          <cell r="D4988">
            <v>1421.58</v>
          </cell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 t="str">
            <v>Volutone</v>
          </cell>
        </row>
        <row r="4989">
          <cell r="A4989" t="str">
            <v>LD-6430HM</v>
          </cell>
          <cell r="B4989" t="str">
            <v>Middle Atlantic</v>
          </cell>
          <cell r="C4989" t="str">
            <v>64"LCD DSK,30H,HM</v>
          </cell>
          <cell r="D4989">
            <v>1421.58</v>
          </cell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 t="str">
            <v>Volutone</v>
          </cell>
        </row>
        <row r="4990">
          <cell r="A4990" t="str">
            <v>LD-6430DC</v>
          </cell>
          <cell r="B4990" t="str">
            <v>Middle Atlantic</v>
          </cell>
          <cell r="C4990" t="str">
            <v>64"LCD DSK,30H,DC</v>
          </cell>
          <cell r="D4990">
            <v>1421.58</v>
          </cell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 t="str">
            <v>Volutone</v>
          </cell>
        </row>
        <row r="4991">
          <cell r="A4991" t="str">
            <v>LD-6430PS-RA</v>
          </cell>
          <cell r="B4991" t="str">
            <v>Middle Atlantic</v>
          </cell>
          <cell r="C4991" t="str">
            <v>64"LCD DSK A-BAY,PS,30,RT</v>
          </cell>
          <cell r="D4991">
            <v>1229.98</v>
          </cell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 t="str">
            <v>Volutone</v>
          </cell>
        </row>
        <row r="4992">
          <cell r="A4992" t="str">
            <v>LD-6430HM-RA</v>
          </cell>
          <cell r="B4992" t="str">
            <v>Middle Atlantic</v>
          </cell>
          <cell r="C4992" t="str">
            <v>64"LCD DSK A-BAY,HM,30,RT</v>
          </cell>
          <cell r="D4992">
            <v>1229.98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 t="str">
            <v>Volutone</v>
          </cell>
        </row>
        <row r="4993">
          <cell r="A4993" t="str">
            <v>LD-6430DC-RA</v>
          </cell>
          <cell r="B4993" t="str">
            <v>Middle Atlantic</v>
          </cell>
          <cell r="C4993" t="str">
            <v>64"LCD DSK A-BAY,DC,30,RT</v>
          </cell>
          <cell r="D4993">
            <v>1229.98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 t="str">
            <v>Volutone</v>
          </cell>
        </row>
        <row r="4994">
          <cell r="A4994" t="str">
            <v>LACE-37-OWP</v>
          </cell>
          <cell r="B4994" t="str">
            <v>Middle Atlantic</v>
          </cell>
          <cell r="C4994" t="str">
            <v>64-3/4"H,4-3/4"W SLT LCR</v>
          </cell>
          <cell r="D4994">
            <v>136.83000000000001</v>
          </cell>
          <cell r="E4994">
            <v>0</v>
          </cell>
          <cell r="F4994">
            <v>1</v>
          </cell>
          <cell r="G4994">
            <v>0</v>
          </cell>
          <cell r="H4994">
            <v>0</v>
          </cell>
          <cell r="I4994" t="str">
            <v>Volutone</v>
          </cell>
        </row>
        <row r="4995">
          <cell r="A4995" t="str">
            <v>LACE-37-OP</v>
          </cell>
          <cell r="B4995" t="str">
            <v>Middle Atlantic</v>
          </cell>
          <cell r="C4995" t="str">
            <v>64-3/4"H,3-1/4H"W SLT LCR</v>
          </cell>
          <cell r="D4995">
            <v>117.62</v>
          </cell>
          <cell r="E4995">
            <v>0</v>
          </cell>
          <cell r="F4995">
            <v>1</v>
          </cell>
          <cell r="G4995">
            <v>0</v>
          </cell>
          <cell r="H4995">
            <v>0</v>
          </cell>
          <cell r="I4995" t="str">
            <v>Volutone</v>
          </cell>
        </row>
        <row r="4996">
          <cell r="A4996" t="str">
            <v>ESUR+S12D-PS</v>
          </cell>
          <cell r="B4996" t="str">
            <v>Middle Atlantic</v>
          </cell>
          <cell r="C4996" t="str">
            <v>60"DESK&amp;OB W/SGL RACK,PS</v>
          </cell>
          <cell r="D4996">
            <v>2406.89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 t="str">
            <v>Volutone</v>
          </cell>
        </row>
        <row r="4997">
          <cell r="A4997" t="str">
            <v>ESUR+S12D-HM</v>
          </cell>
          <cell r="B4997" t="str">
            <v>Middle Atlantic</v>
          </cell>
          <cell r="C4997" t="str">
            <v>60"DESK&amp;OB W/SGL RACK,HM</v>
          </cell>
          <cell r="D4997">
            <v>2406.89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 t="str">
            <v>Volutone</v>
          </cell>
        </row>
        <row r="4998">
          <cell r="A4998" t="str">
            <v>ESUR+S12D-DC</v>
          </cell>
          <cell r="B4998" t="str">
            <v>Middle Atlantic</v>
          </cell>
          <cell r="C4998" t="str">
            <v>60"DESK&amp;OB W/SGL RACK,DC</v>
          </cell>
          <cell r="D4998">
            <v>2406.89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 t="str">
            <v>Volutone</v>
          </cell>
        </row>
        <row r="4999">
          <cell r="A4999" t="str">
            <v>ESUR-PS</v>
          </cell>
          <cell r="B4999" t="str">
            <v>Middle Atlantic</v>
          </cell>
          <cell r="C4999" t="str">
            <v>60"DESK&amp;OB W/2X4 RKS,PS</v>
          </cell>
          <cell r="D4999">
            <v>1457.69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 t="str">
            <v>Volutone</v>
          </cell>
        </row>
        <row r="5000">
          <cell r="A5000" t="str">
            <v>ESUR-HM</v>
          </cell>
          <cell r="B5000" t="str">
            <v>Middle Atlantic</v>
          </cell>
          <cell r="C5000" t="str">
            <v>60"DESK&amp;OB W/2X4 RKS,HM</v>
          </cell>
          <cell r="D5000">
            <v>1457.69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 t="str">
            <v>Volutone</v>
          </cell>
        </row>
        <row r="5001">
          <cell r="A5001" t="str">
            <v>ESUR-DC</v>
          </cell>
          <cell r="B5001" t="str">
            <v>Middle Atlantic</v>
          </cell>
          <cell r="C5001" t="str">
            <v>60"DESK&amp;OB W/2X4 RKS,DC</v>
          </cell>
          <cell r="D5001">
            <v>1457.69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 t="str">
            <v>Volutone</v>
          </cell>
        </row>
        <row r="5002">
          <cell r="A5002" t="str">
            <v>ES-PS</v>
          </cell>
          <cell r="B5002" t="str">
            <v>Middle Atlantic</v>
          </cell>
          <cell r="C5002" t="str">
            <v>60"DESK W/OVERBRIDGE,PS</v>
          </cell>
          <cell r="D5002">
            <v>1354.64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 t="str">
            <v>Volutone</v>
          </cell>
        </row>
        <row r="5003">
          <cell r="A5003" t="str">
            <v>ES-HM</v>
          </cell>
          <cell r="B5003" t="str">
            <v>Middle Atlantic</v>
          </cell>
          <cell r="C5003" t="str">
            <v>60"DESK W/OVERBRIDGE,HM</v>
          </cell>
          <cell r="D5003">
            <v>1354.64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 t="str">
            <v>Volutone</v>
          </cell>
        </row>
        <row r="5004">
          <cell r="A5004" t="str">
            <v>ES-DC</v>
          </cell>
          <cell r="B5004" t="str">
            <v>Middle Atlantic</v>
          </cell>
          <cell r="C5004" t="str">
            <v>60"DESK W/OVERBRIDGE,DC</v>
          </cell>
          <cell r="D5004">
            <v>1354.64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 t="str">
            <v>Volutone</v>
          </cell>
        </row>
        <row r="5005">
          <cell r="A5005" t="str">
            <v>ES+S12D-PS</v>
          </cell>
          <cell r="B5005" t="str">
            <v>Middle Atlantic</v>
          </cell>
          <cell r="C5005" t="str">
            <v>60"DESK W/OB&amp;SGL RACK,PS</v>
          </cell>
          <cell r="D5005">
            <v>2271.31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 t="str">
            <v>Volutone</v>
          </cell>
        </row>
        <row r="5006">
          <cell r="A5006" t="str">
            <v>ES+S12D-HM</v>
          </cell>
          <cell r="B5006" t="str">
            <v>Middle Atlantic</v>
          </cell>
          <cell r="C5006" t="str">
            <v>60"DESK W/OB&amp;SGL RACK,HM</v>
          </cell>
          <cell r="D5006">
            <v>2271.31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 t="str">
            <v>Volutone</v>
          </cell>
        </row>
        <row r="5007">
          <cell r="A5007" t="str">
            <v>ES+S12D-DC</v>
          </cell>
          <cell r="B5007" t="str">
            <v>Middle Atlantic</v>
          </cell>
          <cell r="C5007" t="str">
            <v>60"DESK W/OB&amp;SGL RACK,DC</v>
          </cell>
          <cell r="D5007">
            <v>2271.31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 t="str">
            <v>Volutone</v>
          </cell>
        </row>
        <row r="5008">
          <cell r="A5008" t="str">
            <v>MW-6FT</v>
          </cell>
          <cell r="B5008" t="str">
            <v>Middle Atlantic</v>
          </cell>
          <cell r="C5008" t="str">
            <v>6"FAN TOP,3 FANS,MRK/WRK</v>
          </cell>
          <cell r="D5008">
            <v>31.03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 t="str">
            <v>Volutone</v>
          </cell>
        </row>
        <row r="5009">
          <cell r="A5009" t="str">
            <v>ERK-6FT</v>
          </cell>
          <cell r="B5009" t="str">
            <v>Middle Atlantic</v>
          </cell>
          <cell r="C5009" t="str">
            <v>6"FAN TOP,2 FANS,ERK</v>
          </cell>
          <cell r="D5009">
            <v>25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 t="str">
            <v>Volutone</v>
          </cell>
        </row>
        <row r="5010">
          <cell r="A5010" t="str">
            <v>FAN-6</v>
          </cell>
          <cell r="B5010" t="str">
            <v>Middle Atlantic</v>
          </cell>
          <cell r="C5010" t="str">
            <v>6"FAN 220 CFM,CORD&amp;HDW</v>
          </cell>
          <cell r="D5010">
            <v>59.72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 t="str">
            <v>Volutone</v>
          </cell>
        </row>
        <row r="5011">
          <cell r="A5011" t="str">
            <v>RFB6</v>
          </cell>
          <cell r="B5011" t="str">
            <v>Middle Atlantic</v>
          </cell>
          <cell r="C5011" t="str">
            <v>6-GNG STL RECESSED FLR BX</v>
          </cell>
          <cell r="D5011">
            <v>113.42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 t="str">
            <v>Volutone</v>
          </cell>
        </row>
        <row r="5012">
          <cell r="A5012" t="str">
            <v>EFB6S</v>
          </cell>
          <cell r="B5012" t="str">
            <v>Middle Atlantic</v>
          </cell>
          <cell r="C5012" t="str">
            <v>6-GANG FLOOR BOX STEEL</v>
          </cell>
          <cell r="D5012">
            <v>218.74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 t="str">
            <v>Volutone</v>
          </cell>
        </row>
        <row r="5013">
          <cell r="A5013" t="str">
            <v>CAP6</v>
          </cell>
          <cell r="B5013" t="str">
            <v>Middle Atlantic</v>
          </cell>
          <cell r="C5013" t="str">
            <v>6 SPACE CLAMPING RACKSHEL</v>
          </cell>
          <cell r="D5013">
            <v>59.97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 t="str">
            <v>Volutone</v>
          </cell>
        </row>
        <row r="5014">
          <cell r="A5014" t="str">
            <v>PD-620C-NS</v>
          </cell>
          <cell r="B5014" t="str">
            <v>Middle Atlantic</v>
          </cell>
          <cell r="C5014" t="str">
            <v>6 OUTLET SINGLE 20AMP POW</v>
          </cell>
          <cell r="D5014">
            <v>101.29</v>
          </cell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 t="str">
            <v>Volutone</v>
          </cell>
        </row>
        <row r="5015">
          <cell r="A5015" t="str">
            <v>PD-615C-NS</v>
          </cell>
          <cell r="B5015" t="str">
            <v>Middle Atlantic</v>
          </cell>
          <cell r="C5015" t="str">
            <v>6 OUTLET SINGLE 15AMP POW</v>
          </cell>
          <cell r="D5015">
            <v>70.55</v>
          </cell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 t="str">
            <v>Volutone</v>
          </cell>
        </row>
        <row r="5016">
          <cell r="A5016" t="str">
            <v>PD-620J-IG</v>
          </cell>
          <cell r="B5016" t="str">
            <v>Middle Atlantic</v>
          </cell>
          <cell r="C5016" t="str">
            <v>6 OUTLET SGL 20AMP PWR W/</v>
          </cell>
          <cell r="D5016">
            <v>147.25</v>
          </cell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 t="str">
            <v>Volutone</v>
          </cell>
        </row>
        <row r="5017">
          <cell r="A5017" t="str">
            <v>PD-615C</v>
          </cell>
          <cell r="B5017" t="str">
            <v>Middle Atlantic</v>
          </cell>
          <cell r="C5017" t="str">
            <v>6 OUTLET SGL 15AMP PWR W/</v>
          </cell>
          <cell r="D5017">
            <v>82.66</v>
          </cell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 t="str">
            <v>Volutone</v>
          </cell>
        </row>
        <row r="5018">
          <cell r="A5018" t="str">
            <v>PDS-620R</v>
          </cell>
          <cell r="B5018" t="str">
            <v>Middle Atlantic</v>
          </cell>
          <cell r="C5018" t="str">
            <v>6 OUT SEQUENCED 20A POWER</v>
          </cell>
          <cell r="D5018">
            <v>340.59</v>
          </cell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 t="str">
            <v>Volutone</v>
          </cell>
        </row>
        <row r="5019">
          <cell r="A5019" t="str">
            <v>PDS-2X315R</v>
          </cell>
          <cell r="B5019" t="str">
            <v>Middle Atlantic</v>
          </cell>
          <cell r="C5019" t="str">
            <v>6 OUT SEQUENCED 2-15A POW</v>
          </cell>
          <cell r="D5019">
            <v>411.58</v>
          </cell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 t="str">
            <v>Volutone</v>
          </cell>
        </row>
        <row r="5020">
          <cell r="A5020" t="str">
            <v>SS5-23VTR</v>
          </cell>
          <cell r="B5020" t="str">
            <v>Middle Atlantic</v>
          </cell>
          <cell r="C5020" t="str">
            <v>5SP,23"DP VTR SLDING SHLF</v>
          </cell>
          <cell r="D5020">
            <v>259.20999999999998</v>
          </cell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 t="str">
            <v>Volutone</v>
          </cell>
        </row>
        <row r="5021">
          <cell r="A5021" t="str">
            <v>SS-VTR-CVR5</v>
          </cell>
          <cell r="B5021" t="str">
            <v>Middle Atlantic</v>
          </cell>
          <cell r="C5021" t="str">
            <v>5SP VTR COVER</v>
          </cell>
          <cell r="D5021">
            <v>31.37</v>
          </cell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 t="str">
            <v>Volutone</v>
          </cell>
        </row>
        <row r="5022">
          <cell r="A5022" t="str">
            <v>SFACE5</v>
          </cell>
          <cell r="B5022" t="str">
            <v>Middle Atlantic</v>
          </cell>
          <cell r="C5022" t="str">
            <v>5SP TEXTURED RSH FACE ONL</v>
          </cell>
          <cell r="D5022">
            <v>45.87</v>
          </cell>
          <cell r="E5022">
            <v>0</v>
          </cell>
          <cell r="F5022">
            <v>0.25</v>
          </cell>
          <cell r="G5022">
            <v>0</v>
          </cell>
          <cell r="H5022">
            <v>0</v>
          </cell>
          <cell r="I5022" t="str">
            <v>Volutone</v>
          </cell>
        </row>
        <row r="5023">
          <cell r="A5023" t="str">
            <v>TD5</v>
          </cell>
          <cell r="B5023" t="str">
            <v>Middle Atlantic</v>
          </cell>
          <cell r="C5023" t="str">
            <v>5SP TEXTURED DRAWER</v>
          </cell>
          <cell r="D5023">
            <v>126.4</v>
          </cell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 t="str">
            <v>Volutone</v>
          </cell>
        </row>
        <row r="5024">
          <cell r="A5024" t="str">
            <v>TD5LK</v>
          </cell>
          <cell r="B5024" t="str">
            <v>Middle Atlantic</v>
          </cell>
          <cell r="C5024" t="str">
            <v>5SP TEXT. DRAWER W/LOCK</v>
          </cell>
          <cell r="D5024">
            <v>148.85</v>
          </cell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 t="str">
            <v>Volutone</v>
          </cell>
        </row>
        <row r="5025">
          <cell r="A5025" t="str">
            <v>DLBX-RR5</v>
          </cell>
          <cell r="B5025" t="str">
            <v>Middle Atlantic</v>
          </cell>
          <cell r="C5025" t="str">
            <v>5SP RAIL KIT FOR DLBX</v>
          </cell>
          <cell r="D5025">
            <v>10.86</v>
          </cell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 t="str">
            <v>Volutone</v>
          </cell>
        </row>
        <row r="5026">
          <cell r="A5026" t="str">
            <v>FEB5</v>
          </cell>
          <cell r="B5026" t="str">
            <v>Middle Atlantic</v>
          </cell>
          <cell r="C5026" t="str">
            <v>5SP FLAT ECONO BLANK</v>
          </cell>
          <cell r="D5026">
            <v>12.92</v>
          </cell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 t="str">
            <v>Volutone</v>
          </cell>
        </row>
        <row r="5027">
          <cell r="A5027" t="str">
            <v>HBL5</v>
          </cell>
          <cell r="B5027" t="str">
            <v>Middle Atlantic</v>
          </cell>
          <cell r="C5027" t="str">
            <v>5SP FLAT ANOD.ALUM.BLANK</v>
          </cell>
          <cell r="D5027">
            <v>27.33</v>
          </cell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 t="str">
            <v>Volutone</v>
          </cell>
        </row>
        <row r="5028">
          <cell r="A5028" t="str">
            <v>SB5</v>
          </cell>
          <cell r="B5028" t="str">
            <v>Middle Atlantic</v>
          </cell>
          <cell r="C5028" t="str">
            <v>5SP FLANGED TEXT BLANK PA</v>
          </cell>
          <cell r="D5028">
            <v>16.309999999999999</v>
          </cell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 t="str">
            <v>Volutone</v>
          </cell>
        </row>
        <row r="5029">
          <cell r="A5029" t="str">
            <v>EB5</v>
          </cell>
          <cell r="B5029" t="str">
            <v>Middle Atlantic</v>
          </cell>
          <cell r="C5029" t="str">
            <v>5SP FLANGED ECONO BLANK</v>
          </cell>
          <cell r="D5029">
            <v>13.7</v>
          </cell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 t="str">
            <v>Volutone</v>
          </cell>
        </row>
        <row r="5030">
          <cell r="A5030" t="str">
            <v>D5</v>
          </cell>
          <cell r="B5030" t="str">
            <v>Middle Atlantic</v>
          </cell>
          <cell r="C5030" t="str">
            <v>5SP ANODIZED DRAWER</v>
          </cell>
          <cell r="D5030">
            <v>135.13999999999999</v>
          </cell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 t="str">
            <v>Volutone</v>
          </cell>
        </row>
        <row r="5031">
          <cell r="A5031" t="str">
            <v>D5LK</v>
          </cell>
          <cell r="B5031" t="str">
            <v>Middle Atlantic</v>
          </cell>
          <cell r="C5031" t="str">
            <v>5SP ANOD DRAWER W/LOCK</v>
          </cell>
          <cell r="D5031">
            <v>150.66</v>
          </cell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 t="str">
            <v>Volutone</v>
          </cell>
        </row>
        <row r="5032">
          <cell r="A5032" t="str">
            <v>AFACE5</v>
          </cell>
          <cell r="B5032" t="str">
            <v>Middle Atlantic</v>
          </cell>
          <cell r="C5032" t="str">
            <v>5SP ALUMINUM RSH FACE ONL</v>
          </cell>
          <cell r="D5032">
            <v>55.88</v>
          </cell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 t="str">
            <v>Volutone</v>
          </cell>
        </row>
        <row r="5033">
          <cell r="A5033" t="str">
            <v>AV9014BK</v>
          </cell>
          <cell r="B5033" t="str">
            <v>Middle Atlantic</v>
          </cell>
          <cell r="C5033" t="str">
            <v>5P,CABLE KIT, 8 OPENINGS</v>
          </cell>
          <cell r="D5033">
            <v>30.24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 t="str">
            <v>Volutone</v>
          </cell>
        </row>
        <row r="5034">
          <cell r="A5034" t="str">
            <v>ISOCTR-5R-240-NS</v>
          </cell>
          <cell r="B5034" t="str">
            <v>Middle Atlantic</v>
          </cell>
          <cell r="C5034" t="str">
            <v>5kVA RMKT LOAD CTR 240V</v>
          </cell>
          <cell r="D5034">
            <v>1921.88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 t="str">
            <v>Volutone</v>
          </cell>
        </row>
        <row r="5035">
          <cell r="A5035" t="str">
            <v>ISOCTR-5R-208-NS</v>
          </cell>
          <cell r="B5035" t="str">
            <v>Middle Atlantic</v>
          </cell>
          <cell r="C5035" t="str">
            <v>5kVA RKMT LOAD CTR 208V</v>
          </cell>
          <cell r="D5035">
            <v>1921.88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 t="str">
            <v>Volutone</v>
          </cell>
        </row>
        <row r="5036">
          <cell r="A5036" t="str">
            <v>ISOCTR-5R-240-2</v>
          </cell>
          <cell r="B5036" t="str">
            <v>Middle Atlantic</v>
          </cell>
          <cell r="C5036" t="str">
            <v>5kV RKMT 2STGSRG 2HW 240V</v>
          </cell>
          <cell r="D5036">
            <v>2432.33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 t="str">
            <v>Volutone</v>
          </cell>
        </row>
        <row r="5037">
          <cell r="A5037" t="str">
            <v>ISOCTR-5R-208-2</v>
          </cell>
          <cell r="B5037" t="str">
            <v>Middle Atlantic</v>
          </cell>
          <cell r="C5037" t="str">
            <v>5kV RKMT 2STGSRG 2HW 208V</v>
          </cell>
          <cell r="D5037">
            <v>2432.33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 t="str">
            <v>Volutone</v>
          </cell>
        </row>
        <row r="5038">
          <cell r="A5038" t="str">
            <v>SCQ-5W2-53TBK</v>
          </cell>
          <cell r="B5038" t="str">
            <v>Middle Atlantic</v>
          </cell>
          <cell r="C5038" t="str">
            <v>5BY 3TR QCOOL CONFCNSL BK</v>
          </cell>
          <cell r="D5038">
            <v>8815.0499999999993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 t="str">
            <v>Volutone</v>
          </cell>
        </row>
        <row r="5039">
          <cell r="A5039" t="str">
            <v>SC-5W2-53TBK</v>
          </cell>
          <cell r="B5039" t="str">
            <v>Middle Atlantic</v>
          </cell>
          <cell r="C5039" t="str">
            <v>5BY 3TR CONV CONF CNSL BK</v>
          </cell>
          <cell r="D5039">
            <v>8065.93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 t="str">
            <v>Volutone</v>
          </cell>
        </row>
        <row r="5040">
          <cell r="A5040" t="str">
            <v>BANGLE-5-38</v>
          </cell>
          <cell r="B5040" t="str">
            <v>Middle Atlantic</v>
          </cell>
          <cell r="C5040" t="str">
            <v>5BAYBGR FLRANGLES (PR)38"</v>
          </cell>
          <cell r="D5040">
            <v>111.7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 t="str">
            <v>Volutone</v>
          </cell>
        </row>
        <row r="5041">
          <cell r="A5041" t="str">
            <v>WANGLE-5</v>
          </cell>
          <cell r="B5041" t="str">
            <v>Middle Atlantic</v>
          </cell>
          <cell r="C5041" t="str">
            <v>5BAY WRK FLOOR ANGLES (PR</v>
          </cell>
          <cell r="D5041">
            <v>97.47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 t="str">
            <v>Volutone</v>
          </cell>
        </row>
        <row r="5042">
          <cell r="A5042" t="str">
            <v>VFEET-5-12</v>
          </cell>
          <cell r="B5042" t="str">
            <v>Middle Atlantic</v>
          </cell>
          <cell r="C5042" t="str">
            <v>5BAY VRK FOOT SET,12 FLOO</v>
          </cell>
          <cell r="D5042">
            <v>231.59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 t="str">
            <v>Volutone</v>
          </cell>
        </row>
        <row r="5043">
          <cell r="A5043" t="str">
            <v>ANGLE-5</v>
          </cell>
          <cell r="B5043" t="str">
            <v>Middle Atlantic</v>
          </cell>
          <cell r="C5043" t="str">
            <v>5BAY VRK FLOOR ANGLES (PR</v>
          </cell>
          <cell r="D5043">
            <v>99.89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 t="str">
            <v>Volutone</v>
          </cell>
        </row>
        <row r="5044">
          <cell r="A5044" t="str">
            <v>ANGLE-5-36</v>
          </cell>
          <cell r="B5044" t="str">
            <v>Middle Atlantic</v>
          </cell>
          <cell r="C5044" t="str">
            <v>5BAY MRK FLOOR ANGLES(PR)</v>
          </cell>
          <cell r="D5044">
            <v>109.57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 t="str">
            <v>Volutone</v>
          </cell>
        </row>
        <row r="5045">
          <cell r="A5045" t="str">
            <v>BANGLE-5</v>
          </cell>
          <cell r="B5045" t="str">
            <v>Middle Atlantic</v>
          </cell>
          <cell r="C5045" t="str">
            <v>5BAY BGR FLOOR ANGLES[PR]</v>
          </cell>
          <cell r="D5045">
            <v>100.37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 t="str">
            <v>Volutone</v>
          </cell>
        </row>
        <row r="5046">
          <cell r="A5046" t="str">
            <v>5507AAP-WH</v>
          </cell>
          <cell r="B5046" t="str">
            <v>Middle Atlantic</v>
          </cell>
          <cell r="C5046" t="str">
            <v>5507 FCE PLT W EXTRON AAP</v>
          </cell>
          <cell r="D5046">
            <v>12.24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 t="str">
            <v>Volutone</v>
          </cell>
        </row>
        <row r="5047">
          <cell r="A5047" t="str">
            <v>5507AAP</v>
          </cell>
          <cell r="B5047" t="str">
            <v>Middle Atlantic</v>
          </cell>
          <cell r="C5047" t="str">
            <v>5507 FCE PLT W EXTRON AAP</v>
          </cell>
          <cell r="D5047">
            <v>12.24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 t="str">
            <v>Volutone</v>
          </cell>
        </row>
        <row r="5048">
          <cell r="A5048" t="str">
            <v>VMRK-54-36</v>
          </cell>
          <cell r="B5048" t="str">
            <v>Middle Atlantic</v>
          </cell>
          <cell r="C5048" t="str">
            <v>54SP/36D MULTIBAY VMRK</v>
          </cell>
          <cell r="D5048">
            <v>1459.72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 t="str">
            <v>Volutone</v>
          </cell>
        </row>
        <row r="5049">
          <cell r="A5049" t="str">
            <v>VMRK-54-36LRD</v>
          </cell>
          <cell r="B5049" t="str">
            <v>Middle Atlantic</v>
          </cell>
          <cell r="C5049" t="str">
            <v>54SP/36D MULTIBAY RK LRD</v>
          </cell>
          <cell r="D5049">
            <v>1368.09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 t="str">
            <v>Volutone</v>
          </cell>
        </row>
        <row r="5050">
          <cell r="A5050" t="str">
            <v>VMRK-54LRD</v>
          </cell>
          <cell r="B5050" t="str">
            <v>Middle Atlantic</v>
          </cell>
          <cell r="C5050" t="str">
            <v>54SP/31D MULTIBAY RK,LRD</v>
          </cell>
          <cell r="D5050">
            <v>1215.5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 t="str">
            <v>Volutone</v>
          </cell>
        </row>
        <row r="5051">
          <cell r="A5051" t="str">
            <v>VMRK-54</v>
          </cell>
          <cell r="B5051" t="str">
            <v>Middle Atlantic</v>
          </cell>
          <cell r="C5051" t="str">
            <v>54SP/31D MULTIBAY MRK</v>
          </cell>
          <cell r="D5051">
            <v>1303.32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 t="str">
            <v>Volutone</v>
          </cell>
        </row>
        <row r="5052">
          <cell r="A5052" t="str">
            <v>MW-LVRD-54</v>
          </cell>
          <cell r="B5052" t="str">
            <v>Middle Atlantic</v>
          </cell>
          <cell r="C5052" t="str">
            <v>54SP LARGE PERF REAR DOOR</v>
          </cell>
          <cell r="D5052">
            <v>202.31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 t="str">
            <v>Volutone</v>
          </cell>
        </row>
        <row r="5053">
          <cell r="A5053" t="str">
            <v>VCD-6-51-SC</v>
          </cell>
          <cell r="B5053" t="str">
            <v>Middle Atlantic</v>
          </cell>
          <cell r="C5053" t="str">
            <v>51SP,6"SGL CBL DCT W/DR</v>
          </cell>
          <cell r="D5053">
            <v>608.29999999999995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 t="str">
            <v>Volutone</v>
          </cell>
        </row>
        <row r="5054">
          <cell r="A5054" t="str">
            <v>VCD-6-51-DC</v>
          </cell>
          <cell r="B5054" t="str">
            <v>Middle Atlantic</v>
          </cell>
          <cell r="C5054" t="str">
            <v>51SP,6"DUAL CBL DCT W/DRS</v>
          </cell>
          <cell r="D5054">
            <v>760.94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 t="str">
            <v>Volutone</v>
          </cell>
        </row>
        <row r="5055">
          <cell r="A5055" t="str">
            <v>VCD-10-51-SC</v>
          </cell>
          <cell r="B5055" t="str">
            <v>Middle Atlantic</v>
          </cell>
          <cell r="C5055" t="str">
            <v>51SP,10"SGL CBL DCT W/DR</v>
          </cell>
          <cell r="D5055">
            <v>679.38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 t="str">
            <v>Volutone</v>
          </cell>
        </row>
        <row r="5056">
          <cell r="A5056" t="str">
            <v>VCD-10-51-DC</v>
          </cell>
          <cell r="B5056" t="str">
            <v>Middle Atlantic</v>
          </cell>
          <cell r="C5056" t="str">
            <v>51SP,10"DUAL CBL DCT/DRS</v>
          </cell>
          <cell r="D5056">
            <v>847.19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 t="str">
            <v>Volutone</v>
          </cell>
        </row>
        <row r="5057">
          <cell r="A5057" t="str">
            <v>PROR4CN-ZRA51</v>
          </cell>
          <cell r="B5057" t="str">
            <v>Middle Atlantic</v>
          </cell>
          <cell r="C5057" t="str">
            <v>51SP R4CN ZRAIL ADAPT KIT</v>
          </cell>
          <cell r="D5057">
            <v>94.36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 t="str">
            <v>Volutone</v>
          </cell>
        </row>
        <row r="5058">
          <cell r="A5058" t="str">
            <v>RLA19-1251B</v>
          </cell>
          <cell r="B5058" t="str">
            <v>Middle Atlantic</v>
          </cell>
          <cell r="C5058" t="str">
            <v>51SP ALUM OPEN FRM RK</v>
          </cell>
          <cell r="D5058">
            <v>203.5</v>
          </cell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 t="str">
            <v>Volutone</v>
          </cell>
        </row>
        <row r="5059">
          <cell r="A5059" t="str">
            <v>R412-5130B</v>
          </cell>
          <cell r="B5059" t="str">
            <v>Middle Atlantic</v>
          </cell>
          <cell r="C5059" t="str">
            <v>51SP 4-POST FRM RK 12/24</v>
          </cell>
          <cell r="D5059">
            <v>618.42999999999995</v>
          </cell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 t="str">
            <v>Volutone</v>
          </cell>
        </row>
        <row r="5060">
          <cell r="A5060" t="str">
            <v>R412-5124B</v>
          </cell>
          <cell r="B5060" t="str">
            <v>Middle Atlantic</v>
          </cell>
          <cell r="C5060" t="str">
            <v>51SP 4-POST FRM RK 12/24</v>
          </cell>
          <cell r="D5060">
            <v>591.91999999999996</v>
          </cell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 t="str">
            <v>Volutone</v>
          </cell>
        </row>
        <row r="5061">
          <cell r="A5061" t="str">
            <v>R4CN-5136B</v>
          </cell>
          <cell r="B5061" t="str">
            <v>Middle Atlantic</v>
          </cell>
          <cell r="C5061" t="str">
            <v>51SP 4-POST FRAME RK,CN</v>
          </cell>
          <cell r="D5061">
            <v>574.26</v>
          </cell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 t="str">
            <v>Volutone</v>
          </cell>
        </row>
        <row r="5062">
          <cell r="A5062" t="str">
            <v>R4CN-5130B</v>
          </cell>
          <cell r="B5062" t="str">
            <v>Middle Atlantic</v>
          </cell>
          <cell r="C5062" t="str">
            <v>51SP 4-POST FRAME RK,CN</v>
          </cell>
          <cell r="D5062">
            <v>528.32000000000005</v>
          </cell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 t="str">
            <v>Volutone</v>
          </cell>
        </row>
        <row r="5063">
          <cell r="A5063" t="str">
            <v>R4CN-5124B</v>
          </cell>
          <cell r="B5063" t="str">
            <v>Middle Atlantic</v>
          </cell>
          <cell r="C5063" t="str">
            <v>51SP 4-POST FRAME RK,CN</v>
          </cell>
          <cell r="D5063">
            <v>451.75</v>
          </cell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 t="str">
            <v>Volutone</v>
          </cell>
        </row>
        <row r="5064">
          <cell r="A5064" t="str">
            <v>FEB1MP</v>
          </cell>
          <cell r="B5064" t="str">
            <v>Middle Atlantic</v>
          </cell>
          <cell r="C5064" t="str">
            <v>50PC. FEB1 MASTER PACK</v>
          </cell>
          <cell r="D5064">
            <v>208.23</v>
          </cell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 t="str">
            <v>Volutone</v>
          </cell>
        </row>
        <row r="5065">
          <cell r="A5065" t="str">
            <v>EVT1MP</v>
          </cell>
          <cell r="B5065" t="str">
            <v>Middle Atlantic</v>
          </cell>
          <cell r="C5065" t="str">
            <v>50PC. EVT1 MASTER PACK</v>
          </cell>
          <cell r="D5065">
            <v>285.3</v>
          </cell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 t="str">
            <v>Volutone</v>
          </cell>
        </row>
        <row r="5066">
          <cell r="A5066" t="str">
            <v>EB1MP</v>
          </cell>
          <cell r="B5066" t="str">
            <v>Middle Atlantic</v>
          </cell>
          <cell r="C5066" t="str">
            <v>50PC. EB1 MASTER PACK</v>
          </cell>
          <cell r="D5066">
            <v>237.86</v>
          </cell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 t="str">
            <v>Volutone</v>
          </cell>
        </row>
        <row r="5067">
          <cell r="A5067" t="str">
            <v>UTR1MP</v>
          </cell>
          <cell r="B5067" t="str">
            <v>Middle Atlantic</v>
          </cell>
          <cell r="C5067" t="str">
            <v>50PC UTR1 MASTER PACK</v>
          </cell>
          <cell r="D5067">
            <v>832.32</v>
          </cell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 t="str">
            <v>Volutone</v>
          </cell>
        </row>
        <row r="5068">
          <cell r="A5068" t="str">
            <v>U2MP</v>
          </cell>
          <cell r="B5068" t="str">
            <v>Middle Atlantic</v>
          </cell>
          <cell r="C5068" t="str">
            <v>50PC U2 MASTER PACK</v>
          </cell>
          <cell r="D5068">
            <v>1280.71</v>
          </cell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 t="str">
            <v>Volutone</v>
          </cell>
        </row>
        <row r="5069">
          <cell r="A5069" t="str">
            <v>U1MP</v>
          </cell>
          <cell r="B5069" t="str">
            <v>Middle Atlantic</v>
          </cell>
          <cell r="C5069" t="str">
            <v>50PC U1 MASTER PACK</v>
          </cell>
          <cell r="D5069">
            <v>1010.5</v>
          </cell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 t="str">
            <v>Volutone</v>
          </cell>
        </row>
        <row r="5070">
          <cell r="A5070" t="str">
            <v>HPMP</v>
          </cell>
          <cell r="B5070" t="str">
            <v>Middle Atlantic</v>
          </cell>
          <cell r="C5070" t="str">
            <v>50PC HP MASTER PACK</v>
          </cell>
          <cell r="D5070">
            <v>532.59</v>
          </cell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 t="str">
            <v>Volutone</v>
          </cell>
        </row>
        <row r="5071">
          <cell r="A5071" t="str">
            <v>CN1032-50</v>
          </cell>
          <cell r="B5071" t="str">
            <v>Middle Atlantic</v>
          </cell>
          <cell r="C5071" t="str">
            <v>50PC 10/32 CAGE NUTS</v>
          </cell>
          <cell r="D5071">
            <v>22.25</v>
          </cell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 t="str">
            <v>Volutone</v>
          </cell>
        </row>
        <row r="5072">
          <cell r="A5072" t="str">
            <v>HTX</v>
          </cell>
          <cell r="B5072" t="str">
            <v>Middle Atlantic</v>
          </cell>
          <cell r="C5072" t="str">
            <v>50PC 10-32 STAR POST SCRE</v>
          </cell>
          <cell r="D5072">
            <v>10.25</v>
          </cell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 t="str">
            <v>Volutone</v>
          </cell>
        </row>
        <row r="5073">
          <cell r="A5073" t="str">
            <v>CLS-COOL1</v>
          </cell>
          <cell r="B5073" t="str">
            <v>Middle Atlantic</v>
          </cell>
          <cell r="C5073" t="str">
            <v>50CFM ACTIVE EX,PASS IN</v>
          </cell>
          <cell r="D5073">
            <v>156.62</v>
          </cell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 t="str">
            <v>Volutone</v>
          </cell>
        </row>
        <row r="5074">
          <cell r="A5074" t="str">
            <v>CLS-COOL2</v>
          </cell>
          <cell r="B5074" t="str">
            <v>Middle Atlantic</v>
          </cell>
          <cell r="C5074" t="str">
            <v>50CFM ACTIVE EX,ACT IN</v>
          </cell>
          <cell r="D5074">
            <v>189.84</v>
          </cell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 t="str">
            <v>Volutone</v>
          </cell>
        </row>
        <row r="5075">
          <cell r="A5075" t="str">
            <v>HG500</v>
          </cell>
          <cell r="B5075" t="str">
            <v>Middle Atlantic</v>
          </cell>
          <cell r="C5075" t="str">
            <v>500PC,10-32 RUST RST SCW</v>
          </cell>
          <cell r="D5075">
            <v>134.25</v>
          </cell>
          <cell r="E5075">
            <v>0</v>
          </cell>
          <cell r="F5075">
            <v>1</v>
          </cell>
          <cell r="G5075">
            <v>0</v>
          </cell>
          <cell r="H5075">
            <v>0</v>
          </cell>
          <cell r="I5075" t="str">
            <v>Volutone</v>
          </cell>
        </row>
        <row r="5076">
          <cell r="A5076" t="str">
            <v>HM500</v>
          </cell>
          <cell r="B5076" t="str">
            <v>Middle Atlantic</v>
          </cell>
          <cell r="C5076" t="str">
            <v>500PC,10-32 PREM PHIL SCW</v>
          </cell>
          <cell r="D5076">
            <v>134.25</v>
          </cell>
          <cell r="E5076">
            <v>0</v>
          </cell>
          <cell r="F5076">
            <v>1</v>
          </cell>
          <cell r="G5076">
            <v>0</v>
          </cell>
          <cell r="H5076">
            <v>0</v>
          </cell>
          <cell r="I5076" t="str">
            <v>Volutone</v>
          </cell>
        </row>
        <row r="5077">
          <cell r="A5077" t="str">
            <v>HP24-500</v>
          </cell>
          <cell r="B5077" t="str">
            <v>Middle Atlantic</v>
          </cell>
          <cell r="C5077" t="str">
            <v>500PC 12-24 SCREW W/WASH</v>
          </cell>
          <cell r="D5077">
            <v>76.58</v>
          </cell>
          <cell r="E5077">
            <v>0</v>
          </cell>
          <cell r="F5077">
            <v>1</v>
          </cell>
          <cell r="G5077">
            <v>0</v>
          </cell>
          <cell r="H5077">
            <v>0</v>
          </cell>
          <cell r="I5077" t="str">
            <v>Volutone</v>
          </cell>
        </row>
        <row r="5078">
          <cell r="A5078" t="str">
            <v>HPQ-500</v>
          </cell>
          <cell r="B5078" t="str">
            <v>Middle Atlantic</v>
          </cell>
          <cell r="C5078" t="str">
            <v>500PC 10-32X3/8 RK SCREWS</v>
          </cell>
          <cell r="D5078">
            <v>66.319999999999993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 t="str">
            <v>Volutone</v>
          </cell>
        </row>
        <row r="5079">
          <cell r="A5079" t="str">
            <v>HP500</v>
          </cell>
          <cell r="B5079" t="str">
            <v>Middle Atlantic</v>
          </cell>
          <cell r="C5079" t="str">
            <v>500PC 10-32 SCREW W/CAPT.</v>
          </cell>
          <cell r="D5079">
            <v>65.040000000000006</v>
          </cell>
          <cell r="E5079">
            <v>0</v>
          </cell>
          <cell r="F5079">
            <v>1</v>
          </cell>
          <cell r="G5079">
            <v>0</v>
          </cell>
          <cell r="H5079">
            <v>0</v>
          </cell>
          <cell r="I5079" t="str">
            <v>Volutone</v>
          </cell>
        </row>
        <row r="5080">
          <cell r="A5080" t="str">
            <v>HW500</v>
          </cell>
          <cell r="B5080" t="str">
            <v>Middle Atlantic</v>
          </cell>
          <cell r="C5080" t="str">
            <v>500PC 10-32 SCREW W/CAPT.</v>
          </cell>
          <cell r="D5080">
            <v>84.98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 t="str">
            <v>Volutone</v>
          </cell>
        </row>
        <row r="5081">
          <cell r="A5081" t="str">
            <v>LD-PSP30-SL</v>
          </cell>
          <cell r="B5081" t="str">
            <v>Middle Atlantic</v>
          </cell>
          <cell r="C5081" t="str">
            <v>50"SIDE PNLS SLATE(PR)</v>
          </cell>
          <cell r="D5081">
            <v>540.08000000000004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 t="str">
            <v>Volutone</v>
          </cell>
        </row>
        <row r="5082">
          <cell r="A5082" t="str">
            <v>LD-PSP30-HM</v>
          </cell>
          <cell r="B5082" t="str">
            <v>Middle Atlantic</v>
          </cell>
          <cell r="C5082" t="str">
            <v>50"SIDE PNLS HNY MPLE(PR)</v>
          </cell>
          <cell r="D5082">
            <v>540.08000000000004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 t="str">
            <v>Volutone</v>
          </cell>
        </row>
        <row r="5083">
          <cell r="A5083" t="str">
            <v>LD-PSP30-DC</v>
          </cell>
          <cell r="B5083" t="str">
            <v>Middle Atlantic</v>
          </cell>
          <cell r="C5083" t="str">
            <v>50"SIDE PNLS DRK CHRY(PR)</v>
          </cell>
          <cell r="D5083">
            <v>540.08000000000004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 t="str">
            <v>Volutone</v>
          </cell>
        </row>
        <row r="5084">
          <cell r="A5084" t="str">
            <v>CLH-5/8ROD-6</v>
          </cell>
          <cell r="B5084" t="str">
            <v>Middle Atlantic</v>
          </cell>
          <cell r="C5084" t="str">
            <v>5/8 THREADED ROD,6'L,1PC</v>
          </cell>
          <cell r="D5084">
            <v>26.05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 t="str">
            <v>Volutone</v>
          </cell>
        </row>
        <row r="5085">
          <cell r="A5085" t="str">
            <v>CLH-5/8ROD-12-4</v>
          </cell>
          <cell r="B5085" t="str">
            <v>Middle Atlantic</v>
          </cell>
          <cell r="C5085" t="str">
            <v>5/8 THREADED ROD,12"L,4PC</v>
          </cell>
          <cell r="D5085">
            <v>17.02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 t="str">
            <v>Volutone</v>
          </cell>
        </row>
        <row r="5086">
          <cell r="A5086" t="str">
            <v>CLH-5/8CHK-6</v>
          </cell>
          <cell r="B5086" t="str">
            <v>Middle Atlantic</v>
          </cell>
          <cell r="C5086" t="str">
            <v>5/8 SLOTTED CEILING KIT,6</v>
          </cell>
          <cell r="D5086">
            <v>80.540000000000006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 t="str">
            <v>Volutone</v>
          </cell>
        </row>
        <row r="5087">
          <cell r="A5087" t="str">
            <v>CLH-5/8CHK</v>
          </cell>
          <cell r="B5087" t="str">
            <v>Middle Atlantic</v>
          </cell>
          <cell r="C5087" t="str">
            <v>5/8 SLOTTED CEILING KIT,1</v>
          </cell>
          <cell r="D5087">
            <v>14.44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 t="str">
            <v>Volutone</v>
          </cell>
        </row>
        <row r="5088">
          <cell r="A5088" t="str">
            <v>CAP5</v>
          </cell>
          <cell r="B5088" t="str">
            <v>Middle Atlantic</v>
          </cell>
          <cell r="C5088" t="str">
            <v>5 SPACE CLAMPING RACKSHEL</v>
          </cell>
          <cell r="D5088">
            <v>56.24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 t="str">
            <v>Volutone</v>
          </cell>
        </row>
        <row r="5089">
          <cell r="A5089" t="str">
            <v>RIB-5-BGR-38</v>
          </cell>
          <cell r="B5089" t="str">
            <v>Middle Atlantic</v>
          </cell>
          <cell r="C5089" t="str">
            <v>5 BAY,38D,RISER BASE</v>
          </cell>
          <cell r="D5089">
            <v>509.41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 t="str">
            <v>Volutone</v>
          </cell>
        </row>
        <row r="5090">
          <cell r="A5090" t="str">
            <v>RIB-5-BGR-32</v>
          </cell>
          <cell r="B5090" t="str">
            <v>Middle Atlantic</v>
          </cell>
          <cell r="C5090" t="str">
            <v>5 BAY,32D,RISER BASE</v>
          </cell>
          <cell r="D5090">
            <v>506.3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 t="str">
            <v>Volutone</v>
          </cell>
        </row>
        <row r="5091">
          <cell r="A5091" t="str">
            <v>RIB-5-BGR-27</v>
          </cell>
          <cell r="B5091" t="str">
            <v>Middle Atlantic</v>
          </cell>
          <cell r="C5091" t="str">
            <v>5 BAY,27D,RISER BASE</v>
          </cell>
          <cell r="D5091">
            <v>482.44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 t="str">
            <v>Volutone</v>
          </cell>
        </row>
        <row r="5092">
          <cell r="A5092" t="str">
            <v>RIB-5-MRK-36</v>
          </cell>
          <cell r="B5092" t="str">
            <v>Middle Atlantic</v>
          </cell>
          <cell r="C5092" t="str">
            <v>5 BAY RISER BASE:36DP MRK</v>
          </cell>
          <cell r="D5092">
            <v>539.16999999999996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 t="str">
            <v>Volutone</v>
          </cell>
        </row>
        <row r="5093">
          <cell r="A5093" t="str">
            <v>RIB-5-MRK-31</v>
          </cell>
          <cell r="B5093" t="str">
            <v>Middle Atlantic</v>
          </cell>
          <cell r="C5093" t="str">
            <v>5 BAY RISER BASE:31DP MRK</v>
          </cell>
          <cell r="D5093">
            <v>528.17999999999995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 t="str">
            <v>Volutone</v>
          </cell>
        </row>
        <row r="5094">
          <cell r="A5094" t="str">
            <v>RIB-5-WRK-32</v>
          </cell>
          <cell r="B5094" t="str">
            <v>Middle Atlantic</v>
          </cell>
          <cell r="C5094" t="str">
            <v>5 BAY RISER BASE FOR 32D</v>
          </cell>
          <cell r="D5094">
            <v>528.17999999999995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 t="str">
            <v>Volutone</v>
          </cell>
        </row>
        <row r="5095">
          <cell r="A5095" t="str">
            <v>RIB-5-WRK-27</v>
          </cell>
          <cell r="B5095" t="str">
            <v>Middle Atlantic</v>
          </cell>
          <cell r="C5095" t="str">
            <v>5 BAY RISER BASE FOR 27D</v>
          </cell>
          <cell r="D5095">
            <v>503.82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 t="str">
            <v>Volutone</v>
          </cell>
        </row>
        <row r="5096">
          <cell r="A5096" t="str">
            <v>RIB-5-MRK-26</v>
          </cell>
          <cell r="B5096" t="str">
            <v>Middle Atlantic</v>
          </cell>
          <cell r="C5096" t="str">
            <v>5 BAY RISER BASE FOR 26DP</v>
          </cell>
          <cell r="D5096">
            <v>503.82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 t="str">
            <v>Volutone</v>
          </cell>
        </row>
        <row r="5097">
          <cell r="A5097" t="str">
            <v>RK4</v>
          </cell>
          <cell r="B5097" t="str">
            <v>Middle Atlantic</v>
          </cell>
          <cell r="C5097" t="str">
            <v>4SP(7)RACK, 16DEEP</v>
          </cell>
          <cell r="D5097">
            <v>71.709999999999994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 t="str">
            <v>Volutone</v>
          </cell>
        </row>
        <row r="5098">
          <cell r="A5098" t="str">
            <v>RK-RR4</v>
          </cell>
          <cell r="B5098" t="str">
            <v>Middle Atlantic</v>
          </cell>
          <cell r="C5098" t="str">
            <v>4SP(7")RAIL KIT RK/BRK</v>
          </cell>
          <cell r="D5098">
            <v>7.6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 t="str">
            <v>Volutone</v>
          </cell>
        </row>
        <row r="5099">
          <cell r="A5099" t="str">
            <v>BGR-TRR4</v>
          </cell>
          <cell r="B5099" t="str">
            <v>Middle Atlantic</v>
          </cell>
          <cell r="C5099" t="str">
            <v>4SP,BGR TOP RAIL REDUCER</v>
          </cell>
          <cell r="D5099">
            <v>7.47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 t="str">
            <v>Volutone</v>
          </cell>
        </row>
        <row r="5100">
          <cell r="A5100" t="str">
            <v>SS4-23VTR</v>
          </cell>
          <cell r="B5100" t="str">
            <v>Middle Atlantic</v>
          </cell>
          <cell r="C5100" t="str">
            <v>4SP,23"DP VTR SLDING SHLF</v>
          </cell>
          <cell r="D5100">
            <v>259.20999999999998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 t="str">
            <v>Volutone</v>
          </cell>
        </row>
        <row r="5101">
          <cell r="A5101" t="str">
            <v>TOR-4-20SP</v>
          </cell>
          <cell r="B5101" t="str">
            <v>Middle Atlantic</v>
          </cell>
          <cell r="C5101" t="str">
            <v>4SP,20"D TIP OUT RK SURMT</v>
          </cell>
          <cell r="D5101">
            <v>269.52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 t="str">
            <v>Volutone</v>
          </cell>
        </row>
        <row r="5102">
          <cell r="A5102" t="str">
            <v>TOR-4-20RP</v>
          </cell>
          <cell r="B5102" t="str">
            <v>Middle Atlantic</v>
          </cell>
          <cell r="C5102" t="str">
            <v>4SP,20"D TIP OUT RK RECMT</v>
          </cell>
          <cell r="D5102">
            <v>290.56</v>
          </cell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 t="str">
            <v>Volutone</v>
          </cell>
        </row>
        <row r="5103">
          <cell r="A5103" t="str">
            <v>HPM-4</v>
          </cell>
          <cell r="B5103" t="str">
            <v>Middle Atlantic</v>
          </cell>
          <cell r="C5103" t="str">
            <v>4SP WALLMNT HINGED PANEL</v>
          </cell>
          <cell r="D5103">
            <v>35.01</v>
          </cell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 t="str">
            <v>Volutone</v>
          </cell>
        </row>
        <row r="5104">
          <cell r="A5104" t="str">
            <v>SS-VTR-CVR4</v>
          </cell>
          <cell r="B5104" t="str">
            <v>Middle Atlantic</v>
          </cell>
          <cell r="C5104" t="str">
            <v>4SP VTR COVER</v>
          </cell>
          <cell r="D5104">
            <v>29.09</v>
          </cell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 t="str">
            <v>Volutone</v>
          </cell>
        </row>
        <row r="5105">
          <cell r="A5105" t="str">
            <v>VPM-4</v>
          </cell>
          <cell r="B5105" t="str">
            <v>Middle Atlantic</v>
          </cell>
          <cell r="C5105" t="str">
            <v>4SP VERT PNL MOUNT</v>
          </cell>
          <cell r="D5105">
            <v>58.82</v>
          </cell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 t="str">
            <v>Volutone</v>
          </cell>
        </row>
        <row r="5106">
          <cell r="A5106" t="str">
            <v>U4V</v>
          </cell>
          <cell r="B5106" t="str">
            <v>Middle Atlantic</v>
          </cell>
          <cell r="C5106" t="str">
            <v>4SP VENTED UTILITY SHELF</v>
          </cell>
          <cell r="D5106">
            <v>45.37</v>
          </cell>
          <cell r="E5106">
            <v>0</v>
          </cell>
          <cell r="F5106">
            <v>0.25</v>
          </cell>
          <cell r="G5106">
            <v>0</v>
          </cell>
          <cell r="H5106">
            <v>0</v>
          </cell>
          <cell r="I5106" t="str">
            <v>Volutone</v>
          </cell>
        </row>
        <row r="5107">
          <cell r="A5107" t="str">
            <v>UD4</v>
          </cell>
          <cell r="B5107" t="str">
            <v>Middle Atlantic</v>
          </cell>
          <cell r="C5107" t="str">
            <v>4SP UTIL. DRAWER.BLK</v>
          </cell>
          <cell r="D5107">
            <v>98.6</v>
          </cell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 t="str">
            <v>Volutone</v>
          </cell>
        </row>
        <row r="5108">
          <cell r="A5108" t="str">
            <v>FK4</v>
          </cell>
          <cell r="B5108" t="str">
            <v>Middle Atlantic</v>
          </cell>
          <cell r="C5108" t="str">
            <v>4SP UCP FRAME KIT</v>
          </cell>
          <cell r="D5108">
            <v>38.54</v>
          </cell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 t="str">
            <v>Volutone</v>
          </cell>
        </row>
        <row r="5109">
          <cell r="A5109" t="str">
            <v>SFACE4</v>
          </cell>
          <cell r="B5109" t="str">
            <v>Middle Atlantic</v>
          </cell>
          <cell r="C5109" t="str">
            <v>4SP TEXTURED RSH FACE ONL</v>
          </cell>
          <cell r="D5109">
            <v>45.87</v>
          </cell>
          <cell r="E5109">
            <v>0</v>
          </cell>
          <cell r="F5109">
            <v>0.25</v>
          </cell>
          <cell r="G5109">
            <v>0</v>
          </cell>
          <cell r="H5109">
            <v>0</v>
          </cell>
          <cell r="I5109" t="str">
            <v>Volutone</v>
          </cell>
        </row>
        <row r="5110">
          <cell r="A5110" t="str">
            <v>TD4</v>
          </cell>
          <cell r="B5110" t="str">
            <v>Middle Atlantic</v>
          </cell>
          <cell r="C5110" t="str">
            <v>4SP TEXTURED DRAWER</v>
          </cell>
          <cell r="D5110">
            <v>110.15</v>
          </cell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 t="str">
            <v>Volutone</v>
          </cell>
        </row>
        <row r="5111">
          <cell r="A5111" t="str">
            <v>TD4LK</v>
          </cell>
          <cell r="B5111" t="str">
            <v>Middle Atlantic</v>
          </cell>
          <cell r="C5111" t="str">
            <v>4SP TEXT. DRAWER W/LOCK</v>
          </cell>
          <cell r="D5111">
            <v>133.22999999999999</v>
          </cell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 t="str">
            <v>Volutone</v>
          </cell>
        </row>
        <row r="5112">
          <cell r="A5112" t="str">
            <v>BGR-STP4</v>
          </cell>
          <cell r="B5112" t="str">
            <v>Middle Atlantic</v>
          </cell>
          <cell r="C5112" t="str">
            <v>4SP SOLID TOP PANEL ALUM</v>
          </cell>
          <cell r="D5112">
            <v>11.09</v>
          </cell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 t="str">
            <v>Volutone</v>
          </cell>
        </row>
        <row r="5113">
          <cell r="A5113" t="str">
            <v>APV-4</v>
          </cell>
          <cell r="B5113" t="str">
            <v>Middle Atlantic</v>
          </cell>
          <cell r="C5113" t="str">
            <v>4SP SLOTTED ACCESS PANEL</v>
          </cell>
          <cell r="D5113">
            <v>29.77</v>
          </cell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 t="str">
            <v>Volutone</v>
          </cell>
        </row>
        <row r="5114">
          <cell r="A5114" t="str">
            <v>SPM-4</v>
          </cell>
          <cell r="B5114" t="str">
            <v>Middle Atlantic</v>
          </cell>
          <cell r="C5114" t="str">
            <v>4SP SIDEWAYS PANEL MOUNT</v>
          </cell>
          <cell r="D5114">
            <v>76.150000000000006</v>
          </cell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 t="str">
            <v>Volutone</v>
          </cell>
        </row>
        <row r="5115">
          <cell r="A5115" t="str">
            <v>23-19-4</v>
          </cell>
          <cell r="B5115" t="str">
            <v>Middle Atlantic</v>
          </cell>
          <cell r="C5115" t="str">
            <v>4SP REDUCER, 23 TO 19(PAI</v>
          </cell>
          <cell r="D5115">
            <v>18.82</v>
          </cell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 t="str">
            <v>Volutone</v>
          </cell>
        </row>
        <row r="5116">
          <cell r="A5116" t="str">
            <v>U4</v>
          </cell>
          <cell r="B5116" t="str">
            <v>Middle Atlantic</v>
          </cell>
          <cell r="C5116" t="str">
            <v>4SP RACKSHELF 15.5DP</v>
          </cell>
          <cell r="D5116">
            <v>45.37</v>
          </cell>
          <cell r="E5116">
            <v>0</v>
          </cell>
          <cell r="F5116">
            <v>0.25</v>
          </cell>
          <cell r="G5116">
            <v>0</v>
          </cell>
          <cell r="H5116">
            <v>0</v>
          </cell>
          <cell r="I5116" t="str">
            <v>Volutone</v>
          </cell>
        </row>
        <row r="5117">
          <cell r="A5117" t="str">
            <v>PPM-4</v>
          </cell>
          <cell r="B5117" t="str">
            <v>Middle Atlantic</v>
          </cell>
          <cell r="C5117" t="str">
            <v>4SP PIVOTING PNL MNT 6DP</v>
          </cell>
          <cell r="D5117">
            <v>57.83</v>
          </cell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 t="str">
            <v>Volutone</v>
          </cell>
        </row>
        <row r="5118">
          <cell r="A5118" t="str">
            <v>VT4</v>
          </cell>
          <cell r="B5118" t="str">
            <v>Middle Atlantic</v>
          </cell>
          <cell r="C5118" t="str">
            <v>4SP PERFORATED VENT PANEL</v>
          </cell>
          <cell r="D5118">
            <v>14.88</v>
          </cell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 t="str">
            <v>Volutone</v>
          </cell>
        </row>
        <row r="5119">
          <cell r="A5119" t="str">
            <v>S4</v>
          </cell>
          <cell r="B5119" t="str">
            <v>Middle Atlantic</v>
          </cell>
          <cell r="C5119" t="str">
            <v>4SP PERFORATED SECURITY C</v>
          </cell>
          <cell r="D5119">
            <v>24.72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 t="str">
            <v>Volutone</v>
          </cell>
        </row>
        <row r="5120">
          <cell r="A5120" t="str">
            <v>UFAF-4</v>
          </cell>
          <cell r="B5120" t="str">
            <v>Middle Atlantic</v>
          </cell>
          <cell r="C5120" t="str">
            <v>4SP PANEL,UFA SERIES BPC</v>
          </cell>
          <cell r="D5120">
            <v>11.88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 t="str">
            <v>Volutone</v>
          </cell>
        </row>
        <row r="5121">
          <cell r="A5121" t="str">
            <v>UFAF-4A</v>
          </cell>
          <cell r="B5121" t="str">
            <v>Middle Atlantic</v>
          </cell>
          <cell r="C5121" t="str">
            <v>4SP PANEL,UFA SERIES BBA</v>
          </cell>
          <cell r="D5121">
            <v>20.079999999999998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 t="str">
            <v>Volutone</v>
          </cell>
        </row>
        <row r="5122">
          <cell r="A5122" t="str">
            <v>WRS-4</v>
          </cell>
          <cell r="B5122" t="str">
            <v>Middle Atlantic</v>
          </cell>
          <cell r="C5122" t="str">
            <v>4SP LOWPROF.WLRK.SOL TOP,</v>
          </cell>
          <cell r="D5122">
            <v>247.17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 t="str">
            <v>Volutone</v>
          </cell>
        </row>
        <row r="5123">
          <cell r="A5123" t="str">
            <v>WRP-4</v>
          </cell>
          <cell r="B5123" t="str">
            <v>Middle Atlantic</v>
          </cell>
          <cell r="C5123" t="str">
            <v>4SP LOWPROF.WLRK.PLEXI TO</v>
          </cell>
          <cell r="D5123">
            <v>273.45999999999998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 t="str">
            <v>Volutone</v>
          </cell>
        </row>
        <row r="5124">
          <cell r="A5124" t="str">
            <v>LBX-4</v>
          </cell>
          <cell r="B5124" t="str">
            <v>Middle Atlantic</v>
          </cell>
          <cell r="C5124" t="str">
            <v>4SP LOCKING STORAGE UNIT</v>
          </cell>
          <cell r="D5124">
            <v>66.430000000000007</v>
          </cell>
          <cell r="E5124">
            <v>0</v>
          </cell>
          <cell r="F5124">
            <v>1</v>
          </cell>
          <cell r="G5124">
            <v>0</v>
          </cell>
          <cell r="H5124">
            <v>0</v>
          </cell>
          <cell r="I5124" t="str">
            <v>Volutone</v>
          </cell>
        </row>
        <row r="5125">
          <cell r="A5125" t="str">
            <v>SECL-4</v>
          </cell>
          <cell r="B5125" t="str">
            <v>Middle Atlantic</v>
          </cell>
          <cell r="C5125" t="str">
            <v>4SP HINGED PLEXI SECURITY</v>
          </cell>
          <cell r="D5125">
            <v>44.71</v>
          </cell>
          <cell r="E5125">
            <v>0</v>
          </cell>
          <cell r="F5125">
            <v>0.25</v>
          </cell>
          <cell r="G5125">
            <v>0</v>
          </cell>
          <cell r="H5125">
            <v>0</v>
          </cell>
          <cell r="I5125" t="str">
            <v>Volutone</v>
          </cell>
        </row>
        <row r="5126">
          <cell r="A5126" t="str">
            <v>FEB4</v>
          </cell>
          <cell r="B5126" t="str">
            <v>Middle Atlantic</v>
          </cell>
          <cell r="C5126" t="str">
            <v>4SP FLAT ECONO BLANK</v>
          </cell>
          <cell r="D5126">
            <v>10.79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 t="str">
            <v>Volutone</v>
          </cell>
        </row>
        <row r="5127">
          <cell r="A5127" t="str">
            <v>HBL4</v>
          </cell>
          <cell r="B5127" t="str">
            <v>Middle Atlantic</v>
          </cell>
          <cell r="C5127" t="str">
            <v>4SP FLAT ANOD.ALUM.BLANK</v>
          </cell>
          <cell r="D5127">
            <v>23.24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 t="str">
            <v>Volutone</v>
          </cell>
        </row>
        <row r="5128">
          <cell r="A5128" t="str">
            <v>PHBL-4</v>
          </cell>
          <cell r="B5128" t="str">
            <v>Middle Atlantic</v>
          </cell>
          <cell r="C5128" t="str">
            <v>4SP FLAT ALUM BLANK PANEL</v>
          </cell>
          <cell r="D5128">
            <v>14.18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 t="str">
            <v>Volutone</v>
          </cell>
        </row>
        <row r="5129">
          <cell r="A5129" t="str">
            <v>SB4</v>
          </cell>
          <cell r="B5129" t="str">
            <v>Middle Atlantic</v>
          </cell>
          <cell r="C5129" t="str">
            <v>4SP FLANGED TEXT BLANK PA</v>
          </cell>
          <cell r="D5129">
            <v>13.93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 t="str">
            <v>Volutone</v>
          </cell>
        </row>
        <row r="5130">
          <cell r="A5130" t="str">
            <v>EB4</v>
          </cell>
          <cell r="B5130" t="str">
            <v>Middle Atlantic</v>
          </cell>
          <cell r="C5130" t="str">
            <v>4SP FLANGED ECONO BLANK</v>
          </cell>
          <cell r="D5130">
            <v>11.58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 t="str">
            <v>Volutone</v>
          </cell>
        </row>
        <row r="5131">
          <cell r="A5131" t="str">
            <v>PBL-4</v>
          </cell>
          <cell r="B5131" t="str">
            <v>Middle Atlantic</v>
          </cell>
          <cell r="C5131" t="str">
            <v>4SP FLANGED ALUM BLANK PA</v>
          </cell>
          <cell r="D5131">
            <v>11.37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 t="str">
            <v>Volutone</v>
          </cell>
        </row>
        <row r="5132">
          <cell r="A5132" t="str">
            <v>BL4</v>
          </cell>
          <cell r="B5132" t="str">
            <v>Middle Atlantic</v>
          </cell>
          <cell r="C5132" t="str">
            <v>4SP FLANGED ALUM ANOD BLA</v>
          </cell>
          <cell r="D5132">
            <v>19.559999999999999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 t="str">
            <v>Volutone</v>
          </cell>
        </row>
        <row r="5133">
          <cell r="A5133" t="str">
            <v>VTF4</v>
          </cell>
          <cell r="B5133" t="str">
            <v>Middle Atlantic</v>
          </cell>
          <cell r="C5133" t="str">
            <v>4SP FINE PERF VENT PANEL</v>
          </cell>
          <cell r="D5133">
            <v>14.88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 t="str">
            <v>Volutone</v>
          </cell>
        </row>
        <row r="5134">
          <cell r="A5134" t="str">
            <v>SF4</v>
          </cell>
          <cell r="B5134" t="str">
            <v>Middle Atlantic</v>
          </cell>
          <cell r="C5134" t="str">
            <v>4SP FINE PERF SECURITY CO</v>
          </cell>
          <cell r="D5134">
            <v>24.72</v>
          </cell>
          <cell r="E5134">
            <v>0</v>
          </cell>
          <cell r="F5134">
            <v>0.25</v>
          </cell>
          <cell r="G5134">
            <v>0</v>
          </cell>
          <cell r="H5134">
            <v>0</v>
          </cell>
          <cell r="I5134" t="str">
            <v>Volutone</v>
          </cell>
        </row>
        <row r="5135">
          <cell r="A5135" t="str">
            <v>RC-4</v>
          </cell>
          <cell r="B5135" t="str">
            <v>Middle Atlantic</v>
          </cell>
          <cell r="C5135" t="str">
            <v>4SP CLAMPING RACKSHELF</v>
          </cell>
          <cell r="D5135">
            <v>51.98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 t="str">
            <v>Volutone</v>
          </cell>
        </row>
        <row r="5136">
          <cell r="A5136" t="str">
            <v>D4</v>
          </cell>
          <cell r="B5136" t="str">
            <v>Middle Atlantic</v>
          </cell>
          <cell r="C5136" t="str">
            <v>4SP ANODIZED DRAWER</v>
          </cell>
          <cell r="D5136">
            <v>118.69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 t="str">
            <v>Volutone</v>
          </cell>
        </row>
        <row r="5137">
          <cell r="A5137" t="str">
            <v>D4LK</v>
          </cell>
          <cell r="B5137" t="str">
            <v>Middle Atlantic</v>
          </cell>
          <cell r="C5137" t="str">
            <v>4SP ANOD DRAWER W/LOCK</v>
          </cell>
          <cell r="D5137">
            <v>141.53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 t="str">
            <v>Volutone</v>
          </cell>
        </row>
        <row r="5138">
          <cell r="A5138" t="str">
            <v>AFACE4</v>
          </cell>
          <cell r="B5138" t="str">
            <v>Middle Atlantic</v>
          </cell>
          <cell r="C5138" t="str">
            <v>4SP ALUMINUM RSH FACE ONL</v>
          </cell>
          <cell r="D5138">
            <v>55.88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 t="str">
            <v>Volutone</v>
          </cell>
        </row>
        <row r="5139">
          <cell r="A5139" t="str">
            <v>HPM-4-915</v>
          </cell>
          <cell r="B5139" t="str">
            <v>Middle Atlantic</v>
          </cell>
          <cell r="C5139" t="str">
            <v>4SP ADJUST HPM 9"-15"</v>
          </cell>
          <cell r="D5139">
            <v>65.930000000000007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 t="str">
            <v>Volutone</v>
          </cell>
        </row>
        <row r="5140">
          <cell r="A5140" t="str">
            <v>AP-4</v>
          </cell>
          <cell r="B5140" t="str">
            <v>Middle Atlantic</v>
          </cell>
          <cell r="C5140" t="str">
            <v>4SP ACCESS PANEL</v>
          </cell>
          <cell r="D5140">
            <v>25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 t="str">
            <v>Volutone</v>
          </cell>
        </row>
        <row r="5141">
          <cell r="A5141" t="str">
            <v>LL-VC21-4</v>
          </cell>
          <cell r="B5141" t="str">
            <v>Middle Atlantic</v>
          </cell>
          <cell r="C5141" t="str">
            <v>4PK,21"VERT CHANNEL</v>
          </cell>
          <cell r="D5141">
            <v>25.94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 t="str">
            <v>Volutone</v>
          </cell>
        </row>
        <row r="5142">
          <cell r="A5142" t="str">
            <v>LL-HC21-4</v>
          </cell>
          <cell r="B5142" t="str">
            <v>Middle Atlantic</v>
          </cell>
          <cell r="C5142" t="str">
            <v>4PK,21"HORIZ CHANNEL LACE</v>
          </cell>
          <cell r="D5142">
            <v>25.94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 t="str">
            <v>Volutone</v>
          </cell>
        </row>
        <row r="5143">
          <cell r="A5143" t="str">
            <v>LL-VA21-4</v>
          </cell>
          <cell r="B5143" t="str">
            <v>Middle Atlantic</v>
          </cell>
          <cell r="C5143" t="str">
            <v>4PK,21" VERT ANGLE LACE</v>
          </cell>
          <cell r="D5143">
            <v>14.37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 t="str">
            <v>Volutone</v>
          </cell>
        </row>
        <row r="5144">
          <cell r="A5144" t="str">
            <v>LL-VC17-4</v>
          </cell>
          <cell r="B5144" t="str">
            <v>Middle Atlantic</v>
          </cell>
          <cell r="C5144" t="str">
            <v>4PK,17"VERT CHAN LACE</v>
          </cell>
          <cell r="D5144">
            <v>24.38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 t="str">
            <v>Volutone</v>
          </cell>
        </row>
        <row r="5145">
          <cell r="A5145" t="str">
            <v>LL-VA17-4</v>
          </cell>
          <cell r="B5145" t="str">
            <v>Middle Atlantic</v>
          </cell>
          <cell r="C5145" t="str">
            <v>4PK,17" VERT ANGLE LACE</v>
          </cell>
          <cell r="D5145">
            <v>12.97</v>
          </cell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 t="str">
            <v>Volutone</v>
          </cell>
        </row>
        <row r="5146">
          <cell r="A5146" t="str">
            <v>LL-HR21-4</v>
          </cell>
          <cell r="B5146" t="str">
            <v>Middle Atlantic</v>
          </cell>
          <cell r="C5146" t="str">
            <v>4PK, 21" HORIZ ROUND LACE</v>
          </cell>
          <cell r="D5146">
            <v>12.97</v>
          </cell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 t="str">
            <v>Volutone</v>
          </cell>
        </row>
        <row r="5147">
          <cell r="A5147" t="str">
            <v>LL-HA21-4</v>
          </cell>
          <cell r="B5147" t="str">
            <v>Middle Atlantic</v>
          </cell>
          <cell r="C5147" t="str">
            <v>4PK, 21" HORIZ ANGLE LACE</v>
          </cell>
          <cell r="D5147">
            <v>14.37</v>
          </cell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 t="str">
            <v>Volutone</v>
          </cell>
        </row>
        <row r="5148">
          <cell r="A5148" t="str">
            <v>PS2/USB-4C</v>
          </cell>
          <cell r="B5148" t="str">
            <v>Middle Atlantic</v>
          </cell>
          <cell r="C5148" t="str">
            <v>4PACK, PS2/USB CORDS</v>
          </cell>
          <cell r="D5148">
            <v>94.65</v>
          </cell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 t="str">
            <v>Volutone</v>
          </cell>
        </row>
        <row r="5149">
          <cell r="A5149" t="str">
            <v>SCQ-4W2BK</v>
          </cell>
          <cell r="B5149" t="str">
            <v>Middle Atlantic</v>
          </cell>
          <cell r="C5149" t="str">
            <v>4BY WDGS QCOOL CONFIG BK</v>
          </cell>
          <cell r="D5149">
            <v>5051.84</v>
          </cell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 t="str">
            <v>Volutone</v>
          </cell>
        </row>
        <row r="5150">
          <cell r="A5150" t="str">
            <v>SC-4W2BK</v>
          </cell>
          <cell r="B5150" t="str">
            <v>Middle Atlantic</v>
          </cell>
          <cell r="C5150" t="str">
            <v>4BY W/WG CONFCONVCNSL BK</v>
          </cell>
          <cell r="D5150">
            <v>4945.17</v>
          </cell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 t="str">
            <v>Volutone</v>
          </cell>
        </row>
        <row r="5151">
          <cell r="A5151" t="str">
            <v>SCQ-4BK</v>
          </cell>
          <cell r="B5151" t="str">
            <v>Middle Atlantic</v>
          </cell>
          <cell r="C5151" t="str">
            <v>4BY CONFIG QCOOL CONS BK</v>
          </cell>
          <cell r="D5151">
            <v>4639.45</v>
          </cell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 t="str">
            <v>Volutone</v>
          </cell>
        </row>
        <row r="5152">
          <cell r="A5152" t="str">
            <v>SC-4BK</v>
          </cell>
          <cell r="B5152" t="str">
            <v>Middle Atlantic</v>
          </cell>
          <cell r="C5152" t="str">
            <v>4BY CONFIG CONV CONS BK</v>
          </cell>
          <cell r="D5152">
            <v>4328.18</v>
          </cell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 t="str">
            <v>Volutone</v>
          </cell>
        </row>
        <row r="5153">
          <cell r="A5153" t="str">
            <v>BANGLE-4-38</v>
          </cell>
          <cell r="B5153" t="str">
            <v>Middle Atlantic</v>
          </cell>
          <cell r="C5153" t="str">
            <v>4BAYBGR FLRANGLES (PR)38"</v>
          </cell>
          <cell r="D5153">
            <v>107.87</v>
          </cell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 t="str">
            <v>Volutone</v>
          </cell>
        </row>
        <row r="5154">
          <cell r="A5154" t="str">
            <v>WANGLE-4</v>
          </cell>
          <cell r="B5154" t="str">
            <v>Middle Atlantic</v>
          </cell>
          <cell r="C5154" t="str">
            <v>4BAY WRK FLOOR ANGLES (PR</v>
          </cell>
          <cell r="D5154">
            <v>88.59</v>
          </cell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 t="str">
            <v>Volutone</v>
          </cell>
        </row>
        <row r="5155">
          <cell r="A5155" t="str">
            <v>VFEET-4-12</v>
          </cell>
          <cell r="B5155" t="str">
            <v>Middle Atlantic</v>
          </cell>
          <cell r="C5155" t="str">
            <v>4BAY VRK FOOT SET,12 FLOO</v>
          </cell>
          <cell r="D5155">
            <v>200.7</v>
          </cell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 t="str">
            <v>Volutone</v>
          </cell>
        </row>
        <row r="5156">
          <cell r="A5156" t="str">
            <v>ANGLE-4</v>
          </cell>
          <cell r="B5156" t="str">
            <v>Middle Atlantic</v>
          </cell>
          <cell r="C5156" t="str">
            <v>4BAY VRK FLOOR ANGLES (PR</v>
          </cell>
          <cell r="D5156">
            <v>95.56</v>
          </cell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 t="str">
            <v>Volutone</v>
          </cell>
        </row>
        <row r="5157">
          <cell r="A5157" t="str">
            <v>ANGLE-4-36</v>
          </cell>
          <cell r="B5157" t="str">
            <v>Middle Atlantic</v>
          </cell>
          <cell r="C5157" t="str">
            <v>4BAY MRK FLOOR ANGLES(PR)</v>
          </cell>
          <cell r="D5157">
            <v>105.25</v>
          </cell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 t="str">
            <v>Volutone</v>
          </cell>
        </row>
        <row r="5158">
          <cell r="A5158" t="str">
            <v>BANGLE-4</v>
          </cell>
          <cell r="B5158" t="str">
            <v>Middle Atlantic</v>
          </cell>
          <cell r="C5158" t="str">
            <v>4BAY BGR FLOOR ANGLES[PR]</v>
          </cell>
          <cell r="D5158">
            <v>96.02</v>
          </cell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 t="str">
            <v>Volutone</v>
          </cell>
        </row>
        <row r="5159">
          <cell r="A5159" t="str">
            <v>ASR-48</v>
          </cell>
          <cell r="B5159" t="str">
            <v>Middle Atlantic</v>
          </cell>
          <cell r="C5159" t="str">
            <v>48"SLDOUT ROT.SHLF SYSTEM</v>
          </cell>
          <cell r="D5159">
            <v>487.48</v>
          </cell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 t="str">
            <v>Volutone</v>
          </cell>
        </row>
        <row r="5160">
          <cell r="A5160" t="str">
            <v>LD-4830PS</v>
          </cell>
          <cell r="B5160" t="str">
            <v>Middle Atlantic</v>
          </cell>
          <cell r="C5160" t="str">
            <v>48"LCD DSK,30H,PS</v>
          </cell>
          <cell r="D5160">
            <v>1328.87</v>
          </cell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 t="str">
            <v>Volutone</v>
          </cell>
        </row>
        <row r="5161">
          <cell r="A5161" t="str">
            <v>LD-4830HM</v>
          </cell>
          <cell r="B5161" t="str">
            <v>Middle Atlantic</v>
          </cell>
          <cell r="C5161" t="str">
            <v>48"LCD DSK,30H,HM</v>
          </cell>
          <cell r="D5161">
            <v>1328.87</v>
          </cell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 t="str">
            <v>Volutone</v>
          </cell>
        </row>
        <row r="5162">
          <cell r="A5162" t="str">
            <v>LD-4830DC</v>
          </cell>
          <cell r="B5162" t="str">
            <v>Middle Atlantic</v>
          </cell>
          <cell r="C5162" t="str">
            <v>48"LCD DSK,30H,DC</v>
          </cell>
          <cell r="D5162">
            <v>1328.87</v>
          </cell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 t="str">
            <v>Volutone</v>
          </cell>
        </row>
        <row r="5163">
          <cell r="A5163" t="str">
            <v>LD-4830PS-RA</v>
          </cell>
          <cell r="B5163" t="str">
            <v>Middle Atlantic</v>
          </cell>
          <cell r="C5163" t="str">
            <v>48"LCD DSK A-BAY,PS,30,RT</v>
          </cell>
          <cell r="D5163">
            <v>1147.78</v>
          </cell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 t="str">
            <v>Volutone</v>
          </cell>
        </row>
        <row r="5164">
          <cell r="A5164" t="str">
            <v>LD-4830HM-RA</v>
          </cell>
          <cell r="B5164" t="str">
            <v>Middle Atlantic</v>
          </cell>
          <cell r="C5164" t="str">
            <v>48"LCD DSK A-BAY,HM,30,RT</v>
          </cell>
          <cell r="D5164">
            <v>1147.78</v>
          </cell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 t="str">
            <v>Volutone</v>
          </cell>
        </row>
        <row r="5165">
          <cell r="A5165" t="str">
            <v>LD-4830DC-RA</v>
          </cell>
          <cell r="B5165" t="str">
            <v>Middle Atlantic</v>
          </cell>
          <cell r="C5165" t="str">
            <v>48"LCD DSK A-BAY,DC,30,RT</v>
          </cell>
          <cell r="D5165">
            <v>1147.78</v>
          </cell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 t="str">
            <v>Volutone</v>
          </cell>
        </row>
        <row r="5166">
          <cell r="A5166" t="str">
            <v>RDR-S4</v>
          </cell>
          <cell r="B5166" t="str">
            <v>Middle Atlantic</v>
          </cell>
          <cell r="C5166" t="str">
            <v>47"/24U RK,4SHLVS,15A PWR</v>
          </cell>
          <cell r="D5166">
            <v>664.65</v>
          </cell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 t="str">
            <v>Volutone</v>
          </cell>
        </row>
        <row r="5167">
          <cell r="A5167" t="str">
            <v>RDR-24-25BK</v>
          </cell>
          <cell r="B5167" t="str">
            <v>Middle Atlantic</v>
          </cell>
          <cell r="C5167" t="str">
            <v>47"/24RU RDR,25"D,BLK</v>
          </cell>
          <cell r="D5167">
            <v>453.64</v>
          </cell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 t="str">
            <v>Volutone</v>
          </cell>
        </row>
        <row r="5168">
          <cell r="A5168" t="str">
            <v>VFD-46</v>
          </cell>
          <cell r="B5168" t="str">
            <v>Middle Atlantic</v>
          </cell>
          <cell r="C5168" t="str">
            <v>46SP VENTED FRONT DOOR</v>
          </cell>
          <cell r="D5168">
            <v>239.92</v>
          </cell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 t="str">
            <v>Volutone</v>
          </cell>
        </row>
        <row r="5169">
          <cell r="A5169" t="str">
            <v>SR-46-28</v>
          </cell>
          <cell r="B5169" t="str">
            <v>Middle Atlantic</v>
          </cell>
          <cell r="C5169" t="str">
            <v>46SP SWINGING WALLRK,28"</v>
          </cell>
          <cell r="D5169">
            <v>950.09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 t="str">
            <v>Volutone</v>
          </cell>
        </row>
        <row r="5170">
          <cell r="A5170" t="str">
            <v>FD-46</v>
          </cell>
          <cell r="B5170" t="str">
            <v>Middle Atlantic</v>
          </cell>
          <cell r="C5170" t="str">
            <v>46SP SOLID FRONT DOOR</v>
          </cell>
          <cell r="D5170">
            <v>163.66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 t="str">
            <v>Volutone</v>
          </cell>
        </row>
        <row r="5171">
          <cell r="A5171" t="str">
            <v>DWR-RR46</v>
          </cell>
          <cell r="B5171" t="str">
            <v>Middle Atlantic</v>
          </cell>
          <cell r="C5171" t="str">
            <v>46SP REAR RL KIT SR-46-XX</v>
          </cell>
          <cell r="D5171">
            <v>59.21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 t="str">
            <v>Volutone</v>
          </cell>
        </row>
        <row r="5172">
          <cell r="A5172" t="str">
            <v>PFD-46</v>
          </cell>
          <cell r="B5172" t="str">
            <v>Middle Atlantic</v>
          </cell>
          <cell r="C5172" t="str">
            <v>46SP PLEXI FRONT DOOR</v>
          </cell>
          <cell r="D5172">
            <v>362.04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 t="str">
            <v>Volutone</v>
          </cell>
        </row>
        <row r="5173">
          <cell r="A5173" t="str">
            <v>ASR-60-HD</v>
          </cell>
          <cell r="B5173" t="str">
            <v>Middle Atlantic</v>
          </cell>
          <cell r="C5173" t="str">
            <v>46"USABLE,21"DP,9 SHLVS</v>
          </cell>
          <cell r="D5173">
            <v>1063.7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 t="str">
            <v>Volutone</v>
          </cell>
        </row>
        <row r="5174">
          <cell r="A5174" t="str">
            <v>BGR-4538</v>
          </cell>
          <cell r="B5174" t="str">
            <v>Middle Atlantic</v>
          </cell>
          <cell r="C5174" t="str">
            <v>45SP/38D MULTIBAY BGR RK</v>
          </cell>
          <cell r="D5174">
            <v>826.33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 t="str">
            <v>Volutone</v>
          </cell>
        </row>
        <row r="5175">
          <cell r="A5175" t="str">
            <v>BGR-4538LRD</v>
          </cell>
          <cell r="B5175" t="str">
            <v>Middle Atlantic</v>
          </cell>
          <cell r="C5175" t="str">
            <v>45SP/38D MULTIBAY BGR LRD</v>
          </cell>
          <cell r="D5175">
            <v>776.53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 t="str">
            <v>Volutone</v>
          </cell>
        </row>
        <row r="5176">
          <cell r="A5176" t="str">
            <v>BGR-45SA-32</v>
          </cell>
          <cell r="B5176" t="str">
            <v>Middle Atlantic</v>
          </cell>
          <cell r="C5176" t="str">
            <v>45SP/32D STAND ALONE BGR</v>
          </cell>
          <cell r="D5176">
            <v>827.63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 t="str">
            <v>Volutone</v>
          </cell>
        </row>
        <row r="5177">
          <cell r="A5177" t="str">
            <v>BGR-4532</v>
          </cell>
          <cell r="B5177" t="str">
            <v>Middle Atlantic</v>
          </cell>
          <cell r="C5177" t="str">
            <v>45SP/32D MULTIBAY BGR RK</v>
          </cell>
          <cell r="D5177">
            <v>735.93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 t="str">
            <v>Volutone</v>
          </cell>
        </row>
        <row r="5178">
          <cell r="A5178" t="str">
            <v>BGR-4532LRD</v>
          </cell>
          <cell r="B5178" t="str">
            <v>Middle Atlantic</v>
          </cell>
          <cell r="C5178" t="str">
            <v>45SP/32D MULTIBAY BGR LRD</v>
          </cell>
          <cell r="D5178">
            <v>686.13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 t="str">
            <v>Volutone</v>
          </cell>
        </row>
        <row r="5179">
          <cell r="A5179" t="str">
            <v>BGR-45SA-32LRD</v>
          </cell>
          <cell r="B5179" t="str">
            <v>Middle Atlantic</v>
          </cell>
          <cell r="C5179" t="str">
            <v>45SP/32D LRD,STAND ALONE</v>
          </cell>
          <cell r="D5179">
            <v>777.83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 t="str">
            <v>Volutone</v>
          </cell>
        </row>
        <row r="5180">
          <cell r="A5180" t="str">
            <v>BGR-45SA-27</v>
          </cell>
          <cell r="B5180" t="str">
            <v>Middle Atlantic</v>
          </cell>
          <cell r="C5180" t="str">
            <v>45SP/27D STAND ALONE BGR</v>
          </cell>
          <cell r="D5180">
            <v>776.08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 t="str">
            <v>Volutone</v>
          </cell>
        </row>
        <row r="5181">
          <cell r="A5181" t="str">
            <v>BGR-4527</v>
          </cell>
          <cell r="B5181" t="str">
            <v>Middle Atlantic</v>
          </cell>
          <cell r="C5181" t="str">
            <v>45SP/27D MULTIBAY BGR RK</v>
          </cell>
          <cell r="D5181">
            <v>647.64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 t="str">
            <v>Volutone</v>
          </cell>
        </row>
        <row r="5182">
          <cell r="A5182" t="str">
            <v>BGR-4527LRD</v>
          </cell>
          <cell r="B5182" t="str">
            <v>Middle Atlantic</v>
          </cell>
          <cell r="C5182" t="str">
            <v>45SP/27D MULTIBAY BGR LRD</v>
          </cell>
          <cell r="D5182">
            <v>597.84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 t="str">
            <v>Volutone</v>
          </cell>
        </row>
        <row r="5183">
          <cell r="A5183" t="str">
            <v>BGR-45SA-27LRD</v>
          </cell>
          <cell r="B5183" t="str">
            <v>Middle Atlantic</v>
          </cell>
          <cell r="C5183" t="str">
            <v>45SP/27D LRD,STAND ALONE</v>
          </cell>
          <cell r="D5183">
            <v>726.28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 t="str">
            <v>Volutone</v>
          </cell>
        </row>
        <row r="5184">
          <cell r="A5184" t="str">
            <v>BVFD-45</v>
          </cell>
          <cell r="B5184" t="str">
            <v>Middle Atlantic</v>
          </cell>
          <cell r="C5184" t="str">
            <v>45SP,VENT FRONT DOOR</v>
          </cell>
          <cell r="D5184">
            <v>221.64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 t="str">
            <v>Volutone</v>
          </cell>
        </row>
        <row r="5185">
          <cell r="A5185" t="str">
            <v>MW-CFRD-45</v>
          </cell>
          <cell r="B5185" t="str">
            <v>Middle Atlantic</v>
          </cell>
          <cell r="C5185" t="str">
            <v>45SP,SPLIT FAN RD,1320CFM</v>
          </cell>
          <cell r="D5185">
            <v>987.72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 t="str">
            <v>Volutone</v>
          </cell>
        </row>
        <row r="5186">
          <cell r="A5186" t="str">
            <v>BFD-45</v>
          </cell>
          <cell r="B5186" t="str">
            <v>Middle Atlantic</v>
          </cell>
          <cell r="C5186" t="str">
            <v>45SP,SOLID FRONT DOOR</v>
          </cell>
          <cell r="D5186">
            <v>147.41999999999999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 t="str">
            <v>Volutone</v>
          </cell>
        </row>
        <row r="5187">
          <cell r="A5187" t="str">
            <v>BPFD-45</v>
          </cell>
          <cell r="B5187" t="str">
            <v>Middle Atlantic</v>
          </cell>
          <cell r="C5187" t="str">
            <v>45SP,PLEXI FRONT DOOR</v>
          </cell>
          <cell r="D5187">
            <v>333.85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 t="str">
            <v>Volutone</v>
          </cell>
        </row>
        <row r="5188">
          <cell r="A5188" t="str">
            <v>VFD-45A</v>
          </cell>
          <cell r="B5188" t="str">
            <v>Middle Atlantic</v>
          </cell>
          <cell r="C5188" t="str">
            <v>45SP,CURVED VENTED FR DR</v>
          </cell>
          <cell r="D5188">
            <v>273.63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 t="str">
            <v>Volutone</v>
          </cell>
        </row>
        <row r="5189">
          <cell r="A5189" t="str">
            <v>PFD-45A</v>
          </cell>
          <cell r="B5189" t="str">
            <v>Middle Atlantic</v>
          </cell>
          <cell r="C5189" t="str">
            <v>45SP,CURVED PLEXI FR DR</v>
          </cell>
          <cell r="D5189">
            <v>362.21</v>
          </cell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 t="str">
            <v>Volutone</v>
          </cell>
        </row>
        <row r="5190">
          <cell r="A5190" t="str">
            <v>BGR-RR45</v>
          </cell>
          <cell r="B5190" t="str">
            <v>Middle Atlantic</v>
          </cell>
          <cell r="C5190" t="str">
            <v>45SP,BGR ADDL RAIL,PAIR</v>
          </cell>
          <cell r="D5190">
            <v>69.760000000000005</v>
          </cell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 t="str">
            <v>Volutone</v>
          </cell>
        </row>
        <row r="5191">
          <cell r="A5191" t="str">
            <v>VCD-6-45-SC</v>
          </cell>
          <cell r="B5191" t="str">
            <v>Middle Atlantic</v>
          </cell>
          <cell r="C5191" t="str">
            <v>45SP,6"SGL CBL DCT W/DR</v>
          </cell>
          <cell r="D5191">
            <v>552.38</v>
          </cell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 t="str">
            <v>Volutone</v>
          </cell>
        </row>
        <row r="5192">
          <cell r="A5192" t="str">
            <v>VCD-6-45-DC</v>
          </cell>
          <cell r="B5192" t="str">
            <v>Middle Atlantic</v>
          </cell>
          <cell r="C5192" t="str">
            <v>45SP,6"DUAL CBL DCT W/DRS</v>
          </cell>
          <cell r="D5192">
            <v>691.04</v>
          </cell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 t="str">
            <v>Volutone</v>
          </cell>
        </row>
        <row r="5193">
          <cell r="A5193" t="str">
            <v>MK-1945-24</v>
          </cell>
          <cell r="B5193" t="str">
            <v>Middle Atlantic</v>
          </cell>
          <cell r="C5193" t="str">
            <v>45SP,14"DP CABLE MGMT RK</v>
          </cell>
          <cell r="D5193">
            <v>446.76</v>
          </cell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 t="str">
            <v>Volutone</v>
          </cell>
        </row>
        <row r="5194">
          <cell r="A5194" t="str">
            <v>VCD-10-45-SC</v>
          </cell>
          <cell r="B5194" t="str">
            <v>Middle Atlantic</v>
          </cell>
          <cell r="C5194" t="str">
            <v>45SP,10"SGL CBL DCT/DRS</v>
          </cell>
          <cell r="D5194">
            <v>616.45000000000005</v>
          </cell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 t="str">
            <v>Volutone</v>
          </cell>
        </row>
        <row r="5195">
          <cell r="A5195" t="str">
            <v>VCD-10-45-DC</v>
          </cell>
          <cell r="B5195" t="str">
            <v>Middle Atlantic</v>
          </cell>
          <cell r="C5195" t="str">
            <v>45SP,10"DUAL CBL DCT/DRS</v>
          </cell>
          <cell r="D5195">
            <v>769.11</v>
          </cell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 t="str">
            <v>Volutone</v>
          </cell>
        </row>
        <row r="5196">
          <cell r="A5196" t="str">
            <v>PROWMRK-ZRA-45</v>
          </cell>
          <cell r="B5196" t="str">
            <v>Middle Atlantic</v>
          </cell>
          <cell r="C5196" t="str">
            <v>45SP WMRK ZRAIL ADAPT KIT</v>
          </cell>
          <cell r="D5196">
            <v>82.69</v>
          </cell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 t="str">
            <v>Volutone</v>
          </cell>
        </row>
        <row r="5197">
          <cell r="A5197" t="str">
            <v>MW-CRD-45</v>
          </cell>
          <cell r="B5197" t="str">
            <v>Middle Atlantic</v>
          </cell>
          <cell r="C5197" t="str">
            <v>45SP SOLID SPLIT RD BK</v>
          </cell>
          <cell r="D5197">
            <v>163.08000000000001</v>
          </cell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 t="str">
            <v>Volutone</v>
          </cell>
        </row>
        <row r="5198">
          <cell r="A5198" t="str">
            <v>FD-45</v>
          </cell>
          <cell r="B5198" t="str">
            <v>Middle Atlantic</v>
          </cell>
          <cell r="C5198" t="str">
            <v>45SP SOLID FRONT DR,UNIV</v>
          </cell>
          <cell r="D5198">
            <v>151.6</v>
          </cell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 t="str">
            <v>Volutone</v>
          </cell>
        </row>
        <row r="5199">
          <cell r="A5199" t="str">
            <v>RL12-45</v>
          </cell>
          <cell r="B5199" t="str">
            <v>Middle Atlantic</v>
          </cell>
          <cell r="C5199" t="str">
            <v>45SP RELAYRACK 12/24 BLK</v>
          </cell>
          <cell r="D5199">
            <v>164.72</v>
          </cell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 t="str">
            <v>Volutone</v>
          </cell>
        </row>
        <row r="5200">
          <cell r="A5200" t="str">
            <v>RL10-45</v>
          </cell>
          <cell r="B5200" t="str">
            <v>Middle Atlantic</v>
          </cell>
          <cell r="C5200" t="str">
            <v>45SP RELAYRACK 10/32 BLK</v>
          </cell>
          <cell r="D5200">
            <v>164.72</v>
          </cell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 t="str">
            <v>Volutone</v>
          </cell>
        </row>
        <row r="5201">
          <cell r="A5201" t="str">
            <v>PROR4CN-ZRA45</v>
          </cell>
          <cell r="B5201" t="str">
            <v>Middle Atlantic</v>
          </cell>
          <cell r="C5201" t="str">
            <v>45SP R4CN ZRAIL ADAPT KIT</v>
          </cell>
          <cell r="D5201">
            <v>86</v>
          </cell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 t="str">
            <v>Volutone</v>
          </cell>
        </row>
        <row r="5202">
          <cell r="A5202" t="str">
            <v>PFD-45</v>
          </cell>
          <cell r="B5202" t="str">
            <v>Middle Atlantic</v>
          </cell>
          <cell r="C5202" t="str">
            <v>45SP PLEXI FRONT DR,UNIV</v>
          </cell>
          <cell r="D5202">
            <v>351.44</v>
          </cell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 t="str">
            <v>Volutone</v>
          </cell>
        </row>
        <row r="5203">
          <cell r="A5203" t="str">
            <v>MW-CLVRD-45</v>
          </cell>
          <cell r="B5203" t="str">
            <v>Middle Atlantic</v>
          </cell>
          <cell r="C5203" t="str">
            <v>45SP LG PERF SPLIT RD BK</v>
          </cell>
          <cell r="D5203">
            <v>281.39</v>
          </cell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 t="str">
            <v>Volutone</v>
          </cell>
        </row>
        <row r="5204">
          <cell r="A5204" t="str">
            <v>BGR-CC-45FB</v>
          </cell>
          <cell r="B5204" t="str">
            <v>Middle Atlantic</v>
          </cell>
          <cell r="C5204" t="str">
            <v>45SP CABLE CHASE, FR/BK</v>
          </cell>
          <cell r="D5204">
            <v>97.53</v>
          </cell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 t="str">
            <v>Volutone</v>
          </cell>
        </row>
        <row r="5205">
          <cell r="A5205" t="str">
            <v>BGR-TRIM45</v>
          </cell>
          <cell r="B5205" t="str">
            <v>Middle Atlantic</v>
          </cell>
          <cell r="C5205" t="str">
            <v>45SP BGR TRIM</v>
          </cell>
          <cell r="D5205">
            <v>27.7</v>
          </cell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 t="str">
            <v>Volutone</v>
          </cell>
        </row>
        <row r="5206">
          <cell r="A5206" t="str">
            <v>BGR-RDC45</v>
          </cell>
          <cell r="B5206" t="str">
            <v>Middle Atlantic</v>
          </cell>
          <cell r="C5206" t="str">
            <v>45SP BGR REAR CABLE DOOR</v>
          </cell>
          <cell r="D5206">
            <v>135.38999999999999</v>
          </cell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 t="str">
            <v>Volutone</v>
          </cell>
        </row>
        <row r="5207">
          <cell r="A5207" t="str">
            <v>RLA19-1245</v>
          </cell>
          <cell r="B5207" t="str">
            <v>Middle Atlantic</v>
          </cell>
          <cell r="C5207" t="str">
            <v>45SP ALUM RELAYRACK,12-24</v>
          </cell>
          <cell r="D5207">
            <v>128.30000000000001</v>
          </cell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 t="str">
            <v>Volutone</v>
          </cell>
        </row>
        <row r="5208">
          <cell r="A5208" t="str">
            <v>RLA19-1245B</v>
          </cell>
          <cell r="B5208" t="str">
            <v>Middle Atlantic</v>
          </cell>
          <cell r="C5208" t="str">
            <v>45SP ALUM RELAY RK,12-24</v>
          </cell>
          <cell r="D5208">
            <v>128.30000000000001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 t="str">
            <v>Volutone</v>
          </cell>
        </row>
        <row r="5209">
          <cell r="A5209" t="str">
            <v>R412-4530B</v>
          </cell>
          <cell r="B5209" t="str">
            <v>Middle Atlantic</v>
          </cell>
          <cell r="C5209" t="str">
            <v>45SP 4-POST FRM RK 12/24</v>
          </cell>
          <cell r="D5209">
            <v>521.25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 t="str">
            <v>Volutone</v>
          </cell>
        </row>
        <row r="5210">
          <cell r="A5210" t="str">
            <v>R412-4524B</v>
          </cell>
          <cell r="B5210" t="str">
            <v>Middle Atlantic</v>
          </cell>
          <cell r="C5210" t="str">
            <v>45SP 4-POST FRM RK 12/24</v>
          </cell>
          <cell r="D5210">
            <v>445.27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 t="str">
            <v>Volutone</v>
          </cell>
        </row>
        <row r="5211">
          <cell r="A5211" t="str">
            <v>R4CN-4536B</v>
          </cell>
          <cell r="B5211" t="str">
            <v>Middle Atlantic</v>
          </cell>
          <cell r="C5211" t="str">
            <v>45SP 4-POST FRAME RK,CN</v>
          </cell>
          <cell r="D5211">
            <v>551.29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 t="str">
            <v>Volutone</v>
          </cell>
        </row>
        <row r="5212">
          <cell r="A5212" t="str">
            <v>R4CN-4530B</v>
          </cell>
          <cell r="B5212" t="str">
            <v>Middle Atlantic</v>
          </cell>
          <cell r="C5212" t="str">
            <v>45SP 4-POST FRAME RK,CN</v>
          </cell>
          <cell r="D5212">
            <v>508.41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 t="str">
            <v>Volutone</v>
          </cell>
        </row>
        <row r="5213">
          <cell r="A5213" t="str">
            <v>R4CN-4524B</v>
          </cell>
          <cell r="B5213" t="str">
            <v>Middle Atlantic</v>
          </cell>
          <cell r="C5213" t="str">
            <v>45SP 4-POST FRAME RK,CN</v>
          </cell>
          <cell r="D5213">
            <v>416.53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 t="str">
            <v>Volutone</v>
          </cell>
        </row>
        <row r="5214">
          <cell r="A5214" t="str">
            <v>BSPN-45-38</v>
          </cell>
          <cell r="B5214" t="str">
            <v>Middle Atlantic</v>
          </cell>
          <cell r="C5214" t="str">
            <v>45SP 38DP BGR SIDE PANELS</v>
          </cell>
          <cell r="D5214">
            <v>465.17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 t="str">
            <v>Volutone</v>
          </cell>
        </row>
        <row r="5215">
          <cell r="A5215" t="str">
            <v>BSPN-45-32</v>
          </cell>
          <cell r="B5215" t="str">
            <v>Middle Atlantic</v>
          </cell>
          <cell r="C5215" t="str">
            <v>45SP 32DP BGR SIDE PANELS</v>
          </cell>
          <cell r="D5215">
            <v>377.18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 t="str">
            <v>Volutone</v>
          </cell>
        </row>
        <row r="5216">
          <cell r="A5216" t="str">
            <v>BGR-45-EXT3</v>
          </cell>
          <cell r="B5216" t="str">
            <v>Middle Atlantic</v>
          </cell>
          <cell r="C5216" t="str">
            <v>45SP 3"D F/R DOOR EXTNDER</v>
          </cell>
          <cell r="D5216">
            <v>155.51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 t="str">
            <v>Volutone</v>
          </cell>
        </row>
        <row r="5217">
          <cell r="A5217" t="str">
            <v>BSPN-45-27</v>
          </cell>
          <cell r="B5217" t="str">
            <v>Middle Atlantic</v>
          </cell>
          <cell r="C5217" t="str">
            <v>45SP 27DP BGR SIDE PANELS</v>
          </cell>
          <cell r="D5217">
            <v>282.2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 t="str">
            <v>Volutone</v>
          </cell>
        </row>
        <row r="5218">
          <cell r="A5218" t="str">
            <v>WMRK-4548</v>
          </cell>
          <cell r="B5218" t="str">
            <v>Middle Atlantic</v>
          </cell>
          <cell r="C5218" t="str">
            <v>45RU,48"DEPTH,FRAME ONLY</v>
          </cell>
          <cell r="D5218">
            <v>940.61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 t="str">
            <v>Volutone</v>
          </cell>
        </row>
        <row r="5219">
          <cell r="A5219" t="str">
            <v>WMRK-4542</v>
          </cell>
          <cell r="B5219" t="str">
            <v>Middle Atlantic</v>
          </cell>
          <cell r="C5219" t="str">
            <v>45RU,42"DEPTH,FRAME ONLY</v>
          </cell>
          <cell r="D5219">
            <v>871.35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 t="str">
            <v>Volutone</v>
          </cell>
        </row>
        <row r="5220">
          <cell r="A5220" t="str">
            <v>WMRK-4536</v>
          </cell>
          <cell r="B5220" t="str">
            <v>Middle Atlantic</v>
          </cell>
          <cell r="C5220" t="str">
            <v>45RU,36"DEPTH,FRAME ONLY</v>
          </cell>
          <cell r="D5220">
            <v>767.49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 t="str">
            <v>Volutone</v>
          </cell>
        </row>
        <row r="5221">
          <cell r="A5221" t="str">
            <v>SC3TW45-1427-1217-12BK</v>
          </cell>
          <cell r="B5221" t="str">
            <v>Middle Atlantic</v>
          </cell>
          <cell r="C5221" t="str">
            <v>45D WEDGE,3T STR RACK, BL</v>
          </cell>
          <cell r="D5221">
            <v>184.44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 t="str">
            <v>Volutone</v>
          </cell>
        </row>
        <row r="5222">
          <cell r="A5222" t="str">
            <v>SC3TW45-1427-1217-1217BK</v>
          </cell>
          <cell r="B5222" t="str">
            <v>Middle Atlantic</v>
          </cell>
          <cell r="C5222" t="str">
            <v>45D WEDGE,3T 17D RACK, BL</v>
          </cell>
          <cell r="D5222">
            <v>192.82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 t="str">
            <v>Volutone</v>
          </cell>
        </row>
        <row r="5223">
          <cell r="A5223" t="str">
            <v>SCW45-1427-1217BK</v>
          </cell>
          <cell r="B5223" t="str">
            <v>Middle Atlantic</v>
          </cell>
          <cell r="C5223" t="str">
            <v>45D WEDGE, 17D CNSL, BLAC</v>
          </cell>
          <cell r="D5223">
            <v>348.73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 t="str">
            <v>Volutone</v>
          </cell>
        </row>
        <row r="5224">
          <cell r="A5224" t="str">
            <v>LVFD-WMRK-45</v>
          </cell>
          <cell r="B5224" t="str">
            <v>Middle Atlantic</v>
          </cell>
          <cell r="C5224" t="str">
            <v>45 SP LARGE PERF DOOR</v>
          </cell>
          <cell r="D5224">
            <v>273.35000000000002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 t="str">
            <v>Volutone</v>
          </cell>
        </row>
        <row r="5225">
          <cell r="A5225" t="str">
            <v>SCW45-1427-1460BK</v>
          </cell>
          <cell r="B5225" t="str">
            <v>Middle Atlantic</v>
          </cell>
          <cell r="C5225" t="str">
            <v>45 DEG WEDGE,60 DEG SLOPE</v>
          </cell>
          <cell r="D5225">
            <v>404.95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 t="str">
            <v>Volutone</v>
          </cell>
        </row>
        <row r="5226">
          <cell r="A5226" t="str">
            <v>MRK-4442LRD</v>
          </cell>
          <cell r="B5226" t="str">
            <v>Middle Atlantic</v>
          </cell>
          <cell r="C5226" t="str">
            <v>44SP/42DP MULTIBAY RK LRD</v>
          </cell>
          <cell r="D5226">
            <v>809.89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 t="str">
            <v>Volutone</v>
          </cell>
        </row>
        <row r="5227">
          <cell r="A5227" t="str">
            <v>WR-44-42</v>
          </cell>
          <cell r="B5227" t="str">
            <v>Middle Atlantic</v>
          </cell>
          <cell r="C5227" t="str">
            <v>44SP/42D ROLLOUT ROT RACK</v>
          </cell>
          <cell r="D5227">
            <v>1161.1500000000001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 t="str">
            <v>Volutone</v>
          </cell>
        </row>
        <row r="5228">
          <cell r="A5228" t="str">
            <v>MRK-4442PROLRD</v>
          </cell>
          <cell r="B5228" t="str">
            <v>Middle Atlantic</v>
          </cell>
          <cell r="C5228" t="str">
            <v>44SP/42D MULTIBAY RK PRO</v>
          </cell>
          <cell r="D5228">
            <v>825.35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 t="str">
            <v>Volutone</v>
          </cell>
        </row>
        <row r="5229">
          <cell r="A5229" t="str">
            <v>MRK-4442PRO</v>
          </cell>
          <cell r="B5229" t="str">
            <v>Middle Atlantic</v>
          </cell>
          <cell r="C5229" t="str">
            <v>44SP/42D MULTIBAY RK PRO</v>
          </cell>
          <cell r="D5229">
            <v>878.95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 t="str">
            <v>Volutone</v>
          </cell>
        </row>
        <row r="5230">
          <cell r="A5230" t="str">
            <v>MRK-4442</v>
          </cell>
          <cell r="B5230" t="str">
            <v>Middle Atlantic</v>
          </cell>
          <cell r="C5230" t="str">
            <v>44SP/42"DP MULTIBAY RACK</v>
          </cell>
          <cell r="D5230">
            <v>863.52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 t="str">
            <v>Volutone</v>
          </cell>
        </row>
        <row r="5231">
          <cell r="A5231" t="str">
            <v>EGR-44-EXT3</v>
          </cell>
          <cell r="B5231" t="str">
            <v>Middle Atlantic</v>
          </cell>
          <cell r="C5231" t="str">
            <v>44SP/3D F/R DOOR EXTENDER</v>
          </cell>
          <cell r="D5231">
            <v>153.29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 t="str">
            <v>Volutone</v>
          </cell>
        </row>
        <row r="5232">
          <cell r="A5232" t="str">
            <v>VRK-44-36HLRD</v>
          </cell>
          <cell r="B5232" t="str">
            <v>Middle Atlantic</v>
          </cell>
          <cell r="C5232" t="str">
            <v>44SP/36D VIDEO RACK LRD</v>
          </cell>
          <cell r="D5232">
            <v>895.42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 t="str">
            <v>Volutone</v>
          </cell>
        </row>
        <row r="5233">
          <cell r="A5233" t="str">
            <v>VRK-44-36H</v>
          </cell>
          <cell r="B5233" t="str">
            <v>Middle Atlantic</v>
          </cell>
          <cell r="C5233" t="str">
            <v>44SP/36D VIDEO RACK HORIZ</v>
          </cell>
          <cell r="D5233">
            <v>951.07</v>
          </cell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 t="str">
            <v>Volutone</v>
          </cell>
        </row>
        <row r="5234">
          <cell r="A5234" t="str">
            <v>MRK-4436LRD</v>
          </cell>
          <cell r="B5234" t="str">
            <v>Middle Atlantic</v>
          </cell>
          <cell r="C5234" t="str">
            <v>44SP/36D MULTIBAY MRK LRD</v>
          </cell>
          <cell r="D5234">
            <v>705.39</v>
          </cell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 t="str">
            <v>Volutone</v>
          </cell>
        </row>
        <row r="5235">
          <cell r="A5235" t="str">
            <v>MRK-4436</v>
          </cell>
          <cell r="B5235" t="str">
            <v>Middle Atlantic</v>
          </cell>
          <cell r="C5235" t="str">
            <v>44SP/36D MULTIBAY MRK</v>
          </cell>
          <cell r="D5235">
            <v>757.99</v>
          </cell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 t="str">
            <v>Volutone</v>
          </cell>
        </row>
        <row r="5236">
          <cell r="A5236" t="str">
            <v>MRK-4436PROLRD</v>
          </cell>
          <cell r="B5236" t="str">
            <v>Middle Atlantic</v>
          </cell>
          <cell r="C5236" t="str">
            <v>44SP/36D MRK W/PROLIANT R</v>
          </cell>
          <cell r="D5236">
            <v>719.01</v>
          </cell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 t="str">
            <v>Volutone</v>
          </cell>
        </row>
        <row r="5237">
          <cell r="A5237" t="str">
            <v>MRK-4436PRO</v>
          </cell>
          <cell r="B5237" t="str">
            <v>Middle Atlantic</v>
          </cell>
          <cell r="C5237" t="str">
            <v>44SP/36D MRK W/PROLIANT R</v>
          </cell>
          <cell r="D5237">
            <v>771.38</v>
          </cell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 t="str">
            <v>Volutone</v>
          </cell>
        </row>
        <row r="5238">
          <cell r="A5238" t="str">
            <v>MRK-4436-NVR</v>
          </cell>
          <cell r="B5238" t="str">
            <v>Middle Atlantic</v>
          </cell>
          <cell r="C5238" t="str">
            <v>44SP/36D CONFIG NVR RACK</v>
          </cell>
          <cell r="D5238">
            <v>2054.46</v>
          </cell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 t="str">
            <v>Volutone</v>
          </cell>
        </row>
        <row r="5239">
          <cell r="A5239" t="str">
            <v>WRK-44SA-32LRD</v>
          </cell>
          <cell r="B5239" t="str">
            <v>Middle Atlantic</v>
          </cell>
          <cell r="C5239" t="str">
            <v>44SP/32D WRK RACK LRD</v>
          </cell>
          <cell r="D5239">
            <v>715.8</v>
          </cell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 t="str">
            <v>Volutone</v>
          </cell>
        </row>
        <row r="5240">
          <cell r="A5240" t="str">
            <v>WRK-44SA-32</v>
          </cell>
          <cell r="B5240" t="str">
            <v>Middle Atlantic</v>
          </cell>
          <cell r="C5240" t="str">
            <v>44SP/32D WRK RACK</v>
          </cell>
          <cell r="D5240">
            <v>781.53</v>
          </cell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 t="str">
            <v>Volutone</v>
          </cell>
        </row>
        <row r="5241">
          <cell r="A5241" t="str">
            <v>WR-44-32</v>
          </cell>
          <cell r="B5241" t="str">
            <v>Middle Atlantic</v>
          </cell>
          <cell r="C5241" t="str">
            <v>44SP/32D ROLLOUT ROT RACK</v>
          </cell>
          <cell r="D5241">
            <v>1127.01</v>
          </cell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 t="str">
            <v>Volutone</v>
          </cell>
        </row>
        <row r="5242">
          <cell r="A5242" t="str">
            <v>WRK-44-32LRD</v>
          </cell>
          <cell r="B5242" t="str">
            <v>Middle Atlantic</v>
          </cell>
          <cell r="C5242" t="str">
            <v>44SP/32D MULTIBAY WRK LRD</v>
          </cell>
          <cell r="D5242">
            <v>657.36</v>
          </cell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 t="str">
            <v>Volutone</v>
          </cell>
        </row>
        <row r="5243">
          <cell r="A5243" t="str">
            <v>WRK-44-32</v>
          </cell>
          <cell r="B5243" t="str">
            <v>Middle Atlantic</v>
          </cell>
          <cell r="C5243" t="str">
            <v>44SP/32D MULTIBAY WRK</v>
          </cell>
          <cell r="D5243">
            <v>723.11</v>
          </cell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 t="str">
            <v>Volutone</v>
          </cell>
        </row>
        <row r="5244">
          <cell r="A5244" t="str">
            <v>VRK-44-31H</v>
          </cell>
          <cell r="B5244" t="str">
            <v>Middle Atlantic</v>
          </cell>
          <cell r="C5244" t="str">
            <v>44SP/31D VIDEORACK HORIZ</v>
          </cell>
          <cell r="D5244">
            <v>836.93</v>
          </cell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 t="str">
            <v>Volutone</v>
          </cell>
        </row>
        <row r="5245">
          <cell r="A5245" t="str">
            <v>VRK-44-31HLRD</v>
          </cell>
          <cell r="B5245" t="str">
            <v>Middle Atlantic</v>
          </cell>
          <cell r="C5245" t="str">
            <v>44SP/31D VIDEO RACK LRD</v>
          </cell>
          <cell r="D5245">
            <v>781.27</v>
          </cell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 t="str">
            <v>Volutone</v>
          </cell>
        </row>
        <row r="5246">
          <cell r="A5246" t="str">
            <v>MRK-4431PROLRD</v>
          </cell>
          <cell r="B5246" t="str">
            <v>Middle Atlantic</v>
          </cell>
          <cell r="C5246" t="str">
            <v>44SP/31D MULTIBAY MRK LRD</v>
          </cell>
          <cell r="D5246">
            <v>631.73</v>
          </cell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 t="str">
            <v>Volutone</v>
          </cell>
        </row>
        <row r="5247">
          <cell r="A5247" t="str">
            <v>MRK-4431LRD</v>
          </cell>
          <cell r="B5247" t="str">
            <v>Middle Atlantic</v>
          </cell>
          <cell r="C5247" t="str">
            <v>44SP/31D MULTIBAY MRK LRD</v>
          </cell>
          <cell r="D5247">
            <v>617.91</v>
          </cell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 t="str">
            <v>Volutone</v>
          </cell>
        </row>
        <row r="5248">
          <cell r="A5248" t="str">
            <v>MRK-4431</v>
          </cell>
          <cell r="B5248" t="str">
            <v>Middle Atlantic</v>
          </cell>
          <cell r="C5248" t="str">
            <v>44SP/31D MULTIBAY MRK</v>
          </cell>
          <cell r="D5248">
            <v>670.49</v>
          </cell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 t="str">
            <v>Volutone</v>
          </cell>
        </row>
        <row r="5249">
          <cell r="A5249" t="str">
            <v>MRK-4431PRO</v>
          </cell>
          <cell r="B5249" t="str">
            <v>Middle Atlantic</v>
          </cell>
          <cell r="C5249" t="str">
            <v>44SP/31D MRK PROLIANT RL</v>
          </cell>
          <cell r="D5249">
            <v>683.92</v>
          </cell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 t="str">
            <v>Volutone</v>
          </cell>
        </row>
        <row r="5250">
          <cell r="A5250" t="str">
            <v>MRK-4431-DVR</v>
          </cell>
          <cell r="B5250" t="str">
            <v>Middle Atlantic</v>
          </cell>
          <cell r="C5250" t="str">
            <v>44SP/31D CONFIG DVR RACK</v>
          </cell>
          <cell r="D5250">
            <v>1887.24</v>
          </cell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 t="str">
            <v>Volutone</v>
          </cell>
        </row>
        <row r="5251">
          <cell r="A5251" t="str">
            <v>MRK-4431-AV</v>
          </cell>
          <cell r="B5251" t="str">
            <v>Middle Atlantic</v>
          </cell>
          <cell r="C5251" t="str">
            <v>44SP/31D CONFIG AV RACK</v>
          </cell>
          <cell r="D5251">
            <v>1755.84</v>
          </cell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 t="str">
            <v>Volutone</v>
          </cell>
        </row>
        <row r="5252">
          <cell r="A5252" t="str">
            <v>MRK-4431-AV-AB</v>
          </cell>
          <cell r="B5252" t="str">
            <v>Middle Atlantic</v>
          </cell>
          <cell r="C5252" t="str">
            <v>44SP/31D CNFG AVRK ADDABY</v>
          </cell>
          <cell r="D5252">
            <v>1421.41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 t="str">
            <v>Volutone</v>
          </cell>
        </row>
        <row r="5253">
          <cell r="A5253" t="str">
            <v>EGR-4428L1-LRD</v>
          </cell>
          <cell r="B5253" t="str">
            <v>Middle Atlantic</v>
          </cell>
          <cell r="C5253" t="str">
            <v>44SP/28D,SA,2PC WRAP,LRD</v>
          </cell>
          <cell r="D5253">
            <v>448.05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 t="str">
            <v>Volutone</v>
          </cell>
        </row>
        <row r="5254">
          <cell r="A5254" t="str">
            <v>EGR-4428L1</v>
          </cell>
          <cell r="B5254" t="str">
            <v>Middle Atlantic</v>
          </cell>
          <cell r="C5254" t="str">
            <v>44SP/28D,SA,2PC WRAP PK1</v>
          </cell>
          <cell r="D5254">
            <v>498.75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 t="str">
            <v>Volutone</v>
          </cell>
        </row>
        <row r="5255">
          <cell r="A5255" t="str">
            <v>EGR-4428</v>
          </cell>
          <cell r="B5255" t="str">
            <v>Middle Atlantic</v>
          </cell>
          <cell r="C5255" t="str">
            <v>44SP/28D STANDALONE RACK</v>
          </cell>
          <cell r="D5255">
            <v>498.75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 t="str">
            <v>Volutone</v>
          </cell>
        </row>
        <row r="5256">
          <cell r="A5256" t="str">
            <v>EGR-4428LRD</v>
          </cell>
          <cell r="B5256" t="str">
            <v>Middle Atlantic</v>
          </cell>
          <cell r="C5256" t="str">
            <v>44SP/28D SA RK LESSREARDR</v>
          </cell>
          <cell r="D5256">
            <v>448.05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 t="str">
            <v>Volutone</v>
          </cell>
        </row>
        <row r="5257">
          <cell r="A5257" t="str">
            <v>WRK-44SA-27LRD</v>
          </cell>
          <cell r="B5257" t="str">
            <v>Middle Atlantic</v>
          </cell>
          <cell r="C5257" t="str">
            <v>44SP/27D WRK RACK LRD</v>
          </cell>
          <cell r="D5257">
            <v>657.36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 t="str">
            <v>Volutone</v>
          </cell>
        </row>
        <row r="5258">
          <cell r="A5258" t="str">
            <v>WRK-44SA-27</v>
          </cell>
          <cell r="B5258" t="str">
            <v>Middle Atlantic</v>
          </cell>
          <cell r="C5258" t="str">
            <v>44SP/27D WRK RACK</v>
          </cell>
          <cell r="D5258">
            <v>723.11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 t="str">
            <v>Volutone</v>
          </cell>
        </row>
        <row r="5259">
          <cell r="A5259" t="str">
            <v>SCRK-4427BK</v>
          </cell>
          <cell r="B5259" t="str">
            <v>Middle Atlantic</v>
          </cell>
          <cell r="C5259" t="str">
            <v>44SP/27D SEC RK BLACK</v>
          </cell>
          <cell r="D5259">
            <v>740.37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 t="str">
            <v>Volutone</v>
          </cell>
        </row>
        <row r="5260">
          <cell r="A5260" t="str">
            <v>WRK-44-27LRD</v>
          </cell>
          <cell r="B5260" t="str">
            <v>Middle Atlantic</v>
          </cell>
          <cell r="C5260" t="str">
            <v>44SP/27D MULTIBAY WRK LRD</v>
          </cell>
          <cell r="D5260">
            <v>635.45000000000005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 t="str">
            <v>Volutone</v>
          </cell>
        </row>
        <row r="5261">
          <cell r="A5261" t="str">
            <v>WRK-44-27</v>
          </cell>
          <cell r="B5261" t="str">
            <v>Middle Atlantic</v>
          </cell>
          <cell r="C5261" t="str">
            <v>44SP/27D MULTIBAY WRK</v>
          </cell>
          <cell r="D5261">
            <v>701.17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 t="str">
            <v>Volutone</v>
          </cell>
        </row>
        <row r="5262">
          <cell r="A5262" t="str">
            <v>MRK-4426LRD</v>
          </cell>
          <cell r="B5262" t="str">
            <v>Middle Atlantic</v>
          </cell>
          <cell r="C5262" t="str">
            <v>44SP/26D MULTIBAY MRK LRD</v>
          </cell>
          <cell r="D5262">
            <v>530.25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 t="str">
            <v>Volutone</v>
          </cell>
        </row>
        <row r="5263">
          <cell r="A5263" t="str">
            <v>MRK-4426</v>
          </cell>
          <cell r="B5263" t="str">
            <v>Middle Atlantic</v>
          </cell>
          <cell r="C5263" t="str">
            <v>44SP/26D MULTIBAY MRK</v>
          </cell>
          <cell r="D5263">
            <v>582.84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 t="str">
            <v>Volutone</v>
          </cell>
        </row>
        <row r="5264">
          <cell r="A5264" t="str">
            <v>MRK-4426-AV</v>
          </cell>
          <cell r="B5264" t="str">
            <v>Middle Atlantic</v>
          </cell>
          <cell r="C5264" t="str">
            <v>44SP/26D CONFIG AV RACK</v>
          </cell>
          <cell r="D5264">
            <v>1545.63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 t="str">
            <v>Volutone</v>
          </cell>
        </row>
        <row r="5265">
          <cell r="A5265" t="str">
            <v>MRK-4426-AV-AB</v>
          </cell>
          <cell r="B5265" t="str">
            <v>Middle Atlantic</v>
          </cell>
          <cell r="C5265" t="str">
            <v>44SP/26D CNFG AVRK ADDABY</v>
          </cell>
          <cell r="D5265">
            <v>1298.3699999999999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 t="str">
            <v>Volutone</v>
          </cell>
        </row>
        <row r="5266">
          <cell r="A5266" t="str">
            <v>ERK-4425LRD</v>
          </cell>
          <cell r="B5266" t="str">
            <v>Middle Atlantic</v>
          </cell>
          <cell r="C5266" t="str">
            <v>44SP/25D STANDALONE RACK</v>
          </cell>
          <cell r="D5266">
            <v>446.52</v>
          </cell>
          <cell r="E5266">
            <v>0</v>
          </cell>
          <cell r="F5266">
            <v>1</v>
          </cell>
          <cell r="G5266">
            <v>0</v>
          </cell>
          <cell r="H5266">
            <v>0</v>
          </cell>
          <cell r="I5266" t="str">
            <v>Volutone</v>
          </cell>
        </row>
        <row r="5267">
          <cell r="A5267" t="str">
            <v>ERK-4425</v>
          </cell>
          <cell r="B5267" t="str">
            <v>Middle Atlantic</v>
          </cell>
          <cell r="C5267" t="str">
            <v>44SP/25D STANDALONE RACK</v>
          </cell>
          <cell r="D5267">
            <v>499.11</v>
          </cell>
          <cell r="E5267">
            <v>0</v>
          </cell>
          <cell r="F5267">
            <v>1</v>
          </cell>
          <cell r="G5267">
            <v>0</v>
          </cell>
          <cell r="H5267">
            <v>0</v>
          </cell>
          <cell r="I5267" t="str">
            <v>Volutone</v>
          </cell>
        </row>
        <row r="5268">
          <cell r="A5268" t="str">
            <v>ERK-4425KD</v>
          </cell>
          <cell r="B5268" t="str">
            <v>Middle Atlantic</v>
          </cell>
          <cell r="C5268" t="str">
            <v>44SP/25D KD STANDALONE RK</v>
          </cell>
          <cell r="D5268">
            <v>499.11</v>
          </cell>
          <cell r="E5268">
            <v>0</v>
          </cell>
          <cell r="F5268">
            <v>1</v>
          </cell>
          <cell r="G5268">
            <v>0</v>
          </cell>
          <cell r="H5268">
            <v>0</v>
          </cell>
          <cell r="I5268" t="str">
            <v>Volutone</v>
          </cell>
        </row>
        <row r="5269">
          <cell r="A5269" t="str">
            <v>ERK-4425-AV</v>
          </cell>
          <cell r="B5269" t="str">
            <v>Middle Atlantic</v>
          </cell>
          <cell r="C5269" t="str">
            <v>44SP/25D CONFIG AV RACK</v>
          </cell>
          <cell r="D5269">
            <v>1113.23</v>
          </cell>
          <cell r="E5269">
            <v>0</v>
          </cell>
          <cell r="F5269">
            <v>1</v>
          </cell>
          <cell r="G5269">
            <v>0</v>
          </cell>
          <cell r="H5269">
            <v>0</v>
          </cell>
          <cell r="I5269" t="str">
            <v>Volutone</v>
          </cell>
        </row>
        <row r="5270">
          <cell r="A5270" t="str">
            <v>ERK-4420LRD</v>
          </cell>
          <cell r="B5270" t="str">
            <v>Middle Atlantic</v>
          </cell>
          <cell r="C5270" t="str">
            <v>44SP/20D STANDALONE RACK</v>
          </cell>
          <cell r="D5270">
            <v>408.88</v>
          </cell>
          <cell r="E5270">
            <v>0</v>
          </cell>
          <cell r="F5270">
            <v>1</v>
          </cell>
          <cell r="G5270">
            <v>0</v>
          </cell>
          <cell r="H5270">
            <v>0</v>
          </cell>
          <cell r="I5270" t="str">
            <v>Volutone</v>
          </cell>
        </row>
        <row r="5271">
          <cell r="A5271" t="str">
            <v>ERK-4420</v>
          </cell>
          <cell r="B5271" t="str">
            <v>Middle Atlantic</v>
          </cell>
          <cell r="C5271" t="str">
            <v>44SP/20D STANDALONE RACK</v>
          </cell>
          <cell r="D5271">
            <v>461.46</v>
          </cell>
          <cell r="E5271">
            <v>0</v>
          </cell>
          <cell r="F5271">
            <v>1</v>
          </cell>
          <cell r="G5271">
            <v>0</v>
          </cell>
          <cell r="H5271">
            <v>0</v>
          </cell>
          <cell r="I5271" t="str">
            <v>Volutone</v>
          </cell>
        </row>
        <row r="5272">
          <cell r="A5272" t="str">
            <v>MW-CFRD-44</v>
          </cell>
          <cell r="B5272" t="str">
            <v>Middle Atlantic</v>
          </cell>
          <cell r="C5272" t="str">
            <v>44SP,SPLIT FAN RD,1320CFM</v>
          </cell>
          <cell r="D5272">
            <v>981.98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 t="str">
            <v>Volutone</v>
          </cell>
        </row>
        <row r="5273">
          <cell r="A5273" t="str">
            <v>MV-RR44</v>
          </cell>
          <cell r="B5273" t="str">
            <v>Middle Atlantic</v>
          </cell>
          <cell r="C5273" t="str">
            <v>44SP,PR,MRK/VRK ADDL.RAIL</v>
          </cell>
          <cell r="D5273">
            <v>63.91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 t="str">
            <v>Volutone</v>
          </cell>
        </row>
        <row r="5274">
          <cell r="A5274" t="str">
            <v>MW-LVRD-44</v>
          </cell>
          <cell r="B5274" t="str">
            <v>Middle Atlantic</v>
          </cell>
          <cell r="C5274" t="str">
            <v>44SP,LARGE PERF RD,UNV,BK</v>
          </cell>
          <cell r="D5274">
            <v>184.79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 t="str">
            <v>Volutone</v>
          </cell>
        </row>
        <row r="5275">
          <cell r="A5275" t="str">
            <v>LVFD-44</v>
          </cell>
          <cell r="B5275" t="str">
            <v>Middle Atlantic</v>
          </cell>
          <cell r="C5275" t="str">
            <v>44SP,LARGE PERF FD,UNV,BK</v>
          </cell>
          <cell r="D5275">
            <v>273.8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 t="str">
            <v>Volutone</v>
          </cell>
        </row>
        <row r="5276">
          <cell r="A5276" t="str">
            <v>MW-VRD-44</v>
          </cell>
          <cell r="B5276" t="str">
            <v>Middle Atlantic</v>
          </cell>
          <cell r="C5276" t="str">
            <v>44SP VENTED REAR DR (BLK)</v>
          </cell>
          <cell r="D5276">
            <v>105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 t="str">
            <v>Volutone</v>
          </cell>
        </row>
        <row r="5277">
          <cell r="A5277" t="str">
            <v>PVFD-44</v>
          </cell>
          <cell r="B5277" t="str">
            <v>Middle Atlantic</v>
          </cell>
          <cell r="C5277" t="str">
            <v>44SP VENT/PLEXI FRONTDR U</v>
          </cell>
          <cell r="D5277">
            <v>445.09</v>
          </cell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 t="str">
            <v>Volutone</v>
          </cell>
        </row>
        <row r="5278">
          <cell r="A5278" t="str">
            <v>VFD-44</v>
          </cell>
          <cell r="B5278" t="str">
            <v>Middle Atlantic</v>
          </cell>
          <cell r="C5278" t="str">
            <v>44SP VENT.FR.DOOR,UNIV.BL</v>
          </cell>
          <cell r="D5278">
            <v>228.25</v>
          </cell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 t="str">
            <v>Volutone</v>
          </cell>
        </row>
        <row r="5279">
          <cell r="A5279" t="str">
            <v>D-CFRD-44</v>
          </cell>
          <cell r="B5279" t="str">
            <v>Middle Atlantic</v>
          </cell>
          <cell r="C5279" t="str">
            <v>44SP SPLIT FAN RD DRK</v>
          </cell>
          <cell r="D5279">
            <v>1000.7</v>
          </cell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 t="str">
            <v>Volutone</v>
          </cell>
        </row>
        <row r="5280">
          <cell r="A5280" t="str">
            <v>DCRD-44</v>
          </cell>
          <cell r="B5280" t="str">
            <v>Middle Atlantic</v>
          </cell>
          <cell r="C5280" t="str">
            <v>44SP SOLID SPLIT RD,DRK</v>
          </cell>
          <cell r="D5280">
            <v>166.54</v>
          </cell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 t="str">
            <v>Volutone</v>
          </cell>
        </row>
        <row r="5281">
          <cell r="A5281" t="str">
            <v>FD-44</v>
          </cell>
          <cell r="B5281" t="str">
            <v>Middle Atlantic</v>
          </cell>
          <cell r="C5281" t="str">
            <v>44SP SOLID FRONTDR, UNIV.</v>
          </cell>
          <cell r="D5281">
            <v>152.16999999999999</v>
          </cell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 t="str">
            <v>Volutone</v>
          </cell>
        </row>
        <row r="5282">
          <cell r="A5282" t="str">
            <v>WRFD-44</v>
          </cell>
          <cell r="B5282" t="str">
            <v>Middle Atlantic</v>
          </cell>
          <cell r="C5282" t="str">
            <v>44SP SOLID FRDR FOR WR</v>
          </cell>
          <cell r="D5282">
            <v>165.34</v>
          </cell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 t="str">
            <v>Volutone</v>
          </cell>
        </row>
        <row r="5283">
          <cell r="A5283" t="str">
            <v>EGR-RDC44</v>
          </cell>
          <cell r="B5283" t="str">
            <v>Middle Atlantic</v>
          </cell>
          <cell r="C5283" t="str">
            <v>44SP REAR CABLE DOOR</v>
          </cell>
          <cell r="D5283">
            <v>131.37</v>
          </cell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 t="str">
            <v>Volutone</v>
          </cell>
        </row>
        <row r="5284">
          <cell r="A5284" t="str">
            <v>WR-RAP-44</v>
          </cell>
          <cell r="B5284" t="str">
            <v>Middle Atlantic</v>
          </cell>
          <cell r="C5284" t="str">
            <v>44SP REAR ACCESS PNL,WR</v>
          </cell>
          <cell r="D5284">
            <v>139.13</v>
          </cell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 t="str">
            <v>Volutone</v>
          </cell>
        </row>
        <row r="5285">
          <cell r="A5285" t="str">
            <v>PFD-44</v>
          </cell>
          <cell r="B5285" t="str">
            <v>Middle Atlantic</v>
          </cell>
          <cell r="C5285" t="str">
            <v>44SP PLEXI FRONTDR,UNIV.B</v>
          </cell>
          <cell r="D5285">
            <v>343.26</v>
          </cell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 t="str">
            <v>Volutone</v>
          </cell>
        </row>
        <row r="5286">
          <cell r="A5286" t="str">
            <v>WRPFD-44</v>
          </cell>
          <cell r="B5286" t="str">
            <v>Middle Atlantic</v>
          </cell>
          <cell r="C5286" t="str">
            <v>44SP PLEXI FRONT DOOR,WR</v>
          </cell>
          <cell r="D5286">
            <v>373.11</v>
          </cell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 t="str">
            <v>Volutone</v>
          </cell>
        </row>
        <row r="5287">
          <cell r="A5287" t="str">
            <v>MV-ZRA-44</v>
          </cell>
          <cell r="B5287" t="str">
            <v>Middle Atlantic</v>
          </cell>
          <cell r="C5287" t="str">
            <v>44SP MRK/VRK Z-RAIL ADAPT</v>
          </cell>
          <cell r="D5287">
            <v>53.57</v>
          </cell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 t="str">
            <v>Volutone</v>
          </cell>
        </row>
        <row r="5288">
          <cell r="A5288" t="str">
            <v>ERK-RR44</v>
          </cell>
          <cell r="B5288" t="str">
            <v>Middle Atlantic</v>
          </cell>
          <cell r="C5288" t="str">
            <v>44SP ERK REAR RAIL OPTION</v>
          </cell>
          <cell r="D5288">
            <v>51.73</v>
          </cell>
          <cell r="E5288">
            <v>0</v>
          </cell>
          <cell r="F5288">
            <v>1</v>
          </cell>
          <cell r="G5288">
            <v>0</v>
          </cell>
          <cell r="H5288">
            <v>0</v>
          </cell>
          <cell r="I5288" t="str">
            <v>Volutone</v>
          </cell>
        </row>
        <row r="5289">
          <cell r="A5289" t="str">
            <v>DRK-44DUCT</v>
          </cell>
          <cell r="B5289" t="str">
            <v>Middle Atlantic</v>
          </cell>
          <cell r="C5289" t="str">
            <v>44SP CABLE DUCT -- 19 DRK</v>
          </cell>
          <cell r="D5289">
            <v>198.58</v>
          </cell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 t="str">
            <v>Volutone</v>
          </cell>
        </row>
        <row r="5290">
          <cell r="A5290" t="str">
            <v>WR-RR-44</v>
          </cell>
          <cell r="B5290" t="str">
            <v>Middle Atlantic</v>
          </cell>
          <cell r="C5290" t="str">
            <v>44SP ADD'L RAIL FOR WR</v>
          </cell>
          <cell r="D5290">
            <v>63.91</v>
          </cell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 t="str">
            <v>Volutone</v>
          </cell>
        </row>
        <row r="5291">
          <cell r="A5291" t="str">
            <v>MRK-4436-NVR-AB</v>
          </cell>
          <cell r="B5291" t="str">
            <v>Middle Atlantic</v>
          </cell>
          <cell r="C5291" t="str">
            <v>44S/36D CNFG NVRRK ADDABY</v>
          </cell>
          <cell r="D5291">
            <v>1708.07</v>
          </cell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 t="str">
            <v>Volutone</v>
          </cell>
        </row>
        <row r="5292">
          <cell r="A5292" t="str">
            <v>MRK-4431-DVR-AB</v>
          </cell>
          <cell r="B5292" t="str">
            <v>Middle Atlantic</v>
          </cell>
          <cell r="C5292" t="str">
            <v>44S/31D CNFG DVRRK ADDABY</v>
          </cell>
          <cell r="D5292">
            <v>1552.78</v>
          </cell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 t="str">
            <v>Volutone</v>
          </cell>
        </row>
        <row r="5293">
          <cell r="A5293" t="str">
            <v>R2-44S</v>
          </cell>
          <cell r="B5293" t="str">
            <v>Middle Atlantic</v>
          </cell>
          <cell r="C5293" t="str">
            <v>44RU SEISMIC CERT 2-POST</v>
          </cell>
          <cell r="D5293">
            <v>483.12</v>
          </cell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 t="str">
            <v>Volutone</v>
          </cell>
        </row>
        <row r="5294">
          <cell r="A5294" t="str">
            <v>EGR-RR44</v>
          </cell>
          <cell r="B5294" t="str">
            <v>Middle Atlantic</v>
          </cell>
          <cell r="C5294" t="str">
            <v>44 SPACE REAR RAIL OPTION</v>
          </cell>
          <cell r="D5294">
            <v>47.59</v>
          </cell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 t="str">
            <v>Volutone</v>
          </cell>
        </row>
        <row r="5295">
          <cell r="A5295" t="str">
            <v>WMRK-4242SVR</v>
          </cell>
          <cell r="B5295" t="str">
            <v>Middle Atlantic</v>
          </cell>
          <cell r="C5295" t="str">
            <v>42SP/42D CONFIG SERVER RK</v>
          </cell>
          <cell r="D5295">
            <v>1758.41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 t="str">
            <v>Volutone</v>
          </cell>
        </row>
        <row r="5296">
          <cell r="A5296" t="str">
            <v>WMRK-4236SVR</v>
          </cell>
          <cell r="B5296" t="str">
            <v>Middle Atlantic</v>
          </cell>
          <cell r="C5296" t="str">
            <v>42SP/36D CONFIG SERVER RK</v>
          </cell>
          <cell r="D5296">
            <v>1650.38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 t="str">
            <v>Volutone</v>
          </cell>
        </row>
        <row r="5297">
          <cell r="A5297" t="str">
            <v>MW-CFRD-42</v>
          </cell>
          <cell r="B5297" t="str">
            <v>Middle Atlantic</v>
          </cell>
          <cell r="C5297" t="str">
            <v>42SP,SPLIT FAN RD,1320CFM</v>
          </cell>
          <cell r="D5297">
            <v>970.5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 t="str">
            <v>Volutone</v>
          </cell>
        </row>
        <row r="5298">
          <cell r="A5298" t="str">
            <v>PROWMRK-ZRA-42</v>
          </cell>
          <cell r="B5298" t="str">
            <v>Middle Atlantic</v>
          </cell>
          <cell r="C5298" t="str">
            <v>42SP WMRK ZRAIL ADAPT KIT</v>
          </cell>
          <cell r="D5298">
            <v>83.01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 t="str">
            <v>Volutone</v>
          </cell>
        </row>
        <row r="5299">
          <cell r="A5299" t="str">
            <v>MW-CRD-42</v>
          </cell>
          <cell r="B5299" t="str">
            <v>Middle Atlantic</v>
          </cell>
          <cell r="C5299" t="str">
            <v>42SP SOLID SPLIT RD BK</v>
          </cell>
          <cell r="D5299">
            <v>153.9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 t="str">
            <v>Volutone</v>
          </cell>
        </row>
        <row r="5300">
          <cell r="A5300" t="str">
            <v>FD-42</v>
          </cell>
          <cell r="B5300" t="str">
            <v>Middle Atlantic</v>
          </cell>
          <cell r="C5300" t="str">
            <v>42SP SOLID FRONT DR,UNIV</v>
          </cell>
          <cell r="D5300">
            <v>143.57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 t="str">
            <v>Volutone</v>
          </cell>
        </row>
        <row r="5301">
          <cell r="A5301" t="str">
            <v>PFD-42</v>
          </cell>
          <cell r="B5301" t="str">
            <v>Middle Atlantic</v>
          </cell>
          <cell r="C5301" t="str">
            <v>42SP PLEXI FRONT DR,UNIV</v>
          </cell>
          <cell r="D5301">
            <v>336.8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 t="str">
            <v>Volutone</v>
          </cell>
        </row>
        <row r="5302">
          <cell r="A5302" t="str">
            <v>MW-CLVRD-42</v>
          </cell>
          <cell r="B5302" t="str">
            <v>Middle Atlantic</v>
          </cell>
          <cell r="C5302" t="str">
            <v>42SP LG PERF SPLIT RD BK</v>
          </cell>
          <cell r="D5302">
            <v>252.67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 t="str">
            <v>Volutone</v>
          </cell>
        </row>
        <row r="5303">
          <cell r="A5303" t="str">
            <v>WMRK-4242SVR-AB</v>
          </cell>
          <cell r="B5303" t="str">
            <v>Middle Atlantic</v>
          </cell>
          <cell r="C5303" t="str">
            <v>42S/42D CNFG SVRRK ADDABY</v>
          </cell>
          <cell r="D5303">
            <v>1350.32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 t="str">
            <v>Volutone</v>
          </cell>
        </row>
        <row r="5304">
          <cell r="A5304" t="str">
            <v>WMRK-4236SVR-AB</v>
          </cell>
          <cell r="B5304" t="str">
            <v>Middle Atlantic</v>
          </cell>
          <cell r="C5304" t="str">
            <v>42S/36D CNFG SVRRK ADDABY</v>
          </cell>
          <cell r="D5304">
            <v>1260.29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 t="str">
            <v>Volutone</v>
          </cell>
        </row>
        <row r="5305">
          <cell r="A5305" t="str">
            <v>WMRK-4248</v>
          </cell>
          <cell r="B5305" t="str">
            <v>Middle Atlantic</v>
          </cell>
          <cell r="C5305" t="str">
            <v>42RU,48"DEPTH,FRAME ONLY</v>
          </cell>
          <cell r="D5305">
            <v>900.21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 t="str">
            <v>Volutone</v>
          </cell>
        </row>
        <row r="5306">
          <cell r="A5306" t="str">
            <v>WMRK-4242</v>
          </cell>
          <cell r="B5306" t="str">
            <v>Middle Atlantic</v>
          </cell>
          <cell r="C5306" t="str">
            <v>42RU,42D FRAME ONLY</v>
          </cell>
          <cell r="D5306">
            <v>830.96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 t="str">
            <v>Volutone</v>
          </cell>
        </row>
        <row r="5307">
          <cell r="A5307" t="str">
            <v>WMRK-4236</v>
          </cell>
          <cell r="B5307" t="str">
            <v>Middle Atlantic</v>
          </cell>
          <cell r="C5307" t="str">
            <v>42RU 36D FRAME ONLY</v>
          </cell>
          <cell r="D5307">
            <v>724.79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 t="str">
            <v>Volutone</v>
          </cell>
        </row>
        <row r="5308">
          <cell r="A5308" t="str">
            <v>VBK-S42</v>
          </cell>
          <cell r="B5308" t="str">
            <v>Middle Atlantic</v>
          </cell>
          <cell r="C5308" t="str">
            <v>42DP WRK VENT BLOCK KIT</v>
          </cell>
          <cell r="D5308">
            <v>11.19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 t="str">
            <v>Volutone</v>
          </cell>
        </row>
        <row r="5309">
          <cell r="A5309" t="str">
            <v>ASR-42</v>
          </cell>
          <cell r="B5309" t="str">
            <v>Middle Atlantic</v>
          </cell>
          <cell r="C5309" t="str">
            <v>42"SLDOUT ROT.SHLF SYSTEM</v>
          </cell>
          <cell r="D5309">
            <v>460.63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 t="str">
            <v>Volutone</v>
          </cell>
        </row>
        <row r="5310">
          <cell r="A5310" t="str">
            <v>LVFD-WMRK-42</v>
          </cell>
          <cell r="B5310" t="str">
            <v>Middle Atlantic</v>
          </cell>
          <cell r="C5310" t="str">
            <v>42 SP LARGE PERF DOOR</v>
          </cell>
          <cell r="D5310">
            <v>252.67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 t="str">
            <v>Volutone</v>
          </cell>
        </row>
        <row r="5311">
          <cell r="A5311" t="str">
            <v>BGR-4138</v>
          </cell>
          <cell r="B5311" t="str">
            <v>Middle Atlantic</v>
          </cell>
          <cell r="C5311" t="str">
            <v>41SP/38D MULTIBAY BGR RK</v>
          </cell>
          <cell r="D5311">
            <v>807.26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 t="str">
            <v>Volutone</v>
          </cell>
        </row>
        <row r="5312">
          <cell r="A5312" t="str">
            <v>BGR-4138LRD</v>
          </cell>
          <cell r="B5312" t="str">
            <v>Middle Atlantic</v>
          </cell>
          <cell r="C5312" t="str">
            <v>41SP/38D MULTIBAY BGR LRD</v>
          </cell>
          <cell r="D5312">
            <v>760.57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 t="str">
            <v>Volutone</v>
          </cell>
        </row>
        <row r="5313">
          <cell r="A5313" t="str">
            <v>BGR-41SA-32</v>
          </cell>
          <cell r="B5313" t="str">
            <v>Middle Atlantic</v>
          </cell>
          <cell r="C5313" t="str">
            <v>41SP/32D STAND ALONE BGR</v>
          </cell>
          <cell r="D5313">
            <v>766.58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 t="str">
            <v>Volutone</v>
          </cell>
        </row>
        <row r="5314">
          <cell r="A5314" t="str">
            <v>BGR-4132</v>
          </cell>
          <cell r="B5314" t="str">
            <v>Middle Atlantic</v>
          </cell>
          <cell r="C5314" t="str">
            <v>41SP/32D MULTIBAY BGR RK</v>
          </cell>
          <cell r="D5314">
            <v>713.63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 t="str">
            <v>Volutone</v>
          </cell>
        </row>
        <row r="5315">
          <cell r="A5315" t="str">
            <v>BGR-4132LRD</v>
          </cell>
          <cell r="B5315" t="str">
            <v>Middle Atlantic</v>
          </cell>
          <cell r="C5315" t="str">
            <v>41SP/32D MULTIBAY BGR LRD</v>
          </cell>
          <cell r="D5315">
            <v>666.94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 t="str">
            <v>Volutone</v>
          </cell>
        </row>
        <row r="5316">
          <cell r="A5316" t="str">
            <v>BGR-41SA-32LRD</v>
          </cell>
          <cell r="B5316" t="str">
            <v>Middle Atlantic</v>
          </cell>
          <cell r="C5316" t="str">
            <v>41SP/32D LRD,STAND ALONE</v>
          </cell>
          <cell r="D5316">
            <v>719.89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 t="str">
            <v>Volutone</v>
          </cell>
        </row>
        <row r="5317">
          <cell r="A5317" t="str">
            <v>BGR-41SA-27</v>
          </cell>
          <cell r="B5317" t="str">
            <v>Middle Atlantic</v>
          </cell>
          <cell r="C5317" t="str">
            <v>41SP/27D STAND ALONE BGR</v>
          </cell>
          <cell r="D5317">
            <v>736.95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 t="str">
            <v>Volutone</v>
          </cell>
        </row>
        <row r="5318">
          <cell r="A5318" t="str">
            <v>BGR-4127</v>
          </cell>
          <cell r="B5318" t="str">
            <v>Middle Atlantic</v>
          </cell>
          <cell r="C5318" t="str">
            <v>41SP/27D MULTIBAY BGR RK</v>
          </cell>
          <cell r="D5318">
            <v>599.95000000000005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 t="str">
            <v>Volutone</v>
          </cell>
        </row>
        <row r="5319">
          <cell r="A5319" t="str">
            <v>BGR-4127LRD</v>
          </cell>
          <cell r="B5319" t="str">
            <v>Middle Atlantic</v>
          </cell>
          <cell r="C5319" t="str">
            <v>41SP/27D MULTIBAY BGR LRD</v>
          </cell>
          <cell r="D5319">
            <v>553.26</v>
          </cell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 t="str">
            <v>Volutone</v>
          </cell>
        </row>
        <row r="5320">
          <cell r="A5320" t="str">
            <v>BGR-41SA-27LRD</v>
          </cell>
          <cell r="B5320" t="str">
            <v>Middle Atlantic</v>
          </cell>
          <cell r="C5320" t="str">
            <v>41SP/27D LRD,STAND ALONE</v>
          </cell>
          <cell r="D5320">
            <v>690.26</v>
          </cell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 t="str">
            <v>Volutone</v>
          </cell>
        </row>
        <row r="5321">
          <cell r="A5321" t="str">
            <v>BVFD-41</v>
          </cell>
          <cell r="B5321" t="str">
            <v>Middle Atlantic</v>
          </cell>
          <cell r="C5321" t="str">
            <v>41SP,VENT FRONT DOOR</v>
          </cell>
          <cell r="D5321">
            <v>203.84</v>
          </cell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 t="str">
            <v>Volutone</v>
          </cell>
        </row>
        <row r="5322">
          <cell r="A5322" t="str">
            <v>BFD-41</v>
          </cell>
          <cell r="B5322" t="str">
            <v>Middle Atlantic</v>
          </cell>
          <cell r="C5322" t="str">
            <v>41SP,SOLID FRONT DOOR</v>
          </cell>
          <cell r="D5322">
            <v>142.97</v>
          </cell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 t="str">
            <v>Volutone</v>
          </cell>
        </row>
        <row r="5323">
          <cell r="A5323" t="str">
            <v>BPFD-41</v>
          </cell>
          <cell r="B5323" t="str">
            <v>Middle Atlantic</v>
          </cell>
          <cell r="C5323" t="str">
            <v>41SP,PLEXI FRONT DOOR</v>
          </cell>
          <cell r="D5323">
            <v>312.01</v>
          </cell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 t="str">
            <v>Volutone</v>
          </cell>
        </row>
        <row r="5324">
          <cell r="A5324" t="str">
            <v>VFD-41A</v>
          </cell>
          <cell r="B5324" t="str">
            <v>Middle Atlantic</v>
          </cell>
          <cell r="C5324" t="str">
            <v>41SP,CURVED VENTED FR DR</v>
          </cell>
          <cell r="D5324">
            <v>257.98</v>
          </cell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 t="str">
            <v>Volutone</v>
          </cell>
        </row>
        <row r="5325">
          <cell r="A5325" t="str">
            <v>PFD-41A</v>
          </cell>
          <cell r="B5325" t="str">
            <v>Middle Atlantic</v>
          </cell>
          <cell r="C5325" t="str">
            <v>41SP,CURVED PLEXI FR DR</v>
          </cell>
          <cell r="D5325">
            <v>341.45</v>
          </cell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 t="str">
            <v>Volutone</v>
          </cell>
        </row>
        <row r="5326">
          <cell r="A5326" t="str">
            <v>BGR-RR41</v>
          </cell>
          <cell r="B5326" t="str">
            <v>Middle Atlantic</v>
          </cell>
          <cell r="C5326" t="str">
            <v>41SP,BGR ADDL RAIL,PAIR</v>
          </cell>
          <cell r="D5326">
            <v>65.319999999999993</v>
          </cell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 t="str">
            <v>Volutone</v>
          </cell>
        </row>
        <row r="5327">
          <cell r="A5327" t="str">
            <v>BGR-CC-41FB</v>
          </cell>
          <cell r="B5327" t="str">
            <v>Middle Atlantic</v>
          </cell>
          <cell r="C5327" t="str">
            <v>41SP CABLE CHASE, FR/BK</v>
          </cell>
          <cell r="D5327">
            <v>83</v>
          </cell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 t="str">
            <v>Volutone</v>
          </cell>
        </row>
        <row r="5328">
          <cell r="A5328" t="str">
            <v>BGR-TRIM41</v>
          </cell>
          <cell r="B5328" t="str">
            <v>Middle Atlantic</v>
          </cell>
          <cell r="C5328" t="str">
            <v>41SP BGR TRIM</v>
          </cell>
          <cell r="D5328">
            <v>27</v>
          </cell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 t="str">
            <v>Volutone</v>
          </cell>
        </row>
        <row r="5329">
          <cell r="A5329" t="str">
            <v>BGR-RDC41</v>
          </cell>
          <cell r="B5329" t="str">
            <v>Middle Atlantic</v>
          </cell>
          <cell r="C5329" t="str">
            <v>41SP BGR REAR CABLE DOOR</v>
          </cell>
          <cell r="D5329">
            <v>130.12</v>
          </cell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 t="str">
            <v>Volutone</v>
          </cell>
        </row>
        <row r="5330">
          <cell r="A5330" t="str">
            <v>BSPN-41-38</v>
          </cell>
          <cell r="B5330" t="str">
            <v>Middle Atlantic</v>
          </cell>
          <cell r="C5330" t="str">
            <v>41SP 38DP BGR SIDE PANELS</v>
          </cell>
          <cell r="D5330">
            <v>445.54</v>
          </cell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 t="str">
            <v>Volutone</v>
          </cell>
        </row>
        <row r="5331">
          <cell r="A5331" t="str">
            <v>BSPN-41-32</v>
          </cell>
          <cell r="B5331" t="str">
            <v>Middle Atlantic</v>
          </cell>
          <cell r="C5331" t="str">
            <v>41SP 32DP BGR SIDE PANELS</v>
          </cell>
          <cell r="D5331">
            <v>365.2</v>
          </cell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 t="str">
            <v>Volutone</v>
          </cell>
        </row>
        <row r="5332">
          <cell r="A5332" t="str">
            <v>BGR-41-EXT3</v>
          </cell>
          <cell r="B5332" t="str">
            <v>Middle Atlantic</v>
          </cell>
          <cell r="C5332" t="str">
            <v>41SP 3"D F/R DOOR EXTNDER</v>
          </cell>
          <cell r="D5332">
            <v>149.03</v>
          </cell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 t="str">
            <v>Volutone</v>
          </cell>
        </row>
        <row r="5333">
          <cell r="A5333" t="str">
            <v>BSPN-41-27</v>
          </cell>
          <cell r="B5333" t="str">
            <v>Middle Atlantic</v>
          </cell>
          <cell r="C5333" t="str">
            <v>41SP 27DP BGR SIDE PANELS</v>
          </cell>
          <cell r="D5333">
            <v>271.13</v>
          </cell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 t="str">
            <v>Volutone</v>
          </cell>
        </row>
        <row r="5334">
          <cell r="A5334" t="str">
            <v>MRK-4042</v>
          </cell>
          <cell r="B5334" t="str">
            <v>Middle Atlantic</v>
          </cell>
          <cell r="C5334" t="str">
            <v>40SP/42D MULTIBAY RACK</v>
          </cell>
          <cell r="D5334">
            <v>814.28</v>
          </cell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 t="str">
            <v>Volutone</v>
          </cell>
        </row>
        <row r="5335">
          <cell r="A5335" t="str">
            <v>MRK-4042LRD</v>
          </cell>
          <cell r="B5335" t="str">
            <v>Middle Atlantic</v>
          </cell>
          <cell r="C5335" t="str">
            <v>40SP/42D MULTIBAY MRK LRD</v>
          </cell>
          <cell r="D5335">
            <v>761.71</v>
          </cell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 t="str">
            <v>Volutone</v>
          </cell>
        </row>
        <row r="5336">
          <cell r="A5336" t="str">
            <v>MRK-4042PROLRD</v>
          </cell>
          <cell r="B5336" t="str">
            <v>Middle Atlantic</v>
          </cell>
          <cell r="C5336" t="str">
            <v>40SP/42D MRK W/PRO RAIL</v>
          </cell>
          <cell r="D5336">
            <v>769.22</v>
          </cell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 t="str">
            <v>Volutone</v>
          </cell>
        </row>
        <row r="5337">
          <cell r="A5337" t="str">
            <v>EGR-40-EXT3</v>
          </cell>
          <cell r="B5337" t="str">
            <v>Middle Atlantic</v>
          </cell>
          <cell r="C5337" t="str">
            <v>40SP/3D F/R DOOR EXTENDER</v>
          </cell>
          <cell r="D5337">
            <v>146.97999999999999</v>
          </cell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 t="str">
            <v>Volutone</v>
          </cell>
        </row>
        <row r="5338">
          <cell r="A5338" t="str">
            <v>MRK-4036LRD</v>
          </cell>
          <cell r="B5338" t="str">
            <v>Middle Atlantic</v>
          </cell>
          <cell r="C5338" t="str">
            <v>40SP/36D MULTIBAY MRK LRD</v>
          </cell>
          <cell r="D5338">
            <v>674.08</v>
          </cell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 t="str">
            <v>Volutone</v>
          </cell>
        </row>
        <row r="5339">
          <cell r="A5339" t="str">
            <v>MRK-4036</v>
          </cell>
          <cell r="B5339" t="str">
            <v>Middle Atlantic</v>
          </cell>
          <cell r="C5339" t="str">
            <v>40SP/36D MULTIBAY MRK</v>
          </cell>
          <cell r="D5339">
            <v>727.04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 t="str">
            <v>Volutone</v>
          </cell>
        </row>
        <row r="5340">
          <cell r="A5340" t="str">
            <v>MRK-4036PROLRD</v>
          </cell>
          <cell r="B5340" t="str">
            <v>Middle Atlantic</v>
          </cell>
          <cell r="C5340" t="str">
            <v>40SP/36D MRK W/PRO RAIL</v>
          </cell>
          <cell r="D5340">
            <v>687.49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 t="str">
            <v>Volutone</v>
          </cell>
        </row>
        <row r="5341">
          <cell r="A5341" t="str">
            <v>WRK-40SA-32</v>
          </cell>
          <cell r="B5341" t="str">
            <v>Middle Atlantic</v>
          </cell>
          <cell r="C5341" t="str">
            <v>40SP/32D WRK RACK</v>
          </cell>
          <cell r="D5341">
            <v>715.8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 t="str">
            <v>Volutone</v>
          </cell>
        </row>
        <row r="5342">
          <cell r="A5342" t="str">
            <v>WRK-40-32LRD</v>
          </cell>
          <cell r="B5342" t="str">
            <v>Middle Atlantic</v>
          </cell>
          <cell r="C5342" t="str">
            <v>40SP/32D MULTIBAY WRK LRD</v>
          </cell>
          <cell r="D5342">
            <v>630.53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 t="str">
            <v>Volutone</v>
          </cell>
        </row>
        <row r="5343">
          <cell r="A5343" t="str">
            <v>WRK-40-32</v>
          </cell>
          <cell r="B5343" t="str">
            <v>Middle Atlantic</v>
          </cell>
          <cell r="C5343" t="str">
            <v>40SP/32D MULTIBAY WRK</v>
          </cell>
          <cell r="D5343">
            <v>693.88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 t="str">
            <v>Volutone</v>
          </cell>
        </row>
        <row r="5344">
          <cell r="A5344" t="str">
            <v>MRK-4031</v>
          </cell>
          <cell r="B5344" t="str">
            <v>Middle Atlantic</v>
          </cell>
          <cell r="C5344" t="str">
            <v>40SP/31D MULTIBAY MRK</v>
          </cell>
          <cell r="D5344">
            <v>640.99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 t="str">
            <v>Volutone</v>
          </cell>
        </row>
        <row r="5345">
          <cell r="A5345" t="str">
            <v>EGR-4028L1-LRD</v>
          </cell>
          <cell r="B5345" t="str">
            <v>Middle Atlantic</v>
          </cell>
          <cell r="C5345" t="str">
            <v>40SP/28D,SA,2PC WRAP,LRD</v>
          </cell>
          <cell r="D5345">
            <v>428.93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 t="str">
            <v>Volutone</v>
          </cell>
        </row>
        <row r="5346">
          <cell r="A5346" t="str">
            <v>EGR-4028L1</v>
          </cell>
          <cell r="B5346" t="str">
            <v>Middle Atlantic</v>
          </cell>
          <cell r="C5346" t="str">
            <v>40SP/28D,SA,2PC WRAP PK1</v>
          </cell>
          <cell r="D5346">
            <v>479.63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 t="str">
            <v>Volutone</v>
          </cell>
        </row>
        <row r="5347">
          <cell r="A5347" t="str">
            <v>SR-40-28</v>
          </cell>
          <cell r="B5347" t="str">
            <v>Middle Atlantic</v>
          </cell>
          <cell r="C5347" t="str">
            <v>40SP/28D SWINGING WALLRK</v>
          </cell>
          <cell r="D5347">
            <v>871.12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 t="str">
            <v>Volutone</v>
          </cell>
        </row>
        <row r="5348">
          <cell r="A5348" t="str">
            <v>EGR-4028</v>
          </cell>
          <cell r="B5348" t="str">
            <v>Middle Atlantic</v>
          </cell>
          <cell r="C5348" t="str">
            <v>40SP/28D STANDALONE RACK</v>
          </cell>
          <cell r="D5348">
            <v>479.63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 t="str">
            <v>Volutone</v>
          </cell>
        </row>
        <row r="5349">
          <cell r="A5349" t="str">
            <v>EGR-4028LRD</v>
          </cell>
          <cell r="B5349" t="str">
            <v>Middle Atlantic</v>
          </cell>
          <cell r="C5349" t="str">
            <v>40SP/28D SA RK LESSREARDR</v>
          </cell>
          <cell r="D5349">
            <v>428.93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 t="str">
            <v>Volutone</v>
          </cell>
        </row>
        <row r="5350">
          <cell r="A5350" t="str">
            <v>WRK-40SA-27LRD</v>
          </cell>
          <cell r="B5350" t="str">
            <v>Middle Atlantic</v>
          </cell>
          <cell r="C5350" t="str">
            <v>40SP/27D WRK RACK LRD</v>
          </cell>
          <cell r="D5350">
            <v>638.29999999999995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 t="str">
            <v>Volutone</v>
          </cell>
        </row>
        <row r="5351">
          <cell r="A5351" t="str">
            <v>WRK-40SA-27</v>
          </cell>
          <cell r="B5351" t="str">
            <v>Middle Atlantic</v>
          </cell>
          <cell r="C5351" t="str">
            <v>40SP/27D WRK RACK</v>
          </cell>
          <cell r="D5351">
            <v>701.17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 t="str">
            <v>Volutone</v>
          </cell>
        </row>
        <row r="5352">
          <cell r="A5352" t="str">
            <v>WRK-40-27LRD</v>
          </cell>
          <cell r="B5352" t="str">
            <v>Middle Atlantic</v>
          </cell>
          <cell r="C5352" t="str">
            <v>40SP/27D MULTIBAY WRK LRD</v>
          </cell>
          <cell r="D5352">
            <v>616.4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 t="str">
            <v>Volutone</v>
          </cell>
        </row>
        <row r="5353">
          <cell r="A5353" t="str">
            <v>WRK-40-27</v>
          </cell>
          <cell r="B5353" t="str">
            <v>Middle Atlantic</v>
          </cell>
          <cell r="C5353" t="str">
            <v>40SP/27D MULTIBAY WRK</v>
          </cell>
          <cell r="D5353">
            <v>679.29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 t="str">
            <v>Volutone</v>
          </cell>
        </row>
        <row r="5354">
          <cell r="A5354" t="str">
            <v>MRK-4026</v>
          </cell>
          <cell r="B5354" t="str">
            <v>Middle Atlantic</v>
          </cell>
          <cell r="C5354" t="str">
            <v>40SP/26D MULTIBAY MRK</v>
          </cell>
          <cell r="D5354">
            <v>539.61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 t="str">
            <v>Volutone</v>
          </cell>
        </row>
        <row r="5355">
          <cell r="A5355" t="str">
            <v>ERK-4025LRD</v>
          </cell>
          <cell r="B5355" t="str">
            <v>Middle Atlantic</v>
          </cell>
          <cell r="C5355" t="str">
            <v>40SP/25D STANDALONE RACK</v>
          </cell>
          <cell r="D5355">
            <v>405.91</v>
          </cell>
          <cell r="E5355">
            <v>0</v>
          </cell>
          <cell r="F5355">
            <v>1</v>
          </cell>
          <cell r="G5355">
            <v>0</v>
          </cell>
          <cell r="H5355">
            <v>0</v>
          </cell>
          <cell r="I5355" t="str">
            <v>Volutone</v>
          </cell>
        </row>
        <row r="5356">
          <cell r="A5356" t="str">
            <v>ERK-4025</v>
          </cell>
          <cell r="B5356" t="str">
            <v>Middle Atlantic</v>
          </cell>
          <cell r="C5356" t="str">
            <v>40SP/25D STANDALONE RACK</v>
          </cell>
          <cell r="D5356">
            <v>458.5</v>
          </cell>
          <cell r="E5356">
            <v>0</v>
          </cell>
          <cell r="F5356">
            <v>1</v>
          </cell>
          <cell r="G5356">
            <v>0</v>
          </cell>
          <cell r="H5356">
            <v>0</v>
          </cell>
          <cell r="I5356" t="str">
            <v>Volutone</v>
          </cell>
        </row>
        <row r="5357">
          <cell r="A5357" t="str">
            <v>ERK-4025-AV</v>
          </cell>
          <cell r="B5357" t="str">
            <v>Middle Atlantic</v>
          </cell>
          <cell r="C5357" t="str">
            <v>40SP/25D CONFIG AV RACK</v>
          </cell>
          <cell r="D5357">
            <v>1073.81</v>
          </cell>
          <cell r="E5357">
            <v>0</v>
          </cell>
          <cell r="F5357">
            <v>1</v>
          </cell>
          <cell r="G5357">
            <v>0</v>
          </cell>
          <cell r="H5357">
            <v>0</v>
          </cell>
          <cell r="I5357" t="str">
            <v>Volutone</v>
          </cell>
        </row>
        <row r="5358">
          <cell r="A5358" t="str">
            <v>SR-40-22</v>
          </cell>
          <cell r="B5358" t="str">
            <v>Middle Atlantic</v>
          </cell>
          <cell r="C5358" t="str">
            <v>40SP/22D SWINGING WALLRK</v>
          </cell>
          <cell r="D5358">
            <v>750.08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 t="str">
            <v>Volutone</v>
          </cell>
        </row>
        <row r="5359">
          <cell r="A5359" t="str">
            <v>ERK-4020LRD</v>
          </cell>
          <cell r="B5359" t="str">
            <v>Middle Atlantic</v>
          </cell>
          <cell r="C5359" t="str">
            <v>40SP/20D STANDALONE RACK</v>
          </cell>
          <cell r="D5359">
            <v>382.6</v>
          </cell>
          <cell r="E5359">
            <v>0</v>
          </cell>
          <cell r="F5359">
            <v>1</v>
          </cell>
          <cell r="G5359">
            <v>0</v>
          </cell>
          <cell r="H5359">
            <v>0</v>
          </cell>
          <cell r="I5359" t="str">
            <v>Volutone</v>
          </cell>
        </row>
        <row r="5360">
          <cell r="A5360" t="str">
            <v>ERK-4020</v>
          </cell>
          <cell r="B5360" t="str">
            <v>Middle Atlantic</v>
          </cell>
          <cell r="C5360" t="str">
            <v>40SP/20D STANDALONE RACK</v>
          </cell>
          <cell r="D5360">
            <v>435.19</v>
          </cell>
          <cell r="E5360">
            <v>0</v>
          </cell>
          <cell r="F5360">
            <v>1</v>
          </cell>
          <cell r="G5360">
            <v>0</v>
          </cell>
          <cell r="H5360">
            <v>0</v>
          </cell>
          <cell r="I5360" t="str">
            <v>Volutone</v>
          </cell>
        </row>
        <row r="5361">
          <cell r="A5361" t="str">
            <v>MV-RR40</v>
          </cell>
          <cell r="B5361" t="str">
            <v>Middle Atlantic</v>
          </cell>
          <cell r="C5361" t="str">
            <v>40SP,PR,MRK/VRK ADDL.RAIL</v>
          </cell>
          <cell r="D5361">
            <v>57.83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 t="str">
            <v>Volutone</v>
          </cell>
        </row>
        <row r="5362">
          <cell r="A5362" t="str">
            <v>VFD-40</v>
          </cell>
          <cell r="B5362" t="str">
            <v>Middle Atlantic</v>
          </cell>
          <cell r="C5362" t="str">
            <v>40SP VENT.FR.DOOR,UNIV.BL</v>
          </cell>
          <cell r="D5362">
            <v>210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 t="str">
            <v>Volutone</v>
          </cell>
        </row>
        <row r="5363">
          <cell r="A5363" t="str">
            <v>SR-40-32</v>
          </cell>
          <cell r="B5363" t="str">
            <v>Middle Atlantic</v>
          </cell>
          <cell r="C5363" t="str">
            <v>40SP SWINGING WALLRK,32"</v>
          </cell>
          <cell r="D5363">
            <v>969.81</v>
          </cell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 t="str">
            <v>Volutone</v>
          </cell>
        </row>
        <row r="5364">
          <cell r="A5364" t="str">
            <v>FD-40</v>
          </cell>
          <cell r="B5364" t="str">
            <v>Middle Atlantic</v>
          </cell>
          <cell r="C5364" t="str">
            <v>40SP SOLID FRONTDR, UNIV.</v>
          </cell>
          <cell r="D5364">
            <v>147.61000000000001</v>
          </cell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 t="str">
            <v>Volutone</v>
          </cell>
        </row>
        <row r="5365">
          <cell r="A5365" t="str">
            <v>BB-40</v>
          </cell>
          <cell r="B5365" t="str">
            <v>Middle Atlantic</v>
          </cell>
          <cell r="C5365" t="str">
            <v>40SP SOLID COPPER BUSSBAR</v>
          </cell>
          <cell r="D5365">
            <v>123.68</v>
          </cell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 t="str">
            <v>Volutone</v>
          </cell>
        </row>
        <row r="5366">
          <cell r="A5366" t="str">
            <v>DWR-RR40</v>
          </cell>
          <cell r="B5366" t="str">
            <v>Middle Atlantic</v>
          </cell>
          <cell r="C5366" t="str">
            <v>40SP REAR RL KIT SR-40-XX</v>
          </cell>
          <cell r="D5366">
            <v>54.9</v>
          </cell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 t="str">
            <v>Volutone</v>
          </cell>
        </row>
        <row r="5367">
          <cell r="A5367" t="str">
            <v>EGR-RDC40</v>
          </cell>
          <cell r="B5367" t="str">
            <v>Middle Atlantic</v>
          </cell>
          <cell r="C5367" t="str">
            <v>40SP REAR CABLE DOOR</v>
          </cell>
          <cell r="D5367">
            <v>126.13</v>
          </cell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 t="str">
            <v>Volutone</v>
          </cell>
        </row>
        <row r="5368">
          <cell r="A5368" t="str">
            <v>PFD-40</v>
          </cell>
          <cell r="B5368" t="str">
            <v>Middle Atlantic</v>
          </cell>
          <cell r="C5368" t="str">
            <v>40SP PLEXI FRONTDR,UNIV.B</v>
          </cell>
          <cell r="D5368">
            <v>320.87</v>
          </cell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 t="str">
            <v>Volutone</v>
          </cell>
        </row>
        <row r="5369">
          <cell r="A5369" t="str">
            <v>MW-LVRD-40</v>
          </cell>
          <cell r="B5369" t="str">
            <v>Middle Atlantic</v>
          </cell>
          <cell r="C5369" t="str">
            <v>40SP LARGE PERF REAR DOOR</v>
          </cell>
          <cell r="D5369">
            <v>180.97</v>
          </cell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 t="str">
            <v>Volutone</v>
          </cell>
        </row>
        <row r="5370">
          <cell r="A5370" t="str">
            <v>LVFD-40</v>
          </cell>
          <cell r="B5370" t="str">
            <v>Middle Atlantic</v>
          </cell>
          <cell r="C5370" t="str">
            <v>40SP LARGE PERF FR DOOR</v>
          </cell>
          <cell r="D5370">
            <v>249.89</v>
          </cell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 t="str">
            <v>Volutone</v>
          </cell>
        </row>
        <row r="5371">
          <cell r="A5371" t="str">
            <v>ERK-RR40</v>
          </cell>
          <cell r="B5371" t="str">
            <v>Middle Atlantic</v>
          </cell>
          <cell r="C5371" t="str">
            <v>40SP ERK REAR RAIL OPTION</v>
          </cell>
          <cell r="D5371">
            <v>47.19</v>
          </cell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 t="str">
            <v>Volutone</v>
          </cell>
        </row>
        <row r="5372">
          <cell r="A5372" t="str">
            <v>EGR-RR40</v>
          </cell>
          <cell r="B5372" t="str">
            <v>Middle Atlantic</v>
          </cell>
          <cell r="C5372" t="str">
            <v>40 SPACE REAR RAIL OPTION</v>
          </cell>
          <cell r="D5372">
            <v>43.41</v>
          </cell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 t="str">
            <v>Volutone</v>
          </cell>
        </row>
        <row r="5373">
          <cell r="A5373" t="str">
            <v>PCD-4-8-51DC</v>
          </cell>
          <cell r="B5373" t="str">
            <v>Middle Atlantic</v>
          </cell>
          <cell r="C5373" t="str">
            <v>4"WX8"DX51RU,DUAL DUCT</v>
          </cell>
          <cell r="D5373">
            <v>157.66</v>
          </cell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 t="str">
            <v>Volutone</v>
          </cell>
        </row>
        <row r="5374">
          <cell r="A5374" t="str">
            <v>PCD-4-8-38DC</v>
          </cell>
          <cell r="B5374" t="str">
            <v>Middle Atlantic</v>
          </cell>
          <cell r="C5374" t="str">
            <v>4"WX8"DX38RU,DUAL DUCT</v>
          </cell>
          <cell r="D5374">
            <v>131.97999999999999</v>
          </cell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 t="str">
            <v>Volutone</v>
          </cell>
        </row>
        <row r="5375">
          <cell r="A5375" t="str">
            <v>PCD-4-4-51SC</v>
          </cell>
          <cell r="B5375" t="str">
            <v>Middle Atlantic</v>
          </cell>
          <cell r="C5375" t="str">
            <v>4"WX4"DX51RU,SINGLE DUCT</v>
          </cell>
          <cell r="D5375">
            <v>105.11</v>
          </cell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 t="str">
            <v>Volutone</v>
          </cell>
        </row>
        <row r="5376">
          <cell r="A5376" t="str">
            <v>PCD-4-4-45SC</v>
          </cell>
          <cell r="B5376" t="str">
            <v>Middle Atlantic</v>
          </cell>
          <cell r="C5376" t="str">
            <v>4"WX4"DX45RU,SINGLE DUCT</v>
          </cell>
          <cell r="D5376">
            <v>94.77</v>
          </cell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 t="str">
            <v>Volutone</v>
          </cell>
        </row>
        <row r="5377">
          <cell r="A5377" t="str">
            <v>PCD-4-8-45DC</v>
          </cell>
          <cell r="B5377" t="str">
            <v>Middle Atlantic</v>
          </cell>
          <cell r="C5377" t="str">
            <v>4"WX4"DX45RU,DUAL DUCT</v>
          </cell>
          <cell r="D5377">
            <v>142.21</v>
          </cell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 t="str">
            <v>Volutone</v>
          </cell>
        </row>
        <row r="5378">
          <cell r="A5378" t="str">
            <v>PCD-4-4-38SC</v>
          </cell>
          <cell r="B5378" t="str">
            <v>Middle Atlantic</v>
          </cell>
          <cell r="C5378" t="str">
            <v>4"WX4"DX38RU,SINGLE DUCT</v>
          </cell>
          <cell r="D5378">
            <v>83.9</v>
          </cell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 t="str">
            <v>Volutone</v>
          </cell>
        </row>
        <row r="5379">
          <cell r="A5379" t="str">
            <v>GK4</v>
          </cell>
          <cell r="B5379" t="str">
            <v>Middle Atlantic</v>
          </cell>
          <cell r="C5379" t="str">
            <v>4"GROMMET KIT,4PCS</v>
          </cell>
          <cell r="D5379">
            <v>26</v>
          </cell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 t="str">
            <v>Volutone</v>
          </cell>
        </row>
        <row r="5380">
          <cell r="A5380" t="str">
            <v>GK-4G</v>
          </cell>
          <cell r="B5380" t="str">
            <v>Middle Atlantic</v>
          </cell>
          <cell r="C5380" t="str">
            <v>4"GLAND GROMMET KIT,4PCS</v>
          </cell>
          <cell r="D5380">
            <v>28.54</v>
          </cell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 t="str">
            <v>Volutone</v>
          </cell>
        </row>
        <row r="5381">
          <cell r="A5381" t="str">
            <v>KO-CRD-FAN</v>
          </cell>
          <cell r="B5381" t="str">
            <v>Middle Atlantic</v>
          </cell>
          <cell r="C5381" t="str">
            <v>4"FAN W/GUARD FOR CRD DR</v>
          </cell>
          <cell r="D5381">
            <v>91.88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 t="str">
            <v>Volutone</v>
          </cell>
        </row>
        <row r="5382">
          <cell r="A5382" t="str">
            <v>CC-44-423</v>
          </cell>
          <cell r="B5382" t="str">
            <v>Middle Atlantic</v>
          </cell>
          <cell r="C5382" t="str">
            <v>4"CABLECHS,42-43"DP RACKS</v>
          </cell>
          <cell r="D5382">
            <v>125.51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 t="str">
            <v>Volutone</v>
          </cell>
        </row>
        <row r="5383">
          <cell r="A5383" t="str">
            <v>CWR-26-36VD4</v>
          </cell>
          <cell r="B5383" t="str">
            <v>Middle Atlantic</v>
          </cell>
          <cell r="C5383" t="str">
            <v>4'DATA WALL CAB,VNTD,36D</v>
          </cell>
          <cell r="D5383">
            <v>622.91999999999996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 t="str">
            <v>Volutone</v>
          </cell>
        </row>
        <row r="5384">
          <cell r="A5384" t="str">
            <v>CWR-26-32VD</v>
          </cell>
          <cell r="B5384" t="str">
            <v>Middle Atlantic</v>
          </cell>
          <cell r="C5384" t="str">
            <v>4'DATA WALL CAB,VNTD,32D</v>
          </cell>
          <cell r="D5384">
            <v>529.48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 t="str">
            <v>Volutone</v>
          </cell>
        </row>
        <row r="5385">
          <cell r="A5385" t="str">
            <v>CWR-26-30VD4</v>
          </cell>
          <cell r="B5385" t="str">
            <v>Middle Atlantic</v>
          </cell>
          <cell r="C5385" t="str">
            <v>4'DATA WALL CAB,VNTD,30D</v>
          </cell>
          <cell r="D5385">
            <v>569.91999999999996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 t="str">
            <v>Volutone</v>
          </cell>
        </row>
        <row r="5386">
          <cell r="A5386" t="str">
            <v>CWR-26-26VD4</v>
          </cell>
          <cell r="B5386" t="str">
            <v>Middle Atlantic</v>
          </cell>
          <cell r="C5386" t="str">
            <v>4'DATA WALL CAB,VNTD,26D</v>
          </cell>
          <cell r="D5386">
            <v>545.13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 t="str">
            <v>Volutone</v>
          </cell>
        </row>
        <row r="5387">
          <cell r="A5387" t="str">
            <v>CWR-26-26VD</v>
          </cell>
          <cell r="B5387" t="str">
            <v>Middle Atlantic</v>
          </cell>
          <cell r="C5387" t="str">
            <v>4'DATA WALL CAB,VNTD,26D</v>
          </cell>
          <cell r="D5387">
            <v>484.43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 t="str">
            <v>Volutone</v>
          </cell>
        </row>
        <row r="5388">
          <cell r="A5388" t="str">
            <v>CWR-26-22VD</v>
          </cell>
          <cell r="B5388" t="str">
            <v>Middle Atlantic</v>
          </cell>
          <cell r="C5388" t="str">
            <v>4'DATA WALL CAB,VNTD,22D</v>
          </cell>
          <cell r="D5388">
            <v>463.36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 t="str">
            <v>Volutone</v>
          </cell>
        </row>
        <row r="5389">
          <cell r="A5389" t="str">
            <v>CWR-26-21VD4</v>
          </cell>
          <cell r="B5389" t="str">
            <v>Middle Atlantic</v>
          </cell>
          <cell r="C5389" t="str">
            <v>4'DATA WALL CAB,VNTD,21D</v>
          </cell>
          <cell r="D5389">
            <v>521.48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 t="str">
            <v>Volutone</v>
          </cell>
        </row>
        <row r="5390">
          <cell r="A5390" t="str">
            <v>CWR-26-17VD</v>
          </cell>
          <cell r="B5390" t="str">
            <v>Middle Atlantic</v>
          </cell>
          <cell r="C5390" t="str">
            <v>4'DATA WALL CAB,VNTD,17D</v>
          </cell>
          <cell r="D5390">
            <v>443.26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 t="str">
            <v>Volutone</v>
          </cell>
        </row>
        <row r="5391">
          <cell r="A5391" t="str">
            <v>CWR-26-36SD4</v>
          </cell>
          <cell r="B5391" t="str">
            <v>Middle Atlantic</v>
          </cell>
          <cell r="C5391" t="str">
            <v>4'DATA WALL CAB,SOLID,36D</v>
          </cell>
          <cell r="D5391">
            <v>609.67999999999995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 t="str">
            <v>Volutone</v>
          </cell>
        </row>
        <row r="5392">
          <cell r="A5392" t="str">
            <v>CWR-26-32SD</v>
          </cell>
          <cell r="B5392" t="str">
            <v>Middle Atlantic</v>
          </cell>
          <cell r="C5392" t="str">
            <v>4'DATA WALL CAB,SOLID,32D</v>
          </cell>
          <cell r="D5392">
            <v>518.22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 t="str">
            <v>Volutone</v>
          </cell>
        </row>
        <row r="5393">
          <cell r="A5393" t="str">
            <v>CWR-26-30SD4</v>
          </cell>
          <cell r="B5393" t="str">
            <v>Middle Atlantic</v>
          </cell>
          <cell r="C5393" t="str">
            <v>4'DATA WALL CAB,SOLID,30D</v>
          </cell>
          <cell r="D5393">
            <v>557.79999999999995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 t="str">
            <v>Volutone</v>
          </cell>
        </row>
        <row r="5394">
          <cell r="A5394" t="str">
            <v>CWR-26-26SD4</v>
          </cell>
          <cell r="B5394" t="str">
            <v>Middle Atlantic</v>
          </cell>
          <cell r="C5394" t="str">
            <v>4'DATA WALL CAB,SOLID,26D</v>
          </cell>
          <cell r="D5394">
            <v>533.53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 t="str">
            <v>Volutone</v>
          </cell>
        </row>
        <row r="5395">
          <cell r="A5395" t="str">
            <v>CWR-26-26SD</v>
          </cell>
          <cell r="B5395" t="str">
            <v>Middle Atlantic</v>
          </cell>
          <cell r="C5395" t="str">
            <v>4'DATA WALL CAB,SOLID,26D</v>
          </cell>
          <cell r="D5395">
            <v>474.13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 t="str">
            <v>Volutone</v>
          </cell>
        </row>
        <row r="5396">
          <cell r="A5396" t="str">
            <v>CWR-26-22SD</v>
          </cell>
          <cell r="B5396" t="str">
            <v>Middle Atlantic</v>
          </cell>
          <cell r="C5396" t="str">
            <v>4'DATA WALL CAB,SOLID,22D</v>
          </cell>
          <cell r="D5396">
            <v>453.5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 t="str">
            <v>Volutone</v>
          </cell>
        </row>
        <row r="5397">
          <cell r="A5397" t="str">
            <v>CWR-26-21SD4</v>
          </cell>
          <cell r="B5397" t="str">
            <v>Middle Atlantic</v>
          </cell>
          <cell r="C5397" t="str">
            <v>4'DATA WALL CAB,SOLID,21D</v>
          </cell>
          <cell r="D5397">
            <v>510.38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 t="str">
            <v>Volutone</v>
          </cell>
        </row>
        <row r="5398">
          <cell r="A5398" t="str">
            <v>CWR-26-17SD</v>
          </cell>
          <cell r="B5398" t="str">
            <v>Middle Atlantic</v>
          </cell>
          <cell r="C5398" t="str">
            <v>4'DATA WALL CAB,SOLID,17D</v>
          </cell>
          <cell r="D5398">
            <v>433.83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 t="str">
            <v>Volutone</v>
          </cell>
        </row>
        <row r="5399">
          <cell r="A5399" t="str">
            <v>CWR-26-36PD4</v>
          </cell>
          <cell r="B5399" t="str">
            <v>Middle Atlantic</v>
          </cell>
          <cell r="C5399" t="str">
            <v>4'DATA WALL CAB,PLEXI,36D</v>
          </cell>
          <cell r="D5399">
            <v>662.69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 t="str">
            <v>Volutone</v>
          </cell>
        </row>
        <row r="5400">
          <cell r="A5400" t="str">
            <v>CWR-26-32PD</v>
          </cell>
          <cell r="B5400" t="str">
            <v>Middle Atlantic</v>
          </cell>
          <cell r="C5400" t="str">
            <v>4'DATA WALL CAB,PLEXI,32D</v>
          </cell>
          <cell r="D5400">
            <v>590.85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 t="str">
            <v>Volutone</v>
          </cell>
        </row>
        <row r="5401">
          <cell r="A5401" t="str">
            <v>CWR-26-30PD4</v>
          </cell>
          <cell r="B5401" t="str">
            <v>Middle Atlantic</v>
          </cell>
          <cell r="C5401" t="str">
            <v>4'DATA WALL CAB,PLEXI,30D</v>
          </cell>
          <cell r="D5401">
            <v>606.29999999999995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 t="str">
            <v>Volutone</v>
          </cell>
        </row>
        <row r="5402">
          <cell r="A5402" t="str">
            <v>CWR-26-26PD4</v>
          </cell>
          <cell r="B5402" t="str">
            <v>Middle Atlantic</v>
          </cell>
          <cell r="C5402" t="str">
            <v>4'DATA WALL CAB,PLEXI,26D</v>
          </cell>
          <cell r="D5402">
            <v>579.92999999999995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 t="str">
            <v>Volutone</v>
          </cell>
        </row>
        <row r="5403">
          <cell r="A5403" t="str">
            <v>CWR-26-26PD</v>
          </cell>
          <cell r="B5403" t="str">
            <v>Middle Atlantic</v>
          </cell>
          <cell r="C5403" t="str">
            <v>4'DATA WALL CAB,PLEXI,26D</v>
          </cell>
          <cell r="D5403">
            <v>540.58000000000004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 t="str">
            <v>Volutone</v>
          </cell>
        </row>
        <row r="5404">
          <cell r="A5404" t="str">
            <v>CWR-26-22PD</v>
          </cell>
          <cell r="B5404" t="str">
            <v>Middle Atlantic</v>
          </cell>
          <cell r="C5404" t="str">
            <v>4'DATA WALL CAB,PLEXI,22D</v>
          </cell>
          <cell r="D5404">
            <v>517.07000000000005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 t="str">
            <v>Volutone</v>
          </cell>
        </row>
        <row r="5405">
          <cell r="A5405" t="str">
            <v>CWR-26-21PD4</v>
          </cell>
          <cell r="B5405" t="str">
            <v>Middle Atlantic</v>
          </cell>
          <cell r="C5405" t="str">
            <v>4'DATA WALL CAB,PLEXI,21D</v>
          </cell>
          <cell r="D5405">
            <v>554.76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 t="str">
            <v>Volutone</v>
          </cell>
        </row>
        <row r="5406">
          <cell r="A5406" t="str">
            <v>CWR-26-17PD</v>
          </cell>
          <cell r="B5406" t="str">
            <v>Middle Atlantic</v>
          </cell>
          <cell r="C5406" t="str">
            <v>4'DATA WALL CAB,PLEXI,17D</v>
          </cell>
          <cell r="D5406">
            <v>494.63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 t="str">
            <v>Volutone</v>
          </cell>
        </row>
        <row r="5407">
          <cell r="A5407" t="str">
            <v>MW-4QFT-FC</v>
          </cell>
          <cell r="B5407" t="str">
            <v>Middle Atlantic</v>
          </cell>
          <cell r="C5407" t="str">
            <v>4.5"(4)FAN/TOP W/FC M/W</v>
          </cell>
          <cell r="D5407">
            <v>381.27</v>
          </cell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 t="str">
            <v>Volutone</v>
          </cell>
        </row>
        <row r="5408">
          <cell r="A5408" t="str">
            <v>ERK-4QFT-FC</v>
          </cell>
          <cell r="B5408" t="str">
            <v>Middle Atlantic</v>
          </cell>
          <cell r="C5408" t="str">
            <v>4.5"(3)FAN/TOP W/FC ERK</v>
          </cell>
          <cell r="D5408">
            <v>315.52999999999997</v>
          </cell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 t="str">
            <v>Volutone</v>
          </cell>
        </row>
        <row r="5409">
          <cell r="A5409" t="str">
            <v>IEC-6X4</v>
          </cell>
          <cell r="B5409" t="str">
            <v>Middle Atlantic</v>
          </cell>
          <cell r="C5409" t="str">
            <v>4-PACK 6",TWIST IEC</v>
          </cell>
          <cell r="D5409">
            <v>25.71</v>
          </cell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 t="str">
            <v>Volutone</v>
          </cell>
        </row>
        <row r="5410">
          <cell r="A5410" t="str">
            <v>IEC-36X4</v>
          </cell>
          <cell r="B5410" t="str">
            <v>Middle Atlantic</v>
          </cell>
          <cell r="C5410" t="str">
            <v>4-PACK 36",TWIST IEC</v>
          </cell>
          <cell r="D5410">
            <v>38.57</v>
          </cell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 t="str">
            <v>Volutone</v>
          </cell>
        </row>
        <row r="5411">
          <cell r="A5411" t="str">
            <v>IEC-24X4</v>
          </cell>
          <cell r="B5411" t="str">
            <v>Middle Atlantic</v>
          </cell>
          <cell r="C5411" t="str">
            <v>4-PACK 24",TWIST IEC</v>
          </cell>
          <cell r="D5411">
            <v>33.42</v>
          </cell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 t="str">
            <v>Volutone</v>
          </cell>
        </row>
        <row r="5412">
          <cell r="A5412" t="str">
            <v>IEC-18X4</v>
          </cell>
          <cell r="B5412" t="str">
            <v>Middle Atlantic</v>
          </cell>
          <cell r="C5412" t="str">
            <v>4-PACK 18",TWIST IEC</v>
          </cell>
          <cell r="D5412">
            <v>30.86</v>
          </cell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 t="str">
            <v>Volutone</v>
          </cell>
        </row>
        <row r="5413">
          <cell r="A5413" t="str">
            <v>IEC-12X4</v>
          </cell>
          <cell r="B5413" t="str">
            <v>Middle Atlantic</v>
          </cell>
          <cell r="C5413" t="str">
            <v>4-PACK 12",TWIST IEC</v>
          </cell>
          <cell r="D5413">
            <v>28.28</v>
          </cell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 t="str">
            <v>Volutone</v>
          </cell>
        </row>
        <row r="5414">
          <cell r="A5414" t="str">
            <v>LACE-23-OWP</v>
          </cell>
          <cell r="B5414" t="str">
            <v>Middle Atlantic</v>
          </cell>
          <cell r="C5414" t="str">
            <v>4-3/4"W,23SP,TIE PST,6PK</v>
          </cell>
          <cell r="D5414">
            <v>102.94</v>
          </cell>
          <cell r="E5414">
            <v>0</v>
          </cell>
          <cell r="F5414">
            <v>1</v>
          </cell>
          <cell r="G5414">
            <v>0</v>
          </cell>
          <cell r="H5414">
            <v>0</v>
          </cell>
          <cell r="I5414" t="str">
            <v>Volutone</v>
          </cell>
        </row>
        <row r="5415">
          <cell r="A5415" t="str">
            <v>LACE-13-OWP</v>
          </cell>
          <cell r="B5415" t="str">
            <v>Middle Atlantic</v>
          </cell>
          <cell r="C5415" t="str">
            <v>4-3/4"W,13SP,TIE PST,6PK</v>
          </cell>
          <cell r="D5415">
            <v>74.709999999999994</v>
          </cell>
          <cell r="E5415">
            <v>0</v>
          </cell>
          <cell r="F5415">
            <v>1</v>
          </cell>
          <cell r="G5415">
            <v>0</v>
          </cell>
          <cell r="H5415">
            <v>0</v>
          </cell>
          <cell r="I5415" t="str">
            <v>Volutone</v>
          </cell>
        </row>
        <row r="5416">
          <cell r="A5416" t="str">
            <v>MW-4FT</v>
          </cell>
          <cell r="B5416" t="str">
            <v>Middle Atlantic</v>
          </cell>
          <cell r="C5416" t="str">
            <v>4-1/2FAN(4)TOP MRK/WRK(BL</v>
          </cell>
          <cell r="D5416">
            <v>32.130000000000003</v>
          </cell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 t="str">
            <v>Volutone</v>
          </cell>
        </row>
        <row r="5417">
          <cell r="A5417" t="str">
            <v>FAN</v>
          </cell>
          <cell r="B5417" t="str">
            <v>Middle Atlantic</v>
          </cell>
          <cell r="C5417" t="str">
            <v>4-1/2FAN 120V W/CORD</v>
          </cell>
          <cell r="D5417">
            <v>33.799999999999997</v>
          </cell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 t="str">
            <v>Volutone</v>
          </cell>
        </row>
        <row r="5418">
          <cell r="A5418" t="str">
            <v>QFAN</v>
          </cell>
          <cell r="B5418" t="str">
            <v>Middle Atlantic</v>
          </cell>
          <cell r="C5418" t="str">
            <v>4-1/2 QUIET FAN WITH GUAR</v>
          </cell>
          <cell r="D5418">
            <v>47.63</v>
          </cell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 t="str">
            <v>Volutone</v>
          </cell>
        </row>
        <row r="5419">
          <cell r="A5419" t="str">
            <v>GUARD</v>
          </cell>
          <cell r="B5419" t="str">
            <v>Middle Atlantic</v>
          </cell>
          <cell r="C5419" t="str">
            <v>4-1/2 FAN GUARD</v>
          </cell>
          <cell r="D5419">
            <v>4.12</v>
          </cell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 t="str">
            <v>Volutone</v>
          </cell>
        </row>
        <row r="5420">
          <cell r="A5420" t="str">
            <v>SRSR-4-30</v>
          </cell>
          <cell r="B5420" t="str">
            <v>Middle Atlantic</v>
          </cell>
          <cell r="C5420" t="str">
            <v>4 SLIDE SRSR,30 SPACE</v>
          </cell>
          <cell r="D5420">
            <v>392.49</v>
          </cell>
          <cell r="E5420">
            <v>0</v>
          </cell>
          <cell r="F5420">
            <v>2.5</v>
          </cell>
          <cell r="G5420">
            <v>0</v>
          </cell>
          <cell r="H5420">
            <v>0</v>
          </cell>
          <cell r="I5420" t="str">
            <v>Volutone</v>
          </cell>
        </row>
        <row r="5421">
          <cell r="A5421" t="str">
            <v>SRSR-4-29</v>
          </cell>
          <cell r="B5421" t="str">
            <v>Middle Atlantic</v>
          </cell>
          <cell r="C5421" t="str">
            <v>4 SLIDE SRSR,29 SPACE</v>
          </cell>
          <cell r="D5421">
            <v>392.49</v>
          </cell>
          <cell r="E5421">
            <v>0</v>
          </cell>
          <cell r="F5421">
            <v>2.5</v>
          </cell>
          <cell r="G5421">
            <v>0</v>
          </cell>
          <cell r="H5421">
            <v>0</v>
          </cell>
          <cell r="I5421" t="str">
            <v>Volutone</v>
          </cell>
        </row>
        <row r="5422">
          <cell r="A5422" t="str">
            <v>SRSR-4-28</v>
          </cell>
          <cell r="B5422" t="str">
            <v>Middle Atlantic</v>
          </cell>
          <cell r="C5422" t="str">
            <v>4 SLIDE SRSR,28 SPACE</v>
          </cell>
          <cell r="D5422">
            <v>392.49</v>
          </cell>
          <cell r="E5422">
            <v>0</v>
          </cell>
          <cell r="F5422">
            <v>2.5</v>
          </cell>
          <cell r="G5422">
            <v>0</v>
          </cell>
          <cell r="H5422">
            <v>0</v>
          </cell>
          <cell r="I5422" t="str">
            <v>Volutone</v>
          </cell>
        </row>
        <row r="5423">
          <cell r="A5423" t="str">
            <v>SRSR-4-27</v>
          </cell>
          <cell r="B5423" t="str">
            <v>Middle Atlantic</v>
          </cell>
          <cell r="C5423" t="str">
            <v>4 SLIDE SRSR,27 SPACE</v>
          </cell>
          <cell r="D5423">
            <v>392.49</v>
          </cell>
          <cell r="E5423">
            <v>0</v>
          </cell>
          <cell r="F5423">
            <v>2.5</v>
          </cell>
          <cell r="G5423">
            <v>0</v>
          </cell>
          <cell r="H5423">
            <v>0</v>
          </cell>
          <cell r="I5423" t="str">
            <v>Volutone</v>
          </cell>
        </row>
        <row r="5424">
          <cell r="A5424" t="str">
            <v>SRSR-4-26</v>
          </cell>
          <cell r="B5424" t="str">
            <v>Middle Atlantic</v>
          </cell>
          <cell r="C5424" t="str">
            <v>4 SLIDE SRSR,26 SPACE</v>
          </cell>
          <cell r="D5424">
            <v>392.49</v>
          </cell>
          <cell r="E5424">
            <v>0</v>
          </cell>
          <cell r="F5424">
            <v>2.5</v>
          </cell>
          <cell r="G5424">
            <v>0</v>
          </cell>
          <cell r="H5424">
            <v>0</v>
          </cell>
          <cell r="I5424" t="str">
            <v>Volutone</v>
          </cell>
        </row>
        <row r="5425">
          <cell r="A5425" t="str">
            <v>SRSR-4-25</v>
          </cell>
          <cell r="B5425" t="str">
            <v>Middle Atlantic</v>
          </cell>
          <cell r="C5425" t="str">
            <v>4 SLIDE SRSR,25 SPACE</v>
          </cell>
          <cell r="D5425">
            <v>392.49</v>
          </cell>
          <cell r="E5425">
            <v>0</v>
          </cell>
          <cell r="F5425">
            <v>2.5</v>
          </cell>
          <cell r="G5425">
            <v>0</v>
          </cell>
          <cell r="H5425">
            <v>0</v>
          </cell>
          <cell r="I5425" t="str">
            <v>Volutone</v>
          </cell>
        </row>
        <row r="5426">
          <cell r="A5426" t="str">
            <v>SRSR-4-24</v>
          </cell>
          <cell r="B5426" t="str">
            <v>Middle Atlantic</v>
          </cell>
          <cell r="C5426" t="str">
            <v>4 SLIDE SRSR,24 SPACE</v>
          </cell>
          <cell r="D5426">
            <v>392.49</v>
          </cell>
          <cell r="E5426">
            <v>0</v>
          </cell>
          <cell r="F5426">
            <v>2.5</v>
          </cell>
          <cell r="G5426">
            <v>0</v>
          </cell>
          <cell r="H5426">
            <v>0</v>
          </cell>
          <cell r="I5426" t="str">
            <v>Volutone</v>
          </cell>
        </row>
        <row r="5427">
          <cell r="A5427" t="str">
            <v>SRSR-4-23</v>
          </cell>
          <cell r="B5427" t="str">
            <v>Middle Atlantic</v>
          </cell>
          <cell r="C5427" t="str">
            <v>4 SLIDE SRSR,23 SPACE</v>
          </cell>
          <cell r="D5427">
            <v>392.49</v>
          </cell>
          <cell r="E5427">
            <v>0</v>
          </cell>
          <cell r="F5427">
            <v>2.5</v>
          </cell>
          <cell r="G5427">
            <v>0</v>
          </cell>
          <cell r="H5427">
            <v>0</v>
          </cell>
          <cell r="I5427" t="str">
            <v>Volutone</v>
          </cell>
        </row>
        <row r="5428">
          <cell r="A5428" t="str">
            <v>SRSR-4-22</v>
          </cell>
          <cell r="B5428" t="str">
            <v>Middle Atlantic</v>
          </cell>
          <cell r="C5428" t="str">
            <v>4 SLIDE SRSR,22 SPACE</v>
          </cell>
          <cell r="D5428">
            <v>392.49</v>
          </cell>
          <cell r="E5428">
            <v>0</v>
          </cell>
          <cell r="F5428">
            <v>2.5</v>
          </cell>
          <cell r="G5428">
            <v>0</v>
          </cell>
          <cell r="H5428">
            <v>0</v>
          </cell>
          <cell r="I5428" t="str">
            <v>Volutone</v>
          </cell>
        </row>
        <row r="5429">
          <cell r="A5429" t="str">
            <v>SRSR-4-21</v>
          </cell>
          <cell r="B5429" t="str">
            <v>Middle Atlantic</v>
          </cell>
          <cell r="C5429" t="str">
            <v>4 SLIDE SRSR,21 SPACE</v>
          </cell>
          <cell r="D5429">
            <v>392.49</v>
          </cell>
          <cell r="E5429">
            <v>0</v>
          </cell>
          <cell r="F5429">
            <v>2.5</v>
          </cell>
          <cell r="G5429">
            <v>0</v>
          </cell>
          <cell r="H5429">
            <v>0</v>
          </cell>
          <cell r="I5429" t="str">
            <v>Volutone</v>
          </cell>
        </row>
        <row r="5430">
          <cell r="A5430" t="str">
            <v>SRSR-4-20</v>
          </cell>
          <cell r="B5430" t="str">
            <v>Middle Atlantic</v>
          </cell>
          <cell r="C5430" t="str">
            <v>4 SLIDE SRSR,20 SPACE</v>
          </cell>
          <cell r="D5430">
            <v>392.49</v>
          </cell>
          <cell r="E5430">
            <v>0</v>
          </cell>
          <cell r="F5430">
            <v>2.5</v>
          </cell>
          <cell r="G5430">
            <v>0</v>
          </cell>
          <cell r="H5430">
            <v>0</v>
          </cell>
          <cell r="I5430" t="str">
            <v>Volutone</v>
          </cell>
        </row>
        <row r="5431">
          <cell r="A5431" t="str">
            <v>SRSR-4-19</v>
          </cell>
          <cell r="B5431" t="str">
            <v>Middle Atlantic</v>
          </cell>
          <cell r="C5431" t="str">
            <v>4 SLIDE SRSR,19 SPACE</v>
          </cell>
          <cell r="D5431">
            <v>392.49</v>
          </cell>
          <cell r="E5431">
            <v>0</v>
          </cell>
          <cell r="F5431">
            <v>2.5</v>
          </cell>
          <cell r="G5431">
            <v>0</v>
          </cell>
          <cell r="H5431">
            <v>0</v>
          </cell>
          <cell r="I5431" t="str">
            <v>Volutone</v>
          </cell>
        </row>
        <row r="5432">
          <cell r="A5432" t="str">
            <v>SRSR-4-18</v>
          </cell>
          <cell r="B5432" t="str">
            <v>Middle Atlantic</v>
          </cell>
          <cell r="C5432" t="str">
            <v>4 SLIDE SRSR,18 SPACE</v>
          </cell>
          <cell r="D5432">
            <v>392.49</v>
          </cell>
          <cell r="E5432">
            <v>0</v>
          </cell>
          <cell r="F5432">
            <v>2.5</v>
          </cell>
          <cell r="G5432">
            <v>0</v>
          </cell>
          <cell r="H5432">
            <v>0</v>
          </cell>
          <cell r="I5432" t="str">
            <v>Volutone</v>
          </cell>
        </row>
        <row r="5433">
          <cell r="A5433" t="str">
            <v>SRSR-4-17</v>
          </cell>
          <cell r="B5433" t="str">
            <v>Middle Atlantic</v>
          </cell>
          <cell r="C5433" t="str">
            <v>4 SLIDE SRSR,17 SPACE</v>
          </cell>
          <cell r="D5433">
            <v>392.49</v>
          </cell>
          <cell r="E5433">
            <v>0</v>
          </cell>
          <cell r="F5433">
            <v>2.5</v>
          </cell>
          <cell r="G5433">
            <v>0</v>
          </cell>
          <cell r="H5433">
            <v>0</v>
          </cell>
          <cell r="I5433" t="str">
            <v>Volutone</v>
          </cell>
        </row>
        <row r="5434">
          <cell r="A5434" t="str">
            <v>SRSR-4-16</v>
          </cell>
          <cell r="B5434" t="str">
            <v>Middle Atlantic</v>
          </cell>
          <cell r="C5434" t="str">
            <v>4 SLIDE SRSR,16 SPACE</v>
          </cell>
          <cell r="D5434">
            <v>392.49</v>
          </cell>
          <cell r="E5434">
            <v>0</v>
          </cell>
          <cell r="F5434">
            <v>2.5</v>
          </cell>
          <cell r="G5434">
            <v>0</v>
          </cell>
          <cell r="H5434">
            <v>0</v>
          </cell>
          <cell r="I5434" t="str">
            <v>Volutone</v>
          </cell>
        </row>
        <row r="5435">
          <cell r="A5435" t="str">
            <v>SRSR-4-15</v>
          </cell>
          <cell r="B5435" t="str">
            <v>Middle Atlantic</v>
          </cell>
          <cell r="C5435" t="str">
            <v>4 SLIDE SRSR,15 SPACE</v>
          </cell>
          <cell r="D5435">
            <v>392.49</v>
          </cell>
          <cell r="E5435">
            <v>0</v>
          </cell>
          <cell r="F5435">
            <v>2.5</v>
          </cell>
          <cell r="G5435">
            <v>0</v>
          </cell>
          <cell r="H5435">
            <v>0</v>
          </cell>
          <cell r="I5435" t="str">
            <v>Volutone</v>
          </cell>
        </row>
        <row r="5436">
          <cell r="A5436" t="str">
            <v>SRSR-4-14</v>
          </cell>
          <cell r="B5436" t="str">
            <v>Middle Atlantic</v>
          </cell>
          <cell r="C5436" t="str">
            <v>4 SLIDE SRSR,14 SPACE</v>
          </cell>
          <cell r="D5436">
            <v>392.49</v>
          </cell>
          <cell r="E5436">
            <v>0</v>
          </cell>
          <cell r="F5436">
            <v>2.5</v>
          </cell>
          <cell r="G5436">
            <v>0</v>
          </cell>
          <cell r="H5436">
            <v>0</v>
          </cell>
          <cell r="I5436" t="str">
            <v>Volutone</v>
          </cell>
        </row>
        <row r="5437">
          <cell r="A5437" t="str">
            <v>SRSR-4-13</v>
          </cell>
          <cell r="B5437" t="str">
            <v>Middle Atlantic</v>
          </cell>
          <cell r="C5437" t="str">
            <v>4 SLIDE SRSR,13 SPACE</v>
          </cell>
          <cell r="D5437">
            <v>392.49</v>
          </cell>
          <cell r="E5437">
            <v>0</v>
          </cell>
          <cell r="F5437">
            <v>2.5</v>
          </cell>
          <cell r="G5437">
            <v>0</v>
          </cell>
          <cell r="H5437">
            <v>0</v>
          </cell>
          <cell r="I5437" t="str">
            <v>Volutone</v>
          </cell>
        </row>
        <row r="5438">
          <cell r="A5438" t="str">
            <v>SRSR-4-12</v>
          </cell>
          <cell r="B5438" t="str">
            <v>Middle Atlantic</v>
          </cell>
          <cell r="C5438" t="str">
            <v>4 SLIDE SRSR,12 SPACE</v>
          </cell>
          <cell r="D5438">
            <v>392.49</v>
          </cell>
          <cell r="E5438">
            <v>0</v>
          </cell>
          <cell r="F5438">
            <v>2.5</v>
          </cell>
          <cell r="G5438">
            <v>0</v>
          </cell>
          <cell r="H5438">
            <v>0</v>
          </cell>
          <cell r="I5438" t="str">
            <v>Volutone</v>
          </cell>
        </row>
        <row r="5439">
          <cell r="A5439" t="str">
            <v>SRS4-9</v>
          </cell>
          <cell r="B5439" t="str">
            <v>Middle Atlantic</v>
          </cell>
          <cell r="C5439" t="str">
            <v>4 SLIDE SRS,9 SPACE</v>
          </cell>
          <cell r="D5439">
            <v>346.95</v>
          </cell>
          <cell r="E5439">
            <v>0</v>
          </cell>
          <cell r="F5439">
            <v>2</v>
          </cell>
          <cell r="G5439">
            <v>0</v>
          </cell>
          <cell r="H5439">
            <v>0</v>
          </cell>
          <cell r="I5439" t="str">
            <v>Volutone</v>
          </cell>
        </row>
        <row r="5440">
          <cell r="A5440" t="str">
            <v>SRS4-8</v>
          </cell>
          <cell r="B5440" t="str">
            <v>Middle Atlantic</v>
          </cell>
          <cell r="C5440" t="str">
            <v>4 SLIDE SRS,8 SPACE</v>
          </cell>
          <cell r="D5440">
            <v>346.95</v>
          </cell>
          <cell r="E5440">
            <v>0</v>
          </cell>
          <cell r="F5440">
            <v>2</v>
          </cell>
          <cell r="G5440">
            <v>0</v>
          </cell>
          <cell r="H5440">
            <v>0</v>
          </cell>
          <cell r="I5440" t="str">
            <v>Volutone</v>
          </cell>
        </row>
        <row r="5441">
          <cell r="A5441" t="str">
            <v>SRS4-20</v>
          </cell>
          <cell r="B5441" t="str">
            <v>Middle Atlantic</v>
          </cell>
          <cell r="C5441" t="str">
            <v>4 SLIDE SRS,20 SPACE</v>
          </cell>
          <cell r="D5441">
            <v>346.95</v>
          </cell>
          <cell r="E5441">
            <v>0</v>
          </cell>
          <cell r="F5441">
            <v>2</v>
          </cell>
          <cell r="G5441">
            <v>0</v>
          </cell>
          <cell r="H5441">
            <v>0</v>
          </cell>
          <cell r="I5441" t="str">
            <v>Volutone</v>
          </cell>
        </row>
        <row r="5442">
          <cell r="A5442" t="str">
            <v>SRS4-19</v>
          </cell>
          <cell r="B5442" t="str">
            <v>Middle Atlantic</v>
          </cell>
          <cell r="C5442" t="str">
            <v>4 SLIDE SRS,19 SPACE</v>
          </cell>
          <cell r="D5442">
            <v>346.95</v>
          </cell>
          <cell r="E5442">
            <v>0</v>
          </cell>
          <cell r="F5442">
            <v>2</v>
          </cell>
          <cell r="G5442">
            <v>0</v>
          </cell>
          <cell r="H5442">
            <v>0</v>
          </cell>
          <cell r="I5442" t="str">
            <v>Volutone</v>
          </cell>
        </row>
        <row r="5443">
          <cell r="A5443" t="str">
            <v>SRS4-18</v>
          </cell>
          <cell r="B5443" t="str">
            <v>Middle Atlantic</v>
          </cell>
          <cell r="C5443" t="str">
            <v>4 SLIDE SRS,18 SPACE</v>
          </cell>
          <cell r="D5443">
            <v>346.95</v>
          </cell>
          <cell r="E5443">
            <v>0</v>
          </cell>
          <cell r="F5443">
            <v>2</v>
          </cell>
          <cell r="G5443">
            <v>0</v>
          </cell>
          <cell r="H5443">
            <v>0</v>
          </cell>
          <cell r="I5443" t="str">
            <v>Volutone</v>
          </cell>
        </row>
        <row r="5444">
          <cell r="A5444" t="str">
            <v>SRS4-17</v>
          </cell>
          <cell r="B5444" t="str">
            <v>Middle Atlantic</v>
          </cell>
          <cell r="C5444" t="str">
            <v>4 SLIDE SRS,17 SPACE</v>
          </cell>
          <cell r="D5444">
            <v>346.95</v>
          </cell>
          <cell r="E5444">
            <v>0</v>
          </cell>
          <cell r="F5444">
            <v>2</v>
          </cell>
          <cell r="G5444">
            <v>0</v>
          </cell>
          <cell r="H5444">
            <v>0</v>
          </cell>
          <cell r="I5444" t="str">
            <v>Volutone</v>
          </cell>
        </row>
        <row r="5445">
          <cell r="A5445" t="str">
            <v>SRS4-16</v>
          </cell>
          <cell r="B5445" t="str">
            <v>Middle Atlantic</v>
          </cell>
          <cell r="C5445" t="str">
            <v>4 SLIDE SRS,16 SPACE</v>
          </cell>
          <cell r="D5445">
            <v>346.95</v>
          </cell>
          <cell r="E5445">
            <v>0</v>
          </cell>
          <cell r="F5445">
            <v>2</v>
          </cell>
          <cell r="G5445">
            <v>0</v>
          </cell>
          <cell r="H5445">
            <v>0</v>
          </cell>
          <cell r="I5445" t="str">
            <v>Volutone</v>
          </cell>
        </row>
        <row r="5446">
          <cell r="A5446" t="str">
            <v>SRS4-15</v>
          </cell>
          <cell r="B5446" t="str">
            <v>Middle Atlantic</v>
          </cell>
          <cell r="C5446" t="str">
            <v>4 SLIDE SRS,15 SPACE</v>
          </cell>
          <cell r="D5446">
            <v>346.95</v>
          </cell>
          <cell r="E5446">
            <v>0</v>
          </cell>
          <cell r="F5446">
            <v>2</v>
          </cell>
          <cell r="G5446">
            <v>0</v>
          </cell>
          <cell r="H5446">
            <v>0</v>
          </cell>
          <cell r="I5446" t="str">
            <v>Volutone</v>
          </cell>
        </row>
        <row r="5447">
          <cell r="A5447" t="str">
            <v>SRS4-14</v>
          </cell>
          <cell r="B5447" t="str">
            <v>Middle Atlantic</v>
          </cell>
          <cell r="C5447" t="str">
            <v>4 SLIDE SRS,14 SPACE</v>
          </cell>
          <cell r="D5447">
            <v>346.95</v>
          </cell>
          <cell r="E5447">
            <v>0</v>
          </cell>
          <cell r="F5447">
            <v>2</v>
          </cell>
          <cell r="G5447">
            <v>0</v>
          </cell>
          <cell r="H5447">
            <v>0</v>
          </cell>
          <cell r="I5447" t="str">
            <v>Volutone</v>
          </cell>
        </row>
        <row r="5448">
          <cell r="A5448" t="str">
            <v>SRS4-13</v>
          </cell>
          <cell r="B5448" t="str">
            <v>Middle Atlantic</v>
          </cell>
          <cell r="C5448" t="str">
            <v>4 SLIDE SRS,13 SPACE</v>
          </cell>
          <cell r="D5448">
            <v>346.95</v>
          </cell>
          <cell r="E5448">
            <v>0</v>
          </cell>
          <cell r="F5448">
            <v>2</v>
          </cell>
          <cell r="G5448">
            <v>0</v>
          </cell>
          <cell r="H5448">
            <v>0</v>
          </cell>
          <cell r="I5448" t="str">
            <v>Volutone</v>
          </cell>
        </row>
        <row r="5449">
          <cell r="A5449" t="str">
            <v>SRS4-12</v>
          </cell>
          <cell r="B5449" t="str">
            <v>Middle Atlantic</v>
          </cell>
          <cell r="C5449" t="str">
            <v>4 SLIDE SRS,12 SPACE</v>
          </cell>
          <cell r="D5449">
            <v>346.95</v>
          </cell>
          <cell r="E5449">
            <v>0</v>
          </cell>
          <cell r="F5449">
            <v>2</v>
          </cell>
          <cell r="G5449">
            <v>0</v>
          </cell>
          <cell r="H5449">
            <v>0</v>
          </cell>
          <cell r="I5449" t="str">
            <v>Volutone</v>
          </cell>
        </row>
        <row r="5450">
          <cell r="A5450" t="str">
            <v>SRS4-11</v>
          </cell>
          <cell r="B5450" t="str">
            <v>Middle Atlantic</v>
          </cell>
          <cell r="C5450" t="str">
            <v>4 SLIDE SRS,11 SPACE</v>
          </cell>
          <cell r="D5450">
            <v>346.95</v>
          </cell>
          <cell r="E5450">
            <v>0</v>
          </cell>
          <cell r="F5450">
            <v>2</v>
          </cell>
          <cell r="G5450">
            <v>0</v>
          </cell>
          <cell r="H5450">
            <v>0</v>
          </cell>
          <cell r="I5450" t="str">
            <v>Volutone</v>
          </cell>
        </row>
        <row r="5451">
          <cell r="A5451" t="str">
            <v>SRS4-10</v>
          </cell>
          <cell r="B5451" t="str">
            <v>Middle Atlantic</v>
          </cell>
          <cell r="C5451" t="str">
            <v>4 SLIDE SRS,10 SPACE</v>
          </cell>
          <cell r="D5451">
            <v>346.95</v>
          </cell>
          <cell r="E5451">
            <v>0</v>
          </cell>
          <cell r="F5451">
            <v>2</v>
          </cell>
          <cell r="G5451">
            <v>0</v>
          </cell>
          <cell r="H5451">
            <v>0</v>
          </cell>
          <cell r="I5451" t="str">
            <v>Volutone</v>
          </cell>
        </row>
        <row r="5452">
          <cell r="A5452" t="str">
            <v>AV3STC</v>
          </cell>
          <cell r="B5452" t="str">
            <v>Middle Atlantic</v>
          </cell>
          <cell r="C5452" t="str">
            <v>4 IN P-THRU INSRT ONLY/TC</v>
          </cell>
          <cell r="D5452">
            <v>108.56</v>
          </cell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 t="str">
            <v>Volutone</v>
          </cell>
        </row>
        <row r="5453">
          <cell r="A5453" t="str">
            <v>KO-CRD-VT</v>
          </cell>
          <cell r="B5453" t="str">
            <v>Middle Atlantic</v>
          </cell>
          <cell r="C5453" t="str">
            <v>4 GUARDS W/HDW FOR CRD DR</v>
          </cell>
          <cell r="D5453">
            <v>15.5</v>
          </cell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 t="str">
            <v>Volutone</v>
          </cell>
        </row>
        <row r="5454">
          <cell r="A5454" t="str">
            <v>4SC3</v>
          </cell>
          <cell r="B5454" t="str">
            <v>Middle Atlantic</v>
          </cell>
          <cell r="C5454" t="str">
            <v>4 BOLT CIRC (3) PORT UCP</v>
          </cell>
          <cell r="D5454">
            <v>7.91</v>
          </cell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 t="str">
            <v>Volutone</v>
          </cell>
        </row>
        <row r="5455">
          <cell r="A5455" t="str">
            <v>4SC1</v>
          </cell>
          <cell r="B5455" t="str">
            <v>Middle Atlantic</v>
          </cell>
          <cell r="C5455" t="str">
            <v>4 BOLT CIRC (1) PORT UCP</v>
          </cell>
          <cell r="D5455">
            <v>7.91</v>
          </cell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 t="str">
            <v>Volutone</v>
          </cell>
        </row>
        <row r="5456">
          <cell r="A5456" t="str">
            <v>RIB-4-BGR-38</v>
          </cell>
          <cell r="B5456" t="str">
            <v>Middle Atlantic</v>
          </cell>
          <cell r="C5456" t="str">
            <v>4 BAY,38D,RISER BASE</v>
          </cell>
          <cell r="D5456">
            <v>409.81</v>
          </cell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 t="str">
            <v>Volutone</v>
          </cell>
        </row>
        <row r="5457">
          <cell r="A5457" t="str">
            <v>RIB-4-BGR-32</v>
          </cell>
          <cell r="B5457" t="str">
            <v>Middle Atlantic</v>
          </cell>
          <cell r="C5457" t="str">
            <v>4 BAY,32D,RISER BASE</v>
          </cell>
          <cell r="D5457">
            <v>406.7</v>
          </cell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 t="str">
            <v>Volutone</v>
          </cell>
        </row>
        <row r="5458">
          <cell r="A5458" t="str">
            <v>RIB-4-BGR-27</v>
          </cell>
          <cell r="B5458" t="str">
            <v>Middle Atlantic</v>
          </cell>
          <cell r="C5458" t="str">
            <v>4 BAY,27D,RISER BASE</v>
          </cell>
          <cell r="D5458">
            <v>391.14</v>
          </cell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 t="str">
            <v>Volutone</v>
          </cell>
        </row>
        <row r="5459">
          <cell r="A5459" t="str">
            <v>RIB-4-MRK-36</v>
          </cell>
          <cell r="B5459" t="str">
            <v>Middle Atlantic</v>
          </cell>
          <cell r="C5459" t="str">
            <v>4 BAY RISER BASE:36DP MRK</v>
          </cell>
          <cell r="D5459">
            <v>486.68</v>
          </cell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 t="str">
            <v>Volutone</v>
          </cell>
        </row>
        <row r="5460">
          <cell r="A5460" t="str">
            <v>RIB-4-MRK-31</v>
          </cell>
          <cell r="B5460" t="str">
            <v>Middle Atlantic</v>
          </cell>
          <cell r="C5460" t="str">
            <v>4 BAY RISER BASE:31DP MRK</v>
          </cell>
          <cell r="D5460">
            <v>424.17</v>
          </cell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 t="str">
            <v>Volutone</v>
          </cell>
        </row>
        <row r="5461">
          <cell r="A5461" t="str">
            <v>RIB-4-WRK-32</v>
          </cell>
          <cell r="B5461" t="str">
            <v>Middle Atlantic</v>
          </cell>
          <cell r="C5461" t="str">
            <v>4 BAY RISER BASE FOR 32D</v>
          </cell>
          <cell r="D5461">
            <v>424.17</v>
          </cell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 t="str">
            <v>Volutone</v>
          </cell>
        </row>
        <row r="5462">
          <cell r="A5462" t="str">
            <v>RIB-4-WRK-27</v>
          </cell>
          <cell r="B5462" t="str">
            <v>Middle Atlantic</v>
          </cell>
          <cell r="C5462" t="str">
            <v>4 BAY RISER BASE FOR 27D</v>
          </cell>
          <cell r="D5462">
            <v>407.91</v>
          </cell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 t="str">
            <v>Volutone</v>
          </cell>
        </row>
        <row r="5463">
          <cell r="A5463" t="str">
            <v>RIB-4-MRK-26</v>
          </cell>
          <cell r="B5463" t="str">
            <v>Middle Atlantic</v>
          </cell>
          <cell r="C5463" t="str">
            <v>4 BAY RISER BASE FOR 26DP</v>
          </cell>
          <cell r="D5463">
            <v>407.91</v>
          </cell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 t="str">
            <v>Volutone</v>
          </cell>
        </row>
        <row r="5464">
          <cell r="A5464" t="str">
            <v>AS3-22</v>
          </cell>
          <cell r="B5464" t="str">
            <v>Middle Atlantic</v>
          </cell>
          <cell r="C5464" t="str">
            <v>3SPX22DP ADJ.SHELF, HVY D</v>
          </cell>
          <cell r="D5464">
            <v>74.02</v>
          </cell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 t="str">
            <v>Volutone</v>
          </cell>
        </row>
        <row r="5465">
          <cell r="A5465" t="str">
            <v>TOR-3-20SP</v>
          </cell>
          <cell r="B5465" t="str">
            <v>Middle Atlantic</v>
          </cell>
          <cell r="C5465" t="str">
            <v>3SP,20"D TIP OUT RK SURMT</v>
          </cell>
          <cell r="D5465">
            <v>255.71</v>
          </cell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 t="str">
            <v>Volutone</v>
          </cell>
        </row>
        <row r="5466">
          <cell r="A5466" t="str">
            <v>TOR-3-20RP</v>
          </cell>
          <cell r="B5466" t="str">
            <v>Middle Atlantic</v>
          </cell>
          <cell r="C5466" t="str">
            <v>3SP,20"D TIP OUT RK RECMT</v>
          </cell>
          <cell r="D5466">
            <v>276.10000000000002</v>
          </cell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 t="str">
            <v>Volutone</v>
          </cell>
        </row>
        <row r="5467">
          <cell r="A5467" t="str">
            <v>VPM-3</v>
          </cell>
          <cell r="B5467" t="str">
            <v>Middle Atlantic</v>
          </cell>
          <cell r="C5467" t="str">
            <v>3SP VERT PNL MOUNT</v>
          </cell>
          <cell r="D5467">
            <v>53.46</v>
          </cell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 t="str">
            <v>Volutone</v>
          </cell>
        </row>
        <row r="5468">
          <cell r="A5468" t="str">
            <v>U3V</v>
          </cell>
          <cell r="B5468" t="str">
            <v>Middle Atlantic</v>
          </cell>
          <cell r="C5468" t="str">
            <v>3SP VENTED UTILITY SHELF</v>
          </cell>
          <cell r="D5468">
            <v>40.96</v>
          </cell>
          <cell r="E5468">
            <v>0</v>
          </cell>
          <cell r="F5468">
            <v>0.25</v>
          </cell>
          <cell r="G5468">
            <v>0</v>
          </cell>
          <cell r="H5468">
            <v>0</v>
          </cell>
          <cell r="I5468" t="str">
            <v>Volutone</v>
          </cell>
        </row>
        <row r="5469">
          <cell r="A5469" t="str">
            <v>UD3</v>
          </cell>
          <cell r="B5469" t="str">
            <v>Middle Atlantic</v>
          </cell>
          <cell r="C5469" t="str">
            <v>3SP UTIL. DRAWER.BLK</v>
          </cell>
          <cell r="D5469">
            <v>85.58</v>
          </cell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 t="str">
            <v>Volutone</v>
          </cell>
        </row>
        <row r="5470">
          <cell r="A5470" t="str">
            <v>SFACE3</v>
          </cell>
          <cell r="B5470" t="str">
            <v>Middle Atlantic</v>
          </cell>
          <cell r="C5470" t="str">
            <v>3SP TEXTURED RSH FACE ONL</v>
          </cell>
          <cell r="D5470">
            <v>45.87</v>
          </cell>
          <cell r="E5470">
            <v>0</v>
          </cell>
          <cell r="F5470">
            <v>0.25</v>
          </cell>
          <cell r="G5470">
            <v>0</v>
          </cell>
          <cell r="H5470">
            <v>0</v>
          </cell>
          <cell r="I5470" t="str">
            <v>Volutone</v>
          </cell>
        </row>
        <row r="5471">
          <cell r="A5471" t="str">
            <v>TD3</v>
          </cell>
          <cell r="B5471" t="str">
            <v>Middle Atlantic</v>
          </cell>
          <cell r="C5471" t="str">
            <v>3SP TEXTURED DRAWER</v>
          </cell>
          <cell r="D5471">
            <v>104.78</v>
          </cell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 t="str">
            <v>Volutone</v>
          </cell>
        </row>
        <row r="5472">
          <cell r="A5472" t="str">
            <v>TD3LK</v>
          </cell>
          <cell r="B5472" t="str">
            <v>Middle Atlantic</v>
          </cell>
          <cell r="C5472" t="str">
            <v>3SP TEXT DRAWER W/LOCK</v>
          </cell>
          <cell r="D5472">
            <v>127.92</v>
          </cell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 t="str">
            <v>Volutone</v>
          </cell>
        </row>
        <row r="5473">
          <cell r="A5473" t="str">
            <v>BGR-STP3</v>
          </cell>
          <cell r="B5473" t="str">
            <v>Middle Atlantic</v>
          </cell>
          <cell r="C5473" t="str">
            <v>3SP SOLID TOP PANEL ALUM</v>
          </cell>
          <cell r="D5473">
            <v>9.75</v>
          </cell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 t="str">
            <v>Volutone</v>
          </cell>
        </row>
        <row r="5474">
          <cell r="A5474" t="str">
            <v>23-19-3</v>
          </cell>
          <cell r="B5474" t="str">
            <v>Middle Atlantic</v>
          </cell>
          <cell r="C5474" t="str">
            <v>3SP REDUCER, 23 TO 19(PAI</v>
          </cell>
          <cell r="D5474">
            <v>14.87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 t="str">
            <v>Volutone</v>
          </cell>
        </row>
        <row r="5475">
          <cell r="A5475" t="str">
            <v>U317</v>
          </cell>
          <cell r="B5475" t="str">
            <v>Middle Atlantic</v>
          </cell>
          <cell r="C5475" t="str">
            <v>3SP RACKSHELF 17DP</v>
          </cell>
          <cell r="D5475">
            <v>47.19</v>
          </cell>
          <cell r="E5475">
            <v>0</v>
          </cell>
          <cell r="F5475">
            <v>0.25</v>
          </cell>
          <cell r="G5475">
            <v>0</v>
          </cell>
          <cell r="H5475">
            <v>0</v>
          </cell>
          <cell r="I5475" t="str">
            <v>Volutone</v>
          </cell>
        </row>
        <row r="5476">
          <cell r="A5476" t="str">
            <v>U3</v>
          </cell>
          <cell r="B5476" t="str">
            <v>Middle Atlantic</v>
          </cell>
          <cell r="C5476" t="str">
            <v>3SP RACKSHELF 14.75DP</v>
          </cell>
          <cell r="D5476">
            <v>40.96</v>
          </cell>
          <cell r="E5476">
            <v>0</v>
          </cell>
          <cell r="F5476">
            <v>0.25</v>
          </cell>
          <cell r="G5476">
            <v>0</v>
          </cell>
          <cell r="H5476">
            <v>0</v>
          </cell>
          <cell r="I5476" t="str">
            <v>Volutone</v>
          </cell>
        </row>
        <row r="5477">
          <cell r="A5477" t="str">
            <v>SL-3</v>
          </cell>
          <cell r="B5477" t="str">
            <v>Middle Atlantic</v>
          </cell>
          <cell r="C5477" t="str">
            <v>3SP PLEXI SECURITY COVER</v>
          </cell>
          <cell r="D5477">
            <v>22.83</v>
          </cell>
          <cell r="E5477">
            <v>0</v>
          </cell>
          <cell r="F5477">
            <v>0.25</v>
          </cell>
          <cell r="G5477">
            <v>0</v>
          </cell>
          <cell r="H5477">
            <v>0</v>
          </cell>
          <cell r="I5477" t="str">
            <v>Volutone</v>
          </cell>
        </row>
        <row r="5478">
          <cell r="A5478" t="str">
            <v>VT3</v>
          </cell>
          <cell r="B5478" t="str">
            <v>Middle Atlantic</v>
          </cell>
          <cell r="C5478" t="str">
            <v>3SP PERFORATED VENT PANEL</v>
          </cell>
          <cell r="D5478">
            <v>13.31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 t="str">
            <v>Volutone</v>
          </cell>
        </row>
        <row r="5479">
          <cell r="A5479" t="str">
            <v>S3</v>
          </cell>
          <cell r="B5479" t="str">
            <v>Middle Atlantic</v>
          </cell>
          <cell r="C5479" t="str">
            <v>3SP PERFORATED SECURITY C</v>
          </cell>
          <cell r="D5479">
            <v>23.05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 t="str">
            <v>Volutone</v>
          </cell>
        </row>
        <row r="5480">
          <cell r="A5480" t="str">
            <v>UFAF-3</v>
          </cell>
          <cell r="B5480" t="str">
            <v>Middle Atlantic</v>
          </cell>
          <cell r="C5480" t="str">
            <v>3SP PANEL,UFA SERIES BPC</v>
          </cell>
          <cell r="D5480">
            <v>9.49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 t="str">
            <v>Volutone</v>
          </cell>
        </row>
        <row r="5481">
          <cell r="A5481" t="str">
            <v>UFAF-3A</v>
          </cell>
          <cell r="B5481" t="str">
            <v>Middle Atlantic</v>
          </cell>
          <cell r="C5481" t="str">
            <v>3SP PANEL,UFA SERIES BBA</v>
          </cell>
          <cell r="D5481">
            <v>16.649999999999999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 t="str">
            <v>Volutone</v>
          </cell>
        </row>
        <row r="5482">
          <cell r="A5482" t="str">
            <v>OCAP-3</v>
          </cell>
          <cell r="B5482" t="str">
            <v>Middle Atlantic</v>
          </cell>
          <cell r="C5482" t="str">
            <v>3SP OPEN CLAMPING RACKMNT</v>
          </cell>
          <cell r="D5482">
            <v>26.08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 t="str">
            <v>Volutone</v>
          </cell>
        </row>
        <row r="5483">
          <cell r="A5483" t="str">
            <v>LBX-3</v>
          </cell>
          <cell r="B5483" t="str">
            <v>Middle Atlantic</v>
          </cell>
          <cell r="C5483" t="str">
            <v>3SP LOCKING STORAGE UNIT</v>
          </cell>
          <cell r="D5483">
            <v>61.13</v>
          </cell>
          <cell r="E5483">
            <v>0</v>
          </cell>
          <cell r="F5483">
            <v>1</v>
          </cell>
          <cell r="G5483">
            <v>0</v>
          </cell>
          <cell r="H5483">
            <v>0</v>
          </cell>
          <cell r="I5483" t="str">
            <v>Volutone</v>
          </cell>
        </row>
        <row r="5484">
          <cell r="A5484" t="str">
            <v>VTB-3</v>
          </cell>
          <cell r="B5484" t="str">
            <v>Middle Atlantic</v>
          </cell>
          <cell r="C5484" t="str">
            <v>3SP LIGHT BLOCKING VENT</v>
          </cell>
          <cell r="D5484">
            <v>29.35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 t="str">
            <v>Volutone</v>
          </cell>
        </row>
        <row r="5485">
          <cell r="A5485" t="str">
            <v>RM-LCD-PNLK</v>
          </cell>
          <cell r="B5485" t="str">
            <v>Middle Atlantic</v>
          </cell>
          <cell r="C5485" t="str">
            <v>3SP LCD PNL W/KNUCKLE</v>
          </cell>
          <cell r="D5485">
            <v>90.4</v>
          </cell>
          <cell r="E5485">
            <v>0</v>
          </cell>
          <cell r="F5485">
            <v>0.25</v>
          </cell>
          <cell r="G5485">
            <v>0</v>
          </cell>
          <cell r="H5485">
            <v>0</v>
          </cell>
          <cell r="I5485" t="str">
            <v>Volutone</v>
          </cell>
        </row>
        <row r="5486">
          <cell r="A5486" t="str">
            <v>RM-LCD-PNLV</v>
          </cell>
          <cell r="B5486" t="str">
            <v>Middle Atlantic</v>
          </cell>
          <cell r="C5486" t="str">
            <v>3SP LCD PNL VESA ONLY</v>
          </cell>
          <cell r="D5486">
            <v>40.94</v>
          </cell>
          <cell r="E5486">
            <v>0</v>
          </cell>
          <cell r="F5486">
            <v>0.25</v>
          </cell>
          <cell r="G5486">
            <v>0</v>
          </cell>
          <cell r="H5486">
            <v>0</v>
          </cell>
          <cell r="I5486" t="str">
            <v>Volutone</v>
          </cell>
        </row>
        <row r="5487">
          <cell r="A5487" t="str">
            <v>SECL-3</v>
          </cell>
          <cell r="B5487" t="str">
            <v>Middle Atlantic</v>
          </cell>
          <cell r="C5487" t="str">
            <v>3SP HINGED PLEXI SECURITY</v>
          </cell>
          <cell r="D5487">
            <v>41.58</v>
          </cell>
          <cell r="E5487">
            <v>0</v>
          </cell>
          <cell r="F5487">
            <v>0.25</v>
          </cell>
          <cell r="G5487">
            <v>0</v>
          </cell>
          <cell r="H5487">
            <v>0</v>
          </cell>
          <cell r="I5487" t="str">
            <v>Volutone</v>
          </cell>
        </row>
        <row r="5488">
          <cell r="A5488" t="str">
            <v>FEB3</v>
          </cell>
          <cell r="B5488" t="str">
            <v>Middle Atlantic</v>
          </cell>
          <cell r="C5488" t="str">
            <v>3SP FLAT ECONO BLANK</v>
          </cell>
          <cell r="D5488">
            <v>8.77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 t="str">
            <v>Volutone</v>
          </cell>
        </row>
        <row r="5489">
          <cell r="A5489" t="str">
            <v>HBL3</v>
          </cell>
          <cell r="B5489" t="str">
            <v>Middle Atlantic</v>
          </cell>
          <cell r="C5489" t="str">
            <v>3SP FLAT ANOD.ALUM.BLANK</v>
          </cell>
          <cell r="D5489">
            <v>19.579999999999998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 t="str">
            <v>Volutone</v>
          </cell>
        </row>
        <row r="5490">
          <cell r="A5490" t="str">
            <v>PHBL-3</v>
          </cell>
          <cell r="B5490" t="str">
            <v>Middle Atlantic</v>
          </cell>
          <cell r="C5490" t="str">
            <v>3SP FLAT ALUM BLANK PANEL</v>
          </cell>
          <cell r="D5490">
            <v>10.58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 t="str">
            <v>Volutone</v>
          </cell>
        </row>
        <row r="5491">
          <cell r="A5491" t="str">
            <v>SB3</v>
          </cell>
          <cell r="B5491" t="str">
            <v>Middle Atlantic</v>
          </cell>
          <cell r="C5491" t="str">
            <v>3SP FLANGED TEXT BLANK PA</v>
          </cell>
          <cell r="D5491">
            <v>13.31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 t="str">
            <v>Volutone</v>
          </cell>
        </row>
        <row r="5492">
          <cell r="A5492" t="str">
            <v>EB3</v>
          </cell>
          <cell r="B5492" t="str">
            <v>Middle Atlantic</v>
          </cell>
          <cell r="C5492" t="str">
            <v>3SP FLANGED ECONO BLANK</v>
          </cell>
          <cell r="D5492">
            <v>9.2200000000000006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 t="str">
            <v>Volutone</v>
          </cell>
        </row>
        <row r="5493">
          <cell r="A5493" t="str">
            <v>PBL-3</v>
          </cell>
          <cell r="B5493" t="str">
            <v>Middle Atlantic</v>
          </cell>
          <cell r="C5493" t="str">
            <v>3SP FLANGED ALUM BLANK PA</v>
          </cell>
          <cell r="D5493">
            <v>10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 t="str">
            <v>Volutone</v>
          </cell>
        </row>
        <row r="5494">
          <cell r="A5494" t="str">
            <v>BL3</v>
          </cell>
          <cell r="B5494" t="str">
            <v>Middle Atlantic</v>
          </cell>
          <cell r="C5494" t="str">
            <v>3SP FLANGED ALUM ANOD BLA</v>
          </cell>
          <cell r="D5494">
            <v>16.22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 t="str">
            <v>Volutone</v>
          </cell>
        </row>
        <row r="5495">
          <cell r="A5495" t="str">
            <v>VTF3</v>
          </cell>
          <cell r="B5495" t="str">
            <v>Middle Atlantic</v>
          </cell>
          <cell r="C5495" t="str">
            <v>3SP FINE PERF VENT PANEL</v>
          </cell>
          <cell r="D5495">
            <v>13.31</v>
          </cell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 t="str">
            <v>Volutone</v>
          </cell>
        </row>
        <row r="5496">
          <cell r="A5496" t="str">
            <v>SF3</v>
          </cell>
          <cell r="B5496" t="str">
            <v>Middle Atlantic</v>
          </cell>
          <cell r="C5496" t="str">
            <v>3SP FINE PERF SECURITY CO</v>
          </cell>
          <cell r="D5496">
            <v>23.05</v>
          </cell>
          <cell r="E5496">
            <v>0</v>
          </cell>
          <cell r="F5496">
            <v>0.25</v>
          </cell>
          <cell r="G5496">
            <v>0</v>
          </cell>
          <cell r="H5496">
            <v>0</v>
          </cell>
          <cell r="I5496" t="str">
            <v>Volutone</v>
          </cell>
        </row>
        <row r="5497">
          <cell r="A5497" t="str">
            <v>FILTER</v>
          </cell>
          <cell r="B5497" t="str">
            <v>Middle Atlantic</v>
          </cell>
          <cell r="C5497" t="str">
            <v>3SP FILTER KIT</v>
          </cell>
          <cell r="D5497">
            <v>23.44</v>
          </cell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 t="str">
            <v>Volutone</v>
          </cell>
        </row>
        <row r="5498">
          <cell r="A5498" t="str">
            <v>EC-3</v>
          </cell>
          <cell r="B5498" t="str">
            <v>Middle Atlantic</v>
          </cell>
          <cell r="C5498" t="str">
            <v>3SP ECONO CHASSIS 6DP</v>
          </cell>
          <cell r="D5498">
            <v>47.01</v>
          </cell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 t="str">
            <v>Volutone</v>
          </cell>
        </row>
        <row r="5499">
          <cell r="A5499" t="str">
            <v>RC-3</v>
          </cell>
          <cell r="B5499" t="str">
            <v>Middle Atlantic</v>
          </cell>
          <cell r="C5499" t="str">
            <v>3SP CLAMPING RACKSHELF</v>
          </cell>
          <cell r="D5499">
            <v>47.41</v>
          </cell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 t="str">
            <v>Volutone</v>
          </cell>
        </row>
        <row r="5500">
          <cell r="A5500" t="str">
            <v>CH3</v>
          </cell>
          <cell r="B5500" t="str">
            <v>Middle Atlantic</v>
          </cell>
          <cell r="C5500" t="str">
            <v>3SP CHASSIS 10DP-ANODIZED</v>
          </cell>
          <cell r="D5500">
            <v>73.62</v>
          </cell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 t="str">
            <v>Volutone</v>
          </cell>
        </row>
        <row r="5501">
          <cell r="A5501" t="str">
            <v>KO-WSB3</v>
          </cell>
          <cell r="B5501" t="str">
            <v>Middle Atlantic</v>
          </cell>
          <cell r="C5501" t="str">
            <v>3SP BLANK PANEL FOR LKO</v>
          </cell>
          <cell r="D5501">
            <v>21.69</v>
          </cell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 t="str">
            <v>Volutone</v>
          </cell>
        </row>
        <row r="5502">
          <cell r="A5502" t="str">
            <v>D3</v>
          </cell>
          <cell r="B5502" t="str">
            <v>Middle Atlantic</v>
          </cell>
          <cell r="C5502" t="str">
            <v>3SP ANODIZED DRAWER</v>
          </cell>
          <cell r="D5502">
            <v>111.07</v>
          </cell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 t="str">
            <v>Volutone</v>
          </cell>
        </row>
        <row r="5503">
          <cell r="A5503" t="str">
            <v>VTP-3</v>
          </cell>
          <cell r="B5503" t="str">
            <v>Middle Atlantic</v>
          </cell>
          <cell r="C5503" t="str">
            <v>3SP ANOD SLOTTED VENT PAN</v>
          </cell>
          <cell r="D5503">
            <v>25.88</v>
          </cell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 t="str">
            <v>Volutone</v>
          </cell>
        </row>
        <row r="5504">
          <cell r="A5504" t="str">
            <v>D3LK</v>
          </cell>
          <cell r="B5504" t="str">
            <v>Middle Atlantic</v>
          </cell>
          <cell r="C5504" t="str">
            <v>3SP ANOD DRAWER W/LOCK</v>
          </cell>
          <cell r="D5504">
            <v>133.91</v>
          </cell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 t="str">
            <v>Volutone</v>
          </cell>
        </row>
        <row r="5505">
          <cell r="A5505" t="str">
            <v>AFACE3</v>
          </cell>
          <cell r="B5505" t="str">
            <v>Middle Atlantic</v>
          </cell>
          <cell r="C5505" t="str">
            <v>3SP ALUMINUM RSH FACE ONL</v>
          </cell>
          <cell r="D5505">
            <v>55.88</v>
          </cell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 t="str">
            <v>Volutone</v>
          </cell>
        </row>
        <row r="5506">
          <cell r="A5506" t="str">
            <v>SH-BRK-3P</v>
          </cell>
          <cell r="B5506" t="str">
            <v>Middle Atlantic</v>
          </cell>
          <cell r="C5506" t="str">
            <v>3PK QUICK-POSITION TM SHF</v>
          </cell>
          <cell r="D5506">
            <v>80.36</v>
          </cell>
          <cell r="E5506">
            <v>0</v>
          </cell>
          <cell r="F5506">
            <v>0.25</v>
          </cell>
          <cell r="G5506">
            <v>0</v>
          </cell>
          <cell r="H5506">
            <v>0</v>
          </cell>
          <cell r="I5506" t="str">
            <v>Volutone</v>
          </cell>
        </row>
        <row r="5507">
          <cell r="A5507" t="str">
            <v>AV5005BK</v>
          </cell>
          <cell r="B5507" t="str">
            <v>Middle Atlantic</v>
          </cell>
          <cell r="C5507" t="str">
            <v>3P,DVI-I,F/F,BK</v>
          </cell>
          <cell r="D5507">
            <v>51.52</v>
          </cell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 t="str">
            <v>Volutone</v>
          </cell>
        </row>
        <row r="5508">
          <cell r="A5508" t="str">
            <v>AV9012BK</v>
          </cell>
          <cell r="B5508" t="str">
            <v>Middle Atlantic</v>
          </cell>
          <cell r="C5508" t="str">
            <v>3P CABLE KIT,4 OPENINGS</v>
          </cell>
          <cell r="D5508">
            <v>17.36</v>
          </cell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 t="str">
            <v>Volutone</v>
          </cell>
        </row>
        <row r="5509">
          <cell r="A5509" t="str">
            <v>SCQ-3W2BK</v>
          </cell>
          <cell r="B5509" t="str">
            <v>Middle Atlantic</v>
          </cell>
          <cell r="C5509" t="str">
            <v>3BY WDGS QCOOL CNFG BLK</v>
          </cell>
          <cell r="D5509">
            <v>4437.68</v>
          </cell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 t="str">
            <v>Volutone</v>
          </cell>
        </row>
        <row r="5510">
          <cell r="A5510" t="str">
            <v>SC-3W2BK</v>
          </cell>
          <cell r="B5510" t="str">
            <v>Middle Atlantic</v>
          </cell>
          <cell r="C5510" t="str">
            <v>3BY W/WG CONFCONVCNSL BK</v>
          </cell>
          <cell r="D5510">
            <v>3976.21</v>
          </cell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 t="str">
            <v>Volutone</v>
          </cell>
        </row>
        <row r="5511">
          <cell r="A5511" t="str">
            <v>SCQ-3BK</v>
          </cell>
          <cell r="B5511" t="str">
            <v>Middle Atlantic</v>
          </cell>
          <cell r="C5511" t="str">
            <v>3BY CONFIG QCOOL CONS BK</v>
          </cell>
          <cell r="D5511">
            <v>3664.5</v>
          </cell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 t="str">
            <v>Volutone</v>
          </cell>
        </row>
        <row r="5512">
          <cell r="A5512" t="str">
            <v>SC-3BK</v>
          </cell>
          <cell r="B5512" t="str">
            <v>Middle Atlantic</v>
          </cell>
          <cell r="C5512" t="str">
            <v>3BY CONFIG CONV CONS BK</v>
          </cell>
          <cell r="D5512">
            <v>3407.12</v>
          </cell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 t="str">
            <v>Volutone</v>
          </cell>
        </row>
        <row r="5513">
          <cell r="A5513" t="str">
            <v>BANGLE-3-38</v>
          </cell>
          <cell r="B5513" t="str">
            <v>Middle Atlantic</v>
          </cell>
          <cell r="C5513" t="str">
            <v>3BAYBGR FLRANGLES (PR)38"</v>
          </cell>
          <cell r="D5513">
            <v>85.88</v>
          </cell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 t="str">
            <v>Volutone</v>
          </cell>
        </row>
        <row r="5514">
          <cell r="A5514" t="str">
            <v>SRB-3-MRK-4824</v>
          </cell>
          <cell r="B5514" t="str">
            <v>Middle Atlantic</v>
          </cell>
          <cell r="C5514" t="str">
            <v>3BAY,48D 24H SEISMIC BASE</v>
          </cell>
          <cell r="D5514">
            <v>659.59</v>
          </cell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 t="str">
            <v>Volutone</v>
          </cell>
        </row>
        <row r="5515">
          <cell r="A5515" t="str">
            <v>SRB-3-MRK-4224</v>
          </cell>
          <cell r="B5515" t="str">
            <v>Middle Atlantic</v>
          </cell>
          <cell r="C5515" t="str">
            <v>3BAY,42D 24H SEISMIC BASE</v>
          </cell>
          <cell r="D5515">
            <v>628.17999999999995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 t="str">
            <v>Volutone</v>
          </cell>
        </row>
        <row r="5516">
          <cell r="A5516" t="str">
            <v>SRB-3-MRK-2624</v>
          </cell>
          <cell r="B5516" t="str">
            <v>Middle Atlantic</v>
          </cell>
          <cell r="C5516" t="str">
            <v>3BAY,26D 24H SEISMIC BASE</v>
          </cell>
          <cell r="D5516">
            <v>510.01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 t="str">
            <v>Volutone</v>
          </cell>
        </row>
        <row r="5517">
          <cell r="A5517" t="str">
            <v>WANGLE-3</v>
          </cell>
          <cell r="B5517" t="str">
            <v>Middle Atlantic</v>
          </cell>
          <cell r="C5517" t="str">
            <v>3BAY WRK FLOOR ANGLES (PR</v>
          </cell>
          <cell r="D5517">
            <v>79.760000000000005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 t="str">
            <v>Volutone</v>
          </cell>
        </row>
        <row r="5518">
          <cell r="A5518" t="str">
            <v>WMANGLE-3-48</v>
          </cell>
          <cell r="B5518" t="str">
            <v>Middle Atlantic</v>
          </cell>
          <cell r="C5518" t="str">
            <v>3BAY WMRK FLOOR ANGLES PR</v>
          </cell>
          <cell r="D5518">
            <v>93.23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 t="str">
            <v>Volutone</v>
          </cell>
        </row>
        <row r="5519">
          <cell r="A5519" t="str">
            <v>WMANGLE-3-3642</v>
          </cell>
          <cell r="B5519" t="str">
            <v>Middle Atlantic</v>
          </cell>
          <cell r="C5519" t="str">
            <v>3BAY WMRK FLOOR ANGLES PR</v>
          </cell>
          <cell r="D5519">
            <v>86.24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 t="str">
            <v>Volutone</v>
          </cell>
        </row>
        <row r="5520">
          <cell r="A5520" t="str">
            <v>VFEET-3-12</v>
          </cell>
          <cell r="B5520" t="str">
            <v>Middle Atlantic</v>
          </cell>
          <cell r="C5520" t="str">
            <v>3BAY VRK FOOT SET,12 FLOO</v>
          </cell>
          <cell r="D5520">
            <v>162.12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 t="str">
            <v>Volutone</v>
          </cell>
        </row>
        <row r="5521">
          <cell r="A5521" t="str">
            <v>ANGLE-3</v>
          </cell>
          <cell r="B5521" t="str">
            <v>Middle Atlantic</v>
          </cell>
          <cell r="C5521" t="str">
            <v>3BAY VRK FLOOR ANGLES (PR</v>
          </cell>
          <cell r="D5521">
            <v>73.14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 t="str">
            <v>Volutone</v>
          </cell>
        </row>
        <row r="5522">
          <cell r="A5522" t="str">
            <v>SRB-3-WRK-3224</v>
          </cell>
          <cell r="B5522" t="str">
            <v>Middle Atlantic</v>
          </cell>
          <cell r="C5522" t="str">
            <v>3BAY SEISMIC RIB 32H/24D</v>
          </cell>
          <cell r="D5522">
            <v>523.19000000000005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 t="str">
            <v>Volutone</v>
          </cell>
        </row>
        <row r="5523">
          <cell r="A5523" t="str">
            <v>RIB-3-WMRK-48</v>
          </cell>
          <cell r="B5523" t="str">
            <v>Middle Atlantic</v>
          </cell>
          <cell r="C5523" t="str">
            <v>3BAY RISER BASE,48DP WMRK</v>
          </cell>
          <cell r="D5523">
            <v>453.3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 t="str">
            <v>Volutone</v>
          </cell>
        </row>
        <row r="5524">
          <cell r="A5524" t="str">
            <v>RIB-3-WMRK-42</v>
          </cell>
          <cell r="B5524" t="str">
            <v>Middle Atlantic</v>
          </cell>
          <cell r="C5524" t="str">
            <v>3BAY RISER BASE,42D WMRK</v>
          </cell>
          <cell r="D5524">
            <v>370.57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 t="str">
            <v>Volutone</v>
          </cell>
        </row>
        <row r="5525">
          <cell r="A5525" t="str">
            <v>RIB-3-MRK-42</v>
          </cell>
          <cell r="B5525" t="str">
            <v>Middle Atlantic</v>
          </cell>
          <cell r="C5525" t="str">
            <v>3BAY RISER BASE,42"DP MRK</v>
          </cell>
          <cell r="D5525">
            <v>370.24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 t="str">
            <v>Volutone</v>
          </cell>
        </row>
        <row r="5526">
          <cell r="A5526" t="str">
            <v>RIB-3-DRK-42</v>
          </cell>
          <cell r="B5526" t="str">
            <v>Middle Atlantic</v>
          </cell>
          <cell r="C5526" t="str">
            <v>3BAY RISER BASE,42"DP DRK</v>
          </cell>
          <cell r="D5526">
            <v>412.05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 t="str">
            <v>Volutone</v>
          </cell>
        </row>
        <row r="5527">
          <cell r="A5527" t="str">
            <v>RIB-3-WMRK-36</v>
          </cell>
          <cell r="B5527" t="str">
            <v>Middle Atlantic</v>
          </cell>
          <cell r="C5527" t="str">
            <v>3BAY RISER BASE,36DP WMRK</v>
          </cell>
          <cell r="D5527">
            <v>343.77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 t="str">
            <v>Volutone</v>
          </cell>
        </row>
        <row r="5528">
          <cell r="A5528" t="str">
            <v>RIB-3-DRK-31</v>
          </cell>
          <cell r="B5528" t="str">
            <v>Middle Atlantic</v>
          </cell>
          <cell r="C5528" t="str">
            <v>3BAY RISER BASE,31"DRK</v>
          </cell>
          <cell r="D5528">
            <v>379.75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 t="str">
            <v>Volutone</v>
          </cell>
        </row>
        <row r="5529">
          <cell r="A5529" t="str">
            <v>ANGLE-3-36</v>
          </cell>
          <cell r="B5529" t="str">
            <v>Middle Atlantic</v>
          </cell>
          <cell r="C5529" t="str">
            <v>3BAY MRK FLOOR ANGLES(PR)</v>
          </cell>
          <cell r="D5529">
            <v>82.8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 t="str">
            <v>Volutone</v>
          </cell>
        </row>
        <row r="5530">
          <cell r="A5530" t="str">
            <v>ANGLE-3-42</v>
          </cell>
          <cell r="B5530" t="str">
            <v>Middle Atlantic</v>
          </cell>
          <cell r="C5530" t="str">
            <v>3BAY MRK FL ANGLE(PR)42"</v>
          </cell>
          <cell r="D5530">
            <v>88.97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 t="str">
            <v>Volutone</v>
          </cell>
        </row>
        <row r="5531">
          <cell r="A5531" t="str">
            <v>DANGLE-3-31</v>
          </cell>
          <cell r="B5531" t="str">
            <v>Middle Atlantic</v>
          </cell>
          <cell r="C5531" t="str">
            <v>3BAY DRK FLOOR ANGLES(PR)</v>
          </cell>
          <cell r="D5531">
            <v>83.15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 t="str">
            <v>Volutone</v>
          </cell>
        </row>
        <row r="5532">
          <cell r="A5532" t="str">
            <v>DANGLE-3-3642</v>
          </cell>
          <cell r="B5532" t="str">
            <v>Middle Atlantic</v>
          </cell>
          <cell r="C5532" t="str">
            <v>3BAY DRK FL ANGLE,36-42"</v>
          </cell>
          <cell r="D5532">
            <v>92.46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 t="str">
            <v>Volutone</v>
          </cell>
        </row>
        <row r="5533">
          <cell r="A5533" t="str">
            <v>BANGLE-3</v>
          </cell>
          <cell r="B5533" t="str">
            <v>Middle Atlantic</v>
          </cell>
          <cell r="C5533" t="str">
            <v>3BAY BGR FLOOR ANGLES[PR]</v>
          </cell>
          <cell r="D5533">
            <v>73.5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 t="str">
            <v>Volutone</v>
          </cell>
        </row>
        <row r="5534">
          <cell r="A5534" t="str">
            <v>SRB-3-BGR-3824</v>
          </cell>
          <cell r="B5534" t="str">
            <v>Middle Atlantic</v>
          </cell>
          <cell r="C5534" t="str">
            <v>3BAY 38D 24H,SEISMIC</v>
          </cell>
          <cell r="D5534">
            <v>559.33000000000004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 t="str">
            <v>Volutone</v>
          </cell>
        </row>
        <row r="5535">
          <cell r="A5535" t="str">
            <v>SRB-3-BGR-3224</v>
          </cell>
          <cell r="B5535" t="str">
            <v>Middle Atlantic</v>
          </cell>
          <cell r="C5535" t="str">
            <v>3BAY 32D 24H,SEISMIC</v>
          </cell>
          <cell r="D5535">
            <v>533.04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 t="str">
            <v>Volutone</v>
          </cell>
        </row>
        <row r="5536">
          <cell r="A5536" t="str">
            <v>BGR-38SA-32</v>
          </cell>
          <cell r="B5536" t="str">
            <v>Middle Atlantic</v>
          </cell>
          <cell r="C5536" t="str">
            <v>38SP/32D STAND ALONE BGR</v>
          </cell>
          <cell r="D5536">
            <v>740.86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 t="str">
            <v>Volutone</v>
          </cell>
        </row>
        <row r="5537">
          <cell r="A5537" t="str">
            <v>BGR-3832</v>
          </cell>
          <cell r="B5537" t="str">
            <v>Middle Atlantic</v>
          </cell>
          <cell r="C5537" t="str">
            <v>38SP/32D MULTIBAY BGR RK</v>
          </cell>
          <cell r="D5537">
            <v>662.86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 t="str">
            <v>Volutone</v>
          </cell>
        </row>
        <row r="5538">
          <cell r="A5538" t="str">
            <v>BGR-3832LRD</v>
          </cell>
          <cell r="B5538" t="str">
            <v>Middle Atlantic</v>
          </cell>
          <cell r="C5538" t="str">
            <v>38SP/32D MULTIBAY BGR LRD</v>
          </cell>
          <cell r="D5538">
            <v>621.36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 t="str">
            <v>Volutone</v>
          </cell>
        </row>
        <row r="5539">
          <cell r="A5539" t="str">
            <v>BGR-38SA-32LRD</v>
          </cell>
          <cell r="B5539" t="str">
            <v>Middle Atlantic</v>
          </cell>
          <cell r="C5539" t="str">
            <v>38SP/32D LRD,STAND ALONE</v>
          </cell>
          <cell r="D5539">
            <v>699.36</v>
          </cell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 t="str">
            <v>Volutone</v>
          </cell>
        </row>
        <row r="5540">
          <cell r="A5540" t="str">
            <v>BGR-38SA-27</v>
          </cell>
          <cell r="B5540" t="str">
            <v>Middle Atlantic</v>
          </cell>
          <cell r="C5540" t="str">
            <v>38SP/27D STAND ALONE BGR</v>
          </cell>
          <cell r="D5540">
            <v>639.46</v>
          </cell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 t="str">
            <v>Volutone</v>
          </cell>
        </row>
        <row r="5541">
          <cell r="A5541" t="str">
            <v>BGR-3827</v>
          </cell>
          <cell r="B5541" t="str">
            <v>Middle Atlantic</v>
          </cell>
          <cell r="C5541" t="str">
            <v>38SP/27D MULTIBAY BGR RK</v>
          </cell>
          <cell r="D5541">
            <v>576.38</v>
          </cell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 t="str">
            <v>Volutone</v>
          </cell>
        </row>
        <row r="5542">
          <cell r="A5542" t="str">
            <v>BGR-3827LRD</v>
          </cell>
          <cell r="B5542" t="str">
            <v>Middle Atlantic</v>
          </cell>
          <cell r="C5542" t="str">
            <v>38SP/27D MULTIBAY BGR LRD</v>
          </cell>
          <cell r="D5542">
            <v>534.88</v>
          </cell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 t="str">
            <v>Volutone</v>
          </cell>
        </row>
        <row r="5543">
          <cell r="A5543" t="str">
            <v>BGR-38SA-27LRD</v>
          </cell>
          <cell r="B5543" t="str">
            <v>Middle Atlantic</v>
          </cell>
          <cell r="C5543" t="str">
            <v>38SP/27D LRD,STAND ALONE</v>
          </cell>
          <cell r="D5543">
            <v>597.96</v>
          </cell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 t="str">
            <v>Volutone</v>
          </cell>
        </row>
        <row r="5544">
          <cell r="A5544" t="str">
            <v>BVFD-38</v>
          </cell>
          <cell r="B5544" t="str">
            <v>Middle Atlantic</v>
          </cell>
          <cell r="C5544" t="str">
            <v>38SP,VENT FRONT DOOR</v>
          </cell>
          <cell r="D5544">
            <v>191.94</v>
          </cell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 t="str">
            <v>Volutone</v>
          </cell>
        </row>
        <row r="5545">
          <cell r="A5545" t="str">
            <v>BFD-38</v>
          </cell>
          <cell r="B5545" t="str">
            <v>Middle Atlantic</v>
          </cell>
          <cell r="C5545" t="str">
            <v>38SP,SOLID FRONT DOOR</v>
          </cell>
          <cell r="D5545">
            <v>138.5</v>
          </cell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 t="str">
            <v>Volutone</v>
          </cell>
        </row>
        <row r="5546">
          <cell r="A5546" t="str">
            <v>BPFD-38</v>
          </cell>
          <cell r="B5546" t="str">
            <v>Middle Atlantic</v>
          </cell>
          <cell r="C5546" t="str">
            <v>38SP,PLEXI FRONT DOOR</v>
          </cell>
          <cell r="D5546">
            <v>293.8</v>
          </cell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 t="str">
            <v>Volutone</v>
          </cell>
        </row>
        <row r="5547">
          <cell r="A5547" t="str">
            <v>VFD-38A</v>
          </cell>
          <cell r="B5547" t="str">
            <v>Middle Atlantic</v>
          </cell>
          <cell r="C5547" t="str">
            <v>38SP,CURVED VENTED FR DR</v>
          </cell>
          <cell r="D5547">
            <v>240.83</v>
          </cell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 t="str">
            <v>Volutone</v>
          </cell>
        </row>
        <row r="5548">
          <cell r="A5548" t="str">
            <v>PFD-38A</v>
          </cell>
          <cell r="B5548" t="str">
            <v>Middle Atlantic</v>
          </cell>
          <cell r="C5548" t="str">
            <v>38SP,CURVED PLEXI FR DR</v>
          </cell>
          <cell r="D5548">
            <v>331.48</v>
          </cell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 t="str">
            <v>Volutone</v>
          </cell>
        </row>
        <row r="5549">
          <cell r="A5549" t="str">
            <v>BGR-RR38</v>
          </cell>
          <cell r="B5549" t="str">
            <v>Middle Atlantic</v>
          </cell>
          <cell r="C5549" t="str">
            <v>38SP,BGR ADDL RAIL,PAIR</v>
          </cell>
          <cell r="D5549">
            <v>60.88</v>
          </cell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 t="str">
            <v>Volutone</v>
          </cell>
        </row>
        <row r="5550">
          <cell r="A5550" t="str">
            <v>VCD-6-38-SC</v>
          </cell>
          <cell r="B5550" t="str">
            <v>Middle Atlantic</v>
          </cell>
          <cell r="C5550" t="str">
            <v>38SP,6"SGL CBL DCT W/DR</v>
          </cell>
          <cell r="D5550">
            <v>517.12</v>
          </cell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 t="str">
            <v>Volutone</v>
          </cell>
        </row>
        <row r="5551">
          <cell r="A5551" t="str">
            <v>VCD-6-38-DC</v>
          </cell>
          <cell r="B5551" t="str">
            <v>Middle Atlantic</v>
          </cell>
          <cell r="C5551" t="str">
            <v>38SP,6"DUAL CBL DCT W/DRS</v>
          </cell>
          <cell r="D5551">
            <v>640.92999999999995</v>
          </cell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 t="str">
            <v>Volutone</v>
          </cell>
        </row>
        <row r="5552">
          <cell r="A5552" t="str">
            <v>RL10-38</v>
          </cell>
          <cell r="B5552" t="str">
            <v>Middle Atlantic</v>
          </cell>
          <cell r="C5552" t="str">
            <v>38SP RELAYRACK 10/32 BLK</v>
          </cell>
          <cell r="D5552">
            <v>155.31</v>
          </cell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 t="str">
            <v>Volutone</v>
          </cell>
        </row>
        <row r="5553">
          <cell r="A5553" t="str">
            <v>BGR-CC-38FB</v>
          </cell>
          <cell r="B5553" t="str">
            <v>Middle Atlantic</v>
          </cell>
          <cell r="C5553" t="str">
            <v>38SP CABLE CHASE, FR/BK</v>
          </cell>
          <cell r="D5553">
            <v>77.290000000000006</v>
          </cell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 t="str">
            <v>Volutone</v>
          </cell>
        </row>
        <row r="5554">
          <cell r="A5554" t="str">
            <v>BGR-TRIM38</v>
          </cell>
          <cell r="B5554" t="str">
            <v>Middle Atlantic</v>
          </cell>
          <cell r="C5554" t="str">
            <v>38SP BGR TRIM</v>
          </cell>
          <cell r="D5554">
            <v>26.5</v>
          </cell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 t="str">
            <v>Volutone</v>
          </cell>
        </row>
        <row r="5555">
          <cell r="A5555" t="str">
            <v>BGR-RDC38</v>
          </cell>
          <cell r="B5555" t="str">
            <v>Middle Atlantic</v>
          </cell>
          <cell r="C5555" t="str">
            <v>38SP BGR REAR CABLE DOOR</v>
          </cell>
          <cell r="D5555">
            <v>124.81</v>
          </cell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 t="str">
            <v>Volutone</v>
          </cell>
        </row>
        <row r="5556">
          <cell r="A5556" t="str">
            <v>R412-3830B</v>
          </cell>
          <cell r="B5556" t="str">
            <v>Middle Atlantic</v>
          </cell>
          <cell r="C5556" t="str">
            <v>38SP 4-POST FRM RK 12/24</v>
          </cell>
          <cell r="D5556">
            <v>503.58</v>
          </cell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 t="str">
            <v>Volutone</v>
          </cell>
        </row>
        <row r="5557">
          <cell r="A5557" t="str">
            <v>R412-3824B</v>
          </cell>
          <cell r="B5557" t="str">
            <v>Middle Atlantic</v>
          </cell>
          <cell r="C5557" t="str">
            <v>38SP 4-POST FRM RK 12/24</v>
          </cell>
          <cell r="D5557">
            <v>432.9</v>
          </cell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 t="str">
            <v>Volutone</v>
          </cell>
        </row>
        <row r="5558">
          <cell r="A5558" t="str">
            <v>BSPN-38-32</v>
          </cell>
          <cell r="B5558" t="str">
            <v>Middle Atlantic</v>
          </cell>
          <cell r="C5558" t="str">
            <v>38SP 32DP BGR SIDE PANELS</v>
          </cell>
          <cell r="D5558">
            <v>338.34</v>
          </cell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 t="str">
            <v>Volutone</v>
          </cell>
        </row>
        <row r="5559">
          <cell r="A5559" t="str">
            <v>BSPN-38-27</v>
          </cell>
          <cell r="B5559" t="str">
            <v>Middle Atlantic</v>
          </cell>
          <cell r="C5559" t="str">
            <v>38SP 27DP BGR SIDE PANELS</v>
          </cell>
          <cell r="D5559">
            <v>249.68</v>
          </cell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 t="str">
            <v>Volutone</v>
          </cell>
        </row>
        <row r="5560">
          <cell r="A5560" t="str">
            <v>BGR-CC-38LT</v>
          </cell>
          <cell r="B5560" t="str">
            <v>Middle Atlantic</v>
          </cell>
          <cell r="C5560" t="str">
            <v>38DP,SOLID CC TOP,LKOs</v>
          </cell>
          <cell r="D5560">
            <v>25.94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 t="str">
            <v>Volutone</v>
          </cell>
        </row>
        <row r="5561">
          <cell r="A5561" t="str">
            <v>BGR-TEMP-38</v>
          </cell>
          <cell r="B5561" t="str">
            <v>Middle Atlantic</v>
          </cell>
          <cell r="C5561" t="str">
            <v>38" DEEP BGR TEMPLATE</v>
          </cell>
          <cell r="D5561">
            <v>28.01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 t="str">
            <v>Volutone</v>
          </cell>
        </row>
        <row r="5562">
          <cell r="A5562" t="str">
            <v>WR-37-42</v>
          </cell>
          <cell r="B5562" t="str">
            <v>Middle Atlantic</v>
          </cell>
          <cell r="C5562" t="str">
            <v>37SP/42D ROLLOUT ROT RACK</v>
          </cell>
          <cell r="D5562">
            <v>1119.8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 t="str">
            <v>Volutone</v>
          </cell>
        </row>
        <row r="5563">
          <cell r="A5563" t="str">
            <v>WRK-37SA-32</v>
          </cell>
          <cell r="B5563" t="str">
            <v>Middle Atlantic</v>
          </cell>
          <cell r="C5563" t="str">
            <v>37SP/32D WRK RACK</v>
          </cell>
          <cell r="D5563">
            <v>701.17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 t="str">
            <v>Volutone</v>
          </cell>
        </row>
        <row r="5564">
          <cell r="A5564" t="str">
            <v>WR-37-32</v>
          </cell>
          <cell r="B5564" t="str">
            <v>Middle Atlantic</v>
          </cell>
          <cell r="C5564" t="str">
            <v>37SP/32D ROLL OUT ROT RK</v>
          </cell>
          <cell r="D5564">
            <v>1060.6099999999999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 t="str">
            <v>Volutone</v>
          </cell>
        </row>
        <row r="5565">
          <cell r="A5565" t="str">
            <v>WRK-37-32</v>
          </cell>
          <cell r="B5565" t="str">
            <v>Middle Atlantic</v>
          </cell>
          <cell r="C5565" t="str">
            <v>37SP/32D MULTIBAY WRK</v>
          </cell>
          <cell r="D5565">
            <v>664.68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 t="str">
            <v>Volutone</v>
          </cell>
        </row>
        <row r="5566">
          <cell r="A5566" t="str">
            <v>MRK-3731</v>
          </cell>
          <cell r="B5566" t="str">
            <v>Middle Atlantic</v>
          </cell>
          <cell r="C5566" t="str">
            <v>37SP/31D MULTIBAY MRK</v>
          </cell>
          <cell r="D5566">
            <v>600.73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 t="str">
            <v>Volutone</v>
          </cell>
        </row>
        <row r="5567">
          <cell r="A5567" t="str">
            <v>WRK-37SA-27LRD</v>
          </cell>
          <cell r="B5567" t="str">
            <v>Middle Atlantic</v>
          </cell>
          <cell r="C5567" t="str">
            <v>37SP/27D WRK RACK LRD</v>
          </cell>
          <cell r="D5567">
            <v>596.32000000000005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 t="str">
            <v>Volutone</v>
          </cell>
        </row>
        <row r="5568">
          <cell r="A5568" t="str">
            <v>WRK-37SA-27</v>
          </cell>
          <cell r="B5568" t="str">
            <v>Middle Atlantic</v>
          </cell>
          <cell r="C5568" t="str">
            <v>37SP/27D WRK RACK</v>
          </cell>
          <cell r="D5568">
            <v>657.36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 t="str">
            <v>Volutone</v>
          </cell>
        </row>
        <row r="5569">
          <cell r="A5569" t="str">
            <v>WRK-37-27LRD</v>
          </cell>
          <cell r="B5569" t="str">
            <v>Middle Atlantic</v>
          </cell>
          <cell r="C5569" t="str">
            <v>37SP/27D MULTIBAY WRK LRD</v>
          </cell>
          <cell r="D5569">
            <v>574.39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 t="str">
            <v>Volutone</v>
          </cell>
        </row>
        <row r="5570">
          <cell r="A5570" t="str">
            <v>WRK-37-27</v>
          </cell>
          <cell r="B5570" t="str">
            <v>Middle Atlantic</v>
          </cell>
          <cell r="C5570" t="str">
            <v>37SP/27D MULTIBAY WRK</v>
          </cell>
          <cell r="D5570">
            <v>635.45000000000005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 t="str">
            <v>Volutone</v>
          </cell>
        </row>
        <row r="5571">
          <cell r="A5571" t="str">
            <v>MRK-3726</v>
          </cell>
          <cell r="B5571" t="str">
            <v>Middle Atlantic</v>
          </cell>
          <cell r="C5571" t="str">
            <v>37SP/26D MULTIBAY MRK</v>
          </cell>
          <cell r="D5571">
            <v>521.71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 t="str">
            <v>Volutone</v>
          </cell>
        </row>
        <row r="5572">
          <cell r="A5572" t="str">
            <v>5-37-CONFIG</v>
          </cell>
          <cell r="B5572" t="str">
            <v>Middle Atlantic</v>
          </cell>
          <cell r="C5572" t="str">
            <v>37SP/20"D SLIM-5 CONFIG</v>
          </cell>
          <cell r="D5572">
            <v>730.36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 t="str">
            <v>Volutone</v>
          </cell>
        </row>
        <row r="5573">
          <cell r="A5573" t="str">
            <v>MV-RR37</v>
          </cell>
          <cell r="B5573" t="str">
            <v>Middle Atlantic</v>
          </cell>
          <cell r="C5573" t="str">
            <v>37SP,PR,MRK/VRK ADDL.RAIL</v>
          </cell>
          <cell r="D5573">
            <v>53.27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 t="str">
            <v>Volutone</v>
          </cell>
        </row>
        <row r="5574">
          <cell r="A5574" t="str">
            <v>VFD-37</v>
          </cell>
          <cell r="B5574" t="str">
            <v>Middle Atlantic</v>
          </cell>
          <cell r="C5574" t="str">
            <v>37SP VENT.FR.DOOR,UNIV.BL</v>
          </cell>
          <cell r="D5574">
            <v>197.81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 t="str">
            <v>Volutone</v>
          </cell>
        </row>
        <row r="5575">
          <cell r="A5575" t="str">
            <v>FD-37</v>
          </cell>
          <cell r="B5575" t="str">
            <v>Middle Atlantic</v>
          </cell>
          <cell r="C5575" t="str">
            <v>37SP SOLID FRONTDR, UNIV.</v>
          </cell>
          <cell r="D5575">
            <v>143.02000000000001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 t="str">
            <v>Volutone</v>
          </cell>
        </row>
        <row r="5576">
          <cell r="A5576" t="str">
            <v>WRFD-37</v>
          </cell>
          <cell r="B5576" t="str">
            <v>Middle Atlantic</v>
          </cell>
          <cell r="C5576" t="str">
            <v>37SP SOLID FRDR FOR WR</v>
          </cell>
          <cell r="D5576">
            <v>146.6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 t="str">
            <v>Volutone</v>
          </cell>
        </row>
        <row r="5577">
          <cell r="A5577" t="str">
            <v>WR-RAP-37</v>
          </cell>
          <cell r="B5577" t="str">
            <v>Middle Atlantic</v>
          </cell>
          <cell r="C5577" t="str">
            <v>37SP REAR ACCESS PNL,WR</v>
          </cell>
          <cell r="D5577">
            <v>125.09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 t="str">
            <v>Volutone</v>
          </cell>
        </row>
        <row r="5578">
          <cell r="A5578" t="str">
            <v>WRPFD-37</v>
          </cell>
          <cell r="B5578" t="str">
            <v>Middle Atlantic</v>
          </cell>
          <cell r="C5578" t="str">
            <v>37SP PLEXI FRONT DOOR,WR</v>
          </cell>
          <cell r="D5578">
            <v>328.47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 t="str">
            <v>Volutone</v>
          </cell>
        </row>
        <row r="5579">
          <cell r="A5579" t="str">
            <v>LVFD-37</v>
          </cell>
          <cell r="B5579" t="str">
            <v>Middle Atlantic</v>
          </cell>
          <cell r="C5579" t="str">
            <v>37SP LARGE PERF FR DOOR</v>
          </cell>
          <cell r="D5579">
            <v>235.4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 t="str">
            <v>Volutone</v>
          </cell>
        </row>
        <row r="5580">
          <cell r="A5580" t="str">
            <v>WR-RR-37</v>
          </cell>
          <cell r="B5580" t="str">
            <v>Middle Atlantic</v>
          </cell>
          <cell r="C5580" t="str">
            <v>37SP ADD'L RAIL FOR WR</v>
          </cell>
          <cell r="D5580">
            <v>53.27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 t="str">
            <v>Volutone</v>
          </cell>
        </row>
        <row r="5581">
          <cell r="A5581" t="str">
            <v>U3MP</v>
          </cell>
          <cell r="B5581" t="str">
            <v>Middle Atlantic</v>
          </cell>
          <cell r="C5581" t="str">
            <v>36PC U3 MASTER PACK</v>
          </cell>
          <cell r="D5581">
            <v>1038.54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 t="str">
            <v>Volutone</v>
          </cell>
        </row>
        <row r="5582">
          <cell r="A5582" t="str">
            <v>ASR-36</v>
          </cell>
          <cell r="B5582" t="str">
            <v>Middle Atlantic</v>
          </cell>
          <cell r="C5582" t="str">
            <v>36"SLDOUT ROT.SHLF SYSTEM</v>
          </cell>
          <cell r="D5582">
            <v>368.5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 t="str">
            <v>Volutone</v>
          </cell>
        </row>
        <row r="5583">
          <cell r="A5583" t="str">
            <v>EGR-3528L1-LRD</v>
          </cell>
          <cell r="B5583" t="str">
            <v>Middle Atlantic</v>
          </cell>
          <cell r="C5583" t="str">
            <v>35SP/28D,SA,2PC WRAP,LRD</v>
          </cell>
          <cell r="D5583">
            <v>397.56</v>
          </cell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 t="str">
            <v>Volutone</v>
          </cell>
        </row>
        <row r="5584">
          <cell r="A5584" t="str">
            <v>EGR-3528L1</v>
          </cell>
          <cell r="B5584" t="str">
            <v>Middle Atlantic</v>
          </cell>
          <cell r="C5584" t="str">
            <v>35SP/28D,SA,2PC WRAP PK1</v>
          </cell>
          <cell r="D5584">
            <v>448.26</v>
          </cell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 t="str">
            <v>Volutone</v>
          </cell>
        </row>
        <row r="5585">
          <cell r="A5585" t="str">
            <v>EGR-3528</v>
          </cell>
          <cell r="B5585" t="str">
            <v>Middle Atlantic</v>
          </cell>
          <cell r="C5585" t="str">
            <v>35SP/28D STANDALONE RACK</v>
          </cell>
          <cell r="D5585">
            <v>448.26</v>
          </cell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 t="str">
            <v>Volutone</v>
          </cell>
        </row>
        <row r="5586">
          <cell r="A5586" t="str">
            <v>EGR-3528LRD</v>
          </cell>
          <cell r="B5586" t="str">
            <v>Middle Atlantic</v>
          </cell>
          <cell r="C5586" t="str">
            <v>35SP/28D SA RK LESSREARDR</v>
          </cell>
          <cell r="D5586">
            <v>397.56</v>
          </cell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 t="str">
            <v>Volutone</v>
          </cell>
        </row>
        <row r="5587">
          <cell r="A5587" t="str">
            <v>DWR-35-26PD</v>
          </cell>
          <cell r="B5587" t="str">
            <v>Middle Atlantic</v>
          </cell>
          <cell r="C5587" t="str">
            <v>35SP/26D WALLRK W/PLEXI</v>
          </cell>
          <cell r="D5587">
            <v>903.83</v>
          </cell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 t="str">
            <v>Volutone</v>
          </cell>
        </row>
        <row r="5588">
          <cell r="A5588" t="str">
            <v>DWR-35-26</v>
          </cell>
          <cell r="B5588" t="str">
            <v>Middle Atlantic</v>
          </cell>
          <cell r="C5588" t="str">
            <v>35SP/26D WALLRACK BLACK</v>
          </cell>
          <cell r="D5588">
            <v>712.93</v>
          </cell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 t="str">
            <v>Volutone</v>
          </cell>
        </row>
        <row r="5589">
          <cell r="A5589" t="str">
            <v>ERK-3525LRD</v>
          </cell>
          <cell r="B5589" t="str">
            <v>Middle Atlantic</v>
          </cell>
          <cell r="C5589" t="str">
            <v>35SP/25D STANDALONE RACK</v>
          </cell>
          <cell r="D5589">
            <v>379.62</v>
          </cell>
          <cell r="E5589">
            <v>0</v>
          </cell>
          <cell r="F5589">
            <v>1</v>
          </cell>
          <cell r="G5589">
            <v>0</v>
          </cell>
          <cell r="H5589">
            <v>0</v>
          </cell>
          <cell r="I5589" t="str">
            <v>Volutone</v>
          </cell>
        </row>
        <row r="5590">
          <cell r="A5590" t="str">
            <v>ERK-3525</v>
          </cell>
          <cell r="B5590" t="str">
            <v>Middle Atlantic</v>
          </cell>
          <cell r="C5590" t="str">
            <v>35SP/25D STANDALONE RACK</v>
          </cell>
          <cell r="D5590">
            <v>432.21</v>
          </cell>
          <cell r="E5590">
            <v>0</v>
          </cell>
          <cell r="F5590">
            <v>1</v>
          </cell>
          <cell r="G5590">
            <v>0</v>
          </cell>
          <cell r="H5590">
            <v>0</v>
          </cell>
          <cell r="I5590" t="str">
            <v>Volutone</v>
          </cell>
        </row>
        <row r="5591">
          <cell r="A5591" t="str">
            <v>ERK-3525KD</v>
          </cell>
          <cell r="B5591" t="str">
            <v>Middle Atlantic</v>
          </cell>
          <cell r="C5591" t="str">
            <v>35SP/25D KD STANDALONE RK</v>
          </cell>
          <cell r="D5591">
            <v>432.21</v>
          </cell>
          <cell r="E5591">
            <v>0</v>
          </cell>
          <cell r="F5591">
            <v>1</v>
          </cell>
          <cell r="G5591">
            <v>0</v>
          </cell>
          <cell r="H5591">
            <v>0</v>
          </cell>
          <cell r="I5591" t="str">
            <v>Volutone</v>
          </cell>
        </row>
        <row r="5592">
          <cell r="A5592" t="str">
            <v>ERK-3525-CONFIG</v>
          </cell>
          <cell r="B5592" t="str">
            <v>Middle Atlantic</v>
          </cell>
          <cell r="C5592" t="str">
            <v>35SP/25D ERK CONFIG</v>
          </cell>
          <cell r="D5592">
            <v>1075.6600000000001</v>
          </cell>
          <cell r="E5592">
            <v>0</v>
          </cell>
          <cell r="F5592">
            <v>1</v>
          </cell>
          <cell r="G5592">
            <v>0</v>
          </cell>
          <cell r="H5592">
            <v>0</v>
          </cell>
          <cell r="I5592" t="str">
            <v>Volutone</v>
          </cell>
        </row>
        <row r="5593">
          <cell r="A5593" t="str">
            <v>ERK-3525-AV</v>
          </cell>
          <cell r="B5593" t="str">
            <v>Middle Atlantic</v>
          </cell>
          <cell r="C5593" t="str">
            <v>35SP/25D CONFIG AV RACK</v>
          </cell>
          <cell r="D5593">
            <v>1037.98</v>
          </cell>
          <cell r="E5593">
            <v>0</v>
          </cell>
          <cell r="F5593">
            <v>1</v>
          </cell>
          <cell r="G5593">
            <v>0</v>
          </cell>
          <cell r="H5593">
            <v>0</v>
          </cell>
          <cell r="I5593" t="str">
            <v>Volutone</v>
          </cell>
        </row>
        <row r="5594">
          <cell r="A5594" t="str">
            <v>DWR-35-22PD</v>
          </cell>
          <cell r="B5594" t="str">
            <v>Middle Atlantic</v>
          </cell>
          <cell r="C5594" t="str">
            <v>35SP/22D WALLRACK W/PLEXI</v>
          </cell>
          <cell r="D5594">
            <v>835.42</v>
          </cell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 t="str">
            <v>Volutone</v>
          </cell>
        </row>
        <row r="5595">
          <cell r="A5595" t="str">
            <v>DWR-35-22</v>
          </cell>
          <cell r="B5595" t="str">
            <v>Middle Atlantic</v>
          </cell>
          <cell r="C5595" t="str">
            <v>35SP/22D WALLRACK BLACK</v>
          </cell>
          <cell r="D5595">
            <v>636.55999999999995</v>
          </cell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 t="str">
            <v>Volutone</v>
          </cell>
        </row>
        <row r="5596">
          <cell r="A5596" t="str">
            <v>ERK-3520LRD</v>
          </cell>
          <cell r="B5596" t="str">
            <v>Middle Atlantic</v>
          </cell>
          <cell r="C5596" t="str">
            <v>35SP/20D STANDALONE RACK</v>
          </cell>
          <cell r="D5596">
            <v>335.43</v>
          </cell>
          <cell r="E5596">
            <v>0</v>
          </cell>
          <cell r="F5596">
            <v>1</v>
          </cell>
          <cell r="G5596">
            <v>0</v>
          </cell>
          <cell r="H5596">
            <v>0</v>
          </cell>
          <cell r="I5596" t="str">
            <v>Volutone</v>
          </cell>
        </row>
        <row r="5597">
          <cell r="A5597" t="str">
            <v>ERK-3520</v>
          </cell>
          <cell r="B5597" t="str">
            <v>Middle Atlantic</v>
          </cell>
          <cell r="C5597" t="str">
            <v>35SP/20D STANDALONE RACK</v>
          </cell>
          <cell r="D5597">
            <v>388.03</v>
          </cell>
          <cell r="E5597">
            <v>0</v>
          </cell>
          <cell r="F5597">
            <v>1</v>
          </cell>
          <cell r="G5597">
            <v>0</v>
          </cell>
          <cell r="H5597">
            <v>0</v>
          </cell>
          <cell r="I5597" t="str">
            <v>Volutone</v>
          </cell>
        </row>
        <row r="5598">
          <cell r="A5598" t="str">
            <v>DWR-35-17</v>
          </cell>
          <cell r="B5598" t="str">
            <v>Middle Atlantic</v>
          </cell>
          <cell r="C5598" t="str">
            <v>35SP/17D WALLRACK BLACK</v>
          </cell>
          <cell r="D5598">
            <v>551.15</v>
          </cell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 t="str">
            <v>Volutone</v>
          </cell>
        </row>
        <row r="5599">
          <cell r="A5599" t="str">
            <v>VFD-35</v>
          </cell>
          <cell r="B5599" t="str">
            <v>Middle Atlantic</v>
          </cell>
          <cell r="C5599" t="str">
            <v>35SP VENT.FR.DOOR,UNIV.BL</v>
          </cell>
          <cell r="D5599">
            <v>190.22</v>
          </cell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 t="str">
            <v>Volutone</v>
          </cell>
        </row>
        <row r="5600">
          <cell r="A5600" t="str">
            <v>FD-35</v>
          </cell>
          <cell r="B5600" t="str">
            <v>Middle Atlantic</v>
          </cell>
          <cell r="C5600" t="str">
            <v>35SP SOLID FRONTDR, UNIV.</v>
          </cell>
          <cell r="D5600">
            <v>138.49</v>
          </cell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 t="str">
            <v>Volutone</v>
          </cell>
        </row>
        <row r="5601">
          <cell r="A5601" t="str">
            <v>DWR-RR35</v>
          </cell>
          <cell r="B5601" t="str">
            <v>Middle Atlantic</v>
          </cell>
          <cell r="C5601" t="str">
            <v>35SP REAR RL KIT DWR/EWR</v>
          </cell>
          <cell r="D5601">
            <v>50.2</v>
          </cell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 t="str">
            <v>Volutone</v>
          </cell>
        </row>
        <row r="5602">
          <cell r="A5602" t="str">
            <v>EGR-RDC35</v>
          </cell>
          <cell r="B5602" t="str">
            <v>Middle Atlantic</v>
          </cell>
          <cell r="C5602" t="str">
            <v>35SP REAR CABLE DOOR</v>
          </cell>
          <cell r="D5602">
            <v>119.46</v>
          </cell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 t="str">
            <v>Volutone</v>
          </cell>
        </row>
        <row r="5603">
          <cell r="A5603" t="str">
            <v>PFD-35</v>
          </cell>
          <cell r="B5603" t="str">
            <v>Middle Atlantic</v>
          </cell>
          <cell r="C5603" t="str">
            <v>35SP PLEXI FRONTDR,UNIV.B</v>
          </cell>
          <cell r="D5603">
            <v>294.74</v>
          </cell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 t="str">
            <v>Volutone</v>
          </cell>
        </row>
        <row r="5604">
          <cell r="A5604" t="str">
            <v>LVFD-35</v>
          </cell>
          <cell r="B5604" t="str">
            <v>Middle Atlantic</v>
          </cell>
          <cell r="C5604" t="str">
            <v>35SP LARGE PERF FR DOOR</v>
          </cell>
          <cell r="D5604">
            <v>228.26</v>
          </cell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 t="str">
            <v>Volutone</v>
          </cell>
        </row>
        <row r="5605">
          <cell r="A5605" t="str">
            <v>ERK-RR35</v>
          </cell>
          <cell r="B5605" t="str">
            <v>Middle Atlantic</v>
          </cell>
          <cell r="C5605" t="str">
            <v>35SP ERK REAR RAIL OPTION</v>
          </cell>
          <cell r="D5605">
            <v>41.1</v>
          </cell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 t="str">
            <v>Volutone</v>
          </cell>
        </row>
        <row r="5606">
          <cell r="A5606" t="str">
            <v>EGR-RR35</v>
          </cell>
          <cell r="B5606" t="str">
            <v>Middle Atlantic</v>
          </cell>
          <cell r="C5606" t="str">
            <v>35 SPACE REAR RAIL OPTION</v>
          </cell>
          <cell r="D5606">
            <v>37.81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 t="str">
            <v>Volutone</v>
          </cell>
        </row>
        <row r="5607">
          <cell r="A5607" t="str">
            <v>SH-WR-34</v>
          </cell>
          <cell r="B5607" t="str">
            <v>Middle Atlantic</v>
          </cell>
          <cell r="C5607" t="str">
            <v>34"DP SHELF FOR WR SERIES</v>
          </cell>
          <cell r="D5607">
            <v>61.44</v>
          </cell>
          <cell r="E5607">
            <v>0</v>
          </cell>
          <cell r="F5607">
            <v>0.25</v>
          </cell>
          <cell r="G5607">
            <v>0</v>
          </cell>
          <cell r="H5607">
            <v>0</v>
          </cell>
          <cell r="I5607" t="str">
            <v>Volutone</v>
          </cell>
        </row>
        <row r="5608">
          <cell r="A5608" t="str">
            <v>RDR-S3</v>
          </cell>
          <cell r="B5608" t="str">
            <v>Middle Atlantic</v>
          </cell>
          <cell r="C5608" t="str">
            <v>33"/16U RK,3SHLVS,15A PWR</v>
          </cell>
          <cell r="D5608">
            <v>584.89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 t="str">
            <v>Volutone</v>
          </cell>
        </row>
        <row r="5609">
          <cell r="A5609" t="str">
            <v>RDR-16-25BK</v>
          </cell>
          <cell r="B5609" t="str">
            <v>Middle Atlantic</v>
          </cell>
          <cell r="C5609" t="str">
            <v>33"/16RU RDR,25"D,BLK</v>
          </cell>
          <cell r="D5609">
            <v>415.67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 t="str">
            <v>Volutone</v>
          </cell>
        </row>
        <row r="5610">
          <cell r="A5610" t="str">
            <v>BGR-CC-32LT</v>
          </cell>
          <cell r="B5610" t="str">
            <v>Middle Atlantic</v>
          </cell>
          <cell r="C5610" t="str">
            <v>32DP,SOLID CC TOP,LKOs</v>
          </cell>
          <cell r="D5610">
            <v>24.38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 t="str">
            <v>Volutone</v>
          </cell>
        </row>
        <row r="5611">
          <cell r="A5611" t="str">
            <v>DWR-FK32</v>
          </cell>
          <cell r="B5611" t="str">
            <v>Middle Atlantic</v>
          </cell>
          <cell r="C5611" t="str">
            <v>32DP DWR FAN KIT</v>
          </cell>
          <cell r="D5611">
            <v>91.57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 t="str">
            <v>Volutone</v>
          </cell>
        </row>
        <row r="5612">
          <cell r="A5612" t="str">
            <v>BGR-TEMP-32</v>
          </cell>
          <cell r="B5612" t="str">
            <v>Middle Atlantic</v>
          </cell>
          <cell r="C5612" t="str">
            <v>32" DEEP BGR TEMPLATE</v>
          </cell>
          <cell r="D5612">
            <v>25.94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 t="str">
            <v>Volutone</v>
          </cell>
        </row>
        <row r="5613">
          <cell r="A5613" t="str">
            <v>VBK-WSA32</v>
          </cell>
          <cell r="B5613" t="str">
            <v>Middle Atlantic</v>
          </cell>
          <cell r="C5613" t="str">
            <v>32 DP WRK-SA VENT BLOCK K</v>
          </cell>
          <cell r="D5613">
            <v>9.3800000000000008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 t="str">
            <v>Volutone</v>
          </cell>
        </row>
        <row r="5614">
          <cell r="A5614" t="str">
            <v>ASR-42-HD</v>
          </cell>
          <cell r="B5614" t="str">
            <v>Middle Atlantic</v>
          </cell>
          <cell r="C5614" t="str">
            <v>31"USABLE,21"DP,6 SHLVS</v>
          </cell>
          <cell r="D5614">
            <v>850.97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 t="str">
            <v>Volutone</v>
          </cell>
        </row>
        <row r="5615">
          <cell r="A5615" t="str">
            <v>WM-30-18</v>
          </cell>
          <cell r="B5615" t="str">
            <v>Middle Atlantic</v>
          </cell>
          <cell r="C5615" t="str">
            <v>30SP WALL MOUNT RACK</v>
          </cell>
          <cell r="D5615">
            <v>137.34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 t="str">
            <v>Volutone</v>
          </cell>
        </row>
        <row r="5616">
          <cell r="A5616" t="str">
            <v>WM-30-12</v>
          </cell>
          <cell r="B5616" t="str">
            <v>Middle Atlantic</v>
          </cell>
          <cell r="C5616" t="str">
            <v>30SP WALL MOUNT RACK</v>
          </cell>
          <cell r="D5616">
            <v>118.56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 t="str">
            <v>Volutone</v>
          </cell>
        </row>
        <row r="5617">
          <cell r="A5617" t="str">
            <v>RLM30-L530-1</v>
          </cell>
          <cell r="B5617" t="str">
            <v>Middle Atlantic</v>
          </cell>
          <cell r="C5617" t="str">
            <v>30AMP,120V MPR W/TWISTLK</v>
          </cell>
          <cell r="D5617">
            <v>174.21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 t="str">
            <v>Volutone</v>
          </cell>
        </row>
        <row r="5618">
          <cell r="A5618" t="str">
            <v>ASR-30</v>
          </cell>
          <cell r="B5618" t="str">
            <v>Middle Atlantic</v>
          </cell>
          <cell r="C5618" t="str">
            <v>30"SLDOUT ROT.SHLF SYSTEM</v>
          </cell>
          <cell r="D5618">
            <v>339.17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 t="str">
            <v>Volutone</v>
          </cell>
        </row>
        <row r="5619">
          <cell r="A5619" t="str">
            <v>LD-SP30-SL</v>
          </cell>
          <cell r="B5619" t="str">
            <v>Middle Atlantic</v>
          </cell>
          <cell r="C5619" t="str">
            <v>30"SIDE PNLS SLATE(PR)</v>
          </cell>
          <cell r="D5619">
            <v>342.04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 t="str">
            <v>Volutone</v>
          </cell>
        </row>
        <row r="5620">
          <cell r="A5620" t="str">
            <v>LD-SP30-HM</v>
          </cell>
          <cell r="B5620" t="str">
            <v>Middle Atlantic</v>
          </cell>
          <cell r="C5620" t="str">
            <v>30"SIDE PNLS HNY MPLE(PR)</v>
          </cell>
          <cell r="D5620">
            <v>342.04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 t="str">
            <v>Volutone</v>
          </cell>
        </row>
        <row r="5621">
          <cell r="A5621" t="str">
            <v>LD-SP30-DC</v>
          </cell>
          <cell r="B5621" t="str">
            <v>Middle Atlantic</v>
          </cell>
          <cell r="C5621" t="str">
            <v>30"SIDE PNLS DRK CHRY(PR)</v>
          </cell>
          <cell r="D5621">
            <v>342.04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 t="str">
            <v>Volutone</v>
          </cell>
        </row>
        <row r="5622">
          <cell r="A5622" t="str">
            <v>GR-30</v>
          </cell>
          <cell r="B5622" t="str">
            <v>Middle Atlantic</v>
          </cell>
          <cell r="C5622" t="str">
            <v>30'ROLL GROMMET MATERIAL</v>
          </cell>
          <cell r="D5622">
            <v>21.86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 t="str">
            <v>Volutone</v>
          </cell>
        </row>
        <row r="5623">
          <cell r="A5623" t="str">
            <v>3/8BANA6</v>
          </cell>
          <cell r="B5623" t="str">
            <v>Middle Atlantic</v>
          </cell>
          <cell r="C5623" t="str">
            <v>3/8"BANANA(6)PORT UCP PNL</v>
          </cell>
          <cell r="D5623">
            <v>7.91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 t="str">
            <v>Volutone</v>
          </cell>
        </row>
        <row r="5624">
          <cell r="A5624" t="str">
            <v>3/8BANA4</v>
          </cell>
          <cell r="B5624" t="str">
            <v>Middle Atlantic</v>
          </cell>
          <cell r="C5624" t="str">
            <v>3/8"BANANA(4)PORT UCP PNL</v>
          </cell>
          <cell r="D5624">
            <v>7.91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 t="str">
            <v>Volutone</v>
          </cell>
        </row>
        <row r="5625">
          <cell r="A5625" t="str">
            <v>3/8BANA2</v>
          </cell>
          <cell r="B5625" t="str">
            <v>Middle Atlantic</v>
          </cell>
          <cell r="C5625" t="str">
            <v>3/8"BANANA(2)PORT UCP PNL</v>
          </cell>
          <cell r="D5625">
            <v>7.91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 t="str">
            <v>Volutone</v>
          </cell>
        </row>
        <row r="5626">
          <cell r="A5626" t="str">
            <v>3/8BNC4</v>
          </cell>
          <cell r="B5626" t="str">
            <v>Middle Atlantic</v>
          </cell>
          <cell r="C5626" t="str">
            <v>3/8" BNC (4) PORT UCP PNL</v>
          </cell>
          <cell r="D5626">
            <v>7.91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 t="str">
            <v>Volutone</v>
          </cell>
        </row>
        <row r="5627">
          <cell r="A5627" t="str">
            <v>3/8X8</v>
          </cell>
          <cell r="B5627" t="str">
            <v>Middle Atlantic</v>
          </cell>
          <cell r="C5627" t="str">
            <v>3/8" (8) PORT UCP PNL</v>
          </cell>
          <cell r="D5627">
            <v>7.91</v>
          </cell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 t="str">
            <v>Volutone</v>
          </cell>
        </row>
        <row r="5628">
          <cell r="A5628" t="str">
            <v>3/8X6</v>
          </cell>
          <cell r="B5628" t="str">
            <v>Middle Atlantic</v>
          </cell>
          <cell r="C5628" t="str">
            <v>3/8" (6) PORT UCP PNL</v>
          </cell>
          <cell r="D5628">
            <v>7.91</v>
          </cell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 t="str">
            <v>Volutone</v>
          </cell>
        </row>
        <row r="5629">
          <cell r="A5629" t="str">
            <v>3/8X5</v>
          </cell>
          <cell r="B5629" t="str">
            <v>Middle Atlantic</v>
          </cell>
          <cell r="C5629" t="str">
            <v>3/8" (5) PORT UCP PNL</v>
          </cell>
          <cell r="D5629">
            <v>7.91</v>
          </cell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 t="str">
            <v>Volutone</v>
          </cell>
        </row>
        <row r="5630">
          <cell r="A5630" t="str">
            <v>3/8X4</v>
          </cell>
          <cell r="B5630" t="str">
            <v>Middle Atlantic</v>
          </cell>
          <cell r="C5630" t="str">
            <v>3/8" (4) PORT UCP PNL</v>
          </cell>
          <cell r="D5630">
            <v>7.91</v>
          </cell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 t="str">
            <v>Volutone</v>
          </cell>
        </row>
        <row r="5631">
          <cell r="A5631" t="str">
            <v>3/8X2</v>
          </cell>
          <cell r="B5631" t="str">
            <v>Middle Atlantic</v>
          </cell>
          <cell r="C5631" t="str">
            <v>3/8" (2) PORT UCP PNL</v>
          </cell>
          <cell r="D5631">
            <v>7.91</v>
          </cell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 t="str">
            <v>Volutone</v>
          </cell>
        </row>
        <row r="5632">
          <cell r="A5632" t="str">
            <v>3/8X1</v>
          </cell>
          <cell r="B5632" t="str">
            <v>Middle Atlantic</v>
          </cell>
          <cell r="C5632" t="str">
            <v>3/8" (1) PORT UCP PNL</v>
          </cell>
          <cell r="D5632">
            <v>7.91</v>
          </cell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 t="str">
            <v>Volutone</v>
          </cell>
        </row>
        <row r="5633">
          <cell r="A5633" t="str">
            <v>PCD-3-6-51DC</v>
          </cell>
          <cell r="B5633" t="str">
            <v>Middle Atlantic</v>
          </cell>
          <cell r="C5633" t="str">
            <v>3"WX6"DX51RU,DUAL DUCT</v>
          </cell>
          <cell r="D5633">
            <v>152.84</v>
          </cell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 t="str">
            <v>Volutone</v>
          </cell>
        </row>
        <row r="5634">
          <cell r="A5634" t="str">
            <v>PCD-3-6-45DC</v>
          </cell>
          <cell r="B5634" t="str">
            <v>Middle Atlantic</v>
          </cell>
          <cell r="C5634" t="str">
            <v>3"WX6"DX45RU,DUAL DUCT</v>
          </cell>
          <cell r="D5634">
            <v>134.85</v>
          </cell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 t="str">
            <v>Volutone</v>
          </cell>
        </row>
        <row r="5635">
          <cell r="A5635" t="str">
            <v>PCD-3-6-38DC</v>
          </cell>
          <cell r="B5635" t="str">
            <v>Middle Atlantic</v>
          </cell>
          <cell r="C5635" t="str">
            <v>3"WX6"DX38RU,DUAL DUCT</v>
          </cell>
          <cell r="D5635">
            <v>123.36</v>
          </cell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 t="str">
            <v>Volutone</v>
          </cell>
        </row>
        <row r="5636">
          <cell r="A5636" t="str">
            <v>PCD-3-3-51SC</v>
          </cell>
          <cell r="B5636" t="str">
            <v>Middle Atlantic</v>
          </cell>
          <cell r="C5636" t="str">
            <v>3"WX3"DX51RU,SINGLE DUCT</v>
          </cell>
          <cell r="D5636">
            <v>84.69</v>
          </cell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 t="str">
            <v>Volutone</v>
          </cell>
        </row>
        <row r="5637">
          <cell r="A5637" t="str">
            <v>PCD-3-3-45SC</v>
          </cell>
          <cell r="B5637" t="str">
            <v>Middle Atlantic</v>
          </cell>
          <cell r="C5637" t="str">
            <v>3"WX3"DX45RU,SINGLE DUCT</v>
          </cell>
          <cell r="D5637">
            <v>79.69</v>
          </cell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 t="str">
            <v>Volutone</v>
          </cell>
        </row>
        <row r="5638">
          <cell r="A5638" t="str">
            <v>PCD-3-3-38SC</v>
          </cell>
          <cell r="B5638" t="str">
            <v>Middle Atlantic</v>
          </cell>
          <cell r="C5638" t="str">
            <v>3"WX3"DX38RU,SINGLE DUCT</v>
          </cell>
          <cell r="D5638">
            <v>74.03</v>
          </cell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 t="str">
            <v>Volutone</v>
          </cell>
        </row>
        <row r="5639">
          <cell r="A5639" t="str">
            <v>GK-3G</v>
          </cell>
          <cell r="B5639" t="str">
            <v>Middle Atlantic</v>
          </cell>
          <cell r="C5639" t="str">
            <v>3"GLAND GROMMET KIT 4PCS</v>
          </cell>
          <cell r="D5639">
            <v>27.33</v>
          </cell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 t="str">
            <v>Volutone</v>
          </cell>
        </row>
        <row r="5640">
          <cell r="A5640" t="str">
            <v>CWR-18-36VD4</v>
          </cell>
          <cell r="B5640" t="str">
            <v>Middle Atlantic</v>
          </cell>
          <cell r="C5640" t="str">
            <v>3'DATA WALL CAB,VNTD,36D</v>
          </cell>
          <cell r="D5640">
            <v>553.4</v>
          </cell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 t="str">
            <v>Volutone</v>
          </cell>
        </row>
        <row r="5641">
          <cell r="A5641" t="str">
            <v>CWR-18-32VD</v>
          </cell>
          <cell r="B5641" t="str">
            <v>Middle Atlantic</v>
          </cell>
          <cell r="C5641" t="str">
            <v>3'DATA WALL CAB,VNTD,32D</v>
          </cell>
          <cell r="D5641">
            <v>470.39</v>
          </cell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 t="str">
            <v>Volutone</v>
          </cell>
        </row>
        <row r="5642">
          <cell r="A5642" t="str">
            <v>CWR-18-30VD4</v>
          </cell>
          <cell r="B5642" t="str">
            <v>Middle Atlantic</v>
          </cell>
          <cell r="C5642" t="str">
            <v>3'DATA WALL CAB,VNTD,30D</v>
          </cell>
          <cell r="D5642">
            <v>524.33000000000004</v>
          </cell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 t="str">
            <v>Volutone</v>
          </cell>
        </row>
        <row r="5643">
          <cell r="A5643" t="str">
            <v>CWR-18-26VD4</v>
          </cell>
          <cell r="B5643" t="str">
            <v>Middle Atlantic</v>
          </cell>
          <cell r="C5643" t="str">
            <v>3'DATA WALL CAB,VNTD,26D</v>
          </cell>
          <cell r="D5643">
            <v>507.23</v>
          </cell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 t="str">
            <v>Volutone</v>
          </cell>
        </row>
        <row r="5644">
          <cell r="A5644" t="str">
            <v>CWR-18-26VD</v>
          </cell>
          <cell r="B5644" t="str">
            <v>Middle Atlantic</v>
          </cell>
          <cell r="C5644" t="str">
            <v>3'DATA WALL CAB,VNTD,26D</v>
          </cell>
          <cell r="D5644">
            <v>445.68</v>
          </cell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 t="str">
            <v>Volutone</v>
          </cell>
        </row>
        <row r="5645">
          <cell r="A5645" t="str">
            <v>CWR-18-22VD</v>
          </cell>
          <cell r="B5645" t="str">
            <v>Middle Atlantic</v>
          </cell>
          <cell r="C5645" t="str">
            <v>3'DATA WALL CAB,VNTD,22D</v>
          </cell>
          <cell r="D5645">
            <v>431.15</v>
          </cell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 t="str">
            <v>Volutone</v>
          </cell>
        </row>
        <row r="5646">
          <cell r="A5646" t="str">
            <v>CWR-18-21VD4</v>
          </cell>
          <cell r="B5646" t="str">
            <v>Middle Atlantic</v>
          </cell>
          <cell r="C5646" t="str">
            <v>3'DATA WALL CAB,VNTD,21D</v>
          </cell>
          <cell r="D5646">
            <v>453.65</v>
          </cell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 t="str">
            <v>Volutone</v>
          </cell>
        </row>
        <row r="5647">
          <cell r="A5647" t="str">
            <v>CWR-18-17VD</v>
          </cell>
          <cell r="B5647" t="str">
            <v>Middle Atlantic</v>
          </cell>
          <cell r="C5647" t="str">
            <v>3'DATA WALL CAB,VNTD,17D</v>
          </cell>
          <cell r="D5647">
            <v>385.61</v>
          </cell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 t="str">
            <v>Volutone</v>
          </cell>
        </row>
        <row r="5648">
          <cell r="A5648" t="str">
            <v>CWR-18-36SD4</v>
          </cell>
          <cell r="B5648" t="str">
            <v>Middle Atlantic</v>
          </cell>
          <cell r="C5648" t="str">
            <v>3'DATA WALL CAB,SOLID,36D</v>
          </cell>
          <cell r="D5648">
            <v>541.62</v>
          </cell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 t="str">
            <v>Volutone</v>
          </cell>
        </row>
        <row r="5649">
          <cell r="A5649" t="str">
            <v>CWR-18-32SD</v>
          </cell>
          <cell r="B5649" t="str">
            <v>Middle Atlantic</v>
          </cell>
          <cell r="C5649" t="str">
            <v>3'DATA WALL CAB,SOLID,32D</v>
          </cell>
          <cell r="D5649">
            <v>460.37</v>
          </cell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 t="str">
            <v>Volutone</v>
          </cell>
        </row>
        <row r="5650">
          <cell r="A5650" t="str">
            <v>CWR-18-30SD4</v>
          </cell>
          <cell r="B5650" t="str">
            <v>Middle Atlantic</v>
          </cell>
          <cell r="C5650" t="str">
            <v>3'DATA WALL CAB,SOLID,30D</v>
          </cell>
          <cell r="D5650">
            <v>513.16999999999996</v>
          </cell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 t="str">
            <v>Volutone</v>
          </cell>
        </row>
        <row r="5651">
          <cell r="A5651" t="str">
            <v>CWR-18-26SD4</v>
          </cell>
          <cell r="B5651" t="str">
            <v>Middle Atlantic</v>
          </cell>
          <cell r="C5651" t="str">
            <v>3'DATA WALL CAB,SOLID,26D</v>
          </cell>
          <cell r="D5651">
            <v>496.44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 t="str">
            <v>Volutone</v>
          </cell>
        </row>
        <row r="5652">
          <cell r="A5652" t="str">
            <v>CWR-18-26SD</v>
          </cell>
          <cell r="B5652" t="str">
            <v>Middle Atlantic</v>
          </cell>
          <cell r="C5652" t="str">
            <v>3'DATA WALL CAB,SOLID,26D</v>
          </cell>
          <cell r="D5652">
            <v>436.19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 t="str">
            <v>Volutone</v>
          </cell>
        </row>
        <row r="5653">
          <cell r="A5653" t="str">
            <v>CWR-18-22SD</v>
          </cell>
          <cell r="B5653" t="str">
            <v>Middle Atlantic</v>
          </cell>
          <cell r="C5653" t="str">
            <v>3'DATA WALL CAB,SOLID,22D</v>
          </cell>
          <cell r="D5653">
            <v>421.97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 t="str">
            <v>Volutone</v>
          </cell>
        </row>
        <row r="5654">
          <cell r="A5654" t="str">
            <v>CWR-18-21SD4</v>
          </cell>
          <cell r="B5654" t="str">
            <v>Middle Atlantic</v>
          </cell>
          <cell r="C5654" t="str">
            <v>3'DATA WALL CAB,SOLID,21D</v>
          </cell>
          <cell r="D5654">
            <v>444.01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 t="str">
            <v>Volutone</v>
          </cell>
        </row>
        <row r="5655">
          <cell r="A5655" t="str">
            <v>CWR-18-17SD</v>
          </cell>
          <cell r="B5655" t="str">
            <v>Middle Atlantic</v>
          </cell>
          <cell r="C5655" t="str">
            <v>3'DATA WALL CAB,SOLID,17D</v>
          </cell>
          <cell r="D5655">
            <v>377.4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 t="str">
            <v>Volutone</v>
          </cell>
        </row>
        <row r="5656">
          <cell r="A5656" t="str">
            <v>CWR-18-36PD4</v>
          </cell>
          <cell r="B5656" t="str">
            <v>Middle Atlantic</v>
          </cell>
          <cell r="C5656" t="str">
            <v>3'DATA WALL CAB,PLEXI,36D</v>
          </cell>
          <cell r="D5656">
            <v>588.72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 t="str">
            <v>Volutone</v>
          </cell>
        </row>
        <row r="5657">
          <cell r="A5657" t="str">
            <v>CWR-18-32PD</v>
          </cell>
          <cell r="B5657" t="str">
            <v>Middle Atlantic</v>
          </cell>
          <cell r="C5657" t="str">
            <v>3'DATA WALL CAB,PLEXI,32D</v>
          </cell>
          <cell r="D5657">
            <v>524.9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 t="str">
            <v>Volutone</v>
          </cell>
        </row>
        <row r="5658">
          <cell r="A5658" t="str">
            <v>CWR-18-30PD4</v>
          </cell>
          <cell r="B5658" t="str">
            <v>Middle Atlantic</v>
          </cell>
          <cell r="C5658" t="str">
            <v>3'DATA WALL CAB,PLEXI,30D</v>
          </cell>
          <cell r="D5658">
            <v>557.79999999999995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 t="str">
            <v>Volutone</v>
          </cell>
        </row>
        <row r="5659">
          <cell r="A5659" t="str">
            <v>CWR-18-26PD4</v>
          </cell>
          <cell r="B5659" t="str">
            <v>Middle Atlantic</v>
          </cell>
          <cell r="C5659" t="str">
            <v>3'DATA WALL CAB,PLEXI,26D</v>
          </cell>
          <cell r="D5659">
            <v>539.61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 t="str">
            <v>Volutone</v>
          </cell>
        </row>
        <row r="5660">
          <cell r="A5660" t="str">
            <v>CWR-18-26PD</v>
          </cell>
          <cell r="B5660" t="str">
            <v>Middle Atlantic</v>
          </cell>
          <cell r="C5660" t="str">
            <v>3'DATA WALL CAB,PLEXI,26D</v>
          </cell>
          <cell r="D5660">
            <v>497.33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 t="str">
            <v>Volutone</v>
          </cell>
        </row>
        <row r="5661">
          <cell r="A5661" t="str">
            <v>CWR-18-22PD</v>
          </cell>
          <cell r="B5661" t="str">
            <v>Middle Atlantic</v>
          </cell>
          <cell r="C5661" t="str">
            <v>3'DATA WALL CAB,PLEXI,22D</v>
          </cell>
          <cell r="D5661">
            <v>481.11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 t="str">
            <v>Volutone</v>
          </cell>
        </row>
        <row r="5662">
          <cell r="A5662" t="str">
            <v>CWR-18-21PD4</v>
          </cell>
          <cell r="B5662" t="str">
            <v>Middle Atlantic</v>
          </cell>
          <cell r="C5662" t="str">
            <v>3'DATA WALL CAB,PLEXI,21D</v>
          </cell>
          <cell r="D5662">
            <v>482.61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 t="str">
            <v>Volutone</v>
          </cell>
        </row>
        <row r="5663">
          <cell r="A5663" t="str">
            <v>CWR-18-17PD</v>
          </cell>
          <cell r="B5663" t="str">
            <v>Middle Atlantic</v>
          </cell>
          <cell r="C5663" t="str">
            <v>3'DATA WALL CAB,PLEXI,17D</v>
          </cell>
          <cell r="D5663">
            <v>430.3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 t="str">
            <v>Volutone</v>
          </cell>
        </row>
        <row r="5664">
          <cell r="A5664" t="str">
            <v>TS310</v>
          </cell>
          <cell r="B5664" t="str">
            <v>Middle Atlantic</v>
          </cell>
          <cell r="C5664" t="str">
            <v>3-10 AX-S SERVICE STAND</v>
          </cell>
          <cell r="D5664">
            <v>152.16999999999999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 t="str">
            <v>Volutone</v>
          </cell>
        </row>
        <row r="5665">
          <cell r="A5665" t="str">
            <v>LACE-23-OP</v>
          </cell>
          <cell r="B5665" t="str">
            <v>Middle Atlantic</v>
          </cell>
          <cell r="C5665" t="str">
            <v>3-1/4"W,23SP,TIE PST,6PK</v>
          </cell>
          <cell r="D5665">
            <v>90.93</v>
          </cell>
          <cell r="E5665">
            <v>0</v>
          </cell>
          <cell r="F5665">
            <v>1</v>
          </cell>
          <cell r="G5665">
            <v>0</v>
          </cell>
          <cell r="H5665">
            <v>0</v>
          </cell>
          <cell r="I5665" t="str">
            <v>Volutone</v>
          </cell>
        </row>
        <row r="5666">
          <cell r="A5666" t="str">
            <v>LACE-13-OP</v>
          </cell>
          <cell r="B5666" t="str">
            <v>Middle Atlantic</v>
          </cell>
          <cell r="C5666" t="str">
            <v>3-1/4"W,13SP,TIE PST,6PK</v>
          </cell>
          <cell r="D5666">
            <v>65.459999999999994</v>
          </cell>
          <cell r="E5666">
            <v>0</v>
          </cell>
          <cell r="F5666">
            <v>1</v>
          </cell>
          <cell r="G5666">
            <v>0</v>
          </cell>
          <cell r="H5666">
            <v>0</v>
          </cell>
          <cell r="I5666" t="str">
            <v>Volutone</v>
          </cell>
        </row>
        <row r="5667">
          <cell r="A5667" t="str">
            <v>TW3B</v>
          </cell>
          <cell r="B5667" t="str">
            <v>Middle Atlantic</v>
          </cell>
          <cell r="C5667" t="str">
            <v>3 BLT TWISTLOC(1)PORT UCP</v>
          </cell>
          <cell r="D5667">
            <v>7.91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 t="str">
            <v>Volutone</v>
          </cell>
        </row>
        <row r="5668">
          <cell r="A5668" t="str">
            <v>RIB-3-BGR-38</v>
          </cell>
          <cell r="B5668" t="str">
            <v>Middle Atlantic</v>
          </cell>
          <cell r="C5668" t="str">
            <v>3 BAY,38D,RISER BASE</v>
          </cell>
          <cell r="D5668">
            <v>311.25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 t="str">
            <v>Volutone</v>
          </cell>
        </row>
        <row r="5669">
          <cell r="A5669" t="str">
            <v>RIB-3-BGR-32</v>
          </cell>
          <cell r="B5669" t="str">
            <v>Middle Atlantic</v>
          </cell>
          <cell r="C5669" t="str">
            <v>3 BAY,32D,RISER BASE</v>
          </cell>
          <cell r="D5669">
            <v>305.02999999999997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 t="str">
            <v>Volutone</v>
          </cell>
        </row>
        <row r="5670">
          <cell r="A5670" t="str">
            <v>RIB-3-BGR-27</v>
          </cell>
          <cell r="B5670" t="str">
            <v>Middle Atlantic</v>
          </cell>
          <cell r="C5670" t="str">
            <v>3 BAY,27D,RISER BASE</v>
          </cell>
          <cell r="D5670">
            <v>284.27999999999997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 t="str">
            <v>Volutone</v>
          </cell>
        </row>
        <row r="5671">
          <cell r="A5671" t="str">
            <v>RIB-3-MRK-36</v>
          </cell>
          <cell r="B5671" t="str">
            <v>Middle Atlantic</v>
          </cell>
          <cell r="C5671" t="str">
            <v>3 BAY RISER BASE:36DP MRK</v>
          </cell>
          <cell r="D5671">
            <v>342.92</v>
          </cell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 t="str">
            <v>Volutone</v>
          </cell>
        </row>
        <row r="5672">
          <cell r="A5672" t="str">
            <v>RIB-3-MRK-31</v>
          </cell>
          <cell r="B5672" t="str">
            <v>Middle Atlantic</v>
          </cell>
          <cell r="C5672" t="str">
            <v>3 BAY RISER BASE:31DP MRK</v>
          </cell>
          <cell r="D5672">
            <v>320.16000000000003</v>
          </cell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 t="str">
            <v>Volutone</v>
          </cell>
        </row>
        <row r="5673">
          <cell r="A5673" t="str">
            <v>RIB-3-DRK-36</v>
          </cell>
          <cell r="B5673" t="str">
            <v>Middle Atlantic</v>
          </cell>
          <cell r="C5673" t="str">
            <v>3 BAY RISER BASE,36D DRK</v>
          </cell>
          <cell r="D5673">
            <v>395.58</v>
          </cell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 t="str">
            <v>Volutone</v>
          </cell>
        </row>
        <row r="5674">
          <cell r="A5674" t="str">
            <v>RIB-3-WRK-32</v>
          </cell>
          <cell r="B5674" t="str">
            <v>Middle Atlantic</v>
          </cell>
          <cell r="C5674" t="str">
            <v>3 BAY RISER BASE FOR 32D</v>
          </cell>
          <cell r="D5674">
            <v>320.16000000000003</v>
          </cell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 t="str">
            <v>Volutone</v>
          </cell>
        </row>
        <row r="5675">
          <cell r="A5675" t="str">
            <v>RIB-3-WRK-27</v>
          </cell>
          <cell r="B5675" t="str">
            <v>Middle Atlantic</v>
          </cell>
          <cell r="C5675" t="str">
            <v>3 BAY RISER BASE FOR 27D</v>
          </cell>
          <cell r="D5675">
            <v>297.43</v>
          </cell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 t="str">
            <v>Volutone</v>
          </cell>
        </row>
        <row r="5676">
          <cell r="A5676" t="str">
            <v>RIB-3-MRK-26</v>
          </cell>
          <cell r="B5676" t="str">
            <v>Middle Atlantic</v>
          </cell>
          <cell r="C5676" t="str">
            <v>3 BAY RISER BASE FOR 26DP</v>
          </cell>
          <cell r="D5676">
            <v>297.43</v>
          </cell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 t="str">
            <v>Volutone</v>
          </cell>
        </row>
        <row r="5677">
          <cell r="A5677" t="str">
            <v>EGR-T3-28GS</v>
          </cell>
          <cell r="B5677" t="str">
            <v>Middle Atlantic</v>
          </cell>
          <cell r="C5677" t="str">
            <v>3 BAY EGR TOP,GRAYSTONE</v>
          </cell>
          <cell r="D5677">
            <v>501.94</v>
          </cell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 t="str">
            <v>Volutone</v>
          </cell>
        </row>
        <row r="5678">
          <cell r="A5678" t="str">
            <v>RK2</v>
          </cell>
          <cell r="B5678" t="str">
            <v>Middle Atlantic</v>
          </cell>
          <cell r="C5678" t="str">
            <v>2SP(3.5)RACK, 16DEEP</v>
          </cell>
          <cell r="D5678">
            <v>66.47</v>
          </cell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 t="str">
            <v>Volutone</v>
          </cell>
        </row>
        <row r="5679">
          <cell r="A5679" t="str">
            <v>RK-RR2</v>
          </cell>
          <cell r="B5679" t="str">
            <v>Middle Atlantic</v>
          </cell>
          <cell r="C5679" t="str">
            <v>2SP(3.5")RAIL KIT RK/BRK</v>
          </cell>
          <cell r="D5679">
            <v>4.71</v>
          </cell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 t="str">
            <v>Volutone</v>
          </cell>
        </row>
        <row r="5680">
          <cell r="A5680" t="str">
            <v>HR-EVT2</v>
          </cell>
          <cell r="B5680" t="str">
            <v>Middle Atlantic</v>
          </cell>
          <cell r="C5680" t="str">
            <v>2SP,8.75"W,ALUM VT,BLK</v>
          </cell>
          <cell r="D5680">
            <v>8.33</v>
          </cell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 t="str">
            <v>Volutone</v>
          </cell>
        </row>
        <row r="5681">
          <cell r="A5681" t="str">
            <v>TOR-2-20SP</v>
          </cell>
          <cell r="B5681" t="str">
            <v>Middle Atlantic</v>
          </cell>
          <cell r="C5681" t="str">
            <v>2SP,20"D TIP OUT RK SURMT</v>
          </cell>
          <cell r="D5681">
            <v>241.25</v>
          </cell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 t="str">
            <v>Volutone</v>
          </cell>
        </row>
        <row r="5682">
          <cell r="A5682" t="str">
            <v>TOR-2-20RP</v>
          </cell>
          <cell r="B5682" t="str">
            <v>Middle Atlantic</v>
          </cell>
          <cell r="C5682" t="str">
            <v>2SP,20"D TIP OUT RK RECMT</v>
          </cell>
          <cell r="D5682">
            <v>260.32</v>
          </cell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 t="str">
            <v>Volutone</v>
          </cell>
        </row>
        <row r="5683">
          <cell r="A5683" t="str">
            <v>HPM-2</v>
          </cell>
          <cell r="B5683" t="str">
            <v>Middle Atlantic</v>
          </cell>
          <cell r="C5683" t="str">
            <v>2SP WALLMNT HINGED PANEL</v>
          </cell>
          <cell r="D5683">
            <v>28.76</v>
          </cell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 t="str">
            <v>Volutone</v>
          </cell>
        </row>
        <row r="5684">
          <cell r="A5684" t="str">
            <v>VPM-2</v>
          </cell>
          <cell r="B5684" t="str">
            <v>Middle Atlantic</v>
          </cell>
          <cell r="C5684" t="str">
            <v>2SP VERT PNL MOUNT</v>
          </cell>
          <cell r="D5684">
            <v>48.03</v>
          </cell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 t="str">
            <v>Volutone</v>
          </cell>
        </row>
        <row r="5685">
          <cell r="A5685" t="str">
            <v>U2V</v>
          </cell>
          <cell r="B5685" t="str">
            <v>Middle Atlantic</v>
          </cell>
          <cell r="C5685" t="str">
            <v>2SP VENTED UTILITY SHELF</v>
          </cell>
          <cell r="D5685">
            <v>36.590000000000003</v>
          </cell>
          <cell r="E5685">
            <v>0</v>
          </cell>
          <cell r="F5685">
            <v>0.25</v>
          </cell>
          <cell r="G5685">
            <v>0</v>
          </cell>
          <cell r="H5685">
            <v>0</v>
          </cell>
          <cell r="I5685" t="str">
            <v>Volutone</v>
          </cell>
        </row>
        <row r="5686">
          <cell r="A5686" t="str">
            <v>UD2</v>
          </cell>
          <cell r="B5686" t="str">
            <v>Middle Atlantic</v>
          </cell>
          <cell r="C5686" t="str">
            <v>2SP UTIL.DRAWER,BLK</v>
          </cell>
          <cell r="D5686">
            <v>80.39</v>
          </cell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 t="str">
            <v>Volutone</v>
          </cell>
        </row>
        <row r="5687">
          <cell r="A5687" t="str">
            <v>UNI-2</v>
          </cell>
          <cell r="B5687" t="str">
            <v>Middle Atlantic</v>
          </cell>
          <cell r="C5687" t="str">
            <v>2SP UNIVERSAL CONNECTOR P</v>
          </cell>
          <cell r="D5687">
            <v>25.11</v>
          </cell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 t="str">
            <v>Volutone</v>
          </cell>
        </row>
        <row r="5688">
          <cell r="A5688" t="str">
            <v>SFACE2</v>
          </cell>
          <cell r="B5688" t="str">
            <v>Middle Atlantic</v>
          </cell>
          <cell r="C5688" t="str">
            <v>2SP TEXTURED RSH FACE ONL</v>
          </cell>
          <cell r="D5688">
            <v>45.87</v>
          </cell>
          <cell r="E5688">
            <v>0</v>
          </cell>
          <cell r="F5688">
            <v>0.25</v>
          </cell>
          <cell r="G5688">
            <v>0</v>
          </cell>
          <cell r="H5688">
            <v>0</v>
          </cell>
          <cell r="I5688" t="str">
            <v>Volutone</v>
          </cell>
        </row>
        <row r="5689">
          <cell r="A5689" t="str">
            <v>TD2</v>
          </cell>
          <cell r="B5689" t="str">
            <v>Middle Atlantic</v>
          </cell>
          <cell r="C5689" t="str">
            <v>2SP TEXTURED DRAWER</v>
          </cell>
          <cell r="D5689">
            <v>95.27</v>
          </cell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 t="str">
            <v>Volutone</v>
          </cell>
        </row>
        <row r="5690">
          <cell r="A5690" t="str">
            <v>TD2LK</v>
          </cell>
          <cell r="B5690" t="str">
            <v>Middle Atlantic</v>
          </cell>
          <cell r="C5690" t="str">
            <v>2SP TEXT DRAWER W/LOCK</v>
          </cell>
          <cell r="D5690">
            <v>120.94</v>
          </cell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 t="str">
            <v>Volutone</v>
          </cell>
        </row>
        <row r="5691">
          <cell r="A5691" t="str">
            <v>APV-2</v>
          </cell>
          <cell r="B5691" t="str">
            <v>Middle Atlantic</v>
          </cell>
          <cell r="C5691" t="str">
            <v>2SP SLOTTED ACCESS PANEL</v>
          </cell>
          <cell r="D5691">
            <v>25.18</v>
          </cell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 t="str">
            <v>Volutone</v>
          </cell>
        </row>
        <row r="5692">
          <cell r="A5692" t="str">
            <v>SPM-2</v>
          </cell>
          <cell r="B5692" t="str">
            <v>Middle Atlantic</v>
          </cell>
          <cell r="C5692" t="str">
            <v>2SP SIDEWAYS PANEL MOUNT</v>
          </cell>
          <cell r="D5692">
            <v>67.06</v>
          </cell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 t="str">
            <v>Volutone</v>
          </cell>
        </row>
        <row r="5693">
          <cell r="A5693" t="str">
            <v>23-19-2</v>
          </cell>
          <cell r="B5693" t="str">
            <v>Middle Atlantic</v>
          </cell>
          <cell r="C5693" t="str">
            <v>2SP REDUCER, 23 TO 19(PAI</v>
          </cell>
          <cell r="D5693">
            <v>12.33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 t="str">
            <v>Volutone</v>
          </cell>
        </row>
        <row r="5694">
          <cell r="A5694" t="str">
            <v>RDR-SH2</v>
          </cell>
          <cell r="B5694" t="str">
            <v>Middle Atlantic</v>
          </cell>
          <cell r="C5694" t="str">
            <v>2SP REAR SUPPORT SHLF,RDR</v>
          </cell>
          <cell r="D5694">
            <v>42.54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 t="str">
            <v>Volutone</v>
          </cell>
        </row>
        <row r="5695">
          <cell r="A5695" t="str">
            <v>U2</v>
          </cell>
          <cell r="B5695" t="str">
            <v>Middle Atlantic</v>
          </cell>
          <cell r="C5695" t="str">
            <v>2SP RACKSHELF 14.75DP</v>
          </cell>
          <cell r="D5695">
            <v>36.590000000000003</v>
          </cell>
          <cell r="E5695">
            <v>0</v>
          </cell>
          <cell r="F5695">
            <v>0.25</v>
          </cell>
          <cell r="G5695">
            <v>0</v>
          </cell>
          <cell r="H5695">
            <v>0</v>
          </cell>
          <cell r="I5695" t="str">
            <v>Volutone</v>
          </cell>
        </row>
        <row r="5696">
          <cell r="A5696" t="str">
            <v>SL-2</v>
          </cell>
          <cell r="B5696" t="str">
            <v>Middle Atlantic</v>
          </cell>
          <cell r="C5696" t="str">
            <v>2SP PLEXI SECURITY COVER</v>
          </cell>
          <cell r="D5696">
            <v>21.3</v>
          </cell>
          <cell r="E5696">
            <v>0</v>
          </cell>
          <cell r="F5696">
            <v>0.25</v>
          </cell>
          <cell r="G5696">
            <v>0</v>
          </cell>
          <cell r="H5696">
            <v>0</v>
          </cell>
          <cell r="I5696" t="str">
            <v>Volutone</v>
          </cell>
        </row>
        <row r="5697">
          <cell r="A5697" t="str">
            <v>PHCM-2-3</v>
          </cell>
          <cell r="B5697" t="str">
            <v>Middle Atlantic</v>
          </cell>
          <cell r="C5697" t="str">
            <v>2SP PLASTIC CBL MNG,3"D</v>
          </cell>
          <cell r="D5697">
            <v>20.91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 t="str">
            <v>Volutone</v>
          </cell>
        </row>
        <row r="5698">
          <cell r="A5698" t="str">
            <v>PPM-2</v>
          </cell>
          <cell r="B5698" t="str">
            <v>Middle Atlantic</v>
          </cell>
          <cell r="C5698" t="str">
            <v>2SP PIVOTING PNL MNT 6DP</v>
          </cell>
          <cell r="D5698">
            <v>50.23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 t="str">
            <v>Volutone</v>
          </cell>
        </row>
        <row r="5699">
          <cell r="A5699" t="str">
            <v>VT2</v>
          </cell>
          <cell r="B5699" t="str">
            <v>Middle Atlantic</v>
          </cell>
          <cell r="C5699" t="str">
            <v>2SP PERFORATED VENT PANEL</v>
          </cell>
          <cell r="D5699">
            <v>10.89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 t="str">
            <v>Volutone</v>
          </cell>
        </row>
        <row r="5700">
          <cell r="A5700" t="str">
            <v>S2</v>
          </cell>
          <cell r="B5700" t="str">
            <v>Middle Atlantic</v>
          </cell>
          <cell r="C5700" t="str">
            <v>2SP PERFORATED SECURITY C</v>
          </cell>
          <cell r="D5700">
            <v>21.8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 t="str">
            <v>Volutone</v>
          </cell>
        </row>
        <row r="5701">
          <cell r="A5701" t="str">
            <v>UFAF-2</v>
          </cell>
          <cell r="B5701" t="str">
            <v>Middle Atlantic</v>
          </cell>
          <cell r="C5701" t="str">
            <v>2SP PANEL,UFA SERIES BPC</v>
          </cell>
          <cell r="D5701">
            <v>7.78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 t="str">
            <v>Volutone</v>
          </cell>
        </row>
        <row r="5702">
          <cell r="A5702" t="str">
            <v>UFAF-2A</v>
          </cell>
          <cell r="B5702" t="str">
            <v>Middle Atlantic</v>
          </cell>
          <cell r="C5702" t="str">
            <v>2SP PANEL,UFA SERIES BBA</v>
          </cell>
          <cell r="D5702">
            <v>13.36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 t="str">
            <v>Volutone</v>
          </cell>
        </row>
        <row r="5703">
          <cell r="A5703" t="str">
            <v>OCAP-2</v>
          </cell>
          <cell r="B5703" t="str">
            <v>Middle Atlantic</v>
          </cell>
          <cell r="C5703" t="str">
            <v>2SP OPEN CLAMPING RACKMNT</v>
          </cell>
          <cell r="D5703">
            <v>21.11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 t="str">
            <v>Volutone</v>
          </cell>
        </row>
        <row r="5704">
          <cell r="A5704" t="str">
            <v>U2MS</v>
          </cell>
          <cell r="B5704" t="str">
            <v>Middle Atlantic</v>
          </cell>
          <cell r="C5704" t="str">
            <v>2SP MID-MNT RCKSHLF 18DP</v>
          </cell>
          <cell r="D5704">
            <v>50.23</v>
          </cell>
          <cell r="E5704">
            <v>0</v>
          </cell>
          <cell r="F5704">
            <v>0.25</v>
          </cell>
          <cell r="G5704">
            <v>0</v>
          </cell>
          <cell r="H5704">
            <v>0</v>
          </cell>
          <cell r="I5704" t="str">
            <v>Volutone</v>
          </cell>
        </row>
        <row r="5705">
          <cell r="A5705" t="str">
            <v>VTB-2</v>
          </cell>
          <cell r="B5705" t="str">
            <v>Middle Atlantic</v>
          </cell>
          <cell r="C5705" t="str">
            <v>2SP LIGHT BLOCKING VENT</v>
          </cell>
          <cell r="D5705">
            <v>22.98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 t="str">
            <v>Volutone</v>
          </cell>
        </row>
        <row r="5706">
          <cell r="A5706" t="str">
            <v>HCT-2</v>
          </cell>
          <cell r="B5706" t="str">
            <v>Middle Atlantic</v>
          </cell>
          <cell r="C5706" t="str">
            <v>2SP HORIZONTAL CABLE CHAN</v>
          </cell>
          <cell r="D5706">
            <v>21.79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 t="str">
            <v>Volutone</v>
          </cell>
        </row>
        <row r="5707">
          <cell r="A5707" t="str">
            <v>HCM-2DV</v>
          </cell>
          <cell r="B5707" t="str">
            <v>Middle Atlantic</v>
          </cell>
          <cell r="C5707" t="str">
            <v>2SP HORIZ CBL MGR D&amp;VERT</v>
          </cell>
          <cell r="D5707">
            <v>25.8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 t="str">
            <v>Volutone</v>
          </cell>
        </row>
        <row r="5708">
          <cell r="A5708" t="str">
            <v>HCM-2D</v>
          </cell>
          <cell r="B5708" t="str">
            <v>Middle Atlantic</v>
          </cell>
          <cell r="C5708" t="str">
            <v>2SP HORIZ CABLE MGR D-RIN</v>
          </cell>
          <cell r="D5708">
            <v>24.01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 t="str">
            <v>Volutone</v>
          </cell>
        </row>
        <row r="5709">
          <cell r="A5709" t="str">
            <v>UCP-SF</v>
          </cell>
          <cell r="B5709" t="str">
            <v>Middle Atlantic</v>
          </cell>
          <cell r="C5709" t="str">
            <v>2SP HINGED UCP FRAME KIT</v>
          </cell>
          <cell r="D5709">
            <v>26.07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 t="str">
            <v>Volutone</v>
          </cell>
        </row>
        <row r="5710">
          <cell r="A5710" t="str">
            <v>SECL-2</v>
          </cell>
          <cell r="B5710" t="str">
            <v>Middle Atlantic</v>
          </cell>
          <cell r="C5710" t="str">
            <v>2SP HINGED PLEXI SECURITY</v>
          </cell>
          <cell r="D5710">
            <v>38.43</v>
          </cell>
          <cell r="E5710">
            <v>0</v>
          </cell>
          <cell r="F5710">
            <v>0.25</v>
          </cell>
          <cell r="G5710">
            <v>0</v>
          </cell>
          <cell r="H5710">
            <v>0</v>
          </cell>
          <cell r="I5710" t="str">
            <v>Volutone</v>
          </cell>
        </row>
        <row r="5711">
          <cell r="A5711" t="str">
            <v>HHCM-2</v>
          </cell>
          <cell r="B5711" t="str">
            <v>Middle Atlantic</v>
          </cell>
          <cell r="C5711" t="str">
            <v>2SP HINGED HORIZ CABLEMGR</v>
          </cell>
          <cell r="D5711">
            <v>33.08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 t="str">
            <v>Volutone</v>
          </cell>
        </row>
        <row r="5712">
          <cell r="A5712" t="str">
            <v>VDS</v>
          </cell>
          <cell r="B5712" t="str">
            <v>Middle Atlantic</v>
          </cell>
          <cell r="C5712" t="str">
            <v>2SP FRNT&amp;REAR MT SHELF 25</v>
          </cell>
          <cell r="D5712">
            <v>73.05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 t="str">
            <v>Volutone</v>
          </cell>
        </row>
        <row r="5713">
          <cell r="A5713" t="str">
            <v>FEB2</v>
          </cell>
          <cell r="B5713" t="str">
            <v>Middle Atlantic</v>
          </cell>
          <cell r="C5713" t="str">
            <v>2SP FLAT ECONO BLANK</v>
          </cell>
          <cell r="D5713">
            <v>6.65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 t="str">
            <v>Volutone</v>
          </cell>
        </row>
        <row r="5714">
          <cell r="A5714" t="str">
            <v>HBL2</v>
          </cell>
          <cell r="B5714" t="str">
            <v>Middle Atlantic</v>
          </cell>
          <cell r="C5714" t="str">
            <v>2SP FLAT ANOD.ALUM.BLANK</v>
          </cell>
          <cell r="D5714">
            <v>13.87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 t="str">
            <v>Volutone</v>
          </cell>
        </row>
        <row r="5715">
          <cell r="A5715" t="str">
            <v>PHBL-2</v>
          </cell>
          <cell r="B5715" t="str">
            <v>Middle Atlantic</v>
          </cell>
          <cell r="C5715" t="str">
            <v>2SP FLAT ALUM BLANK PANEL</v>
          </cell>
          <cell r="D5715">
            <v>8.48</v>
          </cell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 t="str">
            <v>Volutone</v>
          </cell>
        </row>
        <row r="5716">
          <cell r="A5716" t="str">
            <v>SB2</v>
          </cell>
          <cell r="B5716" t="str">
            <v>Middle Atlantic</v>
          </cell>
          <cell r="C5716" t="str">
            <v>2SP FLANGED TEXT BLANK PA</v>
          </cell>
          <cell r="D5716">
            <v>10.79</v>
          </cell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 t="str">
            <v>Volutone</v>
          </cell>
        </row>
        <row r="5717">
          <cell r="A5717" t="str">
            <v>EVT2</v>
          </cell>
          <cell r="B5717" t="str">
            <v>Middle Atlantic</v>
          </cell>
          <cell r="C5717" t="str">
            <v>2SP FLANGED ECONO VENT</v>
          </cell>
          <cell r="D5717">
            <v>9.2200000000000006</v>
          </cell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 t="str">
            <v>Volutone</v>
          </cell>
        </row>
        <row r="5718">
          <cell r="A5718" t="str">
            <v>EB2</v>
          </cell>
          <cell r="B5718" t="str">
            <v>Middle Atlantic</v>
          </cell>
          <cell r="C5718" t="str">
            <v>2SP FLANGED ECONO BLANK</v>
          </cell>
          <cell r="D5718">
            <v>7.57</v>
          </cell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 t="str">
            <v>Volutone</v>
          </cell>
        </row>
        <row r="5719">
          <cell r="A5719" t="str">
            <v>PBL-2</v>
          </cell>
          <cell r="B5719" t="str">
            <v>Middle Atlantic</v>
          </cell>
          <cell r="C5719" t="str">
            <v>2SP FLANGED ALUM BLANK PA</v>
          </cell>
          <cell r="D5719">
            <v>7.11</v>
          </cell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 t="str">
            <v>Volutone</v>
          </cell>
        </row>
        <row r="5720">
          <cell r="A5720" t="str">
            <v>BL2</v>
          </cell>
          <cell r="B5720" t="str">
            <v>Middle Atlantic</v>
          </cell>
          <cell r="C5720" t="str">
            <v>2SP FLANGED ALUM ANOD BLA</v>
          </cell>
          <cell r="D5720">
            <v>13.04</v>
          </cell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 t="str">
            <v>Volutone</v>
          </cell>
        </row>
        <row r="5721">
          <cell r="A5721" t="str">
            <v>VTF2</v>
          </cell>
          <cell r="B5721" t="str">
            <v>Middle Atlantic</v>
          </cell>
          <cell r="C5721" t="str">
            <v>2SP FINE PERF VENT PANEL</v>
          </cell>
          <cell r="D5721">
            <v>10.89</v>
          </cell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 t="str">
            <v>Volutone</v>
          </cell>
        </row>
        <row r="5722">
          <cell r="A5722" t="str">
            <v>SF2</v>
          </cell>
          <cell r="B5722" t="str">
            <v>Middle Atlantic</v>
          </cell>
          <cell r="C5722" t="str">
            <v>2SP FINE PERF SECURITY CO</v>
          </cell>
          <cell r="D5722">
            <v>21.8</v>
          </cell>
          <cell r="E5722">
            <v>0</v>
          </cell>
          <cell r="F5722">
            <v>0.25</v>
          </cell>
          <cell r="G5722">
            <v>0</v>
          </cell>
          <cell r="H5722">
            <v>0</v>
          </cell>
          <cell r="I5722" t="str">
            <v>Volutone</v>
          </cell>
        </row>
        <row r="5723">
          <cell r="A5723" t="str">
            <v>EC-2</v>
          </cell>
          <cell r="B5723" t="str">
            <v>Middle Atlantic</v>
          </cell>
          <cell r="C5723" t="str">
            <v>2SP ECONO CHASSIS 6DP</v>
          </cell>
          <cell r="D5723">
            <v>39.18</v>
          </cell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 t="str">
            <v>Volutone</v>
          </cell>
        </row>
        <row r="5724">
          <cell r="A5724" t="str">
            <v>RC-2</v>
          </cell>
          <cell r="B5724" t="str">
            <v>Middle Atlantic</v>
          </cell>
          <cell r="C5724" t="str">
            <v>2SP CLAMPING RACKSHELF</v>
          </cell>
          <cell r="D5724">
            <v>42.82</v>
          </cell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 t="str">
            <v>Volutone</v>
          </cell>
        </row>
        <row r="5725">
          <cell r="A5725" t="str">
            <v>CH2</v>
          </cell>
          <cell r="B5725" t="str">
            <v>Middle Atlantic</v>
          </cell>
          <cell r="C5725" t="str">
            <v>2SP CHASSIS 10DP-ANODIZED</v>
          </cell>
          <cell r="D5725">
            <v>67.319999999999993</v>
          </cell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 t="str">
            <v>Volutone</v>
          </cell>
        </row>
        <row r="5726">
          <cell r="A5726" t="str">
            <v>PHCM-2-3-P4</v>
          </cell>
          <cell r="B5726" t="str">
            <v>Middle Atlantic</v>
          </cell>
          <cell r="C5726" t="str">
            <v>2SP CBL MNG,3"D,4PK</v>
          </cell>
          <cell r="D5726">
            <v>79.81</v>
          </cell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 t="str">
            <v>Volutone</v>
          </cell>
        </row>
        <row r="5727">
          <cell r="A5727" t="str">
            <v>HCM-2DR</v>
          </cell>
          <cell r="B5727" t="str">
            <v>Middle Atlantic</v>
          </cell>
          <cell r="C5727" t="str">
            <v>2SP CBL MGR FRONT&amp;REAR D-</v>
          </cell>
          <cell r="D5727">
            <v>29.37</v>
          </cell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 t="str">
            <v>Volutone</v>
          </cell>
        </row>
        <row r="5728">
          <cell r="A5728" t="str">
            <v>BR2</v>
          </cell>
          <cell r="B5728" t="str">
            <v>Middle Atlantic</v>
          </cell>
          <cell r="C5728" t="str">
            <v>2SP BRUSH GROMMET PANEL</v>
          </cell>
          <cell r="D5728">
            <v>38.94</v>
          </cell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 t="str">
            <v>Volutone</v>
          </cell>
        </row>
        <row r="5729">
          <cell r="A5729" t="str">
            <v>EVTA-2</v>
          </cell>
          <cell r="B5729" t="str">
            <v>Middle Atlantic</v>
          </cell>
          <cell r="C5729" t="str">
            <v>2SP ANODIZED SLOTTED VENT</v>
          </cell>
          <cell r="D5729">
            <v>17.96</v>
          </cell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 t="str">
            <v>Volutone</v>
          </cell>
        </row>
        <row r="5730">
          <cell r="A5730" t="str">
            <v>D2</v>
          </cell>
          <cell r="B5730" t="str">
            <v>Middle Atlantic</v>
          </cell>
          <cell r="C5730" t="str">
            <v>2SP ANODIZED DRAWER</v>
          </cell>
          <cell r="D5730">
            <v>98.92</v>
          </cell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 t="str">
            <v>Volutone</v>
          </cell>
        </row>
        <row r="5731">
          <cell r="A5731" t="str">
            <v>VTP-2</v>
          </cell>
          <cell r="B5731" t="str">
            <v>Middle Atlantic</v>
          </cell>
          <cell r="C5731" t="str">
            <v>2SP ANOD SLOTTED VENT PAN</v>
          </cell>
          <cell r="D5731">
            <v>18.03</v>
          </cell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 t="str">
            <v>Volutone</v>
          </cell>
        </row>
        <row r="5732">
          <cell r="A5732" t="str">
            <v>D2LK</v>
          </cell>
          <cell r="B5732" t="str">
            <v>Middle Atlantic</v>
          </cell>
          <cell r="C5732" t="str">
            <v>2SP ANOD DRAWER W/LOCK</v>
          </cell>
          <cell r="D5732">
            <v>121.74</v>
          </cell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 t="str">
            <v>Volutone</v>
          </cell>
        </row>
        <row r="5733">
          <cell r="A5733" t="str">
            <v>AFACE2</v>
          </cell>
          <cell r="B5733" t="str">
            <v>Middle Atlantic</v>
          </cell>
          <cell r="C5733" t="str">
            <v>2SP ALUMINUM RSH FACE ONL</v>
          </cell>
          <cell r="D5733">
            <v>55.88</v>
          </cell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 t="str">
            <v>Volutone</v>
          </cell>
        </row>
        <row r="5734">
          <cell r="A5734" t="str">
            <v>AP-2</v>
          </cell>
          <cell r="B5734" t="str">
            <v>Middle Atlantic</v>
          </cell>
          <cell r="C5734" t="str">
            <v>2SP ACCESS PANEL</v>
          </cell>
          <cell r="D5734">
            <v>21.13</v>
          </cell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 t="str">
            <v>Volutone</v>
          </cell>
        </row>
        <row r="5735">
          <cell r="A5735" t="str">
            <v>RR2-3RCN</v>
          </cell>
          <cell r="B5735" t="str">
            <v>Middle Atlantic</v>
          </cell>
          <cell r="C5735" t="str">
            <v>2SP 3"D RACKRAIL RECESSOR</v>
          </cell>
          <cell r="D5735">
            <v>19.14</v>
          </cell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 t="str">
            <v>Volutone</v>
          </cell>
        </row>
        <row r="5736">
          <cell r="A5736" t="str">
            <v>AV5002BK</v>
          </cell>
          <cell r="B5736" t="str">
            <v>Middle Atlantic</v>
          </cell>
          <cell r="C5736" t="str">
            <v>2PMTHREE BNC F/F,BK</v>
          </cell>
          <cell r="D5736">
            <v>20.72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 t="str">
            <v>Volutone</v>
          </cell>
        </row>
        <row r="5737">
          <cell r="A5737" t="str">
            <v>LBH-1930-T</v>
          </cell>
          <cell r="B5737" t="str">
            <v>Middle Atlantic</v>
          </cell>
          <cell r="C5737" t="str">
            <v>2PK TLSCP HOR(19-30)LCBAR</v>
          </cell>
          <cell r="D5737">
            <v>28.85</v>
          </cell>
          <cell r="F5737">
            <v>1</v>
          </cell>
          <cell r="I5737" t="str">
            <v>Volutone</v>
          </cell>
        </row>
        <row r="5738">
          <cell r="A5738" t="str">
            <v>LBFR-3650-T</v>
          </cell>
          <cell r="B5738" t="str">
            <v>Middle Atlantic</v>
          </cell>
          <cell r="C5738" t="str">
            <v>2PK TLSCP F-R(36-50)LCBAR</v>
          </cell>
          <cell r="D5738">
            <v>45.34</v>
          </cell>
          <cell r="F5738">
            <v>1</v>
          </cell>
          <cell r="I5738" t="str">
            <v>Volutone</v>
          </cell>
        </row>
        <row r="5739">
          <cell r="A5739" t="str">
            <v>LBFR-2036-T</v>
          </cell>
          <cell r="B5739" t="str">
            <v>Middle Atlantic</v>
          </cell>
          <cell r="C5739" t="str">
            <v>2PK TLSCP F-R(20-36)LCBAR</v>
          </cell>
          <cell r="D5739">
            <v>40.79</v>
          </cell>
          <cell r="F5739">
            <v>1</v>
          </cell>
          <cell r="I5739" t="str">
            <v>Volutone</v>
          </cell>
        </row>
        <row r="5740">
          <cell r="A5740" t="str">
            <v>LBFR-1626-T</v>
          </cell>
          <cell r="B5740" t="str">
            <v>Middle Atlantic</v>
          </cell>
          <cell r="C5740" t="str">
            <v>2PK TLSCP F-R(16-26)LCBAR</v>
          </cell>
          <cell r="D5740">
            <v>32.97</v>
          </cell>
          <cell r="F5740">
            <v>1</v>
          </cell>
          <cell r="I5740" t="str">
            <v>Volutone</v>
          </cell>
        </row>
        <row r="5741">
          <cell r="A5741" t="str">
            <v>LBFR-5A-26</v>
          </cell>
          <cell r="B5741" t="str">
            <v>Middle Atlantic</v>
          </cell>
          <cell r="C5741" t="str">
            <v>2PK FIXED F-R(26")LACEBAR</v>
          </cell>
          <cell r="D5741">
            <v>28.85</v>
          </cell>
          <cell r="F5741">
            <v>1</v>
          </cell>
          <cell r="I5741" t="str">
            <v>Volutone</v>
          </cell>
        </row>
        <row r="5742">
          <cell r="A5742" t="str">
            <v>LBFR-5A-20</v>
          </cell>
          <cell r="B5742" t="str">
            <v>Middle Atlantic</v>
          </cell>
          <cell r="C5742" t="str">
            <v>2PK FIXED F-R(20")LACEBAR</v>
          </cell>
          <cell r="D5742">
            <v>24.72</v>
          </cell>
          <cell r="E5742">
            <v>0</v>
          </cell>
          <cell r="F5742">
            <v>1</v>
          </cell>
          <cell r="G5742">
            <v>0</v>
          </cell>
          <cell r="H5742">
            <v>0</v>
          </cell>
          <cell r="I5742" t="str">
            <v>Volutone</v>
          </cell>
        </row>
        <row r="5743">
          <cell r="A5743" t="str">
            <v>LBFR-5A-16</v>
          </cell>
          <cell r="B5743" t="str">
            <v>Middle Atlantic</v>
          </cell>
          <cell r="C5743" t="str">
            <v>2PK FIXED F-R(16")LACEBAR</v>
          </cell>
          <cell r="D5743">
            <v>20.6</v>
          </cell>
          <cell r="F5743">
            <v>1</v>
          </cell>
          <cell r="I5743" t="str">
            <v>Volutone</v>
          </cell>
        </row>
        <row r="5744">
          <cell r="A5744" t="str">
            <v>MAG-1/2</v>
          </cell>
          <cell r="B5744" t="str">
            <v>Middle Atlantic</v>
          </cell>
          <cell r="C5744" t="str">
            <v>2PC MAGNETIC SOCKETS FOR</v>
          </cell>
          <cell r="D5744">
            <v>20.34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 t="str">
            <v>Volutone</v>
          </cell>
        </row>
        <row r="5745">
          <cell r="A5745" t="str">
            <v>AV9016BK</v>
          </cell>
          <cell r="B5745" t="str">
            <v>Middle Atlantic</v>
          </cell>
          <cell r="C5745" t="str">
            <v>2P,XLR PANEL MOUNT PLATE</v>
          </cell>
          <cell r="D5745">
            <v>8.9600000000000009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 t="str">
            <v>Volutone</v>
          </cell>
        </row>
        <row r="5746">
          <cell r="A5746" t="str">
            <v>AV8009BK</v>
          </cell>
          <cell r="B5746" t="str">
            <v>Middle Atlantic</v>
          </cell>
          <cell r="C5746" t="str">
            <v>2P,XLR 3PIN M/SOLDER,BK</v>
          </cell>
          <cell r="D5746">
            <v>15.68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 t="str">
            <v>Volutone</v>
          </cell>
        </row>
        <row r="5747">
          <cell r="A5747" t="str">
            <v>AV8008BK</v>
          </cell>
          <cell r="B5747" t="str">
            <v>Middle Atlantic</v>
          </cell>
          <cell r="C5747" t="str">
            <v>2P,XLR 3PIN M/SOLDER,BK</v>
          </cell>
          <cell r="D5747">
            <v>17.920000000000002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 t="str">
            <v>Volutone</v>
          </cell>
        </row>
        <row r="5748">
          <cell r="A5748" t="str">
            <v>AV9004BK</v>
          </cell>
          <cell r="B5748" t="str">
            <v>Middle Atlantic</v>
          </cell>
          <cell r="C5748" t="str">
            <v>2P,BLANK PLATE,BK</v>
          </cell>
          <cell r="D5748">
            <v>8.9600000000000009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 t="str">
            <v>Volutone</v>
          </cell>
        </row>
        <row r="5749">
          <cell r="A5749" t="str">
            <v>V4011FO</v>
          </cell>
          <cell r="B5749" t="str">
            <v>Middle Atlantic</v>
          </cell>
          <cell r="C5749" t="str">
            <v>2IN RAD FLT ELBW V4000 IV</v>
          </cell>
          <cell r="D5749">
            <v>26.35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 t="str">
            <v>Volutone</v>
          </cell>
        </row>
        <row r="5750">
          <cell r="A5750" t="str">
            <v>SCQ-2BK</v>
          </cell>
          <cell r="B5750" t="str">
            <v>Middle Atlantic</v>
          </cell>
          <cell r="C5750" t="str">
            <v>2BY CONFIG QCOOL CONS BK</v>
          </cell>
          <cell r="D5750">
            <v>2528.4899999999998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 t="str">
            <v>Volutone</v>
          </cell>
        </row>
        <row r="5751">
          <cell r="A5751" t="str">
            <v>SC-2BK</v>
          </cell>
          <cell r="B5751" t="str">
            <v>Middle Atlantic</v>
          </cell>
          <cell r="C5751" t="str">
            <v>2BY CONFIG CONV CNS BK</v>
          </cell>
          <cell r="D5751">
            <v>2303.33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 t="str">
            <v>Volutone</v>
          </cell>
        </row>
        <row r="5752">
          <cell r="A5752" t="str">
            <v>BANGLE-2-38</v>
          </cell>
          <cell r="B5752" t="str">
            <v>Middle Atlantic</v>
          </cell>
          <cell r="C5752" t="str">
            <v>2BAYBGR FLRANGLES (PR)38"</v>
          </cell>
          <cell r="D5752">
            <v>83.64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 t="str">
            <v>Volutone</v>
          </cell>
        </row>
        <row r="5753">
          <cell r="A5753" t="str">
            <v>SRB-2-MRK-4824</v>
          </cell>
          <cell r="B5753" t="str">
            <v>Middle Atlantic</v>
          </cell>
          <cell r="C5753" t="str">
            <v>2BAY,48D 24H SEISMIC BASE</v>
          </cell>
          <cell r="D5753">
            <v>549.82000000000005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 t="str">
            <v>Volutone</v>
          </cell>
        </row>
        <row r="5754">
          <cell r="A5754" t="str">
            <v>SRB-2-DRK-4824</v>
          </cell>
          <cell r="B5754" t="str">
            <v>Middle Atlantic</v>
          </cell>
          <cell r="C5754" t="str">
            <v>2BAY,48D 24H SEISMIC BASE</v>
          </cell>
          <cell r="D5754">
            <v>568.20000000000005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 t="str">
            <v>Volutone</v>
          </cell>
        </row>
        <row r="5755">
          <cell r="A5755" t="str">
            <v>SRB-2-MRK-4224</v>
          </cell>
          <cell r="B5755" t="str">
            <v>Middle Atlantic</v>
          </cell>
          <cell r="C5755" t="str">
            <v>2BAY,42D 24H SEISMIC BASE</v>
          </cell>
          <cell r="D5755">
            <v>523.6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 t="str">
            <v>Volutone</v>
          </cell>
        </row>
        <row r="5756">
          <cell r="A5756" t="str">
            <v>SRB-2-DRK-4224</v>
          </cell>
          <cell r="B5756" t="str">
            <v>Middle Atlantic</v>
          </cell>
          <cell r="C5756" t="str">
            <v>2BAY,42D 24H SEISMIC BASE</v>
          </cell>
          <cell r="D5756">
            <v>540.9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 t="str">
            <v>Volutone</v>
          </cell>
        </row>
        <row r="5757">
          <cell r="A5757" t="str">
            <v>SRB-2-DRK-3624</v>
          </cell>
          <cell r="B5757" t="str">
            <v>Middle Atlantic</v>
          </cell>
          <cell r="C5757" t="str">
            <v>2BAY,36D 24H SEISMIC BASE</v>
          </cell>
          <cell r="D5757">
            <v>505.51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 t="str">
            <v>Volutone</v>
          </cell>
        </row>
        <row r="5758">
          <cell r="A5758" t="str">
            <v>SRB-2-DRK-3124</v>
          </cell>
          <cell r="B5758" t="str">
            <v>Middle Atlantic</v>
          </cell>
          <cell r="C5758" t="str">
            <v>2BAY,31D 24H SEISMIC BASE</v>
          </cell>
          <cell r="D5758">
            <v>481.46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 t="str">
            <v>Volutone</v>
          </cell>
        </row>
        <row r="5759">
          <cell r="A5759" t="str">
            <v>SRB-2-MRK-2624</v>
          </cell>
          <cell r="B5759" t="str">
            <v>Middle Atlantic</v>
          </cell>
          <cell r="C5759" t="str">
            <v>2BAY,26D 24H SEISMIC BASE</v>
          </cell>
          <cell r="D5759">
            <v>434.94</v>
          </cell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 t="str">
            <v>Volutone</v>
          </cell>
        </row>
        <row r="5760">
          <cell r="A5760" t="str">
            <v>WANGLE-2</v>
          </cell>
          <cell r="B5760" t="str">
            <v>Middle Atlantic</v>
          </cell>
          <cell r="C5760" t="str">
            <v>2BAY WRK FLOOR ANGLES (PR</v>
          </cell>
          <cell r="D5760">
            <v>71.489999999999995</v>
          </cell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 t="str">
            <v>Volutone</v>
          </cell>
        </row>
        <row r="5761">
          <cell r="A5761" t="str">
            <v>WMANGLE-2-48</v>
          </cell>
          <cell r="B5761" t="str">
            <v>Middle Atlantic</v>
          </cell>
          <cell r="C5761" t="str">
            <v>2BAY WMRK FLOOR ANGLES PR</v>
          </cell>
          <cell r="D5761">
            <v>85.06</v>
          </cell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 t="str">
            <v>Volutone</v>
          </cell>
        </row>
        <row r="5762">
          <cell r="A5762" t="str">
            <v>WMANGLE-2-3642</v>
          </cell>
          <cell r="B5762" t="str">
            <v>Middle Atlantic</v>
          </cell>
          <cell r="C5762" t="str">
            <v>2BAY WMRK FLOOR ANGLES PR</v>
          </cell>
          <cell r="D5762">
            <v>79.239999999999995</v>
          </cell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 t="str">
            <v>Volutone</v>
          </cell>
        </row>
        <row r="5763">
          <cell r="A5763" t="str">
            <v>VFEET-2-12</v>
          </cell>
          <cell r="B5763" t="str">
            <v>Middle Atlantic</v>
          </cell>
          <cell r="C5763" t="str">
            <v>2BAY VRK FOOT SET,12 FLOO</v>
          </cell>
          <cell r="D5763">
            <v>123.52</v>
          </cell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 t="str">
            <v>Volutone</v>
          </cell>
        </row>
        <row r="5764">
          <cell r="A5764" t="str">
            <v>ANGLE-2</v>
          </cell>
          <cell r="B5764" t="str">
            <v>Middle Atlantic</v>
          </cell>
          <cell r="C5764" t="str">
            <v>2BAY VRK FLOOR ANGLES (PR</v>
          </cell>
          <cell r="D5764">
            <v>70.900000000000006</v>
          </cell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 t="str">
            <v>Volutone</v>
          </cell>
        </row>
        <row r="5765">
          <cell r="A5765" t="str">
            <v>SRB-2-WRK-3224</v>
          </cell>
          <cell r="B5765" t="str">
            <v>Middle Atlantic</v>
          </cell>
          <cell r="C5765" t="str">
            <v>2BAY SEISMIC RIB,32D/24H</v>
          </cell>
          <cell r="D5765">
            <v>454.91</v>
          </cell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 t="str">
            <v>Volutone</v>
          </cell>
        </row>
        <row r="5766">
          <cell r="A5766" t="str">
            <v>RIB-2-WMRK-48</v>
          </cell>
          <cell r="B5766" t="str">
            <v>Middle Atlantic</v>
          </cell>
          <cell r="C5766" t="str">
            <v>2BAY RISER BASE,48DP WMRK</v>
          </cell>
          <cell r="D5766">
            <v>262.2</v>
          </cell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 t="str">
            <v>Volutone</v>
          </cell>
        </row>
        <row r="5767">
          <cell r="A5767" t="str">
            <v>RIB-2-WMRK-42</v>
          </cell>
          <cell r="B5767" t="str">
            <v>Middle Atlantic</v>
          </cell>
          <cell r="C5767" t="str">
            <v>2BAY RISER BASE,42D WMRK</v>
          </cell>
          <cell r="D5767">
            <v>236.56</v>
          </cell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 t="str">
            <v>Volutone</v>
          </cell>
        </row>
        <row r="5768">
          <cell r="A5768" t="str">
            <v>RIB-2-MRK-42</v>
          </cell>
          <cell r="B5768" t="str">
            <v>Middle Atlantic</v>
          </cell>
          <cell r="C5768" t="str">
            <v>2BAY RISER BASE,42"DP MRK</v>
          </cell>
          <cell r="D5768">
            <v>234.07</v>
          </cell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 t="str">
            <v>Volutone</v>
          </cell>
        </row>
        <row r="5769">
          <cell r="A5769" t="str">
            <v>RIB-2-DRK-42</v>
          </cell>
          <cell r="B5769" t="str">
            <v>Middle Atlantic</v>
          </cell>
          <cell r="C5769" t="str">
            <v>2BAY RISER BASE,42"DP DRK</v>
          </cell>
          <cell r="D5769">
            <v>288.60000000000002</v>
          </cell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 t="str">
            <v>Volutone</v>
          </cell>
        </row>
        <row r="5770">
          <cell r="A5770" t="str">
            <v>RIB-2-WMRK-36</v>
          </cell>
          <cell r="B5770" t="str">
            <v>Middle Atlantic</v>
          </cell>
          <cell r="C5770" t="str">
            <v>2BAY RISER BASE,36DP WMRK</v>
          </cell>
          <cell r="D5770">
            <v>230.73</v>
          </cell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 t="str">
            <v>Volutone</v>
          </cell>
        </row>
        <row r="5771">
          <cell r="A5771" t="str">
            <v>RIB-2-DRK-31</v>
          </cell>
          <cell r="B5771" t="str">
            <v>Middle Atlantic</v>
          </cell>
          <cell r="C5771" t="str">
            <v>2BAY RISER BASE,31"DRK</v>
          </cell>
          <cell r="D5771">
            <v>265.97000000000003</v>
          </cell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 t="str">
            <v>Volutone</v>
          </cell>
        </row>
        <row r="5772">
          <cell r="A5772" t="str">
            <v>D12SD-PS</v>
          </cell>
          <cell r="B5772" t="str">
            <v>Middle Atlantic</v>
          </cell>
          <cell r="C5772" t="str">
            <v>2BAY RACK/TOP&amp;DOORS,PS</v>
          </cell>
          <cell r="D5772">
            <v>1413.96</v>
          </cell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 t="str">
            <v>Volutone</v>
          </cell>
        </row>
        <row r="5773">
          <cell r="A5773" t="str">
            <v>D12SD-HM</v>
          </cell>
          <cell r="B5773" t="str">
            <v>Middle Atlantic</v>
          </cell>
          <cell r="C5773" t="str">
            <v>2BAY RACK/TOP&amp;DOORS,HM</v>
          </cell>
          <cell r="D5773">
            <v>1413.96</v>
          </cell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 t="str">
            <v>Volutone</v>
          </cell>
        </row>
        <row r="5774">
          <cell r="A5774" t="str">
            <v>D12SD-DC</v>
          </cell>
          <cell r="B5774" t="str">
            <v>Middle Atlantic</v>
          </cell>
          <cell r="C5774" t="str">
            <v>2BAY RACK/TOP&amp;DOORS,DC</v>
          </cell>
          <cell r="D5774">
            <v>1413.96</v>
          </cell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 t="str">
            <v>Volutone</v>
          </cell>
        </row>
        <row r="5775">
          <cell r="A5775" t="str">
            <v>ANGLE-2-36</v>
          </cell>
          <cell r="B5775" t="str">
            <v>Middle Atlantic</v>
          </cell>
          <cell r="C5775" t="str">
            <v>2BAY MRK FLOOR ANGLES(PR)</v>
          </cell>
          <cell r="D5775">
            <v>80.569999999999993</v>
          </cell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 t="str">
            <v>Volutone</v>
          </cell>
        </row>
        <row r="5776">
          <cell r="A5776" t="str">
            <v>ANGLE-2-42</v>
          </cell>
          <cell r="B5776" t="str">
            <v>Middle Atlantic</v>
          </cell>
          <cell r="C5776" t="str">
            <v>2BAY MRK FL ANGLE(PR)42"</v>
          </cell>
          <cell r="D5776">
            <v>86.7</v>
          </cell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 t="str">
            <v>Volutone</v>
          </cell>
        </row>
        <row r="5777">
          <cell r="A5777" t="str">
            <v>DANGLE-2-31</v>
          </cell>
          <cell r="B5777" t="str">
            <v>Middle Atlantic</v>
          </cell>
          <cell r="C5777" t="str">
            <v>2BAY DRK FLOOR ANGLES(PR)</v>
          </cell>
          <cell r="D5777">
            <v>74.239999999999995</v>
          </cell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 t="str">
            <v>Volutone</v>
          </cell>
        </row>
        <row r="5778">
          <cell r="A5778" t="str">
            <v>DANGLE-2-3642</v>
          </cell>
          <cell r="B5778" t="str">
            <v>Middle Atlantic</v>
          </cell>
          <cell r="C5778" t="str">
            <v>2BAY DRK FL ANGLE,36-42"</v>
          </cell>
          <cell r="D5778">
            <v>83.87</v>
          </cell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 t="str">
            <v>Volutone</v>
          </cell>
        </row>
        <row r="5779">
          <cell r="A5779" t="str">
            <v>BANGLE-2</v>
          </cell>
          <cell r="B5779" t="str">
            <v>Middle Atlantic</v>
          </cell>
          <cell r="C5779" t="str">
            <v>2BAY BGR FLOOR ANGLES[PR]</v>
          </cell>
          <cell r="D5779">
            <v>71.23</v>
          </cell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 t="str">
            <v>Volutone</v>
          </cell>
        </row>
        <row r="5780">
          <cell r="A5780" t="str">
            <v>SRB-2-BGR-3824</v>
          </cell>
          <cell r="B5780" t="str">
            <v>Middle Atlantic</v>
          </cell>
          <cell r="C5780" t="str">
            <v>2BAY 38D 24H,SEISMIC</v>
          </cell>
          <cell r="D5780">
            <v>479.74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 t="str">
            <v>Volutone</v>
          </cell>
        </row>
        <row r="5781">
          <cell r="A5781" t="str">
            <v>SRB-2-BGR-3224</v>
          </cell>
          <cell r="B5781" t="str">
            <v>Middle Atlantic</v>
          </cell>
          <cell r="C5781" t="str">
            <v>2BAY 32D 24H,SEISMIC</v>
          </cell>
          <cell r="D5781">
            <v>454.88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 t="str">
            <v>Volutone</v>
          </cell>
        </row>
        <row r="5782">
          <cell r="A5782" t="str">
            <v>CM2-U2SVGA-BK</v>
          </cell>
          <cell r="B5782" t="str">
            <v>Middle Atlantic</v>
          </cell>
          <cell r="C5782" t="str">
            <v>2A SNG UNLOAD SVGA MOD BK</v>
          </cell>
          <cell r="D5782">
            <v>0.82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 t="str">
            <v>Volutone</v>
          </cell>
        </row>
        <row r="5783">
          <cell r="A5783" t="str">
            <v>CM2-BL-BK</v>
          </cell>
          <cell r="B5783" t="str">
            <v>Middle Atlantic</v>
          </cell>
          <cell r="C5783" t="str">
            <v>2A BLANK MODULE BLACK</v>
          </cell>
          <cell r="D5783">
            <v>0.39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 t="str">
            <v>Volutone</v>
          </cell>
        </row>
        <row r="5784">
          <cell r="A5784" t="str">
            <v>5-29-CONFIG</v>
          </cell>
          <cell r="B5784" t="str">
            <v>Middle Atlantic</v>
          </cell>
          <cell r="C5784" t="str">
            <v>29SP/20"D SLIM-5 CONFIG</v>
          </cell>
          <cell r="D5784">
            <v>665.84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 t="str">
            <v>Volutone</v>
          </cell>
        </row>
        <row r="5785">
          <cell r="A5785" t="str">
            <v>DUCT-COOL-2PT</v>
          </cell>
          <cell r="B5785" t="str">
            <v>Middle Atlantic</v>
          </cell>
          <cell r="C5785" t="str">
            <v>293CFM,INLINE,DUCTCOOL</v>
          </cell>
          <cell r="D5785">
            <v>372.2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 t="str">
            <v>Volutone</v>
          </cell>
        </row>
        <row r="5786">
          <cell r="A5786" t="str">
            <v>RFR-2428TR</v>
          </cell>
          <cell r="B5786" t="str">
            <v>Middle Atlantic</v>
          </cell>
          <cell r="C5786" t="str">
            <v>28W24SP28DP RFR RACK TR</v>
          </cell>
          <cell r="D5786">
            <v>699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 t="str">
            <v>Volutone</v>
          </cell>
        </row>
        <row r="5787">
          <cell r="A5787" t="str">
            <v>RFR-2428CR</v>
          </cell>
          <cell r="B5787" t="str">
            <v>Middle Atlantic</v>
          </cell>
          <cell r="C5787" t="str">
            <v>28W24SP28DP RFR RACK CR</v>
          </cell>
          <cell r="D5787">
            <v>699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 t="str">
            <v>Volutone</v>
          </cell>
        </row>
        <row r="5788">
          <cell r="A5788" t="str">
            <v>RFR-2028TR</v>
          </cell>
          <cell r="B5788" t="str">
            <v>Middle Atlantic</v>
          </cell>
          <cell r="C5788" t="str">
            <v>28W20SP28DP RFR RACK TR</v>
          </cell>
          <cell r="D5788">
            <v>659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 t="str">
            <v>Volutone</v>
          </cell>
        </row>
        <row r="5789">
          <cell r="A5789" t="str">
            <v>RFR-2028BR</v>
          </cell>
          <cell r="B5789" t="str">
            <v>Middle Atlantic</v>
          </cell>
          <cell r="C5789" t="str">
            <v>28W20SP28DP RFR RACK BR</v>
          </cell>
          <cell r="D5789">
            <v>659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 t="str">
            <v>Volutone</v>
          </cell>
        </row>
        <row r="5790">
          <cell r="A5790" t="str">
            <v>RFR-2028CR</v>
          </cell>
          <cell r="B5790" t="str">
            <v>Middle Atlantic</v>
          </cell>
          <cell r="C5790" t="str">
            <v>28W20SP28D RFR RK CR RN</v>
          </cell>
          <cell r="D5790">
            <v>659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 t="str">
            <v>Volutone</v>
          </cell>
        </row>
        <row r="5791">
          <cell r="A5791" t="str">
            <v>RFR-1628CR</v>
          </cell>
          <cell r="B5791" t="str">
            <v>Middle Atlantic</v>
          </cell>
          <cell r="C5791" t="str">
            <v>28W16SP28DP RFR RACK CR</v>
          </cell>
          <cell r="D5791">
            <v>599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 t="str">
            <v>Volutone</v>
          </cell>
        </row>
        <row r="5792">
          <cell r="A5792" t="str">
            <v>RFR-1628BR</v>
          </cell>
          <cell r="B5792" t="str">
            <v>Middle Atlantic</v>
          </cell>
          <cell r="C5792" t="str">
            <v>28W16SP28DP RFR RACK BR</v>
          </cell>
          <cell r="D5792">
            <v>599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 t="str">
            <v>Volutone</v>
          </cell>
        </row>
        <row r="5793">
          <cell r="A5793" t="str">
            <v>RFR-1628TR</v>
          </cell>
          <cell r="B5793" t="str">
            <v>Middle Atlantic</v>
          </cell>
          <cell r="C5793" t="str">
            <v>28W16SP28D RFR RK TR RN</v>
          </cell>
          <cell r="D5793">
            <v>599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 t="str">
            <v>Volutone</v>
          </cell>
        </row>
        <row r="5794">
          <cell r="A5794" t="str">
            <v>MBRK28-28</v>
          </cell>
          <cell r="B5794" t="str">
            <v>Middle Atlantic</v>
          </cell>
          <cell r="C5794" t="str">
            <v>28SP(49)RACK,28DEEP,MAPLE</v>
          </cell>
          <cell r="D5794">
            <v>289.89999999999998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 t="str">
            <v>Volutone</v>
          </cell>
        </row>
        <row r="5795">
          <cell r="A5795" t="str">
            <v>BRK28-28</v>
          </cell>
          <cell r="B5795" t="str">
            <v>Middle Atlantic</v>
          </cell>
          <cell r="C5795" t="str">
            <v>28SP(49)RACK,28 DEEP</v>
          </cell>
          <cell r="D5795">
            <v>208.72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 t="str">
            <v>Volutone</v>
          </cell>
        </row>
        <row r="5796">
          <cell r="A5796" t="str">
            <v>MBRK28-22</v>
          </cell>
          <cell r="B5796" t="str">
            <v>Middle Atlantic</v>
          </cell>
          <cell r="C5796" t="str">
            <v>28SP(49)RACK,22DEEP,MAPLE</v>
          </cell>
          <cell r="D5796">
            <v>225.28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 t="str">
            <v>Volutone</v>
          </cell>
        </row>
        <row r="5797">
          <cell r="A5797" t="str">
            <v>BRK28-22</v>
          </cell>
          <cell r="B5797" t="str">
            <v>Middle Atlantic</v>
          </cell>
          <cell r="C5797" t="str">
            <v>28SP(49)RACK,22 DEEP</v>
          </cell>
          <cell r="D5797">
            <v>162.28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 t="str">
            <v>Volutone</v>
          </cell>
        </row>
        <row r="5798">
          <cell r="A5798" t="str">
            <v>RK-RAP28-MP</v>
          </cell>
          <cell r="B5798" t="str">
            <v>Middle Atlantic</v>
          </cell>
          <cell r="C5798" t="str">
            <v>28SP RK REAR ACCESS KT,MP</v>
          </cell>
          <cell r="D5798">
            <v>138.25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 t="str">
            <v>Volutone</v>
          </cell>
        </row>
        <row r="5799">
          <cell r="A5799" t="str">
            <v>RK-RAP28</v>
          </cell>
          <cell r="B5799" t="str">
            <v>Middle Atlantic</v>
          </cell>
          <cell r="C5799" t="str">
            <v>28SP RK REAR ACCESS KIT</v>
          </cell>
          <cell r="D5799">
            <v>138.25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 t="str">
            <v>Volutone</v>
          </cell>
        </row>
        <row r="5800">
          <cell r="A5800" t="str">
            <v>RK-GD28</v>
          </cell>
          <cell r="B5800" t="str">
            <v>Middle Atlantic</v>
          </cell>
          <cell r="C5800" t="str">
            <v>28SP GLS DR FOR BRK/MBRK</v>
          </cell>
          <cell r="D5800">
            <v>127.61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 t="str">
            <v>Volutone</v>
          </cell>
        </row>
        <row r="5801">
          <cell r="A5801" t="str">
            <v>CBS-EGR-28</v>
          </cell>
          <cell r="B5801" t="str">
            <v>Middle Atlantic</v>
          </cell>
          <cell r="C5801" t="str">
            <v>28DP SKIRTED CASTER BASE</v>
          </cell>
          <cell r="D5801">
            <v>105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 t="str">
            <v>Volutone</v>
          </cell>
        </row>
        <row r="5802">
          <cell r="A5802" t="str">
            <v>SBS-EGR-28</v>
          </cell>
          <cell r="B5802" t="str">
            <v>Middle Atlantic</v>
          </cell>
          <cell r="C5802" t="str">
            <v>28"DEEP SOLID BASE</v>
          </cell>
          <cell r="D5802">
            <v>57.7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 t="str">
            <v>Volutone</v>
          </cell>
        </row>
        <row r="5803">
          <cell r="A5803" t="str">
            <v>BS-EGR-28</v>
          </cell>
          <cell r="B5803" t="str">
            <v>Middle Atlantic</v>
          </cell>
          <cell r="C5803" t="str">
            <v>28"DEEP INNER RISER BASE</v>
          </cell>
          <cell r="D5803">
            <v>57.7</v>
          </cell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 t="str">
            <v>Volutone</v>
          </cell>
        </row>
        <row r="5804">
          <cell r="A5804" t="str">
            <v>SSHD-28</v>
          </cell>
          <cell r="B5804" t="str">
            <v>Middle Atlantic</v>
          </cell>
          <cell r="C5804" t="str">
            <v>28"D SLIDING SHLF,200LB</v>
          </cell>
          <cell r="D5804">
            <v>164.84</v>
          </cell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 t="str">
            <v>Volutone</v>
          </cell>
        </row>
        <row r="5805">
          <cell r="A5805" t="str">
            <v>VBK-P28</v>
          </cell>
          <cell r="B5805" t="str">
            <v>Middle Atlantic</v>
          </cell>
          <cell r="C5805" t="str">
            <v>28" DEEP VENT BLOCKER KIT</v>
          </cell>
          <cell r="D5805">
            <v>10.11</v>
          </cell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 t="str">
            <v>Volutone</v>
          </cell>
        </row>
        <row r="5806">
          <cell r="A5806" t="str">
            <v>VBK-S28</v>
          </cell>
          <cell r="B5806" t="str">
            <v>Middle Atlantic</v>
          </cell>
          <cell r="C5806" t="str">
            <v>28 DP SR VENT BLOCK KIT</v>
          </cell>
          <cell r="D5806">
            <v>8.77</v>
          </cell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 t="str">
            <v>Volutone</v>
          </cell>
        </row>
        <row r="5807">
          <cell r="A5807" t="str">
            <v>ERK-2725LRD</v>
          </cell>
          <cell r="B5807" t="str">
            <v>Middle Atlantic</v>
          </cell>
          <cell r="C5807" t="str">
            <v>27SP/25D STANDALONE W/ST</v>
          </cell>
          <cell r="D5807">
            <v>353.52</v>
          </cell>
          <cell r="E5807">
            <v>0</v>
          </cell>
          <cell r="F5807">
            <v>1</v>
          </cell>
          <cell r="G5807">
            <v>0</v>
          </cell>
          <cell r="H5807">
            <v>0</v>
          </cell>
          <cell r="I5807" t="str">
            <v>Volutone</v>
          </cell>
        </row>
        <row r="5808">
          <cell r="A5808" t="str">
            <v>ERK-2725</v>
          </cell>
          <cell r="B5808" t="str">
            <v>Middle Atlantic</v>
          </cell>
          <cell r="C5808" t="str">
            <v>27SP/25D STANDALONE RACK</v>
          </cell>
          <cell r="D5808">
            <v>386.39</v>
          </cell>
          <cell r="E5808">
            <v>0</v>
          </cell>
          <cell r="F5808">
            <v>1</v>
          </cell>
          <cell r="G5808">
            <v>0</v>
          </cell>
          <cell r="H5808">
            <v>0</v>
          </cell>
          <cell r="I5808" t="str">
            <v>Volutone</v>
          </cell>
        </row>
        <row r="5809">
          <cell r="A5809" t="str">
            <v>ERK-2725-CONFIG</v>
          </cell>
          <cell r="B5809" t="str">
            <v>Middle Atlantic</v>
          </cell>
          <cell r="C5809" t="str">
            <v>27SP/25D ERK CONFIG</v>
          </cell>
          <cell r="D5809">
            <v>946.28</v>
          </cell>
          <cell r="E5809">
            <v>0</v>
          </cell>
          <cell r="F5809">
            <v>1</v>
          </cell>
          <cell r="G5809">
            <v>0</v>
          </cell>
          <cell r="H5809">
            <v>0</v>
          </cell>
          <cell r="I5809" t="str">
            <v>Volutone</v>
          </cell>
        </row>
        <row r="5810">
          <cell r="A5810" t="str">
            <v>ERK-2720LRD</v>
          </cell>
          <cell r="B5810" t="str">
            <v>Middle Atlantic</v>
          </cell>
          <cell r="C5810" t="str">
            <v>27SP/20D STANDALONE W/ST</v>
          </cell>
          <cell r="D5810">
            <v>323.19</v>
          </cell>
          <cell r="E5810">
            <v>0</v>
          </cell>
          <cell r="F5810">
            <v>1</v>
          </cell>
          <cell r="G5810">
            <v>0</v>
          </cell>
          <cell r="H5810">
            <v>0</v>
          </cell>
          <cell r="I5810" t="str">
            <v>Volutone</v>
          </cell>
        </row>
        <row r="5811">
          <cell r="A5811" t="str">
            <v>ERK-2720</v>
          </cell>
          <cell r="B5811" t="str">
            <v>Middle Atlantic</v>
          </cell>
          <cell r="C5811" t="str">
            <v>27SP/20D STANDALONE RACK</v>
          </cell>
          <cell r="D5811">
            <v>356.06</v>
          </cell>
          <cell r="E5811">
            <v>0</v>
          </cell>
          <cell r="F5811">
            <v>1</v>
          </cell>
          <cell r="G5811">
            <v>0</v>
          </cell>
          <cell r="H5811">
            <v>0</v>
          </cell>
          <cell r="I5811" t="str">
            <v>Volutone</v>
          </cell>
        </row>
        <row r="5812">
          <cell r="A5812" t="str">
            <v>VFD-27</v>
          </cell>
          <cell r="B5812" t="str">
            <v>Middle Atlantic</v>
          </cell>
          <cell r="C5812" t="str">
            <v>27SP VENT.FR.DOOR,UNIV.BL</v>
          </cell>
          <cell r="D5812">
            <v>167.39</v>
          </cell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 t="str">
            <v>Volutone</v>
          </cell>
        </row>
        <row r="5813">
          <cell r="A5813" t="str">
            <v>FD-27</v>
          </cell>
          <cell r="B5813" t="str">
            <v>Middle Atlantic</v>
          </cell>
          <cell r="C5813" t="str">
            <v>27SP SOLID FRONTDR, UNIV.</v>
          </cell>
          <cell r="D5813">
            <v>133.91</v>
          </cell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 t="str">
            <v>Volutone</v>
          </cell>
        </row>
        <row r="5814">
          <cell r="A5814" t="str">
            <v>PFD-27</v>
          </cell>
          <cell r="B5814" t="str">
            <v>Middle Atlantic</v>
          </cell>
          <cell r="C5814" t="str">
            <v>27SP PLEXI FRONTDR,UNIV.B</v>
          </cell>
          <cell r="D5814">
            <v>236.31</v>
          </cell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 t="str">
            <v>Volutone</v>
          </cell>
        </row>
        <row r="5815">
          <cell r="A5815" t="str">
            <v>LVFD-27</v>
          </cell>
          <cell r="B5815" t="str">
            <v>Middle Atlantic</v>
          </cell>
          <cell r="C5815" t="str">
            <v>27SP LARGE PERF FR DOOR</v>
          </cell>
          <cell r="D5815">
            <v>213.76</v>
          </cell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 t="str">
            <v>Volutone</v>
          </cell>
        </row>
        <row r="5816">
          <cell r="A5816" t="str">
            <v>ERK-RR27</v>
          </cell>
          <cell r="B5816" t="str">
            <v>Middle Atlantic</v>
          </cell>
          <cell r="C5816" t="str">
            <v>27SP ERK REAR RAIL OPTION</v>
          </cell>
          <cell r="D5816">
            <v>37.29</v>
          </cell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 t="str">
            <v>Volutone</v>
          </cell>
        </row>
        <row r="5817">
          <cell r="A5817" t="str">
            <v>BGR-CC-27LT</v>
          </cell>
          <cell r="B5817" t="str">
            <v>Middle Atlantic</v>
          </cell>
          <cell r="C5817" t="str">
            <v>27DP,SOLID CC TOP,LKOs</v>
          </cell>
          <cell r="D5817">
            <v>23.28</v>
          </cell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 t="str">
            <v>Volutone</v>
          </cell>
        </row>
        <row r="5818">
          <cell r="A5818" t="str">
            <v>VBK-SCRK27</v>
          </cell>
          <cell r="B5818" t="str">
            <v>Middle Atlantic</v>
          </cell>
          <cell r="C5818" t="str">
            <v>27DP SCRK VENT BLOCKER</v>
          </cell>
          <cell r="D5818">
            <v>8.77</v>
          </cell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 t="str">
            <v>Volutone</v>
          </cell>
        </row>
        <row r="5819">
          <cell r="A5819" t="str">
            <v>SC-CBS-27</v>
          </cell>
          <cell r="B5819" t="str">
            <v>Middle Atlantic</v>
          </cell>
          <cell r="C5819" t="str">
            <v>27DP CONSOLE CASTER BASE,</v>
          </cell>
          <cell r="D5819">
            <v>112.33</v>
          </cell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 t="str">
            <v>Volutone</v>
          </cell>
        </row>
        <row r="5820">
          <cell r="A5820" t="str">
            <v>VBK-W27-W32</v>
          </cell>
          <cell r="B5820" t="str">
            <v>Middle Atlantic</v>
          </cell>
          <cell r="C5820" t="str">
            <v>27/32 DP WRK VENT BLOCK K</v>
          </cell>
          <cell r="D5820">
            <v>9.3800000000000008</v>
          </cell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 t="str">
            <v>Volutone</v>
          </cell>
        </row>
        <row r="5821">
          <cell r="A5821" t="str">
            <v>VSA-2744</v>
          </cell>
          <cell r="B5821" t="str">
            <v>Middle Atlantic</v>
          </cell>
          <cell r="C5821" t="str">
            <v>27"-44"D TELES.SHLF,1.5H</v>
          </cell>
          <cell r="D5821">
            <v>92.23</v>
          </cell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 t="str">
            <v>Volutone</v>
          </cell>
        </row>
        <row r="5822">
          <cell r="A5822" t="str">
            <v>BGR-TEMP-27</v>
          </cell>
          <cell r="B5822" t="str">
            <v>Middle Atlantic</v>
          </cell>
          <cell r="C5822" t="str">
            <v>27" DEEP BGR TEMPLATE</v>
          </cell>
          <cell r="D5822">
            <v>23.86</v>
          </cell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 t="str">
            <v>Volutone</v>
          </cell>
        </row>
        <row r="5823">
          <cell r="A5823" t="str">
            <v>VBK-WSA27</v>
          </cell>
          <cell r="B5823" t="str">
            <v>Middle Atlantic</v>
          </cell>
          <cell r="C5823" t="str">
            <v>27 DP WRK-SA VENT BLOCK K</v>
          </cell>
          <cell r="D5823">
            <v>8.77</v>
          </cell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 t="str">
            <v>Volutone</v>
          </cell>
        </row>
        <row r="5824">
          <cell r="A5824" t="str">
            <v>DWR-FK26</v>
          </cell>
          <cell r="B5824" t="str">
            <v>Middle Atlantic</v>
          </cell>
          <cell r="C5824" t="str">
            <v>26DP DWR FAN KIT</v>
          </cell>
          <cell r="D5824">
            <v>91.57</v>
          </cell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 t="str">
            <v>Volutone</v>
          </cell>
        </row>
        <row r="5825">
          <cell r="A5825" t="str">
            <v>5-RS26</v>
          </cell>
          <cell r="B5825" t="str">
            <v>Middle Atlantic</v>
          </cell>
          <cell r="C5825" t="str">
            <v>26"SLIM5 BOT RUNNER SET</v>
          </cell>
          <cell r="D5825">
            <v>22.87</v>
          </cell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 t="str">
            <v>Volutone</v>
          </cell>
        </row>
        <row r="5826">
          <cell r="A5826" t="str">
            <v>SH-5A-26</v>
          </cell>
          <cell r="B5826" t="str">
            <v>Middle Atlantic</v>
          </cell>
          <cell r="C5826" t="str">
            <v>26"DP SLIM5/AXS SHELF</v>
          </cell>
          <cell r="D5826">
            <v>53.42</v>
          </cell>
          <cell r="E5826">
            <v>0</v>
          </cell>
          <cell r="F5826">
            <v>0.25</v>
          </cell>
          <cell r="G5826">
            <v>0</v>
          </cell>
          <cell r="H5826">
            <v>0</v>
          </cell>
          <cell r="I5826" t="str">
            <v>Volutone</v>
          </cell>
        </row>
        <row r="5827">
          <cell r="A5827" t="str">
            <v>AXS-43-26</v>
          </cell>
          <cell r="B5827" t="str">
            <v>Middle Atlantic</v>
          </cell>
          <cell r="C5827" t="str">
            <v>26"DP AX-S,43 SPACE</v>
          </cell>
          <cell r="D5827">
            <v>561.92999999999995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 t="str">
            <v>Volutone</v>
          </cell>
        </row>
        <row r="5828">
          <cell r="A5828" t="str">
            <v>AXS-42-26</v>
          </cell>
          <cell r="B5828" t="str">
            <v>Middle Atlantic</v>
          </cell>
          <cell r="C5828" t="str">
            <v>26"DP AX-S,42 SPACE</v>
          </cell>
          <cell r="D5828">
            <v>561.92999999999995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 t="str">
            <v>Volutone</v>
          </cell>
        </row>
        <row r="5829">
          <cell r="A5829" t="str">
            <v>AXS-41-26</v>
          </cell>
          <cell r="B5829" t="str">
            <v>Middle Atlantic</v>
          </cell>
          <cell r="C5829" t="str">
            <v>26"DP AX-S,41 SPACE</v>
          </cell>
          <cell r="D5829">
            <v>561.92999999999995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 t="str">
            <v>Volutone</v>
          </cell>
        </row>
        <row r="5830">
          <cell r="A5830" t="str">
            <v>AXS-40-26</v>
          </cell>
          <cell r="B5830" t="str">
            <v>Middle Atlantic</v>
          </cell>
          <cell r="C5830" t="str">
            <v>26"DP AX-S,40 SPACE</v>
          </cell>
          <cell r="D5830">
            <v>561.92999999999995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 t="str">
            <v>Volutone</v>
          </cell>
        </row>
        <row r="5831">
          <cell r="A5831" t="str">
            <v>AXS-39-26</v>
          </cell>
          <cell r="B5831" t="str">
            <v>Middle Atlantic</v>
          </cell>
          <cell r="C5831" t="str">
            <v>26"DP AX-S,39 SPACE</v>
          </cell>
          <cell r="D5831">
            <v>561.92999999999995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 t="str">
            <v>Volutone</v>
          </cell>
        </row>
        <row r="5832">
          <cell r="A5832" t="str">
            <v>AXS-38-26</v>
          </cell>
          <cell r="B5832" t="str">
            <v>Middle Atlantic</v>
          </cell>
          <cell r="C5832" t="str">
            <v>26"DP AX-S,38 SPACE</v>
          </cell>
          <cell r="D5832">
            <v>561.92999999999995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 t="str">
            <v>Volutone</v>
          </cell>
        </row>
        <row r="5833">
          <cell r="A5833" t="str">
            <v>AXS-37-26</v>
          </cell>
          <cell r="B5833" t="str">
            <v>Middle Atlantic</v>
          </cell>
          <cell r="C5833" t="str">
            <v>26"DP AX-S,37 SPACE</v>
          </cell>
          <cell r="D5833">
            <v>561.92999999999995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 t="str">
            <v>Volutone</v>
          </cell>
        </row>
        <row r="5834">
          <cell r="A5834" t="str">
            <v>AXS-36-26</v>
          </cell>
          <cell r="B5834" t="str">
            <v>Middle Atlantic</v>
          </cell>
          <cell r="C5834" t="str">
            <v>26"DP AX-S,36 SPACE</v>
          </cell>
          <cell r="D5834">
            <v>561.92999999999995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 t="str">
            <v>Volutone</v>
          </cell>
        </row>
        <row r="5835">
          <cell r="A5835" t="str">
            <v>AXS-35-26</v>
          </cell>
          <cell r="B5835" t="str">
            <v>Middle Atlantic</v>
          </cell>
          <cell r="C5835" t="str">
            <v>26"DP AX-S,35 SPACE</v>
          </cell>
          <cell r="D5835">
            <v>561.92999999999995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 t="str">
            <v>Volutone</v>
          </cell>
        </row>
        <row r="5836">
          <cell r="A5836" t="str">
            <v>AXS-34-26</v>
          </cell>
          <cell r="B5836" t="str">
            <v>Middle Atlantic</v>
          </cell>
          <cell r="C5836" t="str">
            <v>26"DP AX-S,34 SPACE</v>
          </cell>
          <cell r="D5836">
            <v>561.92999999999995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 t="str">
            <v>Volutone</v>
          </cell>
        </row>
        <row r="5837">
          <cell r="A5837" t="str">
            <v>AXS-33-26</v>
          </cell>
          <cell r="B5837" t="str">
            <v>Middle Atlantic</v>
          </cell>
          <cell r="C5837" t="str">
            <v>26"DP AX-S,33 SPACE</v>
          </cell>
          <cell r="D5837">
            <v>561.92999999999995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 t="str">
            <v>Volutone</v>
          </cell>
        </row>
        <row r="5838">
          <cell r="A5838" t="str">
            <v>AXS-32-26</v>
          </cell>
          <cell r="B5838" t="str">
            <v>Middle Atlantic</v>
          </cell>
          <cell r="C5838" t="str">
            <v>26"DP AX-S,32 SPACE</v>
          </cell>
          <cell r="D5838">
            <v>561.92999999999995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 t="str">
            <v>Volutone</v>
          </cell>
        </row>
        <row r="5839">
          <cell r="A5839" t="str">
            <v>AXS-31-26</v>
          </cell>
          <cell r="B5839" t="str">
            <v>Middle Atlantic</v>
          </cell>
          <cell r="C5839" t="str">
            <v>26"DP AX-S,31 SPACE</v>
          </cell>
          <cell r="D5839">
            <v>561.92999999999995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 t="str">
            <v>Volutone</v>
          </cell>
        </row>
        <row r="5840">
          <cell r="A5840" t="str">
            <v>AXS-30-26</v>
          </cell>
          <cell r="B5840" t="str">
            <v>Middle Atlantic</v>
          </cell>
          <cell r="C5840" t="str">
            <v>26"DP AX-S,30 SPACE</v>
          </cell>
          <cell r="D5840">
            <v>561.92999999999995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 t="str">
            <v>Volutone</v>
          </cell>
        </row>
        <row r="5841">
          <cell r="A5841" t="str">
            <v>AXS-29-26</v>
          </cell>
          <cell r="B5841" t="str">
            <v>Middle Atlantic</v>
          </cell>
          <cell r="C5841" t="str">
            <v>26"DP AX-S,29 SPACE</v>
          </cell>
          <cell r="D5841">
            <v>561.92999999999995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 t="str">
            <v>Volutone</v>
          </cell>
        </row>
        <row r="5842">
          <cell r="A5842" t="str">
            <v>AXS-28-26</v>
          </cell>
          <cell r="B5842" t="str">
            <v>Middle Atlantic</v>
          </cell>
          <cell r="C5842" t="str">
            <v>26"DP AX-S,28 SPACE</v>
          </cell>
          <cell r="D5842">
            <v>561.92999999999995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 t="str">
            <v>Volutone</v>
          </cell>
        </row>
        <row r="5843">
          <cell r="A5843" t="str">
            <v>AXS-27-26</v>
          </cell>
          <cell r="B5843" t="str">
            <v>Middle Atlantic</v>
          </cell>
          <cell r="C5843" t="str">
            <v>26"DP AX-S,27 SPACE</v>
          </cell>
          <cell r="D5843">
            <v>561.92999999999995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 t="str">
            <v>Volutone</v>
          </cell>
        </row>
        <row r="5844">
          <cell r="A5844" t="str">
            <v>AXS-26-26</v>
          </cell>
          <cell r="B5844" t="str">
            <v>Middle Atlantic</v>
          </cell>
          <cell r="C5844" t="str">
            <v>26"DP AX-S,26 SPACE</v>
          </cell>
          <cell r="D5844">
            <v>561.92999999999995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 t="str">
            <v>Volutone</v>
          </cell>
        </row>
        <row r="5845">
          <cell r="A5845" t="str">
            <v>AXS-25-26</v>
          </cell>
          <cell r="B5845" t="str">
            <v>Middle Atlantic</v>
          </cell>
          <cell r="C5845" t="str">
            <v>26"DP AX-S,25 SPACE</v>
          </cell>
          <cell r="D5845">
            <v>561.92999999999995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 t="str">
            <v>Volutone</v>
          </cell>
        </row>
        <row r="5846">
          <cell r="A5846" t="str">
            <v>AXS-24-26</v>
          </cell>
          <cell r="B5846" t="str">
            <v>Middle Atlantic</v>
          </cell>
          <cell r="C5846" t="str">
            <v>26"DP AX-S,24 SPACE</v>
          </cell>
          <cell r="D5846">
            <v>561.92999999999995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 t="str">
            <v>Volutone</v>
          </cell>
        </row>
        <row r="5847">
          <cell r="A5847" t="str">
            <v>AXS-23-26</v>
          </cell>
          <cell r="B5847" t="str">
            <v>Middle Atlantic</v>
          </cell>
          <cell r="C5847" t="str">
            <v>26"DP AX-S,23 SPACE</v>
          </cell>
          <cell r="D5847">
            <v>561.92999999999995</v>
          </cell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 t="str">
            <v>Volutone</v>
          </cell>
        </row>
        <row r="5848">
          <cell r="A5848" t="str">
            <v>AXS-22-26</v>
          </cell>
          <cell r="B5848" t="str">
            <v>Middle Atlantic</v>
          </cell>
          <cell r="C5848" t="str">
            <v>26"DP AX-S,22 SPACE</v>
          </cell>
          <cell r="D5848">
            <v>561.92999999999995</v>
          </cell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 t="str">
            <v>Volutone</v>
          </cell>
        </row>
        <row r="5849">
          <cell r="A5849" t="str">
            <v>AXS-21-26</v>
          </cell>
          <cell r="B5849" t="str">
            <v>Middle Atlantic</v>
          </cell>
          <cell r="C5849" t="str">
            <v>26"DP AX-S,21 SPACE</v>
          </cell>
          <cell r="D5849">
            <v>561.92999999999995</v>
          </cell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 t="str">
            <v>Volutone</v>
          </cell>
        </row>
        <row r="5850">
          <cell r="A5850" t="str">
            <v>AXS-20-26</v>
          </cell>
          <cell r="B5850" t="str">
            <v>Middle Atlantic</v>
          </cell>
          <cell r="C5850" t="str">
            <v>26"DP AX-S,20 SPACE</v>
          </cell>
          <cell r="D5850">
            <v>561.92999999999995</v>
          </cell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 t="str">
            <v>Volutone</v>
          </cell>
        </row>
        <row r="5851">
          <cell r="A5851" t="str">
            <v>AXS-19-26</v>
          </cell>
          <cell r="B5851" t="str">
            <v>Middle Atlantic</v>
          </cell>
          <cell r="C5851" t="str">
            <v>26"DP AX-S,19 SPACE</v>
          </cell>
          <cell r="D5851">
            <v>561.92999999999995</v>
          </cell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 t="str">
            <v>Volutone</v>
          </cell>
        </row>
        <row r="5852">
          <cell r="A5852" t="str">
            <v>AXS-18-26</v>
          </cell>
          <cell r="B5852" t="str">
            <v>Middle Atlantic</v>
          </cell>
          <cell r="C5852" t="str">
            <v>26"DP AX-S,18 SPACE</v>
          </cell>
          <cell r="D5852">
            <v>561.92999999999995</v>
          </cell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 t="str">
            <v>Volutone</v>
          </cell>
        </row>
        <row r="5853">
          <cell r="A5853" t="str">
            <v>AXS-17-26</v>
          </cell>
          <cell r="B5853" t="str">
            <v>Middle Atlantic</v>
          </cell>
          <cell r="C5853" t="str">
            <v>26"DP AX-S,17 SPACE</v>
          </cell>
          <cell r="D5853">
            <v>561.92999999999995</v>
          </cell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 t="str">
            <v>Volutone</v>
          </cell>
        </row>
        <row r="5854">
          <cell r="A5854" t="str">
            <v>AXS-16-26</v>
          </cell>
          <cell r="B5854" t="str">
            <v>Middle Atlantic</v>
          </cell>
          <cell r="C5854" t="str">
            <v>26"DP AX-S,16 SPACE</v>
          </cell>
          <cell r="D5854">
            <v>561.92999999999995</v>
          </cell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 t="str">
            <v>Volutone</v>
          </cell>
        </row>
        <row r="5855">
          <cell r="A5855" t="str">
            <v>AXS-15-26</v>
          </cell>
          <cell r="B5855" t="str">
            <v>Middle Atlantic</v>
          </cell>
          <cell r="C5855" t="str">
            <v>26"DP AX-S,15 SPACE</v>
          </cell>
          <cell r="D5855">
            <v>561.92999999999995</v>
          </cell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 t="str">
            <v>Volutone</v>
          </cell>
        </row>
        <row r="5856">
          <cell r="A5856" t="str">
            <v>MRK-4431AXS-26</v>
          </cell>
          <cell r="B5856" t="str">
            <v>Middle Atlantic</v>
          </cell>
          <cell r="C5856" t="str">
            <v>26"D,41SP AXS IN MRK-4431</v>
          </cell>
          <cell r="D5856">
            <v>1140.33</v>
          </cell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 t="str">
            <v>Volutone</v>
          </cell>
        </row>
        <row r="5857">
          <cell r="A5857" t="str">
            <v>MRK-4031AXS-26</v>
          </cell>
          <cell r="B5857" t="str">
            <v>Middle Atlantic</v>
          </cell>
          <cell r="C5857" t="str">
            <v>26"D,37SP AXS IN MRK-4031</v>
          </cell>
          <cell r="D5857">
            <v>1067.8699999999999</v>
          </cell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 t="str">
            <v>Volutone</v>
          </cell>
        </row>
        <row r="5858">
          <cell r="A5858" t="str">
            <v>MRK-3731AXS-26</v>
          </cell>
          <cell r="B5858" t="str">
            <v>Middle Atlantic</v>
          </cell>
          <cell r="C5858" t="str">
            <v>26"D,34SP AXS IN MRK-3731</v>
          </cell>
          <cell r="D5858">
            <v>1000.79</v>
          </cell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 t="str">
            <v>Volutone</v>
          </cell>
        </row>
        <row r="5859">
          <cell r="A5859" t="str">
            <v>WRK-44SA-32AXS-26</v>
          </cell>
          <cell r="B5859" t="str">
            <v>Middle Atlantic</v>
          </cell>
          <cell r="C5859" t="str">
            <v>26",41SP AXS WRK-44SA-32</v>
          </cell>
          <cell r="D5859">
            <v>1218.8599999999999</v>
          </cell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 t="str">
            <v>Volutone</v>
          </cell>
        </row>
        <row r="5860">
          <cell r="A5860" t="str">
            <v>BGR-25SA-32</v>
          </cell>
          <cell r="B5860" t="str">
            <v>Middle Atlantic</v>
          </cell>
          <cell r="C5860" t="str">
            <v>25SP/32D STAND ALONE BGR</v>
          </cell>
          <cell r="D5860">
            <v>612.27</v>
          </cell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 t="str">
            <v>Volutone</v>
          </cell>
        </row>
        <row r="5861">
          <cell r="A5861" t="str">
            <v>BGR-2532</v>
          </cell>
          <cell r="B5861" t="str">
            <v>Middle Atlantic</v>
          </cell>
          <cell r="C5861" t="str">
            <v>25SP/32D MULTIBAY BGR RK</v>
          </cell>
          <cell r="D5861">
            <v>544.66</v>
          </cell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 t="str">
            <v>Volutone</v>
          </cell>
        </row>
        <row r="5862">
          <cell r="A5862" t="str">
            <v>BGR-2532LRD</v>
          </cell>
          <cell r="B5862" t="str">
            <v>Middle Atlantic</v>
          </cell>
          <cell r="C5862" t="str">
            <v>25SP/32D MULTIBAY BGR LRD</v>
          </cell>
          <cell r="D5862">
            <v>508.35</v>
          </cell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 t="str">
            <v>Volutone</v>
          </cell>
        </row>
        <row r="5863">
          <cell r="A5863" t="str">
            <v>BGR-25SA-32LRD</v>
          </cell>
          <cell r="B5863" t="str">
            <v>Middle Atlantic</v>
          </cell>
          <cell r="C5863" t="str">
            <v>25SP/32D LRD,STAND ALONE</v>
          </cell>
          <cell r="D5863">
            <v>575.96</v>
          </cell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 t="str">
            <v>Volutone</v>
          </cell>
        </row>
        <row r="5864">
          <cell r="A5864" t="str">
            <v>BGR-25SA-27</v>
          </cell>
          <cell r="B5864" t="str">
            <v>Middle Atlantic</v>
          </cell>
          <cell r="C5864" t="str">
            <v>25SP/27D STAND ALONE BGR</v>
          </cell>
          <cell r="D5864">
            <v>566.45000000000005</v>
          </cell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 t="str">
            <v>Volutone</v>
          </cell>
        </row>
        <row r="5865">
          <cell r="A5865" t="str">
            <v>BGR-2527</v>
          </cell>
          <cell r="B5865" t="str">
            <v>Middle Atlantic</v>
          </cell>
          <cell r="C5865" t="str">
            <v>25SP/27D MULTIBAY BGR RK</v>
          </cell>
          <cell r="D5865">
            <v>495.44</v>
          </cell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 t="str">
            <v>Volutone</v>
          </cell>
        </row>
        <row r="5866">
          <cell r="A5866" t="str">
            <v>BGR-2527LRD</v>
          </cell>
          <cell r="B5866" t="str">
            <v>Middle Atlantic</v>
          </cell>
          <cell r="C5866" t="str">
            <v>25SP/27D MULTIBAY BGR LRD</v>
          </cell>
          <cell r="D5866">
            <v>459.13</v>
          </cell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 t="str">
            <v>Volutone</v>
          </cell>
        </row>
        <row r="5867">
          <cell r="A5867" t="str">
            <v>BGR-25SA-27LRD</v>
          </cell>
          <cell r="B5867" t="str">
            <v>Middle Atlantic</v>
          </cell>
          <cell r="C5867" t="str">
            <v>25SP/27D LRD,STAND ALONE</v>
          </cell>
          <cell r="D5867">
            <v>530.14</v>
          </cell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 t="str">
            <v>Volutone</v>
          </cell>
        </row>
        <row r="5868">
          <cell r="A5868" t="str">
            <v>SFR-25-24</v>
          </cell>
          <cell r="B5868" t="str">
            <v>Middle Atlantic</v>
          </cell>
          <cell r="C5868" t="str">
            <v>25SP/24D SWING FRAME RACK</v>
          </cell>
          <cell r="D5868">
            <v>225.5</v>
          </cell>
          <cell r="E5868">
            <v>0</v>
          </cell>
          <cell r="F5868">
            <v>0.25</v>
          </cell>
          <cell r="G5868">
            <v>0</v>
          </cell>
          <cell r="H5868">
            <v>0</v>
          </cell>
          <cell r="I5868" t="str">
            <v>Volutone</v>
          </cell>
        </row>
        <row r="5869">
          <cell r="A5869" t="str">
            <v>SFR-25-18</v>
          </cell>
          <cell r="B5869" t="str">
            <v>Middle Atlantic</v>
          </cell>
          <cell r="C5869" t="str">
            <v>25SP(43.75")18D SWNG FRM</v>
          </cell>
          <cell r="D5869">
            <v>193.9</v>
          </cell>
          <cell r="E5869">
            <v>0</v>
          </cell>
          <cell r="F5869">
            <v>0.25</v>
          </cell>
          <cell r="G5869">
            <v>0</v>
          </cell>
          <cell r="H5869">
            <v>0</v>
          </cell>
          <cell r="I5869" t="str">
            <v>Volutone</v>
          </cell>
        </row>
        <row r="5870">
          <cell r="A5870" t="str">
            <v>BVFD-25</v>
          </cell>
          <cell r="B5870" t="str">
            <v>Middle Atlantic</v>
          </cell>
          <cell r="C5870" t="str">
            <v>25SP,VENT FRONT DOOR</v>
          </cell>
          <cell r="D5870">
            <v>154.85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 t="str">
            <v>Volutone</v>
          </cell>
        </row>
        <row r="5871">
          <cell r="A5871" t="str">
            <v>BFD-25</v>
          </cell>
          <cell r="B5871" t="str">
            <v>Middle Atlantic</v>
          </cell>
          <cell r="C5871" t="str">
            <v>25SP,SOLID FRONT DOOR</v>
          </cell>
          <cell r="D5871">
            <v>110.3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 t="str">
            <v>Volutone</v>
          </cell>
        </row>
        <row r="5872">
          <cell r="A5872" t="str">
            <v>BPFD-25</v>
          </cell>
          <cell r="B5872" t="str">
            <v>Middle Atlantic</v>
          </cell>
          <cell r="C5872" t="str">
            <v>25SP,PLEXI FRONT DOOR</v>
          </cell>
          <cell r="D5872">
            <v>193.1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 t="str">
            <v>Volutone</v>
          </cell>
        </row>
        <row r="5873">
          <cell r="A5873" t="str">
            <v>VFD-25A</v>
          </cell>
          <cell r="B5873" t="str">
            <v>Middle Atlantic</v>
          </cell>
          <cell r="C5873" t="str">
            <v>25SP,CURVED VENTED FR DR</v>
          </cell>
          <cell r="D5873">
            <v>182.25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 t="str">
            <v>Volutone</v>
          </cell>
        </row>
        <row r="5874">
          <cell r="A5874" t="str">
            <v>PFD-25A</v>
          </cell>
          <cell r="B5874" t="str">
            <v>Middle Atlantic</v>
          </cell>
          <cell r="C5874" t="str">
            <v>25SP,CURVED PLEXI FR DR</v>
          </cell>
          <cell r="D5874">
            <v>269.51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 t="str">
            <v>Volutone</v>
          </cell>
        </row>
        <row r="5875">
          <cell r="A5875" t="str">
            <v>BGR-RR25</v>
          </cell>
          <cell r="B5875" t="str">
            <v>Middle Atlantic</v>
          </cell>
          <cell r="C5875" t="str">
            <v>25SP,BGR ADDL RAIL,PAIR</v>
          </cell>
          <cell r="D5875">
            <v>54.9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 t="str">
            <v>Volutone</v>
          </cell>
        </row>
        <row r="5876">
          <cell r="A5876" t="str">
            <v>BGR-25SA32MDK-WG</v>
          </cell>
          <cell r="B5876" t="str">
            <v>Middle Atlantic</v>
          </cell>
          <cell r="C5876" t="str">
            <v>25SP,32DP,PLEXI D&amp;WG TOP</v>
          </cell>
          <cell r="D5876">
            <v>1073.97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 t="str">
            <v>Volutone</v>
          </cell>
        </row>
        <row r="5877">
          <cell r="A5877" t="str">
            <v>BGR-25SA32MDK-SG</v>
          </cell>
          <cell r="B5877" t="str">
            <v>Middle Atlantic</v>
          </cell>
          <cell r="C5877" t="str">
            <v>25SP,32DP,PLEXI D&amp;SG TOP</v>
          </cell>
          <cell r="D5877">
            <v>1073.97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 t="str">
            <v>Volutone</v>
          </cell>
        </row>
        <row r="5878">
          <cell r="A5878" t="str">
            <v>BGR-25SA32MDK-PS</v>
          </cell>
          <cell r="B5878" t="str">
            <v>Middle Atlantic</v>
          </cell>
          <cell r="C5878" t="str">
            <v>25SP,32DP,PLEXI D&amp;PS TOP</v>
          </cell>
          <cell r="D5878">
            <v>1073.97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 t="str">
            <v>Volutone</v>
          </cell>
        </row>
        <row r="5879">
          <cell r="A5879" t="str">
            <v>BGR-25SA32MDK-MP</v>
          </cell>
          <cell r="B5879" t="str">
            <v>Middle Atlantic</v>
          </cell>
          <cell r="C5879" t="str">
            <v>25SP,32DP,PLEXI D&amp;MP TOP</v>
          </cell>
          <cell r="D5879">
            <v>1073.97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 t="str">
            <v>Volutone</v>
          </cell>
        </row>
        <row r="5880">
          <cell r="A5880" t="str">
            <v>BGR-25SA32MDK-LW</v>
          </cell>
          <cell r="B5880" t="str">
            <v>Middle Atlantic</v>
          </cell>
          <cell r="C5880" t="str">
            <v>25SP,32DP,PLEXI D&amp;LW TOP</v>
          </cell>
          <cell r="D5880">
            <v>1073.97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 t="str">
            <v>Volutone</v>
          </cell>
        </row>
        <row r="5881">
          <cell r="A5881" t="str">
            <v>BGR-25SA32MDK-HM</v>
          </cell>
          <cell r="B5881" t="str">
            <v>Middle Atlantic</v>
          </cell>
          <cell r="C5881" t="str">
            <v>25SP,32DP,PLEXI D&amp;HM TOP</v>
          </cell>
          <cell r="D5881">
            <v>1073.97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 t="str">
            <v>Volutone</v>
          </cell>
        </row>
        <row r="5882">
          <cell r="A5882" t="str">
            <v>BGR-25SA32MDK-GS</v>
          </cell>
          <cell r="B5882" t="str">
            <v>Middle Atlantic</v>
          </cell>
          <cell r="C5882" t="str">
            <v>25SP,32DP,PLEXI D&amp;GS TOP</v>
          </cell>
          <cell r="D5882">
            <v>1073.97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 t="str">
            <v>Volutone</v>
          </cell>
        </row>
        <row r="5883">
          <cell r="A5883" t="str">
            <v>BGR-25SA32MDK-EA</v>
          </cell>
          <cell r="B5883" t="str">
            <v>Middle Atlantic</v>
          </cell>
          <cell r="C5883" t="str">
            <v>25SP,32DP,PLEXI D&amp;EA TOP</v>
          </cell>
          <cell r="D5883">
            <v>1073.97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 t="str">
            <v>Volutone</v>
          </cell>
        </row>
        <row r="5884">
          <cell r="A5884" t="str">
            <v>BGR-25SA32MDK-DS</v>
          </cell>
          <cell r="B5884" t="str">
            <v>Middle Atlantic</v>
          </cell>
          <cell r="C5884" t="str">
            <v>25SP,32DP,PLEXI D&amp;DS TOP</v>
          </cell>
          <cell r="D5884">
            <v>1073.97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 t="str">
            <v>Volutone</v>
          </cell>
        </row>
        <row r="5885">
          <cell r="A5885" t="str">
            <v>BGR-25SA32MDK-DP</v>
          </cell>
          <cell r="B5885" t="str">
            <v>Middle Atlantic</v>
          </cell>
          <cell r="C5885" t="str">
            <v>25SP,32DP,PLEXI D&amp;DP TOP</v>
          </cell>
          <cell r="D5885">
            <v>1073.97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 t="str">
            <v>Volutone</v>
          </cell>
        </row>
        <row r="5886">
          <cell r="A5886" t="str">
            <v>BGR-25SA32MDK-DC</v>
          </cell>
          <cell r="B5886" t="str">
            <v>Middle Atlantic</v>
          </cell>
          <cell r="C5886" t="str">
            <v>25SP,32DP,PLEXI D&amp;DC TOP</v>
          </cell>
          <cell r="D5886">
            <v>1073.97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 t="str">
            <v>Volutone</v>
          </cell>
        </row>
        <row r="5887">
          <cell r="A5887" t="str">
            <v>BGR-25SA32MDK-AG</v>
          </cell>
          <cell r="B5887" t="str">
            <v>Middle Atlantic</v>
          </cell>
          <cell r="C5887" t="str">
            <v>25SP,32DP,PLEXI D&amp;AG TOP</v>
          </cell>
          <cell r="D5887">
            <v>1073.97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 t="str">
            <v>Volutone</v>
          </cell>
        </row>
        <row r="5888">
          <cell r="A5888" t="str">
            <v>BGR-25SA27MDK-WG</v>
          </cell>
          <cell r="B5888" t="str">
            <v>Middle Atlantic</v>
          </cell>
          <cell r="C5888" t="str">
            <v>25SP,27DP,PLEXI D&amp;WG TOP</v>
          </cell>
          <cell r="D5888">
            <v>1019.3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 t="str">
            <v>Volutone</v>
          </cell>
        </row>
        <row r="5889">
          <cell r="A5889" t="str">
            <v>BGR-25SA27MDK-SG</v>
          </cell>
          <cell r="B5889" t="str">
            <v>Middle Atlantic</v>
          </cell>
          <cell r="C5889" t="str">
            <v>25SP,27DP,PLEXI D&amp;SG TOP</v>
          </cell>
          <cell r="D5889">
            <v>1019.3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 t="str">
            <v>Volutone</v>
          </cell>
        </row>
        <row r="5890">
          <cell r="A5890" t="str">
            <v>BGR-25SA27MDK-PS</v>
          </cell>
          <cell r="B5890" t="str">
            <v>Middle Atlantic</v>
          </cell>
          <cell r="C5890" t="str">
            <v>25SP,27DP,PLEXI D&amp;PS TOP</v>
          </cell>
          <cell r="D5890">
            <v>1019.3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 t="str">
            <v>Volutone</v>
          </cell>
        </row>
        <row r="5891">
          <cell r="A5891" t="str">
            <v>BGR-25SA27MDK-MP</v>
          </cell>
          <cell r="B5891" t="str">
            <v>Middle Atlantic</v>
          </cell>
          <cell r="C5891" t="str">
            <v>25SP,27DP,PLEXI D&amp;MP TOP</v>
          </cell>
          <cell r="D5891">
            <v>1019.3</v>
          </cell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 t="str">
            <v>Volutone</v>
          </cell>
        </row>
        <row r="5892">
          <cell r="A5892" t="str">
            <v>BGR-25SA27MDK-LW</v>
          </cell>
          <cell r="B5892" t="str">
            <v>Middle Atlantic</v>
          </cell>
          <cell r="C5892" t="str">
            <v>25SP,27DP,PLEXI D&amp;LW TOP</v>
          </cell>
          <cell r="D5892">
            <v>1019.3</v>
          </cell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 t="str">
            <v>Volutone</v>
          </cell>
        </row>
        <row r="5893">
          <cell r="A5893" t="str">
            <v>BGR-25SA27MDK-HM</v>
          </cell>
          <cell r="B5893" t="str">
            <v>Middle Atlantic</v>
          </cell>
          <cell r="C5893" t="str">
            <v>25SP,27DP,PLEXI D&amp;HM TOP</v>
          </cell>
          <cell r="D5893">
            <v>1019.3</v>
          </cell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 t="str">
            <v>Volutone</v>
          </cell>
        </row>
        <row r="5894">
          <cell r="A5894" t="str">
            <v>BGR-25SA27MDK-GS</v>
          </cell>
          <cell r="B5894" t="str">
            <v>Middle Atlantic</v>
          </cell>
          <cell r="C5894" t="str">
            <v>25SP,27DP,PLEXI D&amp;GS TOP</v>
          </cell>
          <cell r="D5894">
            <v>1019.3</v>
          </cell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 t="str">
            <v>Volutone</v>
          </cell>
        </row>
        <row r="5895">
          <cell r="A5895" t="str">
            <v>BGR-25SA27MDK-EA</v>
          </cell>
          <cell r="B5895" t="str">
            <v>Middle Atlantic</v>
          </cell>
          <cell r="C5895" t="str">
            <v>25SP,27DP,PLEXI D&amp;EA TOP</v>
          </cell>
          <cell r="D5895">
            <v>1019.3</v>
          </cell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 t="str">
            <v>Volutone</v>
          </cell>
        </row>
        <row r="5896">
          <cell r="A5896" t="str">
            <v>BGR-25SA27MDK-DS</v>
          </cell>
          <cell r="B5896" t="str">
            <v>Middle Atlantic</v>
          </cell>
          <cell r="C5896" t="str">
            <v>25SP,27DP,PLEXI D&amp;DS TOP</v>
          </cell>
          <cell r="D5896">
            <v>1019.3</v>
          </cell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 t="str">
            <v>Volutone</v>
          </cell>
        </row>
        <row r="5897">
          <cell r="A5897" t="str">
            <v>BGR-25SA27MDK-DP</v>
          </cell>
          <cell r="B5897" t="str">
            <v>Middle Atlantic</v>
          </cell>
          <cell r="C5897" t="str">
            <v>25SP,27DP,PLEXI D&amp;DP TOP</v>
          </cell>
          <cell r="D5897">
            <v>1019.3</v>
          </cell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 t="str">
            <v>Volutone</v>
          </cell>
        </row>
        <row r="5898">
          <cell r="A5898" t="str">
            <v>BGR-25SA27MDK-DC</v>
          </cell>
          <cell r="B5898" t="str">
            <v>Middle Atlantic</v>
          </cell>
          <cell r="C5898" t="str">
            <v>25SP,27DP,PLEXI D&amp;DC TOP</v>
          </cell>
          <cell r="D5898">
            <v>1019.3</v>
          </cell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 t="str">
            <v>Volutone</v>
          </cell>
        </row>
        <row r="5899">
          <cell r="A5899" t="str">
            <v>BGR-25SA27MDK-AG</v>
          </cell>
          <cell r="B5899" t="str">
            <v>Middle Atlantic</v>
          </cell>
          <cell r="C5899" t="str">
            <v>25SP,27DP,PLEXI D&amp;AG TOP</v>
          </cell>
          <cell r="D5899">
            <v>1019.3</v>
          </cell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 t="str">
            <v>Volutone</v>
          </cell>
        </row>
        <row r="5900">
          <cell r="A5900" t="str">
            <v>BGR-TRIM25</v>
          </cell>
          <cell r="B5900" t="str">
            <v>Middle Atlantic</v>
          </cell>
          <cell r="C5900" t="str">
            <v>25SP BGR TRIM</v>
          </cell>
          <cell r="D5900">
            <v>26</v>
          </cell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 t="str">
            <v>Volutone</v>
          </cell>
        </row>
        <row r="5901">
          <cell r="A5901" t="str">
            <v>BGR-RDC25</v>
          </cell>
          <cell r="B5901" t="str">
            <v>Middle Atlantic</v>
          </cell>
          <cell r="C5901" t="str">
            <v>25SP BGR REAR CABLE DOOR</v>
          </cell>
          <cell r="D5901">
            <v>108.94</v>
          </cell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 t="str">
            <v>Volutone</v>
          </cell>
        </row>
        <row r="5902">
          <cell r="A5902" t="str">
            <v>BSPN-25-32</v>
          </cell>
          <cell r="B5902" t="str">
            <v>Middle Atlantic</v>
          </cell>
          <cell r="C5902" t="str">
            <v>25SP 32DP BGR SIDE PANELS</v>
          </cell>
          <cell r="D5902">
            <v>223.79</v>
          </cell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 t="str">
            <v>Volutone</v>
          </cell>
        </row>
        <row r="5903">
          <cell r="A5903" t="str">
            <v>BSPN-25-27</v>
          </cell>
          <cell r="B5903" t="str">
            <v>Middle Atlantic</v>
          </cell>
          <cell r="C5903" t="str">
            <v>25SP 27DP BGR SIDE PANELS</v>
          </cell>
          <cell r="D5903">
            <v>208.18</v>
          </cell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 t="str">
            <v>Volutone</v>
          </cell>
        </row>
        <row r="5904">
          <cell r="A5904" t="str">
            <v>FEB2MP</v>
          </cell>
          <cell r="B5904" t="str">
            <v>Middle Atlantic</v>
          </cell>
          <cell r="C5904" t="str">
            <v>25PC. FEB2 MASTER PACK</v>
          </cell>
          <cell r="D5904">
            <v>139.37</v>
          </cell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 t="str">
            <v>Volutone</v>
          </cell>
        </row>
        <row r="5905">
          <cell r="A5905" t="str">
            <v>EVT2MP</v>
          </cell>
          <cell r="B5905" t="str">
            <v>Middle Atlantic</v>
          </cell>
          <cell r="C5905" t="str">
            <v>25PC. EVT2 MASTER PACK</v>
          </cell>
          <cell r="D5905">
            <v>209.23</v>
          </cell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 t="str">
            <v>Volutone</v>
          </cell>
        </row>
        <row r="5906">
          <cell r="A5906" t="str">
            <v>EB2MP</v>
          </cell>
          <cell r="B5906" t="str">
            <v>Middle Atlantic</v>
          </cell>
          <cell r="C5906" t="str">
            <v>25PC. EB2 MASTER PACK</v>
          </cell>
          <cell r="D5906">
            <v>160.83000000000001</v>
          </cell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 t="str">
            <v>Volutone</v>
          </cell>
        </row>
        <row r="5907">
          <cell r="A5907" t="str">
            <v>HPSMP</v>
          </cell>
          <cell r="B5907" t="str">
            <v>Middle Atlantic</v>
          </cell>
          <cell r="C5907" t="str">
            <v>25PC HPS MASTER PACK</v>
          </cell>
          <cell r="D5907">
            <v>76.099999999999994</v>
          </cell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 t="str">
            <v>Volutone</v>
          </cell>
        </row>
        <row r="5908">
          <cell r="A5908" t="str">
            <v>HPS</v>
          </cell>
          <cell r="B5908" t="str">
            <v>Middle Atlantic</v>
          </cell>
          <cell r="C5908" t="str">
            <v>25PC 10-32 RACK SCREWS W/</v>
          </cell>
          <cell r="D5908">
            <v>3.83</v>
          </cell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 t="str">
            <v>Volutone</v>
          </cell>
        </row>
        <row r="5909">
          <cell r="A5909" t="str">
            <v>VBK-E25</v>
          </cell>
          <cell r="B5909" t="str">
            <v>Middle Atlantic</v>
          </cell>
          <cell r="C5909" t="str">
            <v>25DP ERK VENT BLOCK KIT</v>
          </cell>
          <cell r="D5909">
            <v>9.3800000000000008</v>
          </cell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 t="str">
            <v>Volutone</v>
          </cell>
        </row>
        <row r="5910">
          <cell r="A5910" t="str">
            <v>WMRK-2436SVR</v>
          </cell>
          <cell r="B5910" t="str">
            <v>Middle Atlantic</v>
          </cell>
          <cell r="C5910" t="str">
            <v>24SP/36D CONFIG SERVER RK</v>
          </cell>
          <cell r="D5910">
            <v>1476.35</v>
          </cell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 t="str">
            <v>Volutone</v>
          </cell>
        </row>
        <row r="5911">
          <cell r="A5911" t="str">
            <v>WRK-24SA-32</v>
          </cell>
          <cell r="B5911" t="str">
            <v>Middle Atlantic</v>
          </cell>
          <cell r="C5911" t="str">
            <v>24SP/32D WRK RACK</v>
          </cell>
          <cell r="D5911">
            <v>628.14</v>
          </cell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 t="str">
            <v>Volutone</v>
          </cell>
        </row>
        <row r="5912">
          <cell r="A5912" t="str">
            <v>DWR-24-32</v>
          </cell>
          <cell r="B5912" t="str">
            <v>Middle Atlantic</v>
          </cell>
          <cell r="C5912" t="str">
            <v>24SP/32D WALL RACK,BLACK</v>
          </cell>
          <cell r="D5912">
            <v>652.54999999999995</v>
          </cell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 t="str">
            <v>Volutone</v>
          </cell>
        </row>
        <row r="5913">
          <cell r="A5913" t="str">
            <v>SR-24-32</v>
          </cell>
          <cell r="B5913" t="str">
            <v>Middle Atlantic</v>
          </cell>
          <cell r="C5913" t="str">
            <v>24SP/32D SWINGING WALLRK</v>
          </cell>
          <cell r="D5913">
            <v>815.92</v>
          </cell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 t="str">
            <v>Volutone</v>
          </cell>
        </row>
        <row r="5914">
          <cell r="A5914" t="str">
            <v>WR-24-32</v>
          </cell>
          <cell r="B5914" t="str">
            <v>Middle Atlantic</v>
          </cell>
          <cell r="C5914" t="str">
            <v>24SP/32D ROLLOUT ROT RACK</v>
          </cell>
          <cell r="D5914">
            <v>987.72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 t="str">
            <v>Volutone</v>
          </cell>
        </row>
        <row r="5915">
          <cell r="A5915" t="str">
            <v>WRK-24-32</v>
          </cell>
          <cell r="B5915" t="str">
            <v>Middle Atlantic</v>
          </cell>
          <cell r="C5915" t="str">
            <v>24SP/32D MULTIBAY WRK</v>
          </cell>
          <cell r="D5915">
            <v>598.95000000000005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 t="str">
            <v>Volutone</v>
          </cell>
        </row>
        <row r="5916">
          <cell r="A5916" t="str">
            <v>MRK-2431</v>
          </cell>
          <cell r="B5916" t="str">
            <v>Middle Atlantic</v>
          </cell>
          <cell r="C5916" t="str">
            <v>24SP/31D MULTIBAY MRK</v>
          </cell>
          <cell r="D5916">
            <v>533.66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 t="str">
            <v>Volutone</v>
          </cell>
        </row>
        <row r="5917">
          <cell r="A5917" t="str">
            <v>EGR-2428L1-LRD</v>
          </cell>
          <cell r="B5917" t="str">
            <v>Middle Atlantic</v>
          </cell>
          <cell r="C5917" t="str">
            <v>24SP/28D,SA,2PC WRAP,LRD</v>
          </cell>
          <cell r="D5917">
            <v>366.94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 t="str">
            <v>Volutone</v>
          </cell>
        </row>
        <row r="5918">
          <cell r="A5918" t="str">
            <v>EGR-2428L1</v>
          </cell>
          <cell r="B5918" t="str">
            <v>Middle Atlantic</v>
          </cell>
          <cell r="C5918" t="str">
            <v>24SP/28D,SA,2PC WRAP PK1</v>
          </cell>
          <cell r="D5918">
            <v>398.62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 t="str">
            <v>Volutone</v>
          </cell>
        </row>
        <row r="5919">
          <cell r="A5919" t="str">
            <v>SR-24-28</v>
          </cell>
          <cell r="B5919" t="str">
            <v>Middle Atlantic</v>
          </cell>
          <cell r="C5919" t="str">
            <v>24SP/28D SWINGING WALLRK</v>
          </cell>
          <cell r="D5919">
            <v>741.76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 t="str">
            <v>Volutone</v>
          </cell>
        </row>
        <row r="5920">
          <cell r="A5920" t="str">
            <v>EGR-2428</v>
          </cell>
          <cell r="B5920" t="str">
            <v>Middle Atlantic</v>
          </cell>
          <cell r="C5920" t="str">
            <v>24SP/28D STANDALONE RACK</v>
          </cell>
          <cell r="D5920">
            <v>398.62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 t="str">
            <v>Volutone</v>
          </cell>
        </row>
        <row r="5921">
          <cell r="A5921" t="str">
            <v>EGR-2428LRD</v>
          </cell>
          <cell r="B5921" t="str">
            <v>Middle Atlantic</v>
          </cell>
          <cell r="C5921" t="str">
            <v>24SP/28D SA RK LESSREARDR</v>
          </cell>
          <cell r="D5921">
            <v>366.94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 t="str">
            <v>Volutone</v>
          </cell>
        </row>
        <row r="5922">
          <cell r="A5922" t="str">
            <v>WRK-24SA-27LRD</v>
          </cell>
          <cell r="B5922" t="str">
            <v>Middle Atlantic</v>
          </cell>
          <cell r="C5922" t="str">
            <v>24SP/27D WRK RACK LRD</v>
          </cell>
          <cell r="D5922">
            <v>545.46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 t="str">
            <v>Volutone</v>
          </cell>
        </row>
        <row r="5923">
          <cell r="A5923" t="str">
            <v>WRK-24SA-27</v>
          </cell>
          <cell r="B5923" t="str">
            <v>Middle Atlantic</v>
          </cell>
          <cell r="C5923" t="str">
            <v>24SP/27D WRK RACK</v>
          </cell>
          <cell r="D5923">
            <v>577.03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 t="str">
            <v>Volutone</v>
          </cell>
        </row>
        <row r="5924">
          <cell r="A5924" t="str">
            <v>WRK-24-27</v>
          </cell>
          <cell r="B5924" t="str">
            <v>Middle Atlantic</v>
          </cell>
          <cell r="C5924" t="str">
            <v>24SP/27D MULTIBAY WRK</v>
          </cell>
          <cell r="D5924">
            <v>562.4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 t="str">
            <v>Volutone</v>
          </cell>
        </row>
        <row r="5925">
          <cell r="A5925" t="str">
            <v>DWR-24-26PD</v>
          </cell>
          <cell r="B5925" t="str">
            <v>Middle Atlantic</v>
          </cell>
          <cell r="C5925" t="str">
            <v>24SP/26D WALLRK W/PLEXI</v>
          </cell>
          <cell r="D5925">
            <v>754.92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 t="str">
            <v>Volutone</v>
          </cell>
        </row>
        <row r="5926">
          <cell r="A5926" t="str">
            <v>MRK-2426</v>
          </cell>
          <cell r="B5926" t="str">
            <v>Middle Atlantic</v>
          </cell>
          <cell r="C5926" t="str">
            <v>24SP/26D MULTIBAY MRK</v>
          </cell>
          <cell r="D5926">
            <v>484.44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 t="str">
            <v>Volutone</v>
          </cell>
        </row>
        <row r="5927">
          <cell r="A5927" t="str">
            <v>DWR-24-22PD</v>
          </cell>
          <cell r="B5927" t="str">
            <v>Middle Atlantic</v>
          </cell>
          <cell r="C5927" t="str">
            <v>24SP/22D WALLRACK W/PLEXI</v>
          </cell>
          <cell r="D5927">
            <v>665.81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 t="str">
            <v>Volutone</v>
          </cell>
        </row>
        <row r="5928">
          <cell r="A5928" t="str">
            <v>DWR-24-22</v>
          </cell>
          <cell r="B5928" t="str">
            <v>Middle Atlantic</v>
          </cell>
          <cell r="C5928" t="str">
            <v>24SP/22D WALLRACK BLACK</v>
          </cell>
          <cell r="D5928">
            <v>543.4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 t="str">
            <v>Volutone</v>
          </cell>
        </row>
        <row r="5929">
          <cell r="A5929" t="str">
            <v>DWR-24-17PD</v>
          </cell>
          <cell r="B5929" t="str">
            <v>Middle Atlantic</v>
          </cell>
          <cell r="C5929" t="str">
            <v>24SP/17D WALLRACK W/PLEXI</v>
          </cell>
          <cell r="D5929">
            <v>596.16999999999996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 t="str">
            <v>Volutone</v>
          </cell>
        </row>
        <row r="5930">
          <cell r="A5930" t="str">
            <v>DWR-24-17</v>
          </cell>
          <cell r="B5930" t="str">
            <v>Middle Atlantic</v>
          </cell>
          <cell r="C5930" t="str">
            <v>24SP/17D WALLRACK BLACK</v>
          </cell>
          <cell r="D5930">
            <v>465.76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 t="str">
            <v>Volutone</v>
          </cell>
        </row>
        <row r="5931">
          <cell r="A5931" t="str">
            <v>MV-RR24</v>
          </cell>
          <cell r="B5931" t="str">
            <v>Middle Atlantic</v>
          </cell>
          <cell r="C5931" t="str">
            <v>24SP,PR,MRK/VRK ADDL.RAIL</v>
          </cell>
          <cell r="D5931">
            <v>48.69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 t="str">
            <v>Volutone</v>
          </cell>
        </row>
        <row r="5932">
          <cell r="A5932" t="str">
            <v>PROWMRK-ZRA-24</v>
          </cell>
          <cell r="B5932" t="str">
            <v>Middle Atlantic</v>
          </cell>
          <cell r="C5932" t="str">
            <v>24SP WMRK ZRAIL ADAPT KIT</v>
          </cell>
          <cell r="D5932">
            <v>63.06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 t="str">
            <v>Volutone</v>
          </cell>
        </row>
        <row r="5933">
          <cell r="A5933" t="str">
            <v>VFD-24</v>
          </cell>
          <cell r="B5933" t="str">
            <v>Middle Atlantic</v>
          </cell>
          <cell r="C5933" t="str">
            <v>24SP VENT.FR.DOOR,UNIV.BL</v>
          </cell>
          <cell r="D5933">
            <v>159.79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 t="str">
            <v>Volutone</v>
          </cell>
        </row>
        <row r="5934">
          <cell r="A5934" t="str">
            <v>MW-CRD-24</v>
          </cell>
          <cell r="B5934" t="str">
            <v>Middle Atlantic</v>
          </cell>
          <cell r="C5934" t="str">
            <v>24SP SOLID SPLIT RD BK</v>
          </cell>
          <cell r="D5934">
            <v>147.01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 t="str">
            <v>Volutone</v>
          </cell>
        </row>
        <row r="5935">
          <cell r="A5935" t="str">
            <v>FD-24</v>
          </cell>
          <cell r="B5935" t="str">
            <v>Middle Atlantic</v>
          </cell>
          <cell r="C5935" t="str">
            <v>24SP SOLID FRONTDR, UNIV.</v>
          </cell>
          <cell r="D5935">
            <v>114.11</v>
          </cell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 t="str">
            <v>Volutone</v>
          </cell>
        </row>
        <row r="5936">
          <cell r="A5936" t="str">
            <v>WRFD-24</v>
          </cell>
          <cell r="B5936" t="str">
            <v>Middle Atlantic</v>
          </cell>
          <cell r="C5936" t="str">
            <v>24SP SOLID FRDR FOR WR</v>
          </cell>
          <cell r="D5936">
            <v>137.61000000000001</v>
          </cell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 t="str">
            <v>Volutone</v>
          </cell>
        </row>
        <row r="5937">
          <cell r="A5937" t="str">
            <v>OSR24</v>
          </cell>
          <cell r="B5937" t="str">
            <v>Middle Atlantic</v>
          </cell>
          <cell r="C5937" t="str">
            <v>24SP SLOPED OAK RACK W/WH</v>
          </cell>
          <cell r="D5937">
            <v>214.11</v>
          </cell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 t="str">
            <v>Volutone</v>
          </cell>
        </row>
        <row r="5938">
          <cell r="A5938" t="str">
            <v>S24D-PS</v>
          </cell>
          <cell r="B5938" t="str">
            <v>Middle Atlantic</v>
          </cell>
          <cell r="C5938" t="str">
            <v>24SP ROLL RACK,SQ TOP,PS</v>
          </cell>
          <cell r="D5938">
            <v>1227.03</v>
          </cell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 t="str">
            <v>Volutone</v>
          </cell>
        </row>
        <row r="5939">
          <cell r="A5939" t="str">
            <v>S24D-HM</v>
          </cell>
          <cell r="B5939" t="str">
            <v>Middle Atlantic</v>
          </cell>
          <cell r="C5939" t="str">
            <v>24SP ROLL RACK,SQ TOP,HM</v>
          </cell>
          <cell r="D5939">
            <v>1227.03</v>
          </cell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 t="str">
            <v>Volutone</v>
          </cell>
        </row>
        <row r="5940">
          <cell r="A5940" t="str">
            <v>S24D-DC</v>
          </cell>
          <cell r="B5940" t="str">
            <v>Middle Atlantic</v>
          </cell>
          <cell r="C5940" t="str">
            <v>24SP ROLL RACK,SQ TOP,DC</v>
          </cell>
          <cell r="D5940">
            <v>1227.03</v>
          </cell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 t="str">
            <v>Volutone</v>
          </cell>
        </row>
        <row r="5941">
          <cell r="A5941" t="str">
            <v>EGR-RDC24</v>
          </cell>
          <cell r="B5941" t="str">
            <v>Middle Atlantic</v>
          </cell>
          <cell r="C5941" t="str">
            <v>24SP REAR CABLE DOOR</v>
          </cell>
          <cell r="D5941">
            <v>102.34</v>
          </cell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 t="str">
            <v>Volutone</v>
          </cell>
        </row>
        <row r="5942">
          <cell r="A5942" t="str">
            <v>WR-RAP-24</v>
          </cell>
          <cell r="B5942" t="str">
            <v>Middle Atlantic</v>
          </cell>
          <cell r="C5942" t="str">
            <v>24SP REAR ACCESS PNL,WR</v>
          </cell>
          <cell r="D5942">
            <v>103.37</v>
          </cell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 t="str">
            <v>Volutone</v>
          </cell>
        </row>
        <row r="5943">
          <cell r="A5943" t="str">
            <v>DWR-RR24</v>
          </cell>
          <cell r="B5943" t="str">
            <v>Middle Atlantic</v>
          </cell>
          <cell r="C5943" t="str">
            <v>24SP RAIL KIT DWR/EWR/SR</v>
          </cell>
          <cell r="D5943">
            <v>39.22</v>
          </cell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 t="str">
            <v>Volutone</v>
          </cell>
        </row>
        <row r="5944">
          <cell r="A5944" t="str">
            <v>PFD-24</v>
          </cell>
          <cell r="B5944" t="str">
            <v>Middle Atlantic</v>
          </cell>
          <cell r="C5944" t="str">
            <v>24SP PLEXI FRONTDR,UNIV.B</v>
          </cell>
          <cell r="D5944">
            <v>198.99</v>
          </cell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 t="str">
            <v>Volutone</v>
          </cell>
        </row>
        <row r="5945">
          <cell r="A5945" t="str">
            <v>WRPFD-24</v>
          </cell>
          <cell r="B5945" t="str">
            <v>Middle Atlantic</v>
          </cell>
          <cell r="C5945" t="str">
            <v>24SP PLEXI FRONT DOOR,WR</v>
          </cell>
          <cell r="D5945">
            <v>296.95</v>
          </cell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 t="str">
            <v>Volutone</v>
          </cell>
        </row>
        <row r="5946">
          <cell r="A5946" t="str">
            <v>MW-CLVRD-24</v>
          </cell>
          <cell r="B5946" t="str">
            <v>Middle Atlantic</v>
          </cell>
          <cell r="C5946" t="str">
            <v>24SP LG PERF SPLIT RD BK</v>
          </cell>
          <cell r="D5946">
            <v>200.99</v>
          </cell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 t="str">
            <v>Volutone</v>
          </cell>
        </row>
        <row r="5947">
          <cell r="A5947" t="str">
            <v>LVFD-24</v>
          </cell>
          <cell r="B5947" t="str">
            <v>Middle Atlantic</v>
          </cell>
          <cell r="C5947" t="str">
            <v>24SP LARGE PERF FR DOOR</v>
          </cell>
          <cell r="D5947">
            <v>190.13</v>
          </cell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 t="str">
            <v>Volutone</v>
          </cell>
        </row>
        <row r="5948">
          <cell r="A5948" t="str">
            <v>WR-RR-24</v>
          </cell>
          <cell r="B5948" t="str">
            <v>Middle Atlantic</v>
          </cell>
          <cell r="C5948" t="str">
            <v>24SP ADDL RAIL KIT FOR WR</v>
          </cell>
          <cell r="D5948">
            <v>46.82</v>
          </cell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 t="str">
            <v>Volutone</v>
          </cell>
        </row>
        <row r="5949">
          <cell r="A5949" t="str">
            <v>WMRK-2436SVR-AB</v>
          </cell>
          <cell r="B5949" t="str">
            <v>Middle Atlantic</v>
          </cell>
          <cell r="C5949" t="str">
            <v>24S/36D CNFG SVRRK ADDABY</v>
          </cell>
          <cell r="D5949">
            <v>1176.28</v>
          </cell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 t="str">
            <v>Volutone</v>
          </cell>
        </row>
        <row r="5950">
          <cell r="A5950" t="str">
            <v>WMRK-2442</v>
          </cell>
          <cell r="B5950" t="str">
            <v>Middle Atlantic</v>
          </cell>
          <cell r="C5950" t="str">
            <v>24RU,42"DEPTH,FRAME ONLY</v>
          </cell>
          <cell r="D5950">
            <v>686.7</v>
          </cell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 t="str">
            <v>Volutone</v>
          </cell>
        </row>
        <row r="5951">
          <cell r="A5951" t="str">
            <v>WMRK-2436</v>
          </cell>
          <cell r="B5951" t="str">
            <v>Middle Atlantic</v>
          </cell>
          <cell r="C5951" t="str">
            <v>24RU,36D FRAME ONLY</v>
          </cell>
          <cell r="D5951">
            <v>652.08000000000004</v>
          </cell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 t="str">
            <v>Volutone</v>
          </cell>
        </row>
        <row r="5952">
          <cell r="A5952" t="str">
            <v>BOND-G24</v>
          </cell>
          <cell r="B5952" t="str">
            <v>Middle Atlantic</v>
          </cell>
          <cell r="C5952" t="str">
            <v>24PC RACK GANG/BOND HDW</v>
          </cell>
          <cell r="D5952">
            <v>34.32</v>
          </cell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 t="str">
            <v>Volutone</v>
          </cell>
        </row>
        <row r="5953">
          <cell r="A5953" t="str">
            <v>PD-2420SC-NS</v>
          </cell>
          <cell r="B5953" t="str">
            <v>Middle Atlantic</v>
          </cell>
          <cell r="C5953" t="str">
            <v>24OUTLET,1X20A CIRC.,CORD</v>
          </cell>
          <cell r="D5953">
            <v>95.63</v>
          </cell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 t="str">
            <v>Volutone</v>
          </cell>
        </row>
        <row r="5954">
          <cell r="A5954" t="str">
            <v>PDW-12X220J</v>
          </cell>
          <cell r="B5954" t="str">
            <v>Middle Atlantic</v>
          </cell>
          <cell r="C5954" t="str">
            <v>24OUT,12X20A,POWER W/JBOX</v>
          </cell>
          <cell r="D5954">
            <v>220.51</v>
          </cell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 t="str">
            <v>Volutone</v>
          </cell>
        </row>
        <row r="5955">
          <cell r="A5955" t="str">
            <v>CLH-AR24</v>
          </cell>
          <cell r="B5955" t="str">
            <v>Middle Atlantic</v>
          </cell>
          <cell r="C5955" t="str">
            <v>24"W ADJUSTABLE RUNG</v>
          </cell>
          <cell r="D5955">
            <v>19.3</v>
          </cell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 t="str">
            <v>Volutone</v>
          </cell>
        </row>
        <row r="5956">
          <cell r="A5956" t="str">
            <v>T-24X6</v>
          </cell>
          <cell r="B5956" t="str">
            <v>Middle Atlantic</v>
          </cell>
          <cell r="C5956" t="str">
            <v>24 TAILS - 6 PACK</v>
          </cell>
          <cell r="D5956">
            <v>40.24</v>
          </cell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 t="str">
            <v>Volutone</v>
          </cell>
        </row>
        <row r="5957">
          <cell r="A5957" t="str">
            <v>EGR-RR24</v>
          </cell>
          <cell r="B5957" t="str">
            <v>Middle Atlantic</v>
          </cell>
          <cell r="C5957" t="str">
            <v>24 SPACE REAR RAIL OPTION</v>
          </cell>
          <cell r="D5957">
            <v>34.31</v>
          </cell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 t="str">
            <v>Volutone</v>
          </cell>
        </row>
        <row r="5958">
          <cell r="A5958" t="str">
            <v>LVFD-WMRK-24</v>
          </cell>
          <cell r="B5958" t="str">
            <v>Middle Atlantic</v>
          </cell>
          <cell r="C5958" t="str">
            <v>24 SP LARGE PERF DOOR</v>
          </cell>
          <cell r="D5958">
            <v>182.82</v>
          </cell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 t="str">
            <v>Volutone</v>
          </cell>
        </row>
        <row r="5959">
          <cell r="A5959" t="str">
            <v>PD-2415SC-NS</v>
          </cell>
          <cell r="B5959" t="str">
            <v>Middle Atlantic</v>
          </cell>
          <cell r="C5959" t="str">
            <v>24 OUTLET, 1X15A CIRC. W/</v>
          </cell>
          <cell r="D5959">
            <v>87.91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 t="str">
            <v>Volutone</v>
          </cell>
        </row>
        <row r="5960">
          <cell r="A5960" t="str">
            <v>J-24X6</v>
          </cell>
          <cell r="B5960" t="str">
            <v>Middle Atlantic</v>
          </cell>
          <cell r="C5960" t="str">
            <v>24 JUMPERS - 6 PACK</v>
          </cell>
          <cell r="D5960">
            <v>59.75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 t="str">
            <v>Volutone</v>
          </cell>
        </row>
        <row r="5961">
          <cell r="A5961" t="str">
            <v>EB4-23</v>
          </cell>
          <cell r="B5961" t="str">
            <v>Middle Atlantic</v>
          </cell>
          <cell r="C5961" t="str">
            <v>23,4SP FLANGED ECONO BLAN</v>
          </cell>
          <cell r="D5961">
            <v>14.74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 t="str">
            <v>Volutone</v>
          </cell>
        </row>
        <row r="5962">
          <cell r="A5962" t="str">
            <v>EB3-23</v>
          </cell>
          <cell r="B5962" t="str">
            <v>Middle Atlantic</v>
          </cell>
          <cell r="C5962" t="str">
            <v>23,3SP FLANGED ECONO BLAN</v>
          </cell>
          <cell r="D5962">
            <v>11.96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 t="str">
            <v>Volutone</v>
          </cell>
        </row>
        <row r="5963">
          <cell r="A5963" t="str">
            <v>EB2-23</v>
          </cell>
          <cell r="B5963" t="str">
            <v>Middle Atlantic</v>
          </cell>
          <cell r="C5963" t="str">
            <v>23,2SP FLANGED ECONO BLAN</v>
          </cell>
          <cell r="D5963">
            <v>9.51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 t="str">
            <v>Volutone</v>
          </cell>
        </row>
        <row r="5964">
          <cell r="A5964" t="str">
            <v>EB1-23</v>
          </cell>
          <cell r="B5964" t="str">
            <v>Middle Atlantic</v>
          </cell>
          <cell r="C5964" t="str">
            <v>23,1SP FLANGED ECONO BLAN</v>
          </cell>
          <cell r="D5964">
            <v>7.47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 t="str">
            <v>Volutone</v>
          </cell>
        </row>
        <row r="5965">
          <cell r="A5965" t="str">
            <v>VBK-SD22</v>
          </cell>
          <cell r="B5965" t="str">
            <v>Middle Atlantic</v>
          </cell>
          <cell r="C5965" t="str">
            <v>22DP SR/35+DWR VENT BLOCK</v>
          </cell>
          <cell r="D5965">
            <v>9.3800000000000008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 t="str">
            <v>Volutone</v>
          </cell>
        </row>
        <row r="5966">
          <cell r="A5966" t="str">
            <v>DWR-FK22</v>
          </cell>
          <cell r="B5966" t="str">
            <v>Middle Atlantic</v>
          </cell>
          <cell r="C5966" t="str">
            <v>22DP DWR FAN KIT</v>
          </cell>
          <cell r="D5966">
            <v>91.57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 t="str">
            <v>Volutone</v>
          </cell>
        </row>
        <row r="5967">
          <cell r="A5967" t="str">
            <v>IFTA-6</v>
          </cell>
          <cell r="B5967" t="str">
            <v>Middle Atlantic</v>
          </cell>
          <cell r="C5967" t="str">
            <v>220V FANTRAY,ADJ,6 FAN</v>
          </cell>
          <cell r="D5967">
            <v>249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 t="str">
            <v>Volutone</v>
          </cell>
        </row>
        <row r="5968">
          <cell r="A5968" t="str">
            <v>IFTA-3</v>
          </cell>
          <cell r="B5968" t="str">
            <v>Middle Atlantic</v>
          </cell>
          <cell r="C5968" t="str">
            <v>220V FANTRAY,ADJ,3 FAN</v>
          </cell>
          <cell r="D5968">
            <v>197.13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 t="str">
            <v>Volutone</v>
          </cell>
        </row>
        <row r="5969">
          <cell r="A5969" t="str">
            <v>UPS-2200R-8</v>
          </cell>
          <cell r="B5969" t="str">
            <v>Middle Atlantic</v>
          </cell>
          <cell r="C5969" t="str">
            <v>2200VA/1650W UPS,IND.OUT</v>
          </cell>
          <cell r="D5969">
            <v>977.9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 t="str">
            <v>Volutone</v>
          </cell>
        </row>
        <row r="5970">
          <cell r="A5970" t="str">
            <v>UPS-2200R-IP</v>
          </cell>
          <cell r="B5970" t="str">
            <v>Middle Atlantic</v>
          </cell>
          <cell r="C5970" t="str">
            <v>2200VA/1650W UPS W/NIC</v>
          </cell>
          <cell r="D5970">
            <v>1010.9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 t="str">
            <v>Volutone</v>
          </cell>
        </row>
        <row r="5971">
          <cell r="A5971" t="str">
            <v>UPS-2200R</v>
          </cell>
          <cell r="B5971" t="str">
            <v>Middle Atlantic</v>
          </cell>
          <cell r="C5971" t="str">
            <v>2200VA/1650W UPS</v>
          </cell>
          <cell r="D5971">
            <v>867.9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 t="str">
            <v>Volutone</v>
          </cell>
        </row>
        <row r="5972">
          <cell r="A5972" t="str">
            <v>UPS-2200R-8IP</v>
          </cell>
          <cell r="B5972" t="str">
            <v>Middle Atlantic</v>
          </cell>
          <cell r="C5972" t="str">
            <v>2200VA UPS,IND.OUT W/NIC</v>
          </cell>
          <cell r="D5972">
            <v>1120.9000000000001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 t="str">
            <v>Volutone</v>
          </cell>
        </row>
        <row r="5973">
          <cell r="A5973" t="str">
            <v>ASR-30-HD</v>
          </cell>
          <cell r="B5973" t="str">
            <v>Middle Atlantic</v>
          </cell>
          <cell r="C5973" t="str">
            <v>22"USABLE,21"DP,4 SHLVS</v>
          </cell>
          <cell r="D5973">
            <v>673.69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 t="str">
            <v>Volutone</v>
          </cell>
        </row>
        <row r="5974">
          <cell r="A5974" t="str">
            <v>EWR-ARB-22</v>
          </cell>
          <cell r="B5974" t="str">
            <v>Middle Atlantic</v>
          </cell>
          <cell r="C5974" t="str">
            <v>22"DP EWR ADJ.RAIL BRKT</v>
          </cell>
          <cell r="D5974">
            <v>26.39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 t="str">
            <v>Volutone</v>
          </cell>
        </row>
        <row r="5975">
          <cell r="A5975" t="str">
            <v>D-PT22</v>
          </cell>
          <cell r="B5975" t="str">
            <v>Middle Atlantic</v>
          </cell>
          <cell r="C5975" t="str">
            <v>22"DESK PENCIL TRAY</v>
          </cell>
          <cell r="D5975">
            <v>54.29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 t="str">
            <v>Volutone</v>
          </cell>
        </row>
        <row r="5976">
          <cell r="A5976" t="str">
            <v>EGR-2128L1-LRD</v>
          </cell>
          <cell r="B5976" t="str">
            <v>Middle Atlantic</v>
          </cell>
          <cell r="C5976" t="str">
            <v>21SP/28D,SA,2PC WRAP,LRD</v>
          </cell>
          <cell r="D5976">
            <v>343.31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 t="str">
            <v>Volutone</v>
          </cell>
        </row>
        <row r="5977">
          <cell r="A5977" t="str">
            <v>EGR-2128L1</v>
          </cell>
          <cell r="B5977" t="str">
            <v>Middle Atlantic</v>
          </cell>
          <cell r="C5977" t="str">
            <v>21SP/28D,SA,2PC WRAP PK1</v>
          </cell>
          <cell r="D5977">
            <v>375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 t="str">
            <v>Volutone</v>
          </cell>
        </row>
        <row r="5978">
          <cell r="A5978" t="str">
            <v>EGR-2128</v>
          </cell>
          <cell r="B5978" t="str">
            <v>Middle Atlantic</v>
          </cell>
          <cell r="C5978" t="str">
            <v>21SP/28D STANDALONE RACK</v>
          </cell>
          <cell r="D5978">
            <v>375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 t="str">
            <v>Volutone</v>
          </cell>
        </row>
        <row r="5979">
          <cell r="A5979" t="str">
            <v>EGR-2128LRD</v>
          </cell>
          <cell r="B5979" t="str">
            <v>Middle Atlantic</v>
          </cell>
          <cell r="C5979" t="str">
            <v>21SP/28D SA RK LESSREARDR</v>
          </cell>
          <cell r="D5979">
            <v>343.31</v>
          </cell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 t="str">
            <v>Volutone</v>
          </cell>
        </row>
        <row r="5980">
          <cell r="A5980" t="str">
            <v>ERK-2125LRD</v>
          </cell>
          <cell r="B5980" t="str">
            <v>Middle Atlantic</v>
          </cell>
          <cell r="C5980" t="str">
            <v>21SP/25D STANDALONE W/ST</v>
          </cell>
          <cell r="D5980">
            <v>333.81</v>
          </cell>
          <cell r="E5980">
            <v>0</v>
          </cell>
          <cell r="F5980">
            <v>1</v>
          </cell>
          <cell r="G5980">
            <v>0</v>
          </cell>
          <cell r="H5980">
            <v>0</v>
          </cell>
          <cell r="I5980" t="str">
            <v>Volutone</v>
          </cell>
        </row>
        <row r="5981">
          <cell r="A5981" t="str">
            <v>ERK-2125</v>
          </cell>
          <cell r="B5981" t="str">
            <v>Middle Atlantic</v>
          </cell>
          <cell r="C5981" t="str">
            <v>21SP/25D STANDALONE RACK</v>
          </cell>
          <cell r="D5981">
            <v>366.67</v>
          </cell>
          <cell r="E5981">
            <v>0</v>
          </cell>
          <cell r="F5981">
            <v>1</v>
          </cell>
          <cell r="G5981">
            <v>0</v>
          </cell>
          <cell r="H5981">
            <v>0</v>
          </cell>
          <cell r="I5981" t="str">
            <v>Volutone</v>
          </cell>
        </row>
        <row r="5982">
          <cell r="A5982" t="str">
            <v>ERK-2125KD</v>
          </cell>
          <cell r="B5982" t="str">
            <v>Middle Atlantic</v>
          </cell>
          <cell r="C5982" t="str">
            <v>21SP/25D KD STNDALN RACK</v>
          </cell>
          <cell r="D5982">
            <v>403.35</v>
          </cell>
          <cell r="E5982">
            <v>0</v>
          </cell>
          <cell r="F5982">
            <v>1</v>
          </cell>
          <cell r="G5982">
            <v>0</v>
          </cell>
          <cell r="H5982">
            <v>0</v>
          </cell>
          <cell r="I5982" t="str">
            <v>Volutone</v>
          </cell>
        </row>
        <row r="5983">
          <cell r="A5983" t="str">
            <v>ERK-2125-CONFIG</v>
          </cell>
          <cell r="B5983" t="str">
            <v>Middle Atlantic</v>
          </cell>
          <cell r="C5983" t="str">
            <v>21SP/25D ERK CONFIG</v>
          </cell>
          <cell r="D5983">
            <v>868.18</v>
          </cell>
          <cell r="E5983">
            <v>0</v>
          </cell>
          <cell r="F5983">
            <v>1</v>
          </cell>
          <cell r="G5983">
            <v>0</v>
          </cell>
          <cell r="H5983">
            <v>0</v>
          </cell>
          <cell r="I5983" t="str">
            <v>Volutone</v>
          </cell>
        </row>
        <row r="5984">
          <cell r="A5984" t="str">
            <v>DWR-21-22PD</v>
          </cell>
          <cell r="B5984" t="str">
            <v>Middle Atlantic</v>
          </cell>
          <cell r="C5984" t="str">
            <v>21SP/22D WALLRACK W/PLEXI</v>
          </cell>
          <cell r="D5984">
            <v>619.84</v>
          </cell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 t="str">
            <v>Volutone</v>
          </cell>
        </row>
        <row r="5985">
          <cell r="A5985" t="str">
            <v>DWR-21-22</v>
          </cell>
          <cell r="B5985" t="str">
            <v>Middle Atlantic</v>
          </cell>
          <cell r="C5985" t="str">
            <v>21SP/22D WALLRACK BLACK</v>
          </cell>
          <cell r="D5985">
            <v>504.59</v>
          </cell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 t="str">
            <v>Volutone</v>
          </cell>
        </row>
        <row r="5986">
          <cell r="A5986" t="str">
            <v>ERK-2120LRD</v>
          </cell>
          <cell r="B5986" t="str">
            <v>Middle Atlantic</v>
          </cell>
          <cell r="C5986" t="str">
            <v>21SP/20D STANDALONE W/ST</v>
          </cell>
          <cell r="D5986">
            <v>302.07</v>
          </cell>
          <cell r="E5986">
            <v>0</v>
          </cell>
          <cell r="F5986">
            <v>1</v>
          </cell>
          <cell r="G5986">
            <v>0</v>
          </cell>
          <cell r="H5986">
            <v>0</v>
          </cell>
          <cell r="I5986" t="str">
            <v>Volutone</v>
          </cell>
        </row>
        <row r="5987">
          <cell r="A5987" t="str">
            <v>ERK-2120</v>
          </cell>
          <cell r="B5987" t="str">
            <v>Middle Atlantic</v>
          </cell>
          <cell r="C5987" t="str">
            <v>21SP/20D STANDALONE RACK</v>
          </cell>
          <cell r="D5987">
            <v>334.94</v>
          </cell>
          <cell r="E5987">
            <v>0</v>
          </cell>
          <cell r="F5987">
            <v>1</v>
          </cell>
          <cell r="G5987">
            <v>0</v>
          </cell>
          <cell r="H5987">
            <v>0</v>
          </cell>
          <cell r="I5987" t="str">
            <v>Volutone</v>
          </cell>
        </row>
        <row r="5988">
          <cell r="A5988" t="str">
            <v>DWR-21-17PD</v>
          </cell>
          <cell r="B5988" t="str">
            <v>Middle Atlantic</v>
          </cell>
          <cell r="C5988" t="str">
            <v>21SP/17D WALLRACK W/PLEXI</v>
          </cell>
          <cell r="D5988">
            <v>571.19000000000005</v>
          </cell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 t="str">
            <v>Volutone</v>
          </cell>
        </row>
        <row r="5989">
          <cell r="A5989" t="str">
            <v>DWR-21-17</v>
          </cell>
          <cell r="B5989" t="str">
            <v>Middle Atlantic</v>
          </cell>
          <cell r="C5989" t="str">
            <v>21SP/17D WALLRACK BLACK</v>
          </cell>
          <cell r="D5989">
            <v>450.26</v>
          </cell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 t="str">
            <v>Volutone</v>
          </cell>
        </row>
        <row r="5990">
          <cell r="A5990" t="str">
            <v>VFD-21</v>
          </cell>
          <cell r="B5990" t="str">
            <v>Middle Atlantic</v>
          </cell>
          <cell r="C5990" t="str">
            <v>21SP VENT.FR.DOOR,UNIV.BL</v>
          </cell>
          <cell r="D5990">
            <v>152.16999999999999</v>
          </cell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 t="str">
            <v>Volutone</v>
          </cell>
        </row>
        <row r="5991">
          <cell r="A5991" t="str">
            <v>FD-21</v>
          </cell>
          <cell r="B5991" t="str">
            <v>Middle Atlantic</v>
          </cell>
          <cell r="C5991" t="str">
            <v>21SP SOLID FRONTDR, UNIV.</v>
          </cell>
          <cell r="D5991">
            <v>106.52</v>
          </cell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 t="str">
            <v>Volutone</v>
          </cell>
        </row>
        <row r="5992">
          <cell r="A5992" t="str">
            <v>DWR-RR21</v>
          </cell>
          <cell r="B5992" t="str">
            <v>Middle Atlantic</v>
          </cell>
          <cell r="C5992" t="str">
            <v>21SP REAR RL KIT DWR/EWR</v>
          </cell>
          <cell r="D5992">
            <v>32.92</v>
          </cell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 t="str">
            <v>Volutone</v>
          </cell>
        </row>
        <row r="5993">
          <cell r="A5993" t="str">
            <v>EGR-RDC21</v>
          </cell>
          <cell r="B5993" t="str">
            <v>Middle Atlantic</v>
          </cell>
          <cell r="C5993" t="str">
            <v>21SP REAR CABLE DOOR</v>
          </cell>
          <cell r="D5993">
            <v>95.1</v>
          </cell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 t="str">
            <v>Volutone</v>
          </cell>
        </row>
        <row r="5994">
          <cell r="A5994" t="str">
            <v>PFD-21</v>
          </cell>
          <cell r="B5994" t="str">
            <v>Middle Atlantic</v>
          </cell>
          <cell r="C5994" t="str">
            <v>21SP PLEXI FRONTDR,UNIV.B</v>
          </cell>
          <cell r="D5994">
            <v>186.55</v>
          </cell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 t="str">
            <v>Volutone</v>
          </cell>
        </row>
        <row r="5995">
          <cell r="A5995" t="str">
            <v>LVFD-21</v>
          </cell>
          <cell r="B5995" t="str">
            <v>Middle Atlantic</v>
          </cell>
          <cell r="C5995" t="str">
            <v>21SP LARGE PERF FR DOOR</v>
          </cell>
          <cell r="D5995">
            <v>181.07</v>
          </cell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 t="str">
            <v>Volutone</v>
          </cell>
        </row>
        <row r="5996">
          <cell r="A5996" t="str">
            <v>ERK-RR21</v>
          </cell>
          <cell r="B5996" t="str">
            <v>Middle Atlantic</v>
          </cell>
          <cell r="C5996" t="str">
            <v>21SP ERK REAR RAIL OPTION</v>
          </cell>
          <cell r="D5996">
            <v>30.25</v>
          </cell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 t="str">
            <v>Volutone</v>
          </cell>
        </row>
        <row r="5997">
          <cell r="A5997" t="str">
            <v>LL-VC21</v>
          </cell>
          <cell r="B5997" t="str">
            <v>Middle Atlantic</v>
          </cell>
          <cell r="C5997" t="str">
            <v>21"VERT CHANNEL LACE</v>
          </cell>
          <cell r="D5997">
            <v>6.74</v>
          </cell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 t="str">
            <v>Volutone</v>
          </cell>
        </row>
        <row r="5998">
          <cell r="A5998" t="str">
            <v>LL-VP2110</v>
          </cell>
          <cell r="B5998" t="str">
            <v>Middle Atlantic</v>
          </cell>
          <cell r="C5998" t="str">
            <v>21"H,10"D,V ACCES MTG PLT</v>
          </cell>
          <cell r="D5998">
            <v>17.850000000000001</v>
          </cell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 t="str">
            <v>Volutone</v>
          </cell>
        </row>
        <row r="5999">
          <cell r="A5999" t="str">
            <v>LL-MP21</v>
          </cell>
          <cell r="B5999" t="str">
            <v>Middle Atlantic</v>
          </cell>
          <cell r="C5999" t="str">
            <v>21"H MULTI PACK</v>
          </cell>
          <cell r="D5999">
            <v>44.2</v>
          </cell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 t="str">
            <v>Volutone</v>
          </cell>
        </row>
        <row r="6000">
          <cell r="A6000" t="str">
            <v>LL-VA21</v>
          </cell>
          <cell r="B6000" t="str">
            <v>Middle Atlantic</v>
          </cell>
          <cell r="C6000" t="str">
            <v>21" VERT ANGLE LACE</v>
          </cell>
          <cell r="D6000">
            <v>3.79</v>
          </cell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 t="str">
            <v>Volutone</v>
          </cell>
        </row>
        <row r="6001">
          <cell r="A6001" t="str">
            <v>LL-HR21</v>
          </cell>
          <cell r="B6001" t="str">
            <v>Middle Atlantic</v>
          </cell>
          <cell r="C6001" t="str">
            <v>21" HORIZ ROUND LACE</v>
          </cell>
          <cell r="D6001">
            <v>3.58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 t="str">
            <v>Volutone</v>
          </cell>
        </row>
        <row r="6002">
          <cell r="A6002" t="str">
            <v>LL-HC21</v>
          </cell>
          <cell r="B6002" t="str">
            <v>Middle Atlantic</v>
          </cell>
          <cell r="C6002" t="str">
            <v>21" HORIZ CHANNEL LACE</v>
          </cell>
          <cell r="D6002">
            <v>6.74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 t="str">
            <v>Volutone</v>
          </cell>
        </row>
        <row r="6003">
          <cell r="A6003" t="str">
            <v>LL-HA21</v>
          </cell>
          <cell r="B6003" t="str">
            <v>Middle Atlantic</v>
          </cell>
          <cell r="C6003" t="str">
            <v>21" HORIZ ANGLE LACE</v>
          </cell>
          <cell r="D6003">
            <v>3.79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 t="str">
            <v>Volutone</v>
          </cell>
        </row>
        <row r="6004">
          <cell r="A6004" t="str">
            <v>EGR-RR21</v>
          </cell>
          <cell r="B6004" t="str">
            <v>Middle Atlantic</v>
          </cell>
          <cell r="C6004" t="str">
            <v>21 SPACE REAR RAIL OPTION</v>
          </cell>
          <cell r="D6004">
            <v>27.83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 t="str">
            <v>Volutone</v>
          </cell>
        </row>
        <row r="6005">
          <cell r="A6005" t="str">
            <v>MFR-2027KM</v>
          </cell>
          <cell r="B6005" t="str">
            <v>Middle Atlantic</v>
          </cell>
          <cell r="C6005" t="str">
            <v>20SP27D MOBILE F RACK KM</v>
          </cell>
          <cell r="D6005">
            <v>479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 t="str">
            <v>Volutone</v>
          </cell>
        </row>
        <row r="6006">
          <cell r="A6006" t="str">
            <v>MFR-2027GE</v>
          </cell>
          <cell r="B6006" t="str">
            <v>Middle Atlantic</v>
          </cell>
          <cell r="C6006" t="str">
            <v>20SP27D MOBILE F RACK GE</v>
          </cell>
          <cell r="D6006">
            <v>479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 t="str">
            <v>Volutone</v>
          </cell>
        </row>
        <row r="6007">
          <cell r="A6007" t="str">
            <v>MFR-2027GC</v>
          </cell>
          <cell r="B6007" t="str">
            <v>Middle Atlantic</v>
          </cell>
          <cell r="C6007" t="str">
            <v>20SP27D MOBILE F RACK GC</v>
          </cell>
          <cell r="D6007">
            <v>479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 t="str">
            <v>Volutone</v>
          </cell>
        </row>
        <row r="6008">
          <cell r="A6008" t="str">
            <v>SFR-20-24</v>
          </cell>
          <cell r="B6008" t="str">
            <v>Middle Atlantic</v>
          </cell>
          <cell r="C6008" t="str">
            <v>20SP/24D SWING FRAME RACK</v>
          </cell>
          <cell r="D6008">
            <v>200.45</v>
          </cell>
          <cell r="E6008">
            <v>0</v>
          </cell>
          <cell r="F6008">
            <v>0.25</v>
          </cell>
          <cell r="G6008">
            <v>0</v>
          </cell>
          <cell r="H6008">
            <v>0</v>
          </cell>
          <cell r="I6008" t="str">
            <v>Volutone</v>
          </cell>
        </row>
        <row r="6009">
          <cell r="A6009" t="str">
            <v>MBRK20-28</v>
          </cell>
          <cell r="B6009" t="str">
            <v>Middle Atlantic</v>
          </cell>
          <cell r="C6009" t="str">
            <v>20SP(35)RACK,28DEEP,MAPLE</v>
          </cell>
          <cell r="D6009">
            <v>246.41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 t="str">
            <v>Volutone</v>
          </cell>
        </row>
        <row r="6010">
          <cell r="A6010" t="str">
            <v>BRK20-28</v>
          </cell>
          <cell r="B6010" t="str">
            <v>Middle Atlantic</v>
          </cell>
          <cell r="C6010" t="str">
            <v>20SP(35)RACK,28 DEEP</v>
          </cell>
          <cell r="D6010">
            <v>177.41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 t="str">
            <v>Volutone</v>
          </cell>
        </row>
        <row r="6011">
          <cell r="A6011" t="str">
            <v>MBRK20-22</v>
          </cell>
          <cell r="B6011" t="str">
            <v>Middle Atlantic</v>
          </cell>
          <cell r="C6011" t="str">
            <v>20SP(35)RACK,22DEEP,MAPLE</v>
          </cell>
          <cell r="D6011">
            <v>184.83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 t="str">
            <v>Volutone</v>
          </cell>
        </row>
        <row r="6012">
          <cell r="A6012" t="str">
            <v>BRK20-22</v>
          </cell>
          <cell r="B6012" t="str">
            <v>Middle Atlantic</v>
          </cell>
          <cell r="C6012" t="str">
            <v>20SP(35)RACK,22 DEEP</v>
          </cell>
          <cell r="D6012">
            <v>133.06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 t="str">
            <v>Volutone</v>
          </cell>
        </row>
        <row r="6013">
          <cell r="A6013" t="str">
            <v>MBRK20</v>
          </cell>
          <cell r="B6013" t="str">
            <v>Middle Atlantic</v>
          </cell>
          <cell r="C6013" t="str">
            <v>20SP(35)RACK,18DEEP,MAPLE</v>
          </cell>
          <cell r="D6013">
            <v>159.52000000000001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 t="str">
            <v>Volutone</v>
          </cell>
        </row>
        <row r="6014">
          <cell r="A6014" t="str">
            <v>BRK20</v>
          </cell>
          <cell r="B6014" t="str">
            <v>Middle Atlantic</v>
          </cell>
          <cell r="C6014" t="str">
            <v>20SP(35)RACK, 18DEEP</v>
          </cell>
          <cell r="D6014">
            <v>113.04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 t="str">
            <v>Volutone</v>
          </cell>
        </row>
        <row r="6015">
          <cell r="A6015" t="str">
            <v>RK20</v>
          </cell>
          <cell r="B6015" t="str">
            <v>Middle Atlantic</v>
          </cell>
          <cell r="C6015" t="str">
            <v>20SP(35)RACK, 16DEEP</v>
          </cell>
          <cell r="D6015">
            <v>101.57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 t="str">
            <v>Volutone</v>
          </cell>
        </row>
        <row r="6016">
          <cell r="A6016" t="str">
            <v>OBRK20</v>
          </cell>
          <cell r="B6016" t="str">
            <v>Middle Atlantic</v>
          </cell>
          <cell r="C6016" t="str">
            <v>20SP(35)OAK RACK, 18DEEP</v>
          </cell>
          <cell r="D6016">
            <v>146.19999999999999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 t="str">
            <v>Volutone</v>
          </cell>
        </row>
        <row r="6017">
          <cell r="A6017" t="str">
            <v>SFR-20-18</v>
          </cell>
          <cell r="B6017" t="str">
            <v>Middle Atlantic</v>
          </cell>
          <cell r="C6017" t="str">
            <v>20SP(35)18D SWING FRAME R</v>
          </cell>
          <cell r="D6017">
            <v>171.15</v>
          </cell>
          <cell r="E6017">
            <v>0</v>
          </cell>
          <cell r="F6017">
            <v>0.25</v>
          </cell>
          <cell r="G6017">
            <v>0</v>
          </cell>
          <cell r="H6017">
            <v>0</v>
          </cell>
          <cell r="I6017" t="str">
            <v>Volutone</v>
          </cell>
        </row>
        <row r="6018">
          <cell r="A6018" t="str">
            <v>RK-RR20</v>
          </cell>
          <cell r="B6018" t="str">
            <v>Middle Atlantic</v>
          </cell>
          <cell r="C6018" t="str">
            <v>20SP(35")RAIL KIT RK/BRK</v>
          </cell>
          <cell r="D6018">
            <v>24.82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 t="str">
            <v>Volutone</v>
          </cell>
        </row>
        <row r="6019">
          <cell r="A6019" t="str">
            <v>VSDR-20</v>
          </cell>
          <cell r="B6019" t="str">
            <v>Middle Atlantic</v>
          </cell>
          <cell r="C6019" t="str">
            <v>20SP VENTED SPLT SECURITY</v>
          </cell>
          <cell r="D6019">
            <v>151.9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 t="str">
            <v>Volutone</v>
          </cell>
        </row>
        <row r="6020">
          <cell r="A6020" t="str">
            <v>RK-RAP20-MP</v>
          </cell>
          <cell r="B6020" t="str">
            <v>Middle Atlantic</v>
          </cell>
          <cell r="C6020" t="str">
            <v>20SP RK REAR ACCESS KT,MP</v>
          </cell>
          <cell r="D6020">
            <v>120.17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 t="str">
            <v>Volutone</v>
          </cell>
        </row>
        <row r="6021">
          <cell r="A6021" t="str">
            <v>RK-RAP20</v>
          </cell>
          <cell r="B6021" t="str">
            <v>Middle Atlantic</v>
          </cell>
          <cell r="C6021" t="str">
            <v>20SP RK REAR ACCESS KIT</v>
          </cell>
          <cell r="D6021">
            <v>120.17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 t="str">
            <v>Volutone</v>
          </cell>
        </row>
        <row r="6022">
          <cell r="A6022" t="str">
            <v>PSDR-20</v>
          </cell>
          <cell r="B6022" t="str">
            <v>Middle Atlantic</v>
          </cell>
          <cell r="C6022" t="str">
            <v>20SP PLEXI SPLIT SECURITY</v>
          </cell>
          <cell r="D6022">
            <v>174.98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 t="str">
            <v>Volutone</v>
          </cell>
        </row>
        <row r="6023">
          <cell r="A6023" t="str">
            <v>RK-GD20</v>
          </cell>
          <cell r="B6023" t="str">
            <v>Middle Atlantic</v>
          </cell>
          <cell r="C6023" t="str">
            <v>20SP GLS DR FOR BRK/OBRK</v>
          </cell>
          <cell r="D6023">
            <v>106.46</v>
          </cell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 t="str">
            <v>Volutone</v>
          </cell>
        </row>
        <row r="6024">
          <cell r="A6024" t="str">
            <v>SFR-20-12</v>
          </cell>
          <cell r="B6024" t="str">
            <v>Middle Atlantic</v>
          </cell>
          <cell r="C6024" t="str">
            <v>20SP 12D SWING FRAME RACK</v>
          </cell>
          <cell r="D6024">
            <v>159.25</v>
          </cell>
          <cell r="E6024">
            <v>0</v>
          </cell>
          <cell r="F6024">
            <v>0.25</v>
          </cell>
          <cell r="G6024">
            <v>0</v>
          </cell>
          <cell r="H6024">
            <v>0</v>
          </cell>
          <cell r="I6024" t="str">
            <v>Volutone</v>
          </cell>
        </row>
        <row r="6025">
          <cell r="A6025" t="str">
            <v>IEC-6X20-90R</v>
          </cell>
          <cell r="B6025" t="str">
            <v>Middle Atlantic</v>
          </cell>
          <cell r="C6025" t="str">
            <v>20PK 6"TWIST RIGHT NEMA</v>
          </cell>
          <cell r="D6025">
            <v>201.87</v>
          </cell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 t="str">
            <v>Volutone</v>
          </cell>
        </row>
        <row r="6026">
          <cell r="A6026" t="str">
            <v>IEC-6X20-90L</v>
          </cell>
          <cell r="B6026" t="str">
            <v>Middle Atlantic</v>
          </cell>
          <cell r="C6026" t="str">
            <v>20PK 6"TWIST LEFT NEMA</v>
          </cell>
          <cell r="D6026">
            <v>201.87</v>
          </cell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 t="str">
            <v>Volutone</v>
          </cell>
        </row>
        <row r="6027">
          <cell r="A6027" t="str">
            <v>IEC-6X20SC</v>
          </cell>
          <cell r="B6027" t="str">
            <v>Middle Atlantic</v>
          </cell>
          <cell r="C6027" t="str">
            <v>20PK 6"TW CAT/CBL CORD</v>
          </cell>
          <cell r="D6027">
            <v>108.72</v>
          </cell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 t="str">
            <v>Volutone</v>
          </cell>
        </row>
        <row r="6028">
          <cell r="A6028" t="str">
            <v>IEC-48X20-90R</v>
          </cell>
          <cell r="B6028" t="str">
            <v>Middle Atlantic</v>
          </cell>
          <cell r="C6028" t="str">
            <v>20PK 48"TWIST RIGHT NEMA</v>
          </cell>
          <cell r="D6028">
            <v>411.58</v>
          </cell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 t="str">
            <v>Volutone</v>
          </cell>
        </row>
        <row r="6029">
          <cell r="A6029" t="str">
            <v>IEC-48X20-90L</v>
          </cell>
          <cell r="B6029" t="str">
            <v>Middle Atlantic</v>
          </cell>
          <cell r="C6029" t="str">
            <v>20PK 48"TWIST LEFT NEMA</v>
          </cell>
          <cell r="D6029">
            <v>411.58</v>
          </cell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 t="str">
            <v>Volutone</v>
          </cell>
        </row>
        <row r="6030">
          <cell r="A6030" t="str">
            <v>IEC-48X20SC</v>
          </cell>
          <cell r="B6030" t="str">
            <v>Middle Atlantic</v>
          </cell>
          <cell r="C6030" t="str">
            <v>20PK 48"TW SAT/CBL CORD</v>
          </cell>
          <cell r="D6030">
            <v>230.79</v>
          </cell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 t="str">
            <v>Volutone</v>
          </cell>
        </row>
        <row r="6031">
          <cell r="A6031" t="str">
            <v>IEC-36X20-90R</v>
          </cell>
          <cell r="B6031" t="str">
            <v>Middle Atlantic</v>
          </cell>
          <cell r="C6031" t="str">
            <v>20PK 36"TWIST RIGHT NEMA</v>
          </cell>
          <cell r="D6031">
            <v>284.27</v>
          </cell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 t="str">
            <v>Volutone</v>
          </cell>
        </row>
        <row r="6032">
          <cell r="A6032" t="str">
            <v>IEC-36X20-90L</v>
          </cell>
          <cell r="B6032" t="str">
            <v>Middle Atlantic</v>
          </cell>
          <cell r="C6032" t="str">
            <v>20PK 36"TWIST LEFT NEMA</v>
          </cell>
          <cell r="D6032">
            <v>284.27</v>
          </cell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 t="str">
            <v>Volutone</v>
          </cell>
        </row>
        <row r="6033">
          <cell r="A6033" t="str">
            <v>IEC-36X20SC</v>
          </cell>
          <cell r="B6033" t="str">
            <v>Middle Atlantic</v>
          </cell>
          <cell r="C6033" t="str">
            <v>20PK 36"TW SAT/CBL CORD</v>
          </cell>
          <cell r="D6033">
            <v>152.21</v>
          </cell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 t="str">
            <v>Volutone</v>
          </cell>
        </row>
        <row r="6034">
          <cell r="A6034" t="str">
            <v>IEC-24X20-90R</v>
          </cell>
          <cell r="B6034" t="str">
            <v>Middle Atlantic</v>
          </cell>
          <cell r="C6034" t="str">
            <v>20PK 24"TWIST RIGHT NEMA</v>
          </cell>
          <cell r="D6034">
            <v>264.19</v>
          </cell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 t="str">
            <v>Volutone</v>
          </cell>
        </row>
        <row r="6035">
          <cell r="A6035" t="str">
            <v>IEC-24X20-90L</v>
          </cell>
          <cell r="B6035" t="str">
            <v>Middle Atlantic</v>
          </cell>
          <cell r="C6035" t="str">
            <v>20PK 24"TWIST LEFT NEMA</v>
          </cell>
          <cell r="D6035">
            <v>264.19</v>
          </cell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 t="str">
            <v>Volutone</v>
          </cell>
        </row>
        <row r="6036">
          <cell r="A6036" t="str">
            <v>IEC-24X20SC</v>
          </cell>
          <cell r="B6036" t="str">
            <v>Middle Atlantic</v>
          </cell>
          <cell r="C6036" t="str">
            <v>20PK 24"TW SAT/CBL CORD</v>
          </cell>
          <cell r="D6036">
            <v>145.34</v>
          </cell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 t="str">
            <v>Volutone</v>
          </cell>
        </row>
        <row r="6037">
          <cell r="A6037" t="str">
            <v>IEC-18X20-90R</v>
          </cell>
          <cell r="B6037" t="str">
            <v>Middle Atlantic</v>
          </cell>
          <cell r="C6037" t="str">
            <v>20PK 18"TWIST RIGHT NEMA</v>
          </cell>
          <cell r="D6037">
            <v>248.41</v>
          </cell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 t="str">
            <v>Volutone</v>
          </cell>
        </row>
        <row r="6038">
          <cell r="A6038" t="str">
            <v>IEC-18X20-90L</v>
          </cell>
          <cell r="B6038" t="str">
            <v>Middle Atlantic</v>
          </cell>
          <cell r="C6038" t="str">
            <v>20PK 18"TWIST LEFT NEMA</v>
          </cell>
          <cell r="D6038">
            <v>248.41</v>
          </cell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 t="str">
            <v>Volutone</v>
          </cell>
        </row>
        <row r="6039">
          <cell r="A6039" t="str">
            <v>IEC-18X20SC</v>
          </cell>
          <cell r="B6039" t="str">
            <v>Middle Atlantic</v>
          </cell>
          <cell r="C6039" t="str">
            <v>20PK 18"TW SAT/CBL CORD</v>
          </cell>
          <cell r="D6039">
            <v>138.47999999999999</v>
          </cell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 t="str">
            <v>Volutone</v>
          </cell>
        </row>
        <row r="6040">
          <cell r="A6040" t="str">
            <v>IEC-12X20-90R</v>
          </cell>
          <cell r="B6040" t="str">
            <v>Middle Atlantic</v>
          </cell>
          <cell r="C6040" t="str">
            <v>20PK 12"TWIST RIGHT NEMA</v>
          </cell>
          <cell r="D6040">
            <v>238.96</v>
          </cell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 t="str">
            <v>Volutone</v>
          </cell>
        </row>
        <row r="6041">
          <cell r="A6041" t="str">
            <v>IEC-12X20-90L</v>
          </cell>
          <cell r="B6041" t="str">
            <v>Middle Atlantic</v>
          </cell>
          <cell r="C6041" t="str">
            <v>20PK 12"TWIST LEFT NEMA</v>
          </cell>
          <cell r="D6041">
            <v>238.96</v>
          </cell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 t="str">
            <v>Volutone</v>
          </cell>
        </row>
        <row r="6042">
          <cell r="A6042" t="str">
            <v>IEC-12X20SC</v>
          </cell>
          <cell r="B6042" t="str">
            <v>Middle Atlantic</v>
          </cell>
          <cell r="C6042" t="str">
            <v>20PK 12"TW SAT/CBL CORD</v>
          </cell>
          <cell r="D6042">
            <v>131.6</v>
          </cell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 t="str">
            <v>Volutone</v>
          </cell>
        </row>
        <row r="6043">
          <cell r="A6043" t="str">
            <v>PD-2015R-HH-NS</v>
          </cell>
          <cell r="B6043" t="str">
            <v>Middle Atlantic</v>
          </cell>
          <cell r="C6043" t="str">
            <v>20OUT,15A,10ON10SW,MULTMT</v>
          </cell>
          <cell r="D6043">
            <v>64.84</v>
          </cell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 t="str">
            <v>Volutone</v>
          </cell>
        </row>
        <row r="6044">
          <cell r="A6044" t="str">
            <v>PD-2020R-NS</v>
          </cell>
          <cell r="B6044" t="str">
            <v>Middle Atlantic</v>
          </cell>
          <cell r="C6044" t="str">
            <v>20OUT 20A,RKMT,NO SURGE</v>
          </cell>
          <cell r="D6044">
            <v>96.98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 t="str">
            <v>Volutone</v>
          </cell>
        </row>
        <row r="6045">
          <cell r="A6045" t="str">
            <v>SH-5A</v>
          </cell>
          <cell r="B6045" t="str">
            <v>Middle Atlantic</v>
          </cell>
          <cell r="C6045" t="str">
            <v>20DP SHELF FOR SLIM5&amp;AXS</v>
          </cell>
          <cell r="D6045">
            <v>48.69</v>
          </cell>
          <cell r="E6045">
            <v>0</v>
          </cell>
          <cell r="F6045">
            <v>0.25</v>
          </cell>
          <cell r="G6045">
            <v>0</v>
          </cell>
          <cell r="H6045">
            <v>0</v>
          </cell>
          <cell r="I6045" t="str">
            <v>Volutone</v>
          </cell>
        </row>
        <row r="6046">
          <cell r="A6046" t="str">
            <v>VBK-E20</v>
          </cell>
          <cell r="B6046" t="str">
            <v>Middle Atlantic</v>
          </cell>
          <cell r="C6046" t="str">
            <v>20DP ERK VENT BLOCK KIT</v>
          </cell>
          <cell r="D6046">
            <v>8.77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 t="str">
            <v>Volutone</v>
          </cell>
        </row>
        <row r="6047">
          <cell r="A6047" t="str">
            <v>RLM30-L520-1</v>
          </cell>
          <cell r="B6047" t="str">
            <v>Middle Atlantic</v>
          </cell>
          <cell r="C6047" t="str">
            <v>20AMP,120V MPR W/TWSTLOCK</v>
          </cell>
          <cell r="D6047">
            <v>164.33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 t="str">
            <v>Volutone</v>
          </cell>
        </row>
        <row r="6048">
          <cell r="A6048" t="str">
            <v>RLNK-SW620R-NS</v>
          </cell>
          <cell r="B6048" t="str">
            <v>Middle Atlantic</v>
          </cell>
          <cell r="C6048" t="str">
            <v>20A RKMOUNT POWER SWITCH</v>
          </cell>
          <cell r="D6048">
            <v>528.09</v>
          </cell>
          <cell r="E6048">
            <v>0</v>
          </cell>
          <cell r="F6048">
            <v>1</v>
          </cell>
          <cell r="G6048">
            <v>1</v>
          </cell>
          <cell r="H6048">
            <v>2</v>
          </cell>
          <cell r="I6048" t="str">
            <v>Volutone</v>
          </cell>
        </row>
        <row r="6049">
          <cell r="A6049" t="str">
            <v>RLNK-SW620R</v>
          </cell>
          <cell r="B6049" t="str">
            <v>Middle Atlantic</v>
          </cell>
          <cell r="C6049" t="str">
            <v>20A RACKMOUNT PWR SWITCH</v>
          </cell>
          <cell r="D6049">
            <v>538.46</v>
          </cell>
          <cell r="E6049">
            <v>0</v>
          </cell>
          <cell r="F6049">
            <v>1</v>
          </cell>
          <cell r="G6049">
            <v>1</v>
          </cell>
          <cell r="H6049">
            <v>2</v>
          </cell>
          <cell r="I6049" t="str">
            <v>Volutone</v>
          </cell>
        </row>
        <row r="6050">
          <cell r="A6050" t="str">
            <v>RLNK-SW220-NS</v>
          </cell>
          <cell r="B6050" t="str">
            <v>Middle Atlantic</v>
          </cell>
          <cell r="C6050" t="str">
            <v>20A INLINE PWR SWITCH</v>
          </cell>
          <cell r="D6050">
            <v>279.08999999999997</v>
          </cell>
          <cell r="E6050">
            <v>0</v>
          </cell>
          <cell r="F6050">
            <v>1</v>
          </cell>
          <cell r="G6050">
            <v>1</v>
          </cell>
          <cell r="H6050">
            <v>2</v>
          </cell>
          <cell r="I6050" t="str">
            <v>Volutone</v>
          </cell>
        </row>
        <row r="6051">
          <cell r="A6051" t="str">
            <v>RLNK-MON120-NS</v>
          </cell>
          <cell r="B6051" t="str">
            <v>Middle Atlantic</v>
          </cell>
          <cell r="C6051" t="str">
            <v>20A INLINE POWER MONITOR</v>
          </cell>
          <cell r="D6051">
            <v>263.52999999999997</v>
          </cell>
          <cell r="E6051">
            <v>0</v>
          </cell>
          <cell r="F6051">
            <v>1</v>
          </cell>
          <cell r="G6051">
            <v>1</v>
          </cell>
          <cell r="H6051">
            <v>2</v>
          </cell>
          <cell r="I6051" t="str">
            <v>Volutone</v>
          </cell>
        </row>
        <row r="6052">
          <cell r="A6052" t="str">
            <v>5-RS20</v>
          </cell>
          <cell r="B6052" t="str">
            <v>Middle Atlantic</v>
          </cell>
          <cell r="C6052" t="str">
            <v>20"SLIM5 BOT RUNNER SET</v>
          </cell>
          <cell r="D6052">
            <v>21.22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 t="str">
            <v>Volutone</v>
          </cell>
        </row>
        <row r="6053">
          <cell r="A6053" t="str">
            <v>AX-SXR-43</v>
          </cell>
          <cell r="B6053" t="str">
            <v>Middle Atlantic</v>
          </cell>
          <cell r="C6053" t="str">
            <v>20"DP AX-SXR,43 SPACE</v>
          </cell>
          <cell r="D6053">
            <v>635.35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 t="str">
            <v>Volutone</v>
          </cell>
        </row>
        <row r="6054">
          <cell r="A6054" t="str">
            <v>AX-SXR-42</v>
          </cell>
          <cell r="B6054" t="str">
            <v>Middle Atlantic</v>
          </cell>
          <cell r="C6054" t="str">
            <v>20"DP AX-SXR,42 SPACE</v>
          </cell>
          <cell r="D6054">
            <v>635.35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 t="str">
            <v>Volutone</v>
          </cell>
        </row>
        <row r="6055">
          <cell r="A6055" t="str">
            <v>AX-SXR-41</v>
          </cell>
          <cell r="B6055" t="str">
            <v>Middle Atlantic</v>
          </cell>
          <cell r="C6055" t="str">
            <v>20"DP AX-SXR,41 SPACE</v>
          </cell>
          <cell r="D6055">
            <v>635.35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 t="str">
            <v>Volutone</v>
          </cell>
        </row>
        <row r="6056">
          <cell r="A6056" t="str">
            <v>AX-SXR-40</v>
          </cell>
          <cell r="B6056" t="str">
            <v>Middle Atlantic</v>
          </cell>
          <cell r="C6056" t="str">
            <v>20"DP AX-SXR,40 SPACE</v>
          </cell>
          <cell r="D6056">
            <v>635.35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 t="str">
            <v>Volutone</v>
          </cell>
        </row>
        <row r="6057">
          <cell r="A6057" t="str">
            <v>AX-SXR-39</v>
          </cell>
          <cell r="B6057" t="str">
            <v>Middle Atlantic</v>
          </cell>
          <cell r="C6057" t="str">
            <v>20"DP AX-SXR,39 SPACE</v>
          </cell>
          <cell r="D6057">
            <v>635.35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 t="str">
            <v>Volutone</v>
          </cell>
        </row>
        <row r="6058">
          <cell r="A6058" t="str">
            <v>AX-SXR-38</v>
          </cell>
          <cell r="B6058" t="str">
            <v>Middle Atlantic</v>
          </cell>
          <cell r="C6058" t="str">
            <v>20"DP AX-SXR,38 SPACE</v>
          </cell>
          <cell r="D6058">
            <v>635.35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 t="str">
            <v>Volutone</v>
          </cell>
        </row>
        <row r="6059">
          <cell r="A6059" t="str">
            <v>AX-SXR-37</v>
          </cell>
          <cell r="B6059" t="str">
            <v>Middle Atlantic</v>
          </cell>
          <cell r="C6059" t="str">
            <v>20"DP AX-SXR,37 SPACE</v>
          </cell>
          <cell r="D6059">
            <v>635.35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 t="str">
            <v>Volutone</v>
          </cell>
        </row>
        <row r="6060">
          <cell r="A6060" t="str">
            <v>AX-SXR-36</v>
          </cell>
          <cell r="B6060" t="str">
            <v>Middle Atlantic</v>
          </cell>
          <cell r="C6060" t="str">
            <v>20"DP AX-SXR,36 SPACE</v>
          </cell>
          <cell r="D6060">
            <v>635.35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 t="str">
            <v>Volutone</v>
          </cell>
        </row>
        <row r="6061">
          <cell r="A6061" t="str">
            <v>AX-SXR-35</v>
          </cell>
          <cell r="B6061" t="str">
            <v>Middle Atlantic</v>
          </cell>
          <cell r="C6061" t="str">
            <v>20"DP AX-SXR,35 SPACE</v>
          </cell>
          <cell r="D6061">
            <v>635.35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 t="str">
            <v>Volutone</v>
          </cell>
        </row>
        <row r="6062">
          <cell r="A6062" t="str">
            <v>AX-SXR-34</v>
          </cell>
          <cell r="B6062" t="str">
            <v>Middle Atlantic</v>
          </cell>
          <cell r="C6062" t="str">
            <v>20"DP AX-SXR,34 SPACE</v>
          </cell>
          <cell r="D6062">
            <v>635.35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 t="str">
            <v>Volutone</v>
          </cell>
        </row>
        <row r="6063">
          <cell r="A6063" t="str">
            <v>AX-SXR-33</v>
          </cell>
          <cell r="B6063" t="str">
            <v>Middle Atlantic</v>
          </cell>
          <cell r="C6063" t="str">
            <v>20"DP AX-SXR,33 SPACE</v>
          </cell>
          <cell r="D6063">
            <v>635.35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 t="str">
            <v>Volutone</v>
          </cell>
        </row>
        <row r="6064">
          <cell r="A6064" t="str">
            <v>AX-SXR-32</v>
          </cell>
          <cell r="B6064" t="str">
            <v>Middle Atlantic</v>
          </cell>
          <cell r="C6064" t="str">
            <v>20"DP AX-SXR,32 SPACE</v>
          </cell>
          <cell r="D6064">
            <v>635.35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 t="str">
            <v>Volutone</v>
          </cell>
        </row>
        <row r="6065">
          <cell r="A6065" t="str">
            <v>AX-SXR-31</v>
          </cell>
          <cell r="B6065" t="str">
            <v>Middle Atlantic</v>
          </cell>
          <cell r="C6065" t="str">
            <v>20"DP AX-SXR,31 SPACE</v>
          </cell>
          <cell r="D6065">
            <v>635.35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 t="str">
            <v>Volutone</v>
          </cell>
        </row>
        <row r="6066">
          <cell r="A6066" t="str">
            <v>AX-SXR-30</v>
          </cell>
          <cell r="B6066" t="str">
            <v>Middle Atlantic</v>
          </cell>
          <cell r="C6066" t="str">
            <v>20"DP AX-SXR,30 SPACE</v>
          </cell>
          <cell r="D6066">
            <v>635.35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 t="str">
            <v>Volutone</v>
          </cell>
        </row>
        <row r="6067">
          <cell r="A6067" t="str">
            <v>AX-SXR-29</v>
          </cell>
          <cell r="B6067" t="str">
            <v>Middle Atlantic</v>
          </cell>
          <cell r="C6067" t="str">
            <v>20"DP AX-SXR,29 SPACE</v>
          </cell>
          <cell r="D6067">
            <v>635.35</v>
          </cell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 t="str">
            <v>Volutone</v>
          </cell>
        </row>
        <row r="6068">
          <cell r="A6068" t="str">
            <v>AX-SXR-28</v>
          </cell>
          <cell r="B6068" t="str">
            <v>Middle Atlantic</v>
          </cell>
          <cell r="C6068" t="str">
            <v>20"DP AX-SXR,28 SPACE</v>
          </cell>
          <cell r="D6068">
            <v>635.35</v>
          </cell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 t="str">
            <v>Volutone</v>
          </cell>
        </row>
        <row r="6069">
          <cell r="A6069" t="str">
            <v>AX-SXR-27</v>
          </cell>
          <cell r="B6069" t="str">
            <v>Middle Atlantic</v>
          </cell>
          <cell r="C6069" t="str">
            <v>20"DP AX-SXR,27 SPACE</v>
          </cell>
          <cell r="D6069">
            <v>635.35</v>
          </cell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 t="str">
            <v>Volutone</v>
          </cell>
        </row>
        <row r="6070">
          <cell r="A6070" t="str">
            <v>AX-SXR-26</v>
          </cell>
          <cell r="B6070" t="str">
            <v>Middle Atlantic</v>
          </cell>
          <cell r="C6070" t="str">
            <v>20"DP AX-SXR,26 SPACE</v>
          </cell>
          <cell r="D6070">
            <v>635.35</v>
          </cell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 t="str">
            <v>Volutone</v>
          </cell>
        </row>
        <row r="6071">
          <cell r="A6071" t="str">
            <v>AX-SXR-25</v>
          </cell>
          <cell r="B6071" t="str">
            <v>Middle Atlantic</v>
          </cell>
          <cell r="C6071" t="str">
            <v>20"DP AX-SXR,25 SPACE</v>
          </cell>
          <cell r="D6071">
            <v>635.35</v>
          </cell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 t="str">
            <v>Volutone</v>
          </cell>
        </row>
        <row r="6072">
          <cell r="A6072" t="str">
            <v>AX-SXR-24</v>
          </cell>
          <cell r="B6072" t="str">
            <v>Middle Atlantic</v>
          </cell>
          <cell r="C6072" t="str">
            <v>20"DP AX-SXR,24 SPACE</v>
          </cell>
          <cell r="D6072">
            <v>635.35</v>
          </cell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 t="str">
            <v>Volutone</v>
          </cell>
        </row>
        <row r="6073">
          <cell r="A6073" t="str">
            <v>AX-SXR-23</v>
          </cell>
          <cell r="B6073" t="str">
            <v>Middle Atlantic</v>
          </cell>
          <cell r="C6073" t="str">
            <v>20"DP AX-SXR,23 SPACE</v>
          </cell>
          <cell r="D6073">
            <v>635.35</v>
          </cell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 t="str">
            <v>Volutone</v>
          </cell>
        </row>
        <row r="6074">
          <cell r="A6074" t="str">
            <v>AX-SXR-22</v>
          </cell>
          <cell r="B6074" t="str">
            <v>Middle Atlantic</v>
          </cell>
          <cell r="C6074" t="str">
            <v>20"DP AX-SXR,22 SPACE</v>
          </cell>
          <cell r="D6074">
            <v>635.35</v>
          </cell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 t="str">
            <v>Volutone</v>
          </cell>
        </row>
        <row r="6075">
          <cell r="A6075" t="str">
            <v>AX-SXR-21</v>
          </cell>
          <cell r="B6075" t="str">
            <v>Middle Atlantic</v>
          </cell>
          <cell r="C6075" t="str">
            <v>20"DP AX-SXR,21 SPACE</v>
          </cell>
          <cell r="D6075">
            <v>635.35</v>
          </cell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 t="str">
            <v>Volutone</v>
          </cell>
        </row>
        <row r="6076">
          <cell r="A6076" t="str">
            <v>AX-SXR-20</v>
          </cell>
          <cell r="B6076" t="str">
            <v>Middle Atlantic</v>
          </cell>
          <cell r="C6076" t="str">
            <v>20"DP AX-SXR,20 SPACE</v>
          </cell>
          <cell r="D6076">
            <v>635.35</v>
          </cell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 t="str">
            <v>Volutone</v>
          </cell>
        </row>
        <row r="6077">
          <cell r="A6077" t="str">
            <v>AX-SXR-19</v>
          </cell>
          <cell r="B6077" t="str">
            <v>Middle Atlantic</v>
          </cell>
          <cell r="C6077" t="str">
            <v>20"DP AX-SXR,19 SPACE</v>
          </cell>
          <cell r="D6077">
            <v>635.35</v>
          </cell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 t="str">
            <v>Volutone</v>
          </cell>
        </row>
        <row r="6078">
          <cell r="A6078" t="str">
            <v>AX-SXR-18</v>
          </cell>
          <cell r="B6078" t="str">
            <v>Middle Atlantic</v>
          </cell>
          <cell r="C6078" t="str">
            <v>20"DP AX-SXR,18 SPACE</v>
          </cell>
          <cell r="D6078">
            <v>635.35</v>
          </cell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 t="str">
            <v>Volutone</v>
          </cell>
        </row>
        <row r="6079">
          <cell r="A6079" t="str">
            <v>AX-SXR-17</v>
          </cell>
          <cell r="B6079" t="str">
            <v>Middle Atlantic</v>
          </cell>
          <cell r="C6079" t="str">
            <v>20"DP AX-SXR,17 SPACE</v>
          </cell>
          <cell r="D6079">
            <v>635.35</v>
          </cell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 t="str">
            <v>Volutone</v>
          </cell>
        </row>
        <row r="6080">
          <cell r="A6080" t="str">
            <v>AX-SXR-16</v>
          </cell>
          <cell r="B6080" t="str">
            <v>Middle Atlantic</v>
          </cell>
          <cell r="C6080" t="str">
            <v>20"DP AX-SXR,16 SPACE</v>
          </cell>
          <cell r="D6080">
            <v>635.35</v>
          </cell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 t="str">
            <v>Volutone</v>
          </cell>
        </row>
        <row r="6081">
          <cell r="A6081" t="str">
            <v>AX-SXR-15</v>
          </cell>
          <cell r="B6081" t="str">
            <v>Middle Atlantic</v>
          </cell>
          <cell r="C6081" t="str">
            <v>20"DP AX-SXR,15 SPACE</v>
          </cell>
          <cell r="D6081">
            <v>635.35</v>
          </cell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 t="str">
            <v>Volutone</v>
          </cell>
        </row>
        <row r="6082">
          <cell r="A6082" t="str">
            <v>AX-SX-43</v>
          </cell>
          <cell r="B6082" t="str">
            <v>Middle Atlantic</v>
          </cell>
          <cell r="C6082" t="str">
            <v>20"DP AX-SX,43 SPACE</v>
          </cell>
          <cell r="D6082">
            <v>525.52</v>
          </cell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 t="str">
            <v>Volutone</v>
          </cell>
        </row>
        <row r="6083">
          <cell r="A6083" t="str">
            <v>AX-SX-42</v>
          </cell>
          <cell r="B6083" t="str">
            <v>Middle Atlantic</v>
          </cell>
          <cell r="C6083" t="str">
            <v>20"DP AX-SX,42 SPACE</v>
          </cell>
          <cell r="D6083">
            <v>525.52</v>
          </cell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 t="str">
            <v>Volutone</v>
          </cell>
        </row>
        <row r="6084">
          <cell r="A6084" t="str">
            <v>AX-SX-41</v>
          </cell>
          <cell r="B6084" t="str">
            <v>Middle Atlantic</v>
          </cell>
          <cell r="C6084" t="str">
            <v>20"DP AX-SX,41 SPACE</v>
          </cell>
          <cell r="D6084">
            <v>525.52</v>
          </cell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 t="str">
            <v>Volutone</v>
          </cell>
        </row>
        <row r="6085">
          <cell r="A6085" t="str">
            <v>AX-SX-40</v>
          </cell>
          <cell r="B6085" t="str">
            <v>Middle Atlantic</v>
          </cell>
          <cell r="C6085" t="str">
            <v>20"DP AX-SX,40 SPACE</v>
          </cell>
          <cell r="D6085">
            <v>525.52</v>
          </cell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 t="str">
            <v>Volutone</v>
          </cell>
        </row>
        <row r="6086">
          <cell r="A6086" t="str">
            <v>AX-SX-39</v>
          </cell>
          <cell r="B6086" t="str">
            <v>Middle Atlantic</v>
          </cell>
          <cell r="C6086" t="str">
            <v>20"DP AX-SX,39 SPACE</v>
          </cell>
          <cell r="D6086">
            <v>525.52</v>
          </cell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 t="str">
            <v>Volutone</v>
          </cell>
        </row>
        <row r="6087">
          <cell r="A6087" t="str">
            <v>AX-SX-38</v>
          </cell>
          <cell r="B6087" t="str">
            <v>Middle Atlantic</v>
          </cell>
          <cell r="C6087" t="str">
            <v>20"DP AX-SX,38 SPACE</v>
          </cell>
          <cell r="D6087">
            <v>525.52</v>
          </cell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 t="str">
            <v>Volutone</v>
          </cell>
        </row>
        <row r="6088">
          <cell r="A6088" t="str">
            <v>AX-SX-37</v>
          </cell>
          <cell r="B6088" t="str">
            <v>Middle Atlantic</v>
          </cell>
          <cell r="C6088" t="str">
            <v>20"DP AX-SX,37 SPACE</v>
          </cell>
          <cell r="D6088">
            <v>525.52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 t="str">
            <v>Volutone</v>
          </cell>
        </row>
        <row r="6089">
          <cell r="A6089" t="str">
            <v>AX-SX-36</v>
          </cell>
          <cell r="B6089" t="str">
            <v>Middle Atlantic</v>
          </cell>
          <cell r="C6089" t="str">
            <v>20"DP AX-SX,36 SPACE</v>
          </cell>
          <cell r="D6089">
            <v>525.52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 t="str">
            <v>Volutone</v>
          </cell>
        </row>
        <row r="6090">
          <cell r="A6090" t="str">
            <v>AX-SX-35</v>
          </cell>
          <cell r="B6090" t="str">
            <v>Middle Atlantic</v>
          </cell>
          <cell r="C6090" t="str">
            <v>20"DP AX-SX,35 SPACE</v>
          </cell>
          <cell r="D6090">
            <v>525.52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 t="str">
            <v>Volutone</v>
          </cell>
        </row>
        <row r="6091">
          <cell r="A6091" t="str">
            <v>AX-SX-34</v>
          </cell>
          <cell r="B6091" t="str">
            <v>Middle Atlantic</v>
          </cell>
          <cell r="C6091" t="str">
            <v>20"DP AX-SX,34 SPACE</v>
          </cell>
          <cell r="D6091">
            <v>525.52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 t="str">
            <v>Volutone</v>
          </cell>
        </row>
        <row r="6092">
          <cell r="A6092" t="str">
            <v>AX-SX-33</v>
          </cell>
          <cell r="B6092" t="str">
            <v>Middle Atlantic</v>
          </cell>
          <cell r="C6092" t="str">
            <v>20"DP AX-SX,33 SPACE</v>
          </cell>
          <cell r="D6092">
            <v>525.52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 t="str">
            <v>Volutone</v>
          </cell>
        </row>
        <row r="6093">
          <cell r="A6093" t="str">
            <v>AX-SX-32</v>
          </cell>
          <cell r="B6093" t="str">
            <v>Middle Atlantic</v>
          </cell>
          <cell r="C6093" t="str">
            <v>20"DP AX-SX,32 SPACE</v>
          </cell>
          <cell r="D6093">
            <v>525.52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 t="str">
            <v>Volutone</v>
          </cell>
        </row>
        <row r="6094">
          <cell r="A6094" t="str">
            <v>AX-SX-31</v>
          </cell>
          <cell r="B6094" t="str">
            <v>Middle Atlantic</v>
          </cell>
          <cell r="C6094" t="str">
            <v>20"DP AX-SX,31 SPACE</v>
          </cell>
          <cell r="D6094">
            <v>525.52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 t="str">
            <v>Volutone</v>
          </cell>
        </row>
        <row r="6095">
          <cell r="A6095" t="str">
            <v>AX-SX-30</v>
          </cell>
          <cell r="B6095" t="str">
            <v>Middle Atlantic</v>
          </cell>
          <cell r="C6095" t="str">
            <v>20"DP AX-SX,30 SPACE</v>
          </cell>
          <cell r="D6095">
            <v>525.52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 t="str">
            <v>Volutone</v>
          </cell>
        </row>
        <row r="6096">
          <cell r="A6096" t="str">
            <v>AX-SX-29</v>
          </cell>
          <cell r="B6096" t="str">
            <v>Middle Atlantic</v>
          </cell>
          <cell r="C6096" t="str">
            <v>20"DP AX-SX,29 SPACE</v>
          </cell>
          <cell r="D6096">
            <v>525.52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 t="str">
            <v>Volutone</v>
          </cell>
        </row>
        <row r="6097">
          <cell r="A6097" t="str">
            <v>AX-SX-28</v>
          </cell>
          <cell r="B6097" t="str">
            <v>Middle Atlantic</v>
          </cell>
          <cell r="C6097" t="str">
            <v>20"DP AX-SX,28 SPACE</v>
          </cell>
          <cell r="D6097">
            <v>525.52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 t="str">
            <v>Volutone</v>
          </cell>
        </row>
        <row r="6098">
          <cell r="A6098" t="str">
            <v>AX-SX-27</v>
          </cell>
          <cell r="B6098" t="str">
            <v>Middle Atlantic</v>
          </cell>
          <cell r="C6098" t="str">
            <v>20"DP AX-SX,27 SPACE</v>
          </cell>
          <cell r="D6098">
            <v>525.52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 t="str">
            <v>Volutone</v>
          </cell>
        </row>
        <row r="6099">
          <cell r="A6099" t="str">
            <v>AX-SX-26</v>
          </cell>
          <cell r="B6099" t="str">
            <v>Middle Atlantic</v>
          </cell>
          <cell r="C6099" t="str">
            <v>20"DP AX-SX,26 SPACE</v>
          </cell>
          <cell r="D6099">
            <v>525.52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 t="str">
            <v>Volutone</v>
          </cell>
        </row>
        <row r="6100">
          <cell r="A6100" t="str">
            <v>AX-SX-25</v>
          </cell>
          <cell r="B6100" t="str">
            <v>Middle Atlantic</v>
          </cell>
          <cell r="C6100" t="str">
            <v>20"DP AX-SX,25 SPACE</v>
          </cell>
          <cell r="D6100">
            <v>525.52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 t="str">
            <v>Volutone</v>
          </cell>
        </row>
        <row r="6101">
          <cell r="A6101" t="str">
            <v>AX-SX-24</v>
          </cell>
          <cell r="B6101" t="str">
            <v>Middle Atlantic</v>
          </cell>
          <cell r="C6101" t="str">
            <v>20"DP AX-SX,24 SPACE</v>
          </cell>
          <cell r="D6101">
            <v>525.52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 t="str">
            <v>Volutone</v>
          </cell>
        </row>
        <row r="6102">
          <cell r="A6102" t="str">
            <v>AX-SX-23</v>
          </cell>
          <cell r="B6102" t="str">
            <v>Middle Atlantic</v>
          </cell>
          <cell r="C6102" t="str">
            <v>20"DP AX-SX,23 SPACE</v>
          </cell>
          <cell r="D6102">
            <v>525.52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 t="str">
            <v>Volutone</v>
          </cell>
        </row>
        <row r="6103">
          <cell r="A6103" t="str">
            <v>AX-SX-22</v>
          </cell>
          <cell r="B6103" t="str">
            <v>Middle Atlantic</v>
          </cell>
          <cell r="C6103" t="str">
            <v>20"DP AX-SX,22 SPACE</v>
          </cell>
          <cell r="D6103">
            <v>525.52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 t="str">
            <v>Volutone</v>
          </cell>
        </row>
        <row r="6104">
          <cell r="A6104" t="str">
            <v>AX-SX-21</v>
          </cell>
          <cell r="B6104" t="str">
            <v>Middle Atlantic</v>
          </cell>
          <cell r="C6104" t="str">
            <v>20"DP AX-SX,21 SPACE</v>
          </cell>
          <cell r="D6104">
            <v>525.52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 t="str">
            <v>Volutone</v>
          </cell>
        </row>
        <row r="6105">
          <cell r="A6105" t="str">
            <v>AX-SX-20</v>
          </cell>
          <cell r="B6105" t="str">
            <v>Middle Atlantic</v>
          </cell>
          <cell r="C6105" t="str">
            <v>20"DP AX-SX,20 SPACE</v>
          </cell>
          <cell r="D6105">
            <v>525.52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 t="str">
            <v>Volutone</v>
          </cell>
        </row>
        <row r="6106">
          <cell r="A6106" t="str">
            <v>AX-SX-19</v>
          </cell>
          <cell r="B6106" t="str">
            <v>Middle Atlantic</v>
          </cell>
          <cell r="C6106" t="str">
            <v>20"DP AX-SX,19 SPACE</v>
          </cell>
          <cell r="D6106">
            <v>525.52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 t="str">
            <v>Volutone</v>
          </cell>
        </row>
        <row r="6107">
          <cell r="A6107" t="str">
            <v>AX-SX-18</v>
          </cell>
          <cell r="B6107" t="str">
            <v>Middle Atlantic</v>
          </cell>
          <cell r="C6107" t="str">
            <v>20"DP AX-SX,18 SPACE</v>
          </cell>
          <cell r="D6107">
            <v>525.52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 t="str">
            <v>Volutone</v>
          </cell>
        </row>
        <row r="6108">
          <cell r="A6108" t="str">
            <v>AX-SX-17</v>
          </cell>
          <cell r="B6108" t="str">
            <v>Middle Atlantic</v>
          </cell>
          <cell r="C6108" t="str">
            <v>20"DP AX-SX,17 SPACE</v>
          </cell>
          <cell r="D6108">
            <v>525.52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 t="str">
            <v>Volutone</v>
          </cell>
        </row>
        <row r="6109">
          <cell r="A6109" t="str">
            <v>AX-SX-16</v>
          </cell>
          <cell r="B6109" t="str">
            <v>Middle Atlantic</v>
          </cell>
          <cell r="C6109" t="str">
            <v>20"DP AX-SX,16 SPACE</v>
          </cell>
          <cell r="D6109">
            <v>525.52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 t="str">
            <v>Volutone</v>
          </cell>
        </row>
        <row r="6110">
          <cell r="A6110" t="str">
            <v>AX-SX-15</v>
          </cell>
          <cell r="B6110" t="str">
            <v>Middle Atlantic</v>
          </cell>
          <cell r="C6110" t="str">
            <v>20"DP AX-SX,15 SPACE</v>
          </cell>
          <cell r="D6110">
            <v>525.52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 t="str">
            <v>Volutone</v>
          </cell>
        </row>
        <row r="6111">
          <cell r="A6111" t="str">
            <v>AX-SX-14</v>
          </cell>
          <cell r="B6111" t="str">
            <v>Middle Atlantic</v>
          </cell>
          <cell r="C6111" t="str">
            <v>20"DP AX-SX,14 SPACE</v>
          </cell>
          <cell r="D6111">
            <v>525.52</v>
          </cell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 t="str">
            <v>Volutone</v>
          </cell>
        </row>
        <row r="6112">
          <cell r="A6112" t="str">
            <v>AX-SX-13</v>
          </cell>
          <cell r="B6112" t="str">
            <v>Middle Atlantic</v>
          </cell>
          <cell r="C6112" t="str">
            <v>20"DP AX-SX,13 SPACE</v>
          </cell>
          <cell r="D6112">
            <v>525.52</v>
          </cell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 t="str">
            <v>Volutone</v>
          </cell>
        </row>
        <row r="6113">
          <cell r="A6113" t="str">
            <v>AX-SX-12</v>
          </cell>
          <cell r="B6113" t="str">
            <v>Middle Atlantic</v>
          </cell>
          <cell r="C6113" t="str">
            <v>20"DP AX-SX,12 SPACE</v>
          </cell>
          <cell r="D6113">
            <v>525.52</v>
          </cell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 t="str">
            <v>Volutone</v>
          </cell>
        </row>
        <row r="6114">
          <cell r="A6114" t="str">
            <v>AX-SX-11</v>
          </cell>
          <cell r="B6114" t="str">
            <v>Middle Atlantic</v>
          </cell>
          <cell r="C6114" t="str">
            <v>20"DP AX-SX,11 SPACE</v>
          </cell>
          <cell r="D6114">
            <v>525.52</v>
          </cell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 t="str">
            <v>Volutone</v>
          </cell>
        </row>
        <row r="6115">
          <cell r="A6115" t="str">
            <v>AX-SX-10</v>
          </cell>
          <cell r="B6115" t="str">
            <v>Middle Atlantic</v>
          </cell>
          <cell r="C6115" t="str">
            <v>20"DP AX-SX,10 SPACE</v>
          </cell>
          <cell r="D6115">
            <v>525.52</v>
          </cell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 t="str">
            <v>Volutone</v>
          </cell>
        </row>
        <row r="6116">
          <cell r="A6116" t="str">
            <v>AXS-43</v>
          </cell>
          <cell r="B6116" t="str">
            <v>Middle Atlantic</v>
          </cell>
          <cell r="C6116" t="str">
            <v>20"DP AX-S,43 SPACE</v>
          </cell>
          <cell r="D6116">
            <v>525.52</v>
          </cell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 t="str">
            <v>Volutone</v>
          </cell>
        </row>
        <row r="6117">
          <cell r="A6117" t="str">
            <v>AXS-42</v>
          </cell>
          <cell r="B6117" t="str">
            <v>Middle Atlantic</v>
          </cell>
          <cell r="C6117" t="str">
            <v>20"DP AX-S,42 SPACE</v>
          </cell>
          <cell r="D6117">
            <v>525.52</v>
          </cell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 t="str">
            <v>Volutone</v>
          </cell>
        </row>
        <row r="6118">
          <cell r="A6118" t="str">
            <v>AXS-41</v>
          </cell>
          <cell r="B6118" t="str">
            <v>Middle Atlantic</v>
          </cell>
          <cell r="C6118" t="str">
            <v>20"DP AX-S,41 SPACE</v>
          </cell>
          <cell r="D6118">
            <v>525.52</v>
          </cell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 t="str">
            <v>Volutone</v>
          </cell>
        </row>
        <row r="6119">
          <cell r="A6119" t="str">
            <v>AXS-40</v>
          </cell>
          <cell r="B6119" t="str">
            <v>Middle Atlantic</v>
          </cell>
          <cell r="C6119" t="str">
            <v>20"DP AX-S,40 SPACE</v>
          </cell>
          <cell r="D6119">
            <v>525.52</v>
          </cell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 t="str">
            <v>Volutone</v>
          </cell>
        </row>
        <row r="6120">
          <cell r="A6120" t="str">
            <v>AXS-39</v>
          </cell>
          <cell r="B6120" t="str">
            <v>Middle Atlantic</v>
          </cell>
          <cell r="C6120" t="str">
            <v>20"DP AX-S,39 SPACE</v>
          </cell>
          <cell r="D6120">
            <v>525.52</v>
          </cell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 t="str">
            <v>Volutone</v>
          </cell>
        </row>
        <row r="6121">
          <cell r="A6121" t="str">
            <v>AXS-38</v>
          </cell>
          <cell r="B6121" t="str">
            <v>Middle Atlantic</v>
          </cell>
          <cell r="C6121" t="str">
            <v>20"DP AX-S,38 SPACE</v>
          </cell>
          <cell r="D6121">
            <v>525.52</v>
          </cell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 t="str">
            <v>Volutone</v>
          </cell>
        </row>
        <row r="6122">
          <cell r="A6122" t="str">
            <v>AXS-37</v>
          </cell>
          <cell r="B6122" t="str">
            <v>Middle Atlantic</v>
          </cell>
          <cell r="C6122" t="str">
            <v>20"DP AX-S,37 SPACE</v>
          </cell>
          <cell r="D6122">
            <v>525.52</v>
          </cell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 t="str">
            <v>Volutone</v>
          </cell>
        </row>
        <row r="6123">
          <cell r="A6123" t="str">
            <v>AXS-36</v>
          </cell>
          <cell r="B6123" t="str">
            <v>Middle Atlantic</v>
          </cell>
          <cell r="C6123" t="str">
            <v>20"DP AX-S,36 SPACE</v>
          </cell>
          <cell r="D6123">
            <v>525.52</v>
          </cell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 t="str">
            <v>Volutone</v>
          </cell>
        </row>
        <row r="6124">
          <cell r="A6124" t="str">
            <v>AXS-35</v>
          </cell>
          <cell r="B6124" t="str">
            <v>Middle Atlantic</v>
          </cell>
          <cell r="C6124" t="str">
            <v>20"DP AX-S,35 SPACE</v>
          </cell>
          <cell r="D6124">
            <v>525.52</v>
          </cell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 t="str">
            <v>Volutone</v>
          </cell>
        </row>
        <row r="6125">
          <cell r="A6125" t="str">
            <v>AXS-34</v>
          </cell>
          <cell r="B6125" t="str">
            <v>Middle Atlantic</v>
          </cell>
          <cell r="C6125" t="str">
            <v>20"DP AX-S,34 SPACE</v>
          </cell>
          <cell r="D6125">
            <v>525.52</v>
          </cell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 t="str">
            <v>Volutone</v>
          </cell>
        </row>
        <row r="6126">
          <cell r="A6126" t="str">
            <v>AXS-33</v>
          </cell>
          <cell r="B6126" t="str">
            <v>Middle Atlantic</v>
          </cell>
          <cell r="C6126" t="str">
            <v>20"DP AX-S,33 SPACE</v>
          </cell>
          <cell r="D6126">
            <v>525.52</v>
          </cell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 t="str">
            <v>Volutone</v>
          </cell>
        </row>
        <row r="6127">
          <cell r="A6127" t="str">
            <v>AXS-32</v>
          </cell>
          <cell r="B6127" t="str">
            <v>Middle Atlantic</v>
          </cell>
          <cell r="C6127" t="str">
            <v>20"DP AX-S,32 SPACE</v>
          </cell>
          <cell r="D6127">
            <v>525.52</v>
          </cell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 t="str">
            <v>Volutone</v>
          </cell>
        </row>
        <row r="6128">
          <cell r="A6128" t="str">
            <v>AXS-31</v>
          </cell>
          <cell r="B6128" t="str">
            <v>Middle Atlantic</v>
          </cell>
          <cell r="C6128" t="str">
            <v>20"DP AX-S,31 SPACE</v>
          </cell>
          <cell r="D6128">
            <v>525.52</v>
          </cell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 t="str">
            <v>Volutone</v>
          </cell>
        </row>
        <row r="6129">
          <cell r="A6129" t="str">
            <v>AXS-30</v>
          </cell>
          <cell r="B6129" t="str">
            <v>Middle Atlantic</v>
          </cell>
          <cell r="C6129" t="str">
            <v>20"DP AX-S,30 SPACE</v>
          </cell>
          <cell r="D6129">
            <v>525.52</v>
          </cell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 t="str">
            <v>Volutone</v>
          </cell>
        </row>
        <row r="6130">
          <cell r="A6130" t="str">
            <v>AXS-29</v>
          </cell>
          <cell r="B6130" t="str">
            <v>Middle Atlantic</v>
          </cell>
          <cell r="C6130" t="str">
            <v>20"DP AX-S,29 SPACE</v>
          </cell>
          <cell r="D6130">
            <v>525.52</v>
          </cell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 t="str">
            <v>Volutone</v>
          </cell>
        </row>
        <row r="6131">
          <cell r="A6131" t="str">
            <v>AXS-28</v>
          </cell>
          <cell r="B6131" t="str">
            <v>Middle Atlantic</v>
          </cell>
          <cell r="C6131" t="str">
            <v>20"DP AX-S,28 SPACE</v>
          </cell>
          <cell r="D6131">
            <v>525.52</v>
          </cell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 t="str">
            <v>Volutone</v>
          </cell>
        </row>
        <row r="6132">
          <cell r="A6132" t="str">
            <v>AXS-27</v>
          </cell>
          <cell r="B6132" t="str">
            <v>Middle Atlantic</v>
          </cell>
          <cell r="C6132" t="str">
            <v>20"DP AX-S,27 SPACE</v>
          </cell>
          <cell r="D6132">
            <v>525.52</v>
          </cell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 t="str">
            <v>Volutone</v>
          </cell>
        </row>
        <row r="6133">
          <cell r="A6133" t="str">
            <v>AXS-26</v>
          </cell>
          <cell r="B6133" t="str">
            <v>Middle Atlantic</v>
          </cell>
          <cell r="C6133" t="str">
            <v>20"DP AX-S,26 SPACE</v>
          </cell>
          <cell r="D6133">
            <v>525.52</v>
          </cell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 t="str">
            <v>Volutone</v>
          </cell>
        </row>
        <row r="6134">
          <cell r="A6134" t="str">
            <v>AXS-25</v>
          </cell>
          <cell r="B6134" t="str">
            <v>Middle Atlantic</v>
          </cell>
          <cell r="C6134" t="str">
            <v>20"DP AX-S,25 SPACE</v>
          </cell>
          <cell r="D6134">
            <v>525.52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 t="str">
            <v>Volutone</v>
          </cell>
        </row>
        <row r="6135">
          <cell r="A6135" t="str">
            <v>AXS-24</v>
          </cell>
          <cell r="B6135" t="str">
            <v>Middle Atlantic</v>
          </cell>
          <cell r="C6135" t="str">
            <v>20"DP AX-S,24 SPACE</v>
          </cell>
          <cell r="D6135">
            <v>525.52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 t="str">
            <v>Volutone</v>
          </cell>
        </row>
        <row r="6136">
          <cell r="A6136" t="str">
            <v>AXS-23</v>
          </cell>
          <cell r="B6136" t="str">
            <v>Middle Atlantic</v>
          </cell>
          <cell r="C6136" t="str">
            <v>20"DP AX-S,23 SPACE</v>
          </cell>
          <cell r="D6136">
            <v>525.52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 t="str">
            <v>Volutone</v>
          </cell>
        </row>
        <row r="6137">
          <cell r="A6137" t="str">
            <v>AXS-22</v>
          </cell>
          <cell r="B6137" t="str">
            <v>Middle Atlantic</v>
          </cell>
          <cell r="C6137" t="str">
            <v>20"DP AX-S,22 SPACE</v>
          </cell>
          <cell r="D6137">
            <v>525.52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 t="str">
            <v>Volutone</v>
          </cell>
        </row>
        <row r="6138">
          <cell r="A6138" t="str">
            <v>AXS-21</v>
          </cell>
          <cell r="B6138" t="str">
            <v>Middle Atlantic</v>
          </cell>
          <cell r="C6138" t="str">
            <v>20"DP AX-S,21 SPACE</v>
          </cell>
          <cell r="D6138">
            <v>525.52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 t="str">
            <v>Volutone</v>
          </cell>
        </row>
        <row r="6139">
          <cell r="A6139" t="str">
            <v>AXS-20</v>
          </cell>
          <cell r="B6139" t="str">
            <v>Middle Atlantic</v>
          </cell>
          <cell r="C6139" t="str">
            <v>20"DP AX-S,20 SPACE</v>
          </cell>
          <cell r="D6139">
            <v>525.52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 t="str">
            <v>Volutone</v>
          </cell>
        </row>
        <row r="6140">
          <cell r="A6140" t="str">
            <v>AXS-19</v>
          </cell>
          <cell r="B6140" t="str">
            <v>Middle Atlantic</v>
          </cell>
          <cell r="C6140" t="str">
            <v>20"DP AX-S,19 SPACE</v>
          </cell>
          <cell r="D6140">
            <v>525.52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 t="str">
            <v>Volutone</v>
          </cell>
        </row>
        <row r="6141">
          <cell r="A6141" t="str">
            <v>AXS-18</v>
          </cell>
          <cell r="B6141" t="str">
            <v>Middle Atlantic</v>
          </cell>
          <cell r="C6141" t="str">
            <v>20"DP AX-S,18 SPACE</v>
          </cell>
          <cell r="D6141">
            <v>525.52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 t="str">
            <v>Volutone</v>
          </cell>
        </row>
        <row r="6142">
          <cell r="A6142" t="str">
            <v>AXS-17</v>
          </cell>
          <cell r="B6142" t="str">
            <v>Middle Atlantic</v>
          </cell>
          <cell r="C6142" t="str">
            <v>20"DP AX-S,17 SPACE</v>
          </cell>
          <cell r="D6142">
            <v>525.52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 t="str">
            <v>Volutone</v>
          </cell>
        </row>
        <row r="6143">
          <cell r="A6143" t="str">
            <v>AXS-16</v>
          </cell>
          <cell r="B6143" t="str">
            <v>Middle Atlantic</v>
          </cell>
          <cell r="C6143" t="str">
            <v>20"DP AX-S,16 SPACE</v>
          </cell>
          <cell r="D6143">
            <v>525.52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 t="str">
            <v>Volutone</v>
          </cell>
        </row>
        <row r="6144">
          <cell r="A6144" t="str">
            <v>MRK-4426AXS-Z4</v>
          </cell>
          <cell r="B6144" t="str">
            <v>Middle Atlantic</v>
          </cell>
          <cell r="C6144" t="str">
            <v>20"D,41SP AXS IN MRK-4426</v>
          </cell>
          <cell r="D6144">
            <v>1080.72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 t="str">
            <v>Volutone</v>
          </cell>
        </row>
        <row r="6145">
          <cell r="A6145" t="str">
            <v>MRK-4426AXS</v>
          </cell>
          <cell r="B6145" t="str">
            <v>Middle Atlantic</v>
          </cell>
          <cell r="C6145" t="str">
            <v>20"D,41SP AXS IN MRK-4426</v>
          </cell>
          <cell r="D6145">
            <v>977.85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 t="str">
            <v>Volutone</v>
          </cell>
        </row>
        <row r="6146">
          <cell r="A6146" t="str">
            <v>ERK-4425AXS</v>
          </cell>
          <cell r="B6146" t="str">
            <v>Middle Atlantic</v>
          </cell>
          <cell r="C6146" t="str">
            <v>20"D,41SP AXS IN ERK-4425</v>
          </cell>
          <cell r="D6146">
            <v>882.58</v>
          </cell>
          <cell r="F6146">
            <v>1</v>
          </cell>
          <cell r="I6146" t="str">
            <v>Volutone</v>
          </cell>
        </row>
        <row r="6147">
          <cell r="A6147" t="str">
            <v>MRK-4026AXS-Z4</v>
          </cell>
          <cell r="B6147" t="str">
            <v>Middle Atlantic</v>
          </cell>
          <cell r="C6147" t="str">
            <v>20"D,37SP AXS IN MRK-4026</v>
          </cell>
          <cell r="D6147">
            <v>1065.8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 t="str">
            <v>Volutone</v>
          </cell>
        </row>
        <row r="6148">
          <cell r="A6148" t="str">
            <v>MRK-4026AXS</v>
          </cell>
          <cell r="B6148" t="str">
            <v>Middle Atlantic</v>
          </cell>
          <cell r="C6148" t="str">
            <v>20"D,37SP AXS IN MRK-4026</v>
          </cell>
          <cell r="D6148">
            <v>954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 t="str">
            <v>Volutone</v>
          </cell>
        </row>
        <row r="6149">
          <cell r="A6149" t="str">
            <v>MRK-3726AXS-Z4</v>
          </cell>
          <cell r="B6149" t="str">
            <v>Middle Atlantic</v>
          </cell>
          <cell r="C6149" t="str">
            <v>20"D,34SP AXS IN MRK-3726</v>
          </cell>
          <cell r="D6149">
            <v>1050.8900000000001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 t="str">
            <v>Volutone</v>
          </cell>
        </row>
        <row r="6150">
          <cell r="A6150" t="str">
            <v>MRK-3726AXS</v>
          </cell>
          <cell r="B6150" t="str">
            <v>Middle Atlantic</v>
          </cell>
          <cell r="C6150" t="str">
            <v>20"D,34SP AXS IN MRK-3726</v>
          </cell>
          <cell r="D6150">
            <v>925.68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 t="str">
            <v>Volutone</v>
          </cell>
        </row>
        <row r="6151">
          <cell r="A6151" t="str">
            <v>ERK-3525AXS</v>
          </cell>
          <cell r="B6151" t="str">
            <v>Middle Atlantic</v>
          </cell>
          <cell r="C6151" t="str">
            <v>20"D,32SP AXS IN ERK-3525</v>
          </cell>
          <cell r="D6151">
            <v>823.23</v>
          </cell>
          <cell r="F6151">
            <v>2</v>
          </cell>
          <cell r="I6151" t="str">
            <v>Volutone</v>
          </cell>
        </row>
        <row r="6152">
          <cell r="A6152" t="str">
            <v>AXS-15</v>
          </cell>
          <cell r="B6152" t="str">
            <v>Middle Atlantic</v>
          </cell>
          <cell r="C6152" t="str">
            <v>20"AX-S,15 SPACE</v>
          </cell>
          <cell r="D6152">
            <v>525.52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 t="str">
            <v>Volutone</v>
          </cell>
        </row>
        <row r="6153">
          <cell r="A6153" t="str">
            <v>WRK-44SA-27AXS</v>
          </cell>
          <cell r="B6153" t="str">
            <v>Middle Atlantic</v>
          </cell>
          <cell r="C6153" t="str">
            <v>20",41SP AXS WRK-44SA-27</v>
          </cell>
          <cell r="D6153">
            <v>1101.8399999999999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 t="str">
            <v>Volutone</v>
          </cell>
        </row>
        <row r="6154">
          <cell r="A6154" t="str">
            <v>IEC-6X20-RED</v>
          </cell>
          <cell r="B6154" t="str">
            <v>Middle Atlantic</v>
          </cell>
          <cell r="C6154" t="str">
            <v>20-PK 6",TWIST IEC,RED</v>
          </cell>
          <cell r="D6154">
            <v>134.59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 t="str">
            <v>Volutone</v>
          </cell>
        </row>
        <row r="6155">
          <cell r="A6155" t="str">
            <v>IEC-6X20</v>
          </cell>
          <cell r="B6155" t="str">
            <v>Middle Atlantic</v>
          </cell>
          <cell r="C6155" t="str">
            <v>20-PK 6",TWIST IEC</v>
          </cell>
          <cell r="D6155">
            <v>122.35</v>
          </cell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 t="str">
            <v>Volutone</v>
          </cell>
        </row>
        <row r="6156">
          <cell r="A6156" t="str">
            <v>IEC-48X20-RED</v>
          </cell>
          <cell r="B6156" t="str">
            <v>Middle Atlantic</v>
          </cell>
          <cell r="C6156" t="str">
            <v>20-PK 48",TWIST IEC,RED</v>
          </cell>
          <cell r="D6156">
            <v>274.38</v>
          </cell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 t="str">
            <v>Volutone</v>
          </cell>
        </row>
        <row r="6157">
          <cell r="A6157" t="str">
            <v>IEC-48X20</v>
          </cell>
          <cell r="B6157" t="str">
            <v>Middle Atlantic</v>
          </cell>
          <cell r="C6157" t="str">
            <v>20-PK 48",TWIST IEC</v>
          </cell>
          <cell r="D6157">
            <v>274.38</v>
          </cell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 t="str">
            <v>Volutone</v>
          </cell>
        </row>
        <row r="6158">
          <cell r="A6158" t="str">
            <v>IEC-36X20-RED</v>
          </cell>
          <cell r="B6158" t="str">
            <v>Middle Atlantic</v>
          </cell>
          <cell r="C6158" t="str">
            <v>20-PK 36",TWIST IEC,RED</v>
          </cell>
          <cell r="D6158">
            <v>189.52</v>
          </cell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 t="str">
            <v>Volutone</v>
          </cell>
        </row>
        <row r="6159">
          <cell r="A6159" t="str">
            <v>IEC-36X20</v>
          </cell>
          <cell r="B6159" t="str">
            <v>Middle Atlantic</v>
          </cell>
          <cell r="C6159" t="str">
            <v>20-PK 36",TWIST IEC</v>
          </cell>
          <cell r="D6159">
            <v>183.54</v>
          </cell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 t="str">
            <v>Volutone</v>
          </cell>
        </row>
        <row r="6160">
          <cell r="A6160" t="str">
            <v>IEC-24X20-RED</v>
          </cell>
          <cell r="B6160" t="str">
            <v>Middle Atlantic</v>
          </cell>
          <cell r="C6160" t="str">
            <v>20-PK 24",TWIST IEC,RED</v>
          </cell>
          <cell r="D6160">
            <v>176.12</v>
          </cell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 t="str">
            <v>Volutone</v>
          </cell>
        </row>
        <row r="6161">
          <cell r="A6161" t="str">
            <v>IEC-24X20</v>
          </cell>
          <cell r="B6161" t="str">
            <v>Middle Atlantic</v>
          </cell>
          <cell r="C6161" t="str">
            <v>20-PK 24",TWIST IEC</v>
          </cell>
          <cell r="D6161">
            <v>158.94</v>
          </cell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 t="str">
            <v>Volutone</v>
          </cell>
        </row>
        <row r="6162">
          <cell r="A6162" t="str">
            <v>IEC-18X20-RED</v>
          </cell>
          <cell r="B6162" t="str">
            <v>Middle Atlantic</v>
          </cell>
          <cell r="C6162" t="str">
            <v>20-PK 18",TWIST IEC,RED</v>
          </cell>
          <cell r="D6162">
            <v>165.62</v>
          </cell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 t="str">
            <v>Volutone</v>
          </cell>
        </row>
        <row r="6163">
          <cell r="A6163" t="str">
            <v>IEC-18X20</v>
          </cell>
          <cell r="B6163" t="str">
            <v>Middle Atlantic</v>
          </cell>
          <cell r="C6163" t="str">
            <v>20-PK 18",TWIST IEC</v>
          </cell>
          <cell r="D6163">
            <v>146.74</v>
          </cell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 t="str">
            <v>Volutone</v>
          </cell>
        </row>
        <row r="6164">
          <cell r="A6164" t="str">
            <v>IEC-12X20-RED</v>
          </cell>
          <cell r="B6164" t="str">
            <v>Middle Atlantic</v>
          </cell>
          <cell r="C6164" t="str">
            <v>20-PK 12",TWIST IEC,RED</v>
          </cell>
          <cell r="D6164">
            <v>159.31</v>
          </cell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 t="str">
            <v>Volutone</v>
          </cell>
        </row>
        <row r="6165">
          <cell r="A6165" t="str">
            <v>IEC-12X20</v>
          </cell>
          <cell r="B6165" t="str">
            <v>Middle Atlantic</v>
          </cell>
          <cell r="C6165" t="str">
            <v>20-PK 12",TWIST IEC</v>
          </cell>
          <cell r="D6165">
            <v>134.55000000000001</v>
          </cell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 t="str">
            <v>Volutone</v>
          </cell>
        </row>
        <row r="6166">
          <cell r="A6166" t="str">
            <v>PDT-2020C-RN</v>
          </cell>
          <cell r="B6166" t="str">
            <v>Middle Atlantic</v>
          </cell>
          <cell r="C6166" t="str">
            <v>20 OUT,20A,SRG&amp;NFY,CORD</v>
          </cell>
          <cell r="D6166">
            <v>142.57</v>
          </cell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 t="str">
            <v>Volutone</v>
          </cell>
        </row>
        <row r="6167">
          <cell r="A6167" t="str">
            <v>PDT-2020TL-M-NS</v>
          </cell>
          <cell r="B6167" t="str">
            <v>Middle Atlantic</v>
          </cell>
          <cell r="C6167" t="str">
            <v>20 OUT,20A,METER,T/LOCK</v>
          </cell>
          <cell r="D6167">
            <v>196.83</v>
          </cell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 t="str">
            <v>Volutone</v>
          </cell>
        </row>
        <row r="6168">
          <cell r="A6168" t="str">
            <v>PDT-2020C-M-NS</v>
          </cell>
          <cell r="B6168" t="str">
            <v>Middle Atlantic</v>
          </cell>
          <cell r="C6168" t="str">
            <v>20 OUT,20A,METER,CORDED</v>
          </cell>
          <cell r="D6168">
            <v>173.42</v>
          </cell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 t="str">
            <v>Volutone</v>
          </cell>
        </row>
        <row r="6169">
          <cell r="A6169" t="str">
            <v>PDT-2015C-RN</v>
          </cell>
          <cell r="B6169" t="str">
            <v>Middle Atlantic</v>
          </cell>
          <cell r="C6169" t="str">
            <v>20 OUT,15A,SRG&amp;NFY,CORD</v>
          </cell>
          <cell r="D6169">
            <v>132.02000000000001</v>
          </cell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 t="str">
            <v>Volutone</v>
          </cell>
        </row>
        <row r="6170">
          <cell r="A6170" t="str">
            <v>PD-2015R-NS</v>
          </cell>
          <cell r="B6170" t="str">
            <v>Middle Atlantic</v>
          </cell>
          <cell r="C6170" t="str">
            <v>20 OUT,15A,MULTIMNT,CORD</v>
          </cell>
          <cell r="D6170">
            <v>55.36</v>
          </cell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 t="str">
            <v>Volutone</v>
          </cell>
        </row>
        <row r="6171">
          <cell r="A6171" t="str">
            <v>PDT-2015C-M-NS</v>
          </cell>
          <cell r="B6171" t="str">
            <v>Middle Atlantic</v>
          </cell>
          <cell r="C6171" t="str">
            <v>20 OUT,15A,METER,CORDED</v>
          </cell>
          <cell r="D6171">
            <v>147.94</v>
          </cell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 t="str">
            <v>Volutone</v>
          </cell>
        </row>
        <row r="6172">
          <cell r="A6172" t="str">
            <v>PCD-2-3-8SC</v>
          </cell>
          <cell r="B6172" t="str">
            <v>Middle Atlantic</v>
          </cell>
          <cell r="C6172" t="str">
            <v>2"WX3"DX8RU,SINGLE DUCT</v>
          </cell>
          <cell r="D6172">
            <v>27.02</v>
          </cell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 t="str">
            <v>Volutone</v>
          </cell>
        </row>
        <row r="6173">
          <cell r="A6173" t="str">
            <v>PCD-2-3-51SC</v>
          </cell>
          <cell r="B6173" t="str">
            <v>Middle Atlantic</v>
          </cell>
          <cell r="C6173" t="str">
            <v>2"WX3"DX51RU,SINGLE DUCT</v>
          </cell>
          <cell r="D6173">
            <v>78.69</v>
          </cell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 t="str">
            <v>Volutone</v>
          </cell>
        </row>
        <row r="6174">
          <cell r="A6174" t="str">
            <v>PCD-2-3-45SC</v>
          </cell>
          <cell r="B6174" t="str">
            <v>Middle Atlantic</v>
          </cell>
          <cell r="C6174" t="str">
            <v>2"WX3"DX45RU,SINGLE DUCT</v>
          </cell>
          <cell r="D6174">
            <v>73.22</v>
          </cell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 t="str">
            <v>Volutone</v>
          </cell>
        </row>
        <row r="6175">
          <cell r="A6175" t="str">
            <v>PCD-2-3-38SC</v>
          </cell>
          <cell r="B6175" t="str">
            <v>Middle Atlantic</v>
          </cell>
          <cell r="C6175" t="str">
            <v>2"WX3"DX38RU,SINGLE DUCT</v>
          </cell>
          <cell r="D6175">
            <v>66.95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 t="str">
            <v>Volutone</v>
          </cell>
        </row>
        <row r="6176">
          <cell r="A6176" t="str">
            <v>PCD-2-3-30SC</v>
          </cell>
          <cell r="B6176" t="str">
            <v>Middle Atlantic</v>
          </cell>
          <cell r="C6176" t="str">
            <v>2"WX3"DX30RU,SINGLE DUCT</v>
          </cell>
          <cell r="D6176">
            <v>57.51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 t="str">
            <v>Volutone</v>
          </cell>
        </row>
        <row r="6177">
          <cell r="A6177" t="str">
            <v>PCD-2-3-25SC</v>
          </cell>
          <cell r="B6177" t="str">
            <v>Middle Atlantic</v>
          </cell>
          <cell r="C6177" t="str">
            <v>2"WX3"DX25RU,SINGLE DUCT</v>
          </cell>
          <cell r="D6177">
            <v>51.26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 t="str">
            <v>Volutone</v>
          </cell>
        </row>
        <row r="6178">
          <cell r="A6178" t="str">
            <v>PCD-2-3-20SC</v>
          </cell>
          <cell r="B6178" t="str">
            <v>Middle Atlantic</v>
          </cell>
          <cell r="C6178" t="str">
            <v>2"WX3"DX20RU,SINGLE DUCT</v>
          </cell>
          <cell r="D6178">
            <v>43.82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 t="str">
            <v>Volutone</v>
          </cell>
        </row>
        <row r="6179">
          <cell r="A6179" t="str">
            <v>PCD-2-3-15SC</v>
          </cell>
          <cell r="B6179" t="str">
            <v>Middle Atlantic</v>
          </cell>
          <cell r="C6179" t="str">
            <v>2"WX3"DX15RU,SINGLE DUCT</v>
          </cell>
          <cell r="D6179">
            <v>38.82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 t="str">
            <v>Volutone</v>
          </cell>
        </row>
        <row r="6180">
          <cell r="A6180" t="str">
            <v>PCD-2-3-12SC</v>
          </cell>
          <cell r="B6180" t="str">
            <v>Middle Atlantic</v>
          </cell>
          <cell r="C6180" t="str">
            <v>2"WX3"DX12RU,SINGLE DUCT</v>
          </cell>
          <cell r="D6180">
            <v>31.42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 t="str">
            <v>Volutone</v>
          </cell>
        </row>
        <row r="6181">
          <cell r="A6181" t="str">
            <v>LACE-13P</v>
          </cell>
          <cell r="B6181" t="str">
            <v>Middle Atlantic</v>
          </cell>
          <cell r="C6181" t="str">
            <v>2"W,13SP W/HOLES,6PK</v>
          </cell>
          <cell r="D6181">
            <v>37.26</v>
          </cell>
          <cell r="E6181">
            <v>0</v>
          </cell>
          <cell r="F6181">
            <v>1</v>
          </cell>
          <cell r="G6181">
            <v>0</v>
          </cell>
          <cell r="H6181">
            <v>0</v>
          </cell>
          <cell r="I6181" t="str">
            <v>Volutone</v>
          </cell>
        </row>
        <row r="6182">
          <cell r="A6182" t="str">
            <v>CWR-12-36VD4</v>
          </cell>
          <cell r="B6182" t="str">
            <v>Middle Atlantic</v>
          </cell>
          <cell r="C6182" t="str">
            <v>2'DATA WALL CAB,VNTD,36D</v>
          </cell>
          <cell r="D6182">
            <v>526.61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 t="str">
            <v>Volutone</v>
          </cell>
        </row>
        <row r="6183">
          <cell r="A6183" t="str">
            <v>CWR-12-32VD</v>
          </cell>
          <cell r="B6183" t="str">
            <v>Middle Atlantic</v>
          </cell>
          <cell r="C6183" t="str">
            <v>2'DATA WALL CAB,VNTD,32D</v>
          </cell>
          <cell r="D6183">
            <v>447.62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 t="str">
            <v>Volutone</v>
          </cell>
        </row>
        <row r="6184">
          <cell r="A6184" t="str">
            <v>CWR-12-30VD4</v>
          </cell>
          <cell r="B6184" t="str">
            <v>Middle Atlantic</v>
          </cell>
          <cell r="C6184" t="str">
            <v>2'DATA WALL CAB,VNTD,30D</v>
          </cell>
          <cell r="D6184">
            <v>484.21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 t="str">
            <v>Volutone</v>
          </cell>
        </row>
        <row r="6185">
          <cell r="A6185" t="str">
            <v>CWR-12-26VD4</v>
          </cell>
          <cell r="B6185" t="str">
            <v>Middle Atlantic</v>
          </cell>
          <cell r="C6185" t="str">
            <v>2'DATA WALL CAB,VNTD,26D</v>
          </cell>
          <cell r="D6185">
            <v>457.3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 t="str">
            <v>Volutone</v>
          </cell>
        </row>
        <row r="6186">
          <cell r="A6186" t="str">
            <v>CWR-12-21VD4</v>
          </cell>
          <cell r="B6186" t="str">
            <v>Middle Atlantic</v>
          </cell>
          <cell r="C6186" t="str">
            <v>2'DATA WALL CAB,VNTD,21D</v>
          </cell>
          <cell r="D6186">
            <v>416.95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 t="str">
            <v>Volutone</v>
          </cell>
        </row>
        <row r="6187">
          <cell r="A6187" t="str">
            <v>CWR-12-36SD4</v>
          </cell>
          <cell r="B6187" t="str">
            <v>Middle Atlantic</v>
          </cell>
          <cell r="C6187" t="str">
            <v>2'DATA WALL CAB,SOLID,36D</v>
          </cell>
          <cell r="D6187">
            <v>515.41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 t="str">
            <v>Volutone</v>
          </cell>
        </row>
        <row r="6188">
          <cell r="A6188" t="str">
            <v>CWR-12-32SD</v>
          </cell>
          <cell r="B6188" t="str">
            <v>Middle Atlantic</v>
          </cell>
          <cell r="C6188" t="str">
            <v>2'DATA WALL CAB,SOLID,32D</v>
          </cell>
          <cell r="D6188">
            <v>438.09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 t="str">
            <v>Volutone</v>
          </cell>
        </row>
        <row r="6189">
          <cell r="A6189" t="str">
            <v>CWR-12-30SD4</v>
          </cell>
          <cell r="B6189" t="str">
            <v>Middle Atlantic</v>
          </cell>
          <cell r="C6189" t="str">
            <v>2'DATA WALL CAB,SOLID,30D</v>
          </cell>
          <cell r="D6189">
            <v>473.9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 t="str">
            <v>Volutone</v>
          </cell>
        </row>
        <row r="6190">
          <cell r="A6190" t="str">
            <v>CWR-12-26SD4</v>
          </cell>
          <cell r="B6190" t="str">
            <v>Middle Atlantic</v>
          </cell>
          <cell r="C6190" t="str">
            <v>2'DATA WALL CAB,SOLID,26D</v>
          </cell>
          <cell r="D6190">
            <v>447.57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 t="str">
            <v>Volutone</v>
          </cell>
        </row>
        <row r="6191">
          <cell r="A6191" t="str">
            <v>CWR-12-21SD4</v>
          </cell>
          <cell r="B6191" t="str">
            <v>Middle Atlantic</v>
          </cell>
          <cell r="C6191" t="str">
            <v>2'DATA WALL CAB,SOLID,21D</v>
          </cell>
          <cell r="D6191">
            <v>408.08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 t="str">
            <v>Volutone</v>
          </cell>
        </row>
        <row r="6192">
          <cell r="A6192" t="str">
            <v>CWR-12-36PD4</v>
          </cell>
          <cell r="B6192" t="str">
            <v>Middle Atlantic</v>
          </cell>
          <cell r="C6192" t="str">
            <v>2'DATA WALL CAB,PLEXI,36D</v>
          </cell>
          <cell r="D6192">
            <v>560.22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 t="str">
            <v>Volutone</v>
          </cell>
        </row>
        <row r="6193">
          <cell r="A6193" t="str">
            <v>CWR-12-32PD</v>
          </cell>
          <cell r="B6193" t="str">
            <v>Middle Atlantic</v>
          </cell>
          <cell r="C6193" t="str">
            <v>2'DATA WALL CAB,PLEXI,32D</v>
          </cell>
          <cell r="D6193">
            <v>499.49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 t="str">
            <v>Volutone</v>
          </cell>
        </row>
        <row r="6194">
          <cell r="A6194" t="str">
            <v>CWR-12-26VD</v>
          </cell>
          <cell r="B6194" t="str">
            <v>Middle Atlantic</v>
          </cell>
          <cell r="C6194" t="str">
            <v>2'DATA WALL CAB VNTD 26D</v>
          </cell>
          <cell r="D6194">
            <v>411.58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 t="str">
            <v>Volutone</v>
          </cell>
        </row>
        <row r="6195">
          <cell r="A6195" t="str">
            <v>CWR-12-22VD</v>
          </cell>
          <cell r="B6195" t="str">
            <v>Middle Atlantic</v>
          </cell>
          <cell r="C6195" t="str">
            <v>2'DATA WALL CAB VNTD 22D</v>
          </cell>
          <cell r="D6195">
            <v>388.71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 t="str">
            <v>Volutone</v>
          </cell>
        </row>
        <row r="6196">
          <cell r="A6196" t="str">
            <v>CWR-12-17VD</v>
          </cell>
          <cell r="B6196" t="str">
            <v>Middle Atlantic</v>
          </cell>
          <cell r="C6196" t="str">
            <v>2'DATA WALL CAB VNTD 17D</v>
          </cell>
          <cell r="D6196">
            <v>354.41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 t="str">
            <v>Volutone</v>
          </cell>
        </row>
        <row r="6197">
          <cell r="A6197" t="str">
            <v>CWR-12-26SD</v>
          </cell>
          <cell r="B6197" t="str">
            <v>Middle Atlantic</v>
          </cell>
          <cell r="C6197" t="str">
            <v>2'DATA WALL CAB SOLID 26D</v>
          </cell>
          <cell r="D6197">
            <v>402.83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 t="str">
            <v>Volutone</v>
          </cell>
        </row>
        <row r="6198">
          <cell r="A6198" t="str">
            <v>CWR-12-22SD</v>
          </cell>
          <cell r="B6198" t="str">
            <v>Middle Atlantic</v>
          </cell>
          <cell r="C6198" t="str">
            <v>2'DATA WALL CAB SOLID 22D</v>
          </cell>
          <cell r="D6198">
            <v>380.43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 t="str">
            <v>Volutone</v>
          </cell>
        </row>
        <row r="6199">
          <cell r="A6199" t="str">
            <v>CWR-12-17SD</v>
          </cell>
          <cell r="B6199" t="str">
            <v>Middle Atlantic</v>
          </cell>
          <cell r="C6199" t="str">
            <v>2'DATA WALL CAB SOLID 17D</v>
          </cell>
          <cell r="D6199">
            <v>346.51</v>
          </cell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 t="str">
            <v>Volutone</v>
          </cell>
        </row>
        <row r="6200">
          <cell r="A6200" t="str">
            <v>CWR-12-21PD4</v>
          </cell>
          <cell r="B6200" t="str">
            <v>Middle Atlantic</v>
          </cell>
          <cell r="C6200" t="str">
            <v>2'DATA WALL CAB PLXI 21D</v>
          </cell>
          <cell r="D6200">
            <v>443.57</v>
          </cell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 t="str">
            <v>Volutone</v>
          </cell>
        </row>
        <row r="6201">
          <cell r="A6201" t="str">
            <v>CWR-12-17PD</v>
          </cell>
          <cell r="B6201" t="str">
            <v>Middle Atlantic</v>
          </cell>
          <cell r="C6201" t="str">
            <v>2'DATA WALL CAB PLXI 17D</v>
          </cell>
          <cell r="D6201">
            <v>395.49</v>
          </cell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 t="str">
            <v>Volutone</v>
          </cell>
        </row>
        <row r="6202">
          <cell r="A6202" t="str">
            <v>CWR-12-30PD4</v>
          </cell>
          <cell r="B6202" t="str">
            <v>Middle Atlantic</v>
          </cell>
          <cell r="C6202" t="str">
            <v>2'DATA WALL CAB PLEXI 30D</v>
          </cell>
          <cell r="D6202">
            <v>515.11</v>
          </cell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 t="str">
            <v>Volutone</v>
          </cell>
        </row>
        <row r="6203">
          <cell r="A6203" t="str">
            <v>CWR-12-26PD4</v>
          </cell>
          <cell r="B6203" t="str">
            <v>Middle Atlantic</v>
          </cell>
          <cell r="C6203" t="str">
            <v>2'DATA WALL CAB PLEXI 26D</v>
          </cell>
          <cell r="D6203">
            <v>486.5</v>
          </cell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 t="str">
            <v>Volutone</v>
          </cell>
        </row>
        <row r="6204">
          <cell r="A6204" t="str">
            <v>CWR-12-26PD</v>
          </cell>
          <cell r="B6204" t="str">
            <v>Middle Atlantic</v>
          </cell>
          <cell r="C6204" t="str">
            <v>2'DATA WALL CAB PLEXI 26D</v>
          </cell>
          <cell r="D6204">
            <v>459.28</v>
          </cell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 t="str">
            <v>Volutone</v>
          </cell>
        </row>
        <row r="6205">
          <cell r="A6205" t="str">
            <v>CWR-12-22PD</v>
          </cell>
          <cell r="B6205" t="str">
            <v>Middle Atlantic</v>
          </cell>
          <cell r="C6205" t="str">
            <v>2'DATA WALL CAB PLEXI 22D</v>
          </cell>
          <cell r="D6205">
            <v>433.76</v>
          </cell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 t="str">
            <v>Volutone</v>
          </cell>
        </row>
        <row r="6206">
          <cell r="A6206" t="str">
            <v>828TCAL</v>
          </cell>
          <cell r="B6206" t="str">
            <v>Middle Atlantic</v>
          </cell>
          <cell r="C6206" t="str">
            <v>2-GNG ALUM CPT TILE FLNG</v>
          </cell>
          <cell r="D6206">
            <v>54.36</v>
          </cell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 t="str">
            <v>Volutone</v>
          </cell>
        </row>
        <row r="6207">
          <cell r="A6207" t="str">
            <v>22CHA</v>
          </cell>
          <cell r="B6207" t="str">
            <v>Middle Atlantic</v>
          </cell>
          <cell r="C6207" t="str">
            <v>2-GNG 2IN CONDT HSNG ASSY</v>
          </cell>
          <cell r="D6207">
            <v>7.87</v>
          </cell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 t="str">
            <v>Volutone</v>
          </cell>
        </row>
        <row r="6208">
          <cell r="A6208" t="str">
            <v>FK2</v>
          </cell>
          <cell r="B6208" t="str">
            <v>Middle Atlantic</v>
          </cell>
          <cell r="C6208" t="str">
            <v>2 SP UCP FRAME KIT</v>
          </cell>
          <cell r="D6208">
            <v>21.54</v>
          </cell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 t="str">
            <v>Volutone</v>
          </cell>
        </row>
        <row r="6209">
          <cell r="A6209" t="str">
            <v>SRSR-2-24</v>
          </cell>
          <cell r="B6209" t="str">
            <v>Middle Atlantic</v>
          </cell>
          <cell r="C6209" t="str">
            <v>2 SLIDE SRSR,24 SPACE</v>
          </cell>
          <cell r="D6209">
            <v>344.51</v>
          </cell>
          <cell r="E6209">
            <v>0</v>
          </cell>
          <cell r="F6209">
            <v>2.5</v>
          </cell>
          <cell r="G6209">
            <v>0</v>
          </cell>
          <cell r="H6209">
            <v>0</v>
          </cell>
          <cell r="I6209" t="str">
            <v>Volutone</v>
          </cell>
        </row>
        <row r="6210">
          <cell r="A6210" t="str">
            <v>SRSR-2-23</v>
          </cell>
          <cell r="B6210" t="str">
            <v>Middle Atlantic</v>
          </cell>
          <cell r="C6210" t="str">
            <v>2 SLIDE SRSR,23 SPACE</v>
          </cell>
          <cell r="D6210">
            <v>344.51</v>
          </cell>
          <cell r="E6210">
            <v>0</v>
          </cell>
          <cell r="F6210">
            <v>2.5</v>
          </cell>
          <cell r="G6210">
            <v>0</v>
          </cell>
          <cell r="H6210">
            <v>0</v>
          </cell>
          <cell r="I6210" t="str">
            <v>Volutone</v>
          </cell>
        </row>
        <row r="6211">
          <cell r="A6211" t="str">
            <v>SRSR-2-22</v>
          </cell>
          <cell r="B6211" t="str">
            <v>Middle Atlantic</v>
          </cell>
          <cell r="C6211" t="str">
            <v>2 SLIDE SRSR,22 SPACE</v>
          </cell>
          <cell r="D6211">
            <v>344.51</v>
          </cell>
          <cell r="E6211">
            <v>0</v>
          </cell>
          <cell r="F6211">
            <v>2.5</v>
          </cell>
          <cell r="G6211">
            <v>0</v>
          </cell>
          <cell r="H6211">
            <v>0</v>
          </cell>
          <cell r="I6211" t="str">
            <v>Volutone</v>
          </cell>
        </row>
        <row r="6212">
          <cell r="A6212" t="str">
            <v>SRSR-2-21</v>
          </cell>
          <cell r="B6212" t="str">
            <v>Middle Atlantic</v>
          </cell>
          <cell r="C6212" t="str">
            <v>2 SLIDE SRSR,21 SPACE</v>
          </cell>
          <cell r="D6212">
            <v>344.51</v>
          </cell>
          <cell r="E6212">
            <v>0</v>
          </cell>
          <cell r="F6212">
            <v>2.5</v>
          </cell>
          <cell r="G6212">
            <v>0</v>
          </cell>
          <cell r="H6212">
            <v>0</v>
          </cell>
          <cell r="I6212" t="str">
            <v>Volutone</v>
          </cell>
        </row>
        <row r="6213">
          <cell r="A6213" t="str">
            <v>SRSR-2-20</v>
          </cell>
          <cell r="B6213" t="str">
            <v>Middle Atlantic</v>
          </cell>
          <cell r="C6213" t="str">
            <v>2 SLIDE SRSR,20 SPACE</v>
          </cell>
          <cell r="D6213">
            <v>344.51</v>
          </cell>
          <cell r="E6213">
            <v>0</v>
          </cell>
          <cell r="F6213">
            <v>2.5</v>
          </cell>
          <cell r="G6213">
            <v>0</v>
          </cell>
          <cell r="H6213">
            <v>0</v>
          </cell>
          <cell r="I6213" t="str">
            <v>Volutone</v>
          </cell>
        </row>
        <row r="6214">
          <cell r="A6214" t="str">
            <v>SRSR-2-19</v>
          </cell>
          <cell r="B6214" t="str">
            <v>Middle Atlantic</v>
          </cell>
          <cell r="C6214" t="str">
            <v>2 SLIDE SRSR,19 SPACE</v>
          </cell>
          <cell r="D6214">
            <v>344.51</v>
          </cell>
          <cell r="E6214">
            <v>0</v>
          </cell>
          <cell r="F6214">
            <v>2.5</v>
          </cell>
          <cell r="G6214">
            <v>0</v>
          </cell>
          <cell r="H6214">
            <v>0</v>
          </cell>
          <cell r="I6214" t="str">
            <v>Volutone</v>
          </cell>
        </row>
        <row r="6215">
          <cell r="A6215" t="str">
            <v>SRSR-2-18</v>
          </cell>
          <cell r="B6215" t="str">
            <v>Middle Atlantic</v>
          </cell>
          <cell r="C6215" t="str">
            <v>2 SLIDE SRSR,18 SPACE</v>
          </cell>
          <cell r="D6215">
            <v>344.51</v>
          </cell>
          <cell r="E6215">
            <v>0</v>
          </cell>
          <cell r="F6215">
            <v>2.5</v>
          </cell>
          <cell r="G6215">
            <v>0</v>
          </cell>
          <cell r="H6215">
            <v>0</v>
          </cell>
          <cell r="I6215" t="str">
            <v>Volutone</v>
          </cell>
        </row>
        <row r="6216">
          <cell r="A6216" t="str">
            <v>SRSR-2-17</v>
          </cell>
          <cell r="B6216" t="str">
            <v>Middle Atlantic</v>
          </cell>
          <cell r="C6216" t="str">
            <v>2 SLIDE SRSR,17 SPACE</v>
          </cell>
          <cell r="D6216">
            <v>344.51</v>
          </cell>
          <cell r="E6216">
            <v>0</v>
          </cell>
          <cell r="F6216">
            <v>2.5</v>
          </cell>
          <cell r="G6216">
            <v>0</v>
          </cell>
          <cell r="H6216">
            <v>0</v>
          </cell>
          <cell r="I6216" t="str">
            <v>Volutone</v>
          </cell>
        </row>
        <row r="6217">
          <cell r="A6217" t="str">
            <v>SRSR-2-16</v>
          </cell>
          <cell r="B6217" t="str">
            <v>Middle Atlantic</v>
          </cell>
          <cell r="C6217" t="str">
            <v>2 SLIDE SRSR,16 SPACE</v>
          </cell>
          <cell r="D6217">
            <v>344.51</v>
          </cell>
          <cell r="E6217">
            <v>0</v>
          </cell>
          <cell r="F6217">
            <v>2.5</v>
          </cell>
          <cell r="G6217">
            <v>0</v>
          </cell>
          <cell r="H6217">
            <v>0</v>
          </cell>
          <cell r="I6217" t="str">
            <v>Volutone</v>
          </cell>
        </row>
        <row r="6218">
          <cell r="A6218" t="str">
            <v>SRSR-2-15</v>
          </cell>
          <cell r="B6218" t="str">
            <v>Middle Atlantic</v>
          </cell>
          <cell r="C6218" t="str">
            <v>2 SLIDE SRSR,15 SPACE</v>
          </cell>
          <cell r="D6218">
            <v>344.51</v>
          </cell>
          <cell r="E6218">
            <v>0</v>
          </cell>
          <cell r="F6218">
            <v>2.5</v>
          </cell>
          <cell r="G6218">
            <v>0</v>
          </cell>
          <cell r="H6218">
            <v>0</v>
          </cell>
          <cell r="I6218" t="str">
            <v>Volutone</v>
          </cell>
        </row>
        <row r="6219">
          <cell r="A6219" t="str">
            <v>SRSR-2-14</v>
          </cell>
          <cell r="B6219" t="str">
            <v>Middle Atlantic</v>
          </cell>
          <cell r="C6219" t="str">
            <v>2 SLIDE SRSR,14 SPACE</v>
          </cell>
          <cell r="D6219">
            <v>344.51</v>
          </cell>
          <cell r="E6219">
            <v>0</v>
          </cell>
          <cell r="F6219">
            <v>2.5</v>
          </cell>
          <cell r="G6219">
            <v>0</v>
          </cell>
          <cell r="H6219">
            <v>0</v>
          </cell>
          <cell r="I6219" t="str">
            <v>Volutone</v>
          </cell>
        </row>
        <row r="6220">
          <cell r="A6220" t="str">
            <v>SRSR-2-13</v>
          </cell>
          <cell r="B6220" t="str">
            <v>Middle Atlantic</v>
          </cell>
          <cell r="C6220" t="str">
            <v>2 SLIDE SRSR,13 SPACE</v>
          </cell>
          <cell r="D6220">
            <v>344.51</v>
          </cell>
          <cell r="E6220">
            <v>0</v>
          </cell>
          <cell r="F6220">
            <v>2.5</v>
          </cell>
          <cell r="G6220">
            <v>0</v>
          </cell>
          <cell r="H6220">
            <v>0</v>
          </cell>
          <cell r="I6220" t="str">
            <v>Volutone</v>
          </cell>
        </row>
        <row r="6221">
          <cell r="A6221" t="str">
            <v>SRSR-2-12</v>
          </cell>
          <cell r="B6221" t="str">
            <v>Middle Atlantic</v>
          </cell>
          <cell r="C6221" t="str">
            <v>2 SLIDE SRSR,12 SPACE</v>
          </cell>
          <cell r="D6221">
            <v>344.51</v>
          </cell>
          <cell r="E6221">
            <v>0</v>
          </cell>
          <cell r="F6221">
            <v>2.5</v>
          </cell>
          <cell r="G6221">
            <v>0</v>
          </cell>
          <cell r="H6221">
            <v>0</v>
          </cell>
          <cell r="I6221" t="str">
            <v>Volutone</v>
          </cell>
        </row>
        <row r="6222">
          <cell r="A6222" t="str">
            <v>SRS2-9</v>
          </cell>
          <cell r="B6222" t="str">
            <v>Middle Atlantic</v>
          </cell>
          <cell r="C6222" t="str">
            <v>2 SLIDE SRS,9 SPACE</v>
          </cell>
          <cell r="D6222">
            <v>289.13</v>
          </cell>
          <cell r="E6222">
            <v>0</v>
          </cell>
          <cell r="F6222">
            <v>2</v>
          </cell>
          <cell r="G6222">
            <v>0</v>
          </cell>
          <cell r="H6222">
            <v>0</v>
          </cell>
          <cell r="I6222" t="str">
            <v>Volutone</v>
          </cell>
        </row>
        <row r="6223">
          <cell r="A6223" t="str">
            <v>SRS2-8</v>
          </cell>
          <cell r="B6223" t="str">
            <v>Middle Atlantic</v>
          </cell>
          <cell r="C6223" t="str">
            <v>2 SLIDE SRS,8 SPACE</v>
          </cell>
          <cell r="D6223">
            <v>289.13</v>
          </cell>
          <cell r="E6223">
            <v>0</v>
          </cell>
          <cell r="F6223">
            <v>2</v>
          </cell>
          <cell r="G6223">
            <v>0</v>
          </cell>
          <cell r="H6223">
            <v>0</v>
          </cell>
          <cell r="I6223" t="str">
            <v>Volutone</v>
          </cell>
        </row>
        <row r="6224">
          <cell r="A6224" t="str">
            <v>SRS2-20</v>
          </cell>
          <cell r="B6224" t="str">
            <v>Middle Atlantic</v>
          </cell>
          <cell r="C6224" t="str">
            <v>2 SLIDE SRS,20 SPACE</v>
          </cell>
          <cell r="D6224">
            <v>289.13</v>
          </cell>
          <cell r="E6224">
            <v>0</v>
          </cell>
          <cell r="F6224">
            <v>2</v>
          </cell>
          <cell r="G6224">
            <v>0</v>
          </cell>
          <cell r="H6224">
            <v>0</v>
          </cell>
          <cell r="I6224" t="str">
            <v>Volutone</v>
          </cell>
        </row>
        <row r="6225">
          <cell r="A6225" t="str">
            <v>SRS2-19</v>
          </cell>
          <cell r="B6225" t="str">
            <v>Middle Atlantic</v>
          </cell>
          <cell r="C6225" t="str">
            <v>2 SLIDE SRS,19 SPACE</v>
          </cell>
          <cell r="D6225">
            <v>289.13</v>
          </cell>
          <cell r="E6225">
            <v>0</v>
          </cell>
          <cell r="F6225">
            <v>2</v>
          </cell>
          <cell r="G6225">
            <v>0</v>
          </cell>
          <cell r="H6225">
            <v>0</v>
          </cell>
          <cell r="I6225" t="str">
            <v>Volutone</v>
          </cell>
        </row>
        <row r="6226">
          <cell r="A6226" t="str">
            <v>SRS2-18</v>
          </cell>
          <cell r="B6226" t="str">
            <v>Middle Atlantic</v>
          </cell>
          <cell r="C6226" t="str">
            <v>2 SLIDE SRS,18 SPACE</v>
          </cell>
          <cell r="D6226">
            <v>289.13</v>
          </cell>
          <cell r="E6226">
            <v>0</v>
          </cell>
          <cell r="F6226">
            <v>2</v>
          </cell>
          <cell r="G6226">
            <v>0</v>
          </cell>
          <cell r="H6226">
            <v>0</v>
          </cell>
          <cell r="I6226" t="str">
            <v>Volutone</v>
          </cell>
        </row>
        <row r="6227">
          <cell r="A6227" t="str">
            <v>SRS2-17</v>
          </cell>
          <cell r="B6227" t="str">
            <v>Middle Atlantic</v>
          </cell>
          <cell r="C6227" t="str">
            <v>2 SLIDE SRS,17 SPACE</v>
          </cell>
          <cell r="D6227">
            <v>289.13</v>
          </cell>
          <cell r="E6227">
            <v>0</v>
          </cell>
          <cell r="F6227">
            <v>2</v>
          </cell>
          <cell r="G6227">
            <v>0</v>
          </cell>
          <cell r="H6227">
            <v>0</v>
          </cell>
          <cell r="I6227" t="str">
            <v>Volutone</v>
          </cell>
        </row>
        <row r="6228">
          <cell r="A6228" t="str">
            <v>SRS2-16</v>
          </cell>
          <cell r="B6228" t="str">
            <v>Middle Atlantic</v>
          </cell>
          <cell r="C6228" t="str">
            <v>2 SLIDE SRS,16 SPACE</v>
          </cell>
          <cell r="D6228">
            <v>289.13</v>
          </cell>
          <cell r="E6228">
            <v>0</v>
          </cell>
          <cell r="F6228">
            <v>2</v>
          </cell>
          <cell r="G6228">
            <v>0</v>
          </cell>
          <cell r="H6228">
            <v>0</v>
          </cell>
          <cell r="I6228" t="str">
            <v>Volutone</v>
          </cell>
        </row>
        <row r="6229">
          <cell r="A6229" t="str">
            <v>SRS2-15</v>
          </cell>
          <cell r="B6229" t="str">
            <v>Middle Atlantic</v>
          </cell>
          <cell r="C6229" t="str">
            <v>2 SLIDE SRS,15 SPACE</v>
          </cell>
          <cell r="D6229">
            <v>289.13</v>
          </cell>
          <cell r="E6229">
            <v>0</v>
          </cell>
          <cell r="F6229">
            <v>2</v>
          </cell>
          <cell r="G6229">
            <v>0</v>
          </cell>
          <cell r="H6229">
            <v>0</v>
          </cell>
          <cell r="I6229" t="str">
            <v>Volutone</v>
          </cell>
        </row>
        <row r="6230">
          <cell r="A6230" t="str">
            <v>SRS2-14</v>
          </cell>
          <cell r="B6230" t="str">
            <v>Middle Atlantic</v>
          </cell>
          <cell r="C6230" t="str">
            <v>2 SLIDE SRS,14 SPACE</v>
          </cell>
          <cell r="D6230">
            <v>289.13</v>
          </cell>
          <cell r="E6230">
            <v>0</v>
          </cell>
          <cell r="F6230">
            <v>2</v>
          </cell>
          <cell r="G6230">
            <v>0</v>
          </cell>
          <cell r="H6230">
            <v>0</v>
          </cell>
          <cell r="I6230" t="str">
            <v>Volutone</v>
          </cell>
        </row>
        <row r="6231">
          <cell r="A6231" t="str">
            <v>SRS2-13</v>
          </cell>
          <cell r="B6231" t="str">
            <v>Middle Atlantic</v>
          </cell>
          <cell r="C6231" t="str">
            <v>2 SLIDE SRS,13 SPACE</v>
          </cell>
          <cell r="D6231">
            <v>289.13</v>
          </cell>
          <cell r="E6231">
            <v>0</v>
          </cell>
          <cell r="F6231">
            <v>2</v>
          </cell>
          <cell r="G6231">
            <v>0</v>
          </cell>
          <cell r="H6231">
            <v>0</v>
          </cell>
          <cell r="I6231" t="str">
            <v>Volutone</v>
          </cell>
        </row>
        <row r="6232">
          <cell r="A6232" t="str">
            <v>SRS2-12</v>
          </cell>
          <cell r="B6232" t="str">
            <v>Middle Atlantic</v>
          </cell>
          <cell r="C6232" t="str">
            <v>2 SLIDE SRS,12 SPACE</v>
          </cell>
          <cell r="D6232">
            <v>289.13</v>
          </cell>
          <cell r="E6232">
            <v>0</v>
          </cell>
          <cell r="F6232">
            <v>2</v>
          </cell>
          <cell r="G6232">
            <v>0</v>
          </cell>
          <cell r="H6232">
            <v>0</v>
          </cell>
          <cell r="I6232" t="str">
            <v>Volutone</v>
          </cell>
        </row>
        <row r="6233">
          <cell r="A6233" t="str">
            <v>SRS2-11</v>
          </cell>
          <cell r="B6233" t="str">
            <v>Middle Atlantic</v>
          </cell>
          <cell r="C6233" t="str">
            <v>2 SLIDE SRS,11 SPACE</v>
          </cell>
          <cell r="D6233">
            <v>289.13</v>
          </cell>
          <cell r="E6233">
            <v>0</v>
          </cell>
          <cell r="F6233">
            <v>2</v>
          </cell>
          <cell r="G6233">
            <v>0</v>
          </cell>
          <cell r="H6233">
            <v>0</v>
          </cell>
          <cell r="I6233" t="str">
            <v>Volutone</v>
          </cell>
        </row>
        <row r="6234">
          <cell r="A6234" t="str">
            <v>SRS2-10</v>
          </cell>
          <cell r="B6234" t="str">
            <v>Middle Atlantic</v>
          </cell>
          <cell r="C6234" t="str">
            <v>2 SLIDE SRS,10 SPACE</v>
          </cell>
          <cell r="D6234">
            <v>289.13</v>
          </cell>
          <cell r="E6234">
            <v>0</v>
          </cell>
          <cell r="F6234">
            <v>2</v>
          </cell>
          <cell r="G6234">
            <v>0</v>
          </cell>
          <cell r="H6234">
            <v>0</v>
          </cell>
          <cell r="I6234" t="str">
            <v>Volutone</v>
          </cell>
        </row>
        <row r="6235">
          <cell r="A6235" t="str">
            <v>V4015FO</v>
          </cell>
          <cell r="B6235" t="str">
            <v>Middle Atlantic</v>
          </cell>
          <cell r="C6235" t="str">
            <v>2 IN. RADIUS TEE</v>
          </cell>
          <cell r="D6235">
            <v>55.38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 t="str">
            <v>Volutone</v>
          </cell>
        </row>
        <row r="6236">
          <cell r="A6236" t="str">
            <v>V4017FO</v>
          </cell>
          <cell r="B6236" t="str">
            <v>Middle Atlantic</v>
          </cell>
          <cell r="C6236" t="str">
            <v>2 IN. RADIUS INT.ELBOW</v>
          </cell>
          <cell r="D6236">
            <v>35.85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 t="str">
            <v>Volutone</v>
          </cell>
        </row>
        <row r="6237">
          <cell r="A6237" t="str">
            <v>V4018FO</v>
          </cell>
          <cell r="B6237" t="str">
            <v>Middle Atlantic</v>
          </cell>
          <cell r="C6237" t="str">
            <v>2 IN. RADIUS EXT ELBOW</v>
          </cell>
          <cell r="D6237">
            <v>38.49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 t="str">
            <v>Volutone</v>
          </cell>
        </row>
        <row r="6238">
          <cell r="A6238" t="str">
            <v>8CREST</v>
          </cell>
          <cell r="B6238" t="str">
            <v>Middle Atlantic</v>
          </cell>
          <cell r="C6238" t="str">
            <v>2 GANG CRESTRON PLATE</v>
          </cell>
          <cell r="D6238">
            <v>10.46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 t="str">
            <v>Volutone</v>
          </cell>
        </row>
        <row r="6239">
          <cell r="A6239" t="str">
            <v>TW2B</v>
          </cell>
          <cell r="B6239" t="str">
            <v>Middle Atlantic</v>
          </cell>
          <cell r="C6239" t="str">
            <v>2 BLT TWISTLOC(1)PORT UCP</v>
          </cell>
          <cell r="D6239">
            <v>7.91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 t="str">
            <v>Volutone</v>
          </cell>
        </row>
        <row r="6240">
          <cell r="A6240" t="str">
            <v>RIB-2-BGR-38</v>
          </cell>
          <cell r="B6240" t="str">
            <v>Middle Atlantic</v>
          </cell>
          <cell r="C6240" t="str">
            <v>2 BAY,38D,RISER BASE</v>
          </cell>
          <cell r="D6240">
            <v>209.58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 t="str">
            <v>Volutone</v>
          </cell>
        </row>
        <row r="6241">
          <cell r="A6241" t="str">
            <v>RIB-2-BGR-32</v>
          </cell>
          <cell r="B6241" t="str">
            <v>Middle Atlantic</v>
          </cell>
          <cell r="C6241" t="str">
            <v>2 BAY,32D,RISER BASE</v>
          </cell>
          <cell r="D6241">
            <v>205.43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 t="str">
            <v>Volutone</v>
          </cell>
        </row>
        <row r="6242">
          <cell r="A6242" t="str">
            <v>RIB-2-BGR-27</v>
          </cell>
          <cell r="B6242" t="str">
            <v>Middle Atlantic</v>
          </cell>
          <cell r="C6242" t="str">
            <v>2 BAY,27D,RISER BASE</v>
          </cell>
          <cell r="D6242">
            <v>198.16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 t="str">
            <v>Volutone</v>
          </cell>
        </row>
        <row r="6243">
          <cell r="A6243" t="str">
            <v>RIB-2-MRK-36</v>
          </cell>
          <cell r="B6243" t="str">
            <v>Middle Atlantic</v>
          </cell>
          <cell r="C6243" t="str">
            <v>2 BAY RISER BASE:36DP MRK</v>
          </cell>
          <cell r="D6243">
            <v>224.31</v>
          </cell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 t="str">
            <v>Volutone</v>
          </cell>
        </row>
        <row r="6244">
          <cell r="A6244" t="str">
            <v>RIB-2-MRK-31</v>
          </cell>
          <cell r="B6244" t="str">
            <v>Middle Atlantic</v>
          </cell>
          <cell r="C6244" t="str">
            <v>2 BAY RISER BASE:31DP MRK</v>
          </cell>
          <cell r="D6244">
            <v>216.15</v>
          </cell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 t="str">
            <v>Volutone</v>
          </cell>
        </row>
        <row r="6245">
          <cell r="A6245" t="str">
            <v>RIB-2-DRK-36</v>
          </cell>
          <cell r="B6245" t="str">
            <v>Middle Atlantic</v>
          </cell>
          <cell r="C6245" t="str">
            <v>2 BAY RISER BASE,36D DRK</v>
          </cell>
          <cell r="D6245">
            <v>277.04000000000002</v>
          </cell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 t="str">
            <v>Volutone</v>
          </cell>
        </row>
        <row r="6246">
          <cell r="A6246" t="str">
            <v>RIB-2-WRK-32</v>
          </cell>
          <cell r="B6246" t="str">
            <v>Middle Atlantic</v>
          </cell>
          <cell r="C6246" t="str">
            <v>2 BAY RISER BASE FOR 32D</v>
          </cell>
          <cell r="D6246">
            <v>216.15</v>
          </cell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 t="str">
            <v>Volutone</v>
          </cell>
        </row>
        <row r="6247">
          <cell r="A6247" t="str">
            <v>RIB-2-WRK-27</v>
          </cell>
          <cell r="B6247" t="str">
            <v>Middle Atlantic</v>
          </cell>
          <cell r="C6247" t="str">
            <v>2 BAY RISER BASE FOR 27D</v>
          </cell>
          <cell r="D6247">
            <v>208.02</v>
          </cell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 t="str">
            <v>Volutone</v>
          </cell>
        </row>
        <row r="6248">
          <cell r="A6248" t="str">
            <v>RIB-2-MRK-26</v>
          </cell>
          <cell r="B6248" t="str">
            <v>Middle Atlantic</v>
          </cell>
          <cell r="C6248" t="str">
            <v>2 BAY RISER BASE FOR 26DP</v>
          </cell>
          <cell r="D6248">
            <v>208.02</v>
          </cell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 t="str">
            <v>Volutone</v>
          </cell>
        </row>
        <row r="6249">
          <cell r="A6249" t="str">
            <v>EGR-T2-28GS</v>
          </cell>
          <cell r="B6249" t="str">
            <v>Middle Atlantic</v>
          </cell>
          <cell r="C6249" t="str">
            <v>2 BAY EGR TOP,GRAYSTONE</v>
          </cell>
          <cell r="D6249">
            <v>384.96</v>
          </cell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 t="str">
            <v>Volutone</v>
          </cell>
        </row>
        <row r="6250">
          <cell r="A6250" t="str">
            <v>GK-1X7G</v>
          </cell>
          <cell r="B6250" t="str">
            <v>Middle Atlantic</v>
          </cell>
          <cell r="C6250" t="str">
            <v>1X7 GLANDGROMMET KIT 4PCS</v>
          </cell>
          <cell r="D6250">
            <v>28.23</v>
          </cell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 t="str">
            <v>Volutone</v>
          </cell>
        </row>
        <row r="6251">
          <cell r="A6251" t="str">
            <v>LT-GN-PNL</v>
          </cell>
          <cell r="B6251" t="str">
            <v>Middle Atlantic</v>
          </cell>
          <cell r="C6251" t="str">
            <v>1SP,DUAL LED LIGHT PANEL</v>
          </cell>
          <cell r="D6251">
            <v>47.68</v>
          </cell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 t="str">
            <v>Volutone</v>
          </cell>
        </row>
        <row r="6252">
          <cell r="A6252" t="str">
            <v>HR-EVT1</v>
          </cell>
          <cell r="B6252" t="str">
            <v>Middle Atlantic</v>
          </cell>
          <cell r="C6252" t="str">
            <v>1SP,8.75"W,ALUM VT,BLK</v>
          </cell>
          <cell r="D6252">
            <v>6.75</v>
          </cell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 t="str">
            <v>Volutone</v>
          </cell>
        </row>
        <row r="6253">
          <cell r="A6253" t="str">
            <v>HR-UMS1-5.5</v>
          </cell>
          <cell r="B6253" t="str">
            <v>Middle Atlantic</v>
          </cell>
          <cell r="C6253" t="str">
            <v>1SP,5.5"DP,8.75"W U-SH</v>
          </cell>
          <cell r="D6253">
            <v>27.75</v>
          </cell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 t="str">
            <v>Volutone</v>
          </cell>
        </row>
        <row r="6254">
          <cell r="A6254" t="str">
            <v>HR-UMS1-11.5</v>
          </cell>
          <cell r="B6254" t="str">
            <v>Middle Atlantic</v>
          </cell>
          <cell r="C6254" t="str">
            <v>1SP,11.5"DP,8.75"W U-SH</v>
          </cell>
          <cell r="D6254">
            <v>34.25</v>
          </cell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 t="str">
            <v>Volutone</v>
          </cell>
        </row>
        <row r="6255">
          <cell r="A6255" t="str">
            <v>HPM-1</v>
          </cell>
          <cell r="B6255" t="str">
            <v>Middle Atlantic</v>
          </cell>
          <cell r="C6255" t="str">
            <v>1SP WALLMNT HINGED PANEL</v>
          </cell>
          <cell r="D6255">
            <v>21.29</v>
          </cell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 t="str">
            <v>Volutone</v>
          </cell>
        </row>
        <row r="6256">
          <cell r="A6256" t="str">
            <v>UP1</v>
          </cell>
          <cell r="B6256" t="str">
            <v>Middle Atlantic</v>
          </cell>
          <cell r="C6256" t="str">
            <v>1SP UTILITY PANEL</v>
          </cell>
          <cell r="D6256">
            <v>8.36</v>
          </cell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 t="str">
            <v>Volutone</v>
          </cell>
        </row>
        <row r="6257">
          <cell r="A6257" t="str">
            <v>UD1</v>
          </cell>
          <cell r="B6257" t="str">
            <v>Middle Atlantic</v>
          </cell>
          <cell r="C6257" t="str">
            <v>1SP UTIL.DRAWER,BLACK</v>
          </cell>
          <cell r="D6257">
            <v>73.75</v>
          </cell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 t="str">
            <v>Volutone</v>
          </cell>
        </row>
        <row r="6258">
          <cell r="A6258" t="str">
            <v>UTR1</v>
          </cell>
          <cell r="B6258" t="str">
            <v>Middle Atlantic</v>
          </cell>
          <cell r="C6258" t="str">
            <v>1SP UNIVERSAL HALF-RACK T</v>
          </cell>
          <cell r="D6258">
            <v>20</v>
          </cell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 t="str">
            <v>Volutone</v>
          </cell>
        </row>
        <row r="6259">
          <cell r="A6259" t="str">
            <v>UFA-8-4</v>
          </cell>
          <cell r="B6259" t="str">
            <v>Middle Atlantic</v>
          </cell>
          <cell r="C6259" t="str">
            <v>1SP UNIV FA SHLF 8"D,4PK</v>
          </cell>
          <cell r="D6259">
            <v>92.23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 t="str">
            <v>Volutone</v>
          </cell>
        </row>
        <row r="6260">
          <cell r="A6260" t="str">
            <v>UFA-14.5-4</v>
          </cell>
          <cell r="B6260" t="str">
            <v>Middle Atlantic</v>
          </cell>
          <cell r="C6260" t="str">
            <v>1SP UNIV FA SHF 14.5D,4PK</v>
          </cell>
          <cell r="D6260">
            <v>119.89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 t="str">
            <v>Volutone</v>
          </cell>
        </row>
        <row r="6261">
          <cell r="A6261" t="str">
            <v>UFA-8</v>
          </cell>
          <cell r="B6261" t="str">
            <v>Middle Atlantic</v>
          </cell>
          <cell r="C6261" t="str">
            <v>1SP UNIV FA SHELF,8"DEEP</v>
          </cell>
          <cell r="D6261">
            <v>24.12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 t="str">
            <v>Volutone</v>
          </cell>
        </row>
        <row r="6262">
          <cell r="A6262" t="str">
            <v>UFA-14.5</v>
          </cell>
          <cell r="B6262" t="str">
            <v>Middle Atlantic</v>
          </cell>
          <cell r="C6262" t="str">
            <v>1SP UNIV FA SHELF,14.5D</v>
          </cell>
          <cell r="D6262">
            <v>32.28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 t="str">
            <v>Volutone</v>
          </cell>
        </row>
        <row r="6263">
          <cell r="A6263" t="str">
            <v>UFA-8-F2</v>
          </cell>
          <cell r="B6263" t="str">
            <v>Middle Atlantic</v>
          </cell>
          <cell r="C6263" t="str">
            <v>1SP SHF 8"D W/2U FA,BPC</v>
          </cell>
          <cell r="D6263">
            <v>30.87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 t="str">
            <v>Volutone</v>
          </cell>
        </row>
        <row r="6264">
          <cell r="A6264" t="str">
            <v>UFA-8-F1</v>
          </cell>
          <cell r="B6264" t="str">
            <v>Middle Atlantic</v>
          </cell>
          <cell r="C6264" t="str">
            <v>1SP SHF 8"D W/1U FA,BPC</v>
          </cell>
          <cell r="D6264">
            <v>28.79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 t="str">
            <v>Volutone</v>
          </cell>
        </row>
        <row r="6265">
          <cell r="A6265" t="str">
            <v>23-19-1</v>
          </cell>
          <cell r="B6265" t="str">
            <v>Middle Atlantic</v>
          </cell>
          <cell r="C6265" t="str">
            <v>1SP REDUCER, 23 TO 19(PAI</v>
          </cell>
          <cell r="D6265">
            <v>9.92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 t="str">
            <v>Volutone</v>
          </cell>
        </row>
        <row r="6266">
          <cell r="A6266" t="str">
            <v>RSE1-875671</v>
          </cell>
          <cell r="B6266" t="str">
            <v>Middle Atlantic</v>
          </cell>
          <cell r="C6266" t="str">
            <v>1SP REAR SUPPORT EARS(PR)</v>
          </cell>
          <cell r="D6266">
            <v>6.29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 t="str">
            <v>Volutone</v>
          </cell>
        </row>
        <row r="6267">
          <cell r="A6267" t="str">
            <v>RSE1-472502</v>
          </cell>
          <cell r="B6267" t="str">
            <v>Middle Atlantic</v>
          </cell>
          <cell r="C6267" t="str">
            <v>1SP REAR SUPPORT EARS (PR</v>
          </cell>
          <cell r="D6267">
            <v>5.27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 t="str">
            <v>Volutone</v>
          </cell>
        </row>
        <row r="6268">
          <cell r="A6268" t="str">
            <v>U1</v>
          </cell>
          <cell r="B6268" t="str">
            <v>Middle Atlantic</v>
          </cell>
          <cell r="C6268" t="str">
            <v>1SP RACKSHELF 11DP</v>
          </cell>
          <cell r="D6268">
            <v>27.57</v>
          </cell>
          <cell r="F6268">
            <v>0.25</v>
          </cell>
          <cell r="I6268" t="str">
            <v>Volutone</v>
          </cell>
        </row>
        <row r="6269">
          <cell r="A6269" t="str">
            <v>LT-1R</v>
          </cell>
          <cell r="B6269" t="str">
            <v>Middle Atlantic</v>
          </cell>
          <cell r="C6269" t="str">
            <v>1SP RACKLIGHT SHLF FLTBLK</v>
          </cell>
          <cell r="D6269">
            <v>100.46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 t="str">
            <v>Volutone</v>
          </cell>
        </row>
        <row r="6270">
          <cell r="A6270" t="str">
            <v>LT-1RA</v>
          </cell>
          <cell r="B6270" t="str">
            <v>Middle Atlantic</v>
          </cell>
          <cell r="C6270" t="str">
            <v>1SP RACKLIGHT SHLF BLKANO</v>
          </cell>
          <cell r="D6270">
            <v>129.11000000000001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 t="str">
            <v>Volutone</v>
          </cell>
        </row>
        <row r="6271">
          <cell r="A6271" t="str">
            <v>DECP-1X4</v>
          </cell>
          <cell r="B6271" t="str">
            <v>Middle Atlantic</v>
          </cell>
          <cell r="C6271" t="str">
            <v>1SP PNL,ACCPT 1-4 DECORA</v>
          </cell>
          <cell r="D6271">
            <v>16.989999999999998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 t="str">
            <v>Volutone</v>
          </cell>
        </row>
        <row r="6272">
          <cell r="A6272" t="str">
            <v>DECP-1X3</v>
          </cell>
          <cell r="B6272" t="str">
            <v>Middle Atlantic</v>
          </cell>
          <cell r="C6272" t="str">
            <v>1SP PNL W/(3)DECORA OP BK</v>
          </cell>
          <cell r="D6272">
            <v>16.68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 t="str">
            <v>Volutone</v>
          </cell>
        </row>
        <row r="6273">
          <cell r="A6273" t="str">
            <v>DECP-1X2</v>
          </cell>
          <cell r="B6273" t="str">
            <v>Middle Atlantic</v>
          </cell>
          <cell r="C6273" t="str">
            <v>1SP PNL W/(2)DECORA OP BK</v>
          </cell>
          <cell r="D6273">
            <v>16.38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 t="str">
            <v>Volutone</v>
          </cell>
        </row>
        <row r="6274">
          <cell r="A6274" t="str">
            <v>T1P</v>
          </cell>
          <cell r="B6274" t="str">
            <v>Middle Atlantic</v>
          </cell>
          <cell r="C6274" t="str">
            <v>1SP PNL W/(1)TEMP-DEC,BK</v>
          </cell>
          <cell r="D6274">
            <v>89.01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 t="str">
            <v>Volutone</v>
          </cell>
        </row>
        <row r="6275">
          <cell r="A6275" t="str">
            <v>DECP-1X1</v>
          </cell>
          <cell r="B6275" t="str">
            <v>Middle Atlantic</v>
          </cell>
          <cell r="C6275" t="str">
            <v>1SP PNL W/(1)DECORA OP BK</v>
          </cell>
          <cell r="D6275">
            <v>16.07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 t="str">
            <v>Volutone</v>
          </cell>
        </row>
        <row r="6276">
          <cell r="A6276" t="str">
            <v>SL-1</v>
          </cell>
          <cell r="B6276" t="str">
            <v>Middle Atlantic</v>
          </cell>
          <cell r="C6276" t="str">
            <v>1SP PLEXI SECURITY COVER</v>
          </cell>
          <cell r="D6276">
            <v>19.760000000000002</v>
          </cell>
          <cell r="E6276">
            <v>0</v>
          </cell>
          <cell r="F6276">
            <v>0.25</v>
          </cell>
          <cell r="G6276">
            <v>0</v>
          </cell>
          <cell r="H6276">
            <v>0</v>
          </cell>
          <cell r="I6276" t="str">
            <v>Volutone</v>
          </cell>
        </row>
        <row r="6277">
          <cell r="A6277" t="str">
            <v>PHCM-1-4</v>
          </cell>
          <cell r="B6277" t="str">
            <v>Middle Atlantic</v>
          </cell>
          <cell r="C6277" t="str">
            <v>1SP PLASTIC CBL MNG,4"D</v>
          </cell>
          <cell r="D6277">
            <v>18.260000000000002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 t="str">
            <v>Volutone</v>
          </cell>
        </row>
        <row r="6278">
          <cell r="A6278" t="str">
            <v>PHCM-1-2</v>
          </cell>
          <cell r="B6278" t="str">
            <v>Middle Atlantic</v>
          </cell>
          <cell r="C6278" t="str">
            <v>1SP PLASTIC CBL MNG,2"D</v>
          </cell>
          <cell r="D6278">
            <v>16.78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 t="str">
            <v>Volutone</v>
          </cell>
        </row>
        <row r="6279">
          <cell r="A6279" t="str">
            <v>VT1</v>
          </cell>
          <cell r="B6279" t="str">
            <v>Middle Atlantic</v>
          </cell>
          <cell r="C6279" t="str">
            <v>1SP PERFORATED VENT PANEL</v>
          </cell>
          <cell r="D6279">
            <v>9.02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 t="str">
            <v>Volutone</v>
          </cell>
        </row>
        <row r="6280">
          <cell r="A6280" t="str">
            <v>S1</v>
          </cell>
          <cell r="B6280" t="str">
            <v>Middle Atlantic</v>
          </cell>
          <cell r="C6280" t="str">
            <v>1SP PERFORATED SECURITY C</v>
          </cell>
          <cell r="D6280">
            <v>18.940000000000001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 t="str">
            <v>Volutone</v>
          </cell>
        </row>
        <row r="6281">
          <cell r="A6281" t="str">
            <v>UFAF-1</v>
          </cell>
          <cell r="B6281" t="str">
            <v>Middle Atlantic</v>
          </cell>
          <cell r="C6281" t="str">
            <v>1SP PANEL,UFA SERIES BPC</v>
          </cell>
          <cell r="D6281">
            <v>5.8100000000000005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 t="str">
            <v>Volutone</v>
          </cell>
        </row>
        <row r="6282">
          <cell r="A6282" t="str">
            <v>UFAF-1A</v>
          </cell>
          <cell r="B6282" t="str">
            <v>Middle Atlantic</v>
          </cell>
          <cell r="C6282" t="str">
            <v>1SP PANEL,UFA SERIES BBA</v>
          </cell>
          <cell r="D6282">
            <v>11.31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 t="str">
            <v>Volutone</v>
          </cell>
        </row>
        <row r="6283">
          <cell r="A6283" t="str">
            <v>BR1</v>
          </cell>
          <cell r="B6283" t="str">
            <v>Middle Atlantic</v>
          </cell>
          <cell r="C6283" t="str">
            <v>1SP PANEL W/BRUSH GROMMET</v>
          </cell>
          <cell r="D6283">
            <v>30.45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 t="str">
            <v>Volutone</v>
          </cell>
        </row>
        <row r="6284">
          <cell r="A6284" t="str">
            <v>VTB-1</v>
          </cell>
          <cell r="B6284" t="str">
            <v>Middle Atlantic</v>
          </cell>
          <cell r="C6284" t="str">
            <v>1SP LIGHT BLOCKING VENT</v>
          </cell>
          <cell r="D6284">
            <v>15.31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 t="str">
            <v>Volutone</v>
          </cell>
        </row>
        <row r="6285">
          <cell r="A6285" t="str">
            <v>SSL</v>
          </cell>
          <cell r="B6285" t="str">
            <v>Middle Atlantic</v>
          </cell>
          <cell r="C6285" t="str">
            <v>1SP LAMINATED SLIDING SHE</v>
          </cell>
          <cell r="D6285">
            <v>62.51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 t="str">
            <v>Volutone</v>
          </cell>
        </row>
        <row r="6286">
          <cell r="A6286" t="str">
            <v>RM-KB-LCD17</v>
          </cell>
          <cell r="B6286" t="str">
            <v>Middle Atlantic</v>
          </cell>
          <cell r="C6286" t="str">
            <v>1SP KEYBOARD W.17 LCD</v>
          </cell>
          <cell r="D6286">
            <v>1483.5</v>
          </cell>
          <cell r="E6286">
            <v>0</v>
          </cell>
          <cell r="F6286">
            <v>1.5</v>
          </cell>
          <cell r="G6286">
            <v>0</v>
          </cell>
          <cell r="H6286">
            <v>0</v>
          </cell>
          <cell r="I6286" t="str">
            <v>Volutone</v>
          </cell>
        </row>
        <row r="6287">
          <cell r="A6287" t="str">
            <v>RM-KB-LCD17X8KVM</v>
          </cell>
          <cell r="B6287" t="str">
            <v>Middle Atlantic</v>
          </cell>
          <cell r="C6287" t="str">
            <v>1SP KB W/17"LCD&amp;8PORT KVM</v>
          </cell>
          <cell r="D6287">
            <v>1754.67</v>
          </cell>
          <cell r="E6287">
            <v>0</v>
          </cell>
          <cell r="F6287">
            <v>2</v>
          </cell>
          <cell r="G6287">
            <v>0</v>
          </cell>
          <cell r="H6287">
            <v>0</v>
          </cell>
          <cell r="I6287" t="str">
            <v>Volutone</v>
          </cell>
        </row>
        <row r="6288">
          <cell r="A6288" t="str">
            <v>RM-KB-LCD17X16KVM</v>
          </cell>
          <cell r="B6288" t="str">
            <v>Middle Atlantic</v>
          </cell>
          <cell r="C6288" t="str">
            <v>1SP KB W/17"LCD&amp;16PORTKVM</v>
          </cell>
          <cell r="D6288">
            <v>2015.22</v>
          </cell>
          <cell r="E6288">
            <v>0</v>
          </cell>
          <cell r="F6288">
            <v>2</v>
          </cell>
          <cell r="G6288">
            <v>0</v>
          </cell>
          <cell r="H6288">
            <v>0</v>
          </cell>
          <cell r="I6288" t="str">
            <v>Volutone</v>
          </cell>
        </row>
        <row r="6289">
          <cell r="A6289" t="str">
            <v>HCT-1</v>
          </cell>
          <cell r="B6289" t="str">
            <v>Middle Atlantic</v>
          </cell>
          <cell r="C6289" t="str">
            <v>1SP HORIZONTAL CABLE CHAN</v>
          </cell>
          <cell r="D6289">
            <v>17.23</v>
          </cell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 t="str">
            <v>Volutone</v>
          </cell>
        </row>
        <row r="6290">
          <cell r="A6290" t="str">
            <v>HCM-1V</v>
          </cell>
          <cell r="B6290" t="str">
            <v>Middle Atlantic</v>
          </cell>
          <cell r="C6290" t="str">
            <v>1SP HORIZ CBLMGR CLIPS/V.</v>
          </cell>
          <cell r="D6290">
            <v>24.01</v>
          </cell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 t="str">
            <v>Volutone</v>
          </cell>
        </row>
        <row r="6291">
          <cell r="A6291" t="str">
            <v>HCM-1</v>
          </cell>
          <cell r="B6291" t="str">
            <v>Middle Atlantic</v>
          </cell>
          <cell r="C6291" t="str">
            <v>1SP HORIZ CBL MGR MICRO C</v>
          </cell>
          <cell r="D6291">
            <v>17.8</v>
          </cell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 t="str">
            <v>Volutone</v>
          </cell>
        </row>
        <row r="6292">
          <cell r="A6292" t="str">
            <v>HCM-1DV</v>
          </cell>
          <cell r="B6292" t="str">
            <v>Middle Atlantic</v>
          </cell>
          <cell r="C6292" t="str">
            <v>1SP HORIZ CBL MGR D&amp;VERT</v>
          </cell>
          <cell r="D6292">
            <v>24.01</v>
          </cell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 t="str">
            <v>Volutone</v>
          </cell>
        </row>
        <row r="6293">
          <cell r="A6293" t="str">
            <v>HCM-1D</v>
          </cell>
          <cell r="B6293" t="str">
            <v>Middle Atlantic</v>
          </cell>
          <cell r="C6293" t="str">
            <v>1SP HORIZ CABLE MGR D-RIN</v>
          </cell>
          <cell r="D6293">
            <v>22.25</v>
          </cell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 t="str">
            <v>Volutone</v>
          </cell>
        </row>
        <row r="6294">
          <cell r="A6294" t="str">
            <v>HHCM-1</v>
          </cell>
          <cell r="B6294" t="str">
            <v>Middle Atlantic</v>
          </cell>
          <cell r="C6294" t="str">
            <v>1SP HINGED HORIZ CBL MGR</v>
          </cell>
          <cell r="D6294">
            <v>29.35</v>
          </cell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 t="str">
            <v>Volutone</v>
          </cell>
        </row>
        <row r="6295">
          <cell r="A6295" t="str">
            <v>FEB1</v>
          </cell>
          <cell r="B6295" t="str">
            <v>Middle Atlantic</v>
          </cell>
          <cell r="C6295" t="str">
            <v>1SP FLAT ECONO BLANK</v>
          </cell>
          <cell r="D6295">
            <v>5.08</v>
          </cell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 t="str">
            <v>Volutone</v>
          </cell>
        </row>
        <row r="6296">
          <cell r="A6296" t="str">
            <v>EB1-H</v>
          </cell>
          <cell r="B6296" t="str">
            <v>Middle Atlantic</v>
          </cell>
          <cell r="C6296" t="str">
            <v>1SP FLAT BLK HANDLE PANEL</v>
          </cell>
          <cell r="D6296">
            <v>10.89</v>
          </cell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 t="str">
            <v>Volutone</v>
          </cell>
        </row>
        <row r="6297">
          <cell r="A6297" t="str">
            <v>HBL1</v>
          </cell>
          <cell r="B6297" t="str">
            <v>Middle Atlantic</v>
          </cell>
          <cell r="C6297" t="str">
            <v>1SP FLAT ANOD.ALUM.BLANK</v>
          </cell>
          <cell r="D6297">
            <v>11.05</v>
          </cell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 t="str">
            <v>Volutone</v>
          </cell>
        </row>
        <row r="6298">
          <cell r="A6298" t="str">
            <v>PHBL-1</v>
          </cell>
          <cell r="B6298" t="str">
            <v>Middle Atlantic</v>
          </cell>
          <cell r="C6298" t="str">
            <v>1SP FLAT ALUM BLANK PANEL</v>
          </cell>
          <cell r="D6298">
            <v>6.53</v>
          </cell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 t="str">
            <v>Volutone</v>
          </cell>
        </row>
        <row r="6299">
          <cell r="A6299" t="str">
            <v>SB1</v>
          </cell>
          <cell r="B6299" t="str">
            <v>Middle Atlantic</v>
          </cell>
          <cell r="C6299" t="str">
            <v>1SP FLANGED TEXT BLANK PA</v>
          </cell>
          <cell r="D6299">
            <v>8.4600000000000009</v>
          </cell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 t="str">
            <v>Volutone</v>
          </cell>
        </row>
        <row r="6300">
          <cell r="A6300" t="str">
            <v>EVT1</v>
          </cell>
          <cell r="B6300" t="str">
            <v>Middle Atlantic</v>
          </cell>
          <cell r="C6300" t="str">
            <v>1SP FLANGED ECONO VENT</v>
          </cell>
          <cell r="D6300">
            <v>7.06</v>
          </cell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 t="str">
            <v>Volutone</v>
          </cell>
        </row>
        <row r="6301">
          <cell r="A6301" t="str">
            <v>EB1</v>
          </cell>
          <cell r="B6301" t="str">
            <v>Middle Atlantic</v>
          </cell>
          <cell r="C6301" t="str">
            <v>1SP FLANGED ECONO BLANK</v>
          </cell>
          <cell r="D6301">
            <v>5.64</v>
          </cell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 t="str">
            <v>Volutone</v>
          </cell>
        </row>
        <row r="6302">
          <cell r="A6302" t="str">
            <v>PBL-1</v>
          </cell>
          <cell r="B6302" t="str">
            <v>Middle Atlantic</v>
          </cell>
          <cell r="C6302" t="str">
            <v>1SP FLANGED ALUM BLANK PA</v>
          </cell>
          <cell r="D6302">
            <v>5.58</v>
          </cell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 t="str">
            <v>Volutone</v>
          </cell>
        </row>
        <row r="6303">
          <cell r="A6303" t="str">
            <v>BL1</v>
          </cell>
          <cell r="B6303" t="str">
            <v>Middle Atlantic</v>
          </cell>
          <cell r="C6303" t="str">
            <v>1SP FLANGED ALUM ANOD BLA</v>
          </cell>
          <cell r="D6303">
            <v>11.05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 t="str">
            <v>Volutone</v>
          </cell>
        </row>
        <row r="6304">
          <cell r="A6304" t="str">
            <v>VTF1</v>
          </cell>
          <cell r="B6304" t="str">
            <v>Middle Atlantic</v>
          </cell>
          <cell r="C6304" t="str">
            <v>1SP FINE PERF VENT PANEL</v>
          </cell>
          <cell r="D6304">
            <v>9.02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 t="str">
            <v>Volutone</v>
          </cell>
        </row>
        <row r="6305">
          <cell r="A6305" t="str">
            <v>SF1</v>
          </cell>
          <cell r="B6305" t="str">
            <v>Middle Atlantic</v>
          </cell>
          <cell r="C6305" t="str">
            <v>1SP FINE PERF SECURITY CO</v>
          </cell>
          <cell r="D6305">
            <v>18.940000000000001</v>
          </cell>
          <cell r="E6305">
            <v>0</v>
          </cell>
          <cell r="F6305">
            <v>0.25</v>
          </cell>
          <cell r="G6305">
            <v>0</v>
          </cell>
          <cell r="H6305">
            <v>0</v>
          </cell>
          <cell r="I6305" t="str">
            <v>Volutone</v>
          </cell>
        </row>
        <row r="6306">
          <cell r="A6306" t="str">
            <v>EC-1</v>
          </cell>
          <cell r="B6306" t="str">
            <v>Middle Atlantic</v>
          </cell>
          <cell r="C6306" t="str">
            <v>1SP ECONO CHASSIS 6DP</v>
          </cell>
          <cell r="D6306">
            <v>31.34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 t="str">
            <v>Volutone</v>
          </cell>
        </row>
        <row r="6307">
          <cell r="A6307" t="str">
            <v>CH1</v>
          </cell>
          <cell r="B6307" t="str">
            <v>Middle Atlantic</v>
          </cell>
          <cell r="C6307" t="str">
            <v>1SP CHASSIS 10DP-ANODIZED</v>
          </cell>
          <cell r="D6307">
            <v>58.32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 t="str">
            <v>Volutone</v>
          </cell>
        </row>
        <row r="6308">
          <cell r="A6308" t="str">
            <v>CD-1</v>
          </cell>
          <cell r="B6308" t="str">
            <v>Middle Atlantic</v>
          </cell>
          <cell r="C6308" t="str">
            <v>1SP CD JEWEL CASE HOLDER</v>
          </cell>
          <cell r="D6308">
            <v>34.520000000000003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 t="str">
            <v>Volutone</v>
          </cell>
        </row>
        <row r="6309">
          <cell r="A6309" t="str">
            <v>PHCM-1-4-P4</v>
          </cell>
          <cell r="B6309" t="str">
            <v>Middle Atlantic</v>
          </cell>
          <cell r="C6309" t="str">
            <v>1SP CBL MNG,4"D,4PK</v>
          </cell>
          <cell r="D6309">
            <v>69.709999999999994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 t="str">
            <v>Volutone</v>
          </cell>
        </row>
        <row r="6310">
          <cell r="A6310" t="str">
            <v>PHCM-1-2-P4</v>
          </cell>
          <cell r="B6310" t="str">
            <v>Middle Atlantic</v>
          </cell>
          <cell r="C6310" t="str">
            <v>1SP CBL MNG,2"D,4PK</v>
          </cell>
          <cell r="D6310">
            <v>63.44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 t="str">
            <v>Volutone</v>
          </cell>
        </row>
        <row r="6311">
          <cell r="A6311" t="str">
            <v>HCM-1DR</v>
          </cell>
          <cell r="B6311" t="str">
            <v>Middle Atlantic</v>
          </cell>
          <cell r="C6311" t="str">
            <v>1SP CBL MGR FRONT&amp;REAR D-</v>
          </cell>
          <cell r="D6311">
            <v>27.59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 t="str">
            <v>Volutone</v>
          </cell>
        </row>
        <row r="6312">
          <cell r="A6312" t="str">
            <v>BL1-H</v>
          </cell>
          <cell r="B6312" t="str">
            <v>Middle Atlantic</v>
          </cell>
          <cell r="C6312" t="str">
            <v>1SP BLK ANO HANDLE PANEL</v>
          </cell>
          <cell r="D6312">
            <v>18.16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 t="str">
            <v>Volutone</v>
          </cell>
        </row>
        <row r="6313">
          <cell r="A6313" t="str">
            <v>EVTA-1</v>
          </cell>
          <cell r="B6313" t="str">
            <v>Middle Atlantic</v>
          </cell>
          <cell r="C6313" t="str">
            <v>1SP ANODIZED SLOTTED VENT</v>
          </cell>
          <cell r="D6313">
            <v>15.29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 t="str">
            <v>Volutone</v>
          </cell>
        </row>
        <row r="6314">
          <cell r="A6314" t="str">
            <v>VTP-1</v>
          </cell>
          <cell r="B6314" t="str">
            <v>Middle Atlantic</v>
          </cell>
          <cell r="C6314" t="str">
            <v>1SP ANOD SLOTTED VENT PAN</v>
          </cell>
          <cell r="D6314">
            <v>16.52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 t="str">
            <v>Volutone</v>
          </cell>
        </row>
        <row r="6315">
          <cell r="A6315" t="str">
            <v>PBL1-ID</v>
          </cell>
          <cell r="B6315" t="str">
            <v>Middle Atlantic</v>
          </cell>
          <cell r="C6315" t="str">
            <v>1SP ALUM BL,I.D.STRIP</v>
          </cell>
          <cell r="D6315">
            <v>13.23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 t="str">
            <v>Volutone</v>
          </cell>
        </row>
        <row r="6316">
          <cell r="A6316" t="str">
            <v>RLA-CC</v>
          </cell>
          <cell r="B6316" t="str">
            <v>Middle Atlantic</v>
          </cell>
          <cell r="C6316" t="str">
            <v>1PC CABLE DUCT</v>
          </cell>
          <cell r="D6316">
            <v>173.92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 t="str">
            <v>Volutone</v>
          </cell>
        </row>
        <row r="6317">
          <cell r="A6317" t="str">
            <v>AV6001BK</v>
          </cell>
          <cell r="B6317" t="str">
            <v>Middle Atlantic</v>
          </cell>
          <cell r="C6317" t="str">
            <v>1P,TWO RCA SOLDER,BK</v>
          </cell>
          <cell r="D6317">
            <v>15.68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 t="str">
            <v>Volutone</v>
          </cell>
        </row>
        <row r="6318">
          <cell r="A6318" t="str">
            <v>AV1002BK</v>
          </cell>
          <cell r="B6318" t="str">
            <v>Middle Atlantic</v>
          </cell>
          <cell r="C6318" t="str">
            <v>1P,SVGA HD-15PIN F/BNC,BK</v>
          </cell>
          <cell r="D6318">
            <v>34.159999999999997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 t="str">
            <v>Volutone</v>
          </cell>
        </row>
        <row r="6319">
          <cell r="A6319" t="str">
            <v>AV2004BK</v>
          </cell>
          <cell r="B6319" t="str">
            <v>Middle Atlantic</v>
          </cell>
          <cell r="C6319" t="str">
            <v>1P,RCA F/BNC W/3.5MM,BK</v>
          </cell>
          <cell r="D6319">
            <v>15.68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 t="str">
            <v>Volutone</v>
          </cell>
        </row>
        <row r="6320">
          <cell r="A6320" t="str">
            <v>AV2002BK</v>
          </cell>
          <cell r="B6320" t="str">
            <v>Middle Atlantic</v>
          </cell>
          <cell r="C6320" t="str">
            <v>1P,ONE RCA F/BNC,BK</v>
          </cell>
          <cell r="D6320">
            <v>15.68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 t="str">
            <v>Volutone</v>
          </cell>
        </row>
        <row r="6321">
          <cell r="A6321" t="str">
            <v>AV8010BK</v>
          </cell>
          <cell r="B6321" t="str">
            <v>Middle Atlantic</v>
          </cell>
          <cell r="C6321" t="str">
            <v>1P,MINIXLR 3PIN M/SLDRCUP</v>
          </cell>
          <cell r="D6321">
            <v>15.68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 t="str">
            <v>Volutone</v>
          </cell>
        </row>
        <row r="6322">
          <cell r="A6322" t="str">
            <v>AV9008BK</v>
          </cell>
          <cell r="B6322" t="str">
            <v>Middle Atlantic</v>
          </cell>
          <cell r="C6322" t="str">
            <v>1P,KEYSTONE,JACK PLATE,BK</v>
          </cell>
          <cell r="D6322">
            <v>6.16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 t="str">
            <v>Volutone</v>
          </cell>
        </row>
        <row r="6323">
          <cell r="A6323" t="str">
            <v>AV9015BK</v>
          </cell>
          <cell r="B6323" t="str">
            <v>Middle Atlantic</v>
          </cell>
          <cell r="C6323" t="str">
            <v>1P,KEYSTNE,CAT6 JACKPLT</v>
          </cell>
          <cell r="D6323">
            <v>17.920000000000002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 t="str">
            <v>Volutone</v>
          </cell>
        </row>
        <row r="6324">
          <cell r="A6324" t="str">
            <v>AV4000BK</v>
          </cell>
          <cell r="B6324" t="str">
            <v>Middle Atlantic</v>
          </cell>
          <cell r="C6324" t="str">
            <v>1P,HD-9PIN F/F,BK</v>
          </cell>
          <cell r="D6324">
            <v>15.68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 t="str">
            <v>Volutone</v>
          </cell>
        </row>
        <row r="6325">
          <cell r="A6325" t="str">
            <v>AV9010BK</v>
          </cell>
          <cell r="B6325" t="str">
            <v>Middle Atlantic</v>
          </cell>
          <cell r="C6325" t="str">
            <v>1P,F-CONNECTOR F/F,BK</v>
          </cell>
          <cell r="D6325">
            <v>15.68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 t="str">
            <v>Volutone</v>
          </cell>
        </row>
        <row r="6326">
          <cell r="A6326" t="str">
            <v>AV5000BK</v>
          </cell>
          <cell r="B6326" t="str">
            <v>Middle Atlantic</v>
          </cell>
          <cell r="C6326" t="str">
            <v>1P,BNC F/F,BK</v>
          </cell>
          <cell r="D6326">
            <v>15.68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 t="str">
            <v>Volutone</v>
          </cell>
        </row>
        <row r="6327">
          <cell r="A6327" t="str">
            <v>AV9003BK</v>
          </cell>
          <cell r="B6327" t="str">
            <v>Middle Atlantic</v>
          </cell>
          <cell r="C6327" t="str">
            <v>1P,BLANK PLATE,BK</v>
          </cell>
          <cell r="D6327">
            <v>6.16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 t="str">
            <v>Volutone</v>
          </cell>
        </row>
        <row r="6328">
          <cell r="A6328" t="str">
            <v>AV7004BK</v>
          </cell>
          <cell r="B6328" t="str">
            <v>Middle Atlantic</v>
          </cell>
          <cell r="C6328" t="str">
            <v>1P,3.5MMSTEREO F/SOLDR,BK</v>
          </cell>
          <cell r="D6328">
            <v>15.68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 t="str">
            <v>Volutone</v>
          </cell>
        </row>
        <row r="6329">
          <cell r="A6329" t="str">
            <v>AV7005BK</v>
          </cell>
          <cell r="B6329" t="str">
            <v>Middle Atlantic</v>
          </cell>
          <cell r="C6329" t="str">
            <v>1P,3.5MMSTEREO F/SCREW,BK</v>
          </cell>
          <cell r="D6329">
            <v>22.4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 t="str">
            <v>Volutone</v>
          </cell>
        </row>
        <row r="6330">
          <cell r="A6330" t="str">
            <v>AV7000BK</v>
          </cell>
          <cell r="B6330" t="str">
            <v>Middle Atlantic</v>
          </cell>
          <cell r="C6330" t="str">
            <v>1P,1/4INSTEREO F/SOLDR,BK</v>
          </cell>
          <cell r="D6330">
            <v>21.28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 t="str">
            <v>Volutone</v>
          </cell>
        </row>
        <row r="6331">
          <cell r="A6331" t="str">
            <v>AV2003BK</v>
          </cell>
          <cell r="B6331" t="str">
            <v>Middle Atlantic</v>
          </cell>
          <cell r="C6331" t="str">
            <v>1P, TWO RCA F/BNC,BK</v>
          </cell>
          <cell r="D6331">
            <v>15.68</v>
          </cell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 t="str">
            <v>Volutone</v>
          </cell>
        </row>
        <row r="6332">
          <cell r="A6332" t="str">
            <v>AV1000BK</v>
          </cell>
          <cell r="B6332" t="str">
            <v>Middle Atlantic</v>
          </cell>
          <cell r="C6332" t="str">
            <v>1P, SVGA HD-15 PIN F/F BK</v>
          </cell>
          <cell r="D6332">
            <v>15.68</v>
          </cell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 t="str">
            <v>Volutone</v>
          </cell>
        </row>
        <row r="6333">
          <cell r="A6333" t="str">
            <v>1125CHA</v>
          </cell>
          <cell r="B6333" t="str">
            <v>Middle Atlantic</v>
          </cell>
          <cell r="C6333" t="str">
            <v>1GNG 1 1/4IN CON HSNG ASY</v>
          </cell>
          <cell r="D6333">
            <v>7.08</v>
          </cell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 t="str">
            <v>Volutone</v>
          </cell>
        </row>
        <row r="6334">
          <cell r="A6334" t="str">
            <v>SRB-1-DRK-4824</v>
          </cell>
          <cell r="B6334" t="str">
            <v>Middle Atlantic</v>
          </cell>
          <cell r="C6334" t="str">
            <v>1BAY,48D 24H SEISMIC BASE</v>
          </cell>
          <cell r="D6334">
            <v>454.45</v>
          </cell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 t="str">
            <v>Volutone</v>
          </cell>
        </row>
        <row r="6335">
          <cell r="A6335" t="str">
            <v>SRB-1-DRK-4224</v>
          </cell>
          <cell r="B6335" t="str">
            <v>Middle Atlantic</v>
          </cell>
          <cell r="C6335" t="str">
            <v>1BAY,42D 24H SEISMIC BASE</v>
          </cell>
          <cell r="D6335">
            <v>432.72</v>
          </cell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 t="str">
            <v>Volutone</v>
          </cell>
        </row>
        <row r="6336">
          <cell r="A6336" t="str">
            <v>SRB-1-DRK-3624</v>
          </cell>
          <cell r="B6336" t="str">
            <v>Middle Atlantic</v>
          </cell>
          <cell r="C6336" t="str">
            <v>1BAY,36D 24H SEISMIC BASE</v>
          </cell>
          <cell r="D6336">
            <v>404.36</v>
          </cell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 t="str">
            <v>Volutone</v>
          </cell>
        </row>
        <row r="6337">
          <cell r="A6337" t="str">
            <v>SRB-1-DRK-3124</v>
          </cell>
          <cell r="B6337" t="str">
            <v>Middle Atlantic</v>
          </cell>
          <cell r="C6337" t="str">
            <v>1BAY,31D 24H SEISMIC BASE</v>
          </cell>
          <cell r="D6337">
            <v>385.01</v>
          </cell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 t="str">
            <v>Volutone</v>
          </cell>
        </row>
        <row r="6338">
          <cell r="A6338" t="str">
            <v>SRB-1-MRK-2624</v>
          </cell>
          <cell r="B6338" t="str">
            <v>Middle Atlantic</v>
          </cell>
          <cell r="C6338" t="str">
            <v>1BAY,26D 24H SEISMIC BASE</v>
          </cell>
          <cell r="D6338">
            <v>327.11</v>
          </cell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 t="str">
            <v>Volutone</v>
          </cell>
        </row>
        <row r="6339">
          <cell r="A6339" t="str">
            <v>WANGLE-1</v>
          </cell>
          <cell r="B6339" t="str">
            <v>Middle Atlantic</v>
          </cell>
          <cell r="C6339" t="str">
            <v>1BAY WRK FLOOR ANGLES (PR</v>
          </cell>
          <cell r="D6339">
            <v>62.92</v>
          </cell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 t="str">
            <v>Volutone</v>
          </cell>
        </row>
        <row r="6340">
          <cell r="A6340" t="str">
            <v>WMANGLE-1-48</v>
          </cell>
          <cell r="B6340" t="str">
            <v>Middle Atlantic</v>
          </cell>
          <cell r="C6340" t="str">
            <v>1BAY WMRK FLOOR ANGLES PR</v>
          </cell>
          <cell r="D6340">
            <v>76.91</v>
          </cell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 t="str">
            <v>Volutone</v>
          </cell>
        </row>
        <row r="6341">
          <cell r="A6341" t="str">
            <v>WMANGLE-1-3642</v>
          </cell>
          <cell r="B6341" t="str">
            <v>Middle Atlantic</v>
          </cell>
          <cell r="C6341" t="str">
            <v>1BAY WMRK FLOOR ANGLES PR</v>
          </cell>
          <cell r="D6341">
            <v>71.09</v>
          </cell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 t="str">
            <v>Volutone</v>
          </cell>
        </row>
        <row r="6342">
          <cell r="A6342" t="str">
            <v>VFEET-1-12</v>
          </cell>
          <cell r="B6342" t="str">
            <v>Middle Atlantic</v>
          </cell>
          <cell r="C6342" t="str">
            <v>1BAY VRK FOOT SET,12 FLOO</v>
          </cell>
          <cell r="D6342">
            <v>84.92</v>
          </cell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 t="str">
            <v>Volutone</v>
          </cell>
        </row>
        <row r="6343">
          <cell r="A6343" t="str">
            <v>ANGLE-1</v>
          </cell>
          <cell r="B6343" t="str">
            <v>Middle Atlantic</v>
          </cell>
          <cell r="C6343" t="str">
            <v>1BAY VRK FLOOR ANGLES (PR</v>
          </cell>
          <cell r="D6343">
            <v>61.55</v>
          </cell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 t="str">
            <v>Volutone</v>
          </cell>
        </row>
        <row r="6344">
          <cell r="A6344" t="str">
            <v>SRB-1-WRK-3224</v>
          </cell>
          <cell r="B6344" t="str">
            <v>Middle Atlantic</v>
          </cell>
          <cell r="C6344" t="str">
            <v>1BAY SEISMIC RIB,32D/24H</v>
          </cell>
          <cell r="D6344">
            <v>363.93</v>
          </cell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 t="str">
            <v>Volutone</v>
          </cell>
        </row>
        <row r="6345">
          <cell r="A6345" t="str">
            <v>RIB-1-WMRK-48</v>
          </cell>
          <cell r="B6345" t="str">
            <v>Middle Atlantic</v>
          </cell>
          <cell r="C6345" t="str">
            <v>1BAY RISER BASE,48DP WMRK</v>
          </cell>
          <cell r="D6345">
            <v>145.66999999999999</v>
          </cell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 t="str">
            <v>Volutone</v>
          </cell>
        </row>
        <row r="6346">
          <cell r="A6346" t="str">
            <v>RIB-1-MRK-42</v>
          </cell>
          <cell r="B6346" t="str">
            <v>Middle Atlantic</v>
          </cell>
          <cell r="C6346" t="str">
            <v>1BAY RISER BASE,42"DP MRK</v>
          </cell>
          <cell r="D6346">
            <v>120.26</v>
          </cell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 t="str">
            <v>Volutone</v>
          </cell>
        </row>
        <row r="6347">
          <cell r="A6347" t="str">
            <v>RIB-1-DRK-42</v>
          </cell>
          <cell r="B6347" t="str">
            <v>Middle Atlantic</v>
          </cell>
          <cell r="C6347" t="str">
            <v>1BAY RISER BASE,42"DP DRK</v>
          </cell>
          <cell r="D6347">
            <v>144.16999999999999</v>
          </cell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 t="str">
            <v>Volutone</v>
          </cell>
        </row>
        <row r="6348">
          <cell r="A6348" t="str">
            <v>RIB-1-WMRK-36</v>
          </cell>
          <cell r="B6348" t="str">
            <v>Middle Atlantic</v>
          </cell>
          <cell r="C6348" t="str">
            <v>1BAY RISER BASE,36DP WMRK</v>
          </cell>
          <cell r="D6348">
            <v>118.87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 t="str">
            <v>Volutone</v>
          </cell>
        </row>
        <row r="6349">
          <cell r="A6349" t="str">
            <v>RIB-1-DRK-31</v>
          </cell>
          <cell r="B6349" t="str">
            <v>Middle Atlantic</v>
          </cell>
          <cell r="C6349" t="str">
            <v>1BAY RISER BASE,31"DRK</v>
          </cell>
          <cell r="D6349">
            <v>135.63999999999999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 t="str">
            <v>Volutone</v>
          </cell>
        </row>
        <row r="6350">
          <cell r="A6350" t="str">
            <v>RIB-1-WMRK-42</v>
          </cell>
          <cell r="B6350" t="str">
            <v>Middle Atlantic</v>
          </cell>
          <cell r="C6350" t="str">
            <v>1BAY RISE BASE,42DP WMRK</v>
          </cell>
          <cell r="D6350">
            <v>125.86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 t="str">
            <v>Volutone</v>
          </cell>
        </row>
        <row r="6351">
          <cell r="A6351" t="str">
            <v>ANGLE-1-36</v>
          </cell>
          <cell r="B6351" t="str">
            <v>Middle Atlantic</v>
          </cell>
          <cell r="C6351" t="str">
            <v>1BAY MRK FLOOR ANGLES(PR)</v>
          </cell>
          <cell r="D6351">
            <v>72.59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 t="str">
            <v>Volutone</v>
          </cell>
        </row>
        <row r="6352">
          <cell r="A6352" t="str">
            <v>ANGLE-1-42</v>
          </cell>
          <cell r="B6352" t="str">
            <v>Middle Atlantic</v>
          </cell>
          <cell r="C6352" t="str">
            <v>1BAY MRK FL ANGLE(PR)42"</v>
          </cell>
          <cell r="D6352">
            <v>78.11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 t="str">
            <v>Volutone</v>
          </cell>
        </row>
        <row r="6353">
          <cell r="A6353" t="str">
            <v>DANGLE-1-31</v>
          </cell>
          <cell r="B6353" t="str">
            <v>Middle Atlantic</v>
          </cell>
          <cell r="C6353" t="str">
            <v>1BAY DRK FLOOR ANGLES(PR)</v>
          </cell>
          <cell r="D6353">
            <v>65.58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 t="str">
            <v>Volutone</v>
          </cell>
        </row>
        <row r="6354">
          <cell r="A6354" t="str">
            <v>DANGLE-1-3642</v>
          </cell>
          <cell r="B6354" t="str">
            <v>Middle Atlantic</v>
          </cell>
          <cell r="C6354" t="str">
            <v>1BAY DRK FL ANGLE,36-42"</v>
          </cell>
          <cell r="D6354">
            <v>75.27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 t="str">
            <v>Volutone</v>
          </cell>
        </row>
        <row r="6355">
          <cell r="A6355" t="str">
            <v>BANGLE-1</v>
          </cell>
          <cell r="B6355" t="str">
            <v>Middle Atlantic</v>
          </cell>
          <cell r="C6355" t="str">
            <v>1BAY BGR FLOOR ANGLES[PR]</v>
          </cell>
          <cell r="D6355">
            <v>61.86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 t="str">
            <v>Volutone</v>
          </cell>
        </row>
        <row r="6356">
          <cell r="A6356" t="str">
            <v>SRB-1-BGR-3824</v>
          </cell>
          <cell r="B6356" t="str">
            <v>Middle Atlantic</v>
          </cell>
          <cell r="C6356" t="str">
            <v>1BAY 38D 24H,SEISMIC</v>
          </cell>
          <cell r="D6356">
            <v>371.58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 t="str">
            <v>Volutone</v>
          </cell>
        </row>
        <row r="6357">
          <cell r="A6357" t="str">
            <v>SRB-1-BGR-3224</v>
          </cell>
          <cell r="B6357" t="str">
            <v>Middle Atlantic</v>
          </cell>
          <cell r="C6357" t="str">
            <v>1BAY 32D 24H,SEISMIC</v>
          </cell>
          <cell r="D6357">
            <v>342.89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 t="str">
            <v>Volutone</v>
          </cell>
        </row>
        <row r="6358">
          <cell r="A6358" t="str">
            <v>BGR-19SA-27LRD</v>
          </cell>
          <cell r="B6358" t="str">
            <v>Middle Atlantic</v>
          </cell>
          <cell r="C6358" t="str">
            <v>19SP27DP LRD,STAND ALONE</v>
          </cell>
          <cell r="D6358">
            <v>503.4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 t="str">
            <v>Volutone</v>
          </cell>
        </row>
        <row r="6359">
          <cell r="A6359" t="str">
            <v>BGR-1927</v>
          </cell>
          <cell r="B6359" t="str">
            <v>Middle Atlantic</v>
          </cell>
          <cell r="C6359" t="str">
            <v>19SP27D MULTIBAY BGR RACK</v>
          </cell>
          <cell r="D6359">
            <v>483.29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 t="str">
            <v>Volutone</v>
          </cell>
        </row>
        <row r="6360">
          <cell r="A6360" t="str">
            <v>BGR-1927LRD</v>
          </cell>
          <cell r="B6360" t="str">
            <v>Middle Atlantic</v>
          </cell>
          <cell r="C6360" t="str">
            <v>19SP27D MULTBY BGR RK LRD</v>
          </cell>
          <cell r="D6360">
            <v>453.29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 t="str">
            <v>Volutone</v>
          </cell>
        </row>
        <row r="6361">
          <cell r="A6361" t="str">
            <v>BGR-19SA-27</v>
          </cell>
          <cell r="B6361" t="str">
            <v>Middle Atlantic</v>
          </cell>
          <cell r="C6361" t="str">
            <v>19SP/27DP STAND ALONE BGR</v>
          </cell>
          <cell r="D6361">
            <v>533.44000000000005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 t="str">
            <v>Volutone</v>
          </cell>
        </row>
        <row r="6362">
          <cell r="A6362" t="str">
            <v>BVFD-19</v>
          </cell>
          <cell r="B6362" t="str">
            <v>Middle Atlantic</v>
          </cell>
          <cell r="C6362" t="str">
            <v>19SP,VENT FRONT DOOR</v>
          </cell>
          <cell r="D6362">
            <v>142.13999999999999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 t="str">
            <v>Volutone</v>
          </cell>
        </row>
        <row r="6363">
          <cell r="A6363" t="str">
            <v>BFD-19</v>
          </cell>
          <cell r="B6363" t="str">
            <v>Middle Atlantic</v>
          </cell>
          <cell r="C6363" t="str">
            <v>19SP,SOLID FRONT DOOR</v>
          </cell>
          <cell r="D6363">
            <v>88.4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 t="str">
            <v>Volutone</v>
          </cell>
        </row>
        <row r="6364">
          <cell r="A6364" t="str">
            <v>BPFD-19</v>
          </cell>
          <cell r="B6364" t="str">
            <v>Middle Atlantic</v>
          </cell>
          <cell r="C6364" t="str">
            <v>19SP,PLEXI FRONT DOOR</v>
          </cell>
          <cell r="D6364">
            <v>183.12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 t="str">
            <v>Volutone</v>
          </cell>
        </row>
        <row r="6365">
          <cell r="A6365" t="str">
            <v>VFD-19A</v>
          </cell>
          <cell r="B6365" t="str">
            <v>Middle Atlantic</v>
          </cell>
          <cell r="C6365" t="str">
            <v>19SP,CURVED VENTED FR DR</v>
          </cell>
          <cell r="D6365">
            <v>158.74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 t="str">
            <v>Volutone</v>
          </cell>
        </row>
        <row r="6366">
          <cell r="A6366" t="str">
            <v>PFD-19A</v>
          </cell>
          <cell r="B6366" t="str">
            <v>Middle Atlantic</v>
          </cell>
          <cell r="C6366" t="str">
            <v>19SP,CURVED PLEXI FR DR</v>
          </cell>
          <cell r="D6366">
            <v>209.11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 t="str">
            <v>Volutone</v>
          </cell>
        </row>
        <row r="6367">
          <cell r="A6367" t="str">
            <v>BGR-RR19</v>
          </cell>
          <cell r="B6367" t="str">
            <v>Middle Atlantic</v>
          </cell>
          <cell r="C6367" t="str">
            <v>19SP,BGR ADDL RAIL,PAIR</v>
          </cell>
          <cell r="D6367">
            <v>47.34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 t="str">
            <v>Volutone</v>
          </cell>
        </row>
        <row r="6368">
          <cell r="A6368" t="str">
            <v>BGR-19SA27MDK-WG</v>
          </cell>
          <cell r="B6368" t="str">
            <v>Middle Atlantic</v>
          </cell>
          <cell r="C6368" t="str">
            <v>19SP,27DP,PLEXI D&amp;WG TOP</v>
          </cell>
          <cell r="D6368">
            <v>969.57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 t="str">
            <v>Volutone</v>
          </cell>
        </row>
        <row r="6369">
          <cell r="A6369" t="str">
            <v>BGR-19SA27MDK-SG</v>
          </cell>
          <cell r="B6369" t="str">
            <v>Middle Atlantic</v>
          </cell>
          <cell r="C6369" t="str">
            <v>19SP,27DP,PLEXI D&amp;SG TOP</v>
          </cell>
          <cell r="D6369">
            <v>969.57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 t="str">
            <v>Volutone</v>
          </cell>
        </row>
        <row r="6370">
          <cell r="A6370" t="str">
            <v>BGR-19SA27MDK-PS</v>
          </cell>
          <cell r="B6370" t="str">
            <v>Middle Atlantic</v>
          </cell>
          <cell r="C6370" t="str">
            <v>19SP,27DP,PLEXI D&amp;PS TOP</v>
          </cell>
          <cell r="D6370">
            <v>969.57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 t="str">
            <v>Volutone</v>
          </cell>
        </row>
        <row r="6371">
          <cell r="A6371" t="str">
            <v>BGR-19SA27MDK-MP</v>
          </cell>
          <cell r="B6371" t="str">
            <v>Middle Atlantic</v>
          </cell>
          <cell r="C6371" t="str">
            <v>19SP,27DP,PLEXI D&amp;MP TOP</v>
          </cell>
          <cell r="D6371">
            <v>969.57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 t="str">
            <v>Volutone</v>
          </cell>
        </row>
        <row r="6372">
          <cell r="A6372" t="str">
            <v>BGR-19SA27MDK-LW</v>
          </cell>
          <cell r="B6372" t="str">
            <v>Middle Atlantic</v>
          </cell>
          <cell r="C6372" t="str">
            <v>19SP,27DP,PLEXI D&amp;LW TOP</v>
          </cell>
          <cell r="D6372">
            <v>969.57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 t="str">
            <v>Volutone</v>
          </cell>
        </row>
        <row r="6373">
          <cell r="A6373" t="str">
            <v>BGR-19SA27MDK-HM</v>
          </cell>
          <cell r="B6373" t="str">
            <v>Middle Atlantic</v>
          </cell>
          <cell r="C6373" t="str">
            <v>19SP,27DP,PLEXI D&amp;HM TOP</v>
          </cell>
          <cell r="D6373">
            <v>969.57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 t="str">
            <v>Volutone</v>
          </cell>
        </row>
        <row r="6374">
          <cell r="A6374" t="str">
            <v>BGR-19SA27MDK-GS</v>
          </cell>
          <cell r="B6374" t="str">
            <v>Middle Atlantic</v>
          </cell>
          <cell r="C6374" t="str">
            <v>19SP,27DP,PLEXI D&amp;GS TOP</v>
          </cell>
          <cell r="D6374">
            <v>969.57</v>
          </cell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 t="str">
            <v>Volutone</v>
          </cell>
        </row>
        <row r="6375">
          <cell r="A6375" t="str">
            <v>BGR-19SA27MDK-EA</v>
          </cell>
          <cell r="B6375" t="str">
            <v>Middle Atlantic</v>
          </cell>
          <cell r="C6375" t="str">
            <v>19SP,27DP,PLEXI D&amp;EA TOP</v>
          </cell>
          <cell r="D6375">
            <v>969.57</v>
          </cell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 t="str">
            <v>Volutone</v>
          </cell>
        </row>
        <row r="6376">
          <cell r="A6376" t="str">
            <v>BGR-19SA27MDK-DS</v>
          </cell>
          <cell r="B6376" t="str">
            <v>Middle Atlantic</v>
          </cell>
          <cell r="C6376" t="str">
            <v>19SP,27DP,PLEXI D&amp;DS TOP</v>
          </cell>
          <cell r="D6376">
            <v>969.57</v>
          </cell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 t="str">
            <v>Volutone</v>
          </cell>
        </row>
        <row r="6377">
          <cell r="A6377" t="str">
            <v>BGR-19SA27MDK-DP</v>
          </cell>
          <cell r="B6377" t="str">
            <v>Middle Atlantic</v>
          </cell>
          <cell r="C6377" t="str">
            <v>19SP,27DP,PLEXI D&amp;DP TOP</v>
          </cell>
          <cell r="D6377">
            <v>969.57</v>
          </cell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 t="str">
            <v>Volutone</v>
          </cell>
        </row>
        <row r="6378">
          <cell r="A6378" t="str">
            <v>BGR-19SA27MDK-DC</v>
          </cell>
          <cell r="B6378" t="str">
            <v>Middle Atlantic</v>
          </cell>
          <cell r="C6378" t="str">
            <v>19SP,27DP,PLEXI D&amp;DC TOP</v>
          </cell>
          <cell r="D6378">
            <v>969.57</v>
          </cell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 t="str">
            <v>Volutone</v>
          </cell>
        </row>
        <row r="6379">
          <cell r="A6379" t="str">
            <v>BGR-19SA27MDK-AG</v>
          </cell>
          <cell r="B6379" t="str">
            <v>Middle Atlantic</v>
          </cell>
          <cell r="C6379" t="str">
            <v>19SP,27DP,PLEXI D&amp;AG TOP</v>
          </cell>
          <cell r="D6379">
            <v>969.57</v>
          </cell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 t="str">
            <v>Volutone</v>
          </cell>
        </row>
        <row r="6380">
          <cell r="A6380" t="str">
            <v>BGR-TRIM19</v>
          </cell>
          <cell r="B6380" t="str">
            <v>Middle Atlantic</v>
          </cell>
          <cell r="C6380" t="str">
            <v>19SP BGR TRIM</v>
          </cell>
          <cell r="D6380">
            <v>23.6</v>
          </cell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 t="str">
            <v>Volutone</v>
          </cell>
        </row>
        <row r="6381">
          <cell r="A6381" t="str">
            <v>BGR-RDC19</v>
          </cell>
          <cell r="B6381" t="str">
            <v>Middle Atlantic</v>
          </cell>
          <cell r="C6381" t="str">
            <v>19SP BGR REAR CABLE DOOR</v>
          </cell>
          <cell r="D6381">
            <v>101.26</v>
          </cell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 t="str">
            <v>Volutone</v>
          </cell>
        </row>
        <row r="6382">
          <cell r="A6382" t="str">
            <v>BSPN-19-27</v>
          </cell>
          <cell r="B6382" t="str">
            <v>Middle Atlantic</v>
          </cell>
          <cell r="C6382" t="str">
            <v>19SP 27DP BGR SIDE PANELS</v>
          </cell>
          <cell r="D6382">
            <v>199.51</v>
          </cell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 t="str">
            <v>Volutone</v>
          </cell>
        </row>
        <row r="6383">
          <cell r="A6383" t="str">
            <v>DRK19-44-42PROLRD</v>
          </cell>
          <cell r="B6383" t="str">
            <v>Middle Atlantic</v>
          </cell>
          <cell r="C6383" t="str">
            <v>19PNLW,44SP,42"DP DRK</v>
          </cell>
          <cell r="D6383">
            <v>1278.76</v>
          </cell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 t="str">
            <v>Volutone</v>
          </cell>
        </row>
        <row r="6384">
          <cell r="A6384" t="str">
            <v>DRK19-44-42</v>
          </cell>
          <cell r="B6384" t="str">
            <v>Middle Atlantic</v>
          </cell>
          <cell r="C6384" t="str">
            <v>19PNLW,44SP,42"DP DRK</v>
          </cell>
          <cell r="D6384">
            <v>1285.5</v>
          </cell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 t="str">
            <v>Volutone</v>
          </cell>
        </row>
        <row r="6385">
          <cell r="A6385" t="str">
            <v>DRK19-44-42PRO</v>
          </cell>
          <cell r="B6385" t="str">
            <v>Middle Atlantic</v>
          </cell>
          <cell r="C6385" t="str">
            <v>19PANLW,44SP,42"DP DRK</v>
          </cell>
          <cell r="D6385">
            <v>1332.61</v>
          </cell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 t="str">
            <v>Volutone</v>
          </cell>
        </row>
        <row r="6386">
          <cell r="A6386" t="str">
            <v>DRK19-44-42LRD</v>
          </cell>
          <cell r="B6386" t="str">
            <v>Middle Atlantic</v>
          </cell>
          <cell r="C6386" t="str">
            <v>19PANLW,44SP,42"DP DRK</v>
          </cell>
          <cell r="D6386">
            <v>1231.6500000000001</v>
          </cell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 t="str">
            <v>Volutone</v>
          </cell>
        </row>
        <row r="6387">
          <cell r="A6387" t="str">
            <v>DRK19-44-31</v>
          </cell>
          <cell r="B6387" t="str">
            <v>Middle Atlantic</v>
          </cell>
          <cell r="C6387" t="str">
            <v>19PANLW,44SP,31DP DRKW/DC</v>
          </cell>
          <cell r="D6387">
            <v>1045.1500000000001</v>
          </cell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 t="str">
            <v>Volutone</v>
          </cell>
        </row>
        <row r="6388">
          <cell r="A6388" t="str">
            <v>UCP-ADP</v>
          </cell>
          <cell r="B6388" t="str">
            <v>Middle Atlantic</v>
          </cell>
          <cell r="C6388" t="str">
            <v>1900 ELEC BOX UCP ADAPTER</v>
          </cell>
          <cell r="D6388">
            <v>7.91</v>
          </cell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 t="str">
            <v>Volutone</v>
          </cell>
        </row>
        <row r="6389">
          <cell r="A6389" t="str">
            <v>DRK19-44-36LRD</v>
          </cell>
          <cell r="B6389" t="str">
            <v>Middle Atlantic</v>
          </cell>
          <cell r="C6389" t="str">
            <v>19,44SP,36DP DRKW/O REARD</v>
          </cell>
          <cell r="D6389">
            <v>1103.78</v>
          </cell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 t="str">
            <v>Volutone</v>
          </cell>
        </row>
        <row r="6390">
          <cell r="A6390" t="str">
            <v>DRK19-44-36PRO</v>
          </cell>
          <cell r="B6390" t="str">
            <v>Middle Atlantic</v>
          </cell>
          <cell r="C6390" t="str">
            <v>19,44SP,36DP DRK W/CAGERA</v>
          </cell>
          <cell r="D6390">
            <v>1205.07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 t="str">
            <v>Volutone</v>
          </cell>
        </row>
        <row r="6391">
          <cell r="A6391" t="str">
            <v>DRK19-44-36</v>
          </cell>
          <cell r="B6391" t="str">
            <v>Middle Atlantic</v>
          </cell>
          <cell r="C6391" t="str">
            <v>19,44SP,36DP DRK 10-32RAI</v>
          </cell>
          <cell r="D6391">
            <v>1157.6099999999999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 t="str">
            <v>Volutone</v>
          </cell>
        </row>
        <row r="6392">
          <cell r="A6392" t="str">
            <v>DRK19-44-36PROLRD</v>
          </cell>
          <cell r="B6392" t="str">
            <v>Middle Atlantic</v>
          </cell>
          <cell r="C6392" t="str">
            <v>19,44SP,36D DRK LRD</v>
          </cell>
          <cell r="D6392">
            <v>1151.23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 t="str">
            <v>Volutone</v>
          </cell>
        </row>
        <row r="6393">
          <cell r="A6393" t="str">
            <v>DRK19-44-31K</v>
          </cell>
          <cell r="B6393" t="str">
            <v>Middle Atlantic</v>
          </cell>
          <cell r="C6393" t="str">
            <v>19,44SP,31DP DRK,CONFIG</v>
          </cell>
          <cell r="D6393">
            <v>1748.27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 t="str">
            <v>Volutone</v>
          </cell>
        </row>
        <row r="6394">
          <cell r="A6394" t="str">
            <v>DRK19-44-31LRD</v>
          </cell>
          <cell r="B6394" t="str">
            <v>Middle Atlantic</v>
          </cell>
          <cell r="C6394" t="str">
            <v>19,44SP,31DP DRK W/O REAR</v>
          </cell>
          <cell r="D6394">
            <v>991.31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 t="str">
            <v>Volutone</v>
          </cell>
        </row>
        <row r="6395">
          <cell r="A6395" t="str">
            <v>DRK19-44-31PRO</v>
          </cell>
          <cell r="B6395" t="str">
            <v>Middle Atlantic</v>
          </cell>
          <cell r="C6395" t="str">
            <v>19,44SP,31DP DRK W/CAGERL</v>
          </cell>
          <cell r="D6395">
            <v>1092.6600000000001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 t="str">
            <v>Volutone</v>
          </cell>
        </row>
        <row r="6396">
          <cell r="A6396" t="str">
            <v>DWR-18-32</v>
          </cell>
          <cell r="B6396" t="str">
            <v>Middle Atlantic</v>
          </cell>
          <cell r="C6396" t="str">
            <v>18SP/32D WALL RACK,BLACK</v>
          </cell>
          <cell r="D6396">
            <v>475.04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 t="str">
            <v>Volutone</v>
          </cell>
        </row>
        <row r="6397">
          <cell r="A6397" t="str">
            <v>DWR-18-26PD</v>
          </cell>
          <cell r="B6397" t="str">
            <v>Middle Atlantic</v>
          </cell>
          <cell r="C6397" t="str">
            <v>18SP/26D WALLRK W/PLEXI</v>
          </cell>
          <cell r="D6397">
            <v>561.44000000000005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 t="str">
            <v>Volutone</v>
          </cell>
        </row>
        <row r="6398">
          <cell r="A6398" t="str">
            <v>DWR-18-26</v>
          </cell>
          <cell r="B6398" t="str">
            <v>Middle Atlantic</v>
          </cell>
          <cell r="C6398" t="str">
            <v>18SP/26D WALLRACK BLACK</v>
          </cell>
          <cell r="D6398">
            <v>458.12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 t="str">
            <v>Volutone</v>
          </cell>
        </row>
        <row r="6399">
          <cell r="A6399" t="str">
            <v>ERK-1825KD</v>
          </cell>
          <cell r="B6399" t="str">
            <v>Middle Atlantic</v>
          </cell>
          <cell r="C6399" t="str">
            <v>18SP/25DP KD STANDALONE</v>
          </cell>
          <cell r="D6399">
            <v>381.63</v>
          </cell>
          <cell r="E6399">
            <v>0</v>
          </cell>
          <cell r="F6399">
            <v>1</v>
          </cell>
          <cell r="G6399">
            <v>0</v>
          </cell>
          <cell r="H6399">
            <v>0</v>
          </cell>
          <cell r="I6399" t="str">
            <v>Volutone</v>
          </cell>
        </row>
        <row r="6400">
          <cell r="A6400" t="str">
            <v>ERK-1825LRD</v>
          </cell>
          <cell r="B6400" t="str">
            <v>Middle Atlantic</v>
          </cell>
          <cell r="C6400" t="str">
            <v>18SP/25D RACK, LESS RD W/</v>
          </cell>
          <cell r="D6400">
            <v>314.08</v>
          </cell>
          <cell r="E6400">
            <v>0</v>
          </cell>
          <cell r="F6400">
            <v>1</v>
          </cell>
          <cell r="G6400">
            <v>0</v>
          </cell>
          <cell r="H6400">
            <v>0</v>
          </cell>
          <cell r="I6400" t="str">
            <v>Volutone</v>
          </cell>
        </row>
        <row r="6401">
          <cell r="A6401" t="str">
            <v>ERK-1825</v>
          </cell>
          <cell r="B6401" t="str">
            <v>Middle Atlantic</v>
          </cell>
          <cell r="C6401" t="str">
            <v>18SP/25D RACK W/RD AND TO</v>
          </cell>
          <cell r="D6401">
            <v>346.95</v>
          </cell>
          <cell r="E6401">
            <v>0</v>
          </cell>
          <cell r="F6401">
            <v>1</v>
          </cell>
          <cell r="G6401">
            <v>0</v>
          </cell>
          <cell r="H6401">
            <v>0</v>
          </cell>
          <cell r="I6401" t="str">
            <v>Volutone</v>
          </cell>
        </row>
        <row r="6402">
          <cell r="A6402" t="str">
            <v>ERK-1825-CONFIG</v>
          </cell>
          <cell r="B6402" t="str">
            <v>Middle Atlantic</v>
          </cell>
          <cell r="C6402" t="str">
            <v>18SP/25D ERK CONFIG</v>
          </cell>
          <cell r="D6402">
            <v>841.37</v>
          </cell>
          <cell r="E6402">
            <v>0</v>
          </cell>
          <cell r="F6402">
            <v>1</v>
          </cell>
          <cell r="G6402">
            <v>0</v>
          </cell>
          <cell r="H6402">
            <v>0</v>
          </cell>
          <cell r="I6402" t="str">
            <v>Volutone</v>
          </cell>
        </row>
        <row r="6403">
          <cell r="A6403" t="str">
            <v>DWR-18-22PD</v>
          </cell>
          <cell r="B6403" t="str">
            <v>Middle Atlantic</v>
          </cell>
          <cell r="C6403" t="str">
            <v>18SP/22D WALLRACK W/PLEXI</v>
          </cell>
          <cell r="D6403">
            <v>547.67999999999995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 t="str">
            <v>Volutone</v>
          </cell>
        </row>
        <row r="6404">
          <cell r="A6404" t="str">
            <v>DWR-18-22</v>
          </cell>
          <cell r="B6404" t="str">
            <v>Middle Atlantic</v>
          </cell>
          <cell r="C6404" t="str">
            <v>18SP/22D WALLRACK BLACK</v>
          </cell>
          <cell r="D6404">
            <v>444.07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 t="str">
            <v>Volutone</v>
          </cell>
        </row>
        <row r="6405">
          <cell r="A6405" t="str">
            <v>ERK-1820LRD</v>
          </cell>
          <cell r="B6405" t="str">
            <v>Middle Atlantic</v>
          </cell>
          <cell r="C6405" t="str">
            <v>18SP/20D RACK, LESS RD W/</v>
          </cell>
          <cell r="D6405">
            <v>282.12</v>
          </cell>
          <cell r="E6405">
            <v>0</v>
          </cell>
          <cell r="F6405">
            <v>1</v>
          </cell>
          <cell r="G6405">
            <v>0</v>
          </cell>
          <cell r="H6405">
            <v>0</v>
          </cell>
          <cell r="I6405" t="str">
            <v>Volutone</v>
          </cell>
        </row>
        <row r="6406">
          <cell r="A6406" t="str">
            <v>ERK-1820</v>
          </cell>
          <cell r="B6406" t="str">
            <v>Middle Atlantic</v>
          </cell>
          <cell r="C6406" t="str">
            <v>18SP/20D RACK W/RD AND TO</v>
          </cell>
          <cell r="D6406">
            <v>315</v>
          </cell>
          <cell r="E6406">
            <v>0</v>
          </cell>
          <cell r="F6406">
            <v>1</v>
          </cell>
          <cell r="G6406">
            <v>0</v>
          </cell>
          <cell r="H6406">
            <v>0</v>
          </cell>
          <cell r="I6406" t="str">
            <v>Volutone</v>
          </cell>
        </row>
        <row r="6407">
          <cell r="A6407" t="str">
            <v>DTRK-1818</v>
          </cell>
          <cell r="B6407" t="str">
            <v>Middle Atlantic</v>
          </cell>
          <cell r="C6407" t="str">
            <v>18SP/18D DSKTP RK,NO DRS</v>
          </cell>
          <cell r="D6407">
            <v>268.70999999999998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 t="str">
            <v>Volutone</v>
          </cell>
        </row>
        <row r="6408">
          <cell r="A6408" t="str">
            <v>DWR-18-17PD</v>
          </cell>
          <cell r="B6408" t="str">
            <v>Middle Atlantic</v>
          </cell>
          <cell r="C6408" t="str">
            <v>18SP/17D WALLRACK W/PLEXI</v>
          </cell>
          <cell r="D6408">
            <v>511.52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 t="str">
            <v>Volutone</v>
          </cell>
        </row>
        <row r="6409">
          <cell r="A6409" t="str">
            <v>DWR-18-17</v>
          </cell>
          <cell r="B6409" t="str">
            <v>Middle Atlantic</v>
          </cell>
          <cell r="C6409" t="str">
            <v>18SP/17D WALLRACK BLACK</v>
          </cell>
          <cell r="D6409">
            <v>403.67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 t="str">
            <v>Volutone</v>
          </cell>
        </row>
        <row r="6410">
          <cell r="A6410" t="str">
            <v>VFD-18</v>
          </cell>
          <cell r="B6410" t="str">
            <v>Middle Atlantic</v>
          </cell>
          <cell r="C6410" t="str">
            <v>18SP VENT.FR.DOOR,UNIV.BL</v>
          </cell>
          <cell r="D6410">
            <v>144.57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 t="str">
            <v>Volutone</v>
          </cell>
        </row>
        <row r="6411">
          <cell r="A6411" t="str">
            <v>FD-18</v>
          </cell>
          <cell r="B6411" t="str">
            <v>Middle Atlantic</v>
          </cell>
          <cell r="C6411" t="str">
            <v>18SP SOLID FRONTDR, UNIV.</v>
          </cell>
          <cell r="D6411">
            <v>95.87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 t="str">
            <v>Volutone</v>
          </cell>
        </row>
        <row r="6412">
          <cell r="A6412" t="str">
            <v>DWR-RR18</v>
          </cell>
          <cell r="B6412" t="str">
            <v>Middle Atlantic</v>
          </cell>
          <cell r="C6412" t="str">
            <v>18SP REAR RL KIT DWR/EWR</v>
          </cell>
          <cell r="D6412">
            <v>29.81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 t="str">
            <v>Volutone</v>
          </cell>
        </row>
        <row r="6413">
          <cell r="A6413" t="str">
            <v>DT-PVFD-18</v>
          </cell>
          <cell r="B6413" t="str">
            <v>Middle Atlantic</v>
          </cell>
          <cell r="C6413" t="str">
            <v>18SP PLEXI VENTED FRNT DR</v>
          </cell>
          <cell r="D6413">
            <v>167.27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 t="str">
            <v>Volutone</v>
          </cell>
        </row>
        <row r="6414">
          <cell r="A6414" t="str">
            <v>PFD-18</v>
          </cell>
          <cell r="B6414" t="str">
            <v>Middle Atlantic</v>
          </cell>
          <cell r="C6414" t="str">
            <v>18SP PLEXI FRONTDR,UNIV.B</v>
          </cell>
          <cell r="D6414">
            <v>167.91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 t="str">
            <v>Volutone</v>
          </cell>
        </row>
        <row r="6415">
          <cell r="A6415" t="str">
            <v>LVFD-18</v>
          </cell>
          <cell r="B6415" t="str">
            <v>Middle Atlantic</v>
          </cell>
          <cell r="C6415" t="str">
            <v>18SP LARGE PERF FR DOOR</v>
          </cell>
          <cell r="D6415">
            <v>172.03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 t="str">
            <v>Volutone</v>
          </cell>
        </row>
        <row r="6416">
          <cell r="A6416" t="str">
            <v>ERK-RR18</v>
          </cell>
          <cell r="B6416" t="str">
            <v>Middle Atlantic</v>
          </cell>
          <cell r="C6416" t="str">
            <v>18SP ERK REAR RAIL OPTION</v>
          </cell>
          <cell r="D6416">
            <v>27.39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 t="str">
            <v>Volutone</v>
          </cell>
        </row>
        <row r="6417">
          <cell r="A6417" t="str">
            <v>DT-VFD-18</v>
          </cell>
          <cell r="B6417" t="str">
            <v>Middle Atlantic</v>
          </cell>
          <cell r="C6417" t="str">
            <v>18SP DTRK VENTED FRONT DR</v>
          </cell>
          <cell r="D6417">
            <v>98.6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 t="str">
            <v>Volutone</v>
          </cell>
        </row>
        <row r="6418">
          <cell r="A6418" t="str">
            <v>DT-RAP18</v>
          </cell>
          <cell r="B6418" t="str">
            <v>Middle Atlantic</v>
          </cell>
          <cell r="C6418" t="str">
            <v>18SP DTRK REAR ACCESS PAN</v>
          </cell>
          <cell r="D6418">
            <v>76.260000000000005</v>
          </cell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 t="str">
            <v>Volutone</v>
          </cell>
        </row>
        <row r="6419">
          <cell r="A6419" t="str">
            <v>PD-1820R-RN</v>
          </cell>
          <cell r="B6419" t="str">
            <v>Middle Atlantic</v>
          </cell>
          <cell r="C6419" t="str">
            <v>18OUT 20A,RKMT 2-STG SRG</v>
          </cell>
          <cell r="D6419">
            <v>111.09</v>
          </cell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 t="str">
            <v>Volutone</v>
          </cell>
        </row>
        <row r="6420">
          <cell r="A6420" t="str">
            <v>PD-1815R-RN</v>
          </cell>
          <cell r="B6420" t="str">
            <v>Middle Atlantic</v>
          </cell>
          <cell r="C6420" t="str">
            <v>18OUT 15A,RKMT 2-STG SRG</v>
          </cell>
          <cell r="D6420">
            <v>81.5</v>
          </cell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 t="str">
            <v>Volutone</v>
          </cell>
        </row>
        <row r="6421">
          <cell r="A6421" t="str">
            <v>CLH-AR18</v>
          </cell>
          <cell r="B6421" t="str">
            <v>Middle Atlantic</v>
          </cell>
          <cell r="C6421" t="str">
            <v>18"W ADJUSTABLE RUNG</v>
          </cell>
          <cell r="D6421">
            <v>15.81</v>
          </cell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 t="str">
            <v>Volutone</v>
          </cell>
        </row>
        <row r="6422">
          <cell r="A6422" t="str">
            <v>5-RS18</v>
          </cell>
          <cell r="B6422" t="str">
            <v>Middle Atlantic</v>
          </cell>
          <cell r="C6422" t="str">
            <v>18"BOTTOM RUNNER SET</v>
          </cell>
          <cell r="D6422">
            <v>19.670000000000002</v>
          </cell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 t="str">
            <v>Volutone</v>
          </cell>
        </row>
        <row r="6423">
          <cell r="A6423" t="str">
            <v>DWR-FK17</v>
          </cell>
          <cell r="B6423" t="str">
            <v>Middle Atlantic</v>
          </cell>
          <cell r="C6423" t="str">
            <v>17DP DWR FAN KIT</v>
          </cell>
          <cell r="D6423">
            <v>91.57</v>
          </cell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 t="str">
            <v>Volutone</v>
          </cell>
        </row>
        <row r="6424">
          <cell r="A6424" t="str">
            <v>LL-VC17</v>
          </cell>
          <cell r="B6424" t="str">
            <v>Middle Atlantic</v>
          </cell>
          <cell r="C6424" t="str">
            <v>17"VERT CHANNEL LACE</v>
          </cell>
          <cell r="D6424">
            <v>6.43</v>
          </cell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 t="str">
            <v>Volutone</v>
          </cell>
        </row>
        <row r="6425">
          <cell r="A6425" t="str">
            <v>EWR-ARB-17</v>
          </cell>
          <cell r="B6425" t="str">
            <v>Middle Atlantic</v>
          </cell>
          <cell r="C6425" t="str">
            <v>17"DP EWR ADJ.RAIL BRKT</v>
          </cell>
          <cell r="D6425">
            <v>23.16</v>
          </cell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 t="str">
            <v>Volutone</v>
          </cell>
        </row>
        <row r="6426">
          <cell r="A6426" t="str">
            <v>LL-VP1710</v>
          </cell>
          <cell r="B6426" t="str">
            <v>Middle Atlantic</v>
          </cell>
          <cell r="C6426" t="str">
            <v>17",10"D,V ACCES MTG PLT</v>
          </cell>
          <cell r="D6426">
            <v>16.34</v>
          </cell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 t="str">
            <v>Volutone</v>
          </cell>
        </row>
        <row r="6427">
          <cell r="A6427" t="str">
            <v>LL-VA17</v>
          </cell>
          <cell r="B6427" t="str">
            <v>Middle Atlantic</v>
          </cell>
          <cell r="C6427" t="str">
            <v>17" VERT ANGLE LACE</v>
          </cell>
          <cell r="D6427">
            <v>3.5300000000000002</v>
          </cell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 t="str">
            <v>Volutone</v>
          </cell>
        </row>
        <row r="6428">
          <cell r="A6428" t="str">
            <v>VBK-D17</v>
          </cell>
          <cell r="B6428" t="str">
            <v>Middle Atlantic</v>
          </cell>
          <cell r="C6428" t="str">
            <v>17 DP DWR VENT BLOCK KIT</v>
          </cell>
          <cell r="D6428">
            <v>8.77</v>
          </cell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 t="str">
            <v>Volutone</v>
          </cell>
        </row>
        <row r="6429">
          <cell r="A6429" t="str">
            <v>WMS-1614MP</v>
          </cell>
          <cell r="B6429" t="str">
            <v>Middle Atlantic</v>
          </cell>
          <cell r="C6429" t="str">
            <v>16W/14D WM SHLF MAPLE</v>
          </cell>
          <cell r="D6429">
            <v>83.73</v>
          </cell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 t="str">
            <v>Volutone</v>
          </cell>
        </row>
        <row r="6430">
          <cell r="A6430" t="str">
            <v>WMS-1614GS</v>
          </cell>
          <cell r="B6430" t="str">
            <v>Middle Atlantic</v>
          </cell>
          <cell r="C6430" t="str">
            <v>16W/14D WM SHLF GREYSTONE</v>
          </cell>
          <cell r="D6430">
            <v>83.73</v>
          </cell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 t="str">
            <v>Volutone</v>
          </cell>
        </row>
        <row r="6431">
          <cell r="A6431" t="str">
            <v>WMS-1614DC</v>
          </cell>
          <cell r="B6431" t="str">
            <v>Middle Atlantic</v>
          </cell>
          <cell r="C6431" t="str">
            <v>16W/14D WM SHLF DK CHERRY</v>
          </cell>
          <cell r="D6431">
            <v>83.73</v>
          </cell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 t="str">
            <v>Volutone</v>
          </cell>
        </row>
        <row r="6432">
          <cell r="A6432" t="str">
            <v>MFR-1627KM</v>
          </cell>
          <cell r="B6432" t="str">
            <v>Middle Atlantic</v>
          </cell>
          <cell r="C6432" t="str">
            <v>16SP27D MOBILE F RACK KM</v>
          </cell>
          <cell r="D6432">
            <v>449</v>
          </cell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 t="str">
            <v>Volutone</v>
          </cell>
        </row>
        <row r="6433">
          <cell r="A6433" t="str">
            <v>MFR-1627GE</v>
          </cell>
          <cell r="B6433" t="str">
            <v>Middle Atlantic</v>
          </cell>
          <cell r="C6433" t="str">
            <v>16SP27D MOBILE F RACK GE</v>
          </cell>
          <cell r="D6433">
            <v>449</v>
          </cell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 t="str">
            <v>Volutone</v>
          </cell>
        </row>
        <row r="6434">
          <cell r="A6434" t="str">
            <v>MFR-1627GC</v>
          </cell>
          <cell r="B6434" t="str">
            <v>Middle Atlantic</v>
          </cell>
          <cell r="C6434" t="str">
            <v>16SP27D MOBILE F RACK GC</v>
          </cell>
          <cell r="D6434">
            <v>449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 t="str">
            <v>Volutone</v>
          </cell>
        </row>
        <row r="6435">
          <cell r="A6435" t="str">
            <v>DWR-16-22PD</v>
          </cell>
          <cell r="B6435" t="str">
            <v>Middle Atlantic</v>
          </cell>
          <cell r="C6435" t="str">
            <v>16SP/22D WALLRACK W/PLEXI</v>
          </cell>
          <cell r="D6435">
            <v>514.01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 t="str">
            <v>Volutone</v>
          </cell>
        </row>
        <row r="6436">
          <cell r="A6436" t="str">
            <v>DWR-16-22</v>
          </cell>
          <cell r="B6436" t="str">
            <v>Middle Atlantic</v>
          </cell>
          <cell r="C6436" t="str">
            <v>16SP/22D WALLRACK BLACK</v>
          </cell>
          <cell r="D6436">
            <v>411.43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 t="str">
            <v>Volutone</v>
          </cell>
        </row>
        <row r="6437">
          <cell r="A6437" t="str">
            <v>EWR-16-22SD</v>
          </cell>
          <cell r="B6437" t="str">
            <v>Middle Atlantic</v>
          </cell>
          <cell r="C6437" t="str">
            <v>16SP/22D ECONO WLRK,BK,DR</v>
          </cell>
          <cell r="D6437">
            <v>432.35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 t="str">
            <v>Volutone</v>
          </cell>
        </row>
        <row r="6438">
          <cell r="A6438" t="str">
            <v>EWR-16-22</v>
          </cell>
          <cell r="B6438" t="str">
            <v>Middle Atlantic</v>
          </cell>
          <cell r="C6438" t="str">
            <v>16SP/22D ECONO WALLRK BK</v>
          </cell>
          <cell r="D6438">
            <v>364.08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 t="str">
            <v>Volutone</v>
          </cell>
        </row>
        <row r="6439">
          <cell r="A6439" t="str">
            <v>DWR-16-17PD</v>
          </cell>
          <cell r="B6439" t="str">
            <v>Middle Atlantic</v>
          </cell>
          <cell r="C6439" t="str">
            <v>16SP/17D WALLRACK W/PLEXI</v>
          </cell>
          <cell r="D6439">
            <v>468.88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 t="str">
            <v>Volutone</v>
          </cell>
        </row>
        <row r="6440">
          <cell r="A6440" t="str">
            <v>EWR-16-17SD</v>
          </cell>
          <cell r="B6440" t="str">
            <v>Middle Atlantic</v>
          </cell>
          <cell r="C6440" t="str">
            <v>16SP/17D ECONO WLRK,BK,DR</v>
          </cell>
          <cell r="D6440">
            <v>384.93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 t="str">
            <v>Volutone</v>
          </cell>
        </row>
        <row r="6441">
          <cell r="A6441" t="str">
            <v>EWR-16-17</v>
          </cell>
          <cell r="B6441" t="str">
            <v>Middle Atlantic</v>
          </cell>
          <cell r="C6441" t="str">
            <v>16SP/17D ECONO WALLRK BK</v>
          </cell>
          <cell r="D6441">
            <v>315.42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 t="str">
            <v>Volutone</v>
          </cell>
        </row>
        <row r="6442">
          <cell r="A6442" t="str">
            <v>DWR-16-17</v>
          </cell>
          <cell r="B6442" t="str">
            <v>Middle Atlantic</v>
          </cell>
          <cell r="C6442" t="str">
            <v>16SP/16D WALLRACK BLACK</v>
          </cell>
          <cell r="D6442">
            <v>361.04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 t="str">
            <v>Volutone</v>
          </cell>
        </row>
        <row r="6443">
          <cell r="A6443" t="str">
            <v>SWR-16-12</v>
          </cell>
          <cell r="B6443" t="str">
            <v>Middle Atlantic</v>
          </cell>
          <cell r="C6443" t="str">
            <v>16SP/12.5D SHLLW WR BLK</v>
          </cell>
          <cell r="D6443">
            <v>288.89999999999998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 t="str">
            <v>Volutone</v>
          </cell>
        </row>
        <row r="6444">
          <cell r="A6444" t="str">
            <v>MBRK16-28</v>
          </cell>
          <cell r="B6444" t="str">
            <v>Middle Atlantic</v>
          </cell>
          <cell r="C6444" t="str">
            <v>16SP(28)RACK,28DEEP,MAPLE</v>
          </cell>
          <cell r="D6444">
            <v>219.21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 t="str">
            <v>Volutone</v>
          </cell>
        </row>
        <row r="6445">
          <cell r="A6445" t="str">
            <v>BRK16-28</v>
          </cell>
          <cell r="B6445" t="str">
            <v>Middle Atlantic</v>
          </cell>
          <cell r="C6445" t="str">
            <v>16SP(28)RACK,28 DEEP</v>
          </cell>
          <cell r="D6445">
            <v>165.3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 t="str">
            <v>Volutone</v>
          </cell>
        </row>
        <row r="6446">
          <cell r="A6446" t="str">
            <v>MBRK16-22</v>
          </cell>
          <cell r="B6446" t="str">
            <v>Middle Atlantic</v>
          </cell>
          <cell r="C6446" t="str">
            <v>16SP(28)RACK,22DEEP,MAPLE</v>
          </cell>
          <cell r="D6446">
            <v>172.19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 t="str">
            <v>Volutone</v>
          </cell>
        </row>
        <row r="6447">
          <cell r="A6447" t="str">
            <v>BRK16-22</v>
          </cell>
          <cell r="B6447" t="str">
            <v>Middle Atlantic</v>
          </cell>
          <cell r="C6447" t="str">
            <v>16SP(28)RACK,22 DEEP</v>
          </cell>
          <cell r="D6447">
            <v>123.98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 t="str">
            <v>Volutone</v>
          </cell>
        </row>
        <row r="6448">
          <cell r="A6448" t="str">
            <v>MBRK16</v>
          </cell>
          <cell r="B6448" t="str">
            <v>Middle Atlantic</v>
          </cell>
          <cell r="C6448" t="str">
            <v>16SP(28)RACK,18DEEP,MAPLE</v>
          </cell>
          <cell r="D6448">
            <v>148.88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 t="str">
            <v>Volutone</v>
          </cell>
        </row>
        <row r="6449">
          <cell r="A6449" t="str">
            <v>BRK16</v>
          </cell>
          <cell r="B6449" t="str">
            <v>Middle Atlantic</v>
          </cell>
          <cell r="C6449" t="str">
            <v>16SP(28)RACK, 18DEEP</v>
          </cell>
          <cell r="D6449">
            <v>106.62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 t="str">
            <v>Volutone</v>
          </cell>
        </row>
        <row r="6450">
          <cell r="A6450" t="str">
            <v>RK16</v>
          </cell>
          <cell r="B6450" t="str">
            <v>Middle Atlantic</v>
          </cell>
          <cell r="C6450" t="str">
            <v>16SP(28)RACK, 16 DEEP</v>
          </cell>
          <cell r="D6450">
            <v>96.33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 t="str">
            <v>Volutone</v>
          </cell>
        </row>
        <row r="6451">
          <cell r="A6451" t="str">
            <v>OBRK16</v>
          </cell>
          <cell r="B6451" t="str">
            <v>Middle Atlantic</v>
          </cell>
          <cell r="C6451" t="str">
            <v>16SP(28)OAK RACK, 18DEEP</v>
          </cell>
          <cell r="D6451">
            <v>133.11000000000001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 t="str">
            <v>Volutone</v>
          </cell>
        </row>
        <row r="6452">
          <cell r="A6452" t="str">
            <v>RK-RR16</v>
          </cell>
          <cell r="B6452" t="str">
            <v>Middle Atlantic</v>
          </cell>
          <cell r="C6452" t="str">
            <v>16SP(28")RAIL KIT RK/BRK</v>
          </cell>
          <cell r="D6452">
            <v>22.3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 t="str">
            <v>Volutone</v>
          </cell>
        </row>
        <row r="6453">
          <cell r="A6453" t="str">
            <v>VSDR-16</v>
          </cell>
          <cell r="B6453" t="str">
            <v>Middle Atlantic</v>
          </cell>
          <cell r="C6453" t="str">
            <v>16SP VENTED SPLT SECURITY</v>
          </cell>
          <cell r="D6453">
            <v>123.82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 t="str">
            <v>Volutone</v>
          </cell>
        </row>
        <row r="6454">
          <cell r="A6454" t="str">
            <v>VFD-16</v>
          </cell>
          <cell r="B6454" t="str">
            <v>Middle Atlantic</v>
          </cell>
          <cell r="C6454" t="str">
            <v>16SP VENT.FR.DOOR,UNIV.BL</v>
          </cell>
          <cell r="D6454">
            <v>136.97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 t="str">
            <v>Volutone</v>
          </cell>
        </row>
        <row r="6455">
          <cell r="A6455" t="str">
            <v>IDF-TM-1624BK</v>
          </cell>
          <cell r="B6455" t="str">
            <v>Middle Atlantic</v>
          </cell>
          <cell r="C6455" t="str">
            <v>16SP TRUSS MNTD,24"D ENCL</v>
          </cell>
          <cell r="D6455">
            <v>559.01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 t="str">
            <v>Volutone</v>
          </cell>
        </row>
        <row r="6456">
          <cell r="A6456" t="str">
            <v>FD-16</v>
          </cell>
          <cell r="B6456" t="str">
            <v>Middle Atlantic</v>
          </cell>
          <cell r="C6456" t="str">
            <v>16SP SOLID FRONTDR, UNIV.</v>
          </cell>
          <cell r="D6456">
            <v>83.7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 t="str">
            <v>Volutone</v>
          </cell>
        </row>
        <row r="6457">
          <cell r="A6457" t="str">
            <v>EVFD-16</v>
          </cell>
          <cell r="B6457" t="str">
            <v>Middle Atlantic</v>
          </cell>
          <cell r="C6457" t="str">
            <v>16SP SLOT VENT DOOR(EWR)</v>
          </cell>
          <cell r="D6457">
            <v>118.32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 t="str">
            <v>Volutone</v>
          </cell>
        </row>
        <row r="6458">
          <cell r="A6458" t="str">
            <v>OSR16</v>
          </cell>
          <cell r="B6458" t="str">
            <v>Middle Atlantic</v>
          </cell>
          <cell r="C6458" t="str">
            <v>16SP SLOPED OAK RACK W/WH</v>
          </cell>
          <cell r="D6458">
            <v>187.34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 t="str">
            <v>Volutone</v>
          </cell>
        </row>
        <row r="6459">
          <cell r="A6459" t="str">
            <v>RK-RAP16-MP</v>
          </cell>
          <cell r="B6459" t="str">
            <v>Middle Atlantic</v>
          </cell>
          <cell r="C6459" t="str">
            <v>16SP RK REAR ACCESS KT,MP</v>
          </cell>
          <cell r="D6459">
            <v>101.03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 t="str">
            <v>Volutone</v>
          </cell>
        </row>
        <row r="6460">
          <cell r="A6460" t="str">
            <v>RK-RAP16</v>
          </cell>
          <cell r="B6460" t="str">
            <v>Middle Atlantic</v>
          </cell>
          <cell r="C6460" t="str">
            <v>16SP RK REAR ACCESS KIT</v>
          </cell>
          <cell r="D6460">
            <v>101.03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 t="str">
            <v>Volutone</v>
          </cell>
        </row>
        <row r="6461">
          <cell r="A6461" t="str">
            <v>DWR-RR16</v>
          </cell>
          <cell r="B6461" t="str">
            <v>Middle Atlantic</v>
          </cell>
          <cell r="C6461" t="str">
            <v>16SP REAR RL KIT DWR/EWR</v>
          </cell>
          <cell r="D6461">
            <v>26.68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 t="str">
            <v>Volutone</v>
          </cell>
        </row>
        <row r="6462">
          <cell r="A6462" t="str">
            <v>PSDR-16</v>
          </cell>
          <cell r="B6462" t="str">
            <v>Middle Atlantic</v>
          </cell>
          <cell r="C6462" t="str">
            <v>16SP PLEXI SPLIT SECURITY</v>
          </cell>
          <cell r="D6462">
            <v>143.03</v>
          </cell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 t="str">
            <v>Volutone</v>
          </cell>
        </row>
        <row r="6463">
          <cell r="A6463" t="str">
            <v>PFD-16</v>
          </cell>
          <cell r="B6463" t="str">
            <v>Middle Atlantic</v>
          </cell>
          <cell r="C6463" t="str">
            <v>16SP PLEXI FRONTDR,UNIV.B</v>
          </cell>
          <cell r="D6463">
            <v>161.66999999999999</v>
          </cell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 t="str">
            <v>Volutone</v>
          </cell>
        </row>
        <row r="6464">
          <cell r="A6464" t="str">
            <v>LVFD-16</v>
          </cell>
          <cell r="B6464" t="str">
            <v>Middle Atlantic</v>
          </cell>
          <cell r="C6464" t="str">
            <v>16SP LARGE PERF FR DOOR</v>
          </cell>
          <cell r="D6464">
            <v>162.99</v>
          </cell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 t="str">
            <v>Volutone</v>
          </cell>
        </row>
        <row r="6465">
          <cell r="A6465" t="str">
            <v>RK-GD16</v>
          </cell>
          <cell r="B6465" t="str">
            <v>Middle Atlantic</v>
          </cell>
          <cell r="C6465" t="str">
            <v>16SP GLS DR FOR BRK/OBRK</v>
          </cell>
          <cell r="D6465">
            <v>97.87</v>
          </cell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 t="str">
            <v>Volutone</v>
          </cell>
        </row>
        <row r="6466">
          <cell r="A6466" t="str">
            <v>PDS-1620R-NS</v>
          </cell>
          <cell r="B6466" t="str">
            <v>Middle Atlantic</v>
          </cell>
          <cell r="C6466" t="str">
            <v>16OUT 20A 3STGSEQ NO SRG</v>
          </cell>
          <cell r="D6466">
            <v>197.06</v>
          </cell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 t="str">
            <v>Volutone</v>
          </cell>
        </row>
        <row r="6467">
          <cell r="A6467" t="str">
            <v>PDS-1615R</v>
          </cell>
          <cell r="B6467" t="str">
            <v>Middle Atlantic</v>
          </cell>
          <cell r="C6467" t="str">
            <v>16OUT 15A 3STGSEQ 2STGSRG</v>
          </cell>
          <cell r="D6467">
            <v>175.84</v>
          </cell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 t="str">
            <v>Volutone</v>
          </cell>
        </row>
        <row r="6468">
          <cell r="A6468" t="str">
            <v>SSAX-43</v>
          </cell>
          <cell r="B6468" t="str">
            <v>Middle Atlantic</v>
          </cell>
          <cell r="C6468" t="str">
            <v>16"DP SSAX,43 SPACE</v>
          </cell>
          <cell r="D6468">
            <v>525.52</v>
          </cell>
          <cell r="E6468">
            <v>0</v>
          </cell>
          <cell r="F6468">
            <v>2.5</v>
          </cell>
          <cell r="G6468">
            <v>0</v>
          </cell>
          <cell r="H6468">
            <v>0</v>
          </cell>
          <cell r="I6468" t="str">
            <v>Volutone</v>
          </cell>
        </row>
        <row r="6469">
          <cell r="A6469" t="str">
            <v>SSAX-42</v>
          </cell>
          <cell r="B6469" t="str">
            <v>Middle Atlantic</v>
          </cell>
          <cell r="C6469" t="str">
            <v>16"DP SSAX,42 SPACE</v>
          </cell>
          <cell r="D6469">
            <v>525.52</v>
          </cell>
          <cell r="E6469">
            <v>0</v>
          </cell>
          <cell r="F6469">
            <v>2.5</v>
          </cell>
          <cell r="G6469">
            <v>0</v>
          </cell>
          <cell r="H6469">
            <v>0</v>
          </cell>
          <cell r="I6469" t="str">
            <v>Volutone</v>
          </cell>
        </row>
        <row r="6470">
          <cell r="A6470" t="str">
            <v>SSAX-41</v>
          </cell>
          <cell r="B6470" t="str">
            <v>Middle Atlantic</v>
          </cell>
          <cell r="C6470" t="str">
            <v>16"DP SSAX,41 SPACE</v>
          </cell>
          <cell r="D6470">
            <v>525.52</v>
          </cell>
          <cell r="E6470">
            <v>0</v>
          </cell>
          <cell r="F6470">
            <v>2.5</v>
          </cell>
          <cell r="G6470">
            <v>0</v>
          </cell>
          <cell r="H6470">
            <v>0</v>
          </cell>
          <cell r="I6470" t="str">
            <v>Volutone</v>
          </cell>
        </row>
        <row r="6471">
          <cell r="A6471" t="str">
            <v>SSAX-40</v>
          </cell>
          <cell r="B6471" t="str">
            <v>Middle Atlantic</v>
          </cell>
          <cell r="C6471" t="str">
            <v>16"DP SSAX,40 SPACE</v>
          </cell>
          <cell r="D6471">
            <v>525.52</v>
          </cell>
          <cell r="E6471">
            <v>0</v>
          </cell>
          <cell r="F6471">
            <v>2.5</v>
          </cell>
          <cell r="G6471">
            <v>0</v>
          </cell>
          <cell r="H6471">
            <v>0</v>
          </cell>
          <cell r="I6471" t="str">
            <v>Volutone</v>
          </cell>
        </row>
        <row r="6472">
          <cell r="A6472" t="str">
            <v>SSAX-39</v>
          </cell>
          <cell r="B6472" t="str">
            <v>Middle Atlantic</v>
          </cell>
          <cell r="C6472" t="str">
            <v>16"DP SSAX,39 SPACE</v>
          </cell>
          <cell r="D6472">
            <v>525.52</v>
          </cell>
          <cell r="E6472">
            <v>0</v>
          </cell>
          <cell r="F6472">
            <v>2.5</v>
          </cell>
          <cell r="G6472">
            <v>0</v>
          </cell>
          <cell r="H6472">
            <v>0</v>
          </cell>
          <cell r="I6472" t="str">
            <v>Volutone</v>
          </cell>
        </row>
        <row r="6473">
          <cell r="A6473" t="str">
            <v>SSAX-38</v>
          </cell>
          <cell r="B6473" t="str">
            <v>Middle Atlantic</v>
          </cell>
          <cell r="C6473" t="str">
            <v>16"DP SSAX,38 SPACE</v>
          </cell>
          <cell r="D6473">
            <v>525.52</v>
          </cell>
          <cell r="E6473">
            <v>0</v>
          </cell>
          <cell r="F6473">
            <v>2.5</v>
          </cell>
          <cell r="G6473">
            <v>0</v>
          </cell>
          <cell r="H6473">
            <v>0</v>
          </cell>
          <cell r="I6473" t="str">
            <v>Volutone</v>
          </cell>
        </row>
        <row r="6474">
          <cell r="A6474" t="str">
            <v>SSAX-37</v>
          </cell>
          <cell r="B6474" t="str">
            <v>Middle Atlantic</v>
          </cell>
          <cell r="C6474" t="str">
            <v>16"DP SSAX,37 SPACE</v>
          </cell>
          <cell r="D6474">
            <v>525.52</v>
          </cell>
          <cell r="E6474">
            <v>0</v>
          </cell>
          <cell r="F6474">
            <v>2.5</v>
          </cell>
          <cell r="G6474">
            <v>0</v>
          </cell>
          <cell r="H6474">
            <v>0</v>
          </cell>
          <cell r="I6474" t="str">
            <v>Volutone</v>
          </cell>
        </row>
        <row r="6475">
          <cell r="A6475" t="str">
            <v>SSAX-36</v>
          </cell>
          <cell r="B6475" t="str">
            <v>Middle Atlantic</v>
          </cell>
          <cell r="C6475" t="str">
            <v>16"DP SSAX,36 SPACE</v>
          </cell>
          <cell r="D6475">
            <v>525.52</v>
          </cell>
          <cell r="E6475">
            <v>0</v>
          </cell>
          <cell r="F6475">
            <v>2.5</v>
          </cell>
          <cell r="G6475">
            <v>0</v>
          </cell>
          <cell r="H6475">
            <v>0</v>
          </cell>
          <cell r="I6475" t="str">
            <v>Volutone</v>
          </cell>
        </row>
        <row r="6476">
          <cell r="A6476" t="str">
            <v>SSAX-35</v>
          </cell>
          <cell r="B6476" t="str">
            <v>Middle Atlantic</v>
          </cell>
          <cell r="C6476" t="str">
            <v>16"DP SSAX,35 SPACE</v>
          </cell>
          <cell r="D6476">
            <v>525.52</v>
          </cell>
          <cell r="E6476">
            <v>0</v>
          </cell>
          <cell r="F6476">
            <v>2.5</v>
          </cell>
          <cell r="G6476">
            <v>0</v>
          </cell>
          <cell r="H6476">
            <v>0</v>
          </cell>
          <cell r="I6476" t="str">
            <v>Volutone</v>
          </cell>
        </row>
        <row r="6477">
          <cell r="A6477" t="str">
            <v>SSAX-34</v>
          </cell>
          <cell r="B6477" t="str">
            <v>Middle Atlantic</v>
          </cell>
          <cell r="C6477" t="str">
            <v>16"DP SSAX,34 SPACE</v>
          </cell>
          <cell r="D6477">
            <v>525.52</v>
          </cell>
          <cell r="E6477">
            <v>0</v>
          </cell>
          <cell r="F6477">
            <v>2.5</v>
          </cell>
          <cell r="G6477">
            <v>0</v>
          </cell>
          <cell r="H6477">
            <v>0</v>
          </cell>
          <cell r="I6477" t="str">
            <v>Volutone</v>
          </cell>
        </row>
        <row r="6478">
          <cell r="A6478" t="str">
            <v>SSAX-33</v>
          </cell>
          <cell r="B6478" t="str">
            <v>Middle Atlantic</v>
          </cell>
          <cell r="C6478" t="str">
            <v>16"DP SSAX,33 SPACE</v>
          </cell>
          <cell r="D6478">
            <v>525.52</v>
          </cell>
          <cell r="E6478">
            <v>0</v>
          </cell>
          <cell r="F6478">
            <v>2.5</v>
          </cell>
          <cell r="G6478">
            <v>0</v>
          </cell>
          <cell r="H6478">
            <v>0</v>
          </cell>
          <cell r="I6478" t="str">
            <v>Volutone</v>
          </cell>
        </row>
        <row r="6479">
          <cell r="A6479" t="str">
            <v>SSAX-32</v>
          </cell>
          <cell r="B6479" t="str">
            <v>Middle Atlantic</v>
          </cell>
          <cell r="C6479" t="str">
            <v>16"DP SSAX,32 SPACE</v>
          </cell>
          <cell r="D6479">
            <v>525.52</v>
          </cell>
          <cell r="E6479">
            <v>0</v>
          </cell>
          <cell r="F6479">
            <v>2.5</v>
          </cell>
          <cell r="G6479">
            <v>0</v>
          </cell>
          <cell r="H6479">
            <v>0</v>
          </cell>
          <cell r="I6479" t="str">
            <v>Volutone</v>
          </cell>
        </row>
        <row r="6480">
          <cell r="A6480" t="str">
            <v>SSAX-31</v>
          </cell>
          <cell r="B6480" t="str">
            <v>Middle Atlantic</v>
          </cell>
          <cell r="C6480" t="str">
            <v>16"DP SSAX,31 SPACE</v>
          </cell>
          <cell r="D6480">
            <v>525.52</v>
          </cell>
          <cell r="E6480">
            <v>0</v>
          </cell>
          <cell r="F6480">
            <v>2.5</v>
          </cell>
          <cell r="G6480">
            <v>0</v>
          </cell>
          <cell r="H6480">
            <v>0</v>
          </cell>
          <cell r="I6480" t="str">
            <v>Volutone</v>
          </cell>
        </row>
        <row r="6481">
          <cell r="A6481" t="str">
            <v>SSAX-30</v>
          </cell>
          <cell r="B6481" t="str">
            <v>Middle Atlantic</v>
          </cell>
          <cell r="C6481" t="str">
            <v>16"DP SSAX,30 SPACE</v>
          </cell>
          <cell r="D6481">
            <v>525.52</v>
          </cell>
          <cell r="E6481">
            <v>0</v>
          </cell>
          <cell r="F6481">
            <v>2.5</v>
          </cell>
          <cell r="G6481">
            <v>0</v>
          </cell>
          <cell r="H6481">
            <v>0</v>
          </cell>
          <cell r="I6481" t="str">
            <v>Volutone</v>
          </cell>
        </row>
        <row r="6482">
          <cell r="A6482" t="str">
            <v>SSAX-29</v>
          </cell>
          <cell r="B6482" t="str">
            <v>Middle Atlantic</v>
          </cell>
          <cell r="C6482" t="str">
            <v>16"DP SSAX,29 SPACE</v>
          </cell>
          <cell r="D6482">
            <v>525.52</v>
          </cell>
          <cell r="E6482">
            <v>0</v>
          </cell>
          <cell r="F6482">
            <v>2.5</v>
          </cell>
          <cell r="G6482">
            <v>0</v>
          </cell>
          <cell r="H6482">
            <v>0</v>
          </cell>
          <cell r="I6482" t="str">
            <v>Volutone</v>
          </cell>
        </row>
        <row r="6483">
          <cell r="A6483" t="str">
            <v>SSAX-28</v>
          </cell>
          <cell r="B6483" t="str">
            <v>Middle Atlantic</v>
          </cell>
          <cell r="C6483" t="str">
            <v>16"DP SSAX,28 SPACE</v>
          </cell>
          <cell r="D6483">
            <v>525.52</v>
          </cell>
          <cell r="E6483">
            <v>0</v>
          </cell>
          <cell r="F6483">
            <v>2.5</v>
          </cell>
          <cell r="G6483">
            <v>0</v>
          </cell>
          <cell r="H6483">
            <v>0</v>
          </cell>
          <cell r="I6483" t="str">
            <v>Volutone</v>
          </cell>
        </row>
        <row r="6484">
          <cell r="A6484" t="str">
            <v>SSAX-27</v>
          </cell>
          <cell r="B6484" t="str">
            <v>Middle Atlantic</v>
          </cell>
          <cell r="C6484" t="str">
            <v>16"DP SSAX,27 SPACE</v>
          </cell>
          <cell r="D6484">
            <v>525.52</v>
          </cell>
          <cell r="E6484">
            <v>0</v>
          </cell>
          <cell r="F6484">
            <v>2.5</v>
          </cell>
          <cell r="G6484">
            <v>0</v>
          </cell>
          <cell r="H6484">
            <v>0</v>
          </cell>
          <cell r="I6484" t="str">
            <v>Volutone</v>
          </cell>
        </row>
        <row r="6485">
          <cell r="A6485" t="str">
            <v>SSAX-26</v>
          </cell>
          <cell r="B6485" t="str">
            <v>Middle Atlantic</v>
          </cell>
          <cell r="C6485" t="str">
            <v>16"DP SSAX,26 SPACE</v>
          </cell>
          <cell r="D6485">
            <v>525.52</v>
          </cell>
          <cell r="E6485">
            <v>0</v>
          </cell>
          <cell r="F6485">
            <v>2.5</v>
          </cell>
          <cell r="G6485">
            <v>0</v>
          </cell>
          <cell r="H6485">
            <v>0</v>
          </cell>
          <cell r="I6485" t="str">
            <v>Volutone</v>
          </cell>
        </row>
        <row r="6486">
          <cell r="A6486" t="str">
            <v>SSAX-25</v>
          </cell>
          <cell r="B6486" t="str">
            <v>Middle Atlantic</v>
          </cell>
          <cell r="C6486" t="str">
            <v>16"DP SSAX,25 SPACE</v>
          </cell>
          <cell r="D6486">
            <v>525.52</v>
          </cell>
          <cell r="E6486">
            <v>0</v>
          </cell>
          <cell r="F6486">
            <v>2.5</v>
          </cell>
          <cell r="G6486">
            <v>0</v>
          </cell>
          <cell r="H6486">
            <v>0</v>
          </cell>
          <cell r="I6486" t="str">
            <v>Volutone</v>
          </cell>
        </row>
        <row r="6487">
          <cell r="A6487" t="str">
            <v>SSAX-24</v>
          </cell>
          <cell r="B6487" t="str">
            <v>Middle Atlantic</v>
          </cell>
          <cell r="C6487" t="str">
            <v>16"DP SSAX,24 SPACE</v>
          </cell>
          <cell r="D6487">
            <v>525.52</v>
          </cell>
          <cell r="E6487">
            <v>0</v>
          </cell>
          <cell r="F6487">
            <v>2.5</v>
          </cell>
          <cell r="G6487">
            <v>0</v>
          </cell>
          <cell r="H6487">
            <v>0</v>
          </cell>
          <cell r="I6487" t="str">
            <v>Volutone</v>
          </cell>
        </row>
        <row r="6488">
          <cell r="A6488" t="str">
            <v>SSAX-23</v>
          </cell>
          <cell r="B6488" t="str">
            <v>Middle Atlantic</v>
          </cell>
          <cell r="C6488" t="str">
            <v>16"DP SSAX,23 SPACE</v>
          </cell>
          <cell r="D6488">
            <v>525.52</v>
          </cell>
          <cell r="E6488">
            <v>0</v>
          </cell>
          <cell r="F6488">
            <v>2.5</v>
          </cell>
          <cell r="G6488">
            <v>0</v>
          </cell>
          <cell r="H6488">
            <v>0</v>
          </cell>
          <cell r="I6488" t="str">
            <v>Volutone</v>
          </cell>
        </row>
        <row r="6489">
          <cell r="A6489" t="str">
            <v>SSAX-22</v>
          </cell>
          <cell r="B6489" t="str">
            <v>Middle Atlantic</v>
          </cell>
          <cell r="C6489" t="str">
            <v>16"DP SSAX,22 SPACE</v>
          </cell>
          <cell r="D6489">
            <v>525.52</v>
          </cell>
          <cell r="E6489">
            <v>0</v>
          </cell>
          <cell r="F6489">
            <v>2.5</v>
          </cell>
          <cell r="G6489">
            <v>0</v>
          </cell>
          <cell r="H6489">
            <v>0</v>
          </cell>
          <cell r="I6489" t="str">
            <v>Volutone</v>
          </cell>
        </row>
        <row r="6490">
          <cell r="A6490" t="str">
            <v>SSAX-21</v>
          </cell>
          <cell r="B6490" t="str">
            <v>Middle Atlantic</v>
          </cell>
          <cell r="C6490" t="str">
            <v>16"DP SSAX,21 SPACE</v>
          </cell>
          <cell r="D6490">
            <v>525.52</v>
          </cell>
          <cell r="E6490">
            <v>0</v>
          </cell>
          <cell r="F6490">
            <v>2.5</v>
          </cell>
          <cell r="G6490">
            <v>0</v>
          </cell>
          <cell r="H6490">
            <v>0</v>
          </cell>
          <cell r="I6490" t="str">
            <v>Volutone</v>
          </cell>
        </row>
        <row r="6491">
          <cell r="A6491" t="str">
            <v>SSAX-20</v>
          </cell>
          <cell r="B6491" t="str">
            <v>Middle Atlantic</v>
          </cell>
          <cell r="C6491" t="str">
            <v>16"DP SSAX,20 SPACE</v>
          </cell>
          <cell r="D6491">
            <v>525.52</v>
          </cell>
          <cell r="E6491">
            <v>0</v>
          </cell>
          <cell r="F6491">
            <v>2.5</v>
          </cell>
          <cell r="G6491">
            <v>0</v>
          </cell>
          <cell r="H6491">
            <v>0</v>
          </cell>
          <cell r="I6491" t="str">
            <v>Volutone</v>
          </cell>
        </row>
        <row r="6492">
          <cell r="A6492" t="str">
            <v>SSAX-19</v>
          </cell>
          <cell r="B6492" t="str">
            <v>Middle Atlantic</v>
          </cell>
          <cell r="C6492" t="str">
            <v>16"DP SSAX,19 SPACE</v>
          </cell>
          <cell r="D6492">
            <v>525.52</v>
          </cell>
          <cell r="E6492">
            <v>0</v>
          </cell>
          <cell r="F6492">
            <v>2.5</v>
          </cell>
          <cell r="G6492">
            <v>0</v>
          </cell>
          <cell r="H6492">
            <v>0</v>
          </cell>
          <cell r="I6492" t="str">
            <v>Volutone</v>
          </cell>
        </row>
        <row r="6493">
          <cell r="A6493" t="str">
            <v>SSAX-18</v>
          </cell>
          <cell r="B6493" t="str">
            <v>Middle Atlantic</v>
          </cell>
          <cell r="C6493" t="str">
            <v>16"DP SSAX,18 SPACE</v>
          </cell>
          <cell r="D6493">
            <v>525.52</v>
          </cell>
          <cell r="E6493">
            <v>0</v>
          </cell>
          <cell r="F6493">
            <v>2.5</v>
          </cell>
          <cell r="G6493">
            <v>0</v>
          </cell>
          <cell r="H6493">
            <v>0</v>
          </cell>
          <cell r="I6493" t="str">
            <v>Volutone</v>
          </cell>
        </row>
        <row r="6494">
          <cell r="A6494" t="str">
            <v>SSAX-17</v>
          </cell>
          <cell r="B6494" t="str">
            <v>Middle Atlantic</v>
          </cell>
          <cell r="C6494" t="str">
            <v>16"DP SSAX,17 SPACE</v>
          </cell>
          <cell r="D6494">
            <v>525.52</v>
          </cell>
          <cell r="E6494">
            <v>0</v>
          </cell>
          <cell r="F6494">
            <v>2.5</v>
          </cell>
          <cell r="G6494">
            <v>0</v>
          </cell>
          <cell r="H6494">
            <v>0</v>
          </cell>
          <cell r="I6494" t="str">
            <v>Volutone</v>
          </cell>
        </row>
        <row r="6495">
          <cell r="A6495" t="str">
            <v>SSAX-16</v>
          </cell>
          <cell r="B6495" t="str">
            <v>Middle Atlantic</v>
          </cell>
          <cell r="C6495" t="str">
            <v>16"DP SSAX,16 SPACE</v>
          </cell>
          <cell r="D6495">
            <v>525.52</v>
          </cell>
          <cell r="E6495">
            <v>0</v>
          </cell>
          <cell r="F6495">
            <v>2.5</v>
          </cell>
          <cell r="G6495">
            <v>0</v>
          </cell>
          <cell r="H6495">
            <v>0</v>
          </cell>
          <cell r="I6495" t="str">
            <v>Volutone</v>
          </cell>
        </row>
        <row r="6496">
          <cell r="A6496" t="str">
            <v>SSAX-15</v>
          </cell>
          <cell r="B6496" t="str">
            <v>Middle Atlantic</v>
          </cell>
          <cell r="C6496" t="str">
            <v>16"DP SSAX,15 SPACE</v>
          </cell>
          <cell r="D6496">
            <v>525.52</v>
          </cell>
          <cell r="E6496">
            <v>0</v>
          </cell>
          <cell r="F6496">
            <v>2.5</v>
          </cell>
          <cell r="G6496">
            <v>0</v>
          </cell>
          <cell r="H6496">
            <v>0</v>
          </cell>
          <cell r="I6496" t="str">
            <v>Volutone</v>
          </cell>
        </row>
        <row r="6497">
          <cell r="A6497" t="str">
            <v>SSAX-14</v>
          </cell>
          <cell r="B6497" t="str">
            <v>Middle Atlantic</v>
          </cell>
          <cell r="C6497" t="str">
            <v>16"DP SSAX,14 SPACE</v>
          </cell>
          <cell r="D6497">
            <v>525.52</v>
          </cell>
          <cell r="E6497">
            <v>0</v>
          </cell>
          <cell r="F6497">
            <v>2.5</v>
          </cell>
          <cell r="G6497">
            <v>0</v>
          </cell>
          <cell r="H6497">
            <v>0</v>
          </cell>
          <cell r="I6497" t="str">
            <v>Volutone</v>
          </cell>
        </row>
        <row r="6498">
          <cell r="A6498" t="str">
            <v>SSAX-13</v>
          </cell>
          <cell r="B6498" t="str">
            <v>Middle Atlantic</v>
          </cell>
          <cell r="C6498" t="str">
            <v>16"DP SSAX,13 SPACE</v>
          </cell>
          <cell r="D6498">
            <v>525.52</v>
          </cell>
          <cell r="E6498">
            <v>0</v>
          </cell>
          <cell r="F6498">
            <v>2.5</v>
          </cell>
          <cell r="G6498">
            <v>0</v>
          </cell>
          <cell r="H6498">
            <v>0</v>
          </cell>
          <cell r="I6498" t="str">
            <v>Volutone</v>
          </cell>
        </row>
        <row r="6499">
          <cell r="A6499" t="str">
            <v>SSAX-12</v>
          </cell>
          <cell r="B6499" t="str">
            <v>Middle Atlantic</v>
          </cell>
          <cell r="C6499" t="str">
            <v>16"DP SSAX,12 SPACE</v>
          </cell>
          <cell r="D6499">
            <v>525.52</v>
          </cell>
          <cell r="E6499">
            <v>0</v>
          </cell>
          <cell r="F6499">
            <v>2.5</v>
          </cell>
          <cell r="G6499">
            <v>0</v>
          </cell>
          <cell r="H6499">
            <v>0</v>
          </cell>
          <cell r="I6499" t="str">
            <v>Volutone</v>
          </cell>
        </row>
        <row r="6500">
          <cell r="A6500" t="str">
            <v>SSAX-11</v>
          </cell>
          <cell r="B6500" t="str">
            <v>Middle Atlantic</v>
          </cell>
          <cell r="C6500" t="str">
            <v>16"DP SSAX,11 SPACE</v>
          </cell>
          <cell r="D6500">
            <v>525.52</v>
          </cell>
          <cell r="E6500">
            <v>0</v>
          </cell>
          <cell r="F6500">
            <v>2.5</v>
          </cell>
          <cell r="G6500">
            <v>0</v>
          </cell>
          <cell r="H6500">
            <v>0</v>
          </cell>
          <cell r="I6500" t="str">
            <v>Volutone</v>
          </cell>
        </row>
        <row r="6501">
          <cell r="A6501" t="str">
            <v>SSAX-10</v>
          </cell>
          <cell r="B6501" t="str">
            <v>Middle Atlantic</v>
          </cell>
          <cell r="C6501" t="str">
            <v>16"DP SSAX,10 SPACE</v>
          </cell>
          <cell r="D6501">
            <v>525.52</v>
          </cell>
          <cell r="E6501">
            <v>0</v>
          </cell>
          <cell r="F6501">
            <v>2.5</v>
          </cell>
          <cell r="G6501">
            <v>0</v>
          </cell>
          <cell r="H6501">
            <v>0</v>
          </cell>
          <cell r="I6501" t="str">
            <v>Volutone</v>
          </cell>
        </row>
        <row r="6502">
          <cell r="A6502" t="str">
            <v>SH-SRSR</v>
          </cell>
          <cell r="B6502" t="str">
            <v>Middle Atlantic</v>
          </cell>
          <cell r="C6502" t="str">
            <v>16"DP SHELF FOR SRSR</v>
          </cell>
          <cell r="D6502">
            <v>47.94</v>
          </cell>
          <cell r="E6502">
            <v>0</v>
          </cell>
          <cell r="F6502">
            <v>0.25</v>
          </cell>
          <cell r="G6502">
            <v>0</v>
          </cell>
          <cell r="H6502">
            <v>0</v>
          </cell>
          <cell r="I6502" t="str">
            <v>Volutone</v>
          </cell>
        </row>
        <row r="6503">
          <cell r="A6503" t="str">
            <v>SAX-43</v>
          </cell>
          <cell r="B6503" t="str">
            <v>Middle Atlantic</v>
          </cell>
          <cell r="C6503" t="str">
            <v>16"DP AX-S,43 SPACE</v>
          </cell>
          <cell r="D6503">
            <v>525.52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 t="str">
            <v>Volutone</v>
          </cell>
        </row>
        <row r="6504">
          <cell r="A6504" t="str">
            <v>SAX-42</v>
          </cell>
          <cell r="B6504" t="str">
            <v>Middle Atlantic</v>
          </cell>
          <cell r="C6504" t="str">
            <v>16"DP AX-S,42 SPACE</v>
          </cell>
          <cell r="D6504">
            <v>525.52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 t="str">
            <v>Volutone</v>
          </cell>
        </row>
        <row r="6505">
          <cell r="A6505" t="str">
            <v>SAX-41</v>
          </cell>
          <cell r="B6505" t="str">
            <v>Middle Atlantic</v>
          </cell>
          <cell r="C6505" t="str">
            <v>16"DP AX-S,41 SPACE</v>
          </cell>
          <cell r="D6505">
            <v>525.52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 t="str">
            <v>Volutone</v>
          </cell>
        </row>
        <row r="6506">
          <cell r="A6506" t="str">
            <v>SAX-40</v>
          </cell>
          <cell r="B6506" t="str">
            <v>Middle Atlantic</v>
          </cell>
          <cell r="C6506" t="str">
            <v>16"DP AX-S,40 SPACE</v>
          </cell>
          <cell r="D6506">
            <v>525.52</v>
          </cell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 t="str">
            <v>Volutone</v>
          </cell>
        </row>
        <row r="6507">
          <cell r="A6507" t="str">
            <v>SAX-39</v>
          </cell>
          <cell r="B6507" t="str">
            <v>Middle Atlantic</v>
          </cell>
          <cell r="C6507" t="str">
            <v>16"DP AX-S,39 SPACE</v>
          </cell>
          <cell r="D6507">
            <v>525.52</v>
          </cell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 t="str">
            <v>Volutone</v>
          </cell>
        </row>
        <row r="6508">
          <cell r="A6508" t="str">
            <v>SAX-38</v>
          </cell>
          <cell r="B6508" t="str">
            <v>Middle Atlantic</v>
          </cell>
          <cell r="C6508" t="str">
            <v>16"DP AX-S,38 SPACE</v>
          </cell>
          <cell r="D6508">
            <v>525.52</v>
          </cell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 t="str">
            <v>Volutone</v>
          </cell>
        </row>
        <row r="6509">
          <cell r="A6509" t="str">
            <v>SAX-37</v>
          </cell>
          <cell r="B6509" t="str">
            <v>Middle Atlantic</v>
          </cell>
          <cell r="C6509" t="str">
            <v>16"DP AX-S,37 SPACE</v>
          </cell>
          <cell r="D6509">
            <v>525.52</v>
          </cell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 t="str">
            <v>Volutone</v>
          </cell>
        </row>
        <row r="6510">
          <cell r="A6510" t="str">
            <v>SAX-36</v>
          </cell>
          <cell r="B6510" t="str">
            <v>Middle Atlantic</v>
          </cell>
          <cell r="C6510" t="str">
            <v>16"DP AX-S,36 SPACE</v>
          </cell>
          <cell r="D6510">
            <v>525.52</v>
          </cell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 t="str">
            <v>Volutone</v>
          </cell>
        </row>
        <row r="6511">
          <cell r="A6511" t="str">
            <v>SAX-35</v>
          </cell>
          <cell r="B6511" t="str">
            <v>Middle Atlantic</v>
          </cell>
          <cell r="C6511" t="str">
            <v>16"DP AX-S,35 SPACE</v>
          </cell>
          <cell r="D6511">
            <v>525.52</v>
          </cell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 t="str">
            <v>Volutone</v>
          </cell>
        </row>
        <row r="6512">
          <cell r="A6512" t="str">
            <v>SAX-34</v>
          </cell>
          <cell r="B6512" t="str">
            <v>Middle Atlantic</v>
          </cell>
          <cell r="C6512" t="str">
            <v>16"DP AX-S,34 SPACE</v>
          </cell>
          <cell r="D6512">
            <v>525.52</v>
          </cell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 t="str">
            <v>Volutone</v>
          </cell>
        </row>
        <row r="6513">
          <cell r="A6513" t="str">
            <v>SAX-33</v>
          </cell>
          <cell r="B6513" t="str">
            <v>Middle Atlantic</v>
          </cell>
          <cell r="C6513" t="str">
            <v>16"DP AX-S,33 SPACE</v>
          </cell>
          <cell r="D6513">
            <v>525.52</v>
          </cell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 t="str">
            <v>Volutone</v>
          </cell>
        </row>
        <row r="6514">
          <cell r="A6514" t="str">
            <v>SAX-32</v>
          </cell>
          <cell r="B6514" t="str">
            <v>Middle Atlantic</v>
          </cell>
          <cell r="C6514" t="str">
            <v>16"DP AX-S,32 SPACE</v>
          </cell>
          <cell r="D6514">
            <v>525.52</v>
          </cell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 t="str">
            <v>Volutone</v>
          </cell>
        </row>
        <row r="6515">
          <cell r="A6515" t="str">
            <v>SAX-31</v>
          </cell>
          <cell r="B6515" t="str">
            <v>Middle Atlantic</v>
          </cell>
          <cell r="C6515" t="str">
            <v>16"DP AX-S,31 SPACE</v>
          </cell>
          <cell r="D6515">
            <v>525.52</v>
          </cell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 t="str">
            <v>Volutone</v>
          </cell>
        </row>
        <row r="6516">
          <cell r="A6516" t="str">
            <v>SAX-30</v>
          </cell>
          <cell r="B6516" t="str">
            <v>Middle Atlantic</v>
          </cell>
          <cell r="C6516" t="str">
            <v>16"DP AX-S,30 SPACE</v>
          </cell>
          <cell r="D6516">
            <v>525.52</v>
          </cell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 t="str">
            <v>Volutone</v>
          </cell>
        </row>
        <row r="6517">
          <cell r="A6517" t="str">
            <v>SAX-29</v>
          </cell>
          <cell r="B6517" t="str">
            <v>Middle Atlantic</v>
          </cell>
          <cell r="C6517" t="str">
            <v>16"DP AX-S,29 SPACE</v>
          </cell>
          <cell r="D6517">
            <v>525.52</v>
          </cell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 t="str">
            <v>Volutone</v>
          </cell>
        </row>
        <row r="6518">
          <cell r="A6518" t="str">
            <v>SAX-28</v>
          </cell>
          <cell r="B6518" t="str">
            <v>Middle Atlantic</v>
          </cell>
          <cell r="C6518" t="str">
            <v>16"DP AX-S,28 SPACE</v>
          </cell>
          <cell r="D6518">
            <v>525.52</v>
          </cell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 t="str">
            <v>Volutone</v>
          </cell>
        </row>
        <row r="6519">
          <cell r="A6519" t="str">
            <v>SAX-27</v>
          </cell>
          <cell r="B6519" t="str">
            <v>Middle Atlantic</v>
          </cell>
          <cell r="C6519" t="str">
            <v>16"DP AX-S,27 SPACE</v>
          </cell>
          <cell r="D6519">
            <v>525.52</v>
          </cell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 t="str">
            <v>Volutone</v>
          </cell>
        </row>
        <row r="6520">
          <cell r="A6520" t="str">
            <v>SAX-26</v>
          </cell>
          <cell r="B6520" t="str">
            <v>Middle Atlantic</v>
          </cell>
          <cell r="C6520" t="str">
            <v>16"DP AX-S,26 SPACE</v>
          </cell>
          <cell r="D6520">
            <v>525.52</v>
          </cell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 t="str">
            <v>Volutone</v>
          </cell>
        </row>
        <row r="6521">
          <cell r="A6521" t="str">
            <v>SAX-25</v>
          </cell>
          <cell r="B6521" t="str">
            <v>Middle Atlantic</v>
          </cell>
          <cell r="C6521" t="str">
            <v>16"DP AX-S,25 SPACE</v>
          </cell>
          <cell r="D6521">
            <v>525.52</v>
          </cell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 t="str">
            <v>Volutone</v>
          </cell>
        </row>
        <row r="6522">
          <cell r="A6522" t="str">
            <v>SAX-24</v>
          </cell>
          <cell r="B6522" t="str">
            <v>Middle Atlantic</v>
          </cell>
          <cell r="C6522" t="str">
            <v>16"DP AX-S,24 SPACE</v>
          </cell>
          <cell r="D6522">
            <v>525.52</v>
          </cell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 t="str">
            <v>Volutone</v>
          </cell>
        </row>
        <row r="6523">
          <cell r="A6523" t="str">
            <v>SAX-23</v>
          </cell>
          <cell r="B6523" t="str">
            <v>Middle Atlantic</v>
          </cell>
          <cell r="C6523" t="str">
            <v>16"DP AX-S,23 SPACE</v>
          </cell>
          <cell r="D6523">
            <v>525.52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 t="str">
            <v>Volutone</v>
          </cell>
        </row>
        <row r="6524">
          <cell r="A6524" t="str">
            <v>SAX-22</v>
          </cell>
          <cell r="B6524" t="str">
            <v>Middle Atlantic</v>
          </cell>
          <cell r="C6524" t="str">
            <v>16"DP AX-S,22 SPACE</v>
          </cell>
          <cell r="D6524">
            <v>525.52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 t="str">
            <v>Volutone</v>
          </cell>
        </row>
        <row r="6525">
          <cell r="A6525" t="str">
            <v>SAX-21</v>
          </cell>
          <cell r="B6525" t="str">
            <v>Middle Atlantic</v>
          </cell>
          <cell r="C6525" t="str">
            <v>16"DP AX-S,21 SPACE</v>
          </cell>
          <cell r="D6525">
            <v>525.52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 t="str">
            <v>Volutone</v>
          </cell>
        </row>
        <row r="6526">
          <cell r="A6526" t="str">
            <v>SAX-20</v>
          </cell>
          <cell r="B6526" t="str">
            <v>Middle Atlantic</v>
          </cell>
          <cell r="C6526" t="str">
            <v>16"DP AX-S,20 SPACE</v>
          </cell>
          <cell r="D6526">
            <v>525.52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 t="str">
            <v>Volutone</v>
          </cell>
        </row>
        <row r="6527">
          <cell r="A6527" t="str">
            <v>SAX-19</v>
          </cell>
          <cell r="B6527" t="str">
            <v>Middle Atlantic</v>
          </cell>
          <cell r="C6527" t="str">
            <v>16"DP AX-S,19 SPACE</v>
          </cell>
          <cell r="D6527">
            <v>525.52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 t="str">
            <v>Volutone</v>
          </cell>
        </row>
        <row r="6528">
          <cell r="A6528" t="str">
            <v>SAX-18</v>
          </cell>
          <cell r="B6528" t="str">
            <v>Middle Atlantic</v>
          </cell>
          <cell r="C6528" t="str">
            <v>16"DP AX-S,18 SPACE</v>
          </cell>
          <cell r="D6528">
            <v>525.52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 t="str">
            <v>Volutone</v>
          </cell>
        </row>
        <row r="6529">
          <cell r="A6529" t="str">
            <v>SAX-17</v>
          </cell>
          <cell r="B6529" t="str">
            <v>Middle Atlantic</v>
          </cell>
          <cell r="C6529" t="str">
            <v>16"DP AX-S,17 SPACE</v>
          </cell>
          <cell r="D6529">
            <v>525.52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 t="str">
            <v>Volutone</v>
          </cell>
        </row>
        <row r="6530">
          <cell r="A6530" t="str">
            <v>SAX-16</v>
          </cell>
          <cell r="B6530" t="str">
            <v>Middle Atlantic</v>
          </cell>
          <cell r="C6530" t="str">
            <v>16"DP AX-S,16 SPACE</v>
          </cell>
          <cell r="D6530">
            <v>525.52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 t="str">
            <v>Volutone</v>
          </cell>
        </row>
        <row r="6531">
          <cell r="A6531" t="str">
            <v>SAX-15</v>
          </cell>
          <cell r="B6531" t="str">
            <v>Middle Atlantic</v>
          </cell>
          <cell r="C6531" t="str">
            <v>16"DP AX-S,15 SPACE</v>
          </cell>
          <cell r="D6531">
            <v>525.52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 t="str">
            <v>Volutone</v>
          </cell>
        </row>
        <row r="6532">
          <cell r="A6532" t="str">
            <v>5-RS16</v>
          </cell>
          <cell r="B6532" t="str">
            <v>Middle Atlantic</v>
          </cell>
          <cell r="C6532" t="str">
            <v>16"CFR BOTTOM RUNNER SET</v>
          </cell>
          <cell r="D6532">
            <v>18.61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 t="str">
            <v>Volutone</v>
          </cell>
        </row>
        <row r="6533">
          <cell r="A6533" t="str">
            <v>VSA-1626</v>
          </cell>
          <cell r="B6533" t="str">
            <v>Middle Atlantic</v>
          </cell>
          <cell r="C6533" t="str">
            <v>16"-26"D TELES.SHLF,1.5H</v>
          </cell>
          <cell r="D6533">
            <v>74.87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 t="str">
            <v>Volutone</v>
          </cell>
        </row>
        <row r="6534">
          <cell r="A6534" t="str">
            <v>TS1640</v>
          </cell>
          <cell r="B6534" t="str">
            <v>Middle Atlantic</v>
          </cell>
          <cell r="C6534" t="str">
            <v>16-40 AX-S SERVICE STAND</v>
          </cell>
          <cell r="D6534">
            <v>228.25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 t="str">
            <v>Volutone</v>
          </cell>
        </row>
        <row r="6535">
          <cell r="A6535" t="str">
            <v>RULER</v>
          </cell>
          <cell r="B6535" t="str">
            <v>Middle Atlantic</v>
          </cell>
          <cell r="C6535" t="str">
            <v>16 FOOT RACK SPACE RULER</v>
          </cell>
          <cell r="D6535">
            <v>15.98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 t="str">
            <v>Volutone</v>
          </cell>
        </row>
        <row r="6536">
          <cell r="A6536" t="str">
            <v>WM-15-18</v>
          </cell>
          <cell r="B6536" t="str">
            <v>Middle Atlantic</v>
          </cell>
          <cell r="C6536" t="str">
            <v>15SP WALL MOUNT RACK</v>
          </cell>
          <cell r="D6536">
            <v>122.87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 t="str">
            <v>Volutone</v>
          </cell>
        </row>
        <row r="6537">
          <cell r="A6537" t="str">
            <v>WM-15-12</v>
          </cell>
          <cell r="B6537" t="str">
            <v>Middle Atlantic</v>
          </cell>
          <cell r="C6537" t="str">
            <v>15SP WALL MOUNT RACK</v>
          </cell>
          <cell r="D6537">
            <v>101.19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 t="str">
            <v>Volutone</v>
          </cell>
        </row>
        <row r="6538">
          <cell r="A6538" t="str">
            <v>RLNK-SW715R-NS</v>
          </cell>
          <cell r="B6538" t="str">
            <v>Middle Atlantic</v>
          </cell>
          <cell r="C6538" t="str">
            <v>15A RKMOUNT POWER SWITCH</v>
          </cell>
          <cell r="D6538">
            <v>507.34</v>
          </cell>
          <cell r="E6538">
            <v>0</v>
          </cell>
          <cell r="F6538">
            <v>1</v>
          </cell>
          <cell r="G6538">
            <v>1</v>
          </cell>
          <cell r="H6538">
            <v>2</v>
          </cell>
          <cell r="I6538" t="str">
            <v>Volutone</v>
          </cell>
        </row>
        <row r="6539">
          <cell r="A6539" t="str">
            <v>RLNK-SW715R</v>
          </cell>
          <cell r="B6539" t="str">
            <v>Middle Atlantic</v>
          </cell>
          <cell r="C6539" t="str">
            <v>15A RACKMOUNT PWR SWITCH</v>
          </cell>
          <cell r="D6539">
            <v>517.71</v>
          </cell>
          <cell r="E6539">
            <v>0</v>
          </cell>
          <cell r="F6539">
            <v>1</v>
          </cell>
          <cell r="G6539">
            <v>1</v>
          </cell>
          <cell r="H6539">
            <v>2</v>
          </cell>
          <cell r="I6539" t="str">
            <v>Volutone</v>
          </cell>
        </row>
        <row r="6540">
          <cell r="A6540" t="str">
            <v>RLNK-SW215-NS</v>
          </cell>
          <cell r="B6540" t="str">
            <v>Middle Atlantic</v>
          </cell>
          <cell r="C6540" t="str">
            <v>15A INLINE PWR SWITCH</v>
          </cell>
          <cell r="D6540">
            <v>273.89999999999998</v>
          </cell>
          <cell r="E6540">
            <v>0</v>
          </cell>
          <cell r="F6540">
            <v>1</v>
          </cell>
          <cell r="G6540">
            <v>1</v>
          </cell>
          <cell r="H6540">
            <v>2</v>
          </cell>
          <cell r="I6540" t="str">
            <v>Volutone</v>
          </cell>
        </row>
        <row r="6541">
          <cell r="A6541" t="str">
            <v>RLNK-MON115-NS</v>
          </cell>
          <cell r="B6541" t="str">
            <v>Middle Atlantic</v>
          </cell>
          <cell r="C6541" t="str">
            <v>15A INLINE POWER MONITOR</v>
          </cell>
          <cell r="D6541">
            <v>258.33999999999997</v>
          </cell>
          <cell r="E6541">
            <v>0</v>
          </cell>
          <cell r="F6541">
            <v>1</v>
          </cell>
          <cell r="G6541">
            <v>1</v>
          </cell>
          <cell r="H6541">
            <v>2</v>
          </cell>
          <cell r="I6541" t="str">
            <v>Volutone</v>
          </cell>
        </row>
        <row r="6542">
          <cell r="A6542" t="str">
            <v>D-PT15</v>
          </cell>
          <cell r="B6542" t="str">
            <v>Middle Atlantic</v>
          </cell>
          <cell r="C6542" t="str">
            <v>15"DESK PENCIL TRAY</v>
          </cell>
          <cell r="D6542">
            <v>48.23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 t="str">
            <v>Volutone</v>
          </cell>
        </row>
        <row r="6543">
          <cell r="A6543" t="str">
            <v>SCPFD-14BK</v>
          </cell>
          <cell r="B6543" t="str">
            <v>Middle Atlantic</v>
          </cell>
          <cell r="C6543" t="str">
            <v>14U FRONT DOOR,PLEXI,BK</v>
          </cell>
          <cell r="D6543">
            <v>214.41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 t="str">
            <v>Volutone</v>
          </cell>
        </row>
        <row r="6544">
          <cell r="A6544" t="str">
            <v>SC-1427-1460BK-S</v>
          </cell>
          <cell r="B6544" t="str">
            <v>Middle Atlantic</v>
          </cell>
          <cell r="C6544" t="str">
            <v>14SP/27D14SP60DEG SL,W/SR</v>
          </cell>
          <cell r="D6544">
            <v>1243.4000000000001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 t="str">
            <v>Volutone</v>
          </cell>
        </row>
        <row r="6545">
          <cell r="A6545" t="str">
            <v>5-14-CONFIG</v>
          </cell>
          <cell r="B6545" t="str">
            <v>Middle Atlantic</v>
          </cell>
          <cell r="C6545" t="str">
            <v>14SP/20"D SLIM-5 CONFIG</v>
          </cell>
          <cell r="D6545">
            <v>510.42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 t="str">
            <v>Volutone</v>
          </cell>
        </row>
        <row r="6546">
          <cell r="A6546" t="str">
            <v>DTRK-1418</v>
          </cell>
          <cell r="B6546" t="str">
            <v>Middle Atlantic</v>
          </cell>
          <cell r="C6546" t="str">
            <v>14SP/18D DSKTP RK,NO DRS</v>
          </cell>
          <cell r="D6546">
            <v>236.22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 t="str">
            <v>Volutone</v>
          </cell>
        </row>
        <row r="6547">
          <cell r="A6547" t="str">
            <v>RK-RR14</v>
          </cell>
          <cell r="B6547" t="str">
            <v>Middle Atlantic</v>
          </cell>
          <cell r="C6547" t="str">
            <v>14SP(24.5")RAIL KIT R/BRK</v>
          </cell>
          <cell r="D6547">
            <v>19.850000000000001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 t="str">
            <v>Volutone</v>
          </cell>
        </row>
        <row r="6548">
          <cell r="A6548" t="str">
            <v>CFR-14-18</v>
          </cell>
          <cell r="B6548" t="str">
            <v>Middle Atlantic</v>
          </cell>
          <cell r="C6548" t="str">
            <v>14SP,CABINET FRAME RK,18D</v>
          </cell>
          <cell r="D6548">
            <v>182.91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 t="str">
            <v>Volutone</v>
          </cell>
        </row>
        <row r="6549">
          <cell r="A6549" t="str">
            <v>CFR-14-16</v>
          </cell>
          <cell r="B6549" t="str">
            <v>Middle Atlantic</v>
          </cell>
          <cell r="C6549" t="str">
            <v>14SP,CABINET FRAME RK,16D</v>
          </cell>
          <cell r="D6549">
            <v>170.15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 t="str">
            <v>Volutone</v>
          </cell>
        </row>
        <row r="6550">
          <cell r="A6550" t="str">
            <v>DT-PVFD-14</v>
          </cell>
          <cell r="B6550" t="str">
            <v>Middle Atlantic</v>
          </cell>
          <cell r="C6550" t="str">
            <v>14SP PLEXI VENTED FRNT DR</v>
          </cell>
          <cell r="D6550">
            <v>152.82</v>
          </cell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 t="str">
            <v>Volutone</v>
          </cell>
        </row>
        <row r="6551">
          <cell r="A6551" t="str">
            <v>RK-GD14</v>
          </cell>
          <cell r="B6551" t="str">
            <v>Middle Atlantic</v>
          </cell>
          <cell r="C6551" t="str">
            <v>14SP GLS DR FOR BRK/OBRK</v>
          </cell>
          <cell r="D6551">
            <v>88.14</v>
          </cell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 t="str">
            <v>Volutone</v>
          </cell>
        </row>
        <row r="6552">
          <cell r="A6552" t="str">
            <v>DT-VFD-14</v>
          </cell>
          <cell r="B6552" t="str">
            <v>Middle Atlantic</v>
          </cell>
          <cell r="C6552" t="str">
            <v>14SP DTRK VENTED FRONT DR</v>
          </cell>
          <cell r="D6552">
            <v>85.39</v>
          </cell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 t="str">
            <v>Volutone</v>
          </cell>
        </row>
        <row r="6553">
          <cell r="A6553" t="str">
            <v>DT-RAP14</v>
          </cell>
          <cell r="B6553" t="str">
            <v>Middle Atlantic</v>
          </cell>
          <cell r="C6553" t="str">
            <v>14SP DTRK REAR ACCESS PAN</v>
          </cell>
          <cell r="D6553">
            <v>69.97</v>
          </cell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 t="str">
            <v>Volutone</v>
          </cell>
        </row>
        <row r="6554">
          <cell r="A6554" t="str">
            <v>BRK14</v>
          </cell>
          <cell r="B6554" t="str">
            <v>Middle Atlantic</v>
          </cell>
          <cell r="C6554" t="str">
            <v>14SP (24.5") RACK,18"DEEP</v>
          </cell>
          <cell r="D6554">
            <v>100.5</v>
          </cell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 t="str">
            <v>Volutone</v>
          </cell>
        </row>
        <row r="6555">
          <cell r="A6555" t="str">
            <v>RK14</v>
          </cell>
          <cell r="B6555" t="str">
            <v>Middle Atlantic</v>
          </cell>
          <cell r="C6555" t="str">
            <v>14SP (24.5") RACK,16"DEEP</v>
          </cell>
          <cell r="D6555">
            <v>94.39</v>
          </cell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 t="str">
            <v>Volutone</v>
          </cell>
        </row>
        <row r="6556">
          <cell r="A6556" t="str">
            <v>CLAW14</v>
          </cell>
          <cell r="B6556" t="str">
            <v>Middle Atlantic</v>
          </cell>
          <cell r="C6556" t="str">
            <v>14"WALLMT CBLHNGR NO TRAY</v>
          </cell>
          <cell r="D6556">
            <v>11.13</v>
          </cell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 t="str">
            <v>Volutone</v>
          </cell>
        </row>
        <row r="6557">
          <cell r="A6557" t="str">
            <v>5-RS14</v>
          </cell>
          <cell r="B6557" t="str">
            <v>Middle Atlantic</v>
          </cell>
          <cell r="C6557" t="str">
            <v>14"HRF BOTTOM RUNNER SET</v>
          </cell>
          <cell r="D6557">
            <v>17.22</v>
          </cell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 t="str">
            <v>Volutone</v>
          </cell>
        </row>
        <row r="6558">
          <cell r="A6558" t="str">
            <v>PD-1415C</v>
          </cell>
          <cell r="B6558" t="str">
            <v>Middle Atlantic</v>
          </cell>
          <cell r="C6558" t="str">
            <v>14 OUTLET, 1X15A CIRC W/P</v>
          </cell>
          <cell r="D6558">
            <v>97.57</v>
          </cell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 t="str">
            <v>Volutone</v>
          </cell>
        </row>
        <row r="6559">
          <cell r="A6559" t="str">
            <v>PD-1415C-NS</v>
          </cell>
          <cell r="B6559" t="str">
            <v>Middle Atlantic</v>
          </cell>
          <cell r="C6559" t="str">
            <v>14 OUTLET SINGLE 15AMP PO</v>
          </cell>
          <cell r="D6559">
            <v>88.57</v>
          </cell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 t="str">
            <v>Volutone</v>
          </cell>
        </row>
        <row r="6560">
          <cell r="A6560" t="str">
            <v>SCRKW45-1327BK</v>
          </cell>
          <cell r="B6560" t="str">
            <v>Middle Atlantic</v>
          </cell>
          <cell r="C6560" t="str">
            <v>13U,27D,45 DEG WEDGE BLAC</v>
          </cell>
          <cell r="D6560">
            <v>332.3</v>
          </cell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 t="str">
            <v>Volutone</v>
          </cell>
        </row>
        <row r="6561">
          <cell r="A6561" t="str">
            <v>SCQRK-1327BK-S</v>
          </cell>
          <cell r="B6561" t="str">
            <v>Middle Atlantic</v>
          </cell>
          <cell r="C6561" t="str">
            <v>13SP/27D,SEC RK,QCOOL BK</v>
          </cell>
          <cell r="D6561">
            <v>1137.6199999999999</v>
          </cell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 t="str">
            <v>Volutone</v>
          </cell>
        </row>
        <row r="6562">
          <cell r="A6562" t="str">
            <v>SCQRK-1327BK</v>
          </cell>
          <cell r="B6562" t="str">
            <v>Middle Atlantic</v>
          </cell>
          <cell r="C6562" t="str">
            <v>13SP/27D,SEC RK,Q-COOL,BK</v>
          </cell>
          <cell r="D6562">
            <v>609.48</v>
          </cell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 t="str">
            <v>Volutone</v>
          </cell>
        </row>
        <row r="6563">
          <cell r="A6563" t="str">
            <v>SCRK-1327BK-S</v>
          </cell>
          <cell r="B6563" t="str">
            <v>Middle Atlantic</v>
          </cell>
          <cell r="C6563" t="str">
            <v>13SP/27D,SEC RK,BK W/ SRS</v>
          </cell>
          <cell r="D6563">
            <v>1114.24</v>
          </cell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 t="str">
            <v>Volutone</v>
          </cell>
        </row>
        <row r="6564">
          <cell r="A6564" t="str">
            <v>SCRK-1327BK</v>
          </cell>
          <cell r="B6564" t="str">
            <v>Middle Atlantic</v>
          </cell>
          <cell r="C6564" t="str">
            <v>13SP/27D,SEC RK, BLACK</v>
          </cell>
          <cell r="D6564">
            <v>457.95</v>
          </cell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 t="str">
            <v>Volutone</v>
          </cell>
        </row>
        <row r="6565">
          <cell r="A6565" t="str">
            <v>CFR-13-18</v>
          </cell>
          <cell r="B6565" t="str">
            <v>Middle Atlantic</v>
          </cell>
          <cell r="C6565" t="str">
            <v>13SP,CABINET FRAME RK,18D</v>
          </cell>
          <cell r="D6565">
            <v>182.91</v>
          </cell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 t="str">
            <v>Volutone</v>
          </cell>
        </row>
        <row r="6566">
          <cell r="A6566" t="str">
            <v>CFR-13-16</v>
          </cell>
          <cell r="B6566" t="str">
            <v>Middle Atlantic</v>
          </cell>
          <cell r="C6566" t="str">
            <v>13SP,CABINET FRAME RK,16D</v>
          </cell>
          <cell r="D6566">
            <v>170.15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 t="str">
            <v>Volutone</v>
          </cell>
        </row>
        <row r="6567">
          <cell r="A6567" t="str">
            <v>SCFD-13BK</v>
          </cell>
          <cell r="B6567" t="str">
            <v>Middle Atlantic</v>
          </cell>
          <cell r="C6567" t="str">
            <v>13SP SOLID FRONT DR, BK</v>
          </cell>
          <cell r="D6567">
            <v>93.33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 t="str">
            <v>Volutone</v>
          </cell>
        </row>
        <row r="6568">
          <cell r="A6568" t="str">
            <v>ERK-RR13</v>
          </cell>
          <cell r="B6568" t="str">
            <v>Middle Atlantic</v>
          </cell>
          <cell r="C6568" t="str">
            <v>13SP ERK REAR RAIL OPTION</v>
          </cell>
          <cell r="D6568">
            <v>19.8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 t="str">
            <v>Volutone</v>
          </cell>
        </row>
        <row r="6569">
          <cell r="A6569" t="str">
            <v>DUCT-COOL-1PT</v>
          </cell>
          <cell r="B6569" t="str">
            <v>Middle Atlantic</v>
          </cell>
          <cell r="C6569" t="str">
            <v>135CFM,INLINE,DUCTCOOL</v>
          </cell>
          <cell r="D6569">
            <v>303.08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 t="str">
            <v>Volutone</v>
          </cell>
        </row>
        <row r="6570">
          <cell r="A6570" t="str">
            <v>MFR-1227KM</v>
          </cell>
          <cell r="B6570" t="str">
            <v>Middle Atlantic</v>
          </cell>
          <cell r="C6570" t="str">
            <v>12SP27D MOBILE F RACK KM</v>
          </cell>
          <cell r="D6570">
            <v>429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 t="str">
            <v>Volutone</v>
          </cell>
        </row>
        <row r="6571">
          <cell r="A6571" t="str">
            <v>MFR-1227GE</v>
          </cell>
          <cell r="B6571" t="str">
            <v>Middle Atlantic</v>
          </cell>
          <cell r="C6571" t="str">
            <v>12SP27D MOBILE F RACK GE</v>
          </cell>
          <cell r="D6571">
            <v>429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 t="str">
            <v>Volutone</v>
          </cell>
        </row>
        <row r="6572">
          <cell r="A6572" t="str">
            <v>MFR-1227GC</v>
          </cell>
          <cell r="B6572" t="str">
            <v>Middle Atlantic</v>
          </cell>
          <cell r="C6572" t="str">
            <v>12SP27D MOBILE F RACK GC</v>
          </cell>
          <cell r="D6572">
            <v>429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 t="str">
            <v>Volutone</v>
          </cell>
        </row>
        <row r="6573">
          <cell r="A6573" t="str">
            <v>DWR-12-32</v>
          </cell>
          <cell r="B6573" t="str">
            <v>Middle Atlantic</v>
          </cell>
          <cell r="C6573" t="str">
            <v>12SP/32D WALL RACK,BLACK</v>
          </cell>
          <cell r="D6573">
            <v>388.39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 t="str">
            <v>Volutone</v>
          </cell>
        </row>
        <row r="6574">
          <cell r="A6574" t="str">
            <v>DWR-12-26PD</v>
          </cell>
          <cell r="B6574" t="str">
            <v>Middle Atlantic</v>
          </cell>
          <cell r="C6574" t="str">
            <v>12SP/26D WALLRK W/PLEXIDR</v>
          </cell>
          <cell r="D6574">
            <v>464.45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 t="str">
            <v>Volutone</v>
          </cell>
        </row>
        <row r="6575">
          <cell r="A6575" t="str">
            <v>DWR-12-26</v>
          </cell>
          <cell r="B6575" t="str">
            <v>Middle Atlantic</v>
          </cell>
          <cell r="C6575" t="str">
            <v>12SP/26D WALLRACK BLACK</v>
          </cell>
          <cell r="D6575">
            <v>368.56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 t="str">
            <v>Volutone</v>
          </cell>
        </row>
        <row r="6576">
          <cell r="A6576" t="str">
            <v>SFR-12-24</v>
          </cell>
          <cell r="B6576" t="str">
            <v>Middle Atlantic</v>
          </cell>
          <cell r="C6576" t="str">
            <v>12SP/24D SWING FRAME RACK</v>
          </cell>
          <cell r="D6576">
            <v>154.69</v>
          </cell>
          <cell r="E6576">
            <v>0</v>
          </cell>
          <cell r="F6576">
            <v>0.25</v>
          </cell>
          <cell r="G6576">
            <v>0</v>
          </cell>
          <cell r="H6576">
            <v>0</v>
          </cell>
          <cell r="I6576" t="str">
            <v>Volutone</v>
          </cell>
        </row>
        <row r="6577">
          <cell r="A6577" t="str">
            <v>DWR-12-22PD</v>
          </cell>
          <cell r="B6577" t="str">
            <v>Middle Atlantic</v>
          </cell>
          <cell r="C6577" t="str">
            <v>12SP/22D WALLRACK W/PLEXI</v>
          </cell>
          <cell r="D6577">
            <v>441.33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 t="str">
            <v>Volutone</v>
          </cell>
        </row>
        <row r="6578">
          <cell r="A6578" t="str">
            <v>DWR-12-22</v>
          </cell>
          <cell r="B6578" t="str">
            <v>Middle Atlantic</v>
          </cell>
          <cell r="C6578" t="str">
            <v>12SP/22D WALLRACK BLACK</v>
          </cell>
          <cell r="D6578">
            <v>341.71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 t="str">
            <v>Volutone</v>
          </cell>
        </row>
        <row r="6579">
          <cell r="A6579" t="str">
            <v>EWR-12-22SD</v>
          </cell>
          <cell r="B6579" t="str">
            <v>Middle Atlantic</v>
          </cell>
          <cell r="C6579" t="str">
            <v>12SP/22D ECONO WLRK,BK,DR</v>
          </cell>
          <cell r="D6579">
            <v>344.49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 t="str">
            <v>Volutone</v>
          </cell>
        </row>
        <row r="6580">
          <cell r="A6580" t="str">
            <v>EWR-12-22</v>
          </cell>
          <cell r="B6580" t="str">
            <v>Middle Atlantic</v>
          </cell>
          <cell r="C6580" t="str">
            <v>12SP/22D ECONO WALLRK BK</v>
          </cell>
          <cell r="D6580">
            <v>281.27999999999997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 t="str">
            <v>Volutone</v>
          </cell>
        </row>
        <row r="6581">
          <cell r="A6581" t="str">
            <v>DTRK-1218</v>
          </cell>
          <cell r="B6581" t="str">
            <v>Middle Atlantic</v>
          </cell>
          <cell r="C6581" t="str">
            <v>12SP/18D DSKTP RK,NO DRS</v>
          </cell>
          <cell r="D6581">
            <v>205.13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 t="str">
            <v>Volutone</v>
          </cell>
        </row>
        <row r="6582">
          <cell r="A6582" t="str">
            <v>DWR-12-17PD</v>
          </cell>
          <cell r="B6582" t="str">
            <v>Middle Atlantic</v>
          </cell>
          <cell r="C6582" t="str">
            <v>12SP/17D WALLRACK W/PLEXI</v>
          </cell>
          <cell r="D6582">
            <v>413.68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 t="str">
            <v>Volutone</v>
          </cell>
        </row>
        <row r="6583">
          <cell r="A6583" t="str">
            <v>DWR-12-17</v>
          </cell>
          <cell r="B6583" t="str">
            <v>Middle Atlantic</v>
          </cell>
          <cell r="C6583" t="str">
            <v>12SP/17D WALLRACK BLACK</v>
          </cell>
          <cell r="D6583">
            <v>311.37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 t="str">
            <v>Volutone</v>
          </cell>
        </row>
        <row r="6584">
          <cell r="A6584" t="str">
            <v>EWR-12-17SD</v>
          </cell>
          <cell r="B6584" t="str">
            <v>Middle Atlantic</v>
          </cell>
          <cell r="C6584" t="str">
            <v>12SP/17D ECONO WLRK,BK,DR</v>
          </cell>
          <cell r="D6584">
            <v>312.25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 t="str">
            <v>Volutone</v>
          </cell>
        </row>
        <row r="6585">
          <cell r="A6585" t="str">
            <v>EWR-12-17</v>
          </cell>
          <cell r="B6585" t="str">
            <v>Middle Atlantic</v>
          </cell>
          <cell r="C6585" t="str">
            <v>12SP/17D ECONO WALLRK,BK</v>
          </cell>
          <cell r="D6585">
            <v>261.06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 t="str">
            <v>Volutone</v>
          </cell>
        </row>
        <row r="6586">
          <cell r="A6586" t="str">
            <v>SWR-12-12</v>
          </cell>
          <cell r="B6586" t="str">
            <v>Middle Atlantic</v>
          </cell>
          <cell r="C6586" t="str">
            <v>12SP/12.5D SHLLW WR BLK</v>
          </cell>
          <cell r="D6586">
            <v>251.86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 t="str">
            <v>Volutone</v>
          </cell>
        </row>
        <row r="6587">
          <cell r="A6587" t="str">
            <v>MBRK12-28</v>
          </cell>
          <cell r="B6587" t="str">
            <v>Middle Atlantic</v>
          </cell>
          <cell r="C6587" t="str">
            <v>12SP(21)RACK,28DEEP,MAPLE</v>
          </cell>
          <cell r="D6587">
            <v>197.64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 t="str">
            <v>Volutone</v>
          </cell>
        </row>
        <row r="6588">
          <cell r="A6588" t="str">
            <v>BRK12-28</v>
          </cell>
          <cell r="B6588" t="str">
            <v>Middle Atlantic</v>
          </cell>
          <cell r="C6588" t="str">
            <v>12SP(21)RACK,28 DEEP</v>
          </cell>
          <cell r="D6588">
            <v>142.29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 t="str">
            <v>Volutone</v>
          </cell>
        </row>
        <row r="6589">
          <cell r="A6589" t="str">
            <v>MBRK12-22</v>
          </cell>
          <cell r="B6589" t="str">
            <v>Middle Atlantic</v>
          </cell>
          <cell r="C6589" t="str">
            <v>12SP(21)RACK,22DEEP,MAPLE</v>
          </cell>
          <cell r="D6589">
            <v>148.21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 t="str">
            <v>Volutone</v>
          </cell>
        </row>
        <row r="6590">
          <cell r="A6590" t="str">
            <v>BRK12-22</v>
          </cell>
          <cell r="B6590" t="str">
            <v>Middle Atlantic</v>
          </cell>
          <cell r="C6590" t="str">
            <v>12SP(21)RACK,22 DEEP</v>
          </cell>
          <cell r="D6590">
            <v>106.71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 t="str">
            <v>Volutone</v>
          </cell>
        </row>
        <row r="6591">
          <cell r="A6591" t="str">
            <v>MBRK12</v>
          </cell>
          <cell r="B6591" t="str">
            <v>Middle Atlantic</v>
          </cell>
          <cell r="C6591" t="str">
            <v>12SP(21)RACK,18DEEP,MAPLE</v>
          </cell>
          <cell r="D6591">
            <v>132.93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 t="str">
            <v>Volutone</v>
          </cell>
        </row>
        <row r="6592">
          <cell r="A6592" t="str">
            <v>BRK12</v>
          </cell>
          <cell r="B6592" t="str">
            <v>Middle Atlantic</v>
          </cell>
          <cell r="C6592" t="str">
            <v>12SP(21)RACK, 18DEEP</v>
          </cell>
          <cell r="D6592">
            <v>96.03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 t="str">
            <v>Volutone</v>
          </cell>
        </row>
        <row r="6593">
          <cell r="A6593" t="str">
            <v>RK12</v>
          </cell>
          <cell r="B6593" t="str">
            <v>Middle Atlantic</v>
          </cell>
          <cell r="C6593" t="str">
            <v>12SP(21)RACK, 16DEEP</v>
          </cell>
          <cell r="D6593">
            <v>91.11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 t="str">
            <v>Volutone</v>
          </cell>
        </row>
        <row r="6594">
          <cell r="A6594" t="str">
            <v>OBRK12</v>
          </cell>
          <cell r="B6594" t="str">
            <v>Middle Atlantic</v>
          </cell>
          <cell r="C6594" t="str">
            <v>12SP(21)OAK RACK, 18DEEP</v>
          </cell>
          <cell r="D6594">
            <v>112.85</v>
          </cell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 t="str">
            <v>Volutone</v>
          </cell>
        </row>
        <row r="6595">
          <cell r="A6595" t="str">
            <v>SFR-12-18</v>
          </cell>
          <cell r="B6595" t="str">
            <v>Middle Atlantic</v>
          </cell>
          <cell r="C6595" t="str">
            <v>12SP(21)18D SWING FRAME R</v>
          </cell>
          <cell r="D6595">
            <v>134.68</v>
          </cell>
          <cell r="E6595">
            <v>0</v>
          </cell>
          <cell r="F6595">
            <v>0.25</v>
          </cell>
          <cell r="G6595">
            <v>0</v>
          </cell>
          <cell r="H6595">
            <v>0</v>
          </cell>
          <cell r="I6595" t="str">
            <v>Volutone</v>
          </cell>
        </row>
        <row r="6596">
          <cell r="A6596" t="str">
            <v>RK-RR12</v>
          </cell>
          <cell r="B6596" t="str">
            <v>Middle Atlantic</v>
          </cell>
          <cell r="C6596" t="str">
            <v>12SP(21")RAIL KIT RK/BRK</v>
          </cell>
          <cell r="D6596">
            <v>18.03</v>
          </cell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 t="str">
            <v>Volutone</v>
          </cell>
        </row>
        <row r="6597">
          <cell r="A6597" t="str">
            <v>ISRK-12GY</v>
          </cell>
          <cell r="B6597" t="str">
            <v>Middle Atlantic</v>
          </cell>
          <cell r="C6597" t="str">
            <v>12SP,SLOPED RK,INTEG DOOR</v>
          </cell>
          <cell r="D6597">
            <v>475.95</v>
          </cell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 t="str">
            <v>Volutone</v>
          </cell>
        </row>
        <row r="6598">
          <cell r="A6598" t="str">
            <v>CFR-12-18</v>
          </cell>
          <cell r="B6598" t="str">
            <v>Middle Atlantic</v>
          </cell>
          <cell r="C6598" t="str">
            <v>12SP,CABINET FRAME RK,18D</v>
          </cell>
          <cell r="D6598">
            <v>182.91</v>
          </cell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 t="str">
            <v>Volutone</v>
          </cell>
        </row>
        <row r="6599">
          <cell r="A6599" t="str">
            <v>CFR-12-16</v>
          </cell>
          <cell r="B6599" t="str">
            <v>Middle Atlantic</v>
          </cell>
          <cell r="C6599" t="str">
            <v>12SP,CABINET FRAME RK,16D</v>
          </cell>
          <cell r="D6599">
            <v>170.15</v>
          </cell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 t="str">
            <v>Volutone</v>
          </cell>
        </row>
        <row r="6600">
          <cell r="A6600" t="str">
            <v>HRF-1214</v>
          </cell>
          <cell r="B6600" t="str">
            <v>Middle Atlantic</v>
          </cell>
          <cell r="C6600" t="str">
            <v>12SP,14DP,HALF(8.75"W)RK</v>
          </cell>
          <cell r="D6600">
            <v>161.5</v>
          </cell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 t="str">
            <v>Volutone</v>
          </cell>
        </row>
        <row r="6601">
          <cell r="A6601" t="str">
            <v>VSDR-12</v>
          </cell>
          <cell r="B6601" t="str">
            <v>Middle Atlantic</v>
          </cell>
          <cell r="C6601" t="str">
            <v>12SP VENTED SPLT SECURITY</v>
          </cell>
          <cell r="D6601">
            <v>111.39</v>
          </cell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 t="str">
            <v>Volutone</v>
          </cell>
        </row>
        <row r="6602">
          <cell r="A6602" t="str">
            <v>VFD-12</v>
          </cell>
          <cell r="B6602" t="str">
            <v>Middle Atlantic</v>
          </cell>
          <cell r="C6602" t="str">
            <v>12SP VENT.FR.DOOR,UNIV.BL</v>
          </cell>
          <cell r="D6602">
            <v>132.38999999999999</v>
          </cell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 t="str">
            <v>Volutone</v>
          </cell>
        </row>
        <row r="6603">
          <cell r="A6603" t="str">
            <v>IDF-TM-1224BK</v>
          </cell>
          <cell r="B6603" t="str">
            <v>Middle Atlantic</v>
          </cell>
          <cell r="C6603" t="str">
            <v>12SP TRUSS MNTD,24"D ENCL</v>
          </cell>
          <cell r="D6603">
            <v>525.57000000000005</v>
          </cell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 t="str">
            <v>Volutone</v>
          </cell>
        </row>
        <row r="6604">
          <cell r="A6604" t="str">
            <v>SFACE12</v>
          </cell>
          <cell r="B6604" t="str">
            <v>Middle Atlantic</v>
          </cell>
          <cell r="C6604" t="str">
            <v>12SP TEXTURED RSH FACE ON</v>
          </cell>
          <cell r="D6604">
            <v>52.68</v>
          </cell>
          <cell r="E6604">
            <v>0</v>
          </cell>
          <cell r="F6604">
            <v>0.25</v>
          </cell>
          <cell r="G6604">
            <v>0</v>
          </cell>
          <cell r="H6604">
            <v>0</v>
          </cell>
          <cell r="I6604" t="str">
            <v>Volutone</v>
          </cell>
        </row>
        <row r="6605">
          <cell r="A6605" t="str">
            <v>FD-12</v>
          </cell>
          <cell r="B6605" t="str">
            <v>Middle Atlantic</v>
          </cell>
          <cell r="C6605" t="str">
            <v>12SP SOLID FRONTDR, UNIV.</v>
          </cell>
          <cell r="D6605">
            <v>76.099999999999994</v>
          </cell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 t="str">
            <v>Volutone</v>
          </cell>
        </row>
        <row r="6606">
          <cell r="A6606" t="str">
            <v>BB-12</v>
          </cell>
          <cell r="B6606" t="str">
            <v>Middle Atlantic</v>
          </cell>
          <cell r="C6606" t="str">
            <v>12SP SOLID COPPER BUSSBAR</v>
          </cell>
          <cell r="D6606">
            <v>50.75</v>
          </cell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 t="str">
            <v>Volutone</v>
          </cell>
        </row>
        <row r="6607">
          <cell r="A6607" t="str">
            <v>EVFD-12</v>
          </cell>
          <cell r="B6607" t="str">
            <v>Middle Atlantic</v>
          </cell>
          <cell r="C6607" t="str">
            <v>12SP SLOT VENTED DR(EWR)</v>
          </cell>
          <cell r="D6607">
            <v>115.7</v>
          </cell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 t="str">
            <v>Volutone</v>
          </cell>
        </row>
        <row r="6608">
          <cell r="A6608" t="str">
            <v>RK-RAP12-MP</v>
          </cell>
          <cell r="B6608" t="str">
            <v>Middle Atlantic</v>
          </cell>
          <cell r="C6608" t="str">
            <v>12SP RK REAR ACCESS KT,MP</v>
          </cell>
          <cell r="D6608">
            <v>79.760000000000005</v>
          </cell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 t="str">
            <v>Volutone</v>
          </cell>
        </row>
        <row r="6609">
          <cell r="A6609" t="str">
            <v>RK-RAP12</v>
          </cell>
          <cell r="B6609" t="str">
            <v>Middle Atlantic</v>
          </cell>
          <cell r="C6609" t="str">
            <v>12SP RK REAR ACCESS KIT</v>
          </cell>
          <cell r="D6609">
            <v>79.760000000000005</v>
          </cell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 t="str">
            <v>Volutone</v>
          </cell>
        </row>
        <row r="6610">
          <cell r="A6610" t="str">
            <v>DWR-RR12</v>
          </cell>
          <cell r="B6610" t="str">
            <v>Middle Atlantic</v>
          </cell>
          <cell r="C6610" t="str">
            <v>12SP REAR RL KIT DWR/EWR</v>
          </cell>
          <cell r="D6610">
            <v>21.96</v>
          </cell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 t="str">
            <v>Volutone</v>
          </cell>
        </row>
        <row r="6611">
          <cell r="A6611" t="str">
            <v>DT-PVFD-12</v>
          </cell>
          <cell r="B6611" t="str">
            <v>Middle Atlantic</v>
          </cell>
          <cell r="C6611" t="str">
            <v>12SP PLEXI VENTED FRNT DR</v>
          </cell>
          <cell r="D6611">
            <v>140.69</v>
          </cell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 t="str">
            <v>Volutone</v>
          </cell>
        </row>
        <row r="6612">
          <cell r="A6612" t="str">
            <v>PSDR-12</v>
          </cell>
          <cell r="B6612" t="str">
            <v>Middle Atlantic</v>
          </cell>
          <cell r="C6612" t="str">
            <v>12SP PLEXI SPLIT SECURITY</v>
          </cell>
          <cell r="D6612">
            <v>129.33000000000001</v>
          </cell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 t="str">
            <v>Volutone</v>
          </cell>
        </row>
        <row r="6613">
          <cell r="A6613" t="str">
            <v>PFD-12</v>
          </cell>
          <cell r="B6613" t="str">
            <v>Middle Atlantic</v>
          </cell>
          <cell r="C6613" t="str">
            <v>12SP PLEXI FRONTDR,UNIV.B</v>
          </cell>
          <cell r="D6613">
            <v>149.25</v>
          </cell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 t="str">
            <v>Volutone</v>
          </cell>
        </row>
        <row r="6614">
          <cell r="A6614" t="str">
            <v>LD-1230PS</v>
          </cell>
          <cell r="B6614" t="str">
            <v>Middle Atlantic</v>
          </cell>
          <cell r="C6614" t="str">
            <v>12SP LCD DSK SD RK,30,PS</v>
          </cell>
          <cell r="D6614">
            <v>696.8</v>
          </cell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 t="str">
            <v>Volutone</v>
          </cell>
        </row>
        <row r="6615">
          <cell r="A6615" t="str">
            <v>LD-1230HM</v>
          </cell>
          <cell r="B6615" t="str">
            <v>Middle Atlantic</v>
          </cell>
          <cell r="C6615" t="str">
            <v>12SP LCD DSK SD RK,30,HM</v>
          </cell>
          <cell r="D6615">
            <v>696.8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 t="str">
            <v>Volutone</v>
          </cell>
        </row>
        <row r="6616">
          <cell r="A6616" t="str">
            <v>LD-1230DC</v>
          </cell>
          <cell r="B6616" t="str">
            <v>Middle Atlantic</v>
          </cell>
          <cell r="C6616" t="str">
            <v>12SP LCD DSK SD RK,30,DC</v>
          </cell>
          <cell r="D6616">
            <v>696.8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 t="str">
            <v>Volutone</v>
          </cell>
        </row>
        <row r="6617">
          <cell r="A6617" t="str">
            <v>LVFD-12</v>
          </cell>
          <cell r="B6617" t="str">
            <v>Middle Atlantic</v>
          </cell>
          <cell r="C6617" t="str">
            <v>12SP LARGE PERF FR DOOR</v>
          </cell>
          <cell r="D6617">
            <v>157.57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 t="str">
            <v>Volutone</v>
          </cell>
        </row>
        <row r="6618">
          <cell r="A6618" t="str">
            <v>RK-GD12</v>
          </cell>
          <cell r="B6618" t="str">
            <v>Middle Atlantic</v>
          </cell>
          <cell r="C6618" t="str">
            <v>12SP GLS DR FOR BRK/OBRK</v>
          </cell>
          <cell r="D6618">
            <v>80.13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 t="str">
            <v>Volutone</v>
          </cell>
        </row>
        <row r="6619">
          <cell r="A6619" t="str">
            <v>DT-VFD-12</v>
          </cell>
          <cell r="B6619" t="str">
            <v>Middle Atlantic</v>
          </cell>
          <cell r="C6619" t="str">
            <v>12SP DTRK VENTED FRONT DR</v>
          </cell>
          <cell r="D6619">
            <v>80.930000000000007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 t="str">
            <v>Volutone</v>
          </cell>
        </row>
        <row r="6620">
          <cell r="A6620" t="str">
            <v>DT-RAP12</v>
          </cell>
          <cell r="B6620" t="str">
            <v>Middle Atlantic</v>
          </cell>
          <cell r="C6620" t="str">
            <v>12SP DTRK REAR ACCESS PAN</v>
          </cell>
          <cell r="D6620">
            <v>67.2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 t="str">
            <v>Volutone</v>
          </cell>
        </row>
        <row r="6621">
          <cell r="A6621" t="str">
            <v>DR-12</v>
          </cell>
          <cell r="B6621" t="str">
            <v>Middle Atlantic</v>
          </cell>
          <cell r="C6621" t="str">
            <v>12SP DESKTOP RACK RAIL</v>
          </cell>
          <cell r="D6621">
            <v>40.369999999999997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 t="str">
            <v>Volutone</v>
          </cell>
        </row>
        <row r="6622">
          <cell r="A6622" t="str">
            <v>AFACE12</v>
          </cell>
          <cell r="B6622" t="str">
            <v>Middle Atlantic</v>
          </cell>
          <cell r="C6622" t="str">
            <v>12SP ALUMINUM RSH FACE ON</v>
          </cell>
          <cell r="D6622">
            <v>67.39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 t="str">
            <v>Volutone</v>
          </cell>
        </row>
        <row r="6623">
          <cell r="A6623" t="str">
            <v>SFR-12-12</v>
          </cell>
          <cell r="B6623" t="str">
            <v>Middle Atlantic</v>
          </cell>
          <cell r="C6623" t="str">
            <v>12SP 12D SWING FRAME RACK</v>
          </cell>
          <cell r="D6623">
            <v>129.37</v>
          </cell>
          <cell r="E6623">
            <v>0</v>
          </cell>
          <cell r="F6623">
            <v>0.25</v>
          </cell>
          <cell r="G6623">
            <v>0</v>
          </cell>
          <cell r="H6623">
            <v>0</v>
          </cell>
          <cell r="I6623" t="str">
            <v>Volutone</v>
          </cell>
        </row>
        <row r="6624">
          <cell r="A6624" t="str">
            <v>VTF2-CP12</v>
          </cell>
          <cell r="B6624" t="str">
            <v>Middle Atlantic</v>
          </cell>
          <cell r="C6624" t="str">
            <v>12PC. VTF2 CONTRACT PACK</v>
          </cell>
          <cell r="D6624">
            <v>124.15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 t="str">
            <v>Volutone</v>
          </cell>
        </row>
        <row r="6625">
          <cell r="A6625" t="str">
            <v>VTF1-CP12</v>
          </cell>
          <cell r="B6625" t="str">
            <v>Middle Atlantic</v>
          </cell>
          <cell r="C6625" t="str">
            <v>12PC. VTF1 CONTRACT PACK</v>
          </cell>
          <cell r="D6625">
            <v>102.73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 t="str">
            <v>Volutone</v>
          </cell>
        </row>
        <row r="6626">
          <cell r="A6626" t="str">
            <v>VT2-CP12</v>
          </cell>
          <cell r="B6626" t="str">
            <v>Middle Atlantic</v>
          </cell>
          <cell r="C6626" t="str">
            <v>12PC. VT2 CONTRACT PACK</v>
          </cell>
          <cell r="D6626">
            <v>124.15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 t="str">
            <v>Volutone</v>
          </cell>
        </row>
        <row r="6627">
          <cell r="A6627" t="str">
            <v>VT1-CP12</v>
          </cell>
          <cell r="B6627" t="str">
            <v>Middle Atlantic</v>
          </cell>
          <cell r="C6627" t="str">
            <v>12PC. VT1 CONTRACT PACK</v>
          </cell>
          <cell r="D6627">
            <v>102.73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 t="str">
            <v>Volutone</v>
          </cell>
        </row>
        <row r="6628">
          <cell r="A6628" t="str">
            <v>UTR1-RP12</v>
          </cell>
          <cell r="B6628" t="str">
            <v>Middle Atlantic</v>
          </cell>
          <cell r="C6628" t="str">
            <v>12PC. UTR1 RACKSHELF PACK</v>
          </cell>
          <cell r="D6628">
            <v>232.22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 t="str">
            <v>Volutone</v>
          </cell>
        </row>
        <row r="6629">
          <cell r="A6629" t="str">
            <v>U1-RP12</v>
          </cell>
          <cell r="B6629" t="str">
            <v>Middle Atlantic</v>
          </cell>
          <cell r="C6629" t="str">
            <v>12PC. U1 RACKSHELF PACK</v>
          </cell>
          <cell r="D6629">
            <v>330.78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 t="str">
            <v>Volutone</v>
          </cell>
        </row>
        <row r="6630">
          <cell r="A6630" t="str">
            <v>SB2-CP12</v>
          </cell>
          <cell r="B6630" t="str">
            <v>Middle Atlantic</v>
          </cell>
          <cell r="C6630" t="str">
            <v>12PC. SB2 CONTRACT PACK</v>
          </cell>
          <cell r="D6630">
            <v>123.27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 t="str">
            <v>Volutone</v>
          </cell>
        </row>
        <row r="6631">
          <cell r="A6631" t="str">
            <v>SB1-CP12</v>
          </cell>
          <cell r="B6631" t="str">
            <v>Middle Atlantic</v>
          </cell>
          <cell r="C6631" t="str">
            <v>12PC. SB1 CONTRACT PACK</v>
          </cell>
          <cell r="D6631">
            <v>96.47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 t="str">
            <v>Volutone</v>
          </cell>
        </row>
        <row r="6632">
          <cell r="A6632" t="str">
            <v>PHBL2-CP12</v>
          </cell>
          <cell r="B6632" t="str">
            <v>Middle Atlantic</v>
          </cell>
          <cell r="C6632" t="str">
            <v>12PC. PHBL-2 CONTRACT PAC</v>
          </cell>
          <cell r="D6632">
            <v>96.75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 t="str">
            <v>Volutone</v>
          </cell>
        </row>
        <row r="6633">
          <cell r="A6633" t="str">
            <v>PHBL1-CP12</v>
          </cell>
          <cell r="B6633" t="str">
            <v>Middle Atlantic</v>
          </cell>
          <cell r="C6633" t="str">
            <v>12PC. PHBL-1 CONTRACT PAC</v>
          </cell>
          <cell r="D6633">
            <v>74.430000000000007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 t="str">
            <v>Volutone</v>
          </cell>
        </row>
        <row r="6634">
          <cell r="A6634" t="str">
            <v>PBL2-CP12</v>
          </cell>
          <cell r="B6634" t="str">
            <v>Middle Atlantic</v>
          </cell>
          <cell r="C6634" t="str">
            <v>12PC. PBL-2 CONTRACT PACK</v>
          </cell>
          <cell r="D6634">
            <v>81.06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 t="str">
            <v>Volutone</v>
          </cell>
        </row>
        <row r="6635">
          <cell r="A6635" t="str">
            <v>PBL1-CP12</v>
          </cell>
          <cell r="B6635" t="str">
            <v>Middle Atlantic</v>
          </cell>
          <cell r="C6635" t="str">
            <v>12PC. PBL-1 CONTRACT PACK</v>
          </cell>
          <cell r="D6635">
            <v>63.68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 t="str">
            <v>Volutone</v>
          </cell>
        </row>
        <row r="6636">
          <cell r="A6636" t="str">
            <v>FEB2-CP12</v>
          </cell>
          <cell r="B6636" t="str">
            <v>Middle Atlantic</v>
          </cell>
          <cell r="C6636" t="str">
            <v>12PC. FEB2 CONTRACT PACK</v>
          </cell>
          <cell r="D6636">
            <v>75.900000000000006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 t="str">
            <v>Volutone</v>
          </cell>
        </row>
        <row r="6637">
          <cell r="A6637" t="str">
            <v>FEB1-CP12</v>
          </cell>
          <cell r="B6637" t="str">
            <v>Middle Atlantic</v>
          </cell>
          <cell r="C6637" t="str">
            <v>12PC. FEB1 CONTRACT PACK</v>
          </cell>
          <cell r="D6637">
            <v>58.04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 t="str">
            <v>Volutone</v>
          </cell>
        </row>
        <row r="6638">
          <cell r="A6638" t="str">
            <v>EVT2-CP12</v>
          </cell>
          <cell r="B6638" t="str">
            <v>Middle Atlantic</v>
          </cell>
          <cell r="C6638" t="str">
            <v>12PC. EVT2 CONTRACT PACK</v>
          </cell>
          <cell r="D6638">
            <v>105.38</v>
          </cell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 t="str">
            <v>Volutone</v>
          </cell>
        </row>
        <row r="6639">
          <cell r="A6639" t="str">
            <v>EVT1-CP12</v>
          </cell>
          <cell r="B6639" t="str">
            <v>Middle Atlantic</v>
          </cell>
          <cell r="C6639" t="str">
            <v>12PC. EVT1 CONTRACT PACK</v>
          </cell>
          <cell r="D6639">
            <v>80.39</v>
          </cell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 t="str">
            <v>Volutone</v>
          </cell>
        </row>
        <row r="6640">
          <cell r="A6640" t="str">
            <v>EB2-CP12</v>
          </cell>
          <cell r="B6640" t="str">
            <v>Middle Atlantic</v>
          </cell>
          <cell r="C6640" t="str">
            <v>12PC. EB2 CONTRACT PACK</v>
          </cell>
          <cell r="D6640">
            <v>86.65</v>
          </cell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 t="str">
            <v>Volutone</v>
          </cell>
        </row>
        <row r="6641">
          <cell r="A6641" t="str">
            <v>EB1-CP12</v>
          </cell>
          <cell r="B6641" t="str">
            <v>Middle Atlantic</v>
          </cell>
          <cell r="C6641" t="str">
            <v>12PC. EB1 CONTRACT PACK</v>
          </cell>
          <cell r="D6641">
            <v>64.3</v>
          </cell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 t="str">
            <v>Volutone</v>
          </cell>
        </row>
        <row r="6642">
          <cell r="A6642" t="str">
            <v>CLH-AR12</v>
          </cell>
          <cell r="B6642" t="str">
            <v>Middle Atlantic</v>
          </cell>
          <cell r="C6642" t="str">
            <v>12"W ADJUSTABLE RUNG</v>
          </cell>
          <cell r="D6642">
            <v>12.97</v>
          </cell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 t="str">
            <v>Volutone</v>
          </cell>
        </row>
        <row r="6643">
          <cell r="A6643" t="str">
            <v>CLH-SS-12-2</v>
          </cell>
          <cell r="B6643" t="str">
            <v>Middle Atlantic</v>
          </cell>
          <cell r="C6643" t="str">
            <v>12"H SIDE STAND-OFF,2PC</v>
          </cell>
          <cell r="D6643">
            <v>24.04</v>
          </cell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 t="str">
            <v>Volutone</v>
          </cell>
        </row>
        <row r="6644">
          <cell r="A6644" t="str">
            <v>RSH4S12-LCD</v>
          </cell>
          <cell r="B6644" t="str">
            <v>Middle Atlantic</v>
          </cell>
          <cell r="C6644" t="str">
            <v>12 SPACE TEXTURED LCD MOU</v>
          </cell>
          <cell r="D6644">
            <v>97.07</v>
          </cell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 t="str">
            <v>Volutone</v>
          </cell>
        </row>
        <row r="6645">
          <cell r="A6645" t="str">
            <v>RSH4A12-LCD</v>
          </cell>
          <cell r="B6645" t="str">
            <v>Middle Atlantic</v>
          </cell>
          <cell r="C6645" t="str">
            <v>12 SPACE ANODIZED LCD MOU</v>
          </cell>
          <cell r="D6645">
            <v>102.46</v>
          </cell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 t="str">
            <v>Volutone</v>
          </cell>
        </row>
        <row r="6646">
          <cell r="A6646" t="str">
            <v>PD-1215J-S</v>
          </cell>
          <cell r="B6646" t="str">
            <v>Middle Atlantic</v>
          </cell>
          <cell r="C6646" t="str">
            <v>12 OUTLET,15AMP,J-BOX</v>
          </cell>
          <cell r="D6646">
            <v>99.7</v>
          </cell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 t="str">
            <v>Volutone</v>
          </cell>
        </row>
        <row r="6647">
          <cell r="A6647" t="str">
            <v>PD-2X615</v>
          </cell>
          <cell r="B6647" t="str">
            <v>Middle Atlantic</v>
          </cell>
          <cell r="C6647" t="str">
            <v>12 OUTLET, 2X15A CIRC W/T</v>
          </cell>
          <cell r="D6647">
            <v>93.13</v>
          </cell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 t="str">
            <v>Volutone</v>
          </cell>
        </row>
        <row r="6648">
          <cell r="A6648" t="str">
            <v>PD-1215</v>
          </cell>
          <cell r="B6648" t="str">
            <v>Middle Atlantic</v>
          </cell>
          <cell r="C6648" t="str">
            <v>12 OUTLET, 1X15A CIRC W/T</v>
          </cell>
          <cell r="D6648">
            <v>82.82</v>
          </cell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 t="str">
            <v>Volutone</v>
          </cell>
        </row>
        <row r="6649">
          <cell r="A6649" t="str">
            <v>PD-1220C-NS</v>
          </cell>
          <cell r="B6649" t="str">
            <v>Middle Atlantic</v>
          </cell>
          <cell r="C6649" t="str">
            <v>12 OUTLET SINGLE 20AMP PO</v>
          </cell>
          <cell r="D6649">
            <v>144.85</v>
          </cell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 t="str">
            <v>Volutone</v>
          </cell>
        </row>
        <row r="6650">
          <cell r="A6650" t="str">
            <v>PD-1220J</v>
          </cell>
          <cell r="B6650" t="str">
            <v>Middle Atlantic</v>
          </cell>
          <cell r="C6650" t="str">
            <v>12 OUTLET SGL 20AMP PWR W</v>
          </cell>
          <cell r="D6650">
            <v>123.84</v>
          </cell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 t="str">
            <v>Volutone</v>
          </cell>
        </row>
        <row r="6651">
          <cell r="A6651" t="str">
            <v>PD-2X620J</v>
          </cell>
          <cell r="B6651" t="str">
            <v>Middle Atlantic</v>
          </cell>
          <cell r="C6651" t="str">
            <v>12 OUTLET DUAL 20AMP PWR</v>
          </cell>
          <cell r="D6651">
            <v>139.11000000000001</v>
          </cell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 t="str">
            <v>Volutone</v>
          </cell>
        </row>
        <row r="6652">
          <cell r="A6652" t="str">
            <v>PD-1220J-IG</v>
          </cell>
          <cell r="B6652" t="str">
            <v>Middle Atlantic</v>
          </cell>
          <cell r="C6652" t="str">
            <v>12 OUTLET 20AMP ISO/G JBO</v>
          </cell>
          <cell r="D6652">
            <v>208.13</v>
          </cell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 t="str">
            <v>Volutone</v>
          </cell>
        </row>
        <row r="6653">
          <cell r="A6653" t="str">
            <v>J-12X6</v>
          </cell>
          <cell r="B6653" t="str">
            <v>Middle Atlantic</v>
          </cell>
          <cell r="C6653" t="str">
            <v>12 JUMPERS - 6 PACK</v>
          </cell>
          <cell r="D6653">
            <v>53.74</v>
          </cell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 t="str">
            <v>Volutone</v>
          </cell>
        </row>
        <row r="6654">
          <cell r="A6654" t="str">
            <v>CFR-11-18</v>
          </cell>
          <cell r="B6654" t="str">
            <v>Middle Atlantic</v>
          </cell>
          <cell r="C6654" t="str">
            <v>11SP,CABINET FRAME RK,18D</v>
          </cell>
          <cell r="D6654">
            <v>182.91</v>
          </cell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 t="str">
            <v>Volutone</v>
          </cell>
        </row>
        <row r="6655">
          <cell r="A6655" t="str">
            <v>CFR-11-16</v>
          </cell>
          <cell r="B6655" t="str">
            <v>Middle Atlantic</v>
          </cell>
          <cell r="C6655" t="str">
            <v>11SP,CABINET FRAME RK,16D</v>
          </cell>
          <cell r="D6655">
            <v>170.15</v>
          </cell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 t="str">
            <v>Volutone</v>
          </cell>
        </row>
        <row r="6656">
          <cell r="A6656" t="str">
            <v>SFACE11</v>
          </cell>
          <cell r="B6656" t="str">
            <v>Middle Atlantic</v>
          </cell>
          <cell r="C6656" t="str">
            <v>11SP TEXTURED RSH FACE ON</v>
          </cell>
          <cell r="D6656">
            <v>52.68</v>
          </cell>
          <cell r="E6656">
            <v>0</v>
          </cell>
          <cell r="F6656">
            <v>0.25</v>
          </cell>
          <cell r="G6656">
            <v>0</v>
          </cell>
          <cell r="H6656">
            <v>0</v>
          </cell>
          <cell r="I6656" t="str">
            <v>Volutone</v>
          </cell>
        </row>
        <row r="6657">
          <cell r="A6657" t="str">
            <v>AFACE11</v>
          </cell>
          <cell r="B6657" t="str">
            <v>Middle Atlantic</v>
          </cell>
          <cell r="C6657" t="str">
            <v>11SP ALUMINUM RSH FACE ON</v>
          </cell>
          <cell r="D6657">
            <v>67.39</v>
          </cell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 t="str">
            <v>Volutone</v>
          </cell>
        </row>
        <row r="6658">
          <cell r="A6658" t="str">
            <v>QFAN-119</v>
          </cell>
          <cell r="B6658" t="str">
            <v>Middle Atlantic</v>
          </cell>
          <cell r="C6658" t="str">
            <v>119MM QUIET FAN 220V</v>
          </cell>
          <cell r="D6658">
            <v>47.63</v>
          </cell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 t="str">
            <v>Volutone</v>
          </cell>
        </row>
        <row r="6659">
          <cell r="A6659" t="str">
            <v>FAN-119</v>
          </cell>
          <cell r="B6659" t="str">
            <v>Middle Atlantic</v>
          </cell>
          <cell r="C6659" t="str">
            <v>119MM FAN 220V W/CORD</v>
          </cell>
          <cell r="D6659">
            <v>33.799999999999997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 t="str">
            <v>Volutone</v>
          </cell>
        </row>
        <row r="6660">
          <cell r="A6660" t="str">
            <v>RSH4S11-LCD</v>
          </cell>
          <cell r="B6660" t="str">
            <v>Middle Atlantic</v>
          </cell>
          <cell r="C6660" t="str">
            <v>11 SPACE TEXTURED LCD MOU</v>
          </cell>
          <cell r="D6660">
            <v>97.07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 t="str">
            <v>Volutone</v>
          </cell>
        </row>
        <row r="6661">
          <cell r="A6661" t="str">
            <v>RSH4A11-LCD</v>
          </cell>
          <cell r="B6661" t="str">
            <v>Middle Atlantic</v>
          </cell>
          <cell r="C6661" t="str">
            <v>11 SPACE ANODIZED LCD MOU</v>
          </cell>
          <cell r="D6661">
            <v>102.46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 t="str">
            <v>Volutone</v>
          </cell>
        </row>
        <row r="6662">
          <cell r="A6662" t="str">
            <v>ERK-1025KD</v>
          </cell>
          <cell r="B6662" t="str">
            <v>Middle Atlantic</v>
          </cell>
          <cell r="C6662" t="str">
            <v>10SP/25D KD STNDALN RACK</v>
          </cell>
          <cell r="D6662">
            <v>357.58</v>
          </cell>
          <cell r="E6662">
            <v>0</v>
          </cell>
          <cell r="F6662">
            <v>1</v>
          </cell>
          <cell r="G6662">
            <v>0</v>
          </cell>
          <cell r="H6662">
            <v>0</v>
          </cell>
          <cell r="I6662" t="str">
            <v>Volutone</v>
          </cell>
        </row>
        <row r="6663">
          <cell r="A6663" t="str">
            <v>DWR-10-22PD</v>
          </cell>
          <cell r="B6663" t="str">
            <v>Middle Atlantic</v>
          </cell>
          <cell r="C6663" t="str">
            <v>10SP/22D WALLRACK W/PLEXI</v>
          </cell>
          <cell r="D6663">
            <v>399.88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 t="str">
            <v>Volutone</v>
          </cell>
        </row>
        <row r="6664">
          <cell r="A6664" t="str">
            <v>DWR-10-22</v>
          </cell>
          <cell r="B6664" t="str">
            <v>Middle Atlantic</v>
          </cell>
          <cell r="C6664" t="str">
            <v>10SP/22D WALLRACK BLACK</v>
          </cell>
          <cell r="D6664">
            <v>302.76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 t="str">
            <v>Volutone</v>
          </cell>
        </row>
        <row r="6665">
          <cell r="A6665" t="str">
            <v>EWR-10-22SD</v>
          </cell>
          <cell r="B6665" t="str">
            <v>Middle Atlantic</v>
          </cell>
          <cell r="C6665" t="str">
            <v>10SP/22D ECONO WLRK,BK,DR</v>
          </cell>
          <cell r="D6665">
            <v>299.60000000000002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 t="str">
            <v>Volutone</v>
          </cell>
        </row>
        <row r="6666">
          <cell r="A6666" t="str">
            <v>EWR-10-22</v>
          </cell>
          <cell r="B6666" t="str">
            <v>Middle Atlantic</v>
          </cell>
          <cell r="C6666" t="str">
            <v>10SP/22D ECONO WALLRK BK</v>
          </cell>
          <cell r="D6666">
            <v>242.73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 t="str">
            <v>Volutone</v>
          </cell>
        </row>
        <row r="6667">
          <cell r="A6667" t="str">
            <v>DTRK-1018</v>
          </cell>
          <cell r="B6667" t="str">
            <v>Middle Atlantic</v>
          </cell>
          <cell r="C6667" t="str">
            <v>10SP/18D DSKTP RK,NO DRS</v>
          </cell>
          <cell r="D6667">
            <v>178.4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 t="str">
            <v>Volutone</v>
          </cell>
        </row>
        <row r="6668">
          <cell r="A6668" t="str">
            <v>DWR-10-17PD</v>
          </cell>
          <cell r="B6668" t="str">
            <v>Middle Atlantic</v>
          </cell>
          <cell r="C6668" t="str">
            <v>10SP/17D WALLRACK W/PLEXI</v>
          </cell>
          <cell r="D6668">
            <v>380.4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 t="str">
            <v>Volutone</v>
          </cell>
        </row>
        <row r="6669">
          <cell r="A6669" t="str">
            <v>DWR-10-17</v>
          </cell>
          <cell r="B6669" t="str">
            <v>Middle Atlantic</v>
          </cell>
          <cell r="C6669" t="str">
            <v>10SP/17D WALLRACK BLACK</v>
          </cell>
          <cell r="D6669">
            <v>281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 t="str">
            <v>Volutone</v>
          </cell>
        </row>
        <row r="6670">
          <cell r="A6670" t="str">
            <v>EWR-10-17SD</v>
          </cell>
          <cell r="B6670" t="str">
            <v>Middle Atlantic</v>
          </cell>
          <cell r="C6670" t="str">
            <v>10SP/17D ECONO WLRK,BK,DR</v>
          </cell>
          <cell r="D6670">
            <v>273.69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 t="str">
            <v>Volutone</v>
          </cell>
        </row>
        <row r="6671">
          <cell r="A6671" t="str">
            <v>EWR-10-17</v>
          </cell>
          <cell r="B6671" t="str">
            <v>Middle Atlantic</v>
          </cell>
          <cell r="C6671" t="str">
            <v>10SP/17D ECONO WALLRK BK</v>
          </cell>
          <cell r="D6671">
            <v>223.77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 t="str">
            <v>Volutone</v>
          </cell>
        </row>
        <row r="6672">
          <cell r="A6672" t="str">
            <v>RK-RR10</v>
          </cell>
          <cell r="B6672" t="str">
            <v>Middle Atlantic</v>
          </cell>
          <cell r="C6672" t="str">
            <v>10SP(17.5")RAIL KIT R/BRK</v>
          </cell>
          <cell r="D6672">
            <v>15.05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 t="str">
            <v>Volutone</v>
          </cell>
        </row>
        <row r="6673">
          <cell r="A6673" t="str">
            <v>CFR-10-18</v>
          </cell>
          <cell r="B6673" t="str">
            <v>Middle Atlantic</v>
          </cell>
          <cell r="C6673" t="str">
            <v>10SP,CABINET FRAME RK,18D</v>
          </cell>
          <cell r="D6673">
            <v>182.91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 t="str">
            <v>Volutone</v>
          </cell>
        </row>
        <row r="6674">
          <cell r="A6674" t="str">
            <v>CFR-10-16</v>
          </cell>
          <cell r="B6674" t="str">
            <v>Middle Atlantic</v>
          </cell>
          <cell r="C6674" t="str">
            <v>10SP,CABINET FRAME RK,16D</v>
          </cell>
          <cell r="D6674">
            <v>170.15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 t="str">
            <v>Volutone</v>
          </cell>
        </row>
        <row r="6675">
          <cell r="A6675" t="str">
            <v>VFD-10</v>
          </cell>
          <cell r="B6675" t="str">
            <v>Middle Atlantic</v>
          </cell>
          <cell r="C6675" t="str">
            <v>10SP VENT.FR.DOOR,UNIV.BL</v>
          </cell>
          <cell r="D6675">
            <v>126.31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 t="str">
            <v>Volutone</v>
          </cell>
        </row>
        <row r="6676">
          <cell r="A6676" t="str">
            <v>SFACE10</v>
          </cell>
          <cell r="B6676" t="str">
            <v>Middle Atlantic</v>
          </cell>
          <cell r="C6676" t="str">
            <v>10SP TEXTURED RSH FACE ON</v>
          </cell>
          <cell r="D6676">
            <v>52.68</v>
          </cell>
          <cell r="E6676">
            <v>0</v>
          </cell>
          <cell r="F6676">
            <v>0.25</v>
          </cell>
          <cell r="G6676">
            <v>0</v>
          </cell>
          <cell r="H6676">
            <v>0</v>
          </cell>
          <cell r="I6676" t="str">
            <v>Volutone</v>
          </cell>
        </row>
        <row r="6677">
          <cell r="A6677" t="str">
            <v>FD-10</v>
          </cell>
          <cell r="B6677" t="str">
            <v>Middle Atlantic</v>
          </cell>
          <cell r="C6677" t="str">
            <v>10SP SOLID FRONTDR, UNIV.</v>
          </cell>
          <cell r="D6677">
            <v>68.459999999999994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 t="str">
            <v>Volutone</v>
          </cell>
        </row>
        <row r="6678">
          <cell r="A6678" t="str">
            <v>EVFD-10</v>
          </cell>
          <cell r="B6678" t="str">
            <v>Middle Atlantic</v>
          </cell>
          <cell r="C6678" t="str">
            <v>10SP SLOT VENTED DR(EWR)</v>
          </cell>
          <cell r="D6678">
            <v>109.12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 t="str">
            <v>Volutone</v>
          </cell>
        </row>
        <row r="6679">
          <cell r="A6679" t="str">
            <v>DWR-RR10</v>
          </cell>
          <cell r="B6679" t="str">
            <v>Middle Atlantic</v>
          </cell>
          <cell r="C6679" t="str">
            <v>10SP REAR RL KIT DWR/EWR</v>
          </cell>
          <cell r="D6679">
            <v>20.38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 t="str">
            <v>Volutone</v>
          </cell>
        </row>
        <row r="6680">
          <cell r="A6680" t="str">
            <v>DT-PVFD-10</v>
          </cell>
          <cell r="B6680" t="str">
            <v>Middle Atlantic</v>
          </cell>
          <cell r="C6680" t="str">
            <v>10SP PLEXI VENTED FRNT DR</v>
          </cell>
          <cell r="D6680">
            <v>133.41999999999999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 t="str">
            <v>Volutone</v>
          </cell>
        </row>
        <row r="6681">
          <cell r="A6681" t="str">
            <v>PFD-10</v>
          </cell>
          <cell r="B6681" t="str">
            <v>Middle Atlantic</v>
          </cell>
          <cell r="C6681" t="str">
            <v>10SP PLEXI FRONTDR,UNIV.B</v>
          </cell>
          <cell r="D6681">
            <v>143.02000000000001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 t="str">
            <v>Volutone</v>
          </cell>
        </row>
        <row r="6682">
          <cell r="A6682" t="str">
            <v>LVFD-10</v>
          </cell>
          <cell r="B6682" t="str">
            <v>Middle Atlantic</v>
          </cell>
          <cell r="C6682" t="str">
            <v>10SP LARGE PERF FR DOOR</v>
          </cell>
          <cell r="D6682">
            <v>150.30000000000001</v>
          </cell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 t="str">
            <v>Volutone</v>
          </cell>
        </row>
        <row r="6683">
          <cell r="A6683" t="str">
            <v>RK-GD10</v>
          </cell>
          <cell r="B6683" t="str">
            <v>Middle Atlantic</v>
          </cell>
          <cell r="C6683" t="str">
            <v>10SP GLS DR FOR BRK/OBRK</v>
          </cell>
          <cell r="D6683">
            <v>72.69</v>
          </cell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 t="str">
            <v>Volutone</v>
          </cell>
        </row>
        <row r="6684">
          <cell r="A6684" t="str">
            <v>DT-VFD-10</v>
          </cell>
          <cell r="B6684" t="str">
            <v>Middle Atlantic</v>
          </cell>
          <cell r="C6684" t="str">
            <v>10SP DTRK VENTED FRONT DR</v>
          </cell>
          <cell r="D6684">
            <v>78.849999999999994</v>
          </cell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 t="str">
            <v>Volutone</v>
          </cell>
        </row>
        <row r="6685">
          <cell r="A6685" t="str">
            <v>DT-RAP10</v>
          </cell>
          <cell r="B6685" t="str">
            <v>Middle Atlantic</v>
          </cell>
          <cell r="C6685" t="str">
            <v>10SP DTRK REAR ACCESS PAN</v>
          </cell>
          <cell r="D6685">
            <v>64.2</v>
          </cell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 t="str">
            <v>Volutone</v>
          </cell>
        </row>
        <row r="6686">
          <cell r="A6686" t="str">
            <v>AFACE10</v>
          </cell>
          <cell r="B6686" t="str">
            <v>Middle Atlantic</v>
          </cell>
          <cell r="C6686" t="str">
            <v>10SP ALUMINUM RSH FACE ON</v>
          </cell>
          <cell r="D6686">
            <v>67.39</v>
          </cell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 t="str">
            <v>Volutone</v>
          </cell>
        </row>
        <row r="6687">
          <cell r="A6687" t="str">
            <v>SBX-10</v>
          </cell>
          <cell r="B6687" t="str">
            <v>Middle Atlantic</v>
          </cell>
          <cell r="C6687" t="str">
            <v>10SP 17D WALLRACK W/FRONT</v>
          </cell>
          <cell r="D6687">
            <v>251.08</v>
          </cell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 t="str">
            <v>Volutone</v>
          </cell>
        </row>
        <row r="6688">
          <cell r="A6688" t="str">
            <v>BRK10</v>
          </cell>
          <cell r="B6688" t="str">
            <v>Middle Atlantic</v>
          </cell>
          <cell r="C6688" t="str">
            <v>10SP (17.5") RACK,18"DEEP</v>
          </cell>
          <cell r="D6688">
            <v>91.6</v>
          </cell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 t="str">
            <v>Volutone</v>
          </cell>
        </row>
        <row r="6689">
          <cell r="A6689" t="str">
            <v>RK10</v>
          </cell>
          <cell r="B6689" t="str">
            <v>Middle Atlantic</v>
          </cell>
          <cell r="C6689" t="str">
            <v>10SP (17.5") RACK,16"DEEP</v>
          </cell>
          <cell r="D6689">
            <v>85.11</v>
          </cell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 t="str">
            <v>Volutone</v>
          </cell>
        </row>
        <row r="6690">
          <cell r="A6690" t="str">
            <v>UP1P</v>
          </cell>
          <cell r="B6690" t="str">
            <v>Middle Atlantic</v>
          </cell>
          <cell r="C6690" t="str">
            <v>10PK,1SP UTILITY PNL 1.75</v>
          </cell>
          <cell r="D6690">
            <v>69.61</v>
          </cell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 t="str">
            <v>Volutone</v>
          </cell>
        </row>
        <row r="6691">
          <cell r="A6691" t="str">
            <v>LBP-1.5</v>
          </cell>
          <cell r="B6691" t="str">
            <v>Middle Atlantic</v>
          </cell>
          <cell r="C6691" t="str">
            <v>10PK LACING BARS W/1.5OFF</v>
          </cell>
          <cell r="D6691">
            <v>50.84</v>
          </cell>
          <cell r="E6691">
            <v>0</v>
          </cell>
          <cell r="F6691">
            <v>1</v>
          </cell>
          <cell r="G6691">
            <v>0</v>
          </cell>
          <cell r="H6691">
            <v>0</v>
          </cell>
          <cell r="I6691" t="str">
            <v>Volutone</v>
          </cell>
        </row>
        <row r="6692">
          <cell r="A6692" t="str">
            <v>LBP-6R90</v>
          </cell>
          <cell r="B6692" t="str">
            <v>Middle Atlantic</v>
          </cell>
          <cell r="C6692" t="str">
            <v>10PK 90DEGREE 6"OFFSET</v>
          </cell>
          <cell r="D6692">
            <v>60.38</v>
          </cell>
          <cell r="E6692">
            <v>0</v>
          </cell>
          <cell r="F6692">
            <v>1</v>
          </cell>
          <cell r="G6692">
            <v>0</v>
          </cell>
          <cell r="H6692">
            <v>0</v>
          </cell>
          <cell r="I6692" t="str">
            <v>Volutone</v>
          </cell>
        </row>
        <row r="6693">
          <cell r="A6693" t="str">
            <v>LBP-4R90</v>
          </cell>
          <cell r="B6693" t="str">
            <v>Middle Atlantic</v>
          </cell>
          <cell r="C6693" t="str">
            <v>10PK 90DEGREE 4"OFFSET</v>
          </cell>
          <cell r="D6693">
            <v>55.09</v>
          </cell>
          <cell r="E6693">
            <v>0</v>
          </cell>
          <cell r="F6693">
            <v>1</v>
          </cell>
          <cell r="G6693">
            <v>0</v>
          </cell>
          <cell r="H6693">
            <v>0</v>
          </cell>
          <cell r="I6693" t="str">
            <v>Volutone</v>
          </cell>
        </row>
        <row r="6694">
          <cell r="A6694" t="str">
            <v>LBP-10R90</v>
          </cell>
          <cell r="B6694" t="str">
            <v>Middle Atlantic</v>
          </cell>
          <cell r="C6694" t="str">
            <v>10PK 90DEGREE 10"OFFSET</v>
          </cell>
          <cell r="D6694">
            <v>64.44</v>
          </cell>
          <cell r="E6694">
            <v>0</v>
          </cell>
          <cell r="F6694">
            <v>1</v>
          </cell>
          <cell r="G6694">
            <v>0</v>
          </cell>
          <cell r="H6694">
            <v>0</v>
          </cell>
          <cell r="I6694" t="str">
            <v>Volutone</v>
          </cell>
        </row>
        <row r="6695">
          <cell r="A6695" t="str">
            <v>LBP-1.5R90</v>
          </cell>
          <cell r="B6695" t="str">
            <v>Middle Atlantic</v>
          </cell>
          <cell r="C6695" t="str">
            <v>10PK 90DEGREE 1.5"OFFSET</v>
          </cell>
          <cell r="D6695">
            <v>49.59</v>
          </cell>
          <cell r="E6695">
            <v>0</v>
          </cell>
          <cell r="F6695">
            <v>1</v>
          </cell>
          <cell r="G6695">
            <v>0</v>
          </cell>
          <cell r="H6695">
            <v>0</v>
          </cell>
          <cell r="I6695" t="str">
            <v>Volutone</v>
          </cell>
        </row>
        <row r="6696">
          <cell r="A6696" t="str">
            <v>MW-10FT</v>
          </cell>
          <cell r="B6696" t="str">
            <v>Middle Atlantic</v>
          </cell>
          <cell r="C6696" t="str">
            <v>10FAN TOP OPT. MRK/WRK(BL</v>
          </cell>
          <cell r="D6696">
            <v>32.130000000000003</v>
          </cell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 t="str">
            <v>Volutone</v>
          </cell>
        </row>
        <row r="6697">
          <cell r="A6697" t="str">
            <v>FAN-10</v>
          </cell>
          <cell r="B6697" t="str">
            <v>Middle Atlantic</v>
          </cell>
          <cell r="C6697" t="str">
            <v>10FAN 115V W/CORD</v>
          </cell>
          <cell r="D6697">
            <v>138.08000000000001</v>
          </cell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 t="str">
            <v>Volutone</v>
          </cell>
        </row>
        <row r="6698">
          <cell r="A6698" t="str">
            <v>UPS-1000R-8</v>
          </cell>
          <cell r="B6698" t="str">
            <v>Middle Atlantic</v>
          </cell>
          <cell r="C6698" t="str">
            <v>100VA/750W UPS,IND.OUT</v>
          </cell>
          <cell r="D6698">
            <v>715</v>
          </cell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 t="str">
            <v>Volutone</v>
          </cell>
        </row>
        <row r="6699">
          <cell r="A6699" t="str">
            <v>HG</v>
          </cell>
          <cell r="B6699" t="str">
            <v>Middle Atlantic</v>
          </cell>
          <cell r="C6699" t="str">
            <v>100PC,10-32 RUST RST SCW</v>
          </cell>
          <cell r="D6699">
            <v>34.159999999999997</v>
          </cell>
          <cell r="E6699">
            <v>0</v>
          </cell>
          <cell r="F6699">
            <v>1</v>
          </cell>
          <cell r="G6699">
            <v>0</v>
          </cell>
          <cell r="H6699">
            <v>0</v>
          </cell>
          <cell r="I6699" t="str">
            <v>Volutone</v>
          </cell>
        </row>
        <row r="6700">
          <cell r="A6700" t="str">
            <v>HM</v>
          </cell>
          <cell r="B6700" t="str">
            <v>Middle Atlantic</v>
          </cell>
          <cell r="C6700" t="str">
            <v>100PC,10-32 PREM PHIL SCW</v>
          </cell>
          <cell r="D6700">
            <v>34</v>
          </cell>
          <cell r="E6700">
            <v>0</v>
          </cell>
          <cell r="F6700">
            <v>1</v>
          </cell>
          <cell r="G6700">
            <v>0</v>
          </cell>
          <cell r="H6700">
            <v>0</v>
          </cell>
          <cell r="I6700" t="str">
            <v>Volutone</v>
          </cell>
        </row>
        <row r="6701">
          <cell r="A6701" t="str">
            <v>SW</v>
          </cell>
          <cell r="B6701" t="str">
            <v>Middle Atlantic</v>
          </cell>
          <cell r="C6701" t="str">
            <v>100PC SHOULDER WASHERS</v>
          </cell>
          <cell r="D6701">
            <v>5.71</v>
          </cell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 t="str">
            <v>Volutone</v>
          </cell>
        </row>
        <row r="6702">
          <cell r="A6702" t="str">
            <v>HP-6MM</v>
          </cell>
          <cell r="B6702" t="str">
            <v>Middle Atlantic</v>
          </cell>
          <cell r="C6702" t="str">
            <v>100PC 6MM RACK SCREWS, BL</v>
          </cell>
          <cell r="D6702">
            <v>27.39</v>
          </cell>
          <cell r="E6702">
            <v>0</v>
          </cell>
          <cell r="F6702">
            <v>1</v>
          </cell>
          <cell r="G6702">
            <v>0</v>
          </cell>
          <cell r="H6702">
            <v>0</v>
          </cell>
          <cell r="I6702" t="str">
            <v>Volutone</v>
          </cell>
        </row>
        <row r="6703">
          <cell r="A6703" t="str">
            <v>ST3MP</v>
          </cell>
          <cell r="B6703" t="str">
            <v>Middle Atlantic</v>
          </cell>
          <cell r="C6703" t="str">
            <v>100PC 3SP SHIM TABS</v>
          </cell>
          <cell r="D6703">
            <v>65.44</v>
          </cell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 t="str">
            <v>Volutone</v>
          </cell>
        </row>
        <row r="6704">
          <cell r="A6704" t="str">
            <v>ST1MP</v>
          </cell>
          <cell r="B6704" t="str">
            <v>Middle Atlantic</v>
          </cell>
          <cell r="C6704" t="str">
            <v>100PC 1SP SHIM TABS</v>
          </cell>
          <cell r="D6704">
            <v>39.56</v>
          </cell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 t="str">
            <v>Volutone</v>
          </cell>
        </row>
        <row r="6705">
          <cell r="A6705" t="str">
            <v>HP-24</v>
          </cell>
          <cell r="B6705" t="str">
            <v>Middle Atlantic</v>
          </cell>
          <cell r="C6705" t="str">
            <v>100PC 12-24 RACK SCREWS W</v>
          </cell>
          <cell r="D6705">
            <v>16.12</v>
          </cell>
          <cell r="E6705">
            <v>0</v>
          </cell>
          <cell r="F6705">
            <v>1</v>
          </cell>
          <cell r="G6705">
            <v>0</v>
          </cell>
          <cell r="H6705">
            <v>0</v>
          </cell>
          <cell r="I6705" t="str">
            <v>Volutone</v>
          </cell>
        </row>
        <row r="6706">
          <cell r="A6706" t="str">
            <v>HPQ</v>
          </cell>
          <cell r="B6706" t="str">
            <v>Middle Atlantic</v>
          </cell>
          <cell r="C6706" t="str">
            <v>100PC 10-32X3/8 RK SCREWS</v>
          </cell>
          <cell r="D6706">
            <v>13.7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 t="str">
            <v>Volutone</v>
          </cell>
        </row>
        <row r="6707">
          <cell r="A6707" t="str">
            <v>HS</v>
          </cell>
          <cell r="B6707" t="str">
            <v>Middle Atlantic</v>
          </cell>
          <cell r="C6707" t="str">
            <v>100PC 10-32 SQUARE DRIVE</v>
          </cell>
          <cell r="D6707">
            <v>17.36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 t="str">
            <v>Volutone</v>
          </cell>
        </row>
        <row r="6708">
          <cell r="A6708" t="str">
            <v>HSK</v>
          </cell>
          <cell r="B6708" t="str">
            <v>Middle Atlantic</v>
          </cell>
          <cell r="C6708" t="str">
            <v>100PC 10-32 SQDRIVE W/PIN</v>
          </cell>
          <cell r="D6708">
            <v>22.36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 t="str">
            <v>Volutone</v>
          </cell>
        </row>
        <row r="6709">
          <cell r="A6709" t="str">
            <v>HW100</v>
          </cell>
          <cell r="B6709" t="str">
            <v>Middle Atlantic</v>
          </cell>
          <cell r="C6709" t="str">
            <v>100PC 10-32 SCREW W/CAPT.</v>
          </cell>
          <cell r="D6709">
            <v>17.899999999999999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 t="str">
            <v>Volutone</v>
          </cell>
        </row>
        <row r="6710">
          <cell r="A6710" t="str">
            <v>HP</v>
          </cell>
          <cell r="B6710" t="str">
            <v>Middle Atlantic</v>
          </cell>
          <cell r="C6710" t="str">
            <v>100PC 10-32 RACK SCREWS W</v>
          </cell>
          <cell r="D6710">
            <v>13.7</v>
          </cell>
          <cell r="E6710">
            <v>0</v>
          </cell>
          <cell r="F6710">
            <v>1</v>
          </cell>
          <cell r="G6710">
            <v>0</v>
          </cell>
          <cell r="H6710">
            <v>0</v>
          </cell>
          <cell r="I6710" t="str">
            <v>Volutone</v>
          </cell>
        </row>
        <row r="6711">
          <cell r="A6711" t="str">
            <v>UPS-1000R-IP</v>
          </cell>
          <cell r="B6711" t="str">
            <v>Middle Atlantic</v>
          </cell>
          <cell r="C6711" t="str">
            <v>1000VA/750W UPS W/NIC</v>
          </cell>
          <cell r="D6711">
            <v>796.4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 t="str">
            <v>Volutone</v>
          </cell>
        </row>
        <row r="6712">
          <cell r="A6712" t="str">
            <v>UPS-1000R</v>
          </cell>
          <cell r="B6712" t="str">
            <v>Middle Atlantic</v>
          </cell>
          <cell r="C6712" t="str">
            <v>1000VA/750W UPS</v>
          </cell>
          <cell r="D6712">
            <v>653.4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 t="str">
            <v>Volutone</v>
          </cell>
        </row>
        <row r="6713">
          <cell r="A6713" t="str">
            <v>UPS-1000R-8IP</v>
          </cell>
          <cell r="B6713" t="str">
            <v>Middle Atlantic</v>
          </cell>
          <cell r="C6713" t="str">
            <v>1000VA UPS,IND.OUT W/NIC</v>
          </cell>
          <cell r="D6713">
            <v>858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 t="str">
            <v>Volutone</v>
          </cell>
        </row>
        <row r="6714">
          <cell r="A6714" t="str">
            <v>IEC-6X100</v>
          </cell>
          <cell r="B6714" t="str">
            <v>Middle Atlantic</v>
          </cell>
          <cell r="C6714" t="str">
            <v>100-PK 6",TWIST IEC</v>
          </cell>
          <cell r="D6714">
            <v>403.74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 t="str">
            <v>Volutone</v>
          </cell>
        </row>
        <row r="6715">
          <cell r="A6715" t="str">
            <v>IEC-48X100</v>
          </cell>
          <cell r="B6715" t="str">
            <v>Middle Atlantic</v>
          </cell>
          <cell r="C6715" t="str">
            <v>100-PK 48",TWIST IEC</v>
          </cell>
          <cell r="D6715">
            <v>673.6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 t="str">
            <v>Volutone</v>
          </cell>
        </row>
        <row r="6716">
          <cell r="A6716" t="str">
            <v>IEC-36X100</v>
          </cell>
          <cell r="B6716" t="str">
            <v>Middle Atlantic</v>
          </cell>
          <cell r="C6716" t="str">
            <v>100-PK 36",TWIST IEC</v>
          </cell>
          <cell r="D6716">
            <v>632.35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 t="str">
            <v>Volutone</v>
          </cell>
        </row>
        <row r="6717">
          <cell r="A6717" t="str">
            <v>IEC-24X100</v>
          </cell>
          <cell r="B6717" t="str">
            <v>Middle Atlantic</v>
          </cell>
          <cell r="C6717" t="str">
            <v>100-PK 24",TWIST IEC</v>
          </cell>
          <cell r="D6717">
            <v>587.5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 t="str">
            <v>Volutone</v>
          </cell>
        </row>
        <row r="6718">
          <cell r="A6718" t="str">
            <v>IEC-18X100</v>
          </cell>
          <cell r="B6718" t="str">
            <v>Middle Atlantic</v>
          </cell>
          <cell r="C6718" t="str">
            <v>100-PK 18",TWIST IEC</v>
          </cell>
          <cell r="D6718">
            <v>517.55999999999995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 t="str">
            <v>Volutone</v>
          </cell>
        </row>
        <row r="6719">
          <cell r="A6719" t="str">
            <v>IEC-12X100</v>
          </cell>
          <cell r="B6719" t="str">
            <v>Middle Atlantic</v>
          </cell>
          <cell r="C6719" t="str">
            <v>100-PK 12",TWIST IEC</v>
          </cell>
          <cell r="D6719">
            <v>477.7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 t="str">
            <v>Volutone</v>
          </cell>
        </row>
        <row r="6720">
          <cell r="A6720" t="str">
            <v>MW-10FT-FC</v>
          </cell>
          <cell r="B6720" t="str">
            <v>Middle Atlantic</v>
          </cell>
          <cell r="C6720" t="str">
            <v>10"(1)FAN/TOP W/FC M/W</v>
          </cell>
          <cell r="D6720">
            <v>319.47000000000003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 t="str">
            <v>Volutone</v>
          </cell>
        </row>
        <row r="6721">
          <cell r="A6721" t="str">
            <v>ERK-10FT-FC</v>
          </cell>
          <cell r="B6721" t="str">
            <v>Middle Atlantic</v>
          </cell>
          <cell r="C6721" t="str">
            <v>10"(1)FAN/TOP W/FC ERK</v>
          </cell>
          <cell r="D6721">
            <v>312.92</v>
          </cell>
          <cell r="E6721">
            <v>0</v>
          </cell>
          <cell r="F6721">
            <v>1</v>
          </cell>
          <cell r="G6721">
            <v>0</v>
          </cell>
          <cell r="H6721">
            <v>0</v>
          </cell>
          <cell r="I6721" t="str">
            <v>Volutone</v>
          </cell>
        </row>
        <row r="6722">
          <cell r="A6722" t="str">
            <v>EFB10S</v>
          </cell>
          <cell r="B6722" t="str">
            <v>Middle Atlantic</v>
          </cell>
          <cell r="C6722" t="str">
            <v>10-GANG FLOOR BOX STEEL</v>
          </cell>
          <cell r="D6722">
            <v>279.89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 t="str">
            <v>Volutone</v>
          </cell>
        </row>
        <row r="6723">
          <cell r="A6723" t="str">
            <v>TS1022</v>
          </cell>
          <cell r="B6723" t="str">
            <v>Middle Atlantic</v>
          </cell>
          <cell r="C6723" t="str">
            <v>10-22 AX-S SERVICE STAND</v>
          </cell>
          <cell r="D6723">
            <v>205.44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 t="str">
            <v>Volutone</v>
          </cell>
        </row>
        <row r="6724">
          <cell r="A6724" t="str">
            <v>RSH4S10-LCD</v>
          </cell>
          <cell r="B6724" t="str">
            <v>Middle Atlantic</v>
          </cell>
          <cell r="C6724" t="str">
            <v>10 SPACE TEXTURED LCD MOU</v>
          </cell>
          <cell r="D6724">
            <v>97.07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 t="str">
            <v>Volutone</v>
          </cell>
        </row>
        <row r="6725">
          <cell r="A6725" t="str">
            <v>RSH4A10-LCD</v>
          </cell>
          <cell r="B6725" t="str">
            <v>Middle Atlantic</v>
          </cell>
          <cell r="C6725" t="str">
            <v>10 SPACE ANODIZED LCD MOU</v>
          </cell>
          <cell r="D6725">
            <v>102.46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 t="str">
            <v>Volutone</v>
          </cell>
        </row>
        <row r="6726">
          <cell r="A6726" t="str">
            <v>LBP-4A</v>
          </cell>
          <cell r="B6726" t="str">
            <v>Middle Atlantic</v>
          </cell>
          <cell r="C6726" t="str">
            <v>10 PACK,L BAR,4"OFFSET</v>
          </cell>
          <cell r="D6726">
            <v>43.09</v>
          </cell>
          <cell r="E6726">
            <v>0</v>
          </cell>
          <cell r="F6726">
            <v>1</v>
          </cell>
          <cell r="G6726">
            <v>0</v>
          </cell>
          <cell r="H6726">
            <v>0</v>
          </cell>
          <cell r="I6726" t="str">
            <v>Volutone</v>
          </cell>
        </row>
        <row r="6727">
          <cell r="A6727" t="str">
            <v>LBP-2A</v>
          </cell>
          <cell r="B6727" t="str">
            <v>Middle Atlantic</v>
          </cell>
          <cell r="C6727" t="str">
            <v>10 PACK,L BAR,2"OFFSET</v>
          </cell>
          <cell r="D6727">
            <v>38.75</v>
          </cell>
          <cell r="E6727">
            <v>0</v>
          </cell>
          <cell r="F6727">
            <v>1</v>
          </cell>
          <cell r="G6727">
            <v>0</v>
          </cell>
          <cell r="H6727">
            <v>0</v>
          </cell>
          <cell r="I6727" t="str">
            <v>Volutone</v>
          </cell>
        </row>
        <row r="6728">
          <cell r="A6728" t="str">
            <v>LBP-6A</v>
          </cell>
          <cell r="B6728" t="str">
            <v>Middle Atlantic</v>
          </cell>
          <cell r="C6728" t="str">
            <v>10 PACK,L BAR 6"OFFSET</v>
          </cell>
          <cell r="D6728">
            <v>48.96</v>
          </cell>
          <cell r="E6728">
            <v>0</v>
          </cell>
          <cell r="F6728">
            <v>1</v>
          </cell>
          <cell r="G6728">
            <v>0</v>
          </cell>
          <cell r="H6728">
            <v>0</v>
          </cell>
          <cell r="I6728" t="str">
            <v>Volutone</v>
          </cell>
        </row>
        <row r="6729">
          <cell r="A6729" t="str">
            <v>LBP-1R</v>
          </cell>
          <cell r="B6729" t="str">
            <v>Middle Atlantic</v>
          </cell>
          <cell r="C6729" t="str">
            <v>10 PACK ROUND LACER BARS</v>
          </cell>
          <cell r="D6729">
            <v>35.299999999999997</v>
          </cell>
          <cell r="E6729">
            <v>0</v>
          </cell>
          <cell r="F6729">
            <v>1</v>
          </cell>
          <cell r="G6729">
            <v>0</v>
          </cell>
          <cell r="H6729">
            <v>0</v>
          </cell>
          <cell r="I6729" t="str">
            <v>Volutone</v>
          </cell>
        </row>
        <row r="6730">
          <cell r="A6730" t="str">
            <v>LBP-1S</v>
          </cell>
          <cell r="B6730" t="str">
            <v>Middle Atlantic</v>
          </cell>
          <cell r="C6730" t="str">
            <v>10 PACK RECTANGULAR LACER</v>
          </cell>
          <cell r="D6730">
            <v>35.299999999999997</v>
          </cell>
          <cell r="E6730">
            <v>0</v>
          </cell>
          <cell r="F6730">
            <v>1</v>
          </cell>
          <cell r="G6730">
            <v>0</v>
          </cell>
          <cell r="H6730">
            <v>0</v>
          </cell>
          <cell r="I6730" t="str">
            <v>Volutone</v>
          </cell>
        </row>
        <row r="6731">
          <cell r="A6731" t="str">
            <v>LBP-1A</v>
          </cell>
          <cell r="B6731" t="str">
            <v>Middle Atlantic</v>
          </cell>
          <cell r="C6731" t="str">
            <v>10 PACK L LACER BAR</v>
          </cell>
          <cell r="D6731">
            <v>22.6</v>
          </cell>
          <cell r="E6731">
            <v>0</v>
          </cell>
          <cell r="F6731">
            <v>1</v>
          </cell>
          <cell r="G6731">
            <v>0</v>
          </cell>
          <cell r="H6731">
            <v>0</v>
          </cell>
          <cell r="I6731" t="str">
            <v>Volutone</v>
          </cell>
        </row>
        <row r="6732">
          <cell r="A6732" t="str">
            <v>LBP-1R4</v>
          </cell>
          <cell r="B6732" t="str">
            <v>Middle Atlantic</v>
          </cell>
          <cell r="C6732" t="str">
            <v>10 PACK 4OFF. ROUND LACE</v>
          </cell>
          <cell r="D6732">
            <v>56.47</v>
          </cell>
          <cell r="E6732">
            <v>0</v>
          </cell>
          <cell r="F6732">
            <v>1</v>
          </cell>
          <cell r="G6732">
            <v>0</v>
          </cell>
          <cell r="H6732">
            <v>0</v>
          </cell>
          <cell r="I6732" t="str">
            <v>Volutone</v>
          </cell>
        </row>
        <row r="6733">
          <cell r="A6733" t="str">
            <v>PD-1020C-NS</v>
          </cell>
          <cell r="B6733" t="str">
            <v>Middle Atlantic</v>
          </cell>
          <cell r="C6733" t="str">
            <v>10 OUTLET SINGLE 20AMP PO</v>
          </cell>
          <cell r="D6733">
            <v>134</v>
          </cell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 t="str">
            <v>Volutone</v>
          </cell>
        </row>
        <row r="6734">
          <cell r="A6734" t="str">
            <v>PD-1015C-NS</v>
          </cell>
          <cell r="B6734" t="str">
            <v>Middle Atlantic</v>
          </cell>
          <cell r="C6734" t="str">
            <v>10 OUTLET SINGLE 15AMP PO</v>
          </cell>
          <cell r="D6734">
            <v>86.29</v>
          </cell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 t="str">
            <v>Volutone</v>
          </cell>
        </row>
        <row r="6735">
          <cell r="A6735" t="str">
            <v>PD-1015C</v>
          </cell>
          <cell r="B6735" t="str">
            <v>Middle Atlantic</v>
          </cell>
          <cell r="C6735" t="str">
            <v>10 OUTLET SGL 15AMP PWR W</v>
          </cell>
          <cell r="D6735">
            <v>94.6</v>
          </cell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 t="str">
            <v>Volutone</v>
          </cell>
        </row>
        <row r="6736">
          <cell r="A6736" t="str">
            <v>PD-1020J-IG</v>
          </cell>
          <cell r="B6736" t="str">
            <v>Middle Atlantic</v>
          </cell>
          <cell r="C6736" t="str">
            <v>10 OUTLET 20AMP ISO/G JBO</v>
          </cell>
          <cell r="D6736">
            <v>171.89</v>
          </cell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 t="str">
            <v>Volutone</v>
          </cell>
        </row>
        <row r="6737">
          <cell r="A6737" t="str">
            <v>PDT-1015C-RN</v>
          </cell>
          <cell r="B6737" t="str">
            <v>Middle Atlantic</v>
          </cell>
          <cell r="C6737" t="str">
            <v>10 OUT,15A,SRG&amp;NFY,CORD</v>
          </cell>
          <cell r="D6737">
            <v>91.53</v>
          </cell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 t="str">
            <v>Volutone</v>
          </cell>
        </row>
        <row r="6738">
          <cell r="A6738" t="str">
            <v>PDT-1015C-M-NS</v>
          </cell>
          <cell r="B6738" t="str">
            <v>Middle Atlantic</v>
          </cell>
          <cell r="C6738" t="str">
            <v>10 OUT,15A,METER,CORDED</v>
          </cell>
          <cell r="D6738">
            <v>121.48</v>
          </cell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 t="str">
            <v>Volutone</v>
          </cell>
        </row>
        <row r="6739">
          <cell r="A6739" t="str">
            <v>GUARD-10</v>
          </cell>
          <cell r="B6739" t="str">
            <v>Middle Atlantic</v>
          </cell>
          <cell r="C6739" t="str">
            <v>10 FAN GUARD</v>
          </cell>
          <cell r="D6739">
            <v>24.47</v>
          </cell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 t="str">
            <v>Volutone</v>
          </cell>
        </row>
        <row r="6740">
          <cell r="A6740" t="str">
            <v>1/4X4</v>
          </cell>
          <cell r="B6740" t="str">
            <v>Middle Atlantic</v>
          </cell>
          <cell r="C6740" t="str">
            <v>1/4" (4) PORT UCP PNL</v>
          </cell>
          <cell r="D6740">
            <v>7.91</v>
          </cell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 t="str">
            <v>Volutone</v>
          </cell>
        </row>
        <row r="6741">
          <cell r="A6741" t="str">
            <v>1/4X2</v>
          </cell>
          <cell r="B6741" t="str">
            <v>Middle Atlantic</v>
          </cell>
          <cell r="C6741" t="str">
            <v>1/4" (2) PORT UCP PNL</v>
          </cell>
          <cell r="D6741">
            <v>7.91</v>
          </cell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 t="str">
            <v>Volutone</v>
          </cell>
        </row>
        <row r="6742">
          <cell r="A6742" t="str">
            <v>EB1/3</v>
          </cell>
          <cell r="B6742" t="str">
            <v>Middle Atlantic</v>
          </cell>
          <cell r="C6742" t="str">
            <v>1/3SP FLANGED BLANK BLACK</v>
          </cell>
          <cell r="D6742">
            <v>4.5199999999999996</v>
          </cell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 t="str">
            <v>Volutone</v>
          </cell>
        </row>
        <row r="6743">
          <cell r="A6743" t="str">
            <v>BL1/3</v>
          </cell>
          <cell r="B6743" t="str">
            <v>Middle Atlantic</v>
          </cell>
          <cell r="C6743" t="str">
            <v>1/3SP FLANGED BLANK ANO</v>
          </cell>
          <cell r="D6743">
            <v>9.42</v>
          </cell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 t="str">
            <v>Volutone</v>
          </cell>
        </row>
        <row r="6744">
          <cell r="A6744" t="str">
            <v>EB1/2</v>
          </cell>
          <cell r="B6744" t="str">
            <v>Middle Atlantic</v>
          </cell>
          <cell r="C6744" t="str">
            <v>1/2SP FLANGED BLANK BLACK</v>
          </cell>
          <cell r="D6744">
            <v>5.14</v>
          </cell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 t="str">
            <v>Volutone</v>
          </cell>
        </row>
        <row r="6745">
          <cell r="A6745" t="str">
            <v>BL1/2</v>
          </cell>
          <cell r="B6745" t="str">
            <v>Middle Atlantic</v>
          </cell>
          <cell r="C6745" t="str">
            <v>1/2SP FLANGED BLANK ANO</v>
          </cell>
          <cell r="D6745">
            <v>10.15</v>
          </cell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 t="str">
            <v>Volutone</v>
          </cell>
        </row>
        <row r="6746">
          <cell r="A6746" t="str">
            <v>575CHA</v>
          </cell>
          <cell r="B6746" t="str">
            <v>Middle Atlantic</v>
          </cell>
          <cell r="C6746" t="str">
            <v>1/2GNG 3/4IN CON HSNG ASY</v>
          </cell>
          <cell r="D6746">
            <v>7.87</v>
          </cell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 t="str">
            <v>Volutone</v>
          </cell>
        </row>
        <row r="6747">
          <cell r="A6747" t="str">
            <v>68REC</v>
          </cell>
          <cell r="B6747" t="str">
            <v>Middle Atlantic</v>
          </cell>
          <cell r="C6747" t="str">
            <v>1/2GNG 20A DPLX RECEPTCL</v>
          </cell>
          <cell r="D6747">
            <v>15.74</v>
          </cell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 t="str">
            <v>Volutone</v>
          </cell>
        </row>
        <row r="6748">
          <cell r="A6748" t="str">
            <v>1/2BNC5</v>
          </cell>
          <cell r="B6748" t="str">
            <v>Middle Atlantic</v>
          </cell>
          <cell r="C6748" t="str">
            <v>1/2"BNC RGBHV(5)PORT UCP</v>
          </cell>
          <cell r="D6748">
            <v>7.91</v>
          </cell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 t="str">
            <v>Volutone</v>
          </cell>
        </row>
        <row r="6749">
          <cell r="A6749" t="str">
            <v>1/2BNC3</v>
          </cell>
          <cell r="B6749" t="str">
            <v>Middle Atlantic</v>
          </cell>
          <cell r="C6749" t="str">
            <v>1/2"BNC (3) PORT UCP PNL</v>
          </cell>
          <cell r="D6749">
            <v>7.91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 t="str">
            <v>Volutone</v>
          </cell>
        </row>
        <row r="6750">
          <cell r="A6750" t="str">
            <v>1/2BNC2</v>
          </cell>
          <cell r="B6750" t="str">
            <v>Middle Atlantic</v>
          </cell>
          <cell r="C6750" t="str">
            <v>1/2"BNC (2) PORT UCP PNL</v>
          </cell>
          <cell r="D6750">
            <v>7.91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 t="str">
            <v>Volutone</v>
          </cell>
        </row>
        <row r="6751">
          <cell r="A6751" t="str">
            <v>1/2BNC1</v>
          </cell>
          <cell r="B6751" t="str">
            <v>Middle Atlantic</v>
          </cell>
          <cell r="C6751" t="str">
            <v>1/2"BNC (1) PORT UCP PNL</v>
          </cell>
          <cell r="D6751">
            <v>7.91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 t="str">
            <v>Volutone</v>
          </cell>
        </row>
        <row r="6752">
          <cell r="A6752" t="str">
            <v>1/2BNC4</v>
          </cell>
          <cell r="B6752" t="str">
            <v>Middle Atlantic</v>
          </cell>
          <cell r="C6752" t="str">
            <v>1/2" BNC (4) PORT UCP PNL</v>
          </cell>
          <cell r="D6752">
            <v>7.91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 t="str">
            <v>Volutone</v>
          </cell>
        </row>
        <row r="6753">
          <cell r="A6753" t="str">
            <v>5PTHA</v>
          </cell>
          <cell r="B6753" t="str">
            <v>Middle Atlantic</v>
          </cell>
          <cell r="C6753" t="str">
            <v>1/2-GNG P-THU HSING ASSY</v>
          </cell>
          <cell r="D6753">
            <v>7.21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 t="str">
            <v>Volutone</v>
          </cell>
        </row>
        <row r="6754">
          <cell r="A6754" t="str">
            <v>5BLH</v>
          </cell>
          <cell r="B6754" t="str">
            <v>Middle Atlantic</v>
          </cell>
          <cell r="C6754" t="str">
            <v>1/2-GANG BLANK HOUSING</v>
          </cell>
          <cell r="D6754">
            <v>7.21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 t="str">
            <v>Volutone</v>
          </cell>
        </row>
        <row r="6755">
          <cell r="A6755" t="str">
            <v>68MAAP</v>
          </cell>
          <cell r="B6755" t="str">
            <v>Middle Atlantic</v>
          </cell>
          <cell r="C6755" t="str">
            <v>1/2 GNG EXTRON MAAP PLT</v>
          </cell>
          <cell r="D6755">
            <v>3.5300000000000002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 t="str">
            <v>Volutone</v>
          </cell>
        </row>
        <row r="6756">
          <cell r="A6756" t="str">
            <v>68B</v>
          </cell>
          <cell r="B6756" t="str">
            <v>Middle Atlantic</v>
          </cell>
          <cell r="C6756" t="str">
            <v>1/2 GANG BLANK PLATE</v>
          </cell>
          <cell r="D6756">
            <v>3.5300000000000002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 t="str">
            <v>Volutone</v>
          </cell>
        </row>
        <row r="6757">
          <cell r="A6757" t="str">
            <v>682A</v>
          </cell>
          <cell r="B6757" t="str">
            <v>Middle Atlantic</v>
          </cell>
          <cell r="C6757" t="str">
            <v>1/2 GANG 2A COMMUN PLATE</v>
          </cell>
          <cell r="D6757">
            <v>6.32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 t="str">
            <v>Volutone</v>
          </cell>
        </row>
        <row r="6758">
          <cell r="A6758" t="str">
            <v>MWCFRD-1/2PNL-45</v>
          </cell>
          <cell r="B6758" t="str">
            <v>Middle Atlantic</v>
          </cell>
          <cell r="C6758" t="str">
            <v>1/2 BLNK PNL MW-CFRD-45</v>
          </cell>
          <cell r="D6758">
            <v>36.75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 t="str">
            <v>Volutone</v>
          </cell>
        </row>
        <row r="6759">
          <cell r="A6759" t="str">
            <v>MWCFRD-1/2PNL-44</v>
          </cell>
          <cell r="B6759" t="str">
            <v>Middle Atlantic</v>
          </cell>
          <cell r="C6759" t="str">
            <v>1/2 BLNK PNL MW-CFRD-44</v>
          </cell>
          <cell r="D6759">
            <v>36.75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 t="str">
            <v>Volutone</v>
          </cell>
        </row>
        <row r="6760">
          <cell r="A6760" t="str">
            <v>MWCFRD-1/2PNL-42</v>
          </cell>
          <cell r="B6760" t="str">
            <v>Middle Atlantic</v>
          </cell>
          <cell r="C6760" t="str">
            <v>1/2 BLNK PNL MW-CFRD-42</v>
          </cell>
          <cell r="D6760">
            <v>36.75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 t="str">
            <v>Volutone</v>
          </cell>
        </row>
        <row r="6761">
          <cell r="A6761" t="str">
            <v>DCFRD-1/2PNL-44</v>
          </cell>
          <cell r="B6761" t="str">
            <v>Middle Atlantic</v>
          </cell>
          <cell r="C6761" t="str">
            <v>1/2 BLANKS FOR DCFRD-44</v>
          </cell>
          <cell r="D6761">
            <v>37.229999999999997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 t="str">
            <v>Volutone</v>
          </cell>
        </row>
        <row r="6762">
          <cell r="A6762" t="str">
            <v>PCD-1.5X4-4BK</v>
          </cell>
          <cell r="B6762" t="str">
            <v>Middle Atlantic</v>
          </cell>
          <cell r="C6762" t="str">
            <v>1.5"WX4"DX6'L W/CVR,4PC</v>
          </cell>
          <cell r="D6762">
            <v>127.53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 t="str">
            <v>Volutone</v>
          </cell>
        </row>
        <row r="6763">
          <cell r="A6763" t="str">
            <v>PCD-1.5X2-4BK</v>
          </cell>
          <cell r="B6763" t="str">
            <v>Middle Atlantic</v>
          </cell>
          <cell r="C6763" t="str">
            <v>1.5"WX2"DX6'L W/CVR,4PC</v>
          </cell>
          <cell r="D6763">
            <v>84.99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 t="str">
            <v>Volutone</v>
          </cell>
        </row>
        <row r="6764">
          <cell r="A6764" t="str">
            <v>IEC-96X1</v>
          </cell>
          <cell r="B6764" t="str">
            <v>Middle Atlantic</v>
          </cell>
          <cell r="C6764" t="str">
            <v>1-PACK 96",TWIST IEC</v>
          </cell>
          <cell r="D6764">
            <v>16.5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 t="str">
            <v>Volutone</v>
          </cell>
        </row>
        <row r="6765">
          <cell r="A6765" t="str">
            <v>IEC-72X1</v>
          </cell>
          <cell r="B6765" t="str">
            <v>Middle Atlantic</v>
          </cell>
          <cell r="C6765" t="str">
            <v>1-PACK 72",TWIST IEC</v>
          </cell>
          <cell r="D6765">
            <v>12.1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 t="str">
            <v>Volutone</v>
          </cell>
        </row>
        <row r="6766">
          <cell r="A6766" t="str">
            <v>IEC-300X1</v>
          </cell>
          <cell r="B6766" t="str">
            <v>Middle Atlantic</v>
          </cell>
          <cell r="C6766" t="str">
            <v>1-PACK 300",TWIST IEC</v>
          </cell>
          <cell r="D6766">
            <v>44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 t="str">
            <v>Volutone</v>
          </cell>
        </row>
        <row r="6767">
          <cell r="A6767" t="str">
            <v>IEC-240X1</v>
          </cell>
          <cell r="B6767" t="str">
            <v>Middle Atlantic</v>
          </cell>
          <cell r="C6767" t="str">
            <v>1-PACK 240",TWIST IEC</v>
          </cell>
          <cell r="D6767">
            <v>39.6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 t="str">
            <v>Volutone</v>
          </cell>
        </row>
        <row r="6768">
          <cell r="A6768" t="str">
            <v>IEC-180X1</v>
          </cell>
          <cell r="B6768" t="str">
            <v>Middle Atlantic</v>
          </cell>
          <cell r="C6768" t="str">
            <v>1-PACK 180",TWIST IEC</v>
          </cell>
          <cell r="D6768">
            <v>29.7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 t="str">
            <v>Volutone</v>
          </cell>
        </row>
        <row r="6769">
          <cell r="A6769" t="str">
            <v>IEC-144X1</v>
          </cell>
          <cell r="B6769" t="str">
            <v>Middle Atlantic</v>
          </cell>
          <cell r="C6769" t="str">
            <v>1-PACK 144",TWIST IEC</v>
          </cell>
          <cell r="D6769">
            <v>24.2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 t="str">
            <v>Volutone</v>
          </cell>
        </row>
        <row r="6770">
          <cell r="A6770" t="str">
            <v>IEC-120X1</v>
          </cell>
          <cell r="B6770" t="str">
            <v>Middle Atlantic</v>
          </cell>
          <cell r="C6770" t="str">
            <v>1-PACK 120",TWIST IEC</v>
          </cell>
          <cell r="D6770">
            <v>19.8</v>
          </cell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 t="str">
            <v>Volutone</v>
          </cell>
        </row>
        <row r="6771">
          <cell r="A6771" t="str">
            <v>8MAAP</v>
          </cell>
          <cell r="B6771" t="str">
            <v>Middle Atlantic</v>
          </cell>
          <cell r="C6771" t="str">
            <v>1-GANG EXTRON MAAP PLATE</v>
          </cell>
          <cell r="D6771">
            <v>9.43</v>
          </cell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 t="str">
            <v>Volutone</v>
          </cell>
        </row>
        <row r="6772">
          <cell r="A6772" t="str">
            <v>8AAP</v>
          </cell>
          <cell r="B6772" t="str">
            <v>Middle Atlantic</v>
          </cell>
          <cell r="C6772" t="str">
            <v>1-GANG EXTRON AAP PLATE</v>
          </cell>
          <cell r="D6772">
            <v>6.8</v>
          </cell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 t="str">
            <v>Volutone</v>
          </cell>
        </row>
        <row r="6773">
          <cell r="A6773" t="str">
            <v>8DEC</v>
          </cell>
          <cell r="B6773" t="str">
            <v>Middle Atlantic</v>
          </cell>
          <cell r="C6773" t="str">
            <v>1-GANG DECORATOR PLATE</v>
          </cell>
          <cell r="D6773">
            <v>4.95</v>
          </cell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 t="str">
            <v>Volutone</v>
          </cell>
        </row>
        <row r="6774">
          <cell r="A6774" t="str">
            <v>8B</v>
          </cell>
          <cell r="B6774" t="str">
            <v>Middle Atlantic</v>
          </cell>
          <cell r="C6774" t="str">
            <v>1-GANG BLANK PLATE</v>
          </cell>
          <cell r="D6774">
            <v>4.95</v>
          </cell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 t="str">
            <v>Volutone</v>
          </cell>
        </row>
        <row r="6775">
          <cell r="A6775" t="str">
            <v>1BLH</v>
          </cell>
          <cell r="B6775" t="str">
            <v>Middle Atlantic</v>
          </cell>
          <cell r="C6775" t="str">
            <v>1-GANG BLANK HOUSING</v>
          </cell>
          <cell r="D6775">
            <v>6.7</v>
          </cell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 t="str">
            <v>Volutone</v>
          </cell>
        </row>
        <row r="6776">
          <cell r="A6776" t="str">
            <v>8ACT6A</v>
          </cell>
          <cell r="B6776" t="str">
            <v>Middle Atlantic</v>
          </cell>
          <cell r="C6776" t="str">
            <v>1-GANG 6A ACTIVATE PLATE</v>
          </cell>
          <cell r="D6776">
            <v>7.44</v>
          </cell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 t="str">
            <v>Volutone</v>
          </cell>
        </row>
        <row r="6777">
          <cell r="A6777" t="str">
            <v>EGR-RRB</v>
          </cell>
          <cell r="B6777" t="str">
            <v>Middle Atlantic</v>
          </cell>
          <cell r="C6777" t="str">
            <v>1 PAIR,RACKRAIL BRACKETS</v>
          </cell>
          <cell r="D6777">
            <v>15.5</v>
          </cell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 t="str">
            <v>Volutone</v>
          </cell>
        </row>
        <row r="6778">
          <cell r="A6778" t="str">
            <v>RIB-1-BGR-38</v>
          </cell>
          <cell r="B6778" t="str">
            <v>Middle Atlantic</v>
          </cell>
          <cell r="C6778" t="str">
            <v>1 BAY,38D,RISER BASE</v>
          </cell>
          <cell r="D6778">
            <v>108.94</v>
          </cell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 t="str">
            <v>Volutone</v>
          </cell>
        </row>
        <row r="6779">
          <cell r="A6779" t="str">
            <v>RIB-1-BGR-32</v>
          </cell>
          <cell r="B6779" t="str">
            <v>Middle Atlantic</v>
          </cell>
          <cell r="C6779" t="str">
            <v>1 BAY,32D,RISER BASE</v>
          </cell>
          <cell r="D6779">
            <v>105.83</v>
          </cell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 t="str">
            <v>Volutone</v>
          </cell>
        </row>
        <row r="6780">
          <cell r="A6780" t="str">
            <v>RIB-1-BGR-27</v>
          </cell>
          <cell r="B6780" t="str">
            <v>Middle Atlantic</v>
          </cell>
          <cell r="C6780" t="str">
            <v>1 BAY,27D,RISER BASE</v>
          </cell>
          <cell r="D6780">
            <v>103.68</v>
          </cell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 t="str">
            <v>Volutone</v>
          </cell>
        </row>
        <row r="6781">
          <cell r="A6781" t="str">
            <v>RIB-1-MRK-36</v>
          </cell>
          <cell r="B6781" t="str">
            <v>Middle Atlantic</v>
          </cell>
          <cell r="C6781" t="str">
            <v>1 BAY RISER BASE:36DP MRK</v>
          </cell>
          <cell r="D6781">
            <v>115.4</v>
          </cell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 t="str">
            <v>Volutone</v>
          </cell>
        </row>
        <row r="6782">
          <cell r="A6782" t="str">
            <v>RIB-1-MRK-31</v>
          </cell>
          <cell r="B6782" t="str">
            <v>Middle Atlantic</v>
          </cell>
          <cell r="C6782" t="str">
            <v>1 BAY RISER BASE:31DP MRK</v>
          </cell>
          <cell r="D6782">
            <v>112.14</v>
          </cell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 t="str">
            <v>Volutone</v>
          </cell>
        </row>
        <row r="6783">
          <cell r="A6783" t="str">
            <v>RIB-1-DRK-36</v>
          </cell>
          <cell r="B6783" t="str">
            <v>Middle Atlantic</v>
          </cell>
          <cell r="C6783" t="str">
            <v>1 BAY RISER BASE,36D DRK</v>
          </cell>
          <cell r="D6783">
            <v>139.83000000000001</v>
          </cell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 t="str">
            <v>Volutone</v>
          </cell>
        </row>
        <row r="6784">
          <cell r="A6784" t="str">
            <v>RIB-1-WRK-32</v>
          </cell>
          <cell r="B6784" t="str">
            <v>Middle Atlantic</v>
          </cell>
          <cell r="C6784" t="str">
            <v>1 BAY RISER BASE FOR 32D</v>
          </cell>
          <cell r="D6784">
            <v>112.14</v>
          </cell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 t="str">
            <v>Volutone</v>
          </cell>
        </row>
        <row r="6785">
          <cell r="A6785" t="str">
            <v>RIB-1-WRK-27</v>
          </cell>
          <cell r="B6785" t="str">
            <v>Middle Atlantic</v>
          </cell>
          <cell r="C6785" t="str">
            <v>1 BAY RISER BASE FOR 27D</v>
          </cell>
          <cell r="D6785">
            <v>108.91</v>
          </cell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 t="str">
            <v>Volutone</v>
          </cell>
        </row>
        <row r="6786">
          <cell r="A6786" t="str">
            <v>RIB-1-MRK-26</v>
          </cell>
          <cell r="B6786" t="str">
            <v>Middle Atlantic</v>
          </cell>
          <cell r="C6786" t="str">
            <v>1 BAY RISER BASE FOR 26DP</v>
          </cell>
          <cell r="D6786">
            <v>108.91</v>
          </cell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 t="str">
            <v>Volutone</v>
          </cell>
        </row>
        <row r="6787">
          <cell r="A6787" t="str">
            <v>EGR-T1-28GS</v>
          </cell>
          <cell r="B6787" t="str">
            <v>Middle Atlantic</v>
          </cell>
          <cell r="C6787" t="str">
            <v>1 BAY EGR TOP,GRAYSTONE</v>
          </cell>
          <cell r="D6787">
            <v>191.42</v>
          </cell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 t="str">
            <v>Volutone</v>
          </cell>
        </row>
        <row r="6788">
          <cell r="A6788" t="str">
            <v>WS1-S18-GOR</v>
          </cell>
          <cell r="B6788" t="str">
            <v>Middle Atlantic</v>
          </cell>
          <cell r="C6788" t="str">
            <v>1 BAY CONSOLE GRAPH WS,OA</v>
          </cell>
          <cell r="D6788">
            <v>237.51</v>
          </cell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 t="str">
            <v>Volutone</v>
          </cell>
        </row>
        <row r="6789">
          <cell r="A6789" t="str">
            <v>WS1-S18-GOL</v>
          </cell>
          <cell r="B6789" t="str">
            <v>Middle Atlantic</v>
          </cell>
          <cell r="C6789" t="str">
            <v>1 BAY CONSOLE GRAPH WS,OA</v>
          </cell>
          <cell r="D6789">
            <v>237.51</v>
          </cell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 t="str">
            <v>Volutone</v>
          </cell>
        </row>
        <row r="6790">
          <cell r="A6790" t="str">
            <v>WS1-S18-GOF</v>
          </cell>
          <cell r="B6790" t="str">
            <v>Middle Atlantic</v>
          </cell>
          <cell r="C6790" t="str">
            <v>1 BAY CONSOLE GRAPH WS,OA</v>
          </cell>
          <cell r="D6790">
            <v>237.51</v>
          </cell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 t="str">
            <v>Volutone</v>
          </cell>
        </row>
        <row r="6791">
          <cell r="A6791" t="str">
            <v>WS1-S18-GOC</v>
          </cell>
          <cell r="B6791" t="str">
            <v>Middle Atlantic</v>
          </cell>
          <cell r="C6791" t="str">
            <v>1 BAY CONSOLE GRAPH WS,OA</v>
          </cell>
          <cell r="D6791">
            <v>237.51</v>
          </cell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 t="str">
            <v>Volutone</v>
          </cell>
        </row>
        <row r="6792">
          <cell r="A6792" t="str">
            <v>WS1-S18-GBR</v>
          </cell>
          <cell r="B6792" t="str">
            <v>Middle Atlantic</v>
          </cell>
          <cell r="C6792" t="str">
            <v>1 BAY CNSL GRAPH WS T-MOL</v>
          </cell>
          <cell r="D6792">
            <v>159.88999999999999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 t="str">
            <v>Volutone</v>
          </cell>
        </row>
        <row r="6793">
          <cell r="A6793" t="str">
            <v>WS1-S18-GBL</v>
          </cell>
          <cell r="B6793" t="str">
            <v>Middle Atlantic</v>
          </cell>
          <cell r="C6793" t="str">
            <v>1 BAY CNSL GRAPH WS T-MOL</v>
          </cell>
          <cell r="D6793">
            <v>159.88999999999999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 t="str">
            <v>Volutone</v>
          </cell>
        </row>
        <row r="6794">
          <cell r="A6794" t="str">
            <v>WS1-S18-GBF</v>
          </cell>
          <cell r="B6794" t="str">
            <v>Middle Atlantic</v>
          </cell>
          <cell r="C6794" t="str">
            <v>1 BAY CNSL GRAPH WS T-MOL</v>
          </cell>
          <cell r="D6794">
            <v>159.88999999999999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 t="str">
            <v>Volutone</v>
          </cell>
        </row>
        <row r="6795">
          <cell r="A6795" t="str">
            <v>WS1-S18-GBC</v>
          </cell>
          <cell r="B6795" t="str">
            <v>Middle Atlantic</v>
          </cell>
          <cell r="C6795" t="str">
            <v>1 BAY CNSL GRAPH WS T-MOL</v>
          </cell>
          <cell r="D6795">
            <v>159.88999999999999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 t="str">
            <v>Volutone</v>
          </cell>
        </row>
        <row r="6796">
          <cell r="A6796" t="str">
            <v>6AAP</v>
          </cell>
          <cell r="B6796" t="str">
            <v>Middle Atlantic</v>
          </cell>
          <cell r="C6796" t="str">
            <v>1 1/2GNG EXTRON AAP PLT</v>
          </cell>
          <cell r="D6796">
            <v>4.5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 t="str">
            <v>Volutone</v>
          </cell>
        </row>
        <row r="6797">
          <cell r="A6797" t="str">
            <v>6MAAP2A</v>
          </cell>
          <cell r="B6797" t="str">
            <v>Middle Atlantic</v>
          </cell>
          <cell r="C6797" t="str">
            <v>1 1/2GNG EXTR MAAP/2A PLT</v>
          </cell>
          <cell r="D6797">
            <v>6.41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 t="str">
            <v>Volutone</v>
          </cell>
        </row>
        <row r="6798">
          <cell r="A6798" t="str">
            <v>152CHA</v>
          </cell>
          <cell r="B6798" t="str">
            <v>Middle Atlantic</v>
          </cell>
          <cell r="C6798" t="str">
            <v>1 1/2GNG 2IN CND HSNG ASB</v>
          </cell>
          <cell r="D6798">
            <v>7.87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 t="str">
            <v>Volutone</v>
          </cell>
        </row>
        <row r="6799">
          <cell r="A6799" t="str">
            <v>6MAAP</v>
          </cell>
          <cell r="B6799" t="str">
            <v>Middle Atlantic</v>
          </cell>
          <cell r="C6799" t="str">
            <v>1 1/2-GNG EXTRON MAAP PLT</v>
          </cell>
          <cell r="D6799">
            <v>6.41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 t="str">
            <v>Volutone</v>
          </cell>
        </row>
        <row r="6800">
          <cell r="A6800" t="str">
            <v>6B</v>
          </cell>
          <cell r="B6800" t="str">
            <v>Middle Atlantic</v>
          </cell>
          <cell r="C6800" t="str">
            <v>1 1/2-GNG EXTRON MAAP PLT</v>
          </cell>
          <cell r="D6800">
            <v>4.5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 t="str">
            <v>Volutone</v>
          </cell>
        </row>
        <row r="6801">
          <cell r="A6801" t="str">
            <v>6DEC</v>
          </cell>
          <cell r="B6801" t="str">
            <v>Middle Atlantic</v>
          </cell>
          <cell r="C6801" t="str">
            <v>1 1/2-GANG DECORA PLATE</v>
          </cell>
          <cell r="D6801">
            <v>4.5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 t="str">
            <v>Volutone</v>
          </cell>
        </row>
        <row r="6802">
          <cell r="A6802" t="str">
            <v>CMB-6</v>
          </cell>
          <cell r="B6802" t="str">
            <v>Middle Atlantic</v>
          </cell>
          <cell r="C6802" t="str">
            <v>(6) CABLE MANGAGER BRCKTS</v>
          </cell>
          <cell r="D6802">
            <v>10.63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 t="str">
            <v>Volutone</v>
          </cell>
        </row>
        <row r="6803">
          <cell r="A6803" t="str">
            <v>EFP-2DC-FC</v>
          </cell>
          <cell r="B6803" t="str">
            <v>Middle Atlantic</v>
          </cell>
          <cell r="C6803" t="str">
            <v>(2)DCFAN ECONOPNL W CNTRL</v>
          </cell>
          <cell r="D6803">
            <v>144.5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 t="str">
            <v>Volutone</v>
          </cell>
        </row>
        <row r="6804">
          <cell r="A6804" t="str">
            <v>PD-2X1215TL-30CB</v>
          </cell>
          <cell r="B6804" t="str">
            <v>Middle Atlantic</v>
          </cell>
          <cell r="C6804" t="str">
            <v>(2)12OUT,15A,CIRC,TL,30CB</v>
          </cell>
          <cell r="D6804">
            <v>324.56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 t="str">
            <v>Volutone</v>
          </cell>
        </row>
        <row r="6805">
          <cell r="A6805" t="str">
            <v>EFP-2DC</v>
          </cell>
          <cell r="B6805" t="str">
            <v>Middle Atlantic</v>
          </cell>
          <cell r="C6805" t="str">
            <v>(2) DC FAN,ECONO PANEL</v>
          </cell>
          <cell r="D6805">
            <v>59.87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 t="str">
            <v>Volutone</v>
          </cell>
        </row>
        <row r="6806">
          <cell r="A6806" t="str">
            <v>FAN2-DC-FC</v>
          </cell>
          <cell r="B6806" t="str">
            <v>Middle Atlantic</v>
          </cell>
          <cell r="C6806" t="str">
            <v>(2) 4" DC FANS W/CONTROL</v>
          </cell>
          <cell r="D6806">
            <v>123.23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 t="str">
            <v>Volutone</v>
          </cell>
        </row>
        <row r="6807">
          <cell r="A6807" t="str">
            <v>FAN2-DC</v>
          </cell>
          <cell r="B6807" t="str">
            <v>Middle Atlantic</v>
          </cell>
          <cell r="C6807" t="str">
            <v>(2) 4" DC FANS</v>
          </cell>
          <cell r="D6807">
            <v>44.66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 t="str">
            <v>Volutone</v>
          </cell>
        </row>
        <row r="6808">
          <cell r="A6808" t="str">
            <v>CTP-15</v>
          </cell>
          <cell r="B6808" t="str">
            <v>Middle Atlantic</v>
          </cell>
          <cell r="C6808" t="str">
            <v>(15) CABLE TIE POINTS</v>
          </cell>
          <cell r="D6808">
            <v>6.38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 t="str">
            <v>Volutone</v>
          </cell>
        </row>
        <row r="6809">
          <cell r="A6809" t="str">
            <v>TW12</v>
          </cell>
          <cell r="B6809" t="str">
            <v>Middle Atlantic</v>
          </cell>
          <cell r="C6809" t="str">
            <v>(12)CABLE/WIRE MGMT STRPS</v>
          </cell>
          <cell r="D6809">
            <v>8.8000000000000007</v>
          </cell>
          <cell r="E6809">
            <v>0</v>
          </cell>
          <cell r="F6809">
            <v>1</v>
          </cell>
          <cell r="G6809">
            <v>0</v>
          </cell>
          <cell r="H6809">
            <v>0</v>
          </cell>
          <cell r="I6809" t="str">
            <v>Volutone</v>
          </cell>
        </row>
        <row r="6810">
          <cell r="A6810" t="str">
            <v>G-8X10</v>
          </cell>
          <cell r="B6810" t="str">
            <v>Middle Atlantic</v>
          </cell>
          <cell r="C6810" t="str">
            <v>(10)8"GRNDWIRES W/RING</v>
          </cell>
          <cell r="D6810">
            <v>10.75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 t="str">
            <v>Volutone</v>
          </cell>
        </row>
        <row r="6811">
          <cell r="A6811" t="str">
            <v>ASR-HD-SH1-WD</v>
          </cell>
          <cell r="B6811" t="str">
            <v>Middle Atlantic</v>
          </cell>
          <cell r="C6811" t="str">
            <v>(1)SHELF FOR ASR-HD,WOOD</v>
          </cell>
          <cell r="D6811">
            <v>53.63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 t="str">
            <v>Volutone</v>
          </cell>
        </row>
        <row r="6812">
          <cell r="A6812" t="str">
            <v>ASR-HD-SH1-SL</v>
          </cell>
          <cell r="B6812" t="str">
            <v>Middle Atlantic</v>
          </cell>
          <cell r="C6812" t="str">
            <v>(1)SHELF FOR ASR-HD,SLVR</v>
          </cell>
          <cell r="D6812">
            <v>53.63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 t="str">
            <v>Volutone</v>
          </cell>
        </row>
        <row r="6813">
          <cell r="A6813" t="str">
            <v>ASR-HD-SH1-BK</v>
          </cell>
          <cell r="B6813" t="str">
            <v>Middle Atlantic</v>
          </cell>
          <cell r="C6813" t="str">
            <v>(1)SHELF FOR ASR-HD,BLACK</v>
          </cell>
          <cell r="D6813">
            <v>53.63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 t="str">
            <v>Volutone</v>
          </cell>
        </row>
        <row r="6814">
          <cell r="A6814" t="str">
            <v>LBKT-2.5</v>
          </cell>
          <cell r="B6814" t="str">
            <v>Middle Atlantic</v>
          </cell>
          <cell r="C6814" t="str">
            <v>(1)PR,2.5" LONG,BRACKET</v>
          </cell>
          <cell r="D6814">
            <v>3.35</v>
          </cell>
          <cell r="E6814">
            <v>0</v>
          </cell>
          <cell r="F6814">
            <v>1</v>
          </cell>
          <cell r="G6814">
            <v>0</v>
          </cell>
          <cell r="H6814">
            <v>0</v>
          </cell>
          <cell r="I6814" t="str">
            <v>Volutone</v>
          </cell>
        </row>
        <row r="6815">
          <cell r="A6815" t="str">
            <v>LBKT-1.5</v>
          </cell>
          <cell r="B6815" t="str">
            <v>Middle Atlantic</v>
          </cell>
          <cell r="C6815" t="str">
            <v>(1)PR,1.5" LONG,BRACKET</v>
          </cell>
          <cell r="D6815">
            <v>3.27</v>
          </cell>
          <cell r="E6815">
            <v>0</v>
          </cell>
          <cell r="F6815">
            <v>1</v>
          </cell>
          <cell r="G6815">
            <v>0</v>
          </cell>
          <cell r="H6815">
            <v>0</v>
          </cell>
          <cell r="I6815" t="str">
            <v>Volutone</v>
          </cell>
        </row>
        <row r="6816">
          <cell r="A6816" t="str">
            <v>FT-FAN</v>
          </cell>
          <cell r="B6816" t="str">
            <v>Middle Atlantic</v>
          </cell>
          <cell r="C6816" t="str">
            <v>(1)4"DC FAN KIT,FTA</v>
          </cell>
          <cell r="D6816">
            <v>29.78</v>
          </cell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 t="str">
            <v>Volutone</v>
          </cell>
        </row>
        <row r="6817">
          <cell r="A6817" t="str">
            <v>EGR-HDL</v>
          </cell>
          <cell r="B6817" t="str">
            <v>Middle Atlantic</v>
          </cell>
          <cell r="C6817" t="str">
            <v>(1) PAIR RACK HANDLES</v>
          </cell>
          <cell r="D6817">
            <v>16.32</v>
          </cell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 t="str">
            <v>Volutone</v>
          </cell>
        </row>
        <row r="6818">
          <cell r="A6818" t="str">
            <v>MS-5.5-4</v>
          </cell>
          <cell r="B6818" t="str">
            <v>Middle Atlantic</v>
          </cell>
          <cell r="C6818" t="str">
            <v>.5HX5.5"D MULTI SHLF 4PK</v>
          </cell>
          <cell r="D6818">
            <v>63.55</v>
          </cell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 t="str">
            <v>Volutone</v>
          </cell>
        </row>
        <row r="6819">
          <cell r="A6819" t="str">
            <v>MS-5.5</v>
          </cell>
          <cell r="B6819" t="str">
            <v>Middle Atlantic</v>
          </cell>
          <cell r="C6819" t="str">
            <v>.5"HX5.5"D MULTI SHELF</v>
          </cell>
          <cell r="D6819">
            <v>17.27</v>
          </cell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 t="str">
            <v>Volutone</v>
          </cell>
        </row>
        <row r="6820">
          <cell r="A6820" t="str">
            <v>MS-11-4</v>
          </cell>
          <cell r="B6820" t="str">
            <v>Middle Atlantic</v>
          </cell>
          <cell r="C6820" t="str">
            <v>.5"HX11"D MULTI SHELF 4PK</v>
          </cell>
          <cell r="D6820">
            <v>89.5</v>
          </cell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 t="str">
            <v>Volutone</v>
          </cell>
        </row>
        <row r="6821">
          <cell r="A6821" t="str">
            <v>MS-11</v>
          </cell>
          <cell r="B6821" t="str">
            <v>Middle Atlantic</v>
          </cell>
          <cell r="C6821" t="str">
            <v>.5"HX11"D MULTI SHELF</v>
          </cell>
          <cell r="D6821">
            <v>24.3</v>
          </cell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 t="str">
            <v>Volutone</v>
          </cell>
        </row>
        <row r="6822">
          <cell r="A6822" t="str">
            <v>DIGITAL SIGNAGE PLAYER</v>
          </cell>
          <cell r="B6822" t="str">
            <v>Multiple</v>
          </cell>
          <cell r="C6822" t="str">
            <v>OFE Digital Signage Player</v>
          </cell>
          <cell r="D6822">
            <v>0</v>
          </cell>
          <cell r="E6822">
            <v>0</v>
          </cell>
          <cell r="F6822">
            <v>1</v>
          </cell>
          <cell r="G6822">
            <v>0.5</v>
          </cell>
          <cell r="H6822">
            <v>1</v>
          </cell>
          <cell r="I6822" t="str">
            <v>OFE</v>
          </cell>
        </row>
        <row r="6823">
          <cell r="A6823" t="str">
            <v>1100111</v>
          </cell>
          <cell r="B6823" t="str">
            <v>NEC</v>
          </cell>
          <cell r="C6823" t="str">
            <v>SL1100 VoIP Card</v>
          </cell>
          <cell r="D6823">
            <v>248.98</v>
          </cell>
          <cell r="E6823">
            <v>0</v>
          </cell>
          <cell r="F6823">
            <v>1</v>
          </cell>
          <cell r="G6823">
            <v>1</v>
          </cell>
          <cell r="H6823">
            <v>0</v>
          </cell>
          <cell r="I6823" t="str">
            <v>Worthington Distribution</v>
          </cell>
        </row>
        <row r="6824">
          <cell r="A6824" t="str">
            <v>1100009</v>
          </cell>
          <cell r="B6824" t="str">
            <v>NEC</v>
          </cell>
          <cell r="C6824" t="str">
            <v>SL1100 Kit inclues: 6 24 button phones, 2 port VM card, 4 port CO card and main KSU</v>
          </cell>
          <cell r="D6824">
            <v>1298.92</v>
          </cell>
          <cell r="E6824">
            <v>0</v>
          </cell>
          <cell r="F6824">
            <v>3</v>
          </cell>
          <cell r="G6824">
            <v>2</v>
          </cell>
          <cell r="H6824">
            <v>0</v>
          </cell>
          <cell r="I6824" t="str">
            <v>Worthington Distribution</v>
          </cell>
        </row>
        <row r="6825">
          <cell r="A6825" t="str">
            <v>922450</v>
          </cell>
          <cell r="B6825" t="str">
            <v>NEC</v>
          </cell>
          <cell r="C6825" t="str">
            <v>SL1100 Door Station Card</v>
          </cell>
          <cell r="D6825">
            <v>44.76</v>
          </cell>
          <cell r="E6825">
            <v>0</v>
          </cell>
          <cell r="F6825">
            <v>1</v>
          </cell>
          <cell r="G6825">
            <v>1</v>
          </cell>
          <cell r="H6825">
            <v>0</v>
          </cell>
          <cell r="I6825" t="str">
            <v>Worthington Distribution</v>
          </cell>
        </row>
        <row r="6826">
          <cell r="A6826" t="str">
            <v>730651</v>
          </cell>
          <cell r="B6826" t="str">
            <v>NEC</v>
          </cell>
          <cell r="C6826" t="str">
            <v xml:space="preserve">SL1100 AP-20 access point </v>
          </cell>
          <cell r="D6826">
            <v>389.98</v>
          </cell>
          <cell r="E6826">
            <v>0</v>
          </cell>
          <cell r="F6826">
            <v>1</v>
          </cell>
          <cell r="G6826">
            <v>1</v>
          </cell>
          <cell r="H6826">
            <v>0</v>
          </cell>
          <cell r="I6826" t="str">
            <v>Worthington Distribution</v>
          </cell>
        </row>
        <row r="6827">
          <cell r="A6827" t="str">
            <v>730653</v>
          </cell>
          <cell r="B6827" t="str">
            <v>NEC</v>
          </cell>
          <cell r="C6827" t="str">
            <v>SL1100 3 ML-440 wireless phones and 1 AP-20 access point</v>
          </cell>
          <cell r="D6827">
            <v>899.94</v>
          </cell>
          <cell r="E6827">
            <v>0</v>
          </cell>
          <cell r="F6827">
            <v>3</v>
          </cell>
          <cell r="G6827">
            <v>2</v>
          </cell>
          <cell r="H6827">
            <v>0</v>
          </cell>
          <cell r="I6827" t="str">
            <v>Worthington Distribution</v>
          </cell>
        </row>
        <row r="6828">
          <cell r="A6828" t="str">
            <v>1100062</v>
          </cell>
          <cell r="B6828" t="str">
            <v>NEC</v>
          </cell>
          <cell r="C6828" t="str">
            <v/>
          </cell>
          <cell r="D6828">
            <v>138.99</v>
          </cell>
          <cell r="E6828">
            <v>0</v>
          </cell>
          <cell r="F6828">
            <v>0.5</v>
          </cell>
          <cell r="G6828">
            <v>0.25</v>
          </cell>
          <cell r="H6828">
            <v>0</v>
          </cell>
          <cell r="I6828" t="str">
            <v>Worthington Distribution</v>
          </cell>
        </row>
        <row r="6829">
          <cell r="A6829" t="str">
            <v>1093083</v>
          </cell>
          <cell r="B6829" t="str">
            <v>NEC</v>
          </cell>
          <cell r="C6829" t="str">
            <v>Labels for black 34 button handset (20pk)</v>
          </cell>
          <cell r="D6829">
            <v>12.5</v>
          </cell>
          <cell r="E6829">
            <v>0</v>
          </cell>
          <cell r="F6829">
            <v>1</v>
          </cell>
          <cell r="G6829">
            <v>0</v>
          </cell>
          <cell r="H6829">
            <v>0</v>
          </cell>
          <cell r="I6829" t="str">
            <v>Worthington Distribution</v>
          </cell>
        </row>
        <row r="6830">
          <cell r="A6830" t="str">
            <v>1093085</v>
          </cell>
          <cell r="B6830" t="str">
            <v>NEC</v>
          </cell>
          <cell r="C6830" t="str">
            <v>Labels for black 22 button handset (20pk)</v>
          </cell>
          <cell r="D6830">
            <v>12.5</v>
          </cell>
          <cell r="E6830">
            <v>0</v>
          </cell>
          <cell r="F6830">
            <v>1</v>
          </cell>
          <cell r="G6830">
            <v>0</v>
          </cell>
          <cell r="H6830">
            <v>0</v>
          </cell>
          <cell r="I6830" t="str">
            <v>Worthington Distribution</v>
          </cell>
        </row>
        <row r="6831">
          <cell r="A6831" t="str">
            <v>922450</v>
          </cell>
          <cell r="B6831" t="str">
            <v>NEC</v>
          </cell>
          <cell r="C6831" t="str">
            <v>DSX Door Station</v>
          </cell>
          <cell r="D6831">
            <v>80</v>
          </cell>
          <cell r="E6831">
            <v>0</v>
          </cell>
          <cell r="F6831">
            <v>1</v>
          </cell>
          <cell r="G6831">
            <v>1</v>
          </cell>
          <cell r="H6831">
            <v>1</v>
          </cell>
          <cell r="I6831" t="str">
            <v>Worthington Distribution</v>
          </cell>
        </row>
        <row r="6832">
          <cell r="A6832" t="str">
            <v>1091015</v>
          </cell>
          <cell r="B6832" t="str">
            <v>NEC</v>
          </cell>
          <cell r="C6832" t="str">
            <v>DSX 40 Kit with 3 1090020 phones</v>
          </cell>
          <cell r="D6832">
            <v>598.36</v>
          </cell>
          <cell r="E6832">
            <v>0</v>
          </cell>
          <cell r="F6832">
            <v>2.5</v>
          </cell>
          <cell r="G6832">
            <v>1</v>
          </cell>
          <cell r="H6832">
            <v>1</v>
          </cell>
          <cell r="I6832" t="str">
            <v>Worthington Distribution</v>
          </cell>
        </row>
        <row r="6833">
          <cell r="A6833" t="str">
            <v>1090023</v>
          </cell>
          <cell r="B6833" t="str">
            <v>NEC</v>
          </cell>
          <cell r="C6833" t="str">
            <v>DSX 34 Button Full Duplex Super LCD Black Handset</v>
          </cell>
          <cell r="D6833">
            <v>238.98</v>
          </cell>
          <cell r="E6833">
            <v>0</v>
          </cell>
          <cell r="F6833">
            <v>0.5</v>
          </cell>
          <cell r="G6833">
            <v>0.5</v>
          </cell>
          <cell r="H6833">
            <v>0</v>
          </cell>
          <cell r="I6833" t="str">
            <v>Worthington Distribution</v>
          </cell>
        </row>
        <row r="6834">
          <cell r="A6834" t="str">
            <v>1090020</v>
          </cell>
          <cell r="B6834" t="str">
            <v>NEC</v>
          </cell>
          <cell r="C6834" t="str">
            <v xml:space="preserve">DSX 22 Button 3-Line LCD Black Handset  </v>
          </cell>
          <cell r="D6834">
            <v>98.99</v>
          </cell>
          <cell r="E6834">
            <v>0</v>
          </cell>
          <cell r="F6834">
            <v>0.5</v>
          </cell>
          <cell r="G6834">
            <v>0.5</v>
          </cell>
          <cell r="H6834">
            <v>0</v>
          </cell>
          <cell r="I6834" t="str">
            <v>Worthington Distribution</v>
          </cell>
        </row>
        <row r="6835">
          <cell r="A6835" t="str">
            <v>WP3460WH</v>
          </cell>
          <cell r="B6835" t="str">
            <v>OnQ</v>
          </cell>
          <cell r="C6835" t="str">
            <v>Category 6 Keystone Wall Plate Connector</v>
          </cell>
          <cell r="D6835">
            <v>4.2</v>
          </cell>
          <cell r="E6835">
            <v>0</v>
          </cell>
          <cell r="F6835">
            <v>0.25</v>
          </cell>
          <cell r="G6835">
            <v>0</v>
          </cell>
          <cell r="H6835">
            <v>0</v>
          </cell>
          <cell r="I6835" t="str">
            <v>Volutone</v>
          </cell>
        </row>
        <row r="6836">
          <cell r="A6836" t="str">
            <v>WP3450WH</v>
          </cell>
          <cell r="B6836" t="str">
            <v>OnQ</v>
          </cell>
          <cell r="C6836" t="str">
            <v>Category 5 Keystone Wall Plate Connector</v>
          </cell>
          <cell r="D6836">
            <v>2.2000000000000002</v>
          </cell>
          <cell r="E6836">
            <v>0</v>
          </cell>
          <cell r="F6836">
            <v>0.25</v>
          </cell>
          <cell r="G6836">
            <v>0</v>
          </cell>
          <cell r="H6836">
            <v>0</v>
          </cell>
          <cell r="I6836" t="str">
            <v>Volutone</v>
          </cell>
        </row>
        <row r="6837">
          <cell r="A6837" t="str">
            <v>Rack Mount Kit for BDP-105</v>
          </cell>
          <cell r="B6837" t="str">
            <v>Oppo</v>
          </cell>
          <cell r="C6837" t="str">
            <v>Universal Network 3D Blu-ray Disc Player</v>
          </cell>
          <cell r="D6837">
            <v>79</v>
          </cell>
          <cell r="E6837">
            <v>0</v>
          </cell>
          <cell r="F6837">
            <v>0.5</v>
          </cell>
          <cell r="G6837">
            <v>0</v>
          </cell>
          <cell r="H6837">
            <v>0</v>
          </cell>
          <cell r="I6837" t="str">
            <v>Oppo</v>
          </cell>
        </row>
        <row r="6838">
          <cell r="A6838" t="str">
            <v>BDP-105</v>
          </cell>
          <cell r="B6838" t="str">
            <v>Oppo</v>
          </cell>
          <cell r="C6838" t="str">
            <v>Universal Network 3D Blu-ray Disc Player</v>
          </cell>
          <cell r="D6838">
            <v>959</v>
          </cell>
          <cell r="E6838">
            <v>0</v>
          </cell>
          <cell r="F6838">
            <v>1</v>
          </cell>
          <cell r="G6838">
            <v>0.5</v>
          </cell>
          <cell r="H6838">
            <v>1</v>
          </cell>
          <cell r="I6838" t="str">
            <v>Oppo</v>
          </cell>
        </row>
        <row r="6839">
          <cell r="A6839" t="str">
            <v>BDP-103</v>
          </cell>
          <cell r="B6839" t="str">
            <v>Oppo</v>
          </cell>
          <cell r="C6839" t="str">
            <v>Universal Network 3D Blu-ray Disc Player</v>
          </cell>
          <cell r="D6839">
            <v>415</v>
          </cell>
          <cell r="E6839">
            <v>0</v>
          </cell>
          <cell r="F6839">
            <v>1</v>
          </cell>
          <cell r="G6839">
            <v>0.5</v>
          </cell>
          <cell r="H6839">
            <v>1</v>
          </cell>
          <cell r="I6839" t="str">
            <v>Oppo</v>
          </cell>
        </row>
        <row r="6840">
          <cell r="A6840" t="str">
            <v>K6</v>
          </cell>
          <cell r="B6840" t="str">
            <v>Pakedge</v>
          </cell>
          <cell r="C6840" t="str">
            <v xml:space="preserve">Preconfigured Enterprise-Class Gigabit Router  </v>
          </cell>
          <cell r="D6840">
            <v>695</v>
          </cell>
          <cell r="E6840">
            <v>0</v>
          </cell>
          <cell r="F6840">
            <v>1</v>
          </cell>
          <cell r="G6840">
            <v>1</v>
          </cell>
          <cell r="H6840">
            <v>0</v>
          </cell>
          <cell r="I6840" t="str">
            <v>Pakedge</v>
          </cell>
        </row>
        <row r="6841">
          <cell r="A6841" t="str">
            <v>SW8-8PB</v>
          </cell>
          <cell r="B6841" t="str">
            <v>Pakedge</v>
          </cell>
          <cell r="C6841" t="str">
            <v xml:space="preserve">Fully-Managed 8-Port PoE Switch, 2 Gigabit Uplinks  </v>
          </cell>
          <cell r="D6841">
            <v>595</v>
          </cell>
          <cell r="E6841">
            <v>0</v>
          </cell>
          <cell r="F6841">
            <v>1</v>
          </cell>
          <cell r="G6841">
            <v>1</v>
          </cell>
          <cell r="H6841">
            <v>0</v>
          </cell>
          <cell r="I6841" t="str">
            <v>Pakedge</v>
          </cell>
        </row>
        <row r="6842">
          <cell r="A6842" t="str">
            <v>W6</v>
          </cell>
          <cell r="B6842" t="str">
            <v>Pakedge</v>
          </cell>
          <cell r="C6842" t="str">
            <v>Enterprise-Class, Ultra High Range &amp; Throughput, Wall Mount b/g/n Wireless Access Point</v>
          </cell>
          <cell r="D6842">
            <v>285</v>
          </cell>
          <cell r="E6842">
            <v>0</v>
          </cell>
          <cell r="F6842">
            <v>1</v>
          </cell>
          <cell r="G6842">
            <v>1</v>
          </cell>
          <cell r="H6842">
            <v>0</v>
          </cell>
          <cell r="I6842" t="str">
            <v>Pakedge</v>
          </cell>
        </row>
        <row r="6843">
          <cell r="A6843" t="str">
            <v>W7</v>
          </cell>
          <cell r="B6843" t="str">
            <v>Pakedge</v>
          </cell>
          <cell r="C6843" t="str">
            <v>Enterprise-Class, Dual Band High Range &amp; Throughput, Wall Mount a/b/g/n Wireless Access Point</v>
          </cell>
          <cell r="D6843">
            <v>395</v>
          </cell>
          <cell r="E6843">
            <v>0</v>
          </cell>
          <cell r="F6843">
            <v>1</v>
          </cell>
          <cell r="G6843">
            <v>1</v>
          </cell>
          <cell r="H6843">
            <v>0</v>
          </cell>
          <cell r="I6843" t="str">
            <v>Pakedge</v>
          </cell>
        </row>
        <row r="6844">
          <cell r="A6844" t="str">
            <v>W6C</v>
          </cell>
          <cell r="B6844" t="str">
            <v>Pakedge</v>
          </cell>
          <cell r="C6844" t="str">
            <v xml:space="preserve">Enterprise-class In-Ceiling Wireless-N Access Point  </v>
          </cell>
          <cell r="D6844">
            <v>385</v>
          </cell>
          <cell r="E6844">
            <v>0</v>
          </cell>
          <cell r="F6844">
            <v>1</v>
          </cell>
          <cell r="G6844">
            <v>1</v>
          </cell>
          <cell r="H6844">
            <v>0</v>
          </cell>
          <cell r="I6844" t="str">
            <v>Pakedge</v>
          </cell>
        </row>
        <row r="6845">
          <cell r="A6845" t="str">
            <v>S24H</v>
          </cell>
          <cell r="B6845" t="str">
            <v>Pakedge</v>
          </cell>
          <cell r="C6845" t="str">
            <v xml:space="preserve">24-Port High Powered Gigabit with 24 PoE Ports  </v>
          </cell>
          <cell r="D6845">
            <v>1675</v>
          </cell>
          <cell r="E6845">
            <v>0</v>
          </cell>
          <cell r="F6845">
            <v>3</v>
          </cell>
          <cell r="G6845">
            <v>1</v>
          </cell>
          <cell r="H6845">
            <v>0</v>
          </cell>
          <cell r="I6845" t="str">
            <v>Pakedge</v>
          </cell>
        </row>
        <row r="6846">
          <cell r="A6846" t="str">
            <v>S24P</v>
          </cell>
          <cell r="B6846" t="str">
            <v>Pakedge</v>
          </cell>
          <cell r="C6846" t="str">
            <v>24-Port Gigabit PoE Switch, Fully-Managed, Remote Power Cycling w/ 4 SFP Ports</v>
          </cell>
          <cell r="D6846">
            <v>1475</v>
          </cell>
          <cell r="E6846">
            <v>0</v>
          </cell>
          <cell r="F6846">
            <v>3</v>
          </cell>
          <cell r="G6846">
            <v>1</v>
          </cell>
          <cell r="H6846">
            <v>0</v>
          </cell>
          <cell r="I6846" t="str">
            <v>Pakedge</v>
          </cell>
        </row>
        <row r="6847">
          <cell r="A6847" t="str">
            <v>PT-D1200U</v>
          </cell>
          <cell r="B6847" t="str">
            <v>Panasonic</v>
          </cell>
          <cell r="C6847" t="str">
            <v>3DLP, 4:3 Aspect Ratio, Auto Cleaning Robot, Multi-Lamp System</v>
          </cell>
          <cell r="D6847">
            <v>25955</v>
          </cell>
          <cell r="E6847">
            <v>0.25</v>
          </cell>
          <cell r="F6847">
            <v>4</v>
          </cell>
          <cell r="G6847">
            <v>8</v>
          </cell>
          <cell r="H6847">
            <v>4</v>
          </cell>
          <cell r="I6847" t="str">
            <v>Synnex</v>
          </cell>
        </row>
        <row r="6848">
          <cell r="A6848" t="str">
            <v>PT-DW730US</v>
          </cell>
          <cell r="B6848" t="str">
            <v>Panasonic</v>
          </cell>
          <cell r="C6848" t="str">
            <v xml:space="preserve"> Powered zoom throw ratio: 1.8 – 2.5:1, Eco Filter</v>
          </cell>
          <cell r="D6848">
            <v>5419</v>
          </cell>
          <cell r="E6848">
            <v>0</v>
          </cell>
          <cell r="F6848">
            <v>2</v>
          </cell>
          <cell r="G6848">
            <v>2</v>
          </cell>
          <cell r="H6848">
            <v>2</v>
          </cell>
          <cell r="I6848" t="str">
            <v>Synnex</v>
          </cell>
        </row>
        <row r="6849">
          <cell r="A6849" t="str">
            <v>WGSW-28040P</v>
          </cell>
          <cell r="B6849" t="str">
            <v>Planet</v>
          </cell>
          <cell r="C6849" t="str">
            <v>Planet 28 Port POE Gigabit - 11 Ports POE - Managed</v>
          </cell>
          <cell r="D6849">
            <v>399</v>
          </cell>
          <cell r="E6849">
            <v>0</v>
          </cell>
          <cell r="F6849">
            <v>3</v>
          </cell>
          <cell r="G6849">
            <v>3</v>
          </cell>
          <cell r="H6849">
            <v>0</v>
          </cell>
          <cell r="I6849" t="str">
            <v>Blackwire</v>
          </cell>
        </row>
        <row r="6850">
          <cell r="A6850">
            <v>100020</v>
          </cell>
          <cell r="B6850" t="str">
            <v>Platinum</v>
          </cell>
          <cell r="C6850" t="str">
            <v>RJ45 Cat6 Sheilded EZ Connector, 50pk</v>
          </cell>
          <cell r="D6850">
            <v>58</v>
          </cell>
          <cell r="E6850">
            <v>0</v>
          </cell>
          <cell r="F6850">
            <v>10</v>
          </cell>
          <cell r="G6850">
            <v>0</v>
          </cell>
          <cell r="H6850">
            <v>0</v>
          </cell>
          <cell r="I6850" t="str">
            <v>Volutone</v>
          </cell>
        </row>
        <row r="6851">
          <cell r="A6851" t="str">
            <v>202010J</v>
          </cell>
          <cell r="B6851" t="str">
            <v>Platinum</v>
          </cell>
          <cell r="C6851" t="str">
            <v>RJ45 Cat6 EZ Connector, 100pk</v>
          </cell>
          <cell r="D6851">
            <v>58.1</v>
          </cell>
          <cell r="E6851">
            <v>0</v>
          </cell>
          <cell r="F6851">
            <v>10</v>
          </cell>
          <cell r="G6851">
            <v>0</v>
          </cell>
          <cell r="H6851">
            <v>0</v>
          </cell>
          <cell r="I6851" t="str">
            <v>Volutone</v>
          </cell>
        </row>
        <row r="6852">
          <cell r="A6852" t="str">
            <v>202003J</v>
          </cell>
          <cell r="B6852" t="str">
            <v>Platinum</v>
          </cell>
          <cell r="C6852" t="str">
            <v>RJ45 Cat5e EZ Connector, 100pk</v>
          </cell>
          <cell r="D6852">
            <v>49</v>
          </cell>
          <cell r="E6852">
            <v>0</v>
          </cell>
          <cell r="F6852">
            <v>10</v>
          </cell>
          <cell r="G6852">
            <v>0</v>
          </cell>
          <cell r="H6852">
            <v>0</v>
          </cell>
          <cell r="I6852" t="str">
            <v>Volutone</v>
          </cell>
        </row>
        <row r="6853">
          <cell r="A6853" t="str">
            <v>StudioLive 24.4.2</v>
          </cell>
          <cell r="B6853" t="str">
            <v>Presonus</v>
          </cell>
          <cell r="C6853" t="str">
            <v>24x4x2 Performance and Recording Studio Mixer</v>
          </cell>
          <cell r="D6853">
            <v>2149</v>
          </cell>
          <cell r="E6853">
            <v>0</v>
          </cell>
          <cell r="F6853">
            <v>2</v>
          </cell>
          <cell r="G6853">
            <v>8</v>
          </cell>
          <cell r="H6853">
            <v>8</v>
          </cell>
          <cell r="I6853" t="str">
            <v>The Music People, Inc.</v>
          </cell>
        </row>
        <row r="6854">
          <cell r="A6854" t="str">
            <v>KLA12-BK</v>
          </cell>
          <cell r="B6854" t="str">
            <v>QSC</v>
          </cell>
          <cell r="C6854" t="str">
            <v>Fixed arcuate active line array speaker</v>
          </cell>
          <cell r="D6854">
            <v>1649</v>
          </cell>
          <cell r="E6854">
            <v>0</v>
          </cell>
          <cell r="F6854">
            <v>1</v>
          </cell>
          <cell r="G6854">
            <v>0</v>
          </cell>
          <cell r="H6854">
            <v>0</v>
          </cell>
          <cell r="I6854" t="str">
            <v>The Music People, Inc.</v>
          </cell>
        </row>
        <row r="6855">
          <cell r="A6855" t="str">
            <v>KLA AF12</v>
          </cell>
          <cell r="B6855" t="str">
            <v>QSC</v>
          </cell>
          <cell r="C6855" t="str">
            <v>Array Frame</v>
          </cell>
          <cell r="D6855">
            <v>585</v>
          </cell>
          <cell r="E6855">
            <v>0</v>
          </cell>
          <cell r="F6855">
            <v>1</v>
          </cell>
          <cell r="G6855">
            <v>0</v>
          </cell>
          <cell r="H6855">
            <v>0</v>
          </cell>
          <cell r="I6855" t="str">
            <v>The Music People, Inc.</v>
          </cell>
        </row>
        <row r="6856">
          <cell r="A6856" t="str">
            <v>CX602V</v>
          </cell>
          <cell r="B6856" t="str">
            <v>QSC</v>
          </cell>
          <cell r="C6856" t="str">
            <v>2-Channel Powered Amplifier, 400W, 70V Output</v>
          </cell>
          <cell r="D6856">
            <v>1118.95</v>
          </cell>
          <cell r="E6856">
            <v>0</v>
          </cell>
          <cell r="F6856">
            <v>2</v>
          </cell>
          <cell r="G6856">
            <v>2</v>
          </cell>
          <cell r="H6856">
            <v>0</v>
          </cell>
          <cell r="I6856" t="str">
            <v>The Music People, Inc.</v>
          </cell>
        </row>
        <row r="6857">
          <cell r="A6857" t="str">
            <v>KLA181-BK</v>
          </cell>
          <cell r="B6857" t="str">
            <v>QSC</v>
          </cell>
          <cell r="C6857" t="str">
            <v>18" Subwoofer</v>
          </cell>
          <cell r="D6857">
            <v>1395</v>
          </cell>
          <cell r="E6857">
            <v>0</v>
          </cell>
          <cell r="F6857">
            <v>2</v>
          </cell>
          <cell r="G6857">
            <v>0</v>
          </cell>
          <cell r="H6857">
            <v>0</v>
          </cell>
          <cell r="I6857" t="str">
            <v>The Music People, Inc.</v>
          </cell>
        </row>
        <row r="6858">
          <cell r="A6858" t="str">
            <v>1200 CUSTOM</v>
          </cell>
          <cell r="B6858" t="str">
            <v>RGPC</v>
          </cell>
          <cell r="C6858" t="str">
            <v>PARALLEL POWER DELIVERY</v>
          </cell>
          <cell r="D6858">
            <v>1237.25</v>
          </cell>
          <cell r="E6858">
            <v>0</v>
          </cell>
          <cell r="F6858">
            <v>2</v>
          </cell>
          <cell r="G6858">
            <v>0.25</v>
          </cell>
          <cell r="H6858">
            <v>1</v>
          </cell>
          <cell r="I6858" t="str">
            <v>Innovative</v>
          </cell>
        </row>
        <row r="6859">
          <cell r="A6859" t="str">
            <v>IPAC8</v>
          </cell>
          <cell r="B6859" t="str">
            <v>RGPC</v>
          </cell>
          <cell r="C6859" t="str">
            <v>IP controlled Remote AC Power Management system</v>
          </cell>
          <cell r="D6859">
            <v>498</v>
          </cell>
          <cell r="E6859">
            <v>0</v>
          </cell>
          <cell r="F6859">
            <v>2</v>
          </cell>
          <cell r="G6859">
            <v>1</v>
          </cell>
          <cell r="H6859">
            <v>2</v>
          </cell>
          <cell r="I6859" t="str">
            <v>Innovative</v>
          </cell>
        </row>
        <row r="6860">
          <cell r="A6860" t="str">
            <v>DISPLAY-75-SAMSUNG</v>
          </cell>
          <cell r="B6860" t="str">
            <v>Samsung</v>
          </cell>
          <cell r="C6860" t="str">
            <v>75" Display</v>
          </cell>
          <cell r="D6860">
            <v>7000</v>
          </cell>
          <cell r="E6860">
            <v>0</v>
          </cell>
          <cell r="F6860">
            <v>2</v>
          </cell>
          <cell r="G6860">
            <v>0.25</v>
          </cell>
          <cell r="H6860">
            <v>1</v>
          </cell>
        </row>
        <row r="6861">
          <cell r="A6861" t="str">
            <v>DISPLAY-65-SAMSUNG</v>
          </cell>
          <cell r="B6861" t="str">
            <v>Samsung</v>
          </cell>
          <cell r="C6861" t="str">
            <v>65" Display</v>
          </cell>
          <cell r="D6861">
            <v>3200</v>
          </cell>
          <cell r="E6861">
            <v>0</v>
          </cell>
          <cell r="F6861">
            <v>1.5</v>
          </cell>
          <cell r="G6861">
            <v>0.25</v>
          </cell>
          <cell r="H6861">
            <v>1</v>
          </cell>
        </row>
        <row r="6862">
          <cell r="A6862" t="str">
            <v>C55SA</v>
          </cell>
          <cell r="B6862" t="str">
            <v>Samsung</v>
          </cell>
          <cell r="C6862" t="str">
            <v>55" Super Narrow Bezel 1080p Full HD 700nit LED Backlit Frameless Monitor, DVI, RGB, Composite Input/Output, Bezel Width: 5.7mm</v>
          </cell>
          <cell r="D6862">
            <v>3750</v>
          </cell>
          <cell r="E6862">
            <v>0</v>
          </cell>
          <cell r="F6862">
            <v>1.5</v>
          </cell>
          <cell r="G6862">
            <v>0.25</v>
          </cell>
          <cell r="H6862">
            <v>1</v>
          </cell>
          <cell r="I6862" t="str">
            <v>InfoCrest</v>
          </cell>
        </row>
        <row r="6863">
          <cell r="A6863" t="str">
            <v>DISPLAY-55-SAMSUNG</v>
          </cell>
          <cell r="B6863" t="str">
            <v>Samsung</v>
          </cell>
          <cell r="C6863" t="str">
            <v>55" Display</v>
          </cell>
          <cell r="D6863">
            <v>2200</v>
          </cell>
          <cell r="E6863">
            <v>0</v>
          </cell>
          <cell r="F6863">
            <v>1</v>
          </cell>
          <cell r="G6863">
            <v>0.25</v>
          </cell>
          <cell r="H6863">
            <v>1</v>
          </cell>
        </row>
        <row r="6864">
          <cell r="A6864" t="str">
            <v>DISPLAY-46-SAMSUNG</v>
          </cell>
          <cell r="B6864" t="str">
            <v>Samsung</v>
          </cell>
          <cell r="C6864" t="str">
            <v>46" Display</v>
          </cell>
          <cell r="D6864">
            <v>1600</v>
          </cell>
          <cell r="E6864">
            <v>0</v>
          </cell>
          <cell r="F6864">
            <v>1</v>
          </cell>
          <cell r="G6864">
            <v>0.25</v>
          </cell>
          <cell r="H6864">
            <v>1</v>
          </cell>
        </row>
        <row r="6865">
          <cell r="A6865" t="str">
            <v>DISPLAY-32-SAMSUNG</v>
          </cell>
          <cell r="B6865" t="str">
            <v>Samsung</v>
          </cell>
          <cell r="C6865" t="str">
            <v>32" Display</v>
          </cell>
          <cell r="D6865">
            <v>600</v>
          </cell>
          <cell r="E6865">
            <v>0</v>
          </cell>
          <cell r="F6865">
            <v>1</v>
          </cell>
          <cell r="G6865">
            <v>0.25</v>
          </cell>
          <cell r="H6865">
            <v>1</v>
          </cell>
        </row>
        <row r="6866">
          <cell r="A6866" t="str">
            <v>OFE-TELEVISION</v>
          </cell>
          <cell r="B6866" t="str">
            <v>Samsung</v>
          </cell>
          <cell r="C6866" t="str">
            <v>30"-90" Television provided by owner</v>
          </cell>
          <cell r="D6866">
            <v>0</v>
          </cell>
          <cell r="E6866">
            <v>0</v>
          </cell>
          <cell r="F6866">
            <v>1</v>
          </cell>
          <cell r="G6866">
            <v>0.5</v>
          </cell>
          <cell r="H6866">
            <v>1</v>
          </cell>
          <cell r="I6866" t="str">
            <v>OFE</v>
          </cell>
        </row>
        <row r="6867">
          <cell r="A6867" t="str">
            <v>SM-226RQ</v>
          </cell>
          <cell r="B6867" t="str">
            <v>Seco-larm</v>
          </cell>
          <cell r="C6867" t="str">
            <v>Garage door magnetic contact with magnet</v>
          </cell>
          <cell r="D6867">
            <v>10</v>
          </cell>
          <cell r="E6867">
            <v>0</v>
          </cell>
          <cell r="F6867">
            <v>0.5</v>
          </cell>
          <cell r="G6867">
            <v>0.2</v>
          </cell>
          <cell r="H6867">
            <v>0.2</v>
          </cell>
          <cell r="I6867" t="str">
            <v>Volutone</v>
          </cell>
        </row>
        <row r="6868">
          <cell r="A6868" t="str">
            <v>SM-407-5T</v>
          </cell>
          <cell r="B6868" t="str">
            <v>Seco-larm</v>
          </cell>
          <cell r="C6868" t="str">
            <v>3/8" Stubby press-fit magnetic contact with magnet.</v>
          </cell>
          <cell r="D6868">
            <v>1.55</v>
          </cell>
          <cell r="E6868">
            <v>0</v>
          </cell>
          <cell r="F6868">
            <v>0.5</v>
          </cell>
          <cell r="G6868">
            <v>0.2</v>
          </cell>
          <cell r="H6868">
            <v>0.2</v>
          </cell>
          <cell r="I6868" t="str">
            <v>Volutone</v>
          </cell>
        </row>
        <row r="6869">
          <cell r="A6869" t="str">
            <v>92958</v>
          </cell>
          <cell r="B6869" t="str">
            <v>Sonance</v>
          </cell>
          <cell r="C6869" t="str">
            <v>LS87 SUB15 pkg with 4 x LS87SAT &amp; 1 x LS15SUB</v>
          </cell>
          <cell r="D6869">
            <v>5587</v>
          </cell>
          <cell r="E6869">
            <v>0</v>
          </cell>
          <cell r="F6869">
            <v>4</v>
          </cell>
          <cell r="G6869">
            <v>0</v>
          </cell>
          <cell r="H6869">
            <v>0</v>
          </cell>
          <cell r="I6869" t="str">
            <v>Sonance</v>
          </cell>
        </row>
        <row r="6870">
          <cell r="A6870" t="str">
            <v>92957</v>
          </cell>
          <cell r="B6870" t="str">
            <v>Sonance</v>
          </cell>
          <cell r="C6870" t="str">
            <v>LS67 SUB12 pkg with 8 x LS67SAT &amp; 1 x LS12SUB</v>
          </cell>
          <cell r="D6870">
            <v>5090</v>
          </cell>
          <cell r="E6870">
            <v>0</v>
          </cell>
          <cell r="F6870">
            <v>8</v>
          </cell>
          <cell r="G6870">
            <v>0</v>
          </cell>
          <cell r="H6870">
            <v>0</v>
          </cell>
          <cell r="I6870" t="str">
            <v>Sonance</v>
          </cell>
        </row>
        <row r="6871">
          <cell r="A6871" t="str">
            <v>92941</v>
          </cell>
          <cell r="B6871" t="str">
            <v>Sonance</v>
          </cell>
          <cell r="C6871" t="str">
            <v>LS47 SUB10 pkg with 8 x LS47SAT &amp; 1 x LS10SUB</v>
          </cell>
          <cell r="D6871">
            <v>3460</v>
          </cell>
          <cell r="E6871">
            <v>0</v>
          </cell>
          <cell r="F6871">
            <v>8</v>
          </cell>
          <cell r="G6871">
            <v>0</v>
          </cell>
          <cell r="H6871">
            <v>0</v>
          </cell>
          <cell r="I6871" t="str">
            <v>Sonance</v>
          </cell>
        </row>
        <row r="6872">
          <cell r="A6872" t="str">
            <v>92924</v>
          </cell>
          <cell r="B6872" t="str">
            <v>Sonance</v>
          </cell>
          <cell r="C6872" t="str">
            <v>9" ground stake</v>
          </cell>
          <cell r="D6872">
            <v>10</v>
          </cell>
          <cell r="E6872">
            <v>0</v>
          </cell>
          <cell r="F6872">
            <v>0.25</v>
          </cell>
          <cell r="G6872">
            <v>0</v>
          </cell>
          <cell r="H6872">
            <v>0</v>
          </cell>
          <cell r="I6872" t="str">
            <v>Sonance</v>
          </cell>
        </row>
        <row r="6873">
          <cell r="A6873" t="str">
            <v>LS67 SUB12 SYSTEM</v>
          </cell>
          <cell r="B6873" t="str">
            <v>Sonance</v>
          </cell>
          <cell r="C6873" t="str">
            <v>8 6" Drivers, 12 Buried SUB and Crown Amplification</v>
          </cell>
          <cell r="D6873">
            <v>5090</v>
          </cell>
          <cell r="E6873">
            <v>0</v>
          </cell>
          <cell r="F6873">
            <v>16</v>
          </cell>
          <cell r="G6873">
            <v>2</v>
          </cell>
          <cell r="H6873">
            <v>2</v>
          </cell>
          <cell r="I6873" t="str">
            <v>Latte Communications</v>
          </cell>
        </row>
        <row r="6874">
          <cell r="A6874" t="str">
            <v>LS47 SUB12 SYSTEM</v>
          </cell>
          <cell r="B6874" t="str">
            <v>Sonance</v>
          </cell>
          <cell r="C6874" t="str">
            <v>8 4" Drivers, 10 Buried SUB and Crown Amplification</v>
          </cell>
          <cell r="D6874">
            <v>3460</v>
          </cell>
          <cell r="E6874">
            <v>0</v>
          </cell>
          <cell r="F6874">
            <v>16</v>
          </cell>
          <cell r="G6874">
            <v>2</v>
          </cell>
          <cell r="H6874">
            <v>2</v>
          </cell>
          <cell r="I6874" t="str">
            <v>Latte Communications</v>
          </cell>
        </row>
        <row r="6875">
          <cell r="A6875" t="str">
            <v>92925</v>
          </cell>
          <cell r="B6875" t="str">
            <v>Sonance</v>
          </cell>
          <cell r="C6875" t="str">
            <v>19" ground stake</v>
          </cell>
          <cell r="D6875">
            <v>30</v>
          </cell>
          <cell r="E6875">
            <v>0</v>
          </cell>
          <cell r="F6875">
            <v>0.25</v>
          </cell>
          <cell r="G6875">
            <v>0</v>
          </cell>
          <cell r="H6875">
            <v>0</v>
          </cell>
          <cell r="I6875" t="str">
            <v>Sonance</v>
          </cell>
        </row>
        <row r="6876">
          <cell r="A6876" t="str">
            <v>ABB220HUM13B-12-3-9</v>
          </cell>
          <cell r="B6876" t="str">
            <v>Stewart Filmscreen</v>
          </cell>
          <cell r="C6876" t="str">
            <v xml:space="preserve">Model ABB ElectriScreen, 18'4" (feet), </v>
          </cell>
          <cell r="D6876">
            <v>8219.4</v>
          </cell>
          <cell r="E6876">
            <v>1</v>
          </cell>
          <cell r="F6876">
            <v>8</v>
          </cell>
          <cell r="G6876">
            <v>1</v>
          </cell>
          <cell r="H6876">
            <v>1</v>
          </cell>
          <cell r="I6876" t="str">
            <v>Stewart Filmscreen</v>
          </cell>
        </row>
        <row r="6877">
          <cell r="A6877" t="str">
            <v xml:space="preserve">SNDQ110HST13G3X </v>
          </cell>
          <cell r="B6877" t="str">
            <v>Stewart Filmscreen</v>
          </cell>
          <cell r="C6877" t="str">
            <v>Luxus Deluxe Quick Snap ScreenWall, 110", StudioTek 130 G3</v>
          </cell>
          <cell r="D6877">
            <v>1649.4</v>
          </cell>
          <cell r="E6877">
            <v>0.25</v>
          </cell>
          <cell r="F6877">
            <v>2</v>
          </cell>
          <cell r="G6877">
            <v>0</v>
          </cell>
          <cell r="H6877">
            <v>0</v>
          </cell>
          <cell r="I6877" t="str">
            <v>Stewart Filmscreen</v>
          </cell>
        </row>
        <row r="6878">
          <cell r="A6878" t="str">
            <v>SNDQ123HST13G3X</v>
          </cell>
          <cell r="B6878" t="str">
            <v>Stewart Filmscreen</v>
          </cell>
          <cell r="C6878" t="str">
            <v>HDTV Format 1.78:1 (16:9) Aspect Ratio</v>
          </cell>
          <cell r="D6878">
            <v>3178</v>
          </cell>
          <cell r="E6878">
            <v>0</v>
          </cell>
          <cell r="F6878">
            <v>4</v>
          </cell>
          <cell r="G6878">
            <v>0</v>
          </cell>
          <cell r="H6878">
            <v>0</v>
          </cell>
          <cell r="I6878" t="str">
            <v>Stewart Filmscreen</v>
          </cell>
        </row>
        <row r="6879">
          <cell r="A6879" t="str">
            <v>CAB110HST13G3-6-2-5</v>
          </cell>
          <cell r="B6879" t="str">
            <v>Stewart Filmscreen</v>
          </cell>
          <cell r="C6879" t="str">
            <v>Cabaret  Electronically controlled retactable screen system, 110", StudioTek 130 G3</v>
          </cell>
          <cell r="D6879">
            <v>3054.6</v>
          </cell>
          <cell r="E6879">
            <v>0.25</v>
          </cell>
          <cell r="F6879">
            <v>3</v>
          </cell>
          <cell r="G6879">
            <v>1</v>
          </cell>
          <cell r="H6879">
            <v>1</v>
          </cell>
          <cell r="I6879" t="str">
            <v>Stewart Filmscreen</v>
          </cell>
        </row>
        <row r="6880">
          <cell r="A6880" t="str">
            <v>CC140CST13G3WXMP</v>
          </cell>
          <cell r="B6880" t="str">
            <v>Stewart Filmscreen</v>
          </cell>
          <cell r="C6880" t="str">
            <v>140" CineCurve, StudioTek 130 G3 w/Microperf</v>
          </cell>
          <cell r="D6880">
            <v>14593.8</v>
          </cell>
          <cell r="E6880">
            <v>1</v>
          </cell>
          <cell r="F6880">
            <v>4</v>
          </cell>
          <cell r="G6880">
            <v>2</v>
          </cell>
          <cell r="H6880">
            <v>2</v>
          </cell>
          <cell r="I6880" t="str">
            <v>Stewart Filmscreen</v>
          </cell>
        </row>
        <row r="6881">
          <cell r="A6881" t="str">
            <v>CC140CST13G3WX</v>
          </cell>
          <cell r="B6881" t="str">
            <v>Stewart Filmscreen</v>
          </cell>
          <cell r="C6881" t="str">
            <v>140" CineCurve, StudioTek 130 G3</v>
          </cell>
          <cell r="D6881">
            <v>12432.6</v>
          </cell>
          <cell r="E6881">
            <v>1</v>
          </cell>
          <cell r="F6881">
            <v>4</v>
          </cell>
          <cell r="G6881">
            <v>2</v>
          </cell>
          <cell r="H6881">
            <v>2</v>
          </cell>
          <cell r="I6881" t="str">
            <v>Stewart Filmscreen</v>
          </cell>
        </row>
        <row r="6882">
          <cell r="A6882" t="str">
            <v>CC135SUM15WMapX</v>
          </cell>
          <cell r="B6882" t="str">
            <v>Stewart Filmscreen</v>
          </cell>
          <cell r="C6882" t="str">
            <v/>
          </cell>
          <cell r="D6882">
            <v>14432.4</v>
          </cell>
          <cell r="E6882">
            <v>0</v>
          </cell>
          <cell r="F6882">
            <v>1</v>
          </cell>
          <cell r="G6882">
            <v>4</v>
          </cell>
          <cell r="H6882">
            <v>2</v>
          </cell>
          <cell r="I6882" t="str">
            <v>Stewart Filmscreen</v>
          </cell>
        </row>
        <row r="6883">
          <cell r="A6883" t="str">
            <v>CC135CST13G3WXMP</v>
          </cell>
          <cell r="B6883" t="str">
            <v>Stewart Filmscreen</v>
          </cell>
          <cell r="C6883" t="str">
            <v/>
          </cell>
          <cell r="D6883">
            <v>14130.6</v>
          </cell>
          <cell r="E6883">
            <v>0</v>
          </cell>
          <cell r="F6883">
            <v>1</v>
          </cell>
          <cell r="G6883">
            <v>4</v>
          </cell>
          <cell r="H6883">
            <v>2</v>
          </cell>
          <cell r="I6883" t="str">
            <v>Stewart Filmscreen</v>
          </cell>
        </row>
        <row r="6884">
          <cell r="A6884" t="str">
            <v>SNDQ135HST13G3WX</v>
          </cell>
          <cell r="B6884" t="str">
            <v>Stewart Filmscreen</v>
          </cell>
          <cell r="C6884" t="str">
            <v>Image Size: 66in x 117.75in (135in diag.) Aspect Ratio: 1.78 : 1 Material: StudioTek 130 G3 -Front Projection Seamless Screen Overall Dimension: 69.25in x 121in</v>
          </cell>
          <cell r="D6884">
            <v>3533</v>
          </cell>
          <cell r="E6884">
            <v>0</v>
          </cell>
          <cell r="F6884">
            <v>4</v>
          </cell>
          <cell r="G6884">
            <v>0</v>
          </cell>
          <cell r="H6884">
            <v>0</v>
          </cell>
          <cell r="I6884" t="str">
            <v>Stewart Filmscreen</v>
          </cell>
        </row>
        <row r="6885">
          <cell r="A6885" t="str">
            <v>CCTVNVR</v>
          </cell>
          <cell r="B6885" t="str">
            <v>Sting</v>
          </cell>
          <cell r="C6885" t="str">
            <v>Networked Video Recorder</v>
          </cell>
          <cell r="D6885">
            <v>2687.57</v>
          </cell>
          <cell r="E6885">
            <v>0</v>
          </cell>
          <cell r="F6885">
            <v>2</v>
          </cell>
          <cell r="G6885">
            <v>2</v>
          </cell>
          <cell r="H6885">
            <v>1</v>
          </cell>
          <cell r="I6885" t="str">
            <v>Sting</v>
          </cell>
        </row>
        <row r="6886">
          <cell r="A6886" t="str">
            <v>CCTVCAMERA</v>
          </cell>
          <cell r="B6886" t="str">
            <v>Sting</v>
          </cell>
          <cell r="C6886" t="str">
            <v>High Definition Vandal Dome</v>
          </cell>
          <cell r="D6886">
            <v>420</v>
          </cell>
          <cell r="E6886">
            <v>0</v>
          </cell>
          <cell r="F6886">
            <v>1</v>
          </cell>
          <cell r="G6886">
            <v>0.5</v>
          </cell>
          <cell r="H6886">
            <v>1</v>
          </cell>
          <cell r="I6886" t="str">
            <v>Sting</v>
          </cell>
        </row>
        <row r="6887">
          <cell r="A6887" t="str">
            <v>BANBFA50</v>
          </cell>
          <cell r="B6887" t="str">
            <v>Straight Wire</v>
          </cell>
          <cell r="C6887" t="str">
            <v>Speaker Connector, Banana, Crimp</v>
          </cell>
          <cell r="D6887">
            <v>60</v>
          </cell>
          <cell r="E6887">
            <v>0</v>
          </cell>
          <cell r="F6887">
            <v>5</v>
          </cell>
          <cell r="G6887">
            <v>0</v>
          </cell>
          <cell r="H6887">
            <v>0</v>
          </cell>
          <cell r="I6887" t="str">
            <v>Straight Wire</v>
          </cell>
        </row>
        <row r="6888">
          <cell r="A6888" t="str">
            <v>SQSCF330</v>
          </cell>
          <cell r="B6888" t="str">
            <v>Straight Wire</v>
          </cell>
          <cell r="C6888" t="str">
            <v>Speaker Cable, SQSC 12/4, 330ft</v>
          </cell>
          <cell r="D6888">
            <v>561</v>
          </cell>
          <cell r="E6888">
            <v>0</v>
          </cell>
          <cell r="F6888">
            <v>3.3</v>
          </cell>
          <cell r="G6888">
            <v>0</v>
          </cell>
          <cell r="H6888">
            <v>0</v>
          </cell>
          <cell r="I6888" t="str">
            <v>Straight Wire</v>
          </cell>
        </row>
        <row r="6889">
          <cell r="A6889" t="str">
            <v>OSCPF00</v>
          </cell>
          <cell r="B6889" t="str">
            <v>Straight Wire</v>
          </cell>
          <cell r="C6889" t="str">
            <v>Speaker Cable, Octave II 16/8, 1ft</v>
          </cell>
          <cell r="D6889">
            <v>5</v>
          </cell>
          <cell r="E6889">
            <v>0</v>
          </cell>
          <cell r="F6889">
            <v>0.1</v>
          </cell>
          <cell r="G6889">
            <v>0</v>
          </cell>
          <cell r="H6889">
            <v>0</v>
          </cell>
          <cell r="I6889" t="str">
            <v>Straight Wire</v>
          </cell>
        </row>
        <row r="6890">
          <cell r="A6890" t="str">
            <v>MCSCF330</v>
          </cell>
          <cell r="B6890" t="str">
            <v>Straight Wire</v>
          </cell>
          <cell r="C6890" t="str">
            <v>Musicable 14/4 Speaker Cable, 330' Spool</v>
          </cell>
          <cell r="D6890">
            <v>460</v>
          </cell>
          <cell r="E6890">
            <v>0</v>
          </cell>
          <cell r="F6890">
            <v>3.6</v>
          </cell>
          <cell r="G6890">
            <v>0</v>
          </cell>
          <cell r="H6890">
            <v>0</v>
          </cell>
          <cell r="I6890" t="str">
            <v>Straight Wire</v>
          </cell>
        </row>
        <row r="6891">
          <cell r="A6891" t="str">
            <v>PPPRED</v>
          </cell>
          <cell r="B6891" t="str">
            <v>Straight Wire</v>
          </cell>
          <cell r="C6891" t="str">
            <v>Mini Coax Push Prong RCA - Red</v>
          </cell>
          <cell r="D6891">
            <v>1.95</v>
          </cell>
          <cell r="E6891">
            <v>0</v>
          </cell>
          <cell r="F6891">
            <v>0.1</v>
          </cell>
          <cell r="G6891">
            <v>0</v>
          </cell>
          <cell r="H6891">
            <v>0</v>
          </cell>
          <cell r="I6891" t="str">
            <v>Straight Wire</v>
          </cell>
        </row>
        <row r="6892">
          <cell r="A6892" t="str">
            <v>PPPBLK</v>
          </cell>
          <cell r="B6892" t="str">
            <v>Straight Wire</v>
          </cell>
          <cell r="C6892" t="str">
            <v>Mini Coax Push Prong RCA - Black</v>
          </cell>
          <cell r="D6892">
            <v>1.95</v>
          </cell>
          <cell r="E6892">
            <v>0</v>
          </cell>
          <cell r="F6892">
            <v>0.1</v>
          </cell>
          <cell r="G6892">
            <v>0</v>
          </cell>
          <cell r="H6892">
            <v>0</v>
          </cell>
          <cell r="I6892" t="str">
            <v>Straight Wire</v>
          </cell>
        </row>
        <row r="6893">
          <cell r="A6893" t="str">
            <v>HDADAPU</v>
          </cell>
          <cell r="B6893" t="str">
            <v>Straight Wire</v>
          </cell>
          <cell r="C6893" t="str">
            <v>HDMI Male  to HDMI Female - Up</v>
          </cell>
          <cell r="D6893">
            <v>6</v>
          </cell>
          <cell r="E6893">
            <v>0</v>
          </cell>
          <cell r="F6893">
            <v>0.05</v>
          </cell>
          <cell r="G6893">
            <v>0</v>
          </cell>
          <cell r="H6893">
            <v>0</v>
          </cell>
          <cell r="I6893" t="str">
            <v>Straight Wire</v>
          </cell>
        </row>
        <row r="6894">
          <cell r="A6894" t="str">
            <v>HDADAPR</v>
          </cell>
          <cell r="B6894" t="str">
            <v>Straight Wire</v>
          </cell>
          <cell r="C6894" t="str">
            <v>HDMI Male  to HDMI Female - Right</v>
          </cell>
          <cell r="D6894">
            <v>6</v>
          </cell>
          <cell r="E6894">
            <v>0</v>
          </cell>
          <cell r="F6894">
            <v>0.05</v>
          </cell>
          <cell r="G6894">
            <v>0</v>
          </cell>
          <cell r="H6894">
            <v>0</v>
          </cell>
          <cell r="I6894" t="str">
            <v>Straight Wire</v>
          </cell>
        </row>
        <row r="6895">
          <cell r="A6895" t="str">
            <v>HDADAPL</v>
          </cell>
          <cell r="B6895" t="str">
            <v>Straight Wire</v>
          </cell>
          <cell r="C6895" t="str">
            <v>HDMI Male  to HDMI Female - Left</v>
          </cell>
          <cell r="D6895">
            <v>6</v>
          </cell>
          <cell r="E6895">
            <v>0</v>
          </cell>
          <cell r="F6895">
            <v>0.05</v>
          </cell>
          <cell r="G6895">
            <v>0</v>
          </cell>
          <cell r="H6895">
            <v>0</v>
          </cell>
          <cell r="I6895" t="str">
            <v>Straight Wire</v>
          </cell>
        </row>
        <row r="6896">
          <cell r="A6896" t="str">
            <v>HDADAPD</v>
          </cell>
          <cell r="B6896" t="str">
            <v>Straight Wire</v>
          </cell>
          <cell r="C6896" t="str">
            <v>HDMI Male  to HDMI Female - Down</v>
          </cell>
          <cell r="D6896">
            <v>6</v>
          </cell>
          <cell r="E6896">
            <v>0</v>
          </cell>
          <cell r="F6896">
            <v>0.05</v>
          </cell>
          <cell r="G6896">
            <v>0</v>
          </cell>
          <cell r="H6896">
            <v>0</v>
          </cell>
          <cell r="I6896" t="str">
            <v>Straight Wire</v>
          </cell>
        </row>
        <row r="6897">
          <cell r="A6897" t="str">
            <v>HDADAPFF</v>
          </cell>
          <cell r="B6897" t="str">
            <v>Straight Wire</v>
          </cell>
          <cell r="C6897" t="str">
            <v>HDMI Female to HDMI Female</v>
          </cell>
          <cell r="D6897">
            <v>8</v>
          </cell>
          <cell r="E6897">
            <v>0</v>
          </cell>
          <cell r="F6897">
            <v>0.05</v>
          </cell>
          <cell r="G6897">
            <v>0</v>
          </cell>
          <cell r="H6897">
            <v>0</v>
          </cell>
          <cell r="I6897" t="str">
            <v>Straight Wire</v>
          </cell>
        </row>
        <row r="6898">
          <cell r="A6898" t="str">
            <v>CHE080</v>
          </cell>
          <cell r="B6898" t="str">
            <v>Straight Wire</v>
          </cell>
          <cell r="C6898" t="str">
            <v>ConX HDMI Cable, 8.0 M</v>
          </cell>
          <cell r="D6898">
            <v>35</v>
          </cell>
          <cell r="E6898">
            <v>0</v>
          </cell>
          <cell r="F6898">
            <v>0.5</v>
          </cell>
          <cell r="G6898">
            <v>0</v>
          </cell>
          <cell r="H6898">
            <v>0</v>
          </cell>
          <cell r="I6898" t="str">
            <v>Straight Wire</v>
          </cell>
        </row>
        <row r="6899">
          <cell r="A6899" t="str">
            <v>CHE060</v>
          </cell>
          <cell r="B6899" t="str">
            <v>Straight Wire</v>
          </cell>
          <cell r="C6899" t="str">
            <v>ConX HDMI Cable, 6.0 M</v>
          </cell>
          <cell r="D6899">
            <v>24</v>
          </cell>
          <cell r="E6899">
            <v>0</v>
          </cell>
          <cell r="F6899">
            <v>0.25</v>
          </cell>
          <cell r="G6899">
            <v>0</v>
          </cell>
          <cell r="H6899">
            <v>0</v>
          </cell>
          <cell r="I6899" t="str">
            <v>Straight Wire</v>
          </cell>
        </row>
        <row r="6900">
          <cell r="A6900" t="str">
            <v>CHE050</v>
          </cell>
          <cell r="B6900" t="str">
            <v>Straight Wire</v>
          </cell>
          <cell r="C6900" t="str">
            <v>ConX HDMI Cable, 5.0 M</v>
          </cell>
          <cell r="D6900">
            <v>18.5</v>
          </cell>
          <cell r="E6900">
            <v>0</v>
          </cell>
          <cell r="F6900">
            <v>0.25</v>
          </cell>
          <cell r="G6900">
            <v>0</v>
          </cell>
          <cell r="H6900">
            <v>0</v>
          </cell>
          <cell r="I6900" t="str">
            <v>Straight Wire</v>
          </cell>
        </row>
        <row r="6901">
          <cell r="A6901" t="str">
            <v>CHE040</v>
          </cell>
          <cell r="B6901" t="str">
            <v>Straight Wire</v>
          </cell>
          <cell r="C6901" t="str">
            <v>ConX HDMI Cable, 4.0 M</v>
          </cell>
          <cell r="D6901">
            <v>16</v>
          </cell>
          <cell r="E6901">
            <v>0</v>
          </cell>
          <cell r="F6901">
            <v>0.25</v>
          </cell>
          <cell r="G6901">
            <v>0</v>
          </cell>
          <cell r="H6901">
            <v>0</v>
          </cell>
          <cell r="I6901" t="str">
            <v>Straight Wire</v>
          </cell>
        </row>
        <row r="6902">
          <cell r="A6902" t="str">
            <v>CHE030</v>
          </cell>
          <cell r="B6902" t="str">
            <v>Straight Wire</v>
          </cell>
          <cell r="C6902" t="str">
            <v>ConX HDMI Cable, 3.0 M</v>
          </cell>
          <cell r="D6902">
            <v>13.5</v>
          </cell>
          <cell r="E6902">
            <v>0</v>
          </cell>
          <cell r="F6902">
            <v>0.25</v>
          </cell>
          <cell r="G6902">
            <v>0</v>
          </cell>
          <cell r="H6902">
            <v>0</v>
          </cell>
          <cell r="I6902" t="str">
            <v>Straight Wire</v>
          </cell>
        </row>
        <row r="6903">
          <cell r="A6903" t="str">
            <v>CHE020</v>
          </cell>
          <cell r="B6903" t="str">
            <v>Straight Wire</v>
          </cell>
          <cell r="C6903" t="str">
            <v>ConX HDMI Cable, 2.0 M</v>
          </cell>
          <cell r="D6903">
            <v>11</v>
          </cell>
          <cell r="E6903">
            <v>0</v>
          </cell>
          <cell r="F6903">
            <v>0.1</v>
          </cell>
          <cell r="G6903">
            <v>0</v>
          </cell>
          <cell r="H6903">
            <v>0</v>
          </cell>
          <cell r="I6903" t="str">
            <v>Straight Wire</v>
          </cell>
        </row>
        <row r="6904">
          <cell r="A6904" t="str">
            <v>CHE100</v>
          </cell>
          <cell r="B6904" t="str">
            <v>Straight Wire</v>
          </cell>
          <cell r="C6904" t="str">
            <v>ConX HDMI Cable, 10.0 M</v>
          </cell>
          <cell r="D6904">
            <v>55</v>
          </cell>
          <cell r="E6904">
            <v>0</v>
          </cell>
          <cell r="F6904">
            <v>0.5</v>
          </cell>
          <cell r="G6904">
            <v>0</v>
          </cell>
          <cell r="H6904">
            <v>0</v>
          </cell>
          <cell r="I6904" t="str">
            <v>Straight Wire</v>
          </cell>
        </row>
        <row r="6905">
          <cell r="A6905" t="str">
            <v>CHE015</v>
          </cell>
          <cell r="B6905" t="str">
            <v>Straight Wire</v>
          </cell>
          <cell r="C6905" t="str">
            <v>ConX HDMI Cable, 1.5 M</v>
          </cell>
          <cell r="D6905">
            <v>10</v>
          </cell>
          <cell r="E6905">
            <v>0</v>
          </cell>
          <cell r="F6905">
            <v>0.1</v>
          </cell>
          <cell r="G6905">
            <v>0</v>
          </cell>
          <cell r="H6905">
            <v>0</v>
          </cell>
          <cell r="I6905" t="str">
            <v>Straight Wire</v>
          </cell>
        </row>
        <row r="6906">
          <cell r="A6906" t="str">
            <v>CHE010</v>
          </cell>
          <cell r="B6906" t="str">
            <v>Straight Wire</v>
          </cell>
          <cell r="C6906" t="str">
            <v>ConX HDMI Cable, 1.0 M</v>
          </cell>
          <cell r="D6906">
            <v>9</v>
          </cell>
          <cell r="E6906">
            <v>0</v>
          </cell>
          <cell r="F6906">
            <v>0.1</v>
          </cell>
          <cell r="G6906">
            <v>0</v>
          </cell>
          <cell r="H6906">
            <v>0</v>
          </cell>
          <cell r="I6906" t="str">
            <v>Straight Wire</v>
          </cell>
        </row>
        <row r="6907">
          <cell r="A6907" t="str">
            <v>CHE006</v>
          </cell>
          <cell r="B6907" t="str">
            <v>Straight Wire</v>
          </cell>
          <cell r="C6907" t="str">
            <v>ConX HDMI Cable, 0.6 M</v>
          </cell>
          <cell r="D6907">
            <v>8</v>
          </cell>
          <cell r="E6907">
            <v>0</v>
          </cell>
          <cell r="F6907">
            <v>0.1</v>
          </cell>
          <cell r="G6907">
            <v>0</v>
          </cell>
          <cell r="H6907">
            <v>0</v>
          </cell>
          <cell r="I6907" t="str">
            <v>Straight Wire</v>
          </cell>
        </row>
        <row r="6908">
          <cell r="A6908" t="str">
            <v>S23TF</v>
          </cell>
          <cell r="B6908" t="str">
            <v>Straight Wire</v>
          </cell>
          <cell r="C6908" t="str">
            <v>2 Mini Coaxes, 250' Spool</v>
          </cell>
          <cell r="D6908">
            <v>212.5</v>
          </cell>
          <cell r="E6908">
            <v>0</v>
          </cell>
          <cell r="F6908">
            <v>2.5</v>
          </cell>
          <cell r="G6908">
            <v>0</v>
          </cell>
          <cell r="H6908">
            <v>0</v>
          </cell>
          <cell r="I6908" t="str">
            <v>Straight Wire</v>
          </cell>
        </row>
        <row r="6909">
          <cell r="A6909" t="str">
            <v>WG3.0</v>
          </cell>
          <cell r="B6909" t="str">
            <v>Straight Wire</v>
          </cell>
          <cell r="C6909" t="str">
            <v>16/4 Speaker Cable, 500' Pull Box</v>
          </cell>
          <cell r="D6909">
            <v>250</v>
          </cell>
          <cell r="E6909">
            <v>0</v>
          </cell>
          <cell r="F6909">
            <v>5</v>
          </cell>
          <cell r="G6909">
            <v>0</v>
          </cell>
          <cell r="H6909">
            <v>0</v>
          </cell>
          <cell r="I6909" t="str">
            <v>Straight Wire</v>
          </cell>
        </row>
        <row r="6910">
          <cell r="A6910" t="str">
            <v>WG3.5</v>
          </cell>
          <cell r="B6910" t="str">
            <v>Straight Wire</v>
          </cell>
          <cell r="C6910" t="str">
            <v>14/4 Speaker Cable, 500' Pull Box</v>
          </cell>
          <cell r="D6910">
            <v>360</v>
          </cell>
          <cell r="E6910">
            <v>0</v>
          </cell>
          <cell r="F6910">
            <v>5</v>
          </cell>
          <cell r="G6910">
            <v>0</v>
          </cell>
          <cell r="H6910">
            <v>0</v>
          </cell>
          <cell r="I6910" t="str">
            <v>Straight Wire</v>
          </cell>
        </row>
        <row r="6911">
          <cell r="A6911" t="str">
            <v>96-BI</v>
          </cell>
          <cell r="B6911" t="str">
            <v>Tane</v>
          </cell>
          <cell r="C6911" t="str">
            <v>Bi-Directional Track-Mount Garage Door Contact</v>
          </cell>
          <cell r="D6911">
            <v>18.5</v>
          </cell>
          <cell r="E6911">
            <v>0</v>
          </cell>
          <cell r="F6911">
            <v>0.25</v>
          </cell>
          <cell r="G6911">
            <v>0</v>
          </cell>
          <cell r="H6911">
            <v>0</v>
          </cell>
          <cell r="I6911" t="str">
            <v>Innovative</v>
          </cell>
        </row>
        <row r="6912">
          <cell r="A6912" t="str">
            <v>TCD840300</v>
          </cell>
          <cell r="B6912" t="str">
            <v>Tivo</v>
          </cell>
          <cell r="C6912" t="str">
            <v>TiVo Roamio Pro</v>
          </cell>
          <cell r="D6912">
            <v>457.99</v>
          </cell>
          <cell r="E6912">
            <v>0</v>
          </cell>
          <cell r="F6912">
            <v>2</v>
          </cell>
          <cell r="G6912">
            <v>1</v>
          </cell>
          <cell r="H6912">
            <v>1</v>
          </cell>
          <cell r="I6912" t="str">
            <v>Innovative</v>
          </cell>
        </row>
        <row r="6913">
          <cell r="A6913" t="str">
            <v>DS500se</v>
          </cell>
          <cell r="B6913" t="str">
            <v>Triad</v>
          </cell>
          <cell r="C6913" t="str">
            <v>Vibrating Soundboard</v>
          </cell>
          <cell r="D6913">
            <v>700</v>
          </cell>
          <cell r="E6913">
            <v>0</v>
          </cell>
          <cell r="F6913">
            <v>1</v>
          </cell>
          <cell r="G6913">
            <v>0</v>
          </cell>
          <cell r="H6913">
            <v>0</v>
          </cell>
          <cell r="I6913" t="str">
            <v>Triad</v>
          </cell>
        </row>
        <row r="6914">
          <cell r="A6914" t="str">
            <v xml:space="preserve">DS400dc </v>
          </cell>
          <cell r="B6914" t="str">
            <v>Triad</v>
          </cell>
          <cell r="C6914" t="str">
            <v>Vibrating Soundboard</v>
          </cell>
          <cell r="D6914">
            <v>690</v>
          </cell>
          <cell r="E6914">
            <v>0</v>
          </cell>
          <cell r="F6914">
            <v>1</v>
          </cell>
          <cell r="G6914">
            <v>0</v>
          </cell>
          <cell r="H6914">
            <v>0</v>
          </cell>
          <cell r="I6914" t="str">
            <v>Triad</v>
          </cell>
        </row>
        <row r="6915">
          <cell r="A6915" t="str">
            <v>DS300se</v>
          </cell>
          <cell r="B6915" t="str">
            <v>Triad</v>
          </cell>
          <cell r="C6915" t="str">
            <v>Vibrating Soundboard</v>
          </cell>
          <cell r="D6915">
            <v>475</v>
          </cell>
          <cell r="E6915">
            <v>0</v>
          </cell>
          <cell r="F6915">
            <v>1</v>
          </cell>
          <cell r="G6915">
            <v>0</v>
          </cell>
          <cell r="H6915">
            <v>0</v>
          </cell>
          <cell r="I6915" t="str">
            <v>Triad</v>
          </cell>
        </row>
        <row r="6916">
          <cell r="A6916" t="str">
            <v>DS300narrow</v>
          </cell>
          <cell r="B6916" t="str">
            <v>Triad</v>
          </cell>
          <cell r="C6916" t="str">
            <v>Vibrating Soundboard</v>
          </cell>
          <cell r="D6916">
            <v>475</v>
          </cell>
          <cell r="E6916">
            <v>0</v>
          </cell>
          <cell r="F6916">
            <v>1</v>
          </cell>
          <cell r="G6916">
            <v>0</v>
          </cell>
          <cell r="H6916">
            <v>0</v>
          </cell>
          <cell r="I6916" t="str">
            <v>Triad</v>
          </cell>
        </row>
        <row r="6917">
          <cell r="A6917" t="str">
            <v xml:space="preserve">DS200dc </v>
          </cell>
          <cell r="B6917" t="str">
            <v>Triad</v>
          </cell>
          <cell r="C6917" t="str">
            <v>Vibrating Soundboard</v>
          </cell>
          <cell r="D6917">
            <v>445</v>
          </cell>
          <cell r="E6917">
            <v>0</v>
          </cell>
          <cell r="F6917">
            <v>1</v>
          </cell>
          <cell r="G6917">
            <v>0</v>
          </cell>
          <cell r="H6917">
            <v>0</v>
          </cell>
          <cell r="I6917" t="str">
            <v>Triad</v>
          </cell>
        </row>
        <row r="6918">
          <cell r="A6918" t="str">
            <v>DS100se Narrow - New</v>
          </cell>
          <cell r="B6918" t="str">
            <v>Triad</v>
          </cell>
          <cell r="C6918" t="str">
            <v>Vibrating Soundboard</v>
          </cell>
          <cell r="D6918">
            <v>325</v>
          </cell>
          <cell r="E6918">
            <v>0</v>
          </cell>
          <cell r="F6918">
            <v>1</v>
          </cell>
          <cell r="G6918">
            <v>0</v>
          </cell>
          <cell r="H6918">
            <v>0</v>
          </cell>
          <cell r="I6918" t="str">
            <v>Triad</v>
          </cell>
        </row>
        <row r="6919">
          <cell r="A6919" t="str">
            <v xml:space="preserve">DS100se </v>
          </cell>
          <cell r="B6919" t="str">
            <v>Triad</v>
          </cell>
          <cell r="C6919" t="str">
            <v>Vibrating Soundboard</v>
          </cell>
          <cell r="D6919">
            <v>325</v>
          </cell>
          <cell r="E6919">
            <v>0</v>
          </cell>
          <cell r="F6919">
            <v>1</v>
          </cell>
          <cell r="G6919">
            <v>0</v>
          </cell>
          <cell r="H6919">
            <v>0</v>
          </cell>
          <cell r="I6919" t="str">
            <v>Triad</v>
          </cell>
        </row>
        <row r="6920">
          <cell r="A6920" t="str">
            <v>OnWall Gold Surround</v>
          </cell>
          <cell r="B6920" t="str">
            <v>Triad</v>
          </cell>
          <cell r="C6920" t="str">
            <v>Surround, Dipole, Acoustic Suspension On Wall Speaker</v>
          </cell>
          <cell r="D6920">
            <v>800</v>
          </cell>
          <cell r="E6920">
            <v>0</v>
          </cell>
          <cell r="F6920">
            <v>1</v>
          </cell>
          <cell r="G6920">
            <v>0</v>
          </cell>
          <cell r="H6920">
            <v>0</v>
          </cell>
          <cell r="I6920" t="str">
            <v>Triad</v>
          </cell>
        </row>
        <row r="6921">
          <cell r="A6921" t="str">
            <v>InWall Gold/4 Surround</v>
          </cell>
          <cell r="B6921" t="str">
            <v>Triad</v>
          </cell>
          <cell r="C6921" t="str">
            <v>Surround Dipole Speaker</v>
          </cell>
          <cell r="D6921">
            <v>800</v>
          </cell>
          <cell r="E6921">
            <v>0</v>
          </cell>
          <cell r="F6921">
            <v>1</v>
          </cell>
          <cell r="G6921">
            <v>0</v>
          </cell>
          <cell r="H6921">
            <v>0</v>
          </cell>
          <cell r="I6921" t="str">
            <v>Triad</v>
          </cell>
        </row>
        <row r="6922">
          <cell r="A6922" t="str">
            <v>RackAmp 600 DSP Amp</v>
          </cell>
          <cell r="B6922" t="str">
            <v>Triad</v>
          </cell>
          <cell r="C6922" t="str">
            <v>Single, 1 rack space amplifier for use with: InRoom Silver DSP Sub, InWall Silver Sub</v>
          </cell>
          <cell r="D6922">
            <v>600</v>
          </cell>
          <cell r="E6922">
            <v>0</v>
          </cell>
          <cell r="F6922">
            <v>1</v>
          </cell>
          <cell r="G6922">
            <v>1</v>
          </cell>
          <cell r="H6922">
            <v>1</v>
          </cell>
          <cell r="I6922" t="str">
            <v>Triad</v>
          </cell>
        </row>
        <row r="6923">
          <cell r="A6923" t="str">
            <v>RackAmp 350 DSP Amp</v>
          </cell>
          <cell r="B6923" t="str">
            <v>Triad</v>
          </cell>
          <cell r="C6923" t="str">
            <v>Single, 1 rack space amplifier for use with: InRoom Bronze DSP Sub, InWall Bronze Sub, InWall SlimSub (1 or 2 encl), InCeiling Mini Sub (1 or 2 encl)</v>
          </cell>
          <cell r="D6923">
            <v>480</v>
          </cell>
          <cell r="E6923">
            <v>0</v>
          </cell>
          <cell r="F6923">
            <v>1</v>
          </cell>
          <cell r="G6923">
            <v>1</v>
          </cell>
          <cell r="H6923">
            <v>1</v>
          </cell>
          <cell r="I6923" t="str">
            <v>Triad</v>
          </cell>
        </row>
        <row r="6924">
          <cell r="A6924" t="str">
            <v>InCeiling Silver DT SealedRound</v>
          </cell>
          <cell r="B6924" t="str">
            <v>Triad</v>
          </cell>
          <cell r="C6924" t="str">
            <v>Sealed Dual Channel 6.5" In-Ceiling Speaker</v>
          </cell>
          <cell r="D6924">
            <v>200</v>
          </cell>
          <cell r="E6924">
            <v>0</v>
          </cell>
          <cell r="F6924">
            <v>0.5</v>
          </cell>
          <cell r="G6924">
            <v>0</v>
          </cell>
          <cell r="H6924">
            <v>0</v>
          </cell>
          <cell r="I6924" t="str">
            <v>Triad</v>
          </cell>
        </row>
        <row r="6925">
          <cell r="A6925" t="str">
            <v>InCeiling Silver SealedRound</v>
          </cell>
          <cell r="B6925" t="str">
            <v>Triad</v>
          </cell>
          <cell r="C6925" t="str">
            <v>Sealed 6.5" In-Ceiling Speaker</v>
          </cell>
          <cell r="D6925">
            <v>160</v>
          </cell>
          <cell r="E6925">
            <v>0</v>
          </cell>
          <cell r="F6925">
            <v>0.5</v>
          </cell>
          <cell r="G6925">
            <v>0</v>
          </cell>
          <cell r="H6925">
            <v>0</v>
          </cell>
          <cell r="I6925" t="str">
            <v>Triad</v>
          </cell>
        </row>
        <row r="6926">
          <cell r="A6926" t="str">
            <v>InCeiling Bronze SealedRound</v>
          </cell>
          <cell r="B6926" t="str">
            <v>Triad</v>
          </cell>
          <cell r="C6926" t="str">
            <v>Sealed 5.25" In-Ceiling Speaker</v>
          </cell>
          <cell r="D6926">
            <v>140</v>
          </cell>
          <cell r="E6926">
            <v>0</v>
          </cell>
          <cell r="F6926">
            <v>0.5</v>
          </cell>
          <cell r="G6926">
            <v>0</v>
          </cell>
          <cell r="H6926">
            <v>0</v>
          </cell>
          <cell r="I6926" t="str">
            <v>Triad</v>
          </cell>
        </row>
        <row r="6927">
          <cell r="A6927" t="str">
            <v>InCeiling Mini SealedRound</v>
          </cell>
          <cell r="B6927" t="str">
            <v>Triad</v>
          </cell>
          <cell r="C6927" t="str">
            <v>Sealed 4" In-Ceiling Speaker</v>
          </cell>
          <cell r="D6927">
            <v>120</v>
          </cell>
          <cell r="E6927">
            <v>0</v>
          </cell>
          <cell r="F6927">
            <v>0.5</v>
          </cell>
          <cell r="G6927">
            <v>0</v>
          </cell>
          <cell r="H6927">
            <v>0</v>
          </cell>
          <cell r="I6927" t="str">
            <v>Triad</v>
          </cell>
        </row>
        <row r="6928">
          <cell r="A6928" t="str">
            <v>DSSW - Solid Wall Backbox</v>
          </cell>
          <cell r="B6928" t="str">
            <v>Triad</v>
          </cell>
          <cell r="C6928" t="str">
            <v>Rough in Box</v>
          </cell>
          <cell r="D6928">
            <v>75</v>
          </cell>
          <cell r="E6928">
            <v>0</v>
          </cell>
          <cell r="F6928">
            <v>0.25</v>
          </cell>
          <cell r="G6928">
            <v>0</v>
          </cell>
          <cell r="H6928">
            <v>0</v>
          </cell>
          <cell r="I6928" t="str">
            <v>Triad</v>
          </cell>
        </row>
        <row r="6929">
          <cell r="A6929" t="str">
            <v>DSBn - Backbox NARROW</v>
          </cell>
          <cell r="B6929" t="str">
            <v>Triad</v>
          </cell>
          <cell r="C6929" t="str">
            <v>Rough in Box</v>
          </cell>
          <cell r="D6929">
            <v>75</v>
          </cell>
          <cell r="E6929">
            <v>0</v>
          </cell>
          <cell r="F6929">
            <v>0.25</v>
          </cell>
          <cell r="G6929">
            <v>0</v>
          </cell>
          <cell r="H6929">
            <v>0</v>
          </cell>
          <cell r="I6929" t="str">
            <v>Triad</v>
          </cell>
        </row>
        <row r="6930">
          <cell r="A6930" t="str">
            <v>DSB - Backbox</v>
          </cell>
          <cell r="B6930" t="str">
            <v>Triad</v>
          </cell>
          <cell r="C6930" t="str">
            <v>Rough in Box</v>
          </cell>
          <cell r="D6930">
            <v>75</v>
          </cell>
          <cell r="E6930">
            <v>0</v>
          </cell>
          <cell r="F6930">
            <v>0.25</v>
          </cell>
          <cell r="G6930">
            <v>0</v>
          </cell>
          <cell r="H6930">
            <v>0</v>
          </cell>
          <cell r="I6930" t="str">
            <v>Triad</v>
          </cell>
        </row>
        <row r="6931">
          <cell r="A6931" t="str">
            <v>CinemaPlus Silver Sub</v>
          </cell>
          <cell r="B6931" t="str">
            <v>Triad</v>
          </cell>
          <cell r="C6931" t="str">
            <v>Powered Subwoofer</v>
          </cell>
          <cell r="D6931">
            <v>550</v>
          </cell>
          <cell r="E6931">
            <v>0</v>
          </cell>
          <cell r="F6931">
            <v>1</v>
          </cell>
          <cell r="G6931">
            <v>1</v>
          </cell>
          <cell r="H6931">
            <v>0</v>
          </cell>
          <cell r="I6931" t="str">
            <v>Triad</v>
          </cell>
        </row>
        <row r="6932">
          <cell r="A6932" t="str">
            <v>InCeiling Open &amp; Sealed Round  NCB</v>
          </cell>
          <cell r="B6932" t="str">
            <v>Triad</v>
          </cell>
          <cell r="C6932" t="str">
            <v>New Construction Bracket</v>
          </cell>
          <cell r="D6932">
            <v>15</v>
          </cell>
          <cell r="E6932">
            <v>0</v>
          </cell>
          <cell r="F6932">
            <v>0.25</v>
          </cell>
          <cell r="G6932">
            <v>0</v>
          </cell>
          <cell r="H6932">
            <v>0</v>
          </cell>
          <cell r="I6932" t="str">
            <v>Triad</v>
          </cell>
        </row>
        <row r="6933">
          <cell r="A6933" t="str">
            <v>CinemaPlus Platinum LCR</v>
          </cell>
          <cell r="B6933" t="str">
            <v>Triad</v>
          </cell>
          <cell r="C6933" t="str">
            <v>LCR Theater Speaker</v>
          </cell>
          <cell r="D6933">
            <v>3750</v>
          </cell>
          <cell r="E6933">
            <v>0</v>
          </cell>
          <cell r="F6933">
            <v>1</v>
          </cell>
          <cell r="G6933">
            <v>0</v>
          </cell>
          <cell r="H6933">
            <v>0</v>
          </cell>
          <cell r="I6933" t="str">
            <v>Triad</v>
          </cell>
        </row>
        <row r="6934">
          <cell r="A6934" t="str">
            <v>InWall Silver/15 Sub</v>
          </cell>
          <cell r="B6934" t="str">
            <v>Triad</v>
          </cell>
          <cell r="C6934" t="str">
            <v>In Wall 15" Subwoofer</v>
          </cell>
          <cell r="D6934">
            <v>1050</v>
          </cell>
          <cell r="E6934">
            <v>0</v>
          </cell>
          <cell r="F6934">
            <v>1</v>
          </cell>
          <cell r="G6934">
            <v>0.25</v>
          </cell>
          <cell r="H6934">
            <v>0</v>
          </cell>
          <cell r="I6934" t="str">
            <v>Triad</v>
          </cell>
        </row>
        <row r="6935">
          <cell r="A6935" t="str">
            <v>HPF-2 - DS500SE</v>
          </cell>
          <cell r="B6935" t="str">
            <v>Triad</v>
          </cell>
          <cell r="C6935" t="str">
            <v>Highpass Filter</v>
          </cell>
          <cell r="D6935">
            <v>50</v>
          </cell>
          <cell r="E6935">
            <v>0</v>
          </cell>
          <cell r="F6935">
            <v>0.25</v>
          </cell>
          <cell r="G6935">
            <v>0</v>
          </cell>
          <cell r="H6935">
            <v>0</v>
          </cell>
          <cell r="I6935" t="str">
            <v>Triad</v>
          </cell>
        </row>
        <row r="6936">
          <cell r="A6936" t="str">
            <v>HPF-2 - DS300SE</v>
          </cell>
          <cell r="B6936" t="str">
            <v>Triad</v>
          </cell>
          <cell r="C6936" t="str">
            <v>Highpass Filter</v>
          </cell>
          <cell r="D6936">
            <v>50</v>
          </cell>
          <cell r="E6936">
            <v>0</v>
          </cell>
          <cell r="F6936">
            <v>0.25</v>
          </cell>
          <cell r="G6936">
            <v>0</v>
          </cell>
          <cell r="H6936">
            <v>0</v>
          </cell>
          <cell r="I6936" t="str">
            <v>Triad</v>
          </cell>
        </row>
        <row r="6937">
          <cell r="A6937" t="str">
            <v>HPF-2 - DS100SE</v>
          </cell>
          <cell r="B6937" t="str">
            <v>Triad</v>
          </cell>
          <cell r="C6937" t="str">
            <v>Highpass Filter</v>
          </cell>
          <cell r="D6937">
            <v>50</v>
          </cell>
          <cell r="E6937">
            <v>0</v>
          </cell>
          <cell r="F6937">
            <v>0.25</v>
          </cell>
          <cell r="G6937">
            <v>0</v>
          </cell>
          <cell r="H6937">
            <v>0</v>
          </cell>
          <cell r="I6937" t="str">
            <v>Triad</v>
          </cell>
        </row>
        <row r="6938">
          <cell r="A6938" t="str">
            <v>HPF-8  High Pass Filter for 8 Speakers - MANDATORY FOR WTY.</v>
          </cell>
          <cell r="B6938" t="str">
            <v>Triad</v>
          </cell>
          <cell r="C6938" t="str">
            <v>Highpass Filter</v>
          </cell>
          <cell r="D6938">
            <v>360</v>
          </cell>
          <cell r="E6938">
            <v>0</v>
          </cell>
          <cell r="F6938">
            <v>1</v>
          </cell>
          <cell r="G6938">
            <v>0</v>
          </cell>
          <cell r="H6938">
            <v>0</v>
          </cell>
          <cell r="I6938" t="str">
            <v>Triad</v>
          </cell>
        </row>
        <row r="6939">
          <cell r="A6939" t="str">
            <v>InRoom Silver Monitor</v>
          </cell>
          <cell r="B6939" t="str">
            <v>Triad</v>
          </cell>
          <cell r="C6939" t="str">
            <v>Front, 2-way, Acoustic Suspension LCR Speaker</v>
          </cell>
          <cell r="D6939">
            <v>1025</v>
          </cell>
          <cell r="E6939">
            <v>0</v>
          </cell>
          <cell r="F6939">
            <v>0.25</v>
          </cell>
          <cell r="G6939">
            <v>0</v>
          </cell>
          <cell r="H6939">
            <v>0</v>
          </cell>
          <cell r="I6939" t="str">
            <v>Triad</v>
          </cell>
        </row>
        <row r="6940">
          <cell r="A6940" t="str">
            <v>InCeiling Silver DT OpenRound</v>
          </cell>
          <cell r="B6940" t="str">
            <v>Triad</v>
          </cell>
          <cell r="C6940" t="str">
            <v>Dual Channel 6.5" In-Ceiling Speaker</v>
          </cell>
          <cell r="D6940">
            <v>160</v>
          </cell>
          <cell r="E6940">
            <v>0</v>
          </cell>
          <cell r="F6940">
            <v>0.5</v>
          </cell>
          <cell r="G6940">
            <v>0</v>
          </cell>
          <cell r="H6940">
            <v>0</v>
          </cell>
          <cell r="I6940" t="str">
            <v>Triad</v>
          </cell>
        </row>
        <row r="6941">
          <cell r="A6941" t="str">
            <v>CinemaPlus Baffle Wall</v>
          </cell>
          <cell r="B6941" t="str">
            <v>Triad</v>
          </cell>
          <cell r="C6941" t="str">
            <v>Baffle Wall for CinemaPlus Platinum LCR Speaker</v>
          </cell>
          <cell r="D6941">
            <v>1950</v>
          </cell>
          <cell r="E6941">
            <v>0</v>
          </cell>
          <cell r="F6941">
            <v>2</v>
          </cell>
          <cell r="G6941">
            <v>0</v>
          </cell>
          <cell r="H6941">
            <v>0</v>
          </cell>
          <cell r="I6941" t="str">
            <v>Triad</v>
          </cell>
        </row>
        <row r="6942">
          <cell r="A6942" t="str">
            <v>InCeiling Silver OpenRound</v>
          </cell>
          <cell r="B6942" t="str">
            <v>Triad</v>
          </cell>
          <cell r="C6942" t="str">
            <v>6.5" In-Ceiling Speaker</v>
          </cell>
          <cell r="D6942">
            <v>120</v>
          </cell>
          <cell r="E6942">
            <v>0</v>
          </cell>
          <cell r="F6942">
            <v>0.5</v>
          </cell>
          <cell r="G6942">
            <v>0</v>
          </cell>
          <cell r="H6942">
            <v>0</v>
          </cell>
          <cell r="I6942" t="str">
            <v>Triad</v>
          </cell>
        </row>
        <row r="6943">
          <cell r="A6943" t="str">
            <v>InCeiling Bronze OpenRound</v>
          </cell>
          <cell r="B6943" t="str">
            <v>Triad</v>
          </cell>
          <cell r="C6943" t="str">
            <v>5.25" In-Ceiling Speaker</v>
          </cell>
          <cell r="D6943">
            <v>100</v>
          </cell>
          <cell r="E6943">
            <v>0</v>
          </cell>
          <cell r="F6943">
            <v>0.5</v>
          </cell>
          <cell r="G6943">
            <v>0</v>
          </cell>
          <cell r="H6943">
            <v>0</v>
          </cell>
          <cell r="I6943" t="str">
            <v>Triad</v>
          </cell>
        </row>
        <row r="6944">
          <cell r="A6944" t="str">
            <v>InCeiling Mini OpenRound</v>
          </cell>
          <cell r="B6944" t="str">
            <v>Triad</v>
          </cell>
          <cell r="C6944" t="str">
            <v>4" In-Ceiling Speaker</v>
          </cell>
          <cell r="D6944">
            <v>80</v>
          </cell>
          <cell r="E6944">
            <v>0</v>
          </cell>
          <cell r="F6944">
            <v>0.5</v>
          </cell>
          <cell r="G6944">
            <v>0</v>
          </cell>
          <cell r="H6944">
            <v>0</v>
          </cell>
          <cell r="I6944" t="str">
            <v>Triad</v>
          </cell>
        </row>
        <row r="6945">
          <cell r="A6945" t="str">
            <v>OnWall Micro Sat 3.0</v>
          </cell>
          <cell r="B6945" t="str">
            <v>Triad</v>
          </cell>
          <cell r="C6945" t="str">
            <v>3-in-1 front speaker for shallow flat-panel televisions</v>
          </cell>
          <cell r="D6945">
            <v>350</v>
          </cell>
          <cell r="E6945">
            <v>0</v>
          </cell>
          <cell r="F6945">
            <v>1</v>
          </cell>
          <cell r="G6945">
            <v>0</v>
          </cell>
          <cell r="H6945">
            <v>0</v>
          </cell>
          <cell r="I6945" t="str">
            <v>Triad</v>
          </cell>
        </row>
        <row r="6946">
          <cell r="A6946" t="str">
            <v>UB1270</v>
          </cell>
          <cell r="B6946" t="str">
            <v>UPG</v>
          </cell>
          <cell r="C6946" t="str">
            <v>12v 7amp alarm battery</v>
          </cell>
          <cell r="D6946">
            <v>11.65</v>
          </cell>
          <cell r="E6946">
            <v>0</v>
          </cell>
          <cell r="F6946">
            <v>0.5</v>
          </cell>
          <cell r="G6946">
            <v>0</v>
          </cell>
          <cell r="H6946">
            <v>0</v>
          </cell>
          <cell r="I6946" t="str">
            <v>Volutone</v>
          </cell>
        </row>
        <row r="6947">
          <cell r="A6947" t="str">
            <v>120815X</v>
          </cell>
          <cell r="B6947" t="str">
            <v>Vanco</v>
          </cell>
          <cell r="C6947" t="str">
            <v>Decora Brush wall plates Single ÊAlmond</v>
          </cell>
          <cell r="D6947">
            <v>2.63</v>
          </cell>
          <cell r="E6947">
            <v>0</v>
          </cell>
          <cell r="F6947">
            <v>0.1</v>
          </cell>
          <cell r="G6947">
            <v>0</v>
          </cell>
          <cell r="H6947">
            <v>0</v>
          </cell>
          <cell r="I6947" t="str">
            <v>Innovative</v>
          </cell>
        </row>
        <row r="6948">
          <cell r="A6948" t="str">
            <v>280515</v>
          </cell>
          <cell r="B6948" t="str">
            <v>Vanco</v>
          </cell>
          <cell r="C6948" t="str">
            <v>D to A Convertor</v>
          </cell>
          <cell r="D6948">
            <v>54.7</v>
          </cell>
          <cell r="E6948">
            <v>0</v>
          </cell>
          <cell r="F6948">
            <v>0.25</v>
          </cell>
          <cell r="G6948">
            <v>0</v>
          </cell>
          <cell r="H6948">
            <v>0</v>
          </cell>
          <cell r="I6948" t="str">
            <v>Volutone</v>
          </cell>
        </row>
        <row r="6949">
          <cell r="A6949" t="str">
            <v>FL-MS-MINI-360-16</v>
          </cell>
          <cell r="B6949" t="str">
            <v>Vantage</v>
          </cell>
          <cell r="C6949" t="str">
            <v>Mini PIR Motion Sensor, 16ft. Radius</v>
          </cell>
          <cell r="D6949">
            <v>94</v>
          </cell>
          <cell r="E6949">
            <v>0</v>
          </cell>
          <cell r="F6949">
            <v>1</v>
          </cell>
          <cell r="G6949">
            <v>0.25</v>
          </cell>
          <cell r="H6949">
            <v>0.5</v>
          </cell>
          <cell r="I6949" t="str">
            <v>Innovative</v>
          </cell>
        </row>
        <row r="6950">
          <cell r="A6950" t="str">
            <v>CAT6SBL</v>
          </cell>
          <cell r="B6950" t="str">
            <v>Vertical Cable</v>
          </cell>
          <cell r="C6950" t="str">
            <v>Sheilded Category 6, Blue, 1000ft</v>
          </cell>
          <cell r="D6950">
            <v>162</v>
          </cell>
          <cell r="E6950">
            <v>0</v>
          </cell>
          <cell r="F6950">
            <v>10</v>
          </cell>
          <cell r="G6950">
            <v>0</v>
          </cell>
          <cell r="H6950">
            <v>0</v>
          </cell>
          <cell r="I6950" t="str">
            <v>Volutone</v>
          </cell>
        </row>
        <row r="6951">
          <cell r="A6951" t="str">
            <v>CAT6WH</v>
          </cell>
          <cell r="B6951" t="str">
            <v>Vertical Cable</v>
          </cell>
          <cell r="C6951" t="str">
            <v>Category 6, White, 1000ft</v>
          </cell>
          <cell r="D6951">
            <v>108</v>
          </cell>
          <cell r="E6951">
            <v>0</v>
          </cell>
          <cell r="F6951">
            <v>10</v>
          </cell>
          <cell r="G6951">
            <v>0</v>
          </cell>
          <cell r="H6951">
            <v>0</v>
          </cell>
          <cell r="I6951" t="str">
            <v>Volutone</v>
          </cell>
        </row>
        <row r="6952">
          <cell r="A6952" t="str">
            <v>CAT5EWH</v>
          </cell>
          <cell r="B6952" t="str">
            <v>Vertical Cable</v>
          </cell>
          <cell r="C6952" t="str">
            <v>Category 5e, White, 1000ft</v>
          </cell>
          <cell r="D6952">
            <v>70.599999999999994</v>
          </cell>
          <cell r="E6952">
            <v>0</v>
          </cell>
          <cell r="F6952">
            <v>10</v>
          </cell>
          <cell r="G6952">
            <v>0</v>
          </cell>
          <cell r="H6952">
            <v>0</v>
          </cell>
          <cell r="I6952" t="str">
            <v>Volutone</v>
          </cell>
        </row>
        <row r="6953">
          <cell r="A6953" t="str">
            <v>144-500WH</v>
          </cell>
          <cell r="B6953" t="str">
            <v>Vertical Cable</v>
          </cell>
          <cell r="C6953" t="str">
            <v>14/4 Speaker Wire, White, 500ft</v>
          </cell>
          <cell r="D6953">
            <v>200</v>
          </cell>
          <cell r="E6953">
            <v>0</v>
          </cell>
          <cell r="F6953">
            <v>5</v>
          </cell>
          <cell r="G6953">
            <v>0</v>
          </cell>
          <cell r="H6953">
            <v>0</v>
          </cell>
          <cell r="I6953" t="str">
            <v>Volutone</v>
          </cell>
        </row>
        <row r="6954">
          <cell r="A6954" t="str">
            <v>144-500DB</v>
          </cell>
          <cell r="B6954" t="str">
            <v>Vertical Cable</v>
          </cell>
          <cell r="C6954" t="str">
            <v>14/4 Direct Burial Speaker Cable</v>
          </cell>
          <cell r="D6954">
            <v>223</v>
          </cell>
          <cell r="E6954">
            <v>0</v>
          </cell>
          <cell r="F6954">
            <v>10</v>
          </cell>
          <cell r="G6954">
            <v>0</v>
          </cell>
          <cell r="H6954">
            <v>0</v>
          </cell>
          <cell r="I6954" t="str">
            <v>Volutone</v>
          </cell>
        </row>
        <row r="6955">
          <cell r="A6955" t="str">
            <v>10-01-030</v>
          </cell>
          <cell r="B6955" t="str">
            <v>Wall Smart</v>
          </cell>
          <cell r="C6955" t="str">
            <v>TSW-750 Flush Mount Kit</v>
          </cell>
          <cell r="D6955">
            <v>150</v>
          </cell>
          <cell r="E6955">
            <v>0</v>
          </cell>
          <cell r="F6955">
            <v>2</v>
          </cell>
          <cell r="G6955">
            <v>0</v>
          </cell>
          <cell r="H6955">
            <v>0</v>
          </cell>
          <cell r="I6955" t="str">
            <v>SoundTech Marketing</v>
          </cell>
        </row>
        <row r="6956">
          <cell r="A6956" t="str">
            <v>10-01-063</v>
          </cell>
          <cell r="B6956" t="str">
            <v>Wall Smart</v>
          </cell>
          <cell r="C6956" t="str">
            <v>TSW-550 Flush Mount Kit</v>
          </cell>
          <cell r="D6956">
            <v>150</v>
          </cell>
          <cell r="E6956">
            <v>0</v>
          </cell>
          <cell r="F6956">
            <v>2</v>
          </cell>
          <cell r="G6956">
            <v>0</v>
          </cell>
          <cell r="H6956">
            <v>0</v>
          </cell>
          <cell r="I6956" t="str">
            <v>SoundTech Marketing</v>
          </cell>
        </row>
        <row r="6957">
          <cell r="A6957" t="str">
            <v>10-01-064</v>
          </cell>
          <cell r="B6957" t="str">
            <v>Wall Smart</v>
          </cell>
          <cell r="C6957" t="str">
            <v>TSW-1050 Flush Mount Kit</v>
          </cell>
          <cell r="D6957">
            <v>150</v>
          </cell>
          <cell r="E6957">
            <v>0</v>
          </cell>
          <cell r="F6957">
            <v>2</v>
          </cell>
          <cell r="G6957">
            <v>0</v>
          </cell>
          <cell r="H6957">
            <v>0</v>
          </cell>
          <cell r="I6957" t="str">
            <v>SoundTech Marketing</v>
          </cell>
        </row>
        <row r="6958">
          <cell r="A6958" t="str">
            <v>D25454</v>
          </cell>
          <cell r="B6958" t="str">
            <v>West Penn</v>
          </cell>
          <cell r="C6958" t="str">
            <v>Plenum 22/2 Shielded Mic / Line Cable (1,000 ft. Spool)</v>
          </cell>
          <cell r="D6958">
            <v>152.37</v>
          </cell>
          <cell r="E6958">
            <v>0</v>
          </cell>
          <cell r="F6958">
            <v>10</v>
          </cell>
          <cell r="G6958">
            <v>0</v>
          </cell>
          <cell r="H6958">
            <v>0</v>
          </cell>
          <cell r="I6958" t="str">
            <v>West Penn</v>
          </cell>
        </row>
        <row r="6959">
          <cell r="A6959" t="str">
            <v>D25454</v>
          </cell>
          <cell r="B6959" t="str">
            <v>West Penn</v>
          </cell>
          <cell r="C6959" t="str">
            <v>Plenum 22/2 Sheilded Mic/Line Cable (1,000 ft. Spool)</v>
          </cell>
          <cell r="D6959">
            <v>152.37</v>
          </cell>
          <cell r="E6959">
            <v>0</v>
          </cell>
          <cell r="F6959">
            <v>10</v>
          </cell>
          <cell r="G6959">
            <v>0</v>
          </cell>
          <cell r="H6959">
            <v>0</v>
          </cell>
          <cell r="I6959" t="str">
            <v>West Penn</v>
          </cell>
        </row>
        <row r="6960">
          <cell r="A6960" t="str">
            <v>25226B</v>
          </cell>
          <cell r="B6960" t="str">
            <v>West Penn</v>
          </cell>
          <cell r="C6960" t="str">
            <v>Plenum 14/2 Speaker Cable (1,000 ft. Spool)</v>
          </cell>
          <cell r="D6960">
            <v>239.03</v>
          </cell>
          <cell r="E6960">
            <v>0</v>
          </cell>
          <cell r="F6960">
            <v>10</v>
          </cell>
          <cell r="G6960">
            <v>0</v>
          </cell>
          <cell r="H6960">
            <v>0</v>
          </cell>
          <cell r="I6960" t="str">
            <v>West Penn</v>
          </cell>
        </row>
        <row r="6961">
          <cell r="A6961" t="str">
            <v>FI-4247</v>
          </cell>
          <cell r="B6961" t="str">
            <v>West Penn</v>
          </cell>
          <cell r="C6961" t="str">
            <v>Fiber Express SC Connectors</v>
          </cell>
          <cell r="D6961">
            <v>8</v>
          </cell>
          <cell r="E6961">
            <v>0</v>
          </cell>
          <cell r="F6961">
            <v>0.15</v>
          </cell>
          <cell r="G6961">
            <v>0</v>
          </cell>
          <cell r="H6961">
            <v>0</v>
          </cell>
          <cell r="I6961" t="str">
            <v>West Penn</v>
          </cell>
        </row>
        <row r="6962">
          <cell r="A6962" t="str">
            <v>M9W045T</v>
          </cell>
          <cell r="B6962" t="str">
            <v>West Penn</v>
          </cell>
          <cell r="C6962" t="str">
            <v>6 Strand 62.5/125UM Single Mode Fiber Cable, Plenum and Water Rated, w/ SC Terminations (1,000 ft. Spool)</v>
          </cell>
          <cell r="D6962">
            <v>284.89999999999998</v>
          </cell>
          <cell r="E6962">
            <v>0</v>
          </cell>
          <cell r="F6962">
            <v>10</v>
          </cell>
          <cell r="G6962">
            <v>0</v>
          </cell>
          <cell r="H6962">
            <v>0</v>
          </cell>
          <cell r="I6962" t="str">
            <v>West Penn</v>
          </cell>
        </row>
        <row r="6963">
          <cell r="A6963">
            <v>291</v>
          </cell>
          <cell r="B6963" t="str">
            <v>West Penn</v>
          </cell>
          <cell r="C6963" t="str">
            <v>2 COND. 22 (7X30) SHLD BARE CMR (1,000 ft)</v>
          </cell>
          <cell r="D6963">
            <v>62.4</v>
          </cell>
          <cell r="E6963">
            <v>0</v>
          </cell>
          <cell r="F6963">
            <v>10</v>
          </cell>
          <cell r="G6963">
            <v>0</v>
          </cell>
          <cell r="H6963">
            <v>0</v>
          </cell>
          <cell r="I6963" t="str">
            <v>West Penn</v>
          </cell>
        </row>
        <row r="6964">
          <cell r="A6964" t="str">
            <v>WP1B/2FW</v>
          </cell>
          <cell r="B6964" t="str">
            <v>Whirlwind</v>
          </cell>
          <cell r="C6964" t="str">
            <v>Wallplate - 1 gang, black, 2 Whirlwind WC3F female XLRs</v>
          </cell>
          <cell r="D6964">
            <v>14.56</v>
          </cell>
          <cell r="E6964">
            <v>0</v>
          </cell>
          <cell r="F6964">
            <v>0.25</v>
          </cell>
          <cell r="G6964">
            <v>0</v>
          </cell>
          <cell r="H6964">
            <v>0</v>
          </cell>
          <cell r="I6964" t="str">
            <v>Whirlwind</v>
          </cell>
        </row>
        <row r="6965">
          <cell r="A6965" t="str">
            <v>WC-ANAVFXUP-01</v>
          </cell>
          <cell r="B6965" t="str">
            <v>Wolf Cinema</v>
          </cell>
          <cell r="C6965" t="str">
            <v>VariScope FX Anamorphic Lens Kit, Ultra Prismatic (Includes Lens and Mounting Bracket)</v>
          </cell>
          <cell r="D6965">
            <v>6185.57</v>
          </cell>
          <cell r="E6965">
            <v>0</v>
          </cell>
          <cell r="F6965">
            <v>2</v>
          </cell>
          <cell r="G6965">
            <v>0</v>
          </cell>
          <cell r="H6965">
            <v>0</v>
          </cell>
          <cell r="I6965" t="str">
            <v>Sumiko</v>
          </cell>
        </row>
        <row r="6966">
          <cell r="A6966" t="str">
            <v>WC-ANAVFXP-01</v>
          </cell>
          <cell r="B6966" t="str">
            <v>Wolf Cinema</v>
          </cell>
          <cell r="C6966" t="str">
            <v>VariScope FX Anamorphic Lens Kit, Prismatic (Includes Lens and Mounting Bracket)</v>
          </cell>
          <cell r="D6966">
            <v>3092.78</v>
          </cell>
          <cell r="E6966">
            <v>0</v>
          </cell>
          <cell r="F6966">
            <v>2</v>
          </cell>
          <cell r="G6966">
            <v>0</v>
          </cell>
          <cell r="H6966">
            <v>0</v>
          </cell>
          <cell r="I6966" t="str">
            <v>Sumiko</v>
          </cell>
        </row>
        <row r="6967">
          <cell r="A6967" t="str">
            <v>WC-PM-MS</v>
          </cell>
          <cell r="B6967" t="str">
            <v>Wolf Cinema</v>
          </cell>
          <cell r="C6967" t="str">
            <v>Universal Projector Ceiling Mount Kit, Small</v>
          </cell>
          <cell r="D6967">
            <v>125</v>
          </cell>
          <cell r="E6967">
            <v>0</v>
          </cell>
          <cell r="F6967">
            <v>2</v>
          </cell>
          <cell r="G6967">
            <v>0</v>
          </cell>
          <cell r="H6967">
            <v>0</v>
          </cell>
          <cell r="I6967" t="str">
            <v>Innovative</v>
          </cell>
        </row>
        <row r="6968">
          <cell r="A6968" t="str">
            <v>DCL-200NX-S01</v>
          </cell>
          <cell r="B6968" t="str">
            <v>Wolf Cinema</v>
          </cell>
          <cell r="C6968" t="str">
            <v>Short Throw Primary Lends: 1.5 - 2.1</v>
          </cell>
          <cell r="D6968">
            <v>12371.13</v>
          </cell>
          <cell r="E6968">
            <v>0</v>
          </cell>
          <cell r="F6968">
            <v>2</v>
          </cell>
          <cell r="G6968">
            <v>4</v>
          </cell>
          <cell r="H6968">
            <v>2</v>
          </cell>
          <cell r="I6968" t="str">
            <v>Sumiko</v>
          </cell>
        </row>
        <row r="6969">
          <cell r="A6969" t="str">
            <v>WC-PM-L</v>
          </cell>
          <cell r="B6969" t="str">
            <v>Wolf Cinema</v>
          </cell>
          <cell r="C6969" t="str">
            <v>Projector Ceiling Mount Kit, Large</v>
          </cell>
          <cell r="D6969">
            <v>221.65</v>
          </cell>
          <cell r="E6969">
            <v>0</v>
          </cell>
          <cell r="F6969">
            <v>2</v>
          </cell>
          <cell r="G6969">
            <v>0</v>
          </cell>
          <cell r="H6969">
            <v>0</v>
          </cell>
          <cell r="I6969" t="str">
            <v>Sumiko</v>
          </cell>
        </row>
        <row r="6970">
          <cell r="A6970" t="str">
            <v>WC-PM-M</v>
          </cell>
          <cell r="B6970" t="str">
            <v>Wolf Cinema</v>
          </cell>
          <cell r="C6970" t="str">
            <v>Projector Ceiling Mount Kit</v>
          </cell>
          <cell r="D6970">
            <v>221.65</v>
          </cell>
          <cell r="E6970">
            <v>0</v>
          </cell>
          <cell r="F6970">
            <v>1</v>
          </cell>
          <cell r="G6970">
            <v>0</v>
          </cell>
          <cell r="H6970">
            <v>0</v>
          </cell>
          <cell r="I6970" t="str">
            <v>Sumiko</v>
          </cell>
        </row>
        <row r="6971">
          <cell r="A6971" t="str">
            <v>SDC-6-B</v>
          </cell>
          <cell r="B6971" t="str">
            <v>Wolf Cinema</v>
          </cell>
          <cell r="C6971" t="str">
            <v>Projection System with ProScaler MK III, Black Cabinet</v>
          </cell>
          <cell r="D6971">
            <v>3600</v>
          </cell>
          <cell r="E6971">
            <v>0</v>
          </cell>
          <cell r="F6971">
            <v>2</v>
          </cell>
          <cell r="G6971">
            <v>4</v>
          </cell>
          <cell r="H6971">
            <v>2</v>
          </cell>
          <cell r="I6971" t="str">
            <v>Innovative</v>
          </cell>
        </row>
        <row r="6972">
          <cell r="A6972" t="str">
            <v>DCL-200NX-L01</v>
          </cell>
          <cell r="B6972" t="str">
            <v>Wolf Cinema</v>
          </cell>
          <cell r="C6972" t="str">
            <v>Long Throw Primary Lends: 2.1 - 4.0</v>
          </cell>
          <cell r="D6972">
            <v>12371.13</v>
          </cell>
          <cell r="E6972">
            <v>0</v>
          </cell>
          <cell r="F6972">
            <v>2</v>
          </cell>
          <cell r="G6972">
            <v>4</v>
          </cell>
          <cell r="H6972">
            <v>2</v>
          </cell>
          <cell r="I6972" t="str">
            <v>Sumiko</v>
          </cell>
        </row>
        <row r="6973">
          <cell r="A6973" t="str">
            <v>SDC-15</v>
          </cell>
          <cell r="B6973" t="str">
            <v>Wolf Cinema</v>
          </cell>
          <cell r="C6973" t="str">
            <v>Extended Throw Primary Lens: 1.45 - 2.78:1</v>
          </cell>
          <cell r="D6973">
            <v>9278.35</v>
          </cell>
          <cell r="E6973">
            <v>0</v>
          </cell>
          <cell r="F6973">
            <v>2</v>
          </cell>
          <cell r="G6973">
            <v>4</v>
          </cell>
          <cell r="H6973">
            <v>2</v>
          </cell>
          <cell r="I6973" t="str">
            <v>Sumiko</v>
          </cell>
        </row>
        <row r="6974">
          <cell r="A6974" t="str">
            <v>SDC-10</v>
          </cell>
          <cell r="B6974" t="str">
            <v>Wolf Cinema</v>
          </cell>
          <cell r="C6974" t="str">
            <v>Extended Throw Primary Lens: 1.45 - 2.78:1</v>
          </cell>
          <cell r="D6974">
            <v>6185.57</v>
          </cell>
          <cell r="E6974">
            <v>0</v>
          </cell>
          <cell r="F6974">
            <v>2</v>
          </cell>
          <cell r="G6974">
            <v>4</v>
          </cell>
          <cell r="H6974">
            <v>2</v>
          </cell>
          <cell r="I6974" t="str">
            <v>Sumiko</v>
          </cell>
        </row>
        <row r="6975">
          <cell r="A6975" t="str">
            <v>WC-SD3DA-01</v>
          </cell>
          <cell r="B6975" t="str">
            <v>Wolf Cinema</v>
          </cell>
          <cell r="C6975" t="str">
            <v>Active 3D Shutter Glasses, per pair</v>
          </cell>
          <cell r="D6975">
            <v>122.68</v>
          </cell>
          <cell r="E6975">
            <v>0</v>
          </cell>
          <cell r="F6975">
            <v>0.25</v>
          </cell>
          <cell r="G6975">
            <v>0</v>
          </cell>
          <cell r="H6975">
            <v>0</v>
          </cell>
          <cell r="I6975" t="str">
            <v>Sumiko</v>
          </cell>
        </row>
        <row r="6976">
          <cell r="A6976" t="str">
            <v>REF-700-3D</v>
          </cell>
          <cell r="B6976" t="str">
            <v>Wolf Cinema</v>
          </cell>
          <cell r="C6976" t="str">
            <v>700W Xenon Lamp, 4000 ANSI Lumens, 110V</v>
          </cell>
          <cell r="D6976">
            <v>52577.32</v>
          </cell>
          <cell r="E6976">
            <v>0</v>
          </cell>
          <cell r="F6976">
            <v>4</v>
          </cell>
          <cell r="G6976">
            <v>8</v>
          </cell>
          <cell r="H6976">
            <v>4</v>
          </cell>
          <cell r="I6976" t="str">
            <v>Sumiko</v>
          </cell>
        </row>
        <row r="6977">
          <cell r="A6977" t="str">
            <v>REF-700-2D</v>
          </cell>
          <cell r="B6977" t="str">
            <v>Wolf Cinema</v>
          </cell>
          <cell r="C6977" t="str">
            <v>700W Xenon Lamp, 4000 ANSI Lumens, 110V</v>
          </cell>
          <cell r="D6977">
            <v>46391.75</v>
          </cell>
          <cell r="E6977">
            <v>0</v>
          </cell>
          <cell r="F6977">
            <v>4</v>
          </cell>
          <cell r="G6977">
            <v>8</v>
          </cell>
          <cell r="H6977">
            <v>4</v>
          </cell>
          <cell r="I6977" t="str">
            <v>Sumiko</v>
          </cell>
        </row>
        <row r="6978">
          <cell r="A6978" t="str">
            <v>WC-LPX700</v>
          </cell>
          <cell r="B6978" t="str">
            <v>Wolf Cinema</v>
          </cell>
          <cell r="C6978" t="str">
            <v>700W Xenon Lamp Assembly</v>
          </cell>
          <cell r="D6978">
            <v>1850.52</v>
          </cell>
          <cell r="E6978">
            <v>0</v>
          </cell>
          <cell r="F6978">
            <v>2</v>
          </cell>
          <cell r="G6978">
            <v>0</v>
          </cell>
          <cell r="H6978">
            <v>0</v>
          </cell>
          <cell r="I6978" t="str">
            <v>Sumiko</v>
          </cell>
        </row>
        <row r="6979">
          <cell r="A6979" t="str">
            <v>WC-SD3PK-01</v>
          </cell>
          <cell r="B6979" t="str">
            <v>Wolf Cinema</v>
          </cell>
          <cell r="C6979" t="str">
            <v>3D starter pack: includes IR emitter and 2 (two) pairs of Active 3D Shutter Glasses</v>
          </cell>
          <cell r="D6979">
            <v>308.25</v>
          </cell>
          <cell r="E6979">
            <v>0</v>
          </cell>
          <cell r="F6979">
            <v>0.25</v>
          </cell>
          <cell r="G6979">
            <v>0</v>
          </cell>
          <cell r="H6979">
            <v>0</v>
          </cell>
          <cell r="I6979" t="str">
            <v>Sumiko</v>
          </cell>
        </row>
        <row r="6980">
          <cell r="A6980" t="str">
            <v>WC-LPU220</v>
          </cell>
          <cell r="B6980" t="str">
            <v>Wolf Cinema</v>
          </cell>
          <cell r="C6980" t="str">
            <v>220W UHP Lamp Assembly</v>
          </cell>
          <cell r="D6980">
            <v>341.24</v>
          </cell>
          <cell r="E6980">
            <v>0</v>
          </cell>
          <cell r="F6980">
            <v>2</v>
          </cell>
          <cell r="G6980">
            <v>0</v>
          </cell>
          <cell r="H6980">
            <v>0</v>
          </cell>
          <cell r="I6980" t="str">
            <v>Sumiko</v>
          </cell>
        </row>
        <row r="6981">
          <cell r="A6981" t="str">
            <v>REF-1000-3D</v>
          </cell>
          <cell r="B6981" t="str">
            <v>Wolf Cinema</v>
          </cell>
          <cell r="C6981" t="str">
            <v>1kW Xenon Lamp, 6500 ANSI Lumens, 110V</v>
          </cell>
          <cell r="D6981">
            <v>58762.89</v>
          </cell>
          <cell r="E6981">
            <v>0</v>
          </cell>
          <cell r="F6981">
            <v>4</v>
          </cell>
          <cell r="G6981">
            <v>8</v>
          </cell>
          <cell r="H6981">
            <v>4</v>
          </cell>
          <cell r="I6981" t="str">
            <v>Sumiko</v>
          </cell>
        </row>
        <row r="6982">
          <cell r="A6982" t="str">
            <v>REF-1000-2D</v>
          </cell>
          <cell r="B6982" t="str">
            <v>Wolf Cinema</v>
          </cell>
          <cell r="C6982" t="str">
            <v>1kW Xenon Lamp, 6500 ANSI Lumens, 110V</v>
          </cell>
          <cell r="D6982">
            <v>52577.32</v>
          </cell>
          <cell r="E6982">
            <v>0</v>
          </cell>
          <cell r="F6982">
            <v>4</v>
          </cell>
          <cell r="G6982">
            <v>8</v>
          </cell>
          <cell r="H6982">
            <v>4</v>
          </cell>
          <cell r="I6982" t="str">
            <v>Sumiko</v>
          </cell>
        </row>
        <row r="6983">
          <cell r="A6983" t="str">
            <v>WC-LPX1000</v>
          </cell>
          <cell r="B6983" t="str">
            <v>Wolf Cinema</v>
          </cell>
          <cell r="C6983" t="str">
            <v>1000W Xenon Lamp Assembly</v>
          </cell>
          <cell r="D6983">
            <v>2056.6999999999998</v>
          </cell>
          <cell r="E6983">
            <v>0</v>
          </cell>
          <cell r="F6983">
            <v>2</v>
          </cell>
          <cell r="G6983">
            <v>0</v>
          </cell>
          <cell r="H6983">
            <v>0</v>
          </cell>
          <cell r="I6983" t="str">
            <v>Sumiko</v>
          </cell>
        </row>
        <row r="6984">
          <cell r="A6984" t="str">
            <v>SLLC1</v>
          </cell>
          <cell r="B6984" t="str">
            <v>Xantech</v>
          </cell>
          <cell r="C6984" t="str">
            <v>Speaker Level to Line Level Convertor</v>
          </cell>
          <cell r="D6984">
            <v>32</v>
          </cell>
          <cell r="E6984">
            <v>0</v>
          </cell>
          <cell r="F6984">
            <v>0.25</v>
          </cell>
          <cell r="G6984">
            <v>0</v>
          </cell>
          <cell r="H6984">
            <v>0</v>
          </cell>
          <cell r="I6984" t="str">
            <v>Volutone</v>
          </cell>
        </row>
        <row r="6985">
          <cell r="A6985" t="str">
            <v>282D</v>
          </cell>
          <cell r="B6985" t="str">
            <v>Xantech</v>
          </cell>
          <cell r="C6985" t="str">
            <v>IR Emitter</v>
          </cell>
          <cell r="D6985">
            <v>6.7</v>
          </cell>
          <cell r="E6985">
            <v>0</v>
          </cell>
          <cell r="F6985">
            <v>0.25</v>
          </cell>
          <cell r="G6985">
            <v>0</v>
          </cell>
          <cell r="H6985">
            <v>0</v>
          </cell>
          <cell r="I6985" t="str">
            <v>Volutone</v>
          </cell>
        </row>
        <row r="6986">
          <cell r="C6986" t="str">
            <v>Frame Overall Dimension: 72.625in x 124.375in</v>
          </cell>
        </row>
        <row r="6987">
          <cell r="C6987" t="str">
            <v>Finish: VeLux</v>
          </cell>
        </row>
        <row r="6988">
          <cell r="C6988" t="str">
            <v>Mounting: Wall.</v>
          </cell>
        </row>
      </sheetData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 Day" refreshedDate="41897.350882754632" createdVersion="3" refreshedVersion="4" minRefreshableVersion="3" recordCount="1173">
  <cacheSource type="worksheet">
    <worksheetSource ref="A1:Q1174" sheet="Consolidated Rms"/>
  </cacheSource>
  <cacheFields count="17">
    <cacheField name="ROOM" numFmtId="0">
      <sharedItems/>
    </cacheField>
    <cacheField name="MODEL INPUT" numFmtId="0">
      <sharedItems containsMixedTypes="1" containsNumber="1" containsInteger="1" minValue="0" maxValue="0" count="3">
        <s v="CEN-CI3-3"/>
        <s v="C3IR-8"/>
        <n v="0"/>
      </sharedItems>
    </cacheField>
    <cacheField name="QUANTITY INPUT" numFmtId="0">
      <sharedItems containsSemiMixedTypes="0" containsString="0" containsNumber="1" containsInteger="1" minValue="0" maxValue="2"/>
    </cacheField>
    <cacheField name="MARKUP CODE" numFmtId="0">
      <sharedItems/>
    </cacheField>
    <cacheField name="DEALER PRICE" numFmtId="0">
      <sharedItems containsSemiMixedTypes="0" containsString="0" containsNumber="1" containsInteger="1" minValue="0" maxValue="900"/>
    </cacheField>
    <cacheField name="DEALER EXT." numFmtId="0">
      <sharedItems containsSemiMixedTypes="0" containsString="0" containsNumber="1" containsInteger="1" minValue="0" maxValue="900"/>
    </cacheField>
    <cacheField name="MARKUP" numFmtId="0">
      <sharedItems containsSemiMixedTypes="0" containsString="0" containsNumber="1" minValue="0.6" maxValue="1"/>
    </cacheField>
    <cacheField name="PRICE (EA.)" numFmtId="0">
      <sharedItems containsSemiMixedTypes="0" containsString="0" containsNumber="1" containsInteger="1" minValue="0" maxValue="1440"/>
    </cacheField>
    <cacheField name="PRICE (EXT.)" numFmtId="0">
      <sharedItems containsSemiMixedTypes="0" containsString="0" containsNumber="1" containsInteger="1" minValue="0" maxValue="1440"/>
    </cacheField>
    <cacheField name="DESCRIPTION" numFmtId="0">
      <sharedItems count="13">
        <s v="3-Series™ Card Interface – 3 Slot; includes PW-2420RU"/>
        <s v="3-Series™ Control Card – 8 IR Ports"/>
        <s v=" "/>
        <s v="3-Series Control System®, includes PW-2420RU" u="1"/>
        <s v="Professional Automation Mini Control System for CAEN Automation System Enclosures or surface mount. Requires external power supply (not included)." u="1"/>
        <s v="10.1” Touch Screen, Black Smooth" u="1"/>
        <e v="#N/A" u="1"/>
        <s v="5.25&quot; In-Ceiling Speaker" u="1"/>
        <s v="DMP POLE  MOUNT WITH POWERBRICK ADPTR" u="1"/>
        <s v="Multi-Channel Receiver 7 x 80 watt" u="1"/>
        <s v="Multi-Channel Receiver 7 x 100 watt" u="1"/>
        <s v="Color LCD Handheld Wireless Remote, infiNET EX®" u="1"/>
        <s v="Professional Automation Control System for CAEN Automation System Enclosures" u="1"/>
      </sharedItems>
    </cacheField>
    <cacheField name="DESIGN" numFmtId="0">
      <sharedItems containsSemiMixedTypes="0" containsString="0" containsNumber="1" containsInteger="1" minValue="0" maxValue="0"/>
    </cacheField>
    <cacheField name="AUTOCAD" numFmtId="0">
      <sharedItems containsSemiMixedTypes="0" containsString="0" containsNumber="1" containsInteger="1" minValue="0" maxValue="0"/>
    </cacheField>
    <cacheField name="SHOP HRS" numFmtId="0">
      <sharedItems containsMixedTypes="1" containsNumber="1" containsInteger="1" minValue="0" maxValue="0"/>
    </cacheField>
    <cacheField name="FIELD HRS" numFmtId="0">
      <sharedItems containsMixedTypes="1" containsNumber="1" containsInteger="1" minValue="16" maxValue="16"/>
    </cacheField>
    <cacheField name="AV PROG HRS" numFmtId="0">
      <sharedItems containsMixedTypes="1" containsNumber="1" minValue="0.5" maxValue="1"/>
    </cacheField>
    <cacheField name="CONTROL PROG HRS" numFmtId="0">
      <sharedItems containsMixedTypes="1" containsNumber="1" containsInteger="1" minValue="0" maxValue="26"/>
    </cacheField>
    <cacheField name="MANUFACTURER" numFmtId="0">
      <sharedItems count="6">
        <s v="Crestron"/>
        <s v=" "/>
        <s v="Chief" u="1"/>
        <e v="#N/A" u="1"/>
        <s v="Triad" u="1"/>
        <s v="Anthem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73">
  <r>
    <s v="Control Room"/>
    <x v="0"/>
    <n v="1"/>
    <s v="H"/>
    <n v="900"/>
    <n v="900"/>
    <n v="0.6"/>
    <n v="1440"/>
    <n v="1440"/>
    <x v="0"/>
    <n v="0"/>
    <n v="0"/>
    <n v="0"/>
    <n v="16"/>
    <n v="1"/>
    <n v="26"/>
    <x v="0"/>
  </r>
  <r>
    <s v="Control Room"/>
    <x v="1"/>
    <n v="2"/>
    <s v="H"/>
    <n v="350"/>
    <n v="700"/>
    <n v="0.6"/>
    <n v="560"/>
    <n v="1120"/>
    <x v="1"/>
    <n v="0"/>
    <n v="0"/>
    <n v="0"/>
    <n v="16"/>
    <n v="0.5"/>
    <n v="0"/>
    <x v="0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Control Room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Theater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Living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Family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Kitchen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Dining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Patio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Offic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Game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edroom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Master Bath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1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2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3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4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5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Bed 6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Lighting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Security"/>
    <x v="2"/>
    <n v="0"/>
    <s v="H"/>
    <n v="0"/>
    <n v="0"/>
    <n v="0.6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Telecom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Network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HVAC"/>
    <x v="2"/>
    <n v="0"/>
    <s v="H"/>
    <n v="0"/>
    <n v="0"/>
    <n v="1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  <r>
    <s v="Window"/>
    <x v="2"/>
    <n v="0"/>
    <s v="H"/>
    <n v="0"/>
    <n v="0"/>
    <n v="0.6"/>
    <n v="0"/>
    <n v="0"/>
    <x v="2"/>
    <n v="0"/>
    <n v="0"/>
    <s v=""/>
    <s v=""/>
    <s v=""/>
    <s v="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compact="0" compactData="0" gridDropZones="1" multipleFieldFilters="0">
  <location ref="A3:L7" firstHeaderRow="1" firstDataRow="2" firstDataCol="3"/>
  <pivotFields count="17">
    <pivotField compact="0" outline="0" showAll="0"/>
    <pivotField name="MODEL" axis="axisRow" compact="0" outline="0" showAll="0" sortType="descending" defaultSubtotal="0">
      <items count="3">
        <item x="0"/>
        <item x="1"/>
        <item x="2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3">
        <item x="2"/>
        <item m="1" x="10"/>
        <item m="1" x="4"/>
        <item m="1" x="11"/>
        <item m="1" x="12"/>
        <item m="1" x="3"/>
        <item m="1" x="9"/>
        <item m="1" x="6"/>
        <item m="1" x="5"/>
        <item m="1" x="8"/>
        <item m="1" x="7"/>
        <item x="0"/>
        <item x="1"/>
      </items>
    </pivotField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sortType="ascending" defaultSubtotal="0">
      <items count="6">
        <item x="1"/>
        <item m="1" x="5"/>
        <item m="1" x="2"/>
        <item x="0"/>
        <item m="1" x="4"/>
        <item m="1" x="3"/>
      </items>
    </pivotField>
  </pivotFields>
  <rowFields count="3">
    <field x="1"/>
    <field x="16"/>
    <field x="9"/>
  </rowFields>
  <rowItems count="3">
    <i>
      <x/>
      <x v="3"/>
      <x v="11"/>
    </i>
    <i>
      <x v="1"/>
      <x v="3"/>
      <x v="12"/>
    </i>
    <i>
      <x v="2"/>
      <x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QUANTITY" fld="2" baseField="0" baseItem="0"/>
    <dataField name="DEALER PRICE/UNIT" fld="4" subtotal="average" baseField="0" baseItem="0"/>
    <dataField name="SUM PRICE (EXT.)" fld="8" baseField="0" baseItem="0"/>
    <dataField name="SUM DESIGN" fld="10" baseField="0" baseItem="0"/>
    <dataField name="SUM AUTOCAD" fld="11" baseField="0" baseItem="0"/>
    <dataField name="SUM SHOP" fld="12" baseField="0" baseItem="0"/>
    <dataField name="SUM FIELD" fld="13" baseField="0" baseItem="0"/>
    <dataField name="SUM AV PROG" fld="14" baseField="0" baseItem="0"/>
    <dataField name="SUM CONTROL PROG" fld="15" baseField="0" baseItem="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Medium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kirk.golding@silvertoncasino.com" TargetMode="Externa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  <pageSetUpPr fitToPage="1"/>
  </sheetPr>
  <dimension ref="B2:K40"/>
  <sheetViews>
    <sheetView workbookViewId="0"/>
  </sheetViews>
  <sheetFormatPr baseColWidth="10" defaultColWidth="8.83203125" defaultRowHeight="15" x14ac:dyDescent="0"/>
  <cols>
    <col min="1" max="1" width="1.83203125" style="182" customWidth="1"/>
    <col min="2" max="2" width="35" style="287" customWidth="1"/>
    <col min="3" max="3" width="64" style="238" customWidth="1"/>
    <col min="4" max="10" width="8.83203125" style="182"/>
    <col min="11" max="11" width="50.1640625" style="182" customWidth="1"/>
    <col min="12" max="16384" width="8.83203125" style="182"/>
  </cols>
  <sheetData>
    <row r="2" spans="2:11" ht="21" thickBot="1">
      <c r="B2" s="288" t="s">
        <v>175</v>
      </c>
      <c r="C2" s="289" t="s">
        <v>178</v>
      </c>
    </row>
    <row r="3" spans="2:11" s="291" customFormat="1" ht="20">
      <c r="B3" s="319" t="s">
        <v>179</v>
      </c>
      <c r="C3" s="318"/>
      <c r="K3" s="287"/>
    </row>
    <row r="4" spans="2:11" s="291" customFormat="1" ht="40">
      <c r="B4" s="464" t="s">
        <v>267</v>
      </c>
      <c r="C4" s="321"/>
      <c r="K4" s="287"/>
    </row>
    <row r="5" spans="2:11" s="292" customFormat="1" ht="40">
      <c r="B5" s="465" t="s">
        <v>271</v>
      </c>
      <c r="C5" s="318"/>
      <c r="K5" s="287"/>
    </row>
    <row r="6" spans="2:11" s="292" customFormat="1" ht="40">
      <c r="B6" s="464" t="s">
        <v>272</v>
      </c>
      <c r="C6" s="321"/>
      <c r="K6" s="287"/>
    </row>
    <row r="7" spans="2:11" s="292" customFormat="1" ht="40">
      <c r="B7" s="465" t="s">
        <v>273</v>
      </c>
      <c r="C7" s="318"/>
      <c r="K7" s="287"/>
    </row>
    <row r="8" spans="2:11" s="322" customFormat="1" ht="20">
      <c r="B8" s="464" t="s">
        <v>274</v>
      </c>
      <c r="C8" s="321"/>
      <c r="K8" s="287"/>
    </row>
    <row r="9" spans="2:11" s="292" customFormat="1" ht="20">
      <c r="B9" s="465" t="s">
        <v>275</v>
      </c>
      <c r="C9" s="318"/>
      <c r="K9" s="287"/>
    </row>
    <row r="10" spans="2:11" s="322" customFormat="1" ht="20">
      <c r="B10" s="464" t="s">
        <v>276</v>
      </c>
      <c r="C10" s="321"/>
      <c r="K10" s="287"/>
    </row>
    <row r="11" spans="2:11" s="292" customFormat="1" ht="20">
      <c r="B11" s="465" t="s">
        <v>278</v>
      </c>
      <c r="C11" s="318"/>
      <c r="K11" s="287"/>
    </row>
    <row r="12" spans="2:11" s="322" customFormat="1" ht="20">
      <c r="B12" s="464" t="s">
        <v>279</v>
      </c>
      <c r="C12" s="321"/>
      <c r="K12" s="287"/>
    </row>
    <row r="13" spans="2:11" s="292" customFormat="1" ht="20">
      <c r="B13" s="465" t="s">
        <v>280</v>
      </c>
      <c r="C13" s="318"/>
    </row>
    <row r="14" spans="2:11" s="322" customFormat="1" ht="20">
      <c r="B14" s="464" t="s">
        <v>226</v>
      </c>
      <c r="C14" s="321"/>
    </row>
    <row r="15" spans="2:11" s="292" customFormat="1" ht="20">
      <c r="B15" s="465" t="s">
        <v>281</v>
      </c>
      <c r="C15" s="318"/>
    </row>
    <row r="16" spans="2:11" s="322" customFormat="1" ht="20">
      <c r="B16" s="464" t="s">
        <v>276</v>
      </c>
      <c r="C16" s="321"/>
    </row>
    <row r="17" spans="2:3" s="292" customFormat="1" ht="20">
      <c r="B17" s="468" t="s">
        <v>286</v>
      </c>
      <c r="C17" s="318"/>
    </row>
    <row r="18" spans="2:3" s="322" customFormat="1" ht="20">
      <c r="B18" s="469" t="s">
        <v>285</v>
      </c>
      <c r="C18" s="321"/>
    </row>
    <row r="19" spans="2:3" s="292" customFormat="1" ht="20">
      <c r="B19" s="468" t="s">
        <v>284</v>
      </c>
      <c r="C19" s="318"/>
    </row>
    <row r="20" spans="2:3" s="322" customFormat="1" ht="20">
      <c r="B20" s="469" t="s">
        <v>277</v>
      </c>
      <c r="C20" s="321"/>
    </row>
    <row r="21" spans="2:3" s="292" customFormat="1" ht="20">
      <c r="B21" s="320" t="s">
        <v>34</v>
      </c>
      <c r="C21" s="318"/>
    </row>
    <row r="22" spans="2:3" s="322" customFormat="1" ht="20">
      <c r="B22" s="323" t="s">
        <v>35</v>
      </c>
      <c r="C22" s="321"/>
    </row>
    <row r="23" spans="2:3" s="292" customFormat="1" ht="20">
      <c r="B23" s="320" t="s">
        <v>36</v>
      </c>
      <c r="C23" s="318"/>
    </row>
    <row r="24" spans="2:3" s="322" customFormat="1" ht="20">
      <c r="B24" s="469" t="s">
        <v>37</v>
      </c>
      <c r="C24" s="321"/>
    </row>
    <row r="25" spans="2:3" s="292" customFormat="1" ht="20">
      <c r="B25" s="320" t="s">
        <v>38</v>
      </c>
      <c r="C25" s="318"/>
    </row>
    <row r="26" spans="2:3" s="322" customFormat="1" ht="20">
      <c r="B26" s="469" t="s">
        <v>39</v>
      </c>
      <c r="C26" s="321"/>
    </row>
    <row r="27" spans="2:3" s="292" customFormat="1"/>
    <row r="28" spans="2:3" s="322" customFormat="1" ht="20">
      <c r="B28" s="465" t="s">
        <v>107</v>
      </c>
      <c r="C28" s="318"/>
    </row>
    <row r="29" spans="2:3" ht="20">
      <c r="B29" s="464" t="s">
        <v>197</v>
      </c>
      <c r="C29" s="321"/>
    </row>
    <row r="30" spans="2:3" ht="20">
      <c r="B30" s="465" t="s">
        <v>198</v>
      </c>
      <c r="C30" s="318"/>
    </row>
    <row r="31" spans="2:3" ht="20">
      <c r="B31" s="464" t="s">
        <v>199</v>
      </c>
      <c r="C31" s="321"/>
    </row>
    <row r="33" spans="2:3" ht="20">
      <c r="B33" s="465" t="s">
        <v>213</v>
      </c>
      <c r="C33" s="318"/>
    </row>
    <row r="34" spans="2:3" ht="20">
      <c r="B34" s="464" t="s">
        <v>214</v>
      </c>
      <c r="C34" s="321"/>
    </row>
    <row r="35" spans="2:3" ht="20">
      <c r="B35" s="465" t="s">
        <v>215</v>
      </c>
      <c r="C35" s="318"/>
    </row>
    <row r="36" spans="2:3" ht="20">
      <c r="B36" s="290"/>
    </row>
    <row r="37" spans="2:3" ht="20">
      <c r="B37" s="465" t="s">
        <v>216</v>
      </c>
      <c r="C37" s="318"/>
    </row>
    <row r="38" spans="2:3" ht="20">
      <c r="B38" s="464" t="s">
        <v>217</v>
      </c>
      <c r="C38" s="321"/>
    </row>
    <row r="39" spans="2:3" ht="20">
      <c r="B39" s="465" t="s">
        <v>176</v>
      </c>
      <c r="C39" s="318"/>
    </row>
    <row r="40" spans="2:3" ht="20">
      <c r="B40" s="464" t="s">
        <v>218</v>
      </c>
      <c r="C40" s="321"/>
    </row>
  </sheetData>
  <hyperlinks>
    <hyperlink ref="B3" location="'Master list'!A1" display="Master List"/>
    <hyperlink ref="B4" location="'Main Distribution Frame (MDF)'!A1" display="Main Distribution Frame (MDF)"/>
    <hyperlink ref="B5" location="'IDF 1'!A1" display="Independant Distribution Frame 1 (IDF 1)"/>
    <hyperlink ref="B6" location="'IDF 2'!A1" display="Independant Distribution Frame 2 (IDF 2)"/>
    <hyperlink ref="B7" location="'IDF 3'!A1" display="Independant Distribution Frame 3 (IDF 3)"/>
    <hyperlink ref="B8" location="'Guest Rooms'!A1" display="Guest Rooms"/>
    <hyperlink ref="B9" location="'Luxury Suites'!A1" display="Luxury Suites"/>
    <hyperlink ref="B10" location="'Conference Rooms'!A1" display="Conference Rooms"/>
    <hyperlink ref="B11" location="Lobby!A1" display="Lobby"/>
    <hyperlink ref="B13" location="Ballroom!A1" display="Ballroom"/>
    <hyperlink ref="B14" location="Theater!A1" display="Theater"/>
    <hyperlink ref="B15" location="'Green Rooms'!A1" display="Green Rooms"/>
    <hyperlink ref="B16" location="'Conference Room'!A1" display="Conference Rooms"/>
    <hyperlink ref="B17" location="Restaurant!A1" display="Restaurant"/>
    <hyperlink ref="B18" location="Hallways!A1" display="Hallways"/>
    <hyperlink ref="B19" location="Restrooms!A1" display="Restrooms"/>
    <hyperlink ref="B20" location="'Resource Management'!A1" display="Resource Management"/>
    <hyperlink ref="B21" location="Lighting!A1" display="Lighting System Proposal"/>
    <hyperlink ref="B22" location="Security!A1" display="Security System Proposal"/>
    <hyperlink ref="B23" location="Telecom!A1" display="Telecom System Proposal"/>
    <hyperlink ref="B24" location="Network!A1" display="Networking System Proposal"/>
    <hyperlink ref="B25" location="HVAC!A1" display="HVAC System Proposal"/>
    <hyperlink ref="B26" location="Window!A1" display="Window Treatments Proposal"/>
    <hyperlink ref="B12" location="Museum!A1" display="Museum"/>
    <hyperlink ref="B28" location="'Labor Tracking'!A1" display="Labor Tracking"/>
    <hyperlink ref="B29" location="'iParts Tracking'!A1" display="iParts Tracking"/>
    <hyperlink ref="B30" location="'Shipping Tracking'!A1" display="Shipping Tracking"/>
    <hyperlink ref="B31" location="'Travel Tracking'!A1" display="Travel Tracking"/>
    <hyperlink ref="B33" location="'Invoice 1'!A1" display="Invoice 1"/>
    <hyperlink ref="B34" location="'Invoice 2'!A1" display="Invoice 2"/>
    <hyperlink ref="B35" location="'Invoice 3'!A1" display="Invoice 3"/>
    <hyperlink ref="B37" location="'REFRESH PIVOT'!A1" display="Pivot Table"/>
    <hyperlink ref="B38" location="'Engineering and Order List'!A1" display="Engineering"/>
    <hyperlink ref="B39" location="'COST INPUTS'!A1" display="Cost Inputs"/>
    <hyperlink ref="B40" location="'DATA LOOKUP'!A1" display="Data Lookup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rgb="FF3366FF"/>
    <pageSetUpPr fitToPage="1"/>
  </sheetPr>
  <dimension ref="A1:K186"/>
  <sheetViews>
    <sheetView showGridLines="0" showZeros="0" tabSelected="1" zoomScaleSheetLayoutView="100" workbookViewId="0">
      <pane ySplit="3" topLeftCell="A4" activePane="bottomLeft" state="frozen"/>
      <selection activeCell="D13" sqref="D13"/>
      <selection pane="bottomLeft" activeCell="B11" sqref="B11:B20"/>
    </sheetView>
  </sheetViews>
  <sheetFormatPr baseColWidth="10" defaultColWidth="8.83203125" defaultRowHeight="15" x14ac:dyDescent="0"/>
  <cols>
    <col min="1" max="1" width="27.6640625" style="26" customWidth="1"/>
    <col min="2" max="2" width="31.1640625" style="26" customWidth="1"/>
    <col min="3" max="3" width="25" style="26" customWidth="1"/>
    <col min="4" max="4" width="31.1640625" style="26" customWidth="1"/>
    <col min="5" max="5" width="18.6640625" style="26" customWidth="1"/>
    <col min="6" max="6" width="12.33203125" style="26" customWidth="1"/>
    <col min="7" max="16384" width="8.83203125" style="26"/>
  </cols>
  <sheetData>
    <row r="1" spans="1:9">
      <c r="A1" s="467" t="s">
        <v>180</v>
      </c>
    </row>
    <row r="3" spans="1:9" s="5" customFormat="1" ht="73.5" customHeight="1">
      <c r="A3" s="1"/>
      <c r="B3" s="2"/>
      <c r="C3" s="271"/>
      <c r="D3" s="2"/>
      <c r="E3" s="272" t="s">
        <v>0</v>
      </c>
      <c r="G3" s="4"/>
      <c r="H3" s="4"/>
      <c r="I3" s="4"/>
    </row>
    <row r="4" spans="1:9" s="5" customFormat="1" ht="13.5" customHeight="1">
      <c r="A4" s="6" t="s">
        <v>1</v>
      </c>
      <c r="B4" s="7"/>
      <c r="C4" s="7"/>
      <c r="D4" s="7"/>
      <c r="E4" s="8"/>
      <c r="F4" s="4"/>
      <c r="G4" s="4"/>
      <c r="H4" s="4"/>
      <c r="I4" s="4"/>
    </row>
    <row r="5" spans="1:9" s="5" customFormat="1" ht="13.5" customHeight="1">
      <c r="A5" s="6" t="s">
        <v>2</v>
      </c>
      <c r="B5" s="7"/>
      <c r="C5" s="7"/>
      <c r="D5" s="7"/>
      <c r="E5" s="8"/>
      <c r="F5" s="4"/>
      <c r="G5" s="4"/>
      <c r="H5" s="4"/>
      <c r="I5" s="4"/>
    </row>
    <row r="6" spans="1:9" s="5" customFormat="1" ht="13.5" customHeight="1">
      <c r="A6" s="6" t="s">
        <v>3</v>
      </c>
      <c r="B6" s="7"/>
      <c r="C6" s="7"/>
      <c r="D6" s="7"/>
      <c r="E6" s="8"/>
      <c r="F6" s="4"/>
      <c r="G6" s="4"/>
      <c r="H6" s="4"/>
      <c r="I6" s="4"/>
    </row>
    <row r="7" spans="1:9" s="5" customFormat="1" ht="13.5" customHeight="1">
      <c r="A7" s="6" t="s">
        <v>4</v>
      </c>
      <c r="B7" s="7"/>
      <c r="C7" s="7"/>
      <c r="D7" s="7"/>
      <c r="E7" s="7"/>
      <c r="F7" s="4"/>
      <c r="G7" s="4"/>
      <c r="H7" s="4"/>
      <c r="I7" s="4"/>
    </row>
    <row r="8" spans="1:9" s="10" customFormat="1" ht="13.5" customHeight="1">
      <c r="A8" s="6" t="s">
        <v>5</v>
      </c>
      <c r="B8" s="7"/>
      <c r="C8" s="7"/>
      <c r="D8" s="7"/>
      <c r="E8" s="7"/>
      <c r="F8" s="9"/>
      <c r="G8" s="9"/>
      <c r="H8" s="9"/>
      <c r="I8" s="9"/>
    </row>
    <row r="9" spans="1:9" s="10" customFormat="1" ht="13.5" customHeight="1">
      <c r="A9" s="278" t="s">
        <v>6</v>
      </c>
      <c r="B9" s="316"/>
      <c r="C9" s="107"/>
      <c r="D9" s="316"/>
      <c r="E9" s="107"/>
      <c r="F9" s="9"/>
      <c r="G9" s="9"/>
      <c r="H9" s="9"/>
      <c r="I9" s="9"/>
    </row>
    <row r="10" spans="1:9" s="14" customFormat="1" ht="13.5" customHeight="1">
      <c r="A10" s="12"/>
      <c r="B10" s="12"/>
      <c r="C10" s="12"/>
      <c r="D10" s="252"/>
      <c r="E10" s="252"/>
      <c r="F10" s="13"/>
      <c r="G10" s="13"/>
      <c r="H10" s="13"/>
      <c r="I10" s="13"/>
    </row>
    <row r="11" spans="1:9" s="16" customFormat="1" ht="13.5" customHeight="1">
      <c r="A11" s="253" t="s">
        <v>7</v>
      </c>
      <c r="B11" s="251" t="s">
        <v>289</v>
      </c>
      <c r="C11" s="254" t="s">
        <v>7</v>
      </c>
      <c r="D11" s="251" t="str">
        <f t="shared" ref="D11:D20" si="0">B11</f>
        <v>Silverton Hotel &amp; Casino</v>
      </c>
      <c r="E11" s="251"/>
      <c r="F11" s="15"/>
      <c r="G11" s="15"/>
      <c r="H11" s="15"/>
      <c r="I11" s="15"/>
    </row>
    <row r="12" spans="1:9" s="16" customFormat="1" ht="13.5" customHeight="1">
      <c r="A12" s="254" t="s">
        <v>8</v>
      </c>
      <c r="B12" s="251" t="s">
        <v>297</v>
      </c>
      <c r="C12" s="254" t="s">
        <v>9</v>
      </c>
      <c r="D12" s="251" t="str">
        <f t="shared" si="0"/>
        <v>3333 Blue Diamond Rd</v>
      </c>
      <c r="E12" s="251"/>
      <c r="F12" s="15"/>
      <c r="G12" s="15"/>
      <c r="H12" s="15"/>
      <c r="I12" s="15"/>
    </row>
    <row r="13" spans="1:9" s="16" customFormat="1" ht="13.5" customHeight="1">
      <c r="A13" s="254"/>
      <c r="B13" s="251" t="s">
        <v>298</v>
      </c>
      <c r="C13" s="254"/>
      <c r="D13" s="251" t="str">
        <f t="shared" si="0"/>
        <v>Las Vegas, NV 89139</v>
      </c>
      <c r="E13" s="251"/>
      <c r="F13" s="15"/>
      <c r="G13" s="15"/>
      <c r="H13" s="15"/>
      <c r="I13" s="15"/>
    </row>
    <row r="14" spans="1:9" s="16" customFormat="1" ht="13.5" customHeight="1">
      <c r="A14" s="254"/>
      <c r="B14" s="251"/>
      <c r="C14" s="254"/>
      <c r="D14" s="251">
        <f t="shared" si="0"/>
        <v>0</v>
      </c>
      <c r="E14" s="251"/>
      <c r="F14" s="15"/>
      <c r="G14" s="15">
        <v>0</v>
      </c>
      <c r="H14" s="15"/>
      <c r="I14" s="15"/>
    </row>
    <row r="15" spans="1:9" s="16" customFormat="1" ht="13.5" customHeight="1">
      <c r="A15" s="253" t="s">
        <v>10</v>
      </c>
      <c r="B15" s="251" t="s">
        <v>290</v>
      </c>
      <c r="C15" s="254" t="s">
        <v>10</v>
      </c>
      <c r="D15" s="251" t="str">
        <f t="shared" si="0"/>
        <v>Kirk Golding</v>
      </c>
      <c r="E15" s="251"/>
      <c r="F15" s="15"/>
      <c r="G15" s="15"/>
      <c r="H15" s="15"/>
      <c r="I15" s="15"/>
    </row>
    <row r="16" spans="1:9" s="16" customFormat="1" ht="13.5" customHeight="1">
      <c r="A16" s="253" t="s">
        <v>11</v>
      </c>
      <c r="B16" s="251" t="s">
        <v>291</v>
      </c>
      <c r="C16" s="254" t="s">
        <v>11</v>
      </c>
      <c r="D16" s="251" t="str">
        <f t="shared" si="0"/>
        <v>VP of IT</v>
      </c>
      <c r="E16" s="251"/>
      <c r="F16" s="15"/>
      <c r="G16" s="15"/>
      <c r="H16" s="15"/>
      <c r="I16" s="15"/>
    </row>
    <row r="17" spans="1:9" s="16" customFormat="1" ht="13.5" customHeight="1">
      <c r="A17" s="253" t="s">
        <v>12</v>
      </c>
      <c r="B17" s="251"/>
      <c r="C17" s="254" t="s">
        <v>12</v>
      </c>
      <c r="D17" s="251">
        <f t="shared" si="0"/>
        <v>0</v>
      </c>
      <c r="E17" s="251"/>
      <c r="F17" s="15"/>
      <c r="G17" s="15"/>
      <c r="H17" s="15"/>
      <c r="I17" s="15"/>
    </row>
    <row r="18" spans="1:9" s="16" customFormat="1" ht="13.5" customHeight="1">
      <c r="A18" s="253" t="s">
        <v>13</v>
      </c>
      <c r="B18" s="251"/>
      <c r="C18" s="254" t="s">
        <v>13</v>
      </c>
      <c r="D18" s="251">
        <f t="shared" si="0"/>
        <v>0</v>
      </c>
      <c r="E18" s="251"/>
      <c r="F18" s="15"/>
      <c r="G18" s="15"/>
      <c r="H18" s="15"/>
      <c r="I18" s="15"/>
    </row>
    <row r="19" spans="1:9" s="16" customFormat="1" ht="13.5" customHeight="1">
      <c r="A19" s="253" t="s">
        <v>14</v>
      </c>
      <c r="B19" s="251" t="s">
        <v>292</v>
      </c>
      <c r="C19" s="254" t="s">
        <v>14</v>
      </c>
      <c r="D19" s="251" t="str">
        <f t="shared" si="0"/>
        <v>(702) 491-3884</v>
      </c>
      <c r="E19" s="251"/>
      <c r="F19" s="15"/>
      <c r="G19" s="15"/>
      <c r="H19" s="15"/>
      <c r="I19" s="15"/>
    </row>
    <row r="20" spans="1:9" s="16" customFormat="1" ht="13.5" customHeight="1">
      <c r="A20" s="253" t="s">
        <v>15</v>
      </c>
      <c r="B20" s="626" t="s">
        <v>293</v>
      </c>
      <c r="C20" s="254" t="s">
        <v>15</v>
      </c>
      <c r="D20" s="251" t="str">
        <f t="shared" si="0"/>
        <v>kirk.golding@silvertoncasino.com</v>
      </c>
      <c r="E20" s="251"/>
      <c r="F20" s="15"/>
      <c r="G20" s="15"/>
      <c r="H20" s="15"/>
      <c r="I20" s="15"/>
    </row>
    <row r="21" spans="1:9" s="16" customFormat="1" ht="13.5" customHeight="1">
      <c r="A21" s="249"/>
      <c r="B21" s="50"/>
      <c r="D21" s="247"/>
      <c r="E21" s="248"/>
      <c r="F21" s="15"/>
      <c r="G21" s="15"/>
      <c r="H21" s="15"/>
      <c r="I21" s="15"/>
    </row>
    <row r="22" spans="1:9" s="16" customFormat="1" ht="13.5" customHeight="1">
      <c r="A22" s="18" t="s">
        <v>17</v>
      </c>
      <c r="B22" s="255">
        <f>B60</f>
        <v>9654.2543105769237</v>
      </c>
      <c r="C22" s="18"/>
      <c r="F22" s="15"/>
      <c r="G22" s="15"/>
      <c r="H22" s="15"/>
      <c r="I22" s="15"/>
    </row>
    <row r="23" spans="1:9" s="16" customFormat="1" ht="13.5" customHeight="1">
      <c r="A23" s="18" t="s">
        <v>16</v>
      </c>
      <c r="B23" s="68"/>
      <c r="C23" s="18"/>
      <c r="F23" s="15"/>
      <c r="G23" s="15"/>
      <c r="H23" s="15"/>
      <c r="I23" s="15"/>
    </row>
    <row r="24" spans="1:9" s="16" customFormat="1" ht="13.5" customHeight="1">
      <c r="A24" s="256" t="s">
        <v>18</v>
      </c>
      <c r="B24" s="68"/>
      <c r="F24" s="15"/>
      <c r="G24" s="15"/>
      <c r="H24" s="15"/>
      <c r="I24" s="15"/>
    </row>
    <row r="25" spans="1:9" s="16" customFormat="1" ht="13.5" customHeight="1">
      <c r="G25" s="15"/>
      <c r="H25" s="15"/>
      <c r="I25" s="15"/>
    </row>
    <row r="26" spans="1:9" s="16" customFormat="1" ht="13.5" customHeight="1">
      <c r="A26" s="18" t="s">
        <v>19</v>
      </c>
      <c r="B26" s="16" t="s">
        <v>294</v>
      </c>
      <c r="C26" s="18"/>
      <c r="D26" s="50" t="s">
        <v>20</v>
      </c>
      <c r="E26" s="51">
        <f>B22*100%</f>
        <v>9654.2543105769237</v>
      </c>
      <c r="G26" s="15"/>
      <c r="H26" s="15"/>
      <c r="I26" s="15"/>
    </row>
    <row r="27" spans="1:9" s="16" customFormat="1" ht="13.5" customHeight="1">
      <c r="A27" s="18" t="s">
        <v>21</v>
      </c>
      <c r="B27" s="16" t="s">
        <v>295</v>
      </c>
      <c r="D27" s="50" t="s">
        <v>22</v>
      </c>
      <c r="E27" s="52"/>
      <c r="F27" s="15"/>
      <c r="G27" s="15"/>
      <c r="H27" s="15"/>
      <c r="I27" s="15"/>
    </row>
    <row r="28" spans="1:9" s="16" customFormat="1" ht="13.5" customHeight="1">
      <c r="A28" s="257" t="s">
        <v>23</v>
      </c>
      <c r="B28" s="258">
        <f ca="1">TODAY()</f>
        <v>42044</v>
      </c>
      <c r="C28" s="18"/>
      <c r="D28" s="50" t="s">
        <v>24</v>
      </c>
      <c r="E28" s="52"/>
      <c r="F28" s="15"/>
      <c r="G28" s="15"/>
      <c r="H28" s="15"/>
      <c r="I28" s="15"/>
    </row>
    <row r="29" spans="1:9" s="16" customFormat="1" ht="13.5" customHeight="1">
      <c r="A29" s="18" t="s">
        <v>25</v>
      </c>
      <c r="B29" s="258">
        <f ca="1">B28+60</f>
        <v>42104</v>
      </c>
      <c r="C29" s="18"/>
      <c r="D29" s="50"/>
      <c r="E29" s="52"/>
      <c r="F29" s="15"/>
      <c r="G29" s="15"/>
      <c r="H29" s="15"/>
      <c r="I29" s="15"/>
    </row>
    <row r="30" spans="1:9" s="16" customFormat="1" ht="13.5" customHeight="1">
      <c r="A30" s="256" t="s">
        <v>26</v>
      </c>
      <c r="B30" s="68" t="s">
        <v>157</v>
      </c>
      <c r="C30" s="18"/>
      <c r="D30" s="50"/>
      <c r="E30" s="52"/>
      <c r="F30" s="15"/>
      <c r="G30" s="15"/>
      <c r="H30" s="15"/>
      <c r="I30" s="15"/>
    </row>
    <row r="31" spans="1:9" s="16" customFormat="1" ht="13.5" customHeight="1">
      <c r="A31" s="18" t="s">
        <v>27</v>
      </c>
      <c r="B31" s="16" t="s">
        <v>296</v>
      </c>
      <c r="C31" s="18"/>
      <c r="D31" s="50"/>
      <c r="E31" s="52"/>
      <c r="F31" s="15"/>
      <c r="G31" s="15"/>
      <c r="H31" s="15"/>
      <c r="I31" s="15"/>
    </row>
    <row r="32" spans="1:9" s="16" customFormat="1" ht="13.5" customHeight="1">
      <c r="A32" s="256" t="s">
        <v>28</v>
      </c>
      <c r="B32" s="41">
        <v>1</v>
      </c>
      <c r="C32" s="18"/>
      <c r="D32" s="19" t="s">
        <v>29</v>
      </c>
      <c r="E32" s="53">
        <f>SUM(E26:E31)</f>
        <v>9654.2543105769237</v>
      </c>
      <c r="H32" s="15"/>
      <c r="I32" s="15"/>
    </row>
    <row r="33" spans="1:11" s="13" customFormat="1" ht="13.5" customHeight="1">
      <c r="A33" s="20"/>
      <c r="B33" s="20"/>
      <c r="C33" s="20"/>
      <c r="D33" s="20"/>
      <c r="E33" s="20"/>
      <c r="J33" s="16"/>
      <c r="K33" s="16"/>
    </row>
    <row r="34" spans="1:11" s="15" customFormat="1" ht="13.5" customHeight="1">
      <c r="A34" s="107" t="s">
        <v>31</v>
      </c>
      <c r="B34" s="316" t="s">
        <v>32</v>
      </c>
      <c r="C34" s="107" t="s">
        <v>33</v>
      </c>
      <c r="D34" s="316"/>
      <c r="E34" s="107"/>
      <c r="J34" s="16"/>
      <c r="K34" s="16"/>
    </row>
    <row r="35" spans="1:11" s="21" customFormat="1" ht="13.5" customHeight="1">
      <c r="A35" s="260"/>
      <c r="B35" s="260"/>
      <c r="C35" s="260"/>
      <c r="D35" s="260"/>
      <c r="E35" s="260"/>
      <c r="J35" s="16"/>
      <c r="K35" s="16"/>
    </row>
    <row r="36" spans="1:11" s="21" customFormat="1" ht="15" customHeight="1">
      <c r="A36" s="317" t="s">
        <v>299</v>
      </c>
      <c r="B36" s="285">
        <f>IFERROR(SGL!$E$95,0)</f>
        <v>9654.2543105769237</v>
      </c>
      <c r="C36" s="286" t="s">
        <v>300</v>
      </c>
      <c r="D36" s="286"/>
      <c r="E36" s="286"/>
      <c r="J36" s="16"/>
      <c r="K36" s="16"/>
    </row>
    <row r="37" spans="1:11" s="21" customFormat="1" ht="15" hidden="1" customHeight="1">
      <c r="A37" s="19" t="s">
        <v>268</v>
      </c>
      <c r="B37" s="259">
        <f>IFERROR('IDF 1'!$E$95,0)</f>
        <v>0</v>
      </c>
      <c r="C37" s="260"/>
      <c r="D37" s="260"/>
      <c r="E37" s="260"/>
      <c r="J37" s="16"/>
      <c r="K37" s="16"/>
    </row>
    <row r="38" spans="1:11" s="21" customFormat="1" ht="15" hidden="1" customHeight="1">
      <c r="A38" s="317" t="s">
        <v>269</v>
      </c>
      <c r="B38" s="622">
        <f>IFERROR('IDF 2'!$E$95,0)</f>
        <v>0</v>
      </c>
      <c r="C38" s="286"/>
      <c r="D38" s="286"/>
      <c r="E38" s="286"/>
      <c r="J38" s="16"/>
      <c r="K38" s="16"/>
    </row>
    <row r="39" spans="1:11" s="21" customFormat="1" ht="15" hidden="1" customHeight="1">
      <c r="A39" s="19" t="s">
        <v>270</v>
      </c>
      <c r="B39" s="259">
        <f>IFERROR('IDF 3'!$E$95,0)</f>
        <v>0</v>
      </c>
      <c r="C39" s="260"/>
      <c r="D39" s="260"/>
      <c r="E39" s="260"/>
      <c r="J39" s="16"/>
      <c r="K39" s="16"/>
    </row>
    <row r="40" spans="1:11" s="21" customFormat="1" ht="15" hidden="1" customHeight="1">
      <c r="A40" s="284" t="s">
        <v>282</v>
      </c>
      <c r="B40" s="285">
        <f>IFERROR('Standard Rooms'!$E$95,0)</f>
        <v>0</v>
      </c>
      <c r="C40" s="286"/>
      <c r="D40" s="286"/>
      <c r="E40" s="286"/>
      <c r="J40" s="16"/>
      <c r="K40" s="16"/>
    </row>
    <row r="41" spans="1:11" s="21" customFormat="1" ht="15" hidden="1" customHeight="1">
      <c r="A41" s="19" t="s">
        <v>283</v>
      </c>
      <c r="B41" s="259">
        <f>IFERROR('Deluxe Rooms'!$E$95,0)</f>
        <v>0</v>
      </c>
      <c r="C41" s="260"/>
      <c r="D41" s="260"/>
      <c r="E41" s="260"/>
      <c r="J41" s="16"/>
      <c r="K41" s="16"/>
    </row>
    <row r="42" spans="1:11" s="21" customFormat="1" ht="15" hidden="1" customHeight="1">
      <c r="A42" s="284" t="s">
        <v>275</v>
      </c>
      <c r="B42" s="285">
        <f>IFERROR('Luxury Suites'!$E$95,0)</f>
        <v>0</v>
      </c>
      <c r="C42" s="286"/>
      <c r="D42" s="286"/>
      <c r="E42" s="286"/>
      <c r="J42" s="16"/>
      <c r="K42" s="16"/>
    </row>
    <row r="43" spans="1:11" s="21" customFormat="1" ht="15" hidden="1" customHeight="1">
      <c r="A43" s="19" t="s">
        <v>278</v>
      </c>
      <c r="B43" s="259">
        <f>IFERROR(Lobby!$E$95,0)</f>
        <v>0</v>
      </c>
      <c r="C43" s="260"/>
      <c r="D43" s="260"/>
      <c r="E43" s="260"/>
      <c r="J43" s="16"/>
      <c r="K43" s="16"/>
    </row>
    <row r="44" spans="1:11" s="21" customFormat="1" ht="15" hidden="1" customHeight="1">
      <c r="A44" s="284" t="s">
        <v>279</v>
      </c>
      <c r="B44" s="285">
        <f>IFERROR(Museum!$E$95,0)</f>
        <v>0</v>
      </c>
      <c r="C44" s="286"/>
      <c r="D44" s="286"/>
      <c r="E44" s="286"/>
      <c r="J44" s="16"/>
      <c r="K44" s="16"/>
    </row>
    <row r="45" spans="1:11" s="21" customFormat="1" ht="15" hidden="1" customHeight="1">
      <c r="A45" s="19" t="s">
        <v>280</v>
      </c>
      <c r="B45" s="259">
        <f>IFERROR(Ballroom!$E$95,0)</f>
        <v>0</v>
      </c>
      <c r="C45" s="260"/>
      <c r="D45" s="260"/>
      <c r="E45" s="260"/>
      <c r="J45" s="16"/>
      <c r="K45" s="16"/>
    </row>
    <row r="46" spans="1:11" s="21" customFormat="1" ht="15" hidden="1" customHeight="1">
      <c r="A46" s="284" t="s">
        <v>226</v>
      </c>
      <c r="B46" s="285">
        <f>IFERROR(Theater!$E$95,0)</f>
        <v>0</v>
      </c>
      <c r="C46" s="286"/>
      <c r="D46" s="286"/>
      <c r="E46" s="286"/>
      <c r="J46" s="16"/>
      <c r="K46" s="16"/>
    </row>
    <row r="47" spans="1:11" s="21" customFormat="1" ht="15" hidden="1" customHeight="1">
      <c r="A47" s="19" t="s">
        <v>281</v>
      </c>
      <c r="B47" s="259">
        <f>IFERROR('Green Rooms'!$E$95,0)</f>
        <v>0</v>
      </c>
      <c r="C47" s="260"/>
      <c r="D47" s="260"/>
      <c r="E47" s="260"/>
      <c r="J47" s="16"/>
      <c r="K47" s="16"/>
    </row>
    <row r="48" spans="1:11" s="21" customFormat="1" ht="15" hidden="1" customHeight="1">
      <c r="A48" s="284" t="s">
        <v>276</v>
      </c>
      <c r="B48" s="285">
        <f>IFERROR('Conference Rooms'!$E$95,0)</f>
        <v>0</v>
      </c>
      <c r="C48" s="286"/>
      <c r="D48" s="286"/>
      <c r="E48" s="286"/>
      <c r="J48" s="16"/>
      <c r="K48" s="16"/>
    </row>
    <row r="49" spans="1:11" s="21" customFormat="1" ht="15" hidden="1" customHeight="1">
      <c r="A49" s="19" t="s">
        <v>286</v>
      </c>
      <c r="B49" s="259">
        <f>IFERROR(Restaurant!$E$95,0)</f>
        <v>0</v>
      </c>
      <c r="C49" s="260"/>
      <c r="D49" s="260"/>
      <c r="E49" s="260"/>
      <c r="J49" s="16"/>
      <c r="K49" s="16"/>
    </row>
    <row r="50" spans="1:11" s="21" customFormat="1" ht="15" hidden="1" customHeight="1">
      <c r="A50" s="284" t="s">
        <v>285</v>
      </c>
      <c r="B50" s="285">
        <f>IFERROR(Hallways!$E$95,0)</f>
        <v>0</v>
      </c>
      <c r="C50" s="286"/>
      <c r="D50" s="286"/>
      <c r="E50" s="286"/>
      <c r="J50" s="16"/>
      <c r="K50" s="16"/>
    </row>
    <row r="51" spans="1:11" s="21" customFormat="1" ht="15" hidden="1" customHeight="1">
      <c r="A51" s="19" t="s">
        <v>284</v>
      </c>
      <c r="B51" s="259">
        <f>IFERROR(Restrooms!$E$95,0)</f>
        <v>0</v>
      </c>
      <c r="C51" s="260"/>
      <c r="D51" s="260"/>
      <c r="E51" s="260"/>
      <c r="J51" s="16"/>
      <c r="K51" s="16"/>
    </row>
    <row r="52" spans="1:11" s="21" customFormat="1" ht="15" hidden="1" customHeight="1">
      <c r="A52" s="284" t="s">
        <v>277</v>
      </c>
      <c r="B52" s="285">
        <f>IFERROR('Resource Management'!$E$95,0)</f>
        <v>0</v>
      </c>
      <c r="C52" s="286"/>
      <c r="D52" s="286"/>
      <c r="E52" s="286"/>
      <c r="J52" s="16"/>
      <c r="K52" s="16"/>
    </row>
    <row r="53" spans="1:11" s="21" customFormat="1" ht="15" hidden="1" customHeight="1">
      <c r="A53" s="19" t="s">
        <v>34</v>
      </c>
      <c r="B53" s="259">
        <f>IFERROR(Lighting!$E$95,0)</f>
        <v>0</v>
      </c>
      <c r="C53" s="260"/>
      <c r="D53" s="260"/>
      <c r="E53" s="260"/>
      <c r="J53" s="16"/>
      <c r="K53" s="16"/>
    </row>
    <row r="54" spans="1:11" s="21" customFormat="1" ht="15" hidden="1" customHeight="1">
      <c r="A54" s="284" t="s">
        <v>35</v>
      </c>
      <c r="B54" s="285">
        <f>IFERROR(Security!$E$95,0)</f>
        <v>0</v>
      </c>
      <c r="C54" s="286"/>
      <c r="D54" s="286"/>
      <c r="E54" s="286"/>
      <c r="J54" s="16"/>
      <c r="K54" s="16"/>
    </row>
    <row r="55" spans="1:11" s="21" customFormat="1" ht="15" hidden="1" customHeight="1">
      <c r="A55" s="19" t="s">
        <v>36</v>
      </c>
      <c r="B55" s="259">
        <f>IFERROR(Telecom!$E$95,0)</f>
        <v>0</v>
      </c>
      <c r="C55" s="260"/>
      <c r="D55" s="260"/>
      <c r="E55" s="260"/>
      <c r="J55" s="16"/>
      <c r="K55" s="16"/>
    </row>
    <row r="56" spans="1:11" s="21" customFormat="1" ht="15" hidden="1" customHeight="1">
      <c r="A56" s="284" t="s">
        <v>37</v>
      </c>
      <c r="B56" s="285">
        <f>IFERROR(Network!$E$95,0)</f>
        <v>0</v>
      </c>
      <c r="C56" s="286"/>
      <c r="D56" s="286"/>
      <c r="E56" s="286"/>
      <c r="J56" s="16"/>
      <c r="K56" s="16"/>
    </row>
    <row r="57" spans="1:11" s="21" customFormat="1" ht="15" hidden="1" customHeight="1">
      <c r="A57" s="19" t="s">
        <v>38</v>
      </c>
      <c r="B57" s="259">
        <f>IFERROR(HVAC!$E$95,0)</f>
        <v>0</v>
      </c>
      <c r="C57" s="260"/>
      <c r="D57" s="260"/>
      <c r="E57" s="260"/>
      <c r="J57" s="16"/>
      <c r="K57" s="16"/>
    </row>
    <row r="58" spans="1:11" s="21" customFormat="1" ht="15" hidden="1" customHeight="1">
      <c r="A58" s="284" t="s">
        <v>39</v>
      </c>
      <c r="B58" s="285">
        <f>IFERROR(Window!$E$95,0)</f>
        <v>0</v>
      </c>
      <c r="C58" s="286"/>
      <c r="D58" s="286"/>
      <c r="E58" s="286"/>
      <c r="J58" s="16"/>
      <c r="K58" s="16"/>
    </row>
    <row r="59" spans="1:11" s="21" customFormat="1" ht="13.5" customHeight="1">
      <c r="A59" s="19"/>
      <c r="B59" s="51"/>
      <c r="C59" s="260"/>
      <c r="D59" s="260"/>
      <c r="E59" s="260"/>
      <c r="J59" s="16"/>
      <c r="K59" s="16"/>
    </row>
    <row r="60" spans="1:11" s="22" customFormat="1" ht="30" customHeight="1">
      <c r="A60" s="261" t="s">
        <v>32</v>
      </c>
      <c r="B60" s="262">
        <f>SUM(B36:B58)</f>
        <v>9654.2543105769237</v>
      </c>
      <c r="C60" s="263"/>
      <c r="D60" s="263"/>
      <c r="E60" s="263"/>
      <c r="J60" s="16"/>
      <c r="K60" s="16"/>
    </row>
    <row r="61" spans="1:11" s="21" customFormat="1" ht="13.5" customHeight="1">
      <c r="A61" s="344"/>
      <c r="B61" s="260"/>
      <c r="C61" s="345"/>
      <c r="D61" s="345"/>
      <c r="E61" s="345"/>
      <c r="J61" s="16"/>
      <c r="K61" s="16"/>
    </row>
    <row r="62" spans="1:11" s="15" customFormat="1" ht="13.5" customHeight="1">
      <c r="A62" s="107" t="s">
        <v>40</v>
      </c>
      <c r="B62" s="316"/>
      <c r="C62" s="107"/>
      <c r="D62" s="316"/>
      <c r="E62" s="107"/>
      <c r="J62" s="16"/>
      <c r="K62" s="16"/>
    </row>
    <row r="63" spans="1:11" s="15" customFormat="1" ht="13.5" customHeight="1">
      <c r="A63" s="264" t="s">
        <v>41</v>
      </c>
      <c r="B63" s="265" t="s">
        <v>42</v>
      </c>
      <c r="C63" s="265"/>
      <c r="D63" s="265"/>
      <c r="E63" s="265"/>
      <c r="J63" s="16"/>
      <c r="K63" s="16"/>
    </row>
    <row r="64" spans="1:11" s="15" customFormat="1" ht="13.5" customHeight="1">
      <c r="A64" s="110"/>
      <c r="B64" s="23" t="s">
        <v>43</v>
      </c>
      <c r="C64" s="23"/>
      <c r="D64" s="23"/>
      <c r="E64" s="23"/>
      <c r="J64" s="16"/>
      <c r="K64" s="16"/>
    </row>
    <row r="65" spans="1:11" s="15" customFormat="1" ht="13.5" customHeight="1">
      <c r="A65" s="110"/>
      <c r="B65" s="23" t="s">
        <v>44</v>
      </c>
      <c r="C65" s="23"/>
      <c r="D65" s="23"/>
      <c r="E65" s="23"/>
      <c r="J65" s="16"/>
      <c r="K65" s="16"/>
    </row>
    <row r="66" spans="1:11" s="15" customFormat="1" ht="13.5" customHeight="1">
      <c r="A66" s="16"/>
      <c r="B66" s="24"/>
      <c r="C66" s="24"/>
      <c r="D66" s="24"/>
      <c r="E66" s="24"/>
    </row>
    <row r="67" spans="1:11" s="15" customFormat="1" ht="13.5" customHeight="1">
      <c r="A67" s="266" t="s">
        <v>45</v>
      </c>
      <c r="B67" s="24" t="s">
        <v>46</v>
      </c>
      <c r="C67" s="24"/>
      <c r="D67" s="24"/>
      <c r="E67" s="24"/>
    </row>
    <row r="68" spans="1:11" s="15" customFormat="1" ht="13.5" customHeight="1">
      <c r="A68" s="267" t="s">
        <v>47</v>
      </c>
      <c r="B68" s="25"/>
      <c r="C68" s="25"/>
      <c r="D68" s="25"/>
      <c r="E68" s="25"/>
    </row>
    <row r="69" spans="1:11" s="15" customFormat="1" ht="13.5" customHeight="1">
      <c r="A69" s="267" t="s">
        <v>48</v>
      </c>
      <c r="B69" s="24"/>
      <c r="C69" s="24"/>
      <c r="D69" s="24"/>
      <c r="E69" s="24"/>
    </row>
    <row r="70" spans="1:11" s="15" customFormat="1" ht="13.5" customHeight="1">
      <c r="A70" s="110"/>
      <c r="B70" s="24"/>
      <c r="C70" s="24"/>
      <c r="D70" s="24"/>
      <c r="E70" s="24"/>
    </row>
    <row r="71" spans="1:11" s="15" customFormat="1" ht="13.5" customHeight="1">
      <c r="A71" s="110"/>
      <c r="B71" s="24"/>
      <c r="C71" s="24"/>
      <c r="D71" s="24"/>
      <c r="E71" s="24"/>
    </row>
    <row r="72" spans="1:11" s="15" customFormat="1" ht="13.5" customHeight="1">
      <c r="A72" s="110"/>
      <c r="B72" s="24"/>
      <c r="C72" s="24"/>
      <c r="D72" s="24"/>
      <c r="E72" s="24"/>
    </row>
    <row r="73" spans="1:11" s="15" customFormat="1" ht="13.5" customHeight="1">
      <c r="A73" s="110" t="s">
        <v>49</v>
      </c>
      <c r="B73" s="268"/>
      <c r="C73" s="268"/>
      <c r="D73" s="24"/>
      <c r="E73" s="268"/>
    </row>
    <row r="74" spans="1:11" ht="13.5" customHeight="1">
      <c r="A74" s="10"/>
      <c r="B74" s="10"/>
      <c r="C74" s="5" t="s">
        <v>50</v>
      </c>
      <c r="D74" s="10"/>
      <c r="E74" s="5" t="s">
        <v>51</v>
      </c>
      <c r="F74" s="10"/>
      <c r="G74" s="10"/>
      <c r="H74" s="10"/>
      <c r="I74" s="10"/>
      <c r="J74" s="10"/>
      <c r="K74" s="10"/>
    </row>
    <row r="75" spans="1:1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124" spans="4:5" s="27" customFormat="1" ht="20" customHeight="1">
      <c r="D124" s="15"/>
      <c r="E124" s="15"/>
    </row>
    <row r="125" spans="4:5" s="27" customFormat="1" ht="20" customHeight="1">
      <c r="D125" s="15"/>
      <c r="E125" s="15"/>
    </row>
    <row r="126" spans="4:5" s="27" customFormat="1" ht="20" customHeight="1">
      <c r="D126" s="15"/>
      <c r="E126" s="15"/>
    </row>
    <row r="127" spans="4:5" s="27" customFormat="1" ht="20" customHeight="1"/>
    <row r="128" spans="4:5" s="27" customFormat="1" ht="20" customHeight="1"/>
    <row r="129" s="27" customFormat="1" ht="20" customHeight="1"/>
    <row r="130" s="27" customFormat="1" ht="20" customHeight="1"/>
    <row r="131" s="27" customFormat="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  <row r="171" ht="20" customHeight="1"/>
    <row r="172" ht="20" customHeight="1"/>
    <row r="173" ht="20" customHeight="1"/>
    <row r="174" ht="20" customHeight="1"/>
    <row r="175" ht="20" customHeight="1"/>
    <row r="176" ht="20" customHeight="1"/>
    <row r="177" ht="20" customHeight="1"/>
    <row r="178" ht="20" customHeight="1"/>
    <row r="179" ht="20" customHeight="1"/>
    <row r="180" ht="20" customHeight="1"/>
    <row r="181" ht="20" customHeight="1"/>
    <row r="182" ht="20" customHeight="1"/>
    <row r="183" ht="20" customHeight="1"/>
    <row r="184" ht="20" customHeight="1"/>
    <row r="185" ht="20" customHeight="1"/>
    <row r="186" ht="20" customHeight="1"/>
  </sheetData>
  <phoneticPr fontId="78" type="noConversion"/>
  <hyperlinks>
    <hyperlink ref="A1" location="'TABLE OF CONTENTS'!A1" display="BACK TO TABLE OF CONTENTS"/>
    <hyperlink ref="B20" r:id="rId1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B30</xm:sqref>
        </x14:dataValidation>
      </x14:dataValidations>
    </ext>
    <ext xmlns:mx="http://schemas.microsoft.com/office/mac/excel/2008/main" uri="{64002731-A6B0-56B0-2670-7721B7C09600}">
      <mx:PLV Mode="0" OnePage="0" WScale="75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O14" sqref="O14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List'!A36</f>
        <v>Shady Grove Lounge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Shady Grove Lounge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 t="s">
        <v>287</v>
      </c>
      <c r="B13" s="165">
        <v>1</v>
      </c>
      <c r="C13" s="131" t="s">
        <v>56</v>
      </c>
      <c r="D13" s="132">
        <f>IF($A13&gt;0,VLOOKUP($A13,[1]Database!$A$1:$I$1047540,MATCH(D$11,[1]Database!$A$1:$I$1,0),FALSE),0)</f>
        <v>900</v>
      </c>
      <c r="E13" s="133">
        <f t="shared" ref="E13:E44" si="0">IF(T13&gt;0,T13*D13,0)</f>
        <v>900</v>
      </c>
      <c r="F13" s="152">
        <f t="shared" ref="F13:F44" si="1">IF(C13&gt;0,IF(C13=$C$4,L,IF(C13=$C$5,M,IF(C13=$C$6,H,FALSE))),0)</f>
        <v>0.6</v>
      </c>
      <c r="G13" s="132">
        <f t="shared" ref="G13:G27" si="2">IF(D13&gt;0,D13*(1+F13),0)</f>
        <v>1440</v>
      </c>
      <c r="H13" s="133">
        <f>(B13*G13)</f>
        <v>1440</v>
      </c>
      <c r="I13" s="92" t="str">
        <f>IF($A13&gt;0,VLOOKUP($A13,[1]Database!$A$1:$I$1047540,MATCH(I$11,[1]Database!$A$1:$I$1,0),FALSE)," ")</f>
        <v>3-Series™ Card Interface – 3 Slot; includes PW-2420RU</v>
      </c>
      <c r="J13" s="246">
        <v>0</v>
      </c>
      <c r="K13" s="246">
        <v>0</v>
      </c>
      <c r="L13" s="293">
        <f>IFERROR(IF($A13&gt;0,VLOOKUP($A13,[1]Database!$A$1:$I$1047540,MATCH(L$11,[1]Database!$A$1:$I$1,0),FALSE)," ")*B13,"")</f>
        <v>0</v>
      </c>
      <c r="M13" s="293">
        <v>16</v>
      </c>
      <c r="N13" s="293">
        <f>IFERROR(IF($A13&gt;0,VLOOKUP($A13,[1]Database!$A$1:$I$1047540,MATCH(N$11,[1]Database!$A$1:$I$1,0),FALSE)," ")*B13,"")</f>
        <v>1</v>
      </c>
      <c r="O13" s="293">
        <v>26</v>
      </c>
      <c r="P13" s="139" t="str">
        <f>IF($A13&gt;0,VLOOKUP($A13,[1]Database!$A$1:$I$1047540,MATCH(U$11,[1]Database!$A$1:$I$1,0),FALSE)," ")</f>
        <v>Crestron</v>
      </c>
      <c r="Q13" s="92"/>
      <c r="R13" s="123"/>
      <c r="T13" s="91">
        <f t="shared" ref="T13:T44" si="3">B13</f>
        <v>1</v>
      </c>
      <c r="U13" s="343" t="str">
        <f>P13</f>
        <v>Crestron</v>
      </c>
      <c r="V13" s="90" t="str">
        <f>A13</f>
        <v>CEN-CI3-3</v>
      </c>
      <c r="W13" s="90" t="str">
        <f>I13</f>
        <v>3-Series™ Card Interface – 3 Slot; includes PW-2420RU</v>
      </c>
      <c r="X13" s="621">
        <f>G13</f>
        <v>1440</v>
      </c>
      <c r="Y13" s="621">
        <f>H13</f>
        <v>1440</v>
      </c>
    </row>
    <row r="14" spans="1:25" s="90" customFormat="1" ht="14" customHeight="1">
      <c r="A14" s="118" t="s">
        <v>288</v>
      </c>
      <c r="B14" s="165">
        <v>2</v>
      </c>
      <c r="C14" s="131" t="s">
        <v>56</v>
      </c>
      <c r="D14" s="132">
        <f>IF($A14&gt;0,VLOOKUP($A14,[1]Database!$A$1:$I$1047540,MATCH(D$11,[1]Database!$A$1:$I$1,0),FALSE),0)</f>
        <v>350</v>
      </c>
      <c r="E14" s="133">
        <f t="shared" si="0"/>
        <v>700</v>
      </c>
      <c r="F14" s="152">
        <f t="shared" si="1"/>
        <v>0.6</v>
      </c>
      <c r="G14" s="132">
        <f t="shared" si="2"/>
        <v>560</v>
      </c>
      <c r="H14" s="133">
        <f t="shared" ref="H14:H63" si="4">(B14*G14)</f>
        <v>1120</v>
      </c>
      <c r="I14" s="92" t="str">
        <f>IF($A14&gt;0,VLOOKUP($A14,[1]Database!$A$1:$I$1047540,MATCH(I$11,[1]Database!$A$1:$I$1,0),FALSE)," ")</f>
        <v>3-Series™ Control Card – 8 IR Ports</v>
      </c>
      <c r="J14" s="246">
        <v>0</v>
      </c>
      <c r="K14" s="246">
        <v>0</v>
      </c>
      <c r="L14" s="293">
        <f>IFERROR(IF($A14&gt;0,VLOOKUP($A14,[1]Database!$A$1:$I$1047540,MATCH(L$11,[1]Database!$A$1:$I$1,0),FALSE)," ")*B14,"")</f>
        <v>0</v>
      </c>
      <c r="M14" s="293">
        <v>16</v>
      </c>
      <c r="N14" s="293">
        <f>IFERROR(IF($A14&gt;0,VLOOKUP($A14,[1]Database!$A$1:$I$1047540,MATCH(N$11,[1]Database!$A$1:$I$1,0),FALSE)," ")*B14,"")</f>
        <v>0.5</v>
      </c>
      <c r="O14" s="293"/>
      <c r="P14" s="139" t="str">
        <f>IF($A14&gt;0,VLOOKUP($A14,[1]Database!$A$1:$I$1047540,MATCH(U$11,[1]Database!$A$1:$I$1,0),FALSE)," ")</f>
        <v>Crestron</v>
      </c>
      <c r="Q14" s="92"/>
      <c r="R14" s="123"/>
      <c r="T14" s="91">
        <f t="shared" si="3"/>
        <v>2</v>
      </c>
      <c r="U14" s="343" t="str">
        <f t="shared" ref="U14:U63" si="5">P14</f>
        <v>Crestron</v>
      </c>
      <c r="V14" s="90" t="str">
        <f>A14</f>
        <v>C3IR-8</v>
      </c>
      <c r="W14" s="90" t="str">
        <f t="shared" ref="W14:W62" si="6">I14</f>
        <v>3-Series™ Control Card – 8 IR Ports</v>
      </c>
      <c r="X14" s="621">
        <f t="shared" ref="X14:X62" si="7">G14</f>
        <v>560</v>
      </c>
      <c r="Y14" s="621">
        <f t="shared" ref="Y14:Y63" si="8">H14</f>
        <v>1120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8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9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8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9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8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9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8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9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8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9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8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9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8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9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8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9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8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9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8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9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8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9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8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9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8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ref="G28:G63" si="10">IF(D28&gt;0,D28*(1+F28),0)</f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9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8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10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9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8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10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9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8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10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9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8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10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9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8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10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9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8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10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9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8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10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9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8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10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9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8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10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9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8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10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9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8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10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9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8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10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9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8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10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9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8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10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9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8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10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9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8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10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9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8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ref="E45:E63" si="11">IF(T45&gt;0,T45*D45,0)</f>
        <v>0</v>
      </c>
      <c r="F45" s="152">
        <f t="shared" ref="F45:F63" si="12">IF(C45&gt;0,IF(C45=$C$4,L,IF(C45=$C$5,M,IF(C45=$C$6,H,FALSE))),0)</f>
        <v>0.6</v>
      </c>
      <c r="G45" s="132">
        <f t="shared" si="10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ref="T45:T63" si="13">B45</f>
        <v>0</v>
      </c>
      <c r="U45" s="343" t="str">
        <f t="shared" si="5"/>
        <v xml:space="preserve"> </v>
      </c>
      <c r="V45" s="90">
        <f t="shared" si="9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8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11"/>
        <v>0</v>
      </c>
      <c r="F46" s="152">
        <f t="shared" si="12"/>
        <v>0.6</v>
      </c>
      <c r="G46" s="132">
        <f t="shared" si="10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3"/>
        <v>0</v>
      </c>
      <c r="U46" s="343" t="str">
        <f t="shared" si="5"/>
        <v xml:space="preserve"> </v>
      </c>
      <c r="V46" s="90">
        <f t="shared" si="9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8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11"/>
        <v>0</v>
      </c>
      <c r="F47" s="152">
        <f t="shared" si="12"/>
        <v>0.6</v>
      </c>
      <c r="G47" s="132">
        <f t="shared" si="10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3"/>
        <v>0</v>
      </c>
      <c r="U47" s="343" t="str">
        <f t="shared" si="5"/>
        <v xml:space="preserve"> </v>
      </c>
      <c r="V47" s="90">
        <f t="shared" si="9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8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11"/>
        <v>0</v>
      </c>
      <c r="F48" s="152">
        <f t="shared" si="12"/>
        <v>0.6</v>
      </c>
      <c r="G48" s="132">
        <f t="shared" si="10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3"/>
        <v>0</v>
      </c>
      <c r="U48" s="343" t="str">
        <f t="shared" si="5"/>
        <v xml:space="preserve"> </v>
      </c>
      <c r="V48" s="90">
        <f t="shared" si="9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8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11"/>
        <v>0</v>
      </c>
      <c r="F49" s="152">
        <f t="shared" si="12"/>
        <v>0.6</v>
      </c>
      <c r="G49" s="132">
        <f t="shared" si="10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3"/>
        <v>0</v>
      </c>
      <c r="U49" s="343" t="str">
        <f t="shared" si="5"/>
        <v xml:space="preserve"> </v>
      </c>
      <c r="V49" s="90">
        <f t="shared" si="9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8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11"/>
        <v>0</v>
      </c>
      <c r="F50" s="152">
        <f t="shared" si="12"/>
        <v>0.6</v>
      </c>
      <c r="G50" s="132">
        <f t="shared" si="10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3"/>
        <v>0</v>
      </c>
      <c r="U50" s="343" t="str">
        <f t="shared" si="5"/>
        <v xml:space="preserve"> </v>
      </c>
      <c r="V50" s="90">
        <f t="shared" si="9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8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11"/>
        <v>0</v>
      </c>
      <c r="F51" s="152">
        <f t="shared" si="12"/>
        <v>0.6</v>
      </c>
      <c r="G51" s="132">
        <f t="shared" si="10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3"/>
        <v>0</v>
      </c>
      <c r="U51" s="343" t="str">
        <f t="shared" si="5"/>
        <v xml:space="preserve"> </v>
      </c>
      <c r="V51" s="90">
        <f t="shared" si="9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8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11"/>
        <v>0</v>
      </c>
      <c r="F52" s="152">
        <f t="shared" si="12"/>
        <v>0.6</v>
      </c>
      <c r="G52" s="132">
        <f t="shared" si="10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3"/>
        <v>0</v>
      </c>
      <c r="U52" s="343" t="str">
        <f t="shared" si="5"/>
        <v xml:space="preserve"> </v>
      </c>
      <c r="V52" s="90">
        <f t="shared" si="9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8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11"/>
        <v>0</v>
      </c>
      <c r="F53" s="152">
        <f t="shared" si="12"/>
        <v>0.6</v>
      </c>
      <c r="G53" s="132">
        <f t="shared" si="10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3"/>
        <v>0</v>
      </c>
      <c r="U53" s="343" t="str">
        <f t="shared" si="5"/>
        <v xml:space="preserve"> </v>
      </c>
      <c r="V53" s="90">
        <f t="shared" si="9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8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11"/>
        <v>0</v>
      </c>
      <c r="F54" s="152">
        <f t="shared" si="12"/>
        <v>0.6</v>
      </c>
      <c r="G54" s="132">
        <f t="shared" si="10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3"/>
        <v>0</v>
      </c>
      <c r="U54" s="343" t="str">
        <f t="shared" si="5"/>
        <v xml:space="preserve"> </v>
      </c>
      <c r="V54" s="90">
        <f t="shared" si="9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8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11"/>
        <v>0</v>
      </c>
      <c r="F55" s="152">
        <f t="shared" si="12"/>
        <v>0.6</v>
      </c>
      <c r="G55" s="132">
        <f t="shared" si="10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3"/>
        <v>0</v>
      </c>
      <c r="U55" s="343" t="str">
        <f t="shared" si="5"/>
        <v xml:space="preserve"> </v>
      </c>
      <c r="V55" s="90">
        <f t="shared" si="9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8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11"/>
        <v>0</v>
      </c>
      <c r="F56" s="152">
        <f t="shared" si="12"/>
        <v>0.6</v>
      </c>
      <c r="G56" s="132">
        <f t="shared" si="10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3"/>
        <v>0</v>
      </c>
      <c r="U56" s="343" t="str">
        <f t="shared" si="5"/>
        <v xml:space="preserve"> </v>
      </c>
      <c r="V56" s="90">
        <f t="shared" si="9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8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11"/>
        <v>0</v>
      </c>
      <c r="F57" s="152">
        <f t="shared" si="12"/>
        <v>0.6</v>
      </c>
      <c r="G57" s="132">
        <f t="shared" si="10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3"/>
        <v>0</v>
      </c>
      <c r="U57" s="343" t="str">
        <f t="shared" si="5"/>
        <v xml:space="preserve"> </v>
      </c>
      <c r="V57" s="90">
        <f t="shared" si="9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8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11"/>
        <v>0</v>
      </c>
      <c r="F58" s="152">
        <f t="shared" si="12"/>
        <v>0.6</v>
      </c>
      <c r="G58" s="132">
        <f t="shared" si="10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3"/>
        <v>0</v>
      </c>
      <c r="U58" s="343" t="str">
        <f t="shared" si="5"/>
        <v xml:space="preserve"> </v>
      </c>
      <c r="V58" s="90">
        <f t="shared" si="9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8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11"/>
        <v>0</v>
      </c>
      <c r="F59" s="152">
        <f t="shared" si="12"/>
        <v>0.6</v>
      </c>
      <c r="G59" s="132">
        <f t="shared" si="10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3"/>
        <v>0</v>
      </c>
      <c r="U59" s="343" t="str">
        <f t="shared" si="5"/>
        <v xml:space="preserve"> </v>
      </c>
      <c r="V59" s="90">
        <f t="shared" si="9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8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11"/>
        <v>0</v>
      </c>
      <c r="F60" s="152">
        <f t="shared" si="12"/>
        <v>0.6</v>
      </c>
      <c r="G60" s="132">
        <f t="shared" si="10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3"/>
        <v>0</v>
      </c>
      <c r="U60" s="343" t="str">
        <f t="shared" si="5"/>
        <v xml:space="preserve"> </v>
      </c>
      <c r="V60" s="90">
        <f t="shared" si="9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8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11"/>
        <v>0</v>
      </c>
      <c r="F61" s="152">
        <f t="shared" si="12"/>
        <v>0.6</v>
      </c>
      <c r="G61" s="132">
        <f t="shared" si="10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3"/>
        <v>0</v>
      </c>
      <c r="U61" s="343" t="str">
        <f t="shared" si="5"/>
        <v xml:space="preserve"> </v>
      </c>
      <c r="V61" s="90">
        <f t="shared" si="9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8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11"/>
        <v>0</v>
      </c>
      <c r="F62" s="152">
        <f t="shared" si="12"/>
        <v>0.6</v>
      </c>
      <c r="G62" s="132">
        <f t="shared" si="10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3"/>
        <v>0</v>
      </c>
      <c r="U62" s="343" t="str">
        <f t="shared" si="5"/>
        <v xml:space="preserve"> </v>
      </c>
      <c r="V62" s="90">
        <f t="shared" si="9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8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11"/>
        <v>0</v>
      </c>
      <c r="F63" s="152">
        <f t="shared" si="12"/>
        <v>0.6</v>
      </c>
      <c r="G63" s="132">
        <f t="shared" si="10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3"/>
        <v>0</v>
      </c>
      <c r="U63" s="343" t="str">
        <f t="shared" si="5"/>
        <v xml:space="preserve"> </v>
      </c>
      <c r="V63" s="90">
        <f t="shared" si="9"/>
        <v>0</v>
      </c>
      <c r="W63" s="90" t="str">
        <f>I63</f>
        <v xml:space="preserve"> </v>
      </c>
      <c r="Y63" s="621">
        <f t="shared" si="8"/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3</v>
      </c>
      <c r="C65" s="167">
        <f t="shared" ref="C65:O65" si="14">SUM(C13:C63)</f>
        <v>0</v>
      </c>
      <c r="D65" s="160">
        <f t="shared" si="14"/>
        <v>1250</v>
      </c>
      <c r="E65" s="161">
        <f t="shared" si="14"/>
        <v>1600</v>
      </c>
      <c r="F65" s="162"/>
      <c r="G65" s="160">
        <f t="shared" si="14"/>
        <v>2000</v>
      </c>
      <c r="H65" s="161">
        <f t="shared" si="14"/>
        <v>2560</v>
      </c>
      <c r="I65" s="163">
        <f t="shared" si="14"/>
        <v>0</v>
      </c>
      <c r="J65" s="171">
        <f t="shared" si="14"/>
        <v>0</v>
      </c>
      <c r="K65" s="171">
        <f t="shared" si="14"/>
        <v>0</v>
      </c>
      <c r="L65" s="295">
        <f t="shared" si="14"/>
        <v>0</v>
      </c>
      <c r="M65" s="295">
        <f t="shared" si="14"/>
        <v>32</v>
      </c>
      <c r="N65" s="295">
        <f t="shared" si="14"/>
        <v>1.5</v>
      </c>
      <c r="O65" s="295">
        <f t="shared" si="14"/>
        <v>26</v>
      </c>
      <c r="P65" s="172"/>
      <c r="R65" s="122"/>
      <c r="T65" s="34"/>
      <c r="U65" s="25"/>
      <c r="W65" s="35" t="s">
        <v>70</v>
      </c>
      <c r="X65" s="628">
        <f>E67</f>
        <v>2560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2560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80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80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6668.4143105769235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5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9654.2543105769237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5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5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32</v>
      </c>
      <c r="E75" s="175">
        <f t="shared" si="15"/>
        <v>1427.89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1.5</v>
      </c>
      <c r="E76" s="175">
        <f t="shared" si="15"/>
        <v>92.224687500000002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26</v>
      </c>
      <c r="E77" s="175">
        <f t="shared" si="15"/>
        <v>2824.7102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2.9750000000000001</v>
      </c>
      <c r="E78" s="175">
        <f t="shared" si="15"/>
        <v>182.91229687500001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2.9750000000000001</v>
      </c>
      <c r="E79" s="175">
        <f t="shared" si="15"/>
        <v>182.91229687500001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5.95</v>
      </c>
      <c r="E80" s="175">
        <f t="shared" si="15"/>
        <v>438.5521875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5.95</v>
      </c>
      <c r="E81" s="175">
        <f t="shared" si="15"/>
        <v>312.54892307692307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77.350000000000009</v>
      </c>
      <c r="E83" s="178">
        <f>$D$83*C83</f>
        <v>1206.66371875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6668.4143105769235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9308.4143105769235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213.84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132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9654.2543105769237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List'!A37</f>
        <v>Independent Distribution Frame 1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1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3366FF"/>
    <pageSetUpPr fitToPage="1"/>
  </sheetPr>
  <dimension ref="A1:IU149"/>
  <sheetViews>
    <sheetView showZeros="0" topLeftCell="J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List'!A38</f>
        <v>Independent Distribution Frame 2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2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List'!A39</f>
        <v>Independent Distribution Frame 3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Independent Distribution Frame 3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List'!A40</f>
        <v>Standard Rooms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Standard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List'!A41</f>
        <v>Deluxe Rooms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Deluxe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List'!A42</f>
        <v>Luxury Suites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Luxury Suites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List'!A43</f>
        <v>Lobby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Lobby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3366FF"/>
    <pageSetUpPr fitToPage="1"/>
  </sheetPr>
  <dimension ref="A1:IU149"/>
  <sheetViews>
    <sheetView showZeros="0" topLeftCell="H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List'!A44</f>
        <v>Museum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Museum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3366FF"/>
    <pageSetUpPr fitToPage="1"/>
  </sheetPr>
  <dimension ref="A1:IU149"/>
  <sheetViews>
    <sheetView showZeros="0" topLeftCell="B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List'!A45</f>
        <v>Ballroom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Ballroom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List'!A46</f>
        <v>Theater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Theater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3366FF"/>
    <pageSetUpPr fitToPage="1"/>
  </sheetPr>
  <dimension ref="A1:IU149"/>
  <sheetViews>
    <sheetView showZeros="0" topLeftCell="I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List'!A47</f>
        <v>Green Rooms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Green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3366FF"/>
    <pageSetUpPr fitToPage="1"/>
  </sheetPr>
  <dimension ref="A1:IU149"/>
  <sheetViews>
    <sheetView showZeros="0" topLeftCell="K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List'!A48</f>
        <v>Conference Rooms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Conference 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3366FF"/>
    <pageSetUpPr fitToPage="1"/>
  </sheetPr>
  <dimension ref="A1:IU149"/>
  <sheetViews>
    <sheetView showZeros="0" topLeftCell="N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List'!A49</f>
        <v>Restaurant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Restaurant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List'!A50</f>
        <v>Hallways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Hallways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3366FF"/>
    <pageSetUpPr fitToPage="1"/>
  </sheetPr>
  <dimension ref="A1:IU149"/>
  <sheetViews>
    <sheetView showZeros="0" topLeftCell="O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List'!A51</f>
        <v>Restrooms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Restrooms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rgb="FF3366FF"/>
    <pageSetUpPr fitToPage="1"/>
  </sheetPr>
  <dimension ref="A1:IU149"/>
  <sheetViews>
    <sheetView showZeros="0" topLeftCell="M1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List'!A52</f>
        <v>Resource Management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Resource Management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3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List'!A53</f>
        <v>Lighting System Proposal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Lighting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75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List'!A54</f>
        <v>Security System Proposal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Security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0.6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0.6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0.6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0.6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0.6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0.6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0.6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0.6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0.6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0.6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0.6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0.6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0.6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0.6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0.6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0.6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0.6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0.6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0.6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0.6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0.6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0.6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0.6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0.6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0.6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0.6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0.6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0.6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0.6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0.6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0.6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0.6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0.6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0.6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0.6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0.6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0.6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0.6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0.6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0.6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0.6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0.6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0.6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0.6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0.6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0.6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0.6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0.6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0.6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0.6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0.6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List'!A58</f>
        <v>Window Treatments Proposal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480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Window Treatments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0.2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0.4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0.6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>IF(T13&gt;0,T13*D13,0)</f>
        <v>0</v>
      </c>
      <c r="F13" s="152">
        <f t="shared" ref="F13:F44" si="0">IF(C13&gt;0,IF(C13=$C$4,L,IF(C13=$C$5,M,IF(C13=$C$6,H,FALSE))),0)</f>
        <v>0.6</v>
      </c>
      <c r="G13" s="132">
        <f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1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ref="E14:E63" si="2">IF(T14&gt;0,T14*D14,0)</f>
        <v>0</v>
      </c>
      <c r="F14" s="152">
        <f t="shared" si="0"/>
        <v>0.6</v>
      </c>
      <c r="G14" s="132">
        <f t="shared" ref="G14:G63" si="3">IF(D14&gt;0,D14*(1+F14),0)</f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1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2"/>
        <v>0</v>
      </c>
      <c r="F15" s="152">
        <f t="shared" si="0"/>
        <v>0.6</v>
      </c>
      <c r="G15" s="132">
        <f t="shared" si="3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1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2"/>
        <v>0</v>
      </c>
      <c r="F16" s="152">
        <f t="shared" si="0"/>
        <v>0.6</v>
      </c>
      <c r="G16" s="132">
        <f t="shared" si="3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1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2"/>
        <v>0</v>
      </c>
      <c r="F17" s="152">
        <f t="shared" si="0"/>
        <v>0.6</v>
      </c>
      <c r="G17" s="132">
        <f t="shared" si="3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1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2"/>
        <v>0</v>
      </c>
      <c r="F18" s="152">
        <f t="shared" si="0"/>
        <v>0.6</v>
      </c>
      <c r="G18" s="132">
        <f t="shared" si="3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1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2"/>
        <v>0</v>
      </c>
      <c r="F19" s="152">
        <f t="shared" si="0"/>
        <v>0.6</v>
      </c>
      <c r="G19" s="132">
        <f t="shared" si="3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1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2"/>
        <v>0</v>
      </c>
      <c r="F20" s="152">
        <f t="shared" si="0"/>
        <v>0.6</v>
      </c>
      <c r="G20" s="132">
        <f t="shared" si="3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1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2"/>
        <v>0</v>
      </c>
      <c r="F21" s="152">
        <f t="shared" si="0"/>
        <v>0.6</v>
      </c>
      <c r="G21" s="132">
        <f t="shared" si="3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1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2"/>
        <v>0</v>
      </c>
      <c r="F22" s="152">
        <f t="shared" si="0"/>
        <v>0.6</v>
      </c>
      <c r="G22" s="132">
        <f t="shared" si="3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1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2"/>
        <v>0</v>
      </c>
      <c r="F23" s="152">
        <f t="shared" si="0"/>
        <v>0.6</v>
      </c>
      <c r="G23" s="132">
        <f t="shared" si="3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1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2"/>
        <v>0</v>
      </c>
      <c r="F24" s="152">
        <f t="shared" si="0"/>
        <v>0.6</v>
      </c>
      <c r="G24" s="132">
        <f t="shared" si="3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1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2"/>
        <v>0</v>
      </c>
      <c r="F25" s="152">
        <f t="shared" si="0"/>
        <v>0.6</v>
      </c>
      <c r="G25" s="132">
        <f t="shared" si="3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1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2"/>
        <v>0</v>
      </c>
      <c r="F26" s="152">
        <f t="shared" si="0"/>
        <v>0.6</v>
      </c>
      <c r="G26" s="132">
        <f t="shared" si="3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1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2"/>
        <v>0</v>
      </c>
      <c r="F27" s="152">
        <f t="shared" si="0"/>
        <v>0.6</v>
      </c>
      <c r="G27" s="132">
        <f t="shared" si="3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1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2"/>
        <v>0</v>
      </c>
      <c r="F28" s="152">
        <f t="shared" si="0"/>
        <v>0.6</v>
      </c>
      <c r="G28" s="132">
        <f t="shared" si="3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1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2"/>
        <v>0</v>
      </c>
      <c r="F29" s="152">
        <f t="shared" si="0"/>
        <v>0.6</v>
      </c>
      <c r="G29" s="132">
        <f t="shared" si="3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1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2"/>
        <v>0</v>
      </c>
      <c r="F30" s="152">
        <f t="shared" si="0"/>
        <v>0.6</v>
      </c>
      <c r="G30" s="132">
        <f t="shared" si="3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1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2"/>
        <v>0</v>
      </c>
      <c r="F31" s="152">
        <f t="shared" si="0"/>
        <v>0.6</v>
      </c>
      <c r="G31" s="132">
        <f t="shared" si="3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1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2"/>
        <v>0</v>
      </c>
      <c r="F32" s="152">
        <f t="shared" si="0"/>
        <v>0.6</v>
      </c>
      <c r="G32" s="132">
        <f t="shared" si="3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1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2"/>
        <v>0</v>
      </c>
      <c r="F33" s="152">
        <f t="shared" si="0"/>
        <v>0.6</v>
      </c>
      <c r="G33" s="132">
        <f t="shared" si="3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1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2"/>
        <v>0</v>
      </c>
      <c r="F34" s="152">
        <f t="shared" si="0"/>
        <v>0.6</v>
      </c>
      <c r="G34" s="132">
        <f t="shared" si="3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1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2"/>
        <v>0</v>
      </c>
      <c r="F35" s="152">
        <f t="shared" si="0"/>
        <v>0.6</v>
      </c>
      <c r="G35" s="132">
        <f t="shared" si="3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1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2"/>
        <v>0</v>
      </c>
      <c r="F36" s="152">
        <f t="shared" si="0"/>
        <v>0.6</v>
      </c>
      <c r="G36" s="132">
        <f t="shared" si="3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1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2"/>
        <v>0</v>
      </c>
      <c r="F37" s="152">
        <f t="shared" si="0"/>
        <v>0.6</v>
      </c>
      <c r="G37" s="132">
        <f t="shared" si="3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1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2"/>
        <v>0</v>
      </c>
      <c r="F38" s="152">
        <f t="shared" si="0"/>
        <v>0.6</v>
      </c>
      <c r="G38" s="132">
        <f t="shared" si="3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1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2"/>
        <v>0</v>
      </c>
      <c r="F39" s="152">
        <f t="shared" si="0"/>
        <v>0.6</v>
      </c>
      <c r="G39" s="132">
        <f t="shared" si="3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1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2"/>
        <v>0</v>
      </c>
      <c r="F40" s="152">
        <f t="shared" si="0"/>
        <v>0.6</v>
      </c>
      <c r="G40" s="132">
        <f t="shared" si="3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1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2"/>
        <v>0</v>
      </c>
      <c r="F41" s="152">
        <f t="shared" si="0"/>
        <v>0.6</v>
      </c>
      <c r="G41" s="132">
        <f t="shared" si="3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1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2"/>
        <v>0</v>
      </c>
      <c r="F42" s="152">
        <f t="shared" si="0"/>
        <v>0.6</v>
      </c>
      <c r="G42" s="132">
        <f t="shared" si="3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1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2"/>
        <v>0</v>
      </c>
      <c r="F43" s="152">
        <f t="shared" si="0"/>
        <v>0.6</v>
      </c>
      <c r="G43" s="132">
        <f t="shared" si="3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1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2"/>
        <v>0</v>
      </c>
      <c r="F44" s="152">
        <f t="shared" si="0"/>
        <v>0.6</v>
      </c>
      <c r="G44" s="132">
        <f t="shared" si="3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1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2"/>
        <v>0</v>
      </c>
      <c r="F45" s="152">
        <f t="shared" ref="F45:F63" si="9">IF(C45&gt;0,IF(C45=$C$4,L,IF(C45=$C$5,M,IF(C45=$C$6,H,FALSE))),0)</f>
        <v>0.6</v>
      </c>
      <c r="G45" s="132">
        <f t="shared" si="3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1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2"/>
        <v>0</v>
      </c>
      <c r="F46" s="152">
        <f t="shared" si="9"/>
        <v>0.6</v>
      </c>
      <c r="G46" s="132">
        <f t="shared" si="3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2"/>
        <v>0</v>
      </c>
      <c r="F47" s="152">
        <f t="shared" si="9"/>
        <v>0.6</v>
      </c>
      <c r="G47" s="132">
        <f t="shared" si="3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2"/>
        <v>0</v>
      </c>
      <c r="F48" s="152">
        <f t="shared" si="9"/>
        <v>0.6</v>
      </c>
      <c r="G48" s="132">
        <f t="shared" si="3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2"/>
        <v>0</v>
      </c>
      <c r="F49" s="152">
        <f t="shared" si="9"/>
        <v>0.6</v>
      </c>
      <c r="G49" s="132">
        <f t="shared" si="3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2"/>
        <v>0</v>
      </c>
      <c r="F50" s="152">
        <f t="shared" si="9"/>
        <v>0.6</v>
      </c>
      <c r="G50" s="132">
        <f t="shared" si="3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2"/>
        <v>0</v>
      </c>
      <c r="F51" s="152">
        <f t="shared" si="9"/>
        <v>0.6</v>
      </c>
      <c r="G51" s="132">
        <f t="shared" si="3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2"/>
        <v>0</v>
      </c>
      <c r="F52" s="152">
        <f t="shared" si="9"/>
        <v>0.6</v>
      </c>
      <c r="G52" s="132">
        <f t="shared" si="3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2"/>
        <v>0</v>
      </c>
      <c r="F53" s="152">
        <f t="shared" si="9"/>
        <v>0.6</v>
      </c>
      <c r="G53" s="132">
        <f t="shared" si="3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2"/>
        <v>0</v>
      </c>
      <c r="F54" s="152">
        <f t="shared" si="9"/>
        <v>0.6</v>
      </c>
      <c r="G54" s="132">
        <f t="shared" si="3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2"/>
        <v>0</v>
      </c>
      <c r="F55" s="152">
        <f t="shared" si="9"/>
        <v>0.6</v>
      </c>
      <c r="G55" s="132">
        <f t="shared" si="3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2"/>
        <v>0</v>
      </c>
      <c r="F56" s="152">
        <f t="shared" si="9"/>
        <v>0.6</v>
      </c>
      <c r="G56" s="132">
        <f t="shared" si="3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2"/>
        <v>0</v>
      </c>
      <c r="F57" s="152">
        <f t="shared" si="9"/>
        <v>0.6</v>
      </c>
      <c r="G57" s="132">
        <f t="shared" si="3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2"/>
        <v>0</v>
      </c>
      <c r="F58" s="152">
        <f t="shared" si="9"/>
        <v>0.6</v>
      </c>
      <c r="G58" s="132">
        <f t="shared" si="3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2"/>
        <v>0</v>
      </c>
      <c r="F59" s="152">
        <f t="shared" si="9"/>
        <v>0.6</v>
      </c>
      <c r="G59" s="132">
        <f t="shared" si="3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2"/>
        <v>0</v>
      </c>
      <c r="F60" s="152">
        <f t="shared" si="9"/>
        <v>0.6</v>
      </c>
      <c r="G60" s="132">
        <f t="shared" si="3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2"/>
        <v>0</v>
      </c>
      <c r="F61" s="152">
        <f t="shared" si="9"/>
        <v>0.6</v>
      </c>
      <c r="G61" s="132">
        <f t="shared" si="3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2"/>
        <v>0</v>
      </c>
      <c r="F62" s="152">
        <f t="shared" si="9"/>
        <v>0.6</v>
      </c>
      <c r="G62" s="132">
        <f t="shared" si="3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2"/>
        <v>0</v>
      </c>
      <c r="F63" s="152">
        <f t="shared" si="9"/>
        <v>0.6</v>
      </c>
      <c r="G63" s="132">
        <f t="shared" si="3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List'!A55</f>
        <v>Telecom System Proposal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Telecom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48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List'!A56</f>
        <v>Networking System Proposal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Networking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54" activePane="bottomLeft" state="frozen"/>
      <selection activeCell="D18" sqref="D18"/>
      <selection pane="bottomLeft" activeCell="D18" sqref="D18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0.83203125" style="26" customWidth="1"/>
    <col min="21" max="22" width="18" style="26" customWidth="1"/>
    <col min="23" max="23" width="73.6640625" style="26" customWidth="1"/>
    <col min="24" max="25" width="10.83203125" style="26" customWidth="1"/>
    <col min="26" max="16384" width="8.83203125" style="26"/>
  </cols>
  <sheetData>
    <row r="1" spans="1:25" ht="33" customHeight="1" thickBot="1">
      <c r="A1" s="466" t="s">
        <v>180</v>
      </c>
      <c r="B1" s="350"/>
      <c r="C1" s="348"/>
      <c r="D1" s="157"/>
      <c r="E1" s="157"/>
      <c r="F1" s="158"/>
      <c r="G1" s="296"/>
      <c r="H1" s="157"/>
      <c r="I1" s="156" t="s">
        <v>134</v>
      </c>
      <c r="J1" s="159"/>
      <c r="K1" s="159"/>
      <c r="L1" s="159"/>
      <c r="M1" s="159"/>
      <c r="N1" s="349" t="str">
        <f>'Master List'!A57</f>
        <v>HVAC System Proposal</v>
      </c>
      <c r="O1" s="159"/>
      <c r="P1" s="297"/>
      <c r="T1" s="156" t="s">
        <v>135</v>
      </c>
      <c r="U1" s="157"/>
      <c r="V1" s="157"/>
      <c r="W1" s="157"/>
      <c r="X1" s="616"/>
      <c r="Y1" s="616"/>
    </row>
    <row r="2" spans="1:25" ht="18" customHeight="1">
      <c r="A2" s="129" t="s">
        <v>138</v>
      </c>
      <c r="B2" s="324"/>
      <c r="C2" s="325"/>
      <c r="T2" s="130"/>
    </row>
    <row r="3" spans="1:25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627" t="str">
        <f>N1</f>
        <v>HVAC System Proposal</v>
      </c>
      <c r="X3" s="627"/>
      <c r="Y3" s="627"/>
    </row>
    <row r="4" spans="1:25" s="303" customFormat="1" ht="13" customHeight="1">
      <c r="B4" s="304"/>
      <c r="C4" s="313" t="s">
        <v>52</v>
      </c>
      <c r="D4" s="305" t="s">
        <v>53</v>
      </c>
      <c r="E4" s="314">
        <v>0.1</v>
      </c>
      <c r="F4" s="306"/>
      <c r="J4" s="304"/>
      <c r="K4" s="304"/>
      <c r="L4" s="304"/>
      <c r="M4" s="304"/>
      <c r="N4" s="304"/>
      <c r="O4" s="304"/>
      <c r="P4" s="304"/>
      <c r="Q4" s="307"/>
      <c r="R4" s="308"/>
      <c r="S4" s="307"/>
      <c r="T4" s="302" t="s">
        <v>1</v>
      </c>
      <c r="U4" s="302"/>
      <c r="V4" s="302"/>
      <c r="W4" s="302"/>
      <c r="X4" s="617"/>
      <c r="Y4" s="617"/>
    </row>
    <row r="5" spans="1:25" s="303" customFormat="1" ht="13.5" customHeight="1">
      <c r="C5" s="313" t="s">
        <v>54</v>
      </c>
      <c r="D5" s="305" t="s">
        <v>55</v>
      </c>
      <c r="E5" s="315">
        <v>0.5</v>
      </c>
      <c r="F5" s="306"/>
      <c r="J5" s="304"/>
      <c r="K5" s="304"/>
      <c r="L5" s="304"/>
      <c r="M5" s="304"/>
      <c r="N5" s="304"/>
      <c r="O5" s="304"/>
      <c r="P5" s="304"/>
      <c r="Q5" s="307"/>
      <c r="R5" s="308"/>
      <c r="S5" s="307"/>
      <c r="T5" s="302" t="s">
        <v>2</v>
      </c>
      <c r="U5" s="302"/>
      <c r="V5" s="302"/>
      <c r="W5" s="302"/>
      <c r="X5" s="617"/>
      <c r="Y5" s="617"/>
    </row>
    <row r="6" spans="1:25" s="303" customFormat="1" ht="14" customHeight="1">
      <c r="B6" s="304"/>
      <c r="C6" s="313" t="s">
        <v>56</v>
      </c>
      <c r="D6" s="305" t="s">
        <v>57</v>
      </c>
      <c r="E6" s="314">
        <v>1</v>
      </c>
      <c r="F6" s="306"/>
      <c r="J6" s="304"/>
      <c r="K6" s="304"/>
      <c r="L6" s="304"/>
      <c r="M6" s="304"/>
      <c r="N6" s="304"/>
      <c r="O6" s="304"/>
      <c r="P6" s="304"/>
      <c r="Q6" s="307"/>
      <c r="R6" s="308"/>
      <c r="S6" s="307"/>
      <c r="T6" s="302" t="s">
        <v>3</v>
      </c>
      <c r="U6" s="302"/>
      <c r="V6" s="302"/>
      <c r="W6" s="302"/>
      <c r="X6" s="617"/>
      <c r="Y6" s="617"/>
    </row>
    <row r="7" spans="1:25" s="303" customFormat="1" ht="13.5" customHeight="1">
      <c r="A7" s="307"/>
      <c r="B7" s="309"/>
      <c r="C7" s="307"/>
      <c r="E7" s="304"/>
      <c r="F7" s="306"/>
      <c r="J7" s="304"/>
      <c r="K7" s="304"/>
      <c r="L7" s="304"/>
      <c r="M7" s="304"/>
      <c r="N7" s="304"/>
      <c r="O7" s="304"/>
      <c r="P7" s="304"/>
      <c r="Q7" s="307"/>
      <c r="R7" s="308"/>
      <c r="S7" s="307"/>
      <c r="T7" s="302" t="s">
        <v>4</v>
      </c>
      <c r="U7" s="302"/>
      <c r="V7" s="302"/>
      <c r="W7" s="302"/>
      <c r="X7" s="617"/>
      <c r="Y7" s="617"/>
    </row>
    <row r="8" spans="1:25" s="303" customFormat="1" ht="13.5" customHeight="1">
      <c r="A8" s="307"/>
      <c r="B8" s="309"/>
      <c r="C8" s="307"/>
      <c r="E8" s="304"/>
      <c r="F8" s="306"/>
      <c r="J8" s="304"/>
      <c r="K8" s="304"/>
      <c r="L8" s="304"/>
      <c r="M8" s="304"/>
      <c r="N8" s="304"/>
      <c r="O8" s="304"/>
      <c r="P8" s="304"/>
      <c r="Q8" s="307"/>
      <c r="R8" s="308"/>
      <c r="S8" s="307"/>
      <c r="T8" s="302" t="s">
        <v>5</v>
      </c>
      <c r="U8" s="302"/>
      <c r="V8" s="302"/>
      <c r="W8" s="302"/>
      <c r="X8" s="617"/>
      <c r="Y8" s="617"/>
    </row>
    <row r="9" spans="1:25" s="303" customFormat="1" ht="13.5" customHeight="1">
      <c r="A9" s="310"/>
      <c r="B9" s="304"/>
      <c r="C9" s="310"/>
      <c r="F9" s="306"/>
      <c r="J9" s="304"/>
      <c r="K9" s="304"/>
      <c r="L9" s="304"/>
      <c r="M9" s="304"/>
      <c r="N9" s="304"/>
      <c r="O9" s="304"/>
      <c r="P9" s="304"/>
      <c r="Q9" s="307"/>
      <c r="R9" s="308"/>
      <c r="S9" s="307"/>
      <c r="T9" s="302" t="s">
        <v>6</v>
      </c>
      <c r="U9" s="302"/>
      <c r="V9" s="302"/>
      <c r="W9" s="302"/>
      <c r="X9" s="617"/>
      <c r="Y9" s="617"/>
    </row>
    <row r="10" spans="1:25" s="307" customFormat="1" ht="13.5" customHeight="1">
      <c r="A10" s="311"/>
      <c r="B10" s="312"/>
      <c r="C10" s="311"/>
      <c r="D10" s="303"/>
      <c r="E10" s="303"/>
      <c r="F10" s="306"/>
      <c r="G10" s="303"/>
      <c r="H10" s="303"/>
      <c r="I10" s="303"/>
      <c r="J10" s="304"/>
      <c r="K10" s="304"/>
      <c r="L10" s="304"/>
      <c r="M10" s="304"/>
      <c r="N10" s="304"/>
      <c r="O10" s="304"/>
      <c r="P10" s="304"/>
      <c r="R10" s="308"/>
      <c r="T10" s="311"/>
      <c r="U10" s="311"/>
      <c r="V10" s="311"/>
      <c r="W10" s="311"/>
    </row>
    <row r="11" spans="1:25" s="15" customFormat="1" ht="14" customHeight="1">
      <c r="A11" s="107" t="s">
        <v>132</v>
      </c>
      <c r="B11" s="316" t="s">
        <v>133</v>
      </c>
      <c r="C11" s="107" t="s">
        <v>64</v>
      </c>
      <c r="D11" s="107" t="s">
        <v>62</v>
      </c>
      <c r="E11" s="107" t="s">
        <v>63</v>
      </c>
      <c r="F11" s="346" t="s">
        <v>65</v>
      </c>
      <c r="G11" s="107" t="s">
        <v>66</v>
      </c>
      <c r="H11" s="107" t="s">
        <v>67</v>
      </c>
      <c r="I11" s="278" t="s">
        <v>61</v>
      </c>
      <c r="J11" s="347" t="s">
        <v>68</v>
      </c>
      <c r="K11" s="347" t="s">
        <v>69</v>
      </c>
      <c r="L11" s="316" t="s">
        <v>128</v>
      </c>
      <c r="M11" s="316" t="s">
        <v>129</v>
      </c>
      <c r="N11" s="347" t="s">
        <v>130</v>
      </c>
      <c r="O11" s="347" t="s">
        <v>131</v>
      </c>
      <c r="P11" s="278" t="str">
        <f>U11</f>
        <v>MANUFACTURER</v>
      </c>
      <c r="Q11" s="55"/>
      <c r="R11" s="121"/>
      <c r="S11" s="14"/>
      <c r="T11" s="301" t="s">
        <v>59</v>
      </c>
      <c r="U11" s="301" t="s">
        <v>60</v>
      </c>
      <c r="V11" s="301" t="s">
        <v>58</v>
      </c>
      <c r="W11" s="618" t="s">
        <v>61</v>
      </c>
      <c r="X11" s="619" t="s">
        <v>265</v>
      </c>
      <c r="Y11" s="619" t="s">
        <v>266</v>
      </c>
    </row>
    <row r="12" spans="1:25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  <c r="X12" s="620"/>
    </row>
    <row r="13" spans="1:25" s="90" customFormat="1" ht="14" customHeight="1">
      <c r="A13" s="118"/>
      <c r="B13" s="165"/>
      <c r="C13" s="131" t="s">
        <v>56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3" t="str">
        <f>P13</f>
        <v xml:space="preserve"> </v>
      </c>
      <c r="V13" s="90">
        <f>A13</f>
        <v>0</v>
      </c>
      <c r="W13" s="90" t="str">
        <f>I13</f>
        <v xml:space="preserve"> </v>
      </c>
      <c r="X13" s="621">
        <f>G13</f>
        <v>0</v>
      </c>
      <c r="Y13" s="621">
        <f>H13</f>
        <v>0</v>
      </c>
    </row>
    <row r="14" spans="1:25" s="90" customFormat="1" ht="14" customHeight="1">
      <c r="A14" s="118"/>
      <c r="B14" s="165"/>
      <c r="C14" s="131" t="s">
        <v>56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3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  <c r="X14" s="621">
        <f t="shared" ref="X14:Y62" si="7">G14</f>
        <v>0</v>
      </c>
      <c r="Y14" s="621">
        <f t="shared" si="7"/>
        <v>0</v>
      </c>
    </row>
    <row r="15" spans="1:25" s="90" customFormat="1" ht="14" customHeight="1">
      <c r="A15" s="118"/>
      <c r="B15" s="165"/>
      <c r="C15" s="131" t="s">
        <v>56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3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  <c r="X15" s="621">
        <f t="shared" si="7"/>
        <v>0</v>
      </c>
      <c r="Y15" s="621">
        <f t="shared" si="7"/>
        <v>0</v>
      </c>
    </row>
    <row r="16" spans="1:25" s="90" customFormat="1" ht="14" customHeight="1">
      <c r="A16" s="118"/>
      <c r="B16" s="165"/>
      <c r="C16" s="131" t="s">
        <v>56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3" t="str">
        <f t="shared" si="5"/>
        <v xml:space="preserve"> </v>
      </c>
      <c r="V16" s="90">
        <f t="shared" ref="V16:V63" si="8">A16</f>
        <v>0</v>
      </c>
      <c r="W16" s="90" t="str">
        <f t="shared" si="6"/>
        <v xml:space="preserve"> </v>
      </c>
      <c r="X16" s="621">
        <f t="shared" si="7"/>
        <v>0</v>
      </c>
      <c r="Y16" s="621">
        <f t="shared" si="7"/>
        <v>0</v>
      </c>
    </row>
    <row r="17" spans="1:25" s="90" customFormat="1" ht="14" customHeight="1">
      <c r="A17" s="118"/>
      <c r="B17" s="165"/>
      <c r="C17" s="131" t="s">
        <v>56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3" t="str">
        <f t="shared" si="5"/>
        <v xml:space="preserve"> </v>
      </c>
      <c r="V17" s="90">
        <f t="shared" si="8"/>
        <v>0</v>
      </c>
      <c r="W17" s="90" t="str">
        <f t="shared" si="6"/>
        <v xml:space="preserve"> </v>
      </c>
      <c r="X17" s="621">
        <f t="shared" si="7"/>
        <v>0</v>
      </c>
      <c r="Y17" s="621">
        <f t="shared" si="7"/>
        <v>0</v>
      </c>
    </row>
    <row r="18" spans="1:25" s="90" customFormat="1" ht="14" customHeight="1">
      <c r="A18" s="118"/>
      <c r="B18" s="165"/>
      <c r="C18" s="131" t="s">
        <v>56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3" t="str">
        <f t="shared" si="5"/>
        <v xml:space="preserve"> </v>
      </c>
      <c r="V18" s="90">
        <f t="shared" si="8"/>
        <v>0</v>
      </c>
      <c r="W18" s="90" t="str">
        <f t="shared" si="6"/>
        <v xml:space="preserve"> </v>
      </c>
      <c r="X18" s="621">
        <f t="shared" si="7"/>
        <v>0</v>
      </c>
      <c r="Y18" s="621">
        <f t="shared" si="7"/>
        <v>0</v>
      </c>
    </row>
    <row r="19" spans="1:25" s="90" customFormat="1" ht="14" customHeight="1">
      <c r="A19" s="118"/>
      <c r="B19" s="165"/>
      <c r="C19" s="131" t="s">
        <v>56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3" t="str">
        <f t="shared" si="5"/>
        <v xml:space="preserve"> </v>
      </c>
      <c r="V19" s="90">
        <f t="shared" si="8"/>
        <v>0</v>
      </c>
      <c r="W19" s="90" t="str">
        <f t="shared" si="6"/>
        <v xml:space="preserve"> </v>
      </c>
      <c r="X19" s="621">
        <f t="shared" si="7"/>
        <v>0</v>
      </c>
      <c r="Y19" s="621">
        <f t="shared" si="7"/>
        <v>0</v>
      </c>
    </row>
    <row r="20" spans="1:25" s="90" customFormat="1" ht="14" customHeight="1">
      <c r="A20" s="118"/>
      <c r="B20" s="165"/>
      <c r="C20" s="131" t="s">
        <v>56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3" t="str">
        <f t="shared" si="5"/>
        <v xml:space="preserve"> </v>
      </c>
      <c r="V20" s="90">
        <f t="shared" si="8"/>
        <v>0</v>
      </c>
      <c r="W20" s="90" t="str">
        <f t="shared" si="6"/>
        <v xml:space="preserve"> </v>
      </c>
      <c r="X20" s="621">
        <f t="shared" si="7"/>
        <v>0</v>
      </c>
      <c r="Y20" s="621">
        <f t="shared" si="7"/>
        <v>0</v>
      </c>
    </row>
    <row r="21" spans="1:25" s="90" customFormat="1" ht="14" customHeight="1">
      <c r="A21" s="118"/>
      <c r="B21" s="165"/>
      <c r="C21" s="131" t="s">
        <v>56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3" t="str">
        <f t="shared" si="5"/>
        <v xml:space="preserve"> </v>
      </c>
      <c r="V21" s="90">
        <f t="shared" si="8"/>
        <v>0</v>
      </c>
      <c r="W21" s="90" t="str">
        <f t="shared" si="6"/>
        <v xml:space="preserve"> </v>
      </c>
      <c r="X21" s="621">
        <f t="shared" si="7"/>
        <v>0</v>
      </c>
      <c r="Y21" s="621">
        <f t="shared" si="7"/>
        <v>0</v>
      </c>
    </row>
    <row r="22" spans="1:25" s="90" customFormat="1" ht="14" customHeight="1">
      <c r="A22" s="118"/>
      <c r="B22" s="165"/>
      <c r="C22" s="131" t="s">
        <v>56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3" t="str">
        <f t="shared" si="5"/>
        <v xml:space="preserve"> </v>
      </c>
      <c r="V22" s="90">
        <f t="shared" si="8"/>
        <v>0</v>
      </c>
      <c r="W22" s="90" t="str">
        <f t="shared" si="6"/>
        <v xml:space="preserve"> </v>
      </c>
      <c r="X22" s="621">
        <f t="shared" si="7"/>
        <v>0</v>
      </c>
      <c r="Y22" s="621">
        <f t="shared" si="7"/>
        <v>0</v>
      </c>
    </row>
    <row r="23" spans="1:25" s="90" customFormat="1" ht="14" customHeight="1">
      <c r="A23" s="118"/>
      <c r="B23" s="165"/>
      <c r="C23" s="131" t="s">
        <v>56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3" t="str">
        <f t="shared" si="5"/>
        <v xml:space="preserve"> </v>
      </c>
      <c r="V23" s="90">
        <f t="shared" si="8"/>
        <v>0</v>
      </c>
      <c r="W23" s="90" t="str">
        <f t="shared" si="6"/>
        <v xml:space="preserve"> </v>
      </c>
      <c r="X23" s="621">
        <f t="shared" si="7"/>
        <v>0</v>
      </c>
      <c r="Y23" s="621">
        <f t="shared" si="7"/>
        <v>0</v>
      </c>
    </row>
    <row r="24" spans="1:25" s="90" customFormat="1" ht="14" customHeight="1">
      <c r="A24" s="118"/>
      <c r="B24" s="165"/>
      <c r="C24" s="131" t="s">
        <v>56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3" t="str">
        <f t="shared" si="5"/>
        <v xml:space="preserve"> </v>
      </c>
      <c r="V24" s="90">
        <f t="shared" si="8"/>
        <v>0</v>
      </c>
      <c r="W24" s="90" t="str">
        <f t="shared" si="6"/>
        <v xml:space="preserve"> </v>
      </c>
      <c r="X24" s="621">
        <f t="shared" si="7"/>
        <v>0</v>
      </c>
      <c r="Y24" s="621">
        <f t="shared" si="7"/>
        <v>0</v>
      </c>
    </row>
    <row r="25" spans="1:25" s="90" customFormat="1" ht="14" customHeight="1">
      <c r="A25" s="118"/>
      <c r="B25" s="165"/>
      <c r="C25" s="131" t="s">
        <v>56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3" t="str">
        <f t="shared" si="5"/>
        <v xml:space="preserve"> </v>
      </c>
      <c r="V25" s="90">
        <f t="shared" si="8"/>
        <v>0</v>
      </c>
      <c r="W25" s="90" t="str">
        <f t="shared" si="6"/>
        <v xml:space="preserve"> </v>
      </c>
      <c r="X25" s="621">
        <f t="shared" si="7"/>
        <v>0</v>
      </c>
      <c r="Y25" s="621">
        <f t="shared" si="7"/>
        <v>0</v>
      </c>
    </row>
    <row r="26" spans="1:25" s="90" customFormat="1" ht="14" customHeight="1">
      <c r="A26" s="118"/>
      <c r="B26" s="165"/>
      <c r="C26" s="131" t="s">
        <v>56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3" t="str">
        <f t="shared" si="5"/>
        <v xml:space="preserve"> </v>
      </c>
      <c r="V26" s="90">
        <f t="shared" si="8"/>
        <v>0</v>
      </c>
      <c r="W26" s="90" t="str">
        <f t="shared" si="6"/>
        <v xml:space="preserve"> </v>
      </c>
      <c r="X26" s="621">
        <f t="shared" si="7"/>
        <v>0</v>
      </c>
      <c r="Y26" s="621">
        <f t="shared" si="7"/>
        <v>0</v>
      </c>
    </row>
    <row r="27" spans="1:25" s="90" customFormat="1" ht="14" customHeight="1">
      <c r="A27" s="118"/>
      <c r="B27" s="165"/>
      <c r="C27" s="131" t="s">
        <v>56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3" t="str">
        <f t="shared" si="5"/>
        <v xml:space="preserve"> </v>
      </c>
      <c r="V27" s="90">
        <f t="shared" si="8"/>
        <v>0</v>
      </c>
      <c r="W27" s="90" t="str">
        <f t="shared" si="6"/>
        <v xml:space="preserve"> </v>
      </c>
      <c r="X27" s="621">
        <f t="shared" si="7"/>
        <v>0</v>
      </c>
      <c r="Y27" s="621">
        <f t="shared" si="7"/>
        <v>0</v>
      </c>
    </row>
    <row r="28" spans="1:25" s="90" customFormat="1" ht="14" customHeight="1">
      <c r="A28" s="118"/>
      <c r="B28" s="165"/>
      <c r="C28" s="131" t="s">
        <v>56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3" t="str">
        <f t="shared" si="5"/>
        <v xml:space="preserve"> </v>
      </c>
      <c r="V28" s="90">
        <f t="shared" si="8"/>
        <v>0</v>
      </c>
      <c r="W28" s="90" t="str">
        <f t="shared" si="6"/>
        <v xml:space="preserve"> </v>
      </c>
      <c r="X28" s="621">
        <f t="shared" si="7"/>
        <v>0</v>
      </c>
      <c r="Y28" s="621">
        <f t="shared" si="7"/>
        <v>0</v>
      </c>
    </row>
    <row r="29" spans="1:25" s="90" customFormat="1" ht="14" customHeight="1">
      <c r="A29" s="118"/>
      <c r="B29" s="165"/>
      <c r="C29" s="131" t="s">
        <v>56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3" t="str">
        <f t="shared" si="5"/>
        <v xml:space="preserve"> </v>
      </c>
      <c r="V29" s="90">
        <f t="shared" si="8"/>
        <v>0</v>
      </c>
      <c r="W29" s="90" t="str">
        <f t="shared" si="6"/>
        <v xml:space="preserve"> </v>
      </c>
      <c r="X29" s="621">
        <f t="shared" si="7"/>
        <v>0</v>
      </c>
      <c r="Y29" s="621">
        <f t="shared" si="7"/>
        <v>0</v>
      </c>
    </row>
    <row r="30" spans="1:25" s="90" customFormat="1" ht="14" customHeight="1">
      <c r="A30" s="118"/>
      <c r="B30" s="165"/>
      <c r="C30" s="131" t="s">
        <v>56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3" t="str">
        <f t="shared" si="5"/>
        <v xml:space="preserve"> </v>
      </c>
      <c r="V30" s="90">
        <f t="shared" si="8"/>
        <v>0</v>
      </c>
      <c r="W30" s="90" t="str">
        <f t="shared" si="6"/>
        <v xml:space="preserve"> </v>
      </c>
      <c r="X30" s="621">
        <f t="shared" si="7"/>
        <v>0</v>
      </c>
      <c r="Y30" s="621">
        <f t="shared" si="7"/>
        <v>0</v>
      </c>
    </row>
    <row r="31" spans="1:25" s="90" customFormat="1" ht="14" customHeight="1">
      <c r="A31" s="118"/>
      <c r="B31" s="165"/>
      <c r="C31" s="131" t="s">
        <v>56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3" t="str">
        <f t="shared" si="5"/>
        <v xml:space="preserve"> </v>
      </c>
      <c r="V31" s="90">
        <f t="shared" si="8"/>
        <v>0</v>
      </c>
      <c r="W31" s="90" t="str">
        <f t="shared" si="6"/>
        <v xml:space="preserve"> </v>
      </c>
      <c r="X31" s="621">
        <f t="shared" si="7"/>
        <v>0</v>
      </c>
      <c r="Y31" s="621">
        <f t="shared" si="7"/>
        <v>0</v>
      </c>
    </row>
    <row r="32" spans="1:25" s="90" customFormat="1" ht="14" customHeight="1">
      <c r="A32" s="118"/>
      <c r="B32" s="165"/>
      <c r="C32" s="131" t="s">
        <v>56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3" t="str">
        <f t="shared" si="5"/>
        <v xml:space="preserve"> </v>
      </c>
      <c r="V32" s="90">
        <f t="shared" si="8"/>
        <v>0</v>
      </c>
      <c r="W32" s="90" t="str">
        <f t="shared" si="6"/>
        <v xml:space="preserve"> </v>
      </c>
      <c r="X32" s="621">
        <f t="shared" si="7"/>
        <v>0</v>
      </c>
      <c r="Y32" s="621">
        <f t="shared" si="7"/>
        <v>0</v>
      </c>
    </row>
    <row r="33" spans="1:25" s="90" customFormat="1" ht="14" customHeight="1">
      <c r="A33" s="118"/>
      <c r="B33" s="165"/>
      <c r="C33" s="131" t="s">
        <v>56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3" t="str">
        <f t="shared" si="5"/>
        <v xml:space="preserve"> </v>
      </c>
      <c r="V33" s="90">
        <f t="shared" si="8"/>
        <v>0</v>
      </c>
      <c r="W33" s="90" t="str">
        <f t="shared" si="6"/>
        <v xml:space="preserve"> </v>
      </c>
      <c r="X33" s="621">
        <f t="shared" si="7"/>
        <v>0</v>
      </c>
      <c r="Y33" s="621">
        <f t="shared" si="7"/>
        <v>0</v>
      </c>
    </row>
    <row r="34" spans="1:25" s="90" customFormat="1" ht="14" customHeight="1">
      <c r="A34" s="118"/>
      <c r="B34" s="165"/>
      <c r="C34" s="131" t="s">
        <v>56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3" t="str">
        <f t="shared" si="5"/>
        <v xml:space="preserve"> </v>
      </c>
      <c r="V34" s="90">
        <f t="shared" si="8"/>
        <v>0</v>
      </c>
      <c r="W34" s="90" t="str">
        <f t="shared" si="6"/>
        <v xml:space="preserve"> </v>
      </c>
      <c r="X34" s="621">
        <f t="shared" si="7"/>
        <v>0</v>
      </c>
      <c r="Y34" s="621">
        <f t="shared" si="7"/>
        <v>0</v>
      </c>
    </row>
    <row r="35" spans="1:25" s="90" customFormat="1" ht="14" customHeight="1">
      <c r="A35" s="118"/>
      <c r="B35" s="165"/>
      <c r="C35" s="131" t="s">
        <v>56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3" t="str">
        <f t="shared" si="5"/>
        <v xml:space="preserve"> </v>
      </c>
      <c r="V35" s="90">
        <f t="shared" si="8"/>
        <v>0</v>
      </c>
      <c r="W35" s="90" t="str">
        <f t="shared" si="6"/>
        <v xml:space="preserve"> </v>
      </c>
      <c r="X35" s="621">
        <f t="shared" si="7"/>
        <v>0</v>
      </c>
      <c r="Y35" s="621">
        <f t="shared" si="7"/>
        <v>0</v>
      </c>
    </row>
    <row r="36" spans="1:25" s="90" customFormat="1" ht="14" customHeight="1">
      <c r="A36" s="118"/>
      <c r="B36" s="165"/>
      <c r="C36" s="131" t="s">
        <v>56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3" t="str">
        <f t="shared" si="5"/>
        <v xml:space="preserve"> </v>
      </c>
      <c r="V36" s="90">
        <f t="shared" si="8"/>
        <v>0</v>
      </c>
      <c r="W36" s="90" t="str">
        <f t="shared" si="6"/>
        <v xml:space="preserve"> </v>
      </c>
      <c r="X36" s="621">
        <f t="shared" si="7"/>
        <v>0</v>
      </c>
      <c r="Y36" s="621">
        <f t="shared" si="7"/>
        <v>0</v>
      </c>
    </row>
    <row r="37" spans="1:25" s="90" customFormat="1" ht="14" customHeight="1">
      <c r="A37" s="118"/>
      <c r="B37" s="165"/>
      <c r="C37" s="131" t="s">
        <v>56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3" t="str">
        <f t="shared" si="5"/>
        <v xml:space="preserve"> </v>
      </c>
      <c r="V37" s="90">
        <f t="shared" si="8"/>
        <v>0</v>
      </c>
      <c r="W37" s="90" t="str">
        <f t="shared" si="6"/>
        <v xml:space="preserve"> </v>
      </c>
      <c r="X37" s="621">
        <f t="shared" si="7"/>
        <v>0</v>
      </c>
      <c r="Y37" s="621">
        <f t="shared" si="7"/>
        <v>0</v>
      </c>
    </row>
    <row r="38" spans="1:25" s="90" customFormat="1" ht="14" customHeight="1">
      <c r="A38" s="118"/>
      <c r="B38" s="165"/>
      <c r="C38" s="131" t="s">
        <v>56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3" t="str">
        <f t="shared" si="5"/>
        <v xml:space="preserve"> </v>
      </c>
      <c r="V38" s="90">
        <f t="shared" si="8"/>
        <v>0</v>
      </c>
      <c r="W38" s="90" t="str">
        <f t="shared" si="6"/>
        <v xml:space="preserve"> </v>
      </c>
      <c r="X38" s="621">
        <f t="shared" si="7"/>
        <v>0</v>
      </c>
      <c r="Y38" s="621">
        <f t="shared" si="7"/>
        <v>0</v>
      </c>
    </row>
    <row r="39" spans="1:25" s="90" customFormat="1" ht="14" customHeight="1">
      <c r="A39" s="118"/>
      <c r="B39" s="165"/>
      <c r="C39" s="131" t="s">
        <v>56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3" t="str">
        <f t="shared" si="5"/>
        <v xml:space="preserve"> </v>
      </c>
      <c r="V39" s="90">
        <f t="shared" si="8"/>
        <v>0</v>
      </c>
      <c r="W39" s="90" t="str">
        <f t="shared" si="6"/>
        <v xml:space="preserve"> </v>
      </c>
      <c r="X39" s="621">
        <f t="shared" si="7"/>
        <v>0</v>
      </c>
      <c r="Y39" s="621">
        <f t="shared" si="7"/>
        <v>0</v>
      </c>
    </row>
    <row r="40" spans="1:25" s="90" customFormat="1" ht="14" customHeight="1">
      <c r="A40" s="118"/>
      <c r="B40" s="165"/>
      <c r="C40" s="131" t="s">
        <v>56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3" t="str">
        <f t="shared" si="5"/>
        <v xml:space="preserve"> </v>
      </c>
      <c r="V40" s="90">
        <f t="shared" si="8"/>
        <v>0</v>
      </c>
      <c r="W40" s="90" t="str">
        <f t="shared" si="6"/>
        <v xml:space="preserve"> </v>
      </c>
      <c r="X40" s="621">
        <f t="shared" si="7"/>
        <v>0</v>
      </c>
      <c r="Y40" s="621">
        <f t="shared" si="7"/>
        <v>0</v>
      </c>
    </row>
    <row r="41" spans="1:25" s="90" customFormat="1" ht="14" customHeight="1">
      <c r="A41" s="118"/>
      <c r="B41" s="165"/>
      <c r="C41" s="131" t="s">
        <v>56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3" t="str">
        <f t="shared" si="5"/>
        <v xml:space="preserve"> </v>
      </c>
      <c r="V41" s="90">
        <f t="shared" si="8"/>
        <v>0</v>
      </c>
      <c r="W41" s="90" t="str">
        <f t="shared" si="6"/>
        <v xml:space="preserve"> </v>
      </c>
      <c r="X41" s="621">
        <f t="shared" si="7"/>
        <v>0</v>
      </c>
      <c r="Y41" s="621">
        <f t="shared" si="7"/>
        <v>0</v>
      </c>
    </row>
    <row r="42" spans="1:25" s="90" customFormat="1" ht="14" customHeight="1">
      <c r="A42" s="118"/>
      <c r="B42" s="165"/>
      <c r="C42" s="131" t="s">
        <v>56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3" t="str">
        <f t="shared" si="5"/>
        <v xml:space="preserve"> </v>
      </c>
      <c r="V42" s="90">
        <f t="shared" si="8"/>
        <v>0</v>
      </c>
      <c r="W42" s="90" t="str">
        <f t="shared" si="6"/>
        <v xml:space="preserve"> </v>
      </c>
      <c r="X42" s="621">
        <f t="shared" si="7"/>
        <v>0</v>
      </c>
      <c r="Y42" s="621">
        <f t="shared" si="7"/>
        <v>0</v>
      </c>
    </row>
    <row r="43" spans="1:25" s="90" customFormat="1" ht="14" customHeight="1">
      <c r="A43" s="118"/>
      <c r="B43" s="165"/>
      <c r="C43" s="131" t="s">
        <v>56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3" t="str">
        <f t="shared" si="5"/>
        <v xml:space="preserve"> </v>
      </c>
      <c r="V43" s="90">
        <f t="shared" si="8"/>
        <v>0</v>
      </c>
      <c r="W43" s="90" t="str">
        <f t="shared" si="6"/>
        <v xml:space="preserve"> </v>
      </c>
      <c r="X43" s="621">
        <f t="shared" si="7"/>
        <v>0</v>
      </c>
      <c r="Y43" s="621">
        <f t="shared" si="7"/>
        <v>0</v>
      </c>
    </row>
    <row r="44" spans="1:25" s="90" customFormat="1" ht="14" customHeight="1">
      <c r="A44" s="118"/>
      <c r="B44" s="165"/>
      <c r="C44" s="131" t="s">
        <v>56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3" t="str">
        <f t="shared" si="5"/>
        <v xml:space="preserve"> </v>
      </c>
      <c r="V44" s="90">
        <f t="shared" si="8"/>
        <v>0</v>
      </c>
      <c r="W44" s="90" t="str">
        <f t="shared" si="6"/>
        <v xml:space="preserve"> </v>
      </c>
      <c r="X44" s="621">
        <f t="shared" si="7"/>
        <v>0</v>
      </c>
      <c r="Y44" s="621">
        <f t="shared" si="7"/>
        <v>0</v>
      </c>
    </row>
    <row r="45" spans="1:25" s="90" customFormat="1" ht="14" customHeight="1">
      <c r="A45" s="118"/>
      <c r="B45" s="165"/>
      <c r="C45" s="131" t="s">
        <v>56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9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3" t="str">
        <f t="shared" si="5"/>
        <v xml:space="preserve"> </v>
      </c>
      <c r="V45" s="90">
        <f t="shared" si="8"/>
        <v>0</v>
      </c>
      <c r="W45" s="90" t="str">
        <f t="shared" si="6"/>
        <v xml:space="preserve"> </v>
      </c>
      <c r="X45" s="621">
        <f t="shared" si="7"/>
        <v>0</v>
      </c>
      <c r="Y45" s="621">
        <f t="shared" si="7"/>
        <v>0</v>
      </c>
    </row>
    <row r="46" spans="1:25" s="90" customFormat="1" ht="14" customHeight="1">
      <c r="A46" s="118"/>
      <c r="B46" s="165"/>
      <c r="C46" s="131" t="s">
        <v>56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9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3" t="str">
        <f t="shared" si="5"/>
        <v xml:space="preserve"> </v>
      </c>
      <c r="V46" s="90">
        <f t="shared" si="8"/>
        <v>0</v>
      </c>
      <c r="W46" s="90" t="str">
        <f t="shared" si="6"/>
        <v xml:space="preserve"> </v>
      </c>
      <c r="X46" s="621">
        <f t="shared" si="7"/>
        <v>0</v>
      </c>
      <c r="Y46" s="621">
        <f t="shared" si="7"/>
        <v>0</v>
      </c>
    </row>
    <row r="47" spans="1:25" s="90" customFormat="1" ht="14" customHeight="1">
      <c r="A47" s="118"/>
      <c r="B47" s="165"/>
      <c r="C47" s="131" t="s">
        <v>56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9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3" t="str">
        <f t="shared" si="5"/>
        <v xml:space="preserve"> </v>
      </c>
      <c r="V47" s="90">
        <f t="shared" si="8"/>
        <v>0</v>
      </c>
      <c r="W47" s="90" t="str">
        <f t="shared" si="6"/>
        <v xml:space="preserve"> </v>
      </c>
      <c r="X47" s="621">
        <f t="shared" si="7"/>
        <v>0</v>
      </c>
      <c r="Y47" s="621">
        <f t="shared" si="7"/>
        <v>0</v>
      </c>
    </row>
    <row r="48" spans="1:25" s="90" customFormat="1" ht="14" customHeight="1">
      <c r="A48" s="118"/>
      <c r="B48" s="165"/>
      <c r="C48" s="131" t="s">
        <v>56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9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3" t="str">
        <f t="shared" si="5"/>
        <v xml:space="preserve"> </v>
      </c>
      <c r="V48" s="90">
        <f t="shared" si="8"/>
        <v>0</v>
      </c>
      <c r="W48" s="90" t="str">
        <f t="shared" si="6"/>
        <v xml:space="preserve"> </v>
      </c>
      <c r="X48" s="621">
        <f t="shared" si="7"/>
        <v>0</v>
      </c>
      <c r="Y48" s="621">
        <f t="shared" si="7"/>
        <v>0</v>
      </c>
    </row>
    <row r="49" spans="1:255" s="90" customFormat="1" ht="14" customHeight="1">
      <c r="A49" s="118"/>
      <c r="B49" s="165"/>
      <c r="C49" s="131" t="s">
        <v>56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9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3" t="str">
        <f t="shared" si="5"/>
        <v xml:space="preserve"> </v>
      </c>
      <c r="V49" s="90">
        <f t="shared" si="8"/>
        <v>0</v>
      </c>
      <c r="W49" s="90" t="str">
        <f t="shared" si="6"/>
        <v xml:space="preserve"> </v>
      </c>
      <c r="X49" s="621">
        <f t="shared" si="7"/>
        <v>0</v>
      </c>
      <c r="Y49" s="621">
        <f t="shared" si="7"/>
        <v>0</v>
      </c>
    </row>
    <row r="50" spans="1:255" s="90" customFormat="1" ht="14" customHeight="1">
      <c r="A50" s="118"/>
      <c r="B50" s="165"/>
      <c r="C50" s="131" t="s">
        <v>56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9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3" t="str">
        <f t="shared" si="5"/>
        <v xml:space="preserve"> </v>
      </c>
      <c r="V50" s="90">
        <f t="shared" si="8"/>
        <v>0</v>
      </c>
      <c r="W50" s="90" t="str">
        <f t="shared" si="6"/>
        <v xml:space="preserve"> </v>
      </c>
      <c r="X50" s="621">
        <f t="shared" si="7"/>
        <v>0</v>
      </c>
      <c r="Y50" s="621">
        <f t="shared" si="7"/>
        <v>0</v>
      </c>
    </row>
    <row r="51" spans="1:255" s="90" customFormat="1" ht="14" customHeight="1">
      <c r="A51" s="118"/>
      <c r="B51" s="165"/>
      <c r="C51" s="131" t="s">
        <v>56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9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3" t="str">
        <f t="shared" si="5"/>
        <v xml:space="preserve"> </v>
      </c>
      <c r="V51" s="90">
        <f t="shared" si="8"/>
        <v>0</v>
      </c>
      <c r="W51" s="90" t="str">
        <f t="shared" si="6"/>
        <v xml:space="preserve"> </v>
      </c>
      <c r="X51" s="621">
        <f t="shared" si="7"/>
        <v>0</v>
      </c>
      <c r="Y51" s="621">
        <f t="shared" si="7"/>
        <v>0</v>
      </c>
    </row>
    <row r="52" spans="1:255" s="90" customFormat="1" ht="14" customHeight="1">
      <c r="A52" s="118"/>
      <c r="B52" s="165"/>
      <c r="C52" s="131" t="s">
        <v>56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9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3" t="str">
        <f t="shared" si="5"/>
        <v xml:space="preserve"> </v>
      </c>
      <c r="V52" s="90">
        <f t="shared" si="8"/>
        <v>0</v>
      </c>
      <c r="W52" s="90" t="str">
        <f t="shared" si="6"/>
        <v xml:space="preserve"> </v>
      </c>
      <c r="X52" s="621">
        <f t="shared" si="7"/>
        <v>0</v>
      </c>
      <c r="Y52" s="621">
        <f t="shared" si="7"/>
        <v>0</v>
      </c>
    </row>
    <row r="53" spans="1:255" s="90" customFormat="1" ht="14" customHeight="1">
      <c r="A53" s="118"/>
      <c r="B53" s="165"/>
      <c r="C53" s="131" t="s">
        <v>56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9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3" t="str">
        <f t="shared" si="5"/>
        <v xml:space="preserve"> </v>
      </c>
      <c r="V53" s="90">
        <f t="shared" si="8"/>
        <v>0</v>
      </c>
      <c r="W53" s="90" t="str">
        <f t="shared" si="6"/>
        <v xml:space="preserve"> </v>
      </c>
      <c r="X53" s="621">
        <f t="shared" si="7"/>
        <v>0</v>
      </c>
      <c r="Y53" s="621">
        <f t="shared" si="7"/>
        <v>0</v>
      </c>
    </row>
    <row r="54" spans="1:255" s="90" customFormat="1" ht="14" customHeight="1">
      <c r="A54" s="118"/>
      <c r="B54" s="165"/>
      <c r="C54" s="131" t="s">
        <v>56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9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3" t="str">
        <f t="shared" si="5"/>
        <v xml:space="preserve"> </v>
      </c>
      <c r="V54" s="90">
        <f t="shared" si="8"/>
        <v>0</v>
      </c>
      <c r="W54" s="90" t="str">
        <f t="shared" si="6"/>
        <v xml:space="preserve"> </v>
      </c>
      <c r="X54" s="621">
        <f t="shared" si="7"/>
        <v>0</v>
      </c>
      <c r="Y54" s="621">
        <f t="shared" si="7"/>
        <v>0</v>
      </c>
    </row>
    <row r="55" spans="1:255" s="90" customFormat="1" ht="14" customHeight="1">
      <c r="A55" s="118"/>
      <c r="B55" s="165"/>
      <c r="C55" s="131" t="s">
        <v>56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9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3" t="str">
        <f t="shared" si="5"/>
        <v xml:space="preserve"> </v>
      </c>
      <c r="V55" s="90">
        <f t="shared" si="8"/>
        <v>0</v>
      </c>
      <c r="W55" s="90" t="str">
        <f t="shared" si="6"/>
        <v xml:space="preserve"> </v>
      </c>
      <c r="X55" s="621">
        <f t="shared" si="7"/>
        <v>0</v>
      </c>
      <c r="Y55" s="621">
        <f t="shared" si="7"/>
        <v>0</v>
      </c>
    </row>
    <row r="56" spans="1:255" s="93" customFormat="1" ht="14" customHeight="1">
      <c r="A56" s="118"/>
      <c r="B56" s="165"/>
      <c r="C56" s="131" t="s">
        <v>56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9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3" t="str">
        <f t="shared" si="5"/>
        <v xml:space="preserve"> </v>
      </c>
      <c r="V56" s="90">
        <f t="shared" si="8"/>
        <v>0</v>
      </c>
      <c r="W56" s="90" t="str">
        <f t="shared" si="6"/>
        <v xml:space="preserve"> </v>
      </c>
      <c r="X56" s="621">
        <f t="shared" si="7"/>
        <v>0</v>
      </c>
      <c r="Y56" s="621">
        <f t="shared" si="7"/>
        <v>0</v>
      </c>
    </row>
    <row r="57" spans="1:255" s="90" customFormat="1" ht="14" customHeight="1">
      <c r="A57" s="118"/>
      <c r="B57" s="165"/>
      <c r="C57" s="131" t="s">
        <v>56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9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3" t="str">
        <f t="shared" si="5"/>
        <v xml:space="preserve"> </v>
      </c>
      <c r="V57" s="90">
        <f t="shared" si="8"/>
        <v>0</v>
      </c>
      <c r="W57" s="90" t="str">
        <f t="shared" si="6"/>
        <v xml:space="preserve"> </v>
      </c>
      <c r="X57" s="621">
        <f t="shared" si="7"/>
        <v>0</v>
      </c>
      <c r="Y57" s="621">
        <f t="shared" si="7"/>
        <v>0</v>
      </c>
    </row>
    <row r="58" spans="1:255" s="90" customFormat="1" ht="14" customHeight="1">
      <c r="A58" s="118"/>
      <c r="B58" s="165"/>
      <c r="C58" s="131" t="s">
        <v>56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9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3" t="str">
        <f t="shared" si="5"/>
        <v xml:space="preserve"> </v>
      </c>
      <c r="V58" s="90">
        <f t="shared" si="8"/>
        <v>0</v>
      </c>
      <c r="W58" s="90" t="str">
        <f t="shared" si="6"/>
        <v xml:space="preserve"> </v>
      </c>
      <c r="X58" s="621">
        <f t="shared" si="7"/>
        <v>0</v>
      </c>
      <c r="Y58" s="621">
        <f t="shared" si="7"/>
        <v>0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4" customHeight="1">
      <c r="A59" s="118"/>
      <c r="B59" s="165"/>
      <c r="C59" s="131" t="s">
        <v>56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9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3" t="str">
        <f t="shared" si="5"/>
        <v xml:space="preserve"> </v>
      </c>
      <c r="V59" s="90">
        <f t="shared" si="8"/>
        <v>0</v>
      </c>
      <c r="W59" s="90" t="str">
        <f t="shared" si="6"/>
        <v xml:space="preserve"> </v>
      </c>
      <c r="X59" s="621">
        <f t="shared" si="7"/>
        <v>0</v>
      </c>
      <c r="Y59" s="621">
        <f t="shared" si="7"/>
        <v>0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4" customHeight="1">
      <c r="A60" s="118"/>
      <c r="B60" s="165"/>
      <c r="C60" s="131" t="s">
        <v>56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9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3" t="str">
        <f t="shared" si="5"/>
        <v xml:space="preserve"> </v>
      </c>
      <c r="V60" s="90">
        <f t="shared" si="8"/>
        <v>0</v>
      </c>
      <c r="W60" s="90" t="str">
        <f t="shared" si="6"/>
        <v xml:space="preserve"> </v>
      </c>
      <c r="X60" s="621">
        <f t="shared" si="7"/>
        <v>0</v>
      </c>
      <c r="Y60" s="621">
        <f t="shared" si="7"/>
        <v>0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4" customHeight="1">
      <c r="A61" s="118"/>
      <c r="B61" s="165"/>
      <c r="C61" s="131" t="s">
        <v>56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9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3" t="str">
        <f t="shared" si="5"/>
        <v xml:space="preserve"> </v>
      </c>
      <c r="V61" s="90">
        <f t="shared" si="8"/>
        <v>0</v>
      </c>
      <c r="W61" s="90" t="str">
        <f t="shared" si="6"/>
        <v xml:space="preserve"> </v>
      </c>
      <c r="X61" s="621">
        <f t="shared" si="7"/>
        <v>0</v>
      </c>
      <c r="Y61" s="621">
        <f t="shared" si="7"/>
        <v>0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4" customHeight="1">
      <c r="A62" s="118"/>
      <c r="B62" s="165"/>
      <c r="C62" s="131" t="s">
        <v>56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9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3" t="str">
        <f t="shared" si="5"/>
        <v xml:space="preserve"> </v>
      </c>
      <c r="V62" s="90">
        <f t="shared" si="8"/>
        <v>0</v>
      </c>
      <c r="W62" s="90" t="str">
        <f t="shared" si="6"/>
        <v xml:space="preserve"> </v>
      </c>
      <c r="X62" s="621">
        <f t="shared" si="7"/>
        <v>0</v>
      </c>
      <c r="Y62" s="621">
        <f t="shared" si="7"/>
        <v>0</v>
      </c>
    </row>
    <row r="63" spans="1:255" s="90" customFormat="1" ht="14" customHeight="1">
      <c r="A63" s="118"/>
      <c r="B63" s="165"/>
      <c r="C63" s="131" t="s">
        <v>56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9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3" t="str">
        <f t="shared" si="5"/>
        <v xml:space="preserve"> </v>
      </c>
      <c r="V63" s="90">
        <f t="shared" si="8"/>
        <v>0</v>
      </c>
      <c r="W63" s="90" t="str">
        <f>I63</f>
        <v xml:space="preserve"> </v>
      </c>
      <c r="Y63" s="621">
        <f t="shared" ref="Y63" si="10">H63</f>
        <v>0</v>
      </c>
    </row>
    <row r="64" spans="1:255" s="14" customFormat="1" ht="14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5" s="14" customFormat="1" ht="14" customHeight="1" thickBot="1">
      <c r="A65" s="160" t="s">
        <v>119</v>
      </c>
      <c r="B65" s="167">
        <f>SUM(B13:B63)</f>
        <v>0</v>
      </c>
      <c r="C65" s="167">
        <f t="shared" ref="C65:O65" si="11">SUM(C13:C63)</f>
        <v>0</v>
      </c>
      <c r="D65" s="160">
        <f t="shared" si="11"/>
        <v>0</v>
      </c>
      <c r="E65" s="161">
        <f t="shared" si="11"/>
        <v>0</v>
      </c>
      <c r="F65" s="162"/>
      <c r="G65" s="160">
        <f t="shared" si="11"/>
        <v>0</v>
      </c>
      <c r="H65" s="161">
        <f t="shared" si="11"/>
        <v>0</v>
      </c>
      <c r="I65" s="163">
        <f t="shared" si="11"/>
        <v>0</v>
      </c>
      <c r="J65" s="171">
        <f t="shared" si="11"/>
        <v>0</v>
      </c>
      <c r="K65" s="171">
        <f t="shared" si="11"/>
        <v>0</v>
      </c>
      <c r="L65" s="295">
        <f t="shared" si="11"/>
        <v>0</v>
      </c>
      <c r="M65" s="295">
        <f t="shared" si="11"/>
        <v>0</v>
      </c>
      <c r="N65" s="295">
        <f t="shared" si="11"/>
        <v>0</v>
      </c>
      <c r="O65" s="295">
        <f t="shared" si="11"/>
        <v>0</v>
      </c>
      <c r="P65" s="172"/>
      <c r="R65" s="122"/>
      <c r="T65" s="34"/>
      <c r="U65" s="25"/>
      <c r="W65" s="35" t="s">
        <v>70</v>
      </c>
      <c r="X65" s="628">
        <f>E67</f>
        <v>0</v>
      </c>
      <c r="Y65" s="628"/>
    </row>
    <row r="66" spans="1:25" s="14" customFormat="1" ht="14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W66" s="35"/>
      <c r="X66" s="97"/>
    </row>
    <row r="67" spans="1:25" s="14" customFormat="1" ht="14" customHeight="1">
      <c r="A67" s="100"/>
      <c r="B67" s="173" t="s">
        <v>70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W67" s="37" t="s">
        <v>71</v>
      </c>
      <c r="X67" s="628">
        <f>E69</f>
        <v>0</v>
      </c>
      <c r="Y67" s="628"/>
    </row>
    <row r="68" spans="1:25" s="14" customFormat="1" ht="14" customHeigh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W68" s="25"/>
      <c r="X68" s="97"/>
    </row>
    <row r="69" spans="1:25" s="14" customFormat="1" ht="14" customHeight="1">
      <c r="A69" s="100"/>
      <c r="B69" s="173" t="s">
        <v>71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W69" s="40"/>
      <c r="X69" s="97"/>
    </row>
    <row r="70" spans="1:25" s="14" customFormat="1" ht="14" customHeigh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W70" s="35" t="s">
        <v>82</v>
      </c>
      <c r="X70" s="628">
        <f>E86</f>
        <v>0</v>
      </c>
      <c r="Y70" s="628"/>
    </row>
    <row r="71" spans="1:25" s="14" customFormat="1" ht="14" customHeight="1">
      <c r="A71" s="101"/>
      <c r="B71" s="173"/>
      <c r="C71" s="298" t="s">
        <v>189</v>
      </c>
      <c r="D71" s="299" t="s">
        <v>190</v>
      </c>
      <c r="E71" s="300" t="s">
        <v>191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W71" s="25"/>
      <c r="X71" s="96"/>
    </row>
    <row r="72" spans="1:25" s="14" customFormat="1" ht="14" customHeight="1">
      <c r="A72" s="99"/>
      <c r="B72" s="173" t="s">
        <v>72</v>
      </c>
      <c r="C72" s="99">
        <f>'COST INPUTS'!$L$17</f>
        <v>59.747699999999995</v>
      </c>
      <c r="D72" s="134">
        <f>J65</f>
        <v>0</v>
      </c>
      <c r="E72" s="175">
        <f t="shared" ref="E72:E81" si="12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W72" s="35" t="s">
        <v>89</v>
      </c>
      <c r="X72" s="628">
        <f>E95</f>
        <v>0</v>
      </c>
      <c r="Y72" s="628"/>
    </row>
    <row r="73" spans="1:25" s="47" customFormat="1" ht="14" customHeight="1">
      <c r="A73" s="99"/>
      <c r="B73" s="173" t="s">
        <v>73</v>
      </c>
      <c r="C73" s="99">
        <f>'COST INPUTS'!$L$18</f>
        <v>73.706249999999997</v>
      </c>
      <c r="D73" s="134">
        <f>K65</f>
        <v>0</v>
      </c>
      <c r="E73" s="175">
        <f t="shared" si="12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5" s="15" customFormat="1" ht="14" customHeight="1">
      <c r="A74" s="99"/>
      <c r="B74" s="173" t="s">
        <v>74</v>
      </c>
      <c r="C74" s="99">
        <f>'COST INPUTS'!$L$19</f>
        <v>61.483125000000001</v>
      </c>
      <c r="D74" s="134">
        <f>L65</f>
        <v>0</v>
      </c>
      <c r="E74" s="175">
        <f t="shared" si="12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5" s="15" customFormat="1" ht="14" customHeight="1">
      <c r="A75" s="99"/>
      <c r="B75" s="173" t="s">
        <v>75</v>
      </c>
      <c r="C75" s="99">
        <f>'COST INPUTS'!$L$20</f>
        <v>44.621562500000003</v>
      </c>
      <c r="D75" s="134">
        <f>M65</f>
        <v>0</v>
      </c>
      <c r="E75" s="175">
        <f t="shared" si="12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5" s="14" customFormat="1" ht="14" customHeight="1">
      <c r="A76" s="99"/>
      <c r="B76" s="173" t="s">
        <v>76</v>
      </c>
      <c r="C76" s="99">
        <f>'COST INPUTS'!$L$21</f>
        <v>61.483125000000001</v>
      </c>
      <c r="D76" s="134">
        <f>N65</f>
        <v>0</v>
      </c>
      <c r="E76" s="175">
        <f t="shared" si="12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5" s="14" customFormat="1" ht="14" customHeight="1">
      <c r="A77" s="99"/>
      <c r="B77" s="173" t="s">
        <v>77</v>
      </c>
      <c r="C77" s="99">
        <f>'COST INPUTS'!$L$22</f>
        <v>108.6427</v>
      </c>
      <c r="D77" s="134">
        <f>O65</f>
        <v>0</v>
      </c>
      <c r="E77" s="175">
        <f t="shared" si="12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5" s="14" customFormat="1" ht="14" customHeight="1">
      <c r="A78" s="99"/>
      <c r="B78" s="173" t="s">
        <v>78</v>
      </c>
      <c r="C78" s="99">
        <f>'COST INPUTS'!$L$23</f>
        <v>61.483125000000001</v>
      </c>
      <c r="D78" s="134">
        <f>SUM(D72:D77)*0.05</f>
        <v>0</v>
      </c>
      <c r="E78" s="175">
        <f t="shared" si="12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5" s="14" customFormat="1" ht="14" customHeight="1">
      <c r="A79" s="99"/>
      <c r="B79" s="173" t="s">
        <v>79</v>
      </c>
      <c r="C79" s="99">
        <f>'COST INPUTS'!$L$24</f>
        <v>61.483125000000001</v>
      </c>
      <c r="D79" s="134">
        <f>SUM(D72:D77)*0.05</f>
        <v>0</v>
      </c>
      <c r="E79" s="175">
        <f t="shared" si="12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5" s="14" customFormat="1" ht="14" customHeight="1">
      <c r="A80" s="99"/>
      <c r="B80" s="173" t="s">
        <v>80</v>
      </c>
      <c r="C80" s="99">
        <f>'COST INPUTS'!$L$25</f>
        <v>73.706249999999997</v>
      </c>
      <c r="D80" s="134">
        <f>SUM(D71:D77)*0.1</f>
        <v>0</v>
      </c>
      <c r="E80" s="175">
        <f t="shared" si="12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 ht="14" customHeight="1">
      <c r="A81" s="99"/>
      <c r="B81" s="173" t="s">
        <v>81</v>
      </c>
      <c r="C81" s="99">
        <f>'COST INPUTS'!$L$26</f>
        <v>52.529230769230765</v>
      </c>
      <c r="D81" s="134">
        <f>SUM(D72:D77)*0.1</f>
        <v>0</v>
      </c>
      <c r="E81" s="175">
        <f t="shared" si="12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 ht="14" customHeigh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 ht="14" customHeight="1">
      <c r="A83" s="103"/>
      <c r="B83" s="173" t="s">
        <v>159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 ht="14" customHeigh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 ht="14" customHeight="1">
      <c r="A85" s="102"/>
      <c r="B85" s="173" t="s">
        <v>137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 ht="14" customHeight="1">
      <c r="A86" s="100"/>
      <c r="B86" s="173" t="s">
        <v>136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 ht="14" customHeigh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4" customHeight="1" thickBot="1">
      <c r="A88" s="103"/>
      <c r="B88" s="173" t="s">
        <v>83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4" customHeight="1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 ht="14" customHeight="1">
      <c r="A90" s="103"/>
      <c r="B90" s="173" t="s">
        <v>84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 ht="14" customHeight="1">
      <c r="A91" s="103"/>
      <c r="B91" s="173" t="s">
        <v>85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 ht="14" customHeight="1">
      <c r="A92" s="103"/>
      <c r="B92" s="173" t="s">
        <v>86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 ht="14" customHeight="1">
      <c r="A93" s="103"/>
      <c r="B93" s="173" t="s">
        <v>87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 ht="14" customHeight="1">
      <c r="A94" s="103"/>
      <c r="B94" s="173" t="s">
        <v>88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4" customHeight="1" thickBot="1">
      <c r="A95" s="104"/>
      <c r="B95" s="173" t="s">
        <v>89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mergeCells count="5">
    <mergeCell ref="W3:Y3"/>
    <mergeCell ref="X65:Y65"/>
    <mergeCell ref="X67:Y67"/>
    <mergeCell ref="X70:Y70"/>
    <mergeCell ref="X72:Y72"/>
  </mergeCells>
  <phoneticPr fontId="78" type="noConversion"/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25" bottom="0.25" header="0" footer="0"/>
  <pageSetup scale="67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theme="9" tint="0.39997558519241921"/>
    <pageSetUpPr fitToPage="1"/>
  </sheetPr>
  <dimension ref="A1:N115"/>
  <sheetViews>
    <sheetView showZeros="0" workbookViewId="0">
      <pane ySplit="4" topLeftCell="A95" activePane="bottomLeft" state="frozen"/>
      <selection pane="bottomLeft" activeCell="N9" sqref="N9"/>
    </sheetView>
  </sheetViews>
  <sheetFormatPr baseColWidth="10" defaultColWidth="8.83203125" defaultRowHeight="15" x14ac:dyDescent="0"/>
  <cols>
    <col min="1" max="12" width="18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3" t="s">
        <v>220</v>
      </c>
      <c r="F1" s="470"/>
      <c r="G1" s="470"/>
      <c r="H1" s="470"/>
      <c r="I1" s="470"/>
      <c r="K1" s="470" t="s">
        <v>107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44.25" customHeight="1" thickBot="1">
      <c r="A3" s="390" t="s">
        <v>105</v>
      </c>
      <c r="B3" s="391" t="s">
        <v>108</v>
      </c>
      <c r="C3" s="392" t="s">
        <v>109</v>
      </c>
      <c r="D3" s="392" t="s">
        <v>201</v>
      </c>
      <c r="E3" s="392" t="s">
        <v>110</v>
      </c>
      <c r="F3" s="392" t="s">
        <v>111</v>
      </c>
      <c r="G3" s="392" t="s">
        <v>112</v>
      </c>
      <c r="H3" s="393" t="s">
        <v>200</v>
      </c>
      <c r="I3" s="392" t="s">
        <v>113</v>
      </c>
      <c r="J3" s="392" t="s">
        <v>114</v>
      </c>
      <c r="K3" s="392" t="s">
        <v>115</v>
      </c>
      <c r="L3" s="394" t="s">
        <v>116</v>
      </c>
    </row>
    <row r="4" spans="1:14" ht="14" customHeight="1" thickBot="1">
      <c r="A4" s="351"/>
      <c r="B4" s="351"/>
      <c r="C4" s="351"/>
      <c r="D4" s="351"/>
      <c r="E4" s="351"/>
      <c r="F4" s="354"/>
      <c r="G4" s="351"/>
      <c r="H4" s="351"/>
    </row>
    <row r="5" spans="1:14" s="14" customFormat="1" ht="22" customHeight="1">
      <c r="A5" s="355"/>
      <c r="B5" s="356"/>
      <c r="C5" s="396">
        <v>0</v>
      </c>
      <c r="D5" s="357">
        <v>0</v>
      </c>
      <c r="E5" s="357">
        <v>0</v>
      </c>
      <c r="F5" s="359">
        <v>0</v>
      </c>
      <c r="G5" s="360">
        <v>0</v>
      </c>
      <c r="H5" s="361">
        <v>0</v>
      </c>
      <c r="I5" s="358">
        <v>0</v>
      </c>
      <c r="J5" s="358">
        <v>0</v>
      </c>
      <c r="K5" s="358">
        <v>0</v>
      </c>
      <c r="L5" s="362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367">
        <v>0</v>
      </c>
      <c r="F6" s="367">
        <v>0</v>
      </c>
      <c r="G6" s="368">
        <v>0</v>
      </c>
      <c r="H6" s="369">
        <v>0</v>
      </c>
      <c r="I6" s="370">
        <v>0</v>
      </c>
      <c r="J6" s="370">
        <v>0</v>
      </c>
      <c r="K6" s="370">
        <v>0</v>
      </c>
      <c r="L6" s="371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376">
        <v>0</v>
      </c>
      <c r="F7" s="376">
        <v>0</v>
      </c>
      <c r="G7" s="377">
        <v>0</v>
      </c>
      <c r="H7" s="378">
        <v>0</v>
      </c>
      <c r="I7" s="375">
        <v>0</v>
      </c>
      <c r="J7" s="375">
        <v>0</v>
      </c>
      <c r="K7" s="375">
        <v>0</v>
      </c>
      <c r="L7" s="37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367">
        <v>0</v>
      </c>
      <c r="F8" s="367">
        <v>0</v>
      </c>
      <c r="G8" s="368">
        <v>0</v>
      </c>
      <c r="H8" s="369">
        <v>0</v>
      </c>
      <c r="I8" s="370">
        <v>0</v>
      </c>
      <c r="J8" s="370">
        <v>0</v>
      </c>
      <c r="K8" s="370">
        <v>0</v>
      </c>
      <c r="L8" s="371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376">
        <v>0</v>
      </c>
      <c r="F9" s="376">
        <v>0</v>
      </c>
      <c r="G9" s="377">
        <v>0</v>
      </c>
      <c r="H9" s="378">
        <v>0</v>
      </c>
      <c r="I9" s="375">
        <v>0</v>
      </c>
      <c r="J9" s="375">
        <v>0</v>
      </c>
      <c r="K9" s="375">
        <v>0</v>
      </c>
      <c r="L9" s="37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367">
        <v>0</v>
      </c>
      <c r="F10" s="367">
        <v>0</v>
      </c>
      <c r="G10" s="368">
        <v>0</v>
      </c>
      <c r="H10" s="369">
        <v>0</v>
      </c>
      <c r="I10" s="370">
        <v>0</v>
      </c>
      <c r="J10" s="370">
        <v>0</v>
      </c>
      <c r="K10" s="370">
        <v>0</v>
      </c>
      <c r="L10" s="371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376">
        <v>0</v>
      </c>
      <c r="F11" s="376">
        <v>0</v>
      </c>
      <c r="G11" s="377">
        <v>0</v>
      </c>
      <c r="H11" s="378">
        <v>0</v>
      </c>
      <c r="I11" s="375">
        <v>0</v>
      </c>
      <c r="J11" s="375">
        <v>0</v>
      </c>
      <c r="K11" s="375">
        <v>0</v>
      </c>
      <c r="L11" s="37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367">
        <v>0</v>
      </c>
      <c r="F12" s="367">
        <v>0</v>
      </c>
      <c r="G12" s="368">
        <v>0</v>
      </c>
      <c r="H12" s="369">
        <v>0</v>
      </c>
      <c r="I12" s="370">
        <v>0</v>
      </c>
      <c r="J12" s="370">
        <v>0</v>
      </c>
      <c r="K12" s="370">
        <v>0</v>
      </c>
      <c r="L12" s="371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376">
        <v>0</v>
      </c>
      <c r="F13" s="376">
        <v>0</v>
      </c>
      <c r="G13" s="377">
        <v>0</v>
      </c>
      <c r="H13" s="378">
        <v>0</v>
      </c>
      <c r="I13" s="375">
        <v>0</v>
      </c>
      <c r="J13" s="375">
        <v>0</v>
      </c>
      <c r="K13" s="375">
        <v>0</v>
      </c>
      <c r="L13" s="37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367">
        <v>0</v>
      </c>
      <c r="F14" s="367">
        <v>0</v>
      </c>
      <c r="G14" s="368">
        <v>0</v>
      </c>
      <c r="H14" s="369">
        <v>0</v>
      </c>
      <c r="I14" s="370">
        <v>0</v>
      </c>
      <c r="J14" s="370">
        <v>0</v>
      </c>
      <c r="K14" s="370">
        <v>0</v>
      </c>
      <c r="L14" s="371">
        <v>0</v>
      </c>
    </row>
    <row r="15" spans="1:14" ht="22" customHeight="1">
      <c r="A15" s="372"/>
      <c r="B15" s="373"/>
      <c r="C15" s="374">
        <v>0</v>
      </c>
      <c r="D15" s="375">
        <v>0</v>
      </c>
      <c r="E15" s="376">
        <v>0</v>
      </c>
      <c r="F15" s="376">
        <v>0</v>
      </c>
      <c r="G15" s="377">
        <v>0</v>
      </c>
      <c r="H15" s="378">
        <v>0</v>
      </c>
      <c r="I15" s="375">
        <v>0</v>
      </c>
      <c r="J15" s="375">
        <v>0</v>
      </c>
      <c r="K15" s="375">
        <v>0</v>
      </c>
      <c r="L15" s="37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367">
        <v>0</v>
      </c>
      <c r="F16" s="367">
        <v>0</v>
      </c>
      <c r="G16" s="368">
        <v>0</v>
      </c>
      <c r="H16" s="369">
        <v>0</v>
      </c>
      <c r="I16" s="370">
        <v>0</v>
      </c>
      <c r="J16" s="370">
        <v>0</v>
      </c>
      <c r="K16" s="370">
        <v>0</v>
      </c>
      <c r="L16" s="371">
        <v>0</v>
      </c>
    </row>
    <row r="17" spans="1:12" ht="22" customHeight="1">
      <c r="A17" s="372"/>
      <c r="B17" s="373"/>
      <c r="C17" s="380">
        <v>0</v>
      </c>
      <c r="D17" s="375">
        <v>0</v>
      </c>
      <c r="E17" s="376">
        <v>0</v>
      </c>
      <c r="F17" s="376">
        <v>0</v>
      </c>
      <c r="G17" s="377">
        <v>0</v>
      </c>
      <c r="H17" s="378">
        <v>0</v>
      </c>
      <c r="I17" s="375">
        <v>0</v>
      </c>
      <c r="J17" s="375">
        <v>0</v>
      </c>
      <c r="K17" s="375">
        <v>0</v>
      </c>
      <c r="L17" s="37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367">
        <v>0</v>
      </c>
      <c r="F18" s="367">
        <v>0</v>
      </c>
      <c r="G18" s="368">
        <v>0</v>
      </c>
      <c r="H18" s="369">
        <v>0</v>
      </c>
      <c r="I18" s="370">
        <v>0</v>
      </c>
      <c r="J18" s="370">
        <v>0</v>
      </c>
      <c r="K18" s="370">
        <v>0</v>
      </c>
      <c r="L18" s="371">
        <v>0</v>
      </c>
    </row>
    <row r="19" spans="1:12" ht="22" customHeight="1">
      <c r="A19" s="372"/>
      <c r="B19" s="373"/>
      <c r="C19" s="380">
        <v>0</v>
      </c>
      <c r="D19" s="375">
        <v>0</v>
      </c>
      <c r="E19" s="376">
        <v>0</v>
      </c>
      <c r="F19" s="376">
        <v>0</v>
      </c>
      <c r="G19" s="377">
        <v>0</v>
      </c>
      <c r="H19" s="378">
        <v>0</v>
      </c>
      <c r="I19" s="375">
        <v>0</v>
      </c>
      <c r="J19" s="375">
        <v>0</v>
      </c>
      <c r="K19" s="375">
        <v>0</v>
      </c>
      <c r="L19" s="37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367">
        <v>0</v>
      </c>
      <c r="F20" s="367">
        <v>0</v>
      </c>
      <c r="G20" s="368">
        <v>0</v>
      </c>
      <c r="H20" s="369">
        <v>0</v>
      </c>
      <c r="I20" s="370">
        <v>0</v>
      </c>
      <c r="J20" s="370">
        <v>0</v>
      </c>
      <c r="K20" s="370">
        <v>0</v>
      </c>
      <c r="L20" s="371">
        <v>0</v>
      </c>
    </row>
    <row r="21" spans="1:12" ht="22" customHeight="1">
      <c r="A21" s="372"/>
      <c r="B21" s="373"/>
      <c r="C21" s="380">
        <v>0</v>
      </c>
      <c r="D21" s="375">
        <v>0</v>
      </c>
      <c r="E21" s="376">
        <v>0</v>
      </c>
      <c r="F21" s="376">
        <v>0</v>
      </c>
      <c r="G21" s="377">
        <v>0</v>
      </c>
      <c r="H21" s="378">
        <v>0</v>
      </c>
      <c r="I21" s="375">
        <v>0</v>
      </c>
      <c r="J21" s="375">
        <v>0</v>
      </c>
      <c r="K21" s="375">
        <v>0</v>
      </c>
      <c r="L21" s="37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367">
        <v>0</v>
      </c>
      <c r="F22" s="367">
        <v>0</v>
      </c>
      <c r="G22" s="368">
        <v>0</v>
      </c>
      <c r="H22" s="369">
        <v>0</v>
      </c>
      <c r="I22" s="370">
        <v>0</v>
      </c>
      <c r="J22" s="370">
        <v>0</v>
      </c>
      <c r="K22" s="370">
        <v>0</v>
      </c>
      <c r="L22" s="371">
        <v>0</v>
      </c>
    </row>
    <row r="23" spans="1:12" ht="22" customHeight="1">
      <c r="A23" s="372"/>
      <c r="B23" s="373"/>
      <c r="C23" s="374">
        <v>0</v>
      </c>
      <c r="D23" s="375">
        <v>0</v>
      </c>
      <c r="E23" s="376">
        <v>0</v>
      </c>
      <c r="F23" s="376">
        <v>0</v>
      </c>
      <c r="G23" s="377">
        <v>0</v>
      </c>
      <c r="H23" s="378">
        <v>0</v>
      </c>
      <c r="I23" s="375">
        <v>0</v>
      </c>
      <c r="J23" s="375">
        <v>0</v>
      </c>
      <c r="K23" s="375">
        <v>0</v>
      </c>
      <c r="L23" s="37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367">
        <v>0</v>
      </c>
      <c r="F24" s="367">
        <v>0</v>
      </c>
      <c r="G24" s="368">
        <v>0</v>
      </c>
      <c r="H24" s="369">
        <v>0</v>
      </c>
      <c r="I24" s="370">
        <v>0</v>
      </c>
      <c r="J24" s="370">
        <v>0</v>
      </c>
      <c r="K24" s="370">
        <v>0</v>
      </c>
      <c r="L24" s="371">
        <v>0</v>
      </c>
    </row>
    <row r="25" spans="1:12" ht="22" customHeight="1">
      <c r="A25" s="372"/>
      <c r="B25" s="373"/>
      <c r="C25" s="374">
        <v>0</v>
      </c>
      <c r="D25" s="375">
        <v>0</v>
      </c>
      <c r="E25" s="376">
        <v>0</v>
      </c>
      <c r="F25" s="376">
        <v>0</v>
      </c>
      <c r="G25" s="377">
        <v>0</v>
      </c>
      <c r="H25" s="378">
        <v>0</v>
      </c>
      <c r="I25" s="375">
        <v>0</v>
      </c>
      <c r="J25" s="375">
        <v>0</v>
      </c>
      <c r="K25" s="375">
        <v>0</v>
      </c>
      <c r="L25" s="37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367">
        <v>0</v>
      </c>
      <c r="F26" s="367">
        <v>0</v>
      </c>
      <c r="G26" s="368">
        <v>0</v>
      </c>
      <c r="H26" s="369">
        <v>0</v>
      </c>
      <c r="I26" s="370">
        <v>0</v>
      </c>
      <c r="J26" s="370">
        <v>0</v>
      </c>
      <c r="K26" s="370">
        <v>0</v>
      </c>
      <c r="L26" s="371">
        <v>0</v>
      </c>
    </row>
    <row r="27" spans="1:12" ht="22" customHeight="1">
      <c r="A27" s="372"/>
      <c r="B27" s="373"/>
      <c r="C27" s="380">
        <v>0</v>
      </c>
      <c r="D27" s="375">
        <v>0</v>
      </c>
      <c r="E27" s="376">
        <v>0</v>
      </c>
      <c r="F27" s="376">
        <v>0</v>
      </c>
      <c r="G27" s="377">
        <v>0</v>
      </c>
      <c r="H27" s="378">
        <v>0</v>
      </c>
      <c r="I27" s="375">
        <v>0</v>
      </c>
      <c r="J27" s="375">
        <v>0</v>
      </c>
      <c r="K27" s="375">
        <v>0</v>
      </c>
      <c r="L27" s="37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367">
        <v>0</v>
      </c>
      <c r="F28" s="367">
        <v>0</v>
      </c>
      <c r="G28" s="368">
        <v>0</v>
      </c>
      <c r="H28" s="369">
        <v>0</v>
      </c>
      <c r="I28" s="370">
        <v>0</v>
      </c>
      <c r="J28" s="370">
        <v>0</v>
      </c>
      <c r="K28" s="370">
        <v>0</v>
      </c>
      <c r="L28" s="371">
        <v>0</v>
      </c>
    </row>
    <row r="29" spans="1:12" ht="22" customHeight="1">
      <c r="A29" s="372"/>
      <c r="B29" s="373"/>
      <c r="C29" s="380">
        <v>0</v>
      </c>
      <c r="D29" s="375">
        <v>0</v>
      </c>
      <c r="E29" s="376">
        <v>0</v>
      </c>
      <c r="F29" s="376">
        <v>0</v>
      </c>
      <c r="G29" s="377">
        <v>0</v>
      </c>
      <c r="H29" s="378">
        <v>0</v>
      </c>
      <c r="I29" s="375">
        <v>0</v>
      </c>
      <c r="J29" s="375">
        <v>0</v>
      </c>
      <c r="K29" s="375">
        <v>0</v>
      </c>
      <c r="L29" s="37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367">
        <v>0</v>
      </c>
      <c r="F30" s="367">
        <v>0</v>
      </c>
      <c r="G30" s="368">
        <v>0</v>
      </c>
      <c r="H30" s="369">
        <v>0</v>
      </c>
      <c r="I30" s="370">
        <v>0</v>
      </c>
      <c r="J30" s="370">
        <v>0</v>
      </c>
      <c r="K30" s="370">
        <v>0</v>
      </c>
      <c r="L30" s="371">
        <v>0</v>
      </c>
    </row>
    <row r="31" spans="1:12" ht="22" customHeight="1">
      <c r="A31" s="372"/>
      <c r="B31" s="373"/>
      <c r="C31" s="374">
        <v>0</v>
      </c>
      <c r="D31" s="375">
        <v>0</v>
      </c>
      <c r="E31" s="376">
        <v>0</v>
      </c>
      <c r="F31" s="376">
        <v>0</v>
      </c>
      <c r="G31" s="377">
        <v>0</v>
      </c>
      <c r="H31" s="378">
        <v>0</v>
      </c>
      <c r="I31" s="375">
        <v>0</v>
      </c>
      <c r="J31" s="375">
        <v>0</v>
      </c>
      <c r="K31" s="375">
        <v>0</v>
      </c>
      <c r="L31" s="37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367">
        <v>0</v>
      </c>
      <c r="F32" s="367">
        <v>0</v>
      </c>
      <c r="G32" s="368">
        <v>0</v>
      </c>
      <c r="H32" s="369">
        <v>0</v>
      </c>
      <c r="I32" s="370">
        <v>0</v>
      </c>
      <c r="J32" s="370">
        <v>0</v>
      </c>
      <c r="K32" s="370">
        <v>0</v>
      </c>
      <c r="L32" s="371">
        <v>0</v>
      </c>
    </row>
    <row r="33" spans="1:12" ht="22" customHeight="1">
      <c r="A33" s="372"/>
      <c r="B33" s="373"/>
      <c r="C33" s="374">
        <v>0</v>
      </c>
      <c r="D33" s="375">
        <v>0</v>
      </c>
      <c r="E33" s="376">
        <v>0</v>
      </c>
      <c r="F33" s="376">
        <v>0</v>
      </c>
      <c r="G33" s="377">
        <v>0</v>
      </c>
      <c r="H33" s="378">
        <v>0</v>
      </c>
      <c r="I33" s="375">
        <v>0</v>
      </c>
      <c r="J33" s="375">
        <v>0</v>
      </c>
      <c r="K33" s="375">
        <v>0</v>
      </c>
      <c r="L33" s="37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367">
        <v>0</v>
      </c>
      <c r="F34" s="367">
        <v>0</v>
      </c>
      <c r="G34" s="368">
        <v>0</v>
      </c>
      <c r="H34" s="369">
        <v>0</v>
      </c>
      <c r="I34" s="370">
        <v>0</v>
      </c>
      <c r="J34" s="370">
        <v>0</v>
      </c>
      <c r="K34" s="370">
        <v>0</v>
      </c>
      <c r="L34" s="371">
        <v>0</v>
      </c>
    </row>
    <row r="35" spans="1:12" ht="22" customHeight="1">
      <c r="A35" s="372"/>
      <c r="B35" s="373"/>
      <c r="C35" s="380">
        <v>0</v>
      </c>
      <c r="D35" s="375">
        <v>0</v>
      </c>
      <c r="E35" s="376">
        <v>0</v>
      </c>
      <c r="F35" s="376">
        <v>0</v>
      </c>
      <c r="G35" s="377">
        <v>0</v>
      </c>
      <c r="H35" s="378">
        <v>0</v>
      </c>
      <c r="I35" s="375">
        <v>0</v>
      </c>
      <c r="J35" s="375">
        <v>0</v>
      </c>
      <c r="K35" s="375">
        <v>0</v>
      </c>
      <c r="L35" s="37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367">
        <v>0</v>
      </c>
      <c r="F36" s="367">
        <v>0</v>
      </c>
      <c r="G36" s="368">
        <v>0</v>
      </c>
      <c r="H36" s="369">
        <v>0</v>
      </c>
      <c r="I36" s="370">
        <v>0</v>
      </c>
      <c r="J36" s="370">
        <v>0</v>
      </c>
      <c r="K36" s="370">
        <v>0</v>
      </c>
      <c r="L36" s="371">
        <v>0</v>
      </c>
    </row>
    <row r="37" spans="1:12" ht="22" customHeight="1">
      <c r="A37" s="372"/>
      <c r="B37" s="373"/>
      <c r="C37" s="380">
        <v>0</v>
      </c>
      <c r="D37" s="375">
        <v>0</v>
      </c>
      <c r="E37" s="376">
        <v>0</v>
      </c>
      <c r="F37" s="376">
        <v>0</v>
      </c>
      <c r="G37" s="377">
        <v>0</v>
      </c>
      <c r="H37" s="378">
        <v>0</v>
      </c>
      <c r="I37" s="375">
        <v>0</v>
      </c>
      <c r="J37" s="375">
        <v>0</v>
      </c>
      <c r="K37" s="375">
        <v>0</v>
      </c>
      <c r="L37" s="37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367">
        <v>0</v>
      </c>
      <c r="F38" s="367">
        <v>0</v>
      </c>
      <c r="G38" s="368">
        <v>0</v>
      </c>
      <c r="H38" s="369">
        <v>0</v>
      </c>
      <c r="I38" s="370">
        <v>0</v>
      </c>
      <c r="J38" s="370">
        <v>0</v>
      </c>
      <c r="K38" s="370">
        <v>0</v>
      </c>
      <c r="L38" s="371">
        <v>0</v>
      </c>
    </row>
    <row r="39" spans="1:12" ht="22" customHeight="1">
      <c r="A39" s="372"/>
      <c r="B39" s="373"/>
      <c r="C39" s="374">
        <v>0</v>
      </c>
      <c r="D39" s="375">
        <v>0</v>
      </c>
      <c r="E39" s="376">
        <v>0</v>
      </c>
      <c r="F39" s="376">
        <v>0</v>
      </c>
      <c r="G39" s="377">
        <v>0</v>
      </c>
      <c r="H39" s="378">
        <v>0</v>
      </c>
      <c r="I39" s="375">
        <v>0</v>
      </c>
      <c r="J39" s="375">
        <v>0</v>
      </c>
      <c r="K39" s="375">
        <v>0</v>
      </c>
      <c r="L39" s="37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367">
        <v>0</v>
      </c>
      <c r="F40" s="367">
        <v>0</v>
      </c>
      <c r="G40" s="368">
        <v>0</v>
      </c>
      <c r="H40" s="369">
        <v>0</v>
      </c>
      <c r="I40" s="370">
        <v>0</v>
      </c>
      <c r="J40" s="370">
        <v>0</v>
      </c>
      <c r="K40" s="370">
        <v>0</v>
      </c>
      <c r="L40" s="371">
        <v>0</v>
      </c>
    </row>
    <row r="41" spans="1:12" ht="22" customHeight="1">
      <c r="A41" s="372"/>
      <c r="B41" s="373"/>
      <c r="C41" s="374">
        <v>0</v>
      </c>
      <c r="D41" s="375">
        <v>0</v>
      </c>
      <c r="E41" s="376">
        <v>0</v>
      </c>
      <c r="F41" s="376">
        <v>0</v>
      </c>
      <c r="G41" s="377">
        <v>0</v>
      </c>
      <c r="H41" s="378">
        <v>0</v>
      </c>
      <c r="I41" s="375">
        <v>0</v>
      </c>
      <c r="J41" s="375">
        <v>0</v>
      </c>
      <c r="K41" s="375">
        <v>0</v>
      </c>
      <c r="L41" s="37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367">
        <v>0</v>
      </c>
      <c r="F42" s="367">
        <v>0</v>
      </c>
      <c r="G42" s="368">
        <v>0</v>
      </c>
      <c r="H42" s="369">
        <v>0</v>
      </c>
      <c r="I42" s="370">
        <v>0</v>
      </c>
      <c r="J42" s="370">
        <v>0</v>
      </c>
      <c r="K42" s="370">
        <v>0</v>
      </c>
      <c r="L42" s="371">
        <v>0</v>
      </c>
    </row>
    <row r="43" spans="1:12" ht="22" customHeight="1">
      <c r="A43" s="372"/>
      <c r="B43" s="373"/>
      <c r="C43" s="380">
        <v>0</v>
      </c>
      <c r="D43" s="375">
        <v>0</v>
      </c>
      <c r="E43" s="376">
        <v>0</v>
      </c>
      <c r="F43" s="376">
        <v>0</v>
      </c>
      <c r="G43" s="377">
        <v>0</v>
      </c>
      <c r="H43" s="378">
        <v>0</v>
      </c>
      <c r="I43" s="375">
        <v>0</v>
      </c>
      <c r="J43" s="375">
        <v>0</v>
      </c>
      <c r="K43" s="375">
        <v>0</v>
      </c>
      <c r="L43" s="37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367">
        <v>0</v>
      </c>
      <c r="F44" s="367">
        <v>0</v>
      </c>
      <c r="G44" s="368">
        <v>0</v>
      </c>
      <c r="H44" s="369">
        <v>0</v>
      </c>
      <c r="I44" s="370">
        <v>0</v>
      </c>
      <c r="J44" s="370">
        <v>0</v>
      </c>
      <c r="K44" s="370">
        <v>0</v>
      </c>
      <c r="L44" s="371">
        <v>0</v>
      </c>
    </row>
    <row r="45" spans="1:12" ht="22" customHeight="1">
      <c r="A45" s="372"/>
      <c r="B45" s="373"/>
      <c r="C45" s="380">
        <v>0</v>
      </c>
      <c r="D45" s="375">
        <v>0</v>
      </c>
      <c r="E45" s="376">
        <v>0</v>
      </c>
      <c r="F45" s="376">
        <v>0</v>
      </c>
      <c r="G45" s="377">
        <v>0</v>
      </c>
      <c r="H45" s="378">
        <v>0</v>
      </c>
      <c r="I45" s="375">
        <v>0</v>
      </c>
      <c r="J45" s="375">
        <v>0</v>
      </c>
      <c r="K45" s="375">
        <v>0</v>
      </c>
      <c r="L45" s="37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367">
        <v>0</v>
      </c>
      <c r="F46" s="367">
        <v>0</v>
      </c>
      <c r="G46" s="368">
        <v>0</v>
      </c>
      <c r="H46" s="369">
        <v>0</v>
      </c>
      <c r="I46" s="370">
        <v>0</v>
      </c>
      <c r="J46" s="370">
        <v>0</v>
      </c>
      <c r="K46" s="370">
        <v>0</v>
      </c>
      <c r="L46" s="371">
        <v>0</v>
      </c>
    </row>
    <row r="47" spans="1:12" ht="22" customHeight="1">
      <c r="A47" s="372"/>
      <c r="B47" s="373"/>
      <c r="C47" s="374">
        <v>0</v>
      </c>
      <c r="D47" s="375">
        <v>0</v>
      </c>
      <c r="E47" s="376">
        <v>0</v>
      </c>
      <c r="F47" s="376">
        <v>0</v>
      </c>
      <c r="G47" s="377">
        <v>0</v>
      </c>
      <c r="H47" s="378">
        <v>0</v>
      </c>
      <c r="I47" s="375">
        <v>0</v>
      </c>
      <c r="J47" s="375">
        <v>0</v>
      </c>
      <c r="K47" s="375">
        <v>0</v>
      </c>
      <c r="L47" s="37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367">
        <v>0</v>
      </c>
      <c r="F48" s="367">
        <v>0</v>
      </c>
      <c r="G48" s="368">
        <v>0</v>
      </c>
      <c r="H48" s="369">
        <v>0</v>
      </c>
      <c r="I48" s="370">
        <v>0</v>
      </c>
      <c r="J48" s="370">
        <v>0</v>
      </c>
      <c r="K48" s="370">
        <v>0</v>
      </c>
      <c r="L48" s="371">
        <v>0</v>
      </c>
    </row>
    <row r="49" spans="1:12" ht="22" customHeight="1">
      <c r="A49" s="372"/>
      <c r="B49" s="373"/>
      <c r="C49" s="374">
        <v>0</v>
      </c>
      <c r="D49" s="375">
        <v>0</v>
      </c>
      <c r="E49" s="376">
        <v>0</v>
      </c>
      <c r="F49" s="376">
        <v>0</v>
      </c>
      <c r="G49" s="377">
        <v>0</v>
      </c>
      <c r="H49" s="378">
        <v>0</v>
      </c>
      <c r="I49" s="375">
        <v>0</v>
      </c>
      <c r="J49" s="375">
        <v>0</v>
      </c>
      <c r="K49" s="375">
        <v>0</v>
      </c>
      <c r="L49" s="37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367">
        <v>0</v>
      </c>
      <c r="F50" s="367">
        <v>0</v>
      </c>
      <c r="G50" s="368">
        <v>0</v>
      </c>
      <c r="H50" s="369">
        <v>0</v>
      </c>
      <c r="I50" s="370">
        <v>0</v>
      </c>
      <c r="J50" s="370">
        <v>0</v>
      </c>
      <c r="K50" s="370">
        <v>0</v>
      </c>
      <c r="L50" s="371">
        <v>0</v>
      </c>
    </row>
    <row r="51" spans="1:12" ht="22" customHeight="1">
      <c r="A51" s="372"/>
      <c r="B51" s="373"/>
      <c r="C51" s="374">
        <v>0</v>
      </c>
      <c r="D51" s="375">
        <v>0</v>
      </c>
      <c r="E51" s="376">
        <v>0</v>
      </c>
      <c r="F51" s="376">
        <v>0</v>
      </c>
      <c r="G51" s="377">
        <v>0</v>
      </c>
      <c r="H51" s="378">
        <v>0</v>
      </c>
      <c r="I51" s="375">
        <v>0</v>
      </c>
      <c r="J51" s="375">
        <v>0</v>
      </c>
      <c r="K51" s="375">
        <v>0</v>
      </c>
      <c r="L51" s="37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367">
        <v>0</v>
      </c>
      <c r="F52" s="367">
        <v>0</v>
      </c>
      <c r="G52" s="368">
        <v>0</v>
      </c>
      <c r="H52" s="369">
        <v>0</v>
      </c>
      <c r="I52" s="370">
        <v>0</v>
      </c>
      <c r="J52" s="370">
        <v>0</v>
      </c>
      <c r="K52" s="370">
        <v>0</v>
      </c>
      <c r="L52" s="371">
        <v>0</v>
      </c>
    </row>
    <row r="53" spans="1:12" ht="22" customHeight="1">
      <c r="A53" s="372"/>
      <c r="B53" s="373"/>
      <c r="C53" s="374">
        <v>0</v>
      </c>
      <c r="D53" s="375">
        <v>0</v>
      </c>
      <c r="E53" s="376">
        <v>0</v>
      </c>
      <c r="F53" s="376">
        <v>0</v>
      </c>
      <c r="G53" s="377">
        <v>0</v>
      </c>
      <c r="H53" s="378">
        <v>0</v>
      </c>
      <c r="I53" s="375">
        <v>0</v>
      </c>
      <c r="J53" s="375">
        <v>0</v>
      </c>
      <c r="K53" s="375">
        <v>0</v>
      </c>
      <c r="L53" s="37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367">
        <v>0</v>
      </c>
      <c r="F54" s="367">
        <v>0</v>
      </c>
      <c r="G54" s="368">
        <v>0</v>
      </c>
      <c r="H54" s="369">
        <v>0</v>
      </c>
      <c r="I54" s="370">
        <v>0</v>
      </c>
      <c r="J54" s="370">
        <v>0</v>
      </c>
      <c r="K54" s="370">
        <v>0</v>
      </c>
      <c r="L54" s="371">
        <v>0</v>
      </c>
    </row>
    <row r="55" spans="1:12" ht="22" customHeight="1">
      <c r="A55" s="372"/>
      <c r="B55" s="373"/>
      <c r="C55" s="374">
        <v>0</v>
      </c>
      <c r="D55" s="375">
        <v>0</v>
      </c>
      <c r="E55" s="376">
        <v>0</v>
      </c>
      <c r="F55" s="376">
        <v>0</v>
      </c>
      <c r="G55" s="377">
        <v>0</v>
      </c>
      <c r="H55" s="378">
        <v>0</v>
      </c>
      <c r="I55" s="375">
        <v>0</v>
      </c>
      <c r="J55" s="375">
        <v>0</v>
      </c>
      <c r="K55" s="375">
        <v>0</v>
      </c>
      <c r="L55" s="37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367">
        <v>0</v>
      </c>
      <c r="F56" s="367">
        <v>0</v>
      </c>
      <c r="G56" s="368">
        <v>0</v>
      </c>
      <c r="H56" s="369">
        <v>0</v>
      </c>
      <c r="I56" s="370">
        <v>0</v>
      </c>
      <c r="J56" s="370">
        <v>0</v>
      </c>
      <c r="K56" s="370">
        <v>0</v>
      </c>
      <c r="L56" s="371">
        <v>0</v>
      </c>
    </row>
    <row r="57" spans="1:12" ht="22" customHeight="1">
      <c r="A57" s="372"/>
      <c r="B57" s="373"/>
      <c r="C57" s="380">
        <v>0</v>
      </c>
      <c r="D57" s="375">
        <v>0</v>
      </c>
      <c r="E57" s="376">
        <v>0</v>
      </c>
      <c r="F57" s="376">
        <v>0</v>
      </c>
      <c r="G57" s="377">
        <v>0</v>
      </c>
      <c r="H57" s="378">
        <v>0</v>
      </c>
      <c r="I57" s="375">
        <v>0</v>
      </c>
      <c r="J57" s="375">
        <v>0</v>
      </c>
      <c r="K57" s="375">
        <v>0</v>
      </c>
      <c r="L57" s="37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367">
        <v>0</v>
      </c>
      <c r="F58" s="367">
        <v>0</v>
      </c>
      <c r="G58" s="368">
        <v>0</v>
      </c>
      <c r="H58" s="369">
        <v>0</v>
      </c>
      <c r="I58" s="370">
        <v>0</v>
      </c>
      <c r="J58" s="370">
        <v>0</v>
      </c>
      <c r="K58" s="370">
        <v>0</v>
      </c>
      <c r="L58" s="371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02">
        <v>0</v>
      </c>
      <c r="F59" s="402">
        <v>0</v>
      </c>
      <c r="G59" s="403">
        <v>0</v>
      </c>
      <c r="H59" s="404">
        <v>0</v>
      </c>
      <c r="I59" s="401">
        <v>0</v>
      </c>
      <c r="J59" s="401">
        <v>0</v>
      </c>
      <c r="K59" s="401">
        <v>0</v>
      </c>
      <c r="L59" s="405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09">
        <v>0</v>
      </c>
      <c r="F60" s="409">
        <v>0</v>
      </c>
      <c r="G60" s="410">
        <v>0</v>
      </c>
      <c r="H60" s="411">
        <v>0</v>
      </c>
      <c r="I60" s="412">
        <v>0</v>
      </c>
      <c r="J60" s="412">
        <v>0</v>
      </c>
      <c r="K60" s="412">
        <v>0</v>
      </c>
      <c r="L60" s="371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376">
        <v>0</v>
      </c>
      <c r="F61" s="376">
        <v>0</v>
      </c>
      <c r="G61" s="377">
        <v>0</v>
      </c>
      <c r="H61" s="378">
        <v>0</v>
      </c>
      <c r="I61" s="375">
        <v>0</v>
      </c>
      <c r="J61" s="375">
        <v>0</v>
      </c>
      <c r="K61" s="375">
        <v>0</v>
      </c>
      <c r="L61" s="37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367">
        <v>0</v>
      </c>
      <c r="F62" s="367">
        <v>0</v>
      </c>
      <c r="G62" s="368">
        <v>0</v>
      </c>
      <c r="H62" s="369">
        <v>0</v>
      </c>
      <c r="I62" s="370">
        <v>0</v>
      </c>
      <c r="J62" s="370">
        <v>0</v>
      </c>
      <c r="K62" s="370">
        <v>0</v>
      </c>
      <c r="L62" s="371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376">
        <v>0</v>
      </c>
      <c r="F63" s="376">
        <v>0</v>
      </c>
      <c r="G63" s="377">
        <v>0</v>
      </c>
      <c r="H63" s="378">
        <v>0</v>
      </c>
      <c r="I63" s="375">
        <v>0</v>
      </c>
      <c r="J63" s="375">
        <v>0</v>
      </c>
      <c r="K63" s="375">
        <v>0</v>
      </c>
      <c r="L63" s="37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367">
        <v>0</v>
      </c>
      <c r="F64" s="367">
        <v>0</v>
      </c>
      <c r="G64" s="368">
        <v>0</v>
      </c>
      <c r="H64" s="369">
        <v>0</v>
      </c>
      <c r="I64" s="370">
        <v>0</v>
      </c>
      <c r="J64" s="370">
        <v>0</v>
      </c>
      <c r="K64" s="370">
        <v>0</v>
      </c>
      <c r="L64" s="371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376">
        <v>0</v>
      </c>
      <c r="F65" s="376">
        <v>0</v>
      </c>
      <c r="G65" s="377">
        <v>0</v>
      </c>
      <c r="H65" s="378">
        <v>0</v>
      </c>
      <c r="I65" s="375">
        <v>0</v>
      </c>
      <c r="J65" s="375">
        <v>0</v>
      </c>
      <c r="K65" s="375">
        <v>0</v>
      </c>
      <c r="L65" s="37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367">
        <v>0</v>
      </c>
      <c r="F66" s="367">
        <v>0</v>
      </c>
      <c r="G66" s="368">
        <v>0</v>
      </c>
      <c r="H66" s="369">
        <v>0</v>
      </c>
      <c r="I66" s="370">
        <v>0</v>
      </c>
      <c r="J66" s="370">
        <v>0</v>
      </c>
      <c r="K66" s="370">
        <v>0</v>
      </c>
      <c r="L66" s="371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376">
        <v>0</v>
      </c>
      <c r="F67" s="376">
        <v>0</v>
      </c>
      <c r="G67" s="377">
        <v>0</v>
      </c>
      <c r="H67" s="378">
        <v>0</v>
      </c>
      <c r="I67" s="375">
        <v>0</v>
      </c>
      <c r="J67" s="375">
        <v>0</v>
      </c>
      <c r="K67" s="375">
        <v>0</v>
      </c>
      <c r="L67" s="37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367">
        <v>0</v>
      </c>
      <c r="F68" s="367">
        <v>0</v>
      </c>
      <c r="G68" s="368">
        <v>0</v>
      </c>
      <c r="H68" s="369">
        <v>0</v>
      </c>
      <c r="I68" s="370">
        <v>0</v>
      </c>
      <c r="J68" s="370">
        <v>0</v>
      </c>
      <c r="K68" s="370">
        <v>0</v>
      </c>
      <c r="L68" s="371">
        <v>0</v>
      </c>
    </row>
    <row r="69" spans="1:12" ht="22" customHeight="1">
      <c r="A69" s="372"/>
      <c r="B69" s="373"/>
      <c r="C69" s="374">
        <v>0</v>
      </c>
      <c r="D69" s="375">
        <v>0</v>
      </c>
      <c r="E69" s="376">
        <v>0</v>
      </c>
      <c r="F69" s="376">
        <v>0</v>
      </c>
      <c r="G69" s="377">
        <v>0</v>
      </c>
      <c r="H69" s="378">
        <v>0</v>
      </c>
      <c r="I69" s="375">
        <v>0</v>
      </c>
      <c r="J69" s="375">
        <v>0</v>
      </c>
      <c r="K69" s="375">
        <v>0</v>
      </c>
      <c r="L69" s="37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367">
        <v>0</v>
      </c>
      <c r="F70" s="367">
        <v>0</v>
      </c>
      <c r="G70" s="368">
        <v>0</v>
      </c>
      <c r="H70" s="369">
        <v>0</v>
      </c>
      <c r="I70" s="370">
        <v>0</v>
      </c>
      <c r="J70" s="370">
        <v>0</v>
      </c>
      <c r="K70" s="370">
        <v>0</v>
      </c>
      <c r="L70" s="371">
        <v>0</v>
      </c>
    </row>
    <row r="71" spans="1:12" ht="22" customHeight="1">
      <c r="A71" s="372"/>
      <c r="B71" s="373"/>
      <c r="C71" s="380">
        <v>0</v>
      </c>
      <c r="D71" s="375">
        <v>0</v>
      </c>
      <c r="E71" s="376">
        <v>0</v>
      </c>
      <c r="F71" s="376">
        <v>0</v>
      </c>
      <c r="G71" s="377">
        <v>0</v>
      </c>
      <c r="H71" s="378">
        <v>0</v>
      </c>
      <c r="I71" s="375">
        <v>0</v>
      </c>
      <c r="J71" s="375">
        <v>0</v>
      </c>
      <c r="K71" s="375">
        <v>0</v>
      </c>
      <c r="L71" s="37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367">
        <v>0</v>
      </c>
      <c r="F72" s="367">
        <v>0</v>
      </c>
      <c r="G72" s="368">
        <v>0</v>
      </c>
      <c r="H72" s="369">
        <v>0</v>
      </c>
      <c r="I72" s="370">
        <v>0</v>
      </c>
      <c r="J72" s="370">
        <v>0</v>
      </c>
      <c r="K72" s="370">
        <v>0</v>
      </c>
      <c r="L72" s="371">
        <v>0</v>
      </c>
    </row>
    <row r="73" spans="1:12" ht="22" customHeight="1">
      <c r="A73" s="372"/>
      <c r="B73" s="373"/>
      <c r="C73" s="380">
        <v>0</v>
      </c>
      <c r="D73" s="375">
        <v>0</v>
      </c>
      <c r="E73" s="376">
        <v>0</v>
      </c>
      <c r="F73" s="376">
        <v>0</v>
      </c>
      <c r="G73" s="377">
        <v>0</v>
      </c>
      <c r="H73" s="378">
        <v>0</v>
      </c>
      <c r="I73" s="375">
        <v>0</v>
      </c>
      <c r="J73" s="375">
        <v>0</v>
      </c>
      <c r="K73" s="375">
        <v>0</v>
      </c>
      <c r="L73" s="37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367">
        <v>0</v>
      </c>
      <c r="F74" s="367">
        <v>0</v>
      </c>
      <c r="G74" s="368">
        <v>0</v>
      </c>
      <c r="H74" s="369">
        <v>0</v>
      </c>
      <c r="I74" s="370">
        <v>0</v>
      </c>
      <c r="J74" s="370">
        <v>0</v>
      </c>
      <c r="K74" s="370">
        <v>0</v>
      </c>
      <c r="L74" s="371">
        <v>0</v>
      </c>
    </row>
    <row r="75" spans="1:12" ht="22" customHeight="1">
      <c r="A75" s="372"/>
      <c r="B75" s="373"/>
      <c r="C75" s="380">
        <v>0</v>
      </c>
      <c r="D75" s="375">
        <v>0</v>
      </c>
      <c r="E75" s="376">
        <v>0</v>
      </c>
      <c r="F75" s="376">
        <v>0</v>
      </c>
      <c r="G75" s="377">
        <v>0</v>
      </c>
      <c r="H75" s="378">
        <v>0</v>
      </c>
      <c r="I75" s="375">
        <v>0</v>
      </c>
      <c r="J75" s="375">
        <v>0</v>
      </c>
      <c r="K75" s="375">
        <v>0</v>
      </c>
      <c r="L75" s="37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367">
        <v>0</v>
      </c>
      <c r="F76" s="367">
        <v>0</v>
      </c>
      <c r="G76" s="368">
        <v>0</v>
      </c>
      <c r="H76" s="369">
        <v>0</v>
      </c>
      <c r="I76" s="370">
        <v>0</v>
      </c>
      <c r="J76" s="370">
        <v>0</v>
      </c>
      <c r="K76" s="370">
        <v>0</v>
      </c>
      <c r="L76" s="371">
        <v>0</v>
      </c>
    </row>
    <row r="77" spans="1:12" ht="22" customHeight="1">
      <c r="A77" s="372"/>
      <c r="B77" s="373"/>
      <c r="C77" s="374">
        <v>0</v>
      </c>
      <c r="D77" s="375">
        <v>0</v>
      </c>
      <c r="E77" s="376">
        <v>0</v>
      </c>
      <c r="F77" s="376">
        <v>0</v>
      </c>
      <c r="G77" s="377">
        <v>0</v>
      </c>
      <c r="H77" s="378">
        <v>0</v>
      </c>
      <c r="I77" s="375">
        <v>0</v>
      </c>
      <c r="J77" s="375">
        <v>0</v>
      </c>
      <c r="K77" s="375">
        <v>0</v>
      </c>
      <c r="L77" s="37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367">
        <v>0</v>
      </c>
      <c r="F78" s="367">
        <v>0</v>
      </c>
      <c r="G78" s="368">
        <v>0</v>
      </c>
      <c r="H78" s="369">
        <v>0</v>
      </c>
      <c r="I78" s="370">
        <v>0</v>
      </c>
      <c r="J78" s="370">
        <v>0</v>
      </c>
      <c r="K78" s="370">
        <v>0</v>
      </c>
      <c r="L78" s="371">
        <v>0</v>
      </c>
    </row>
    <row r="79" spans="1:12" ht="22" customHeight="1">
      <c r="A79" s="372"/>
      <c r="B79" s="373"/>
      <c r="C79" s="374">
        <v>0</v>
      </c>
      <c r="D79" s="375">
        <v>0</v>
      </c>
      <c r="E79" s="376">
        <v>0</v>
      </c>
      <c r="F79" s="376">
        <v>0</v>
      </c>
      <c r="G79" s="377">
        <v>0</v>
      </c>
      <c r="H79" s="378">
        <v>0</v>
      </c>
      <c r="I79" s="375">
        <v>0</v>
      </c>
      <c r="J79" s="375">
        <v>0</v>
      </c>
      <c r="K79" s="375">
        <v>0</v>
      </c>
      <c r="L79" s="37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367">
        <v>0</v>
      </c>
      <c r="F80" s="367">
        <v>0</v>
      </c>
      <c r="G80" s="368">
        <v>0</v>
      </c>
      <c r="H80" s="369">
        <v>0</v>
      </c>
      <c r="I80" s="370">
        <v>0</v>
      </c>
      <c r="J80" s="370">
        <v>0</v>
      </c>
      <c r="K80" s="370">
        <v>0</v>
      </c>
      <c r="L80" s="371">
        <v>0</v>
      </c>
    </row>
    <row r="81" spans="1:12" ht="22" customHeight="1">
      <c r="A81" s="372"/>
      <c r="B81" s="373"/>
      <c r="C81" s="380">
        <v>0</v>
      </c>
      <c r="D81" s="375">
        <v>0</v>
      </c>
      <c r="E81" s="376">
        <v>0</v>
      </c>
      <c r="F81" s="376">
        <v>0</v>
      </c>
      <c r="G81" s="377">
        <v>0</v>
      </c>
      <c r="H81" s="378">
        <v>0</v>
      </c>
      <c r="I81" s="375">
        <v>0</v>
      </c>
      <c r="J81" s="375">
        <v>0</v>
      </c>
      <c r="K81" s="375">
        <v>0</v>
      </c>
      <c r="L81" s="37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367">
        <v>0</v>
      </c>
      <c r="F82" s="367">
        <v>0</v>
      </c>
      <c r="G82" s="368">
        <v>0</v>
      </c>
      <c r="H82" s="369">
        <v>0</v>
      </c>
      <c r="I82" s="370">
        <v>0</v>
      </c>
      <c r="J82" s="370">
        <v>0</v>
      </c>
      <c r="K82" s="370">
        <v>0</v>
      </c>
      <c r="L82" s="371">
        <v>0</v>
      </c>
    </row>
    <row r="83" spans="1:12" ht="22" customHeight="1">
      <c r="A83" s="372"/>
      <c r="B83" s="373"/>
      <c r="C83" s="380">
        <v>0</v>
      </c>
      <c r="D83" s="375">
        <v>0</v>
      </c>
      <c r="E83" s="376">
        <v>0</v>
      </c>
      <c r="F83" s="376">
        <v>0</v>
      </c>
      <c r="G83" s="377">
        <v>0</v>
      </c>
      <c r="H83" s="378">
        <v>0</v>
      </c>
      <c r="I83" s="375">
        <v>0</v>
      </c>
      <c r="J83" s="375">
        <v>0</v>
      </c>
      <c r="K83" s="375">
        <v>0</v>
      </c>
      <c r="L83" s="37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367">
        <v>0</v>
      </c>
      <c r="F84" s="367">
        <v>0</v>
      </c>
      <c r="G84" s="368">
        <v>0</v>
      </c>
      <c r="H84" s="369">
        <v>0</v>
      </c>
      <c r="I84" s="370">
        <v>0</v>
      </c>
      <c r="J84" s="370">
        <v>0</v>
      </c>
      <c r="K84" s="370">
        <v>0</v>
      </c>
      <c r="L84" s="371">
        <v>0</v>
      </c>
    </row>
    <row r="85" spans="1:12" ht="22" customHeight="1">
      <c r="A85" s="372"/>
      <c r="B85" s="373"/>
      <c r="C85" s="374">
        <v>0</v>
      </c>
      <c r="D85" s="375">
        <v>0</v>
      </c>
      <c r="E85" s="376">
        <v>0</v>
      </c>
      <c r="F85" s="376">
        <v>0</v>
      </c>
      <c r="G85" s="377">
        <v>0</v>
      </c>
      <c r="H85" s="378">
        <v>0</v>
      </c>
      <c r="I85" s="375">
        <v>0</v>
      </c>
      <c r="J85" s="375">
        <v>0</v>
      </c>
      <c r="K85" s="375">
        <v>0</v>
      </c>
      <c r="L85" s="37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367">
        <v>0</v>
      </c>
      <c r="F86" s="367">
        <v>0</v>
      </c>
      <c r="G86" s="368">
        <v>0</v>
      </c>
      <c r="H86" s="369">
        <v>0</v>
      </c>
      <c r="I86" s="370">
        <v>0</v>
      </c>
      <c r="J86" s="370">
        <v>0</v>
      </c>
      <c r="K86" s="370">
        <v>0</v>
      </c>
      <c r="L86" s="371">
        <v>0</v>
      </c>
    </row>
    <row r="87" spans="1:12" ht="22" customHeight="1">
      <c r="A87" s="372"/>
      <c r="B87" s="373"/>
      <c r="C87" s="374">
        <v>0</v>
      </c>
      <c r="D87" s="375">
        <v>0</v>
      </c>
      <c r="E87" s="376">
        <v>0</v>
      </c>
      <c r="F87" s="376">
        <v>0</v>
      </c>
      <c r="G87" s="377">
        <v>0</v>
      </c>
      <c r="H87" s="378">
        <v>0</v>
      </c>
      <c r="I87" s="375">
        <v>0</v>
      </c>
      <c r="J87" s="375">
        <v>0</v>
      </c>
      <c r="K87" s="375">
        <v>0</v>
      </c>
      <c r="L87" s="37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367">
        <v>0</v>
      </c>
      <c r="F88" s="367">
        <v>0</v>
      </c>
      <c r="G88" s="368">
        <v>0</v>
      </c>
      <c r="H88" s="369">
        <v>0</v>
      </c>
      <c r="I88" s="370">
        <v>0</v>
      </c>
      <c r="J88" s="370">
        <v>0</v>
      </c>
      <c r="K88" s="370">
        <v>0</v>
      </c>
      <c r="L88" s="371">
        <v>0</v>
      </c>
    </row>
    <row r="89" spans="1:12" ht="22" customHeight="1">
      <c r="A89" s="372"/>
      <c r="B89" s="373"/>
      <c r="C89" s="380">
        <v>0</v>
      </c>
      <c r="D89" s="375">
        <v>0</v>
      </c>
      <c r="E89" s="376">
        <v>0</v>
      </c>
      <c r="F89" s="376">
        <v>0</v>
      </c>
      <c r="G89" s="377">
        <v>0</v>
      </c>
      <c r="H89" s="378">
        <v>0</v>
      </c>
      <c r="I89" s="375">
        <v>0</v>
      </c>
      <c r="J89" s="375">
        <v>0</v>
      </c>
      <c r="K89" s="375">
        <v>0</v>
      </c>
      <c r="L89" s="37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367">
        <v>0</v>
      </c>
      <c r="F90" s="367">
        <v>0</v>
      </c>
      <c r="G90" s="368">
        <v>0</v>
      </c>
      <c r="H90" s="369">
        <v>0</v>
      </c>
      <c r="I90" s="370">
        <v>0</v>
      </c>
      <c r="J90" s="370">
        <v>0</v>
      </c>
      <c r="K90" s="370">
        <v>0</v>
      </c>
      <c r="L90" s="371">
        <v>0</v>
      </c>
    </row>
    <row r="91" spans="1:12" ht="22" customHeight="1">
      <c r="A91" s="372"/>
      <c r="B91" s="373"/>
      <c r="C91" s="380">
        <v>0</v>
      </c>
      <c r="D91" s="375">
        <v>0</v>
      </c>
      <c r="E91" s="376">
        <v>0</v>
      </c>
      <c r="F91" s="376">
        <v>0</v>
      </c>
      <c r="G91" s="377">
        <v>0</v>
      </c>
      <c r="H91" s="378">
        <v>0</v>
      </c>
      <c r="I91" s="375">
        <v>0</v>
      </c>
      <c r="J91" s="375">
        <v>0</v>
      </c>
      <c r="K91" s="375">
        <v>0</v>
      </c>
      <c r="L91" s="37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367">
        <v>0</v>
      </c>
      <c r="F92" s="367">
        <v>0</v>
      </c>
      <c r="G92" s="368">
        <v>0</v>
      </c>
      <c r="H92" s="369">
        <v>0</v>
      </c>
      <c r="I92" s="370">
        <v>0</v>
      </c>
      <c r="J92" s="370">
        <v>0</v>
      </c>
      <c r="K92" s="370">
        <v>0</v>
      </c>
      <c r="L92" s="371">
        <v>0</v>
      </c>
    </row>
    <row r="93" spans="1:12" ht="22" customHeight="1">
      <c r="A93" s="372"/>
      <c r="B93" s="373"/>
      <c r="C93" s="374">
        <v>0</v>
      </c>
      <c r="D93" s="375">
        <v>0</v>
      </c>
      <c r="E93" s="376">
        <v>0</v>
      </c>
      <c r="F93" s="376">
        <v>0</v>
      </c>
      <c r="G93" s="377">
        <v>0</v>
      </c>
      <c r="H93" s="378">
        <v>0</v>
      </c>
      <c r="I93" s="375">
        <v>0</v>
      </c>
      <c r="J93" s="375">
        <v>0</v>
      </c>
      <c r="K93" s="375">
        <v>0</v>
      </c>
      <c r="L93" s="37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367">
        <v>0</v>
      </c>
      <c r="F94" s="367">
        <v>0</v>
      </c>
      <c r="G94" s="368">
        <v>0</v>
      </c>
      <c r="H94" s="369">
        <v>0</v>
      </c>
      <c r="I94" s="370">
        <v>0</v>
      </c>
      <c r="J94" s="370">
        <v>0</v>
      </c>
      <c r="K94" s="370">
        <v>0</v>
      </c>
      <c r="L94" s="371">
        <v>0</v>
      </c>
    </row>
    <row r="95" spans="1:12" ht="22" customHeight="1">
      <c r="A95" s="372"/>
      <c r="B95" s="373"/>
      <c r="C95" s="374">
        <v>0</v>
      </c>
      <c r="D95" s="375">
        <v>0</v>
      </c>
      <c r="E95" s="376">
        <v>0</v>
      </c>
      <c r="F95" s="376">
        <v>0</v>
      </c>
      <c r="G95" s="377">
        <v>0</v>
      </c>
      <c r="H95" s="378">
        <v>0</v>
      </c>
      <c r="I95" s="375">
        <v>0</v>
      </c>
      <c r="J95" s="375">
        <v>0</v>
      </c>
      <c r="K95" s="375">
        <v>0</v>
      </c>
      <c r="L95" s="37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367">
        <v>0</v>
      </c>
      <c r="F96" s="367">
        <v>0</v>
      </c>
      <c r="G96" s="368">
        <v>0</v>
      </c>
      <c r="H96" s="369">
        <v>0</v>
      </c>
      <c r="I96" s="370">
        <v>0</v>
      </c>
      <c r="J96" s="370">
        <v>0</v>
      </c>
      <c r="K96" s="370">
        <v>0</v>
      </c>
      <c r="L96" s="371">
        <v>0</v>
      </c>
    </row>
    <row r="97" spans="1:12" ht="22" customHeight="1">
      <c r="A97" s="372"/>
      <c r="B97" s="373"/>
      <c r="C97" s="380">
        <v>0</v>
      </c>
      <c r="D97" s="375">
        <v>0</v>
      </c>
      <c r="E97" s="376">
        <v>0</v>
      </c>
      <c r="F97" s="376">
        <v>0</v>
      </c>
      <c r="G97" s="377">
        <v>0</v>
      </c>
      <c r="H97" s="378">
        <v>0</v>
      </c>
      <c r="I97" s="375">
        <v>0</v>
      </c>
      <c r="J97" s="375">
        <v>0</v>
      </c>
      <c r="K97" s="375">
        <v>0</v>
      </c>
      <c r="L97" s="37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367">
        <v>0</v>
      </c>
      <c r="F98" s="367">
        <v>0</v>
      </c>
      <c r="G98" s="368">
        <v>0</v>
      </c>
      <c r="H98" s="369">
        <v>0</v>
      </c>
      <c r="I98" s="370">
        <v>0</v>
      </c>
      <c r="J98" s="370">
        <v>0</v>
      </c>
      <c r="K98" s="370">
        <v>0</v>
      </c>
      <c r="L98" s="371">
        <v>0</v>
      </c>
    </row>
    <row r="99" spans="1:12" ht="22" customHeight="1">
      <c r="A99" s="372"/>
      <c r="B99" s="373"/>
      <c r="C99" s="380">
        <v>0</v>
      </c>
      <c r="D99" s="375">
        <v>0</v>
      </c>
      <c r="E99" s="376">
        <v>0</v>
      </c>
      <c r="F99" s="376">
        <v>0</v>
      </c>
      <c r="G99" s="377">
        <v>0</v>
      </c>
      <c r="H99" s="378">
        <v>0</v>
      </c>
      <c r="I99" s="375">
        <v>0</v>
      </c>
      <c r="J99" s="375">
        <v>0</v>
      </c>
      <c r="K99" s="375">
        <v>0</v>
      </c>
      <c r="L99" s="37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367">
        <v>0</v>
      </c>
      <c r="F100" s="367">
        <v>0</v>
      </c>
      <c r="G100" s="368">
        <v>0</v>
      </c>
      <c r="H100" s="369">
        <v>0</v>
      </c>
      <c r="I100" s="370">
        <v>0</v>
      </c>
      <c r="J100" s="370">
        <v>0</v>
      </c>
      <c r="K100" s="370">
        <v>0</v>
      </c>
      <c r="L100" s="371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376">
        <v>0</v>
      </c>
      <c r="F101" s="376">
        <v>0</v>
      </c>
      <c r="G101" s="377">
        <v>0</v>
      </c>
      <c r="H101" s="378">
        <v>0</v>
      </c>
      <c r="I101" s="375">
        <v>0</v>
      </c>
      <c r="J101" s="375">
        <v>0</v>
      </c>
      <c r="K101" s="375">
        <v>0</v>
      </c>
      <c r="L101" s="37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367">
        <v>0</v>
      </c>
      <c r="F102" s="367">
        <v>0</v>
      </c>
      <c r="G102" s="368">
        <v>0</v>
      </c>
      <c r="H102" s="369">
        <v>0</v>
      </c>
      <c r="I102" s="370">
        <v>0</v>
      </c>
      <c r="J102" s="370">
        <v>0</v>
      </c>
      <c r="K102" s="370">
        <v>0</v>
      </c>
      <c r="L102" s="371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376">
        <v>0</v>
      </c>
      <c r="F103" s="376">
        <v>0</v>
      </c>
      <c r="G103" s="377">
        <v>0</v>
      </c>
      <c r="H103" s="378">
        <v>0</v>
      </c>
      <c r="I103" s="375">
        <v>0</v>
      </c>
      <c r="J103" s="375">
        <v>0</v>
      </c>
      <c r="K103" s="375">
        <v>0</v>
      </c>
      <c r="L103" s="37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367">
        <v>0</v>
      </c>
      <c r="F104" s="367">
        <v>0</v>
      </c>
      <c r="G104" s="368">
        <v>0</v>
      </c>
      <c r="H104" s="369">
        <v>0</v>
      </c>
      <c r="I104" s="370">
        <v>0</v>
      </c>
      <c r="J104" s="370">
        <v>0</v>
      </c>
      <c r="K104" s="370">
        <v>0</v>
      </c>
      <c r="L104" s="371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376">
        <v>0</v>
      </c>
      <c r="F105" s="376">
        <v>0</v>
      </c>
      <c r="G105" s="377">
        <v>0</v>
      </c>
      <c r="H105" s="378">
        <v>0</v>
      </c>
      <c r="I105" s="375">
        <v>0</v>
      </c>
      <c r="J105" s="375">
        <v>0</v>
      </c>
      <c r="K105" s="375">
        <v>0</v>
      </c>
      <c r="L105" s="37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367">
        <v>0</v>
      </c>
      <c r="F106" s="367">
        <v>0</v>
      </c>
      <c r="G106" s="368">
        <v>0</v>
      </c>
      <c r="H106" s="369">
        <v>0</v>
      </c>
      <c r="I106" s="370">
        <v>0</v>
      </c>
      <c r="J106" s="370">
        <v>0</v>
      </c>
      <c r="K106" s="370">
        <v>0</v>
      </c>
      <c r="L106" s="371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376">
        <v>0</v>
      </c>
      <c r="F107" s="376">
        <v>0</v>
      </c>
      <c r="G107" s="377">
        <v>0</v>
      </c>
      <c r="H107" s="378">
        <v>0</v>
      </c>
      <c r="I107" s="375">
        <v>0</v>
      </c>
      <c r="J107" s="375">
        <v>0</v>
      </c>
      <c r="K107" s="375">
        <v>0</v>
      </c>
      <c r="L107" s="37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367">
        <v>0</v>
      </c>
      <c r="F108" s="367">
        <v>0</v>
      </c>
      <c r="G108" s="368">
        <v>0</v>
      </c>
      <c r="H108" s="369">
        <v>0</v>
      </c>
      <c r="I108" s="370">
        <v>0</v>
      </c>
      <c r="J108" s="370">
        <v>0</v>
      </c>
      <c r="K108" s="370">
        <v>0</v>
      </c>
      <c r="L108" s="371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376">
        <v>0</v>
      </c>
      <c r="F109" s="376">
        <v>0</v>
      </c>
      <c r="G109" s="377">
        <v>0</v>
      </c>
      <c r="H109" s="378">
        <v>0</v>
      </c>
      <c r="I109" s="375">
        <v>0</v>
      </c>
      <c r="J109" s="375">
        <v>0</v>
      </c>
      <c r="K109" s="375">
        <v>0</v>
      </c>
      <c r="L109" s="37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367">
        <v>0</v>
      </c>
      <c r="F110" s="367">
        <v>0</v>
      </c>
      <c r="G110" s="368">
        <v>0</v>
      </c>
      <c r="H110" s="369">
        <v>0</v>
      </c>
      <c r="I110" s="370">
        <v>0</v>
      </c>
      <c r="J110" s="370">
        <v>0</v>
      </c>
      <c r="K110" s="370">
        <v>0</v>
      </c>
      <c r="L110" s="371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376">
        <v>0</v>
      </c>
      <c r="F111" s="376">
        <v>0</v>
      </c>
      <c r="G111" s="377">
        <v>0</v>
      </c>
      <c r="H111" s="378">
        <v>0</v>
      </c>
      <c r="I111" s="375">
        <v>0</v>
      </c>
      <c r="J111" s="375">
        <v>0</v>
      </c>
      <c r="K111" s="375">
        <v>0</v>
      </c>
      <c r="L111" s="379">
        <v>0</v>
      </c>
    </row>
    <row r="112" spans="1:12" ht="22" customHeight="1">
      <c r="A112" s="363"/>
      <c r="B112" s="364"/>
      <c r="C112" s="381">
        <v>0</v>
      </c>
      <c r="D112" s="366">
        <v>0</v>
      </c>
      <c r="E112" s="367">
        <v>0</v>
      </c>
      <c r="F112" s="367">
        <v>0</v>
      </c>
      <c r="G112" s="368">
        <v>0</v>
      </c>
      <c r="H112" s="369">
        <v>0</v>
      </c>
      <c r="I112" s="370">
        <v>0</v>
      </c>
      <c r="J112" s="370">
        <v>0</v>
      </c>
      <c r="K112" s="370">
        <v>0</v>
      </c>
      <c r="L112" s="371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386">
        <v>0</v>
      </c>
      <c r="F113" s="386">
        <v>0</v>
      </c>
      <c r="G113" s="387">
        <v>0</v>
      </c>
      <c r="H113" s="388">
        <v>0</v>
      </c>
      <c r="I113" s="385">
        <v>0</v>
      </c>
      <c r="J113" s="385">
        <v>0</v>
      </c>
      <c r="K113" s="385">
        <v>0</v>
      </c>
      <c r="L113" s="389">
        <v>0</v>
      </c>
    </row>
    <row r="114" spans="1:12" ht="22" customHeight="1" thickBot="1">
      <c r="A114" s="352"/>
      <c r="B114" s="352"/>
      <c r="C114" s="352"/>
      <c r="D114" s="352"/>
      <c r="E114" s="352"/>
      <c r="F114" s="352"/>
      <c r="G114" s="352"/>
      <c r="H114" s="352"/>
      <c r="I114" s="352"/>
      <c r="J114" s="352"/>
      <c r="K114" s="352"/>
      <c r="L114" s="352"/>
    </row>
    <row r="115" spans="1:12" ht="22" customHeight="1" thickBot="1">
      <c r="A115" s="630" t="s">
        <v>117</v>
      </c>
      <c r="B115" s="631"/>
      <c r="C115" s="423">
        <f t="shared" ref="C115:L115" si="0">SUM(C5:C113)</f>
        <v>0</v>
      </c>
      <c r="D115" s="423">
        <f t="shared" si="0"/>
        <v>0</v>
      </c>
      <c r="E115" s="423">
        <f t="shared" si="0"/>
        <v>0</v>
      </c>
      <c r="F115" s="423">
        <f t="shared" si="0"/>
        <v>0</v>
      </c>
      <c r="G115" s="423">
        <f t="shared" si="0"/>
        <v>0</v>
      </c>
      <c r="H115" s="423">
        <f t="shared" si="0"/>
        <v>0</v>
      </c>
      <c r="I115" s="423">
        <f t="shared" si="0"/>
        <v>0</v>
      </c>
      <c r="J115" s="423">
        <f t="shared" si="0"/>
        <v>0</v>
      </c>
      <c r="K115" s="423">
        <f t="shared" si="0"/>
        <v>0</v>
      </c>
      <c r="L115" s="425">
        <f t="shared" si="0"/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C5" sqref="A5:C5"/>
    </sheetView>
  </sheetViews>
  <sheetFormatPr baseColWidth="10" defaultColWidth="9.5" defaultRowHeight="15" x14ac:dyDescent="0"/>
  <cols>
    <col min="1" max="4" width="21.5" style="353" customWidth="1"/>
    <col min="5" max="5" width="21.5" style="457" customWidth="1"/>
    <col min="6" max="12" width="21.5" style="353" customWidth="1"/>
    <col min="13" max="16384" width="9.5" style="26"/>
  </cols>
  <sheetData>
    <row r="1" spans="1:14" s="5" customFormat="1" ht="33" customHeight="1">
      <c r="A1" s="470"/>
      <c r="B1" s="470"/>
      <c r="D1" s="470"/>
      <c r="E1" s="473" t="s">
        <v>220</v>
      </c>
      <c r="F1" s="470"/>
      <c r="G1" s="470"/>
      <c r="H1" s="470"/>
      <c r="I1" s="470"/>
      <c r="J1" s="470"/>
      <c r="K1" s="470" t="s">
        <v>197</v>
      </c>
      <c r="L1" s="470"/>
      <c r="M1" s="46"/>
      <c r="N1" s="46"/>
    </row>
    <row r="2" spans="1:14" s="14" customFormat="1" ht="18" customHeight="1" thickBot="1">
      <c r="A2" s="471"/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</row>
    <row r="3" spans="1:14" s="395" customFormat="1" ht="28" customHeight="1" thickBot="1">
      <c r="A3" s="390" t="s">
        <v>105</v>
      </c>
      <c r="B3" s="391" t="s">
        <v>108</v>
      </c>
      <c r="C3" s="392" t="s">
        <v>205</v>
      </c>
      <c r="D3" s="392" t="s">
        <v>106</v>
      </c>
      <c r="E3" s="413" t="s">
        <v>61</v>
      </c>
      <c r="F3" s="415"/>
      <c r="G3" s="415"/>
      <c r="H3" s="416"/>
      <c r="I3" s="415"/>
      <c r="J3" s="415"/>
      <c r="K3" s="414"/>
      <c r="L3" s="394" t="s">
        <v>203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/>
    </row>
    <row r="6" spans="1:14" s="14" customFormat="1" ht="22" customHeight="1">
      <c r="A6" s="363"/>
      <c r="B6" s="364"/>
      <c r="C6" s="365"/>
      <c r="D6" s="366"/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1">
    <mergeCell ref="A115:B115"/>
  </mergeCells>
  <phoneticPr fontId="78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A8" sqref="A8"/>
    </sheetView>
  </sheetViews>
  <sheetFormatPr baseColWidth="10" defaultColWidth="8.83203125" defaultRowHeight="15" x14ac:dyDescent="0"/>
  <cols>
    <col min="1" max="4" width="21" style="353" customWidth="1"/>
    <col min="5" max="5" width="21" style="457" customWidth="1"/>
    <col min="6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0"/>
      <c r="E1" s="472" t="s">
        <v>220</v>
      </c>
      <c r="F1" s="470"/>
      <c r="G1" s="470"/>
      <c r="H1" s="470"/>
      <c r="I1" s="470"/>
      <c r="J1" s="470"/>
      <c r="K1" s="470" t="s">
        <v>198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8" customHeight="1" thickBot="1">
      <c r="A3" s="390" t="s">
        <v>105</v>
      </c>
      <c r="B3" s="391" t="s">
        <v>204</v>
      </c>
      <c r="C3" s="392" t="s">
        <v>221</v>
      </c>
      <c r="D3" s="392" t="s">
        <v>118</v>
      </c>
      <c r="E3" s="413" t="s">
        <v>61</v>
      </c>
      <c r="F3" s="415"/>
      <c r="G3" s="415"/>
      <c r="H3" s="416"/>
      <c r="I3" s="415"/>
      <c r="J3" s="415"/>
      <c r="K3" s="414"/>
      <c r="L3" s="394" t="s">
        <v>203</v>
      </c>
    </row>
    <row r="4" spans="1:14" ht="14" customHeight="1" thickBot="1">
      <c r="A4" s="351"/>
      <c r="B4" s="351"/>
      <c r="C4" s="351"/>
      <c r="D4" s="351"/>
      <c r="E4" s="449"/>
      <c r="F4" s="354"/>
      <c r="G4" s="351"/>
      <c r="H4" s="351"/>
    </row>
    <row r="5" spans="1:14" s="14" customFormat="1" ht="22" customHeight="1">
      <c r="A5" s="355"/>
      <c r="B5" s="356"/>
      <c r="C5" s="396"/>
      <c r="D5" s="357"/>
      <c r="E5" s="450"/>
      <c r="F5" s="429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>
        <v>0</v>
      </c>
      <c r="D6" s="366">
        <v>0</v>
      </c>
      <c r="E6" s="451"/>
      <c r="F6" s="436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>
        <v>0</v>
      </c>
      <c r="D7" s="375">
        <v>0</v>
      </c>
      <c r="E7" s="452"/>
      <c r="F7" s="439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>
        <v>0</v>
      </c>
      <c r="D8" s="366">
        <v>0</v>
      </c>
      <c r="E8" s="451"/>
      <c r="F8" s="436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>
        <v>0</v>
      </c>
      <c r="D9" s="375">
        <v>0</v>
      </c>
      <c r="E9" s="452"/>
      <c r="F9" s="439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>
        <v>0</v>
      </c>
      <c r="D10" s="366">
        <v>0</v>
      </c>
      <c r="E10" s="451"/>
      <c r="F10" s="436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>
        <v>0</v>
      </c>
      <c r="D11" s="375">
        <v>0</v>
      </c>
      <c r="E11" s="452"/>
      <c r="F11" s="439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>
        <v>0</v>
      </c>
      <c r="D12" s="366">
        <v>0</v>
      </c>
      <c r="E12" s="451"/>
      <c r="F12" s="436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>
        <v>0</v>
      </c>
      <c r="D13" s="375">
        <v>0</v>
      </c>
      <c r="E13" s="452"/>
      <c r="F13" s="439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>
        <v>0</v>
      </c>
      <c r="D14" s="366">
        <v>0</v>
      </c>
      <c r="E14" s="451"/>
      <c r="F14" s="436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>
        <v>0</v>
      </c>
      <c r="D15" s="375">
        <v>0</v>
      </c>
      <c r="E15" s="452"/>
      <c r="F15" s="439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>
        <v>0</v>
      </c>
      <c r="D16" s="366">
        <v>0</v>
      </c>
      <c r="E16" s="451"/>
      <c r="F16" s="436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>
        <v>0</v>
      </c>
      <c r="D17" s="375">
        <v>0</v>
      </c>
      <c r="E17" s="452"/>
      <c r="F17" s="439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>
        <v>0</v>
      </c>
      <c r="D18" s="366">
        <v>0</v>
      </c>
      <c r="E18" s="451"/>
      <c r="F18" s="436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>
        <v>0</v>
      </c>
      <c r="D19" s="375">
        <v>0</v>
      </c>
      <c r="E19" s="452"/>
      <c r="F19" s="439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>
        <v>0</v>
      </c>
      <c r="D20" s="366">
        <v>0</v>
      </c>
      <c r="E20" s="451"/>
      <c r="F20" s="436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>
        <v>0</v>
      </c>
      <c r="D21" s="375">
        <v>0</v>
      </c>
      <c r="E21" s="452"/>
      <c r="F21" s="439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>
        <v>0</v>
      </c>
      <c r="D22" s="366">
        <v>0</v>
      </c>
      <c r="E22" s="451"/>
      <c r="F22" s="436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>
        <v>0</v>
      </c>
      <c r="D23" s="375">
        <v>0</v>
      </c>
      <c r="E23" s="452"/>
      <c r="F23" s="439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>
        <v>0</v>
      </c>
      <c r="D24" s="366">
        <v>0</v>
      </c>
      <c r="E24" s="451"/>
      <c r="F24" s="436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>
        <v>0</v>
      </c>
      <c r="D25" s="375">
        <v>0</v>
      </c>
      <c r="E25" s="452"/>
      <c r="F25" s="439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>
        <v>0</v>
      </c>
      <c r="D26" s="366">
        <v>0</v>
      </c>
      <c r="E26" s="451"/>
      <c r="F26" s="436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>
        <v>0</v>
      </c>
      <c r="D27" s="375">
        <v>0</v>
      </c>
      <c r="E27" s="452"/>
      <c r="F27" s="439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>
        <v>0</v>
      </c>
      <c r="D28" s="366">
        <v>0</v>
      </c>
      <c r="E28" s="451"/>
      <c r="F28" s="436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>
        <v>0</v>
      </c>
      <c r="D29" s="375">
        <v>0</v>
      </c>
      <c r="E29" s="452"/>
      <c r="F29" s="439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>
        <v>0</v>
      </c>
      <c r="D30" s="366">
        <v>0</v>
      </c>
      <c r="E30" s="451"/>
      <c r="F30" s="436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>
        <v>0</v>
      </c>
      <c r="D31" s="375">
        <v>0</v>
      </c>
      <c r="E31" s="452"/>
      <c r="F31" s="439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>
        <v>0</v>
      </c>
      <c r="D32" s="366">
        <v>0</v>
      </c>
      <c r="E32" s="451"/>
      <c r="F32" s="436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>
        <v>0</v>
      </c>
      <c r="D33" s="375">
        <v>0</v>
      </c>
      <c r="E33" s="452"/>
      <c r="F33" s="439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>
        <v>0</v>
      </c>
      <c r="D34" s="366">
        <v>0</v>
      </c>
      <c r="E34" s="451"/>
      <c r="F34" s="436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>
        <v>0</v>
      </c>
      <c r="D35" s="375">
        <v>0</v>
      </c>
      <c r="E35" s="452"/>
      <c r="F35" s="439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>
        <v>0</v>
      </c>
      <c r="D36" s="366">
        <v>0</v>
      </c>
      <c r="E36" s="451"/>
      <c r="F36" s="436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>
        <v>0</v>
      </c>
      <c r="D37" s="375">
        <v>0</v>
      </c>
      <c r="E37" s="452"/>
      <c r="F37" s="439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>
        <v>0</v>
      </c>
      <c r="D38" s="366">
        <v>0</v>
      </c>
      <c r="E38" s="451"/>
      <c r="F38" s="436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>
        <v>0</v>
      </c>
      <c r="D39" s="375">
        <v>0</v>
      </c>
      <c r="E39" s="452"/>
      <c r="F39" s="439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>
        <v>0</v>
      </c>
      <c r="D40" s="366">
        <v>0</v>
      </c>
      <c r="E40" s="451"/>
      <c r="F40" s="436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>
        <v>0</v>
      </c>
      <c r="D41" s="375">
        <v>0</v>
      </c>
      <c r="E41" s="452"/>
      <c r="F41" s="439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>
        <v>0</v>
      </c>
      <c r="D42" s="366">
        <v>0</v>
      </c>
      <c r="E42" s="451"/>
      <c r="F42" s="436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>
        <v>0</v>
      </c>
      <c r="D43" s="375">
        <v>0</v>
      </c>
      <c r="E43" s="452"/>
      <c r="F43" s="439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>
        <v>0</v>
      </c>
      <c r="D44" s="366">
        <v>0</v>
      </c>
      <c r="E44" s="451"/>
      <c r="F44" s="436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>
        <v>0</v>
      </c>
      <c r="D45" s="375">
        <v>0</v>
      </c>
      <c r="E45" s="452"/>
      <c r="F45" s="439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>
        <v>0</v>
      </c>
      <c r="D46" s="366">
        <v>0</v>
      </c>
      <c r="E46" s="451"/>
      <c r="F46" s="436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>
        <v>0</v>
      </c>
      <c r="D47" s="375">
        <v>0</v>
      </c>
      <c r="E47" s="452"/>
      <c r="F47" s="439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>
        <v>0</v>
      </c>
      <c r="D48" s="366">
        <v>0</v>
      </c>
      <c r="E48" s="451"/>
      <c r="F48" s="436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>
        <v>0</v>
      </c>
      <c r="D49" s="375">
        <v>0</v>
      </c>
      <c r="E49" s="452"/>
      <c r="F49" s="439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>
        <v>0</v>
      </c>
      <c r="D50" s="366">
        <v>0</v>
      </c>
      <c r="E50" s="451"/>
      <c r="F50" s="436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>
        <v>0</v>
      </c>
      <c r="D51" s="375">
        <v>0</v>
      </c>
      <c r="E51" s="452"/>
      <c r="F51" s="439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>
        <v>0</v>
      </c>
      <c r="D52" s="366">
        <v>0</v>
      </c>
      <c r="E52" s="451"/>
      <c r="F52" s="436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>
        <v>0</v>
      </c>
      <c r="D53" s="375">
        <v>0</v>
      </c>
      <c r="E53" s="452"/>
      <c r="F53" s="439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>
        <v>0</v>
      </c>
      <c r="D54" s="366">
        <v>0</v>
      </c>
      <c r="E54" s="451"/>
      <c r="F54" s="436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>
        <v>0</v>
      </c>
      <c r="D55" s="375">
        <v>0</v>
      </c>
      <c r="E55" s="452"/>
      <c r="F55" s="439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>
        <v>0</v>
      </c>
      <c r="D56" s="366">
        <v>0</v>
      </c>
      <c r="E56" s="451"/>
      <c r="F56" s="436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>
        <v>0</v>
      </c>
      <c r="D57" s="375">
        <v>0</v>
      </c>
      <c r="E57" s="452"/>
      <c r="F57" s="439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>
        <v>0</v>
      </c>
      <c r="D58" s="366">
        <v>0</v>
      </c>
      <c r="E58" s="451"/>
      <c r="F58" s="436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>
        <v>0</v>
      </c>
      <c r="D59" s="401">
        <v>0</v>
      </c>
      <c r="E59" s="453"/>
      <c r="F59" s="442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>
        <v>0</v>
      </c>
      <c r="D60" s="408">
        <v>0</v>
      </c>
      <c r="E60" s="451"/>
      <c r="F60" s="436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>
        <v>0</v>
      </c>
      <c r="D61" s="375">
        <v>0</v>
      </c>
      <c r="E61" s="452"/>
      <c r="F61" s="439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>
        <v>0</v>
      </c>
      <c r="D62" s="366">
        <v>0</v>
      </c>
      <c r="E62" s="451"/>
      <c r="F62" s="436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>
        <v>0</v>
      </c>
      <c r="D63" s="375">
        <v>0</v>
      </c>
      <c r="E63" s="452"/>
      <c r="F63" s="439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>
        <v>0</v>
      </c>
      <c r="D64" s="366">
        <v>0</v>
      </c>
      <c r="E64" s="451"/>
      <c r="F64" s="436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>
        <v>0</v>
      </c>
      <c r="D65" s="375">
        <v>0</v>
      </c>
      <c r="E65" s="452"/>
      <c r="F65" s="439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>
        <v>0</v>
      </c>
      <c r="D66" s="366">
        <v>0</v>
      </c>
      <c r="E66" s="451"/>
      <c r="F66" s="436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>
        <v>0</v>
      </c>
      <c r="D67" s="375">
        <v>0</v>
      </c>
      <c r="E67" s="452"/>
      <c r="F67" s="439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>
        <v>0</v>
      </c>
      <c r="D68" s="366">
        <v>0</v>
      </c>
      <c r="E68" s="451"/>
      <c r="F68" s="436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>
        <v>0</v>
      </c>
      <c r="D69" s="375">
        <v>0</v>
      </c>
      <c r="E69" s="452"/>
      <c r="F69" s="439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>
        <v>0</v>
      </c>
      <c r="D70" s="366">
        <v>0</v>
      </c>
      <c r="E70" s="451"/>
      <c r="F70" s="436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>
        <v>0</v>
      </c>
      <c r="D71" s="375">
        <v>0</v>
      </c>
      <c r="E71" s="452"/>
      <c r="F71" s="439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>
        <v>0</v>
      </c>
      <c r="D72" s="366">
        <v>0</v>
      </c>
      <c r="E72" s="451"/>
      <c r="F72" s="436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>
        <v>0</v>
      </c>
      <c r="D73" s="375">
        <v>0</v>
      </c>
      <c r="E73" s="452"/>
      <c r="F73" s="439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>
        <v>0</v>
      </c>
      <c r="D74" s="366">
        <v>0</v>
      </c>
      <c r="E74" s="451"/>
      <c r="F74" s="436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>
        <v>0</v>
      </c>
      <c r="D75" s="375">
        <v>0</v>
      </c>
      <c r="E75" s="452"/>
      <c r="F75" s="439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>
        <v>0</v>
      </c>
      <c r="D76" s="366">
        <v>0</v>
      </c>
      <c r="E76" s="451"/>
      <c r="F76" s="436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>
        <v>0</v>
      </c>
      <c r="D77" s="375">
        <v>0</v>
      </c>
      <c r="E77" s="452"/>
      <c r="F77" s="439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>
        <v>0</v>
      </c>
      <c r="D78" s="366">
        <v>0</v>
      </c>
      <c r="E78" s="451"/>
      <c r="F78" s="436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>
        <v>0</v>
      </c>
      <c r="D79" s="375">
        <v>0</v>
      </c>
      <c r="E79" s="452"/>
      <c r="F79" s="439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>
        <v>0</v>
      </c>
      <c r="D80" s="366">
        <v>0</v>
      </c>
      <c r="E80" s="451"/>
      <c r="F80" s="436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>
        <v>0</v>
      </c>
      <c r="D81" s="375">
        <v>0</v>
      </c>
      <c r="E81" s="452"/>
      <c r="F81" s="439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>
        <v>0</v>
      </c>
      <c r="D82" s="366">
        <v>0</v>
      </c>
      <c r="E82" s="451"/>
      <c r="F82" s="436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>
        <v>0</v>
      </c>
      <c r="D83" s="375">
        <v>0</v>
      </c>
      <c r="E83" s="452"/>
      <c r="F83" s="439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>
        <v>0</v>
      </c>
      <c r="D84" s="366">
        <v>0</v>
      </c>
      <c r="E84" s="451"/>
      <c r="F84" s="436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>
        <v>0</v>
      </c>
      <c r="D85" s="375">
        <v>0</v>
      </c>
      <c r="E85" s="452"/>
      <c r="F85" s="439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>
        <v>0</v>
      </c>
      <c r="D86" s="366">
        <v>0</v>
      </c>
      <c r="E86" s="451"/>
      <c r="F86" s="436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>
        <v>0</v>
      </c>
      <c r="D87" s="375">
        <v>0</v>
      </c>
      <c r="E87" s="452"/>
      <c r="F87" s="439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>
        <v>0</v>
      </c>
      <c r="D88" s="366">
        <v>0</v>
      </c>
      <c r="E88" s="451"/>
      <c r="F88" s="436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>
        <v>0</v>
      </c>
      <c r="D89" s="375">
        <v>0</v>
      </c>
      <c r="E89" s="452"/>
      <c r="F89" s="439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>
        <v>0</v>
      </c>
      <c r="D90" s="366">
        <v>0</v>
      </c>
      <c r="E90" s="451"/>
      <c r="F90" s="436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>
        <v>0</v>
      </c>
      <c r="D91" s="375">
        <v>0</v>
      </c>
      <c r="E91" s="452"/>
      <c r="F91" s="439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>
        <v>0</v>
      </c>
      <c r="D92" s="366">
        <v>0</v>
      </c>
      <c r="E92" s="451"/>
      <c r="F92" s="436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>
        <v>0</v>
      </c>
      <c r="D93" s="375">
        <v>0</v>
      </c>
      <c r="E93" s="452"/>
      <c r="F93" s="439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>
        <v>0</v>
      </c>
      <c r="D94" s="366">
        <v>0</v>
      </c>
      <c r="E94" s="451"/>
      <c r="F94" s="436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>
        <v>0</v>
      </c>
      <c r="D95" s="375">
        <v>0</v>
      </c>
      <c r="E95" s="452"/>
      <c r="F95" s="439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>
        <v>0</v>
      </c>
      <c r="D96" s="366">
        <v>0</v>
      </c>
      <c r="E96" s="451"/>
      <c r="F96" s="436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>
        <v>0</v>
      </c>
      <c r="D97" s="375">
        <v>0</v>
      </c>
      <c r="E97" s="452"/>
      <c r="F97" s="439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>
        <v>0</v>
      </c>
      <c r="D98" s="366">
        <v>0</v>
      </c>
      <c r="E98" s="451"/>
      <c r="F98" s="436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>
        <v>0</v>
      </c>
      <c r="D99" s="375">
        <v>0</v>
      </c>
      <c r="E99" s="452"/>
      <c r="F99" s="439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>
        <v>0</v>
      </c>
      <c r="D100" s="366">
        <v>0</v>
      </c>
      <c r="E100" s="451"/>
      <c r="F100" s="436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>
        <v>0</v>
      </c>
      <c r="D101" s="375">
        <v>0</v>
      </c>
      <c r="E101" s="452"/>
      <c r="F101" s="439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>
        <v>0</v>
      </c>
      <c r="D102" s="366">
        <v>0</v>
      </c>
      <c r="E102" s="451"/>
      <c r="F102" s="436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>
        <v>0</v>
      </c>
      <c r="D103" s="375">
        <v>0</v>
      </c>
      <c r="E103" s="452"/>
      <c r="F103" s="439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>
        <v>0</v>
      </c>
      <c r="D104" s="366">
        <v>0</v>
      </c>
      <c r="E104" s="451"/>
      <c r="F104" s="436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>
        <v>0</v>
      </c>
      <c r="D105" s="375">
        <v>0</v>
      </c>
      <c r="E105" s="452"/>
      <c r="F105" s="439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>
        <v>0</v>
      </c>
      <c r="D106" s="366">
        <v>0</v>
      </c>
      <c r="E106" s="451"/>
      <c r="F106" s="436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>
        <v>0</v>
      </c>
      <c r="D107" s="375">
        <v>0</v>
      </c>
      <c r="E107" s="452"/>
      <c r="F107" s="439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>
        <v>0</v>
      </c>
      <c r="D108" s="366">
        <v>0</v>
      </c>
      <c r="E108" s="451"/>
      <c r="F108" s="436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>
        <v>0</v>
      </c>
      <c r="D109" s="375">
        <v>0</v>
      </c>
      <c r="E109" s="452"/>
      <c r="F109" s="439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>
        <v>0</v>
      </c>
      <c r="D110" s="366">
        <v>0</v>
      </c>
      <c r="E110" s="451"/>
      <c r="F110" s="436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>
        <v>0</v>
      </c>
      <c r="D111" s="375">
        <v>0</v>
      </c>
      <c r="E111" s="452"/>
      <c r="F111" s="439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>
        <v>0</v>
      </c>
      <c r="D112" s="366">
        <v>0</v>
      </c>
      <c r="E112" s="451"/>
      <c r="F112" s="436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>
        <v>0</v>
      </c>
      <c r="D113" s="385">
        <v>0</v>
      </c>
      <c r="E113" s="454"/>
      <c r="F113" s="445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455"/>
      <c r="F114" s="352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56"/>
      <c r="F115" s="428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hyperlinks>
    <hyperlink ref="E1" location="'TABLE OF CONTENTS'!A1" display="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E14" sqref="E14"/>
    </sheetView>
  </sheetViews>
  <sheetFormatPr baseColWidth="10" defaultColWidth="8.83203125" defaultRowHeight="15" x14ac:dyDescent="0"/>
  <cols>
    <col min="1" max="5" width="21" style="353" customWidth="1"/>
    <col min="6" max="6" width="21" style="457" customWidth="1"/>
    <col min="7" max="12" width="21" style="353" customWidth="1"/>
    <col min="13" max="16384" width="8.83203125" style="26"/>
  </cols>
  <sheetData>
    <row r="1" spans="1:14" s="5" customFormat="1" ht="33" customHeight="1">
      <c r="A1" s="470"/>
      <c r="B1" s="470"/>
      <c r="D1" s="473" t="s">
        <v>220</v>
      </c>
      <c r="E1" s="470"/>
      <c r="F1" s="470"/>
      <c r="G1" s="470"/>
      <c r="H1" s="470"/>
      <c r="I1" s="470"/>
      <c r="J1" s="470"/>
      <c r="K1" s="470" t="s">
        <v>199</v>
      </c>
      <c r="L1" s="470"/>
      <c r="M1" s="46"/>
      <c r="N1" s="46"/>
    </row>
    <row r="2" spans="1:14" s="14" customFormat="1" ht="18" customHeight="1" thickBot="1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629"/>
      <c r="L2" s="629"/>
    </row>
    <row r="3" spans="1:14" s="395" customFormat="1" ht="28" customHeight="1" thickBot="1">
      <c r="A3" s="390" t="s">
        <v>105</v>
      </c>
      <c r="B3" s="391" t="s">
        <v>108</v>
      </c>
      <c r="C3" s="392" t="s">
        <v>221</v>
      </c>
      <c r="D3" s="392" t="s">
        <v>106</v>
      </c>
      <c r="E3" s="392" t="s">
        <v>206</v>
      </c>
      <c r="F3" s="415" t="s">
        <v>61</v>
      </c>
      <c r="G3" s="415"/>
      <c r="H3" s="416"/>
      <c r="I3" s="415"/>
      <c r="J3" s="415"/>
      <c r="K3" s="414"/>
      <c r="L3" s="394" t="s">
        <v>203</v>
      </c>
    </row>
    <row r="4" spans="1:14" ht="14" customHeight="1" thickBot="1">
      <c r="A4" s="351"/>
      <c r="B4" s="351"/>
      <c r="C4" s="351"/>
      <c r="D4" s="351"/>
      <c r="E4" s="351"/>
      <c r="F4" s="458"/>
      <c r="G4" s="351"/>
      <c r="H4" s="351"/>
    </row>
    <row r="5" spans="1:14" s="14" customFormat="1" ht="22" customHeight="1">
      <c r="A5" s="355"/>
      <c r="B5" s="356"/>
      <c r="C5" s="396"/>
      <c r="D5" s="357"/>
      <c r="E5" s="357"/>
      <c r="F5" s="448"/>
      <c r="G5" s="430"/>
      <c r="H5" s="430"/>
      <c r="I5" s="431"/>
      <c r="J5" s="431"/>
      <c r="K5" s="431"/>
      <c r="L5" s="417">
        <v>0</v>
      </c>
    </row>
    <row r="6" spans="1:14" s="14" customFormat="1" ht="22" customHeight="1">
      <c r="A6" s="363"/>
      <c r="B6" s="364"/>
      <c r="C6" s="365"/>
      <c r="D6" s="366"/>
      <c r="E6" s="432"/>
      <c r="F6" s="451"/>
      <c r="G6" s="437"/>
      <c r="H6" s="437"/>
      <c r="I6" s="438"/>
      <c r="J6" s="438"/>
      <c r="K6" s="438"/>
      <c r="L6" s="418">
        <v>0</v>
      </c>
    </row>
    <row r="7" spans="1:14" s="14" customFormat="1" ht="22" customHeight="1">
      <c r="A7" s="372"/>
      <c r="B7" s="373"/>
      <c r="C7" s="374"/>
      <c r="D7" s="375"/>
      <c r="E7" s="433"/>
      <c r="F7" s="452"/>
      <c r="G7" s="440"/>
      <c r="H7" s="440"/>
      <c r="I7" s="441"/>
      <c r="J7" s="441"/>
      <c r="K7" s="441"/>
      <c r="L7" s="419">
        <v>0</v>
      </c>
    </row>
    <row r="8" spans="1:14" s="14" customFormat="1" ht="22" customHeight="1">
      <c r="A8" s="363"/>
      <c r="B8" s="364"/>
      <c r="C8" s="365"/>
      <c r="D8" s="366"/>
      <c r="E8" s="432"/>
      <c r="F8" s="451"/>
      <c r="G8" s="437"/>
      <c r="H8" s="437"/>
      <c r="I8" s="438"/>
      <c r="J8" s="438"/>
      <c r="K8" s="438"/>
      <c r="L8" s="418">
        <v>0</v>
      </c>
    </row>
    <row r="9" spans="1:14" s="14" customFormat="1" ht="22" customHeight="1">
      <c r="A9" s="372"/>
      <c r="B9" s="373"/>
      <c r="C9" s="380"/>
      <c r="D9" s="375"/>
      <c r="E9" s="433"/>
      <c r="F9" s="452"/>
      <c r="G9" s="440"/>
      <c r="H9" s="440"/>
      <c r="I9" s="441"/>
      <c r="J9" s="441"/>
      <c r="K9" s="441"/>
      <c r="L9" s="419">
        <v>0</v>
      </c>
    </row>
    <row r="10" spans="1:14" s="14" customFormat="1" ht="22" customHeight="1">
      <c r="A10" s="363"/>
      <c r="B10" s="364"/>
      <c r="C10" s="381"/>
      <c r="D10" s="366"/>
      <c r="E10" s="432"/>
      <c r="F10" s="451"/>
      <c r="G10" s="437"/>
      <c r="H10" s="437"/>
      <c r="I10" s="438"/>
      <c r="J10" s="438"/>
      <c r="K10" s="438"/>
      <c r="L10" s="418">
        <v>0</v>
      </c>
    </row>
    <row r="11" spans="1:14" s="14" customFormat="1" ht="22" customHeight="1">
      <c r="A11" s="372"/>
      <c r="B11" s="373"/>
      <c r="C11" s="380"/>
      <c r="D11" s="375"/>
      <c r="E11" s="433"/>
      <c r="F11" s="452"/>
      <c r="G11" s="440"/>
      <c r="H11" s="440"/>
      <c r="I11" s="441"/>
      <c r="J11" s="441"/>
      <c r="K11" s="441"/>
      <c r="L11" s="419">
        <v>0</v>
      </c>
    </row>
    <row r="12" spans="1:14" s="14" customFormat="1" ht="22" customHeight="1">
      <c r="A12" s="363"/>
      <c r="B12" s="364"/>
      <c r="C12" s="365"/>
      <c r="D12" s="366"/>
      <c r="E12" s="432"/>
      <c r="F12" s="451"/>
      <c r="G12" s="437"/>
      <c r="H12" s="437"/>
      <c r="I12" s="438"/>
      <c r="J12" s="438"/>
      <c r="K12" s="438"/>
      <c r="L12" s="418">
        <v>0</v>
      </c>
    </row>
    <row r="13" spans="1:14" s="14" customFormat="1" ht="22" customHeight="1">
      <c r="A13" s="372"/>
      <c r="B13" s="373"/>
      <c r="C13" s="374"/>
      <c r="D13" s="375"/>
      <c r="E13" s="433"/>
      <c r="F13" s="452"/>
      <c r="G13" s="440"/>
      <c r="H13" s="440"/>
      <c r="I13" s="441"/>
      <c r="J13" s="441"/>
      <c r="K13" s="441"/>
      <c r="L13" s="419">
        <v>0</v>
      </c>
    </row>
    <row r="14" spans="1:14" s="14" customFormat="1" ht="22" customHeight="1">
      <c r="A14" s="363"/>
      <c r="B14" s="364"/>
      <c r="C14" s="365"/>
      <c r="D14" s="366"/>
      <c r="E14" s="432"/>
      <c r="F14" s="451"/>
      <c r="G14" s="437"/>
      <c r="H14" s="437"/>
      <c r="I14" s="438"/>
      <c r="J14" s="438"/>
      <c r="K14" s="438"/>
      <c r="L14" s="418">
        <v>0</v>
      </c>
    </row>
    <row r="15" spans="1:14" ht="22" customHeight="1">
      <c r="A15" s="372"/>
      <c r="B15" s="373"/>
      <c r="C15" s="374"/>
      <c r="D15" s="375"/>
      <c r="E15" s="433"/>
      <c r="F15" s="452"/>
      <c r="G15" s="440"/>
      <c r="H15" s="440"/>
      <c r="I15" s="441"/>
      <c r="J15" s="441"/>
      <c r="K15" s="441"/>
      <c r="L15" s="419">
        <v>0</v>
      </c>
    </row>
    <row r="16" spans="1:14" ht="22" customHeight="1">
      <c r="A16" s="363"/>
      <c r="B16" s="364"/>
      <c r="C16" s="365"/>
      <c r="D16" s="366"/>
      <c r="E16" s="432"/>
      <c r="F16" s="451"/>
      <c r="G16" s="437"/>
      <c r="H16" s="437"/>
      <c r="I16" s="438"/>
      <c r="J16" s="438"/>
      <c r="K16" s="438"/>
      <c r="L16" s="418">
        <v>0</v>
      </c>
    </row>
    <row r="17" spans="1:12" ht="22" customHeight="1">
      <c r="A17" s="372"/>
      <c r="B17" s="373"/>
      <c r="C17" s="380"/>
      <c r="D17" s="375"/>
      <c r="E17" s="433"/>
      <c r="F17" s="452"/>
      <c r="G17" s="440"/>
      <c r="H17" s="440"/>
      <c r="I17" s="441"/>
      <c r="J17" s="441"/>
      <c r="K17" s="441"/>
      <c r="L17" s="419">
        <v>0</v>
      </c>
    </row>
    <row r="18" spans="1:12" ht="22" customHeight="1">
      <c r="A18" s="363"/>
      <c r="B18" s="364"/>
      <c r="C18" s="365"/>
      <c r="D18" s="366"/>
      <c r="E18" s="432"/>
      <c r="F18" s="451"/>
      <c r="G18" s="437"/>
      <c r="H18" s="437"/>
      <c r="I18" s="438"/>
      <c r="J18" s="438"/>
      <c r="K18" s="438"/>
      <c r="L18" s="418">
        <v>0</v>
      </c>
    </row>
    <row r="19" spans="1:12" ht="22" customHeight="1">
      <c r="A19" s="372"/>
      <c r="B19" s="373"/>
      <c r="C19" s="380"/>
      <c r="D19" s="375"/>
      <c r="E19" s="433"/>
      <c r="F19" s="452"/>
      <c r="G19" s="440"/>
      <c r="H19" s="440"/>
      <c r="I19" s="441"/>
      <c r="J19" s="441"/>
      <c r="K19" s="441"/>
      <c r="L19" s="419">
        <v>0</v>
      </c>
    </row>
    <row r="20" spans="1:12" ht="22" customHeight="1">
      <c r="A20" s="363"/>
      <c r="B20" s="364"/>
      <c r="C20" s="381"/>
      <c r="D20" s="366"/>
      <c r="E20" s="432"/>
      <c r="F20" s="451"/>
      <c r="G20" s="437"/>
      <c r="H20" s="437"/>
      <c r="I20" s="438"/>
      <c r="J20" s="438"/>
      <c r="K20" s="438"/>
      <c r="L20" s="418">
        <v>0</v>
      </c>
    </row>
    <row r="21" spans="1:12" ht="22" customHeight="1">
      <c r="A21" s="372"/>
      <c r="B21" s="373"/>
      <c r="C21" s="380"/>
      <c r="D21" s="375"/>
      <c r="E21" s="433"/>
      <c r="F21" s="452"/>
      <c r="G21" s="440"/>
      <c r="H21" s="440"/>
      <c r="I21" s="441"/>
      <c r="J21" s="441"/>
      <c r="K21" s="441"/>
      <c r="L21" s="419">
        <v>0</v>
      </c>
    </row>
    <row r="22" spans="1:12" ht="22" customHeight="1">
      <c r="A22" s="363"/>
      <c r="B22" s="364"/>
      <c r="C22" s="365"/>
      <c r="D22" s="366"/>
      <c r="E22" s="432"/>
      <c r="F22" s="451"/>
      <c r="G22" s="437"/>
      <c r="H22" s="437"/>
      <c r="I22" s="438"/>
      <c r="J22" s="438"/>
      <c r="K22" s="438"/>
      <c r="L22" s="418">
        <v>0</v>
      </c>
    </row>
    <row r="23" spans="1:12" ht="22" customHeight="1">
      <c r="A23" s="372"/>
      <c r="B23" s="373"/>
      <c r="C23" s="374"/>
      <c r="D23" s="375"/>
      <c r="E23" s="433"/>
      <c r="F23" s="452"/>
      <c r="G23" s="440"/>
      <c r="H23" s="440"/>
      <c r="I23" s="441"/>
      <c r="J23" s="441"/>
      <c r="K23" s="441"/>
      <c r="L23" s="419">
        <v>0</v>
      </c>
    </row>
    <row r="24" spans="1:12" ht="22" customHeight="1">
      <c r="A24" s="363"/>
      <c r="B24" s="364"/>
      <c r="C24" s="365"/>
      <c r="D24" s="366"/>
      <c r="E24" s="432"/>
      <c r="F24" s="451"/>
      <c r="G24" s="437"/>
      <c r="H24" s="437"/>
      <c r="I24" s="438"/>
      <c r="J24" s="438"/>
      <c r="K24" s="438"/>
      <c r="L24" s="418">
        <v>0</v>
      </c>
    </row>
    <row r="25" spans="1:12" ht="22" customHeight="1">
      <c r="A25" s="372"/>
      <c r="B25" s="373"/>
      <c r="C25" s="374"/>
      <c r="D25" s="375"/>
      <c r="E25" s="433"/>
      <c r="F25" s="452"/>
      <c r="G25" s="440"/>
      <c r="H25" s="440"/>
      <c r="I25" s="441"/>
      <c r="J25" s="441"/>
      <c r="K25" s="441"/>
      <c r="L25" s="419">
        <v>0</v>
      </c>
    </row>
    <row r="26" spans="1:12" ht="22" customHeight="1">
      <c r="A26" s="363"/>
      <c r="B26" s="364"/>
      <c r="C26" s="365"/>
      <c r="D26" s="366"/>
      <c r="E26" s="432"/>
      <c r="F26" s="451"/>
      <c r="G26" s="437"/>
      <c r="H26" s="437"/>
      <c r="I26" s="438"/>
      <c r="J26" s="438"/>
      <c r="K26" s="438"/>
      <c r="L26" s="418">
        <v>0</v>
      </c>
    </row>
    <row r="27" spans="1:12" ht="22" customHeight="1">
      <c r="A27" s="372"/>
      <c r="B27" s="373"/>
      <c r="C27" s="380"/>
      <c r="D27" s="375"/>
      <c r="E27" s="433"/>
      <c r="F27" s="452"/>
      <c r="G27" s="440"/>
      <c r="H27" s="440"/>
      <c r="I27" s="441"/>
      <c r="J27" s="441"/>
      <c r="K27" s="441"/>
      <c r="L27" s="419">
        <v>0</v>
      </c>
    </row>
    <row r="28" spans="1:12" ht="22" customHeight="1">
      <c r="A28" s="363"/>
      <c r="B28" s="364"/>
      <c r="C28" s="381"/>
      <c r="D28" s="366"/>
      <c r="E28" s="432"/>
      <c r="F28" s="451"/>
      <c r="G28" s="437"/>
      <c r="H28" s="437"/>
      <c r="I28" s="438"/>
      <c r="J28" s="438"/>
      <c r="K28" s="438"/>
      <c r="L28" s="418">
        <v>0</v>
      </c>
    </row>
    <row r="29" spans="1:12" ht="22" customHeight="1">
      <c r="A29" s="372"/>
      <c r="B29" s="373"/>
      <c r="C29" s="380"/>
      <c r="D29" s="375"/>
      <c r="E29" s="433"/>
      <c r="F29" s="452"/>
      <c r="G29" s="440"/>
      <c r="H29" s="440"/>
      <c r="I29" s="441"/>
      <c r="J29" s="441"/>
      <c r="K29" s="441"/>
      <c r="L29" s="419">
        <v>0</v>
      </c>
    </row>
    <row r="30" spans="1:12" ht="22" customHeight="1">
      <c r="A30" s="363"/>
      <c r="B30" s="364"/>
      <c r="C30" s="365"/>
      <c r="D30" s="366"/>
      <c r="E30" s="432"/>
      <c r="F30" s="451"/>
      <c r="G30" s="437"/>
      <c r="H30" s="437"/>
      <c r="I30" s="438"/>
      <c r="J30" s="438"/>
      <c r="K30" s="438"/>
      <c r="L30" s="418">
        <v>0</v>
      </c>
    </row>
    <row r="31" spans="1:12" ht="22" customHeight="1">
      <c r="A31" s="372"/>
      <c r="B31" s="373"/>
      <c r="C31" s="374"/>
      <c r="D31" s="375"/>
      <c r="E31" s="433"/>
      <c r="F31" s="452"/>
      <c r="G31" s="440"/>
      <c r="H31" s="440"/>
      <c r="I31" s="441"/>
      <c r="J31" s="441"/>
      <c r="K31" s="441"/>
      <c r="L31" s="419">
        <v>0</v>
      </c>
    </row>
    <row r="32" spans="1:12" ht="22" customHeight="1">
      <c r="A32" s="363"/>
      <c r="B32" s="364"/>
      <c r="C32" s="365"/>
      <c r="D32" s="366"/>
      <c r="E32" s="432"/>
      <c r="F32" s="451"/>
      <c r="G32" s="437"/>
      <c r="H32" s="437"/>
      <c r="I32" s="438"/>
      <c r="J32" s="438"/>
      <c r="K32" s="438"/>
      <c r="L32" s="418">
        <v>0</v>
      </c>
    </row>
    <row r="33" spans="1:12" ht="22" customHeight="1">
      <c r="A33" s="372"/>
      <c r="B33" s="373"/>
      <c r="C33" s="374"/>
      <c r="D33" s="375"/>
      <c r="E33" s="433"/>
      <c r="F33" s="452"/>
      <c r="G33" s="440"/>
      <c r="H33" s="440"/>
      <c r="I33" s="441"/>
      <c r="J33" s="441"/>
      <c r="K33" s="441"/>
      <c r="L33" s="419">
        <v>0</v>
      </c>
    </row>
    <row r="34" spans="1:12" ht="22" customHeight="1">
      <c r="A34" s="363"/>
      <c r="B34" s="364"/>
      <c r="C34" s="365"/>
      <c r="D34" s="366"/>
      <c r="E34" s="432"/>
      <c r="F34" s="451"/>
      <c r="G34" s="437"/>
      <c r="H34" s="437"/>
      <c r="I34" s="438"/>
      <c r="J34" s="438"/>
      <c r="K34" s="438"/>
      <c r="L34" s="418">
        <v>0</v>
      </c>
    </row>
    <row r="35" spans="1:12" ht="22" customHeight="1">
      <c r="A35" s="372"/>
      <c r="B35" s="373"/>
      <c r="C35" s="380"/>
      <c r="D35" s="375"/>
      <c r="E35" s="433"/>
      <c r="F35" s="452"/>
      <c r="G35" s="440"/>
      <c r="H35" s="440"/>
      <c r="I35" s="441"/>
      <c r="J35" s="441"/>
      <c r="K35" s="441"/>
      <c r="L35" s="419">
        <v>0</v>
      </c>
    </row>
    <row r="36" spans="1:12" ht="22" customHeight="1">
      <c r="A36" s="363"/>
      <c r="B36" s="364"/>
      <c r="C36" s="381"/>
      <c r="D36" s="366"/>
      <c r="E36" s="432"/>
      <c r="F36" s="451"/>
      <c r="G36" s="437"/>
      <c r="H36" s="437"/>
      <c r="I36" s="438"/>
      <c r="J36" s="438"/>
      <c r="K36" s="438"/>
      <c r="L36" s="418">
        <v>0</v>
      </c>
    </row>
    <row r="37" spans="1:12" ht="22" customHeight="1">
      <c r="A37" s="372"/>
      <c r="B37" s="373"/>
      <c r="C37" s="380"/>
      <c r="D37" s="375"/>
      <c r="E37" s="433"/>
      <c r="F37" s="452"/>
      <c r="G37" s="440"/>
      <c r="H37" s="440"/>
      <c r="I37" s="441"/>
      <c r="J37" s="441"/>
      <c r="K37" s="441"/>
      <c r="L37" s="419">
        <v>0</v>
      </c>
    </row>
    <row r="38" spans="1:12" ht="22" customHeight="1">
      <c r="A38" s="363"/>
      <c r="B38" s="364"/>
      <c r="C38" s="365"/>
      <c r="D38" s="366"/>
      <c r="E38" s="432"/>
      <c r="F38" s="451"/>
      <c r="G38" s="437"/>
      <c r="H38" s="437"/>
      <c r="I38" s="438"/>
      <c r="J38" s="438"/>
      <c r="K38" s="438"/>
      <c r="L38" s="418">
        <v>0</v>
      </c>
    </row>
    <row r="39" spans="1:12" ht="22" customHeight="1">
      <c r="A39" s="372"/>
      <c r="B39" s="373"/>
      <c r="C39" s="374"/>
      <c r="D39" s="375"/>
      <c r="E39" s="433"/>
      <c r="F39" s="452"/>
      <c r="G39" s="440"/>
      <c r="H39" s="440"/>
      <c r="I39" s="441"/>
      <c r="J39" s="441"/>
      <c r="K39" s="441"/>
      <c r="L39" s="419">
        <v>0</v>
      </c>
    </row>
    <row r="40" spans="1:12" ht="22" customHeight="1">
      <c r="A40" s="363"/>
      <c r="B40" s="364"/>
      <c r="C40" s="365"/>
      <c r="D40" s="366"/>
      <c r="E40" s="432"/>
      <c r="F40" s="451"/>
      <c r="G40" s="437"/>
      <c r="H40" s="437"/>
      <c r="I40" s="438"/>
      <c r="J40" s="438"/>
      <c r="K40" s="438"/>
      <c r="L40" s="418">
        <v>0</v>
      </c>
    </row>
    <row r="41" spans="1:12" ht="22" customHeight="1">
      <c r="A41" s="372"/>
      <c r="B41" s="373"/>
      <c r="C41" s="374"/>
      <c r="D41" s="375"/>
      <c r="E41" s="433"/>
      <c r="F41" s="452"/>
      <c r="G41" s="440"/>
      <c r="H41" s="440"/>
      <c r="I41" s="441"/>
      <c r="J41" s="441"/>
      <c r="K41" s="441"/>
      <c r="L41" s="419">
        <v>0</v>
      </c>
    </row>
    <row r="42" spans="1:12" ht="22" customHeight="1">
      <c r="A42" s="363"/>
      <c r="B42" s="364"/>
      <c r="C42" s="365"/>
      <c r="D42" s="366"/>
      <c r="E42" s="432"/>
      <c r="F42" s="451"/>
      <c r="G42" s="437"/>
      <c r="H42" s="437"/>
      <c r="I42" s="438"/>
      <c r="J42" s="438"/>
      <c r="K42" s="438"/>
      <c r="L42" s="418">
        <v>0</v>
      </c>
    </row>
    <row r="43" spans="1:12" ht="22" customHeight="1">
      <c r="A43" s="372"/>
      <c r="B43" s="373"/>
      <c r="C43" s="380"/>
      <c r="D43" s="375"/>
      <c r="E43" s="433"/>
      <c r="F43" s="452"/>
      <c r="G43" s="440"/>
      <c r="H43" s="440"/>
      <c r="I43" s="441"/>
      <c r="J43" s="441"/>
      <c r="K43" s="441"/>
      <c r="L43" s="419">
        <v>0</v>
      </c>
    </row>
    <row r="44" spans="1:12" ht="22" customHeight="1">
      <c r="A44" s="363"/>
      <c r="B44" s="364"/>
      <c r="C44" s="381"/>
      <c r="D44" s="366"/>
      <c r="E44" s="432"/>
      <c r="F44" s="451"/>
      <c r="G44" s="437"/>
      <c r="H44" s="437"/>
      <c r="I44" s="438"/>
      <c r="J44" s="438"/>
      <c r="K44" s="438"/>
      <c r="L44" s="418">
        <v>0</v>
      </c>
    </row>
    <row r="45" spans="1:12" ht="22" customHeight="1">
      <c r="A45" s="372"/>
      <c r="B45" s="373"/>
      <c r="C45" s="380"/>
      <c r="D45" s="375"/>
      <c r="E45" s="433"/>
      <c r="F45" s="452"/>
      <c r="G45" s="440"/>
      <c r="H45" s="440"/>
      <c r="I45" s="441"/>
      <c r="J45" s="441"/>
      <c r="K45" s="441"/>
      <c r="L45" s="419">
        <v>0</v>
      </c>
    </row>
    <row r="46" spans="1:12" ht="22" customHeight="1">
      <c r="A46" s="363"/>
      <c r="B46" s="364"/>
      <c r="C46" s="365"/>
      <c r="D46" s="366"/>
      <c r="E46" s="432"/>
      <c r="F46" s="451"/>
      <c r="G46" s="437"/>
      <c r="H46" s="437"/>
      <c r="I46" s="438"/>
      <c r="J46" s="438"/>
      <c r="K46" s="438"/>
      <c r="L46" s="418">
        <v>0</v>
      </c>
    </row>
    <row r="47" spans="1:12" ht="22" customHeight="1">
      <c r="A47" s="372"/>
      <c r="B47" s="373"/>
      <c r="C47" s="374"/>
      <c r="D47" s="375"/>
      <c r="E47" s="433"/>
      <c r="F47" s="452"/>
      <c r="G47" s="440"/>
      <c r="H47" s="440"/>
      <c r="I47" s="441"/>
      <c r="J47" s="441"/>
      <c r="K47" s="441"/>
      <c r="L47" s="419">
        <v>0</v>
      </c>
    </row>
    <row r="48" spans="1:12" ht="22" customHeight="1">
      <c r="A48" s="363"/>
      <c r="B48" s="364"/>
      <c r="C48" s="365"/>
      <c r="D48" s="366"/>
      <c r="E48" s="432"/>
      <c r="F48" s="451"/>
      <c r="G48" s="437"/>
      <c r="H48" s="437"/>
      <c r="I48" s="438"/>
      <c r="J48" s="438"/>
      <c r="K48" s="438"/>
      <c r="L48" s="418">
        <v>0</v>
      </c>
    </row>
    <row r="49" spans="1:12" ht="22" customHeight="1">
      <c r="A49" s="372"/>
      <c r="B49" s="373"/>
      <c r="C49" s="374"/>
      <c r="D49" s="375"/>
      <c r="E49" s="433"/>
      <c r="F49" s="452"/>
      <c r="G49" s="440"/>
      <c r="H49" s="440"/>
      <c r="I49" s="441"/>
      <c r="J49" s="441"/>
      <c r="K49" s="441"/>
      <c r="L49" s="419">
        <v>0</v>
      </c>
    </row>
    <row r="50" spans="1:12" ht="22" customHeight="1">
      <c r="A50" s="363"/>
      <c r="B50" s="364"/>
      <c r="C50" s="365"/>
      <c r="D50" s="366"/>
      <c r="E50" s="432"/>
      <c r="F50" s="451"/>
      <c r="G50" s="437"/>
      <c r="H50" s="437"/>
      <c r="I50" s="438"/>
      <c r="J50" s="438"/>
      <c r="K50" s="438"/>
      <c r="L50" s="418">
        <v>0</v>
      </c>
    </row>
    <row r="51" spans="1:12" ht="22" customHeight="1">
      <c r="A51" s="372"/>
      <c r="B51" s="373"/>
      <c r="C51" s="374"/>
      <c r="D51" s="375"/>
      <c r="E51" s="433"/>
      <c r="F51" s="452"/>
      <c r="G51" s="440"/>
      <c r="H51" s="440"/>
      <c r="I51" s="441"/>
      <c r="J51" s="441"/>
      <c r="K51" s="441"/>
      <c r="L51" s="419">
        <v>0</v>
      </c>
    </row>
    <row r="52" spans="1:12" ht="22" customHeight="1">
      <c r="A52" s="363"/>
      <c r="B52" s="364"/>
      <c r="C52" s="365"/>
      <c r="D52" s="366"/>
      <c r="E52" s="432"/>
      <c r="F52" s="451"/>
      <c r="G52" s="437"/>
      <c r="H52" s="437"/>
      <c r="I52" s="438"/>
      <c r="J52" s="438"/>
      <c r="K52" s="438"/>
      <c r="L52" s="418">
        <v>0</v>
      </c>
    </row>
    <row r="53" spans="1:12" ht="22" customHeight="1">
      <c r="A53" s="372"/>
      <c r="B53" s="373"/>
      <c r="C53" s="374"/>
      <c r="D53" s="375"/>
      <c r="E53" s="433"/>
      <c r="F53" s="452"/>
      <c r="G53" s="440"/>
      <c r="H53" s="440"/>
      <c r="I53" s="441"/>
      <c r="J53" s="441"/>
      <c r="K53" s="441"/>
      <c r="L53" s="419">
        <v>0</v>
      </c>
    </row>
    <row r="54" spans="1:12" ht="22" customHeight="1">
      <c r="A54" s="363"/>
      <c r="B54" s="364"/>
      <c r="C54" s="365"/>
      <c r="D54" s="366"/>
      <c r="E54" s="432"/>
      <c r="F54" s="451"/>
      <c r="G54" s="437"/>
      <c r="H54" s="437"/>
      <c r="I54" s="438"/>
      <c r="J54" s="438"/>
      <c r="K54" s="438"/>
      <c r="L54" s="418">
        <v>0</v>
      </c>
    </row>
    <row r="55" spans="1:12" ht="22" customHeight="1">
      <c r="A55" s="372"/>
      <c r="B55" s="373"/>
      <c r="C55" s="374"/>
      <c r="D55" s="375"/>
      <c r="E55" s="433"/>
      <c r="F55" s="452"/>
      <c r="G55" s="440"/>
      <c r="H55" s="440"/>
      <c r="I55" s="441"/>
      <c r="J55" s="441"/>
      <c r="K55" s="441"/>
      <c r="L55" s="419">
        <v>0</v>
      </c>
    </row>
    <row r="56" spans="1:12" ht="22" customHeight="1">
      <c r="A56" s="363"/>
      <c r="B56" s="364"/>
      <c r="C56" s="381"/>
      <c r="D56" s="366"/>
      <c r="E56" s="432"/>
      <c r="F56" s="451"/>
      <c r="G56" s="437"/>
      <c r="H56" s="437"/>
      <c r="I56" s="438"/>
      <c r="J56" s="438"/>
      <c r="K56" s="438"/>
      <c r="L56" s="418">
        <v>0</v>
      </c>
    </row>
    <row r="57" spans="1:12" ht="22" customHeight="1">
      <c r="A57" s="372"/>
      <c r="B57" s="373"/>
      <c r="C57" s="380"/>
      <c r="D57" s="375"/>
      <c r="E57" s="433"/>
      <c r="F57" s="452"/>
      <c r="G57" s="440"/>
      <c r="H57" s="440"/>
      <c r="I57" s="441"/>
      <c r="J57" s="441"/>
      <c r="K57" s="441"/>
      <c r="L57" s="419">
        <v>0</v>
      </c>
    </row>
    <row r="58" spans="1:12" ht="22" customHeight="1">
      <c r="A58" s="363"/>
      <c r="B58" s="364"/>
      <c r="C58" s="381"/>
      <c r="D58" s="366"/>
      <c r="E58" s="432"/>
      <c r="F58" s="451"/>
      <c r="G58" s="437"/>
      <c r="H58" s="437"/>
      <c r="I58" s="438"/>
      <c r="J58" s="438"/>
      <c r="K58" s="438"/>
      <c r="L58" s="418">
        <v>0</v>
      </c>
    </row>
    <row r="59" spans="1:12" ht="22" customHeight="1">
      <c r="A59" s="398"/>
      <c r="B59" s="399"/>
      <c r="C59" s="400"/>
      <c r="D59" s="401"/>
      <c r="E59" s="434"/>
      <c r="F59" s="453"/>
      <c r="G59" s="443"/>
      <c r="H59" s="443"/>
      <c r="I59" s="444"/>
      <c r="J59" s="444"/>
      <c r="K59" s="444"/>
      <c r="L59" s="420">
        <v>0</v>
      </c>
    </row>
    <row r="60" spans="1:12" s="14" customFormat="1" ht="22" customHeight="1">
      <c r="A60" s="363"/>
      <c r="B60" s="406"/>
      <c r="C60" s="407"/>
      <c r="D60" s="408"/>
      <c r="E60" s="432"/>
      <c r="F60" s="451"/>
      <c r="G60" s="437"/>
      <c r="H60" s="437"/>
      <c r="I60" s="438"/>
      <c r="J60" s="438"/>
      <c r="K60" s="438"/>
      <c r="L60" s="418">
        <v>0</v>
      </c>
    </row>
    <row r="61" spans="1:12" s="14" customFormat="1" ht="22" customHeight="1">
      <c r="A61" s="372"/>
      <c r="B61" s="373"/>
      <c r="C61" s="374"/>
      <c r="D61" s="375"/>
      <c r="E61" s="433"/>
      <c r="F61" s="452"/>
      <c r="G61" s="440"/>
      <c r="H61" s="440"/>
      <c r="I61" s="441"/>
      <c r="J61" s="441"/>
      <c r="K61" s="441"/>
      <c r="L61" s="419">
        <v>0</v>
      </c>
    </row>
    <row r="62" spans="1:12" s="14" customFormat="1" ht="22" customHeight="1">
      <c r="A62" s="363"/>
      <c r="B62" s="364"/>
      <c r="C62" s="365"/>
      <c r="D62" s="366"/>
      <c r="E62" s="432"/>
      <c r="F62" s="451"/>
      <c r="G62" s="437"/>
      <c r="H62" s="437"/>
      <c r="I62" s="438"/>
      <c r="J62" s="438"/>
      <c r="K62" s="438"/>
      <c r="L62" s="418">
        <v>0</v>
      </c>
    </row>
    <row r="63" spans="1:12" s="14" customFormat="1" ht="22" customHeight="1">
      <c r="A63" s="372"/>
      <c r="B63" s="373"/>
      <c r="C63" s="380"/>
      <c r="D63" s="375"/>
      <c r="E63" s="433"/>
      <c r="F63" s="452"/>
      <c r="G63" s="440"/>
      <c r="H63" s="440"/>
      <c r="I63" s="441"/>
      <c r="J63" s="441"/>
      <c r="K63" s="441"/>
      <c r="L63" s="419">
        <v>0</v>
      </c>
    </row>
    <row r="64" spans="1:12" s="14" customFormat="1" ht="22" customHeight="1">
      <c r="A64" s="363"/>
      <c r="B64" s="364"/>
      <c r="C64" s="381"/>
      <c r="D64" s="366"/>
      <c r="E64" s="432"/>
      <c r="F64" s="451"/>
      <c r="G64" s="437"/>
      <c r="H64" s="437"/>
      <c r="I64" s="438"/>
      <c r="J64" s="438"/>
      <c r="K64" s="438"/>
      <c r="L64" s="418">
        <v>0</v>
      </c>
    </row>
    <row r="65" spans="1:12" s="14" customFormat="1" ht="22" customHeight="1">
      <c r="A65" s="372"/>
      <c r="B65" s="373"/>
      <c r="C65" s="380"/>
      <c r="D65" s="375"/>
      <c r="E65" s="433"/>
      <c r="F65" s="452"/>
      <c r="G65" s="440"/>
      <c r="H65" s="440"/>
      <c r="I65" s="441"/>
      <c r="J65" s="441"/>
      <c r="K65" s="441"/>
      <c r="L65" s="419">
        <v>0</v>
      </c>
    </row>
    <row r="66" spans="1:12" s="14" customFormat="1" ht="22" customHeight="1">
      <c r="A66" s="363"/>
      <c r="B66" s="364"/>
      <c r="C66" s="365"/>
      <c r="D66" s="366"/>
      <c r="E66" s="432"/>
      <c r="F66" s="451"/>
      <c r="G66" s="437"/>
      <c r="H66" s="437"/>
      <c r="I66" s="438"/>
      <c r="J66" s="438"/>
      <c r="K66" s="438"/>
      <c r="L66" s="418">
        <v>0</v>
      </c>
    </row>
    <row r="67" spans="1:12" s="14" customFormat="1" ht="22" customHeight="1">
      <c r="A67" s="372"/>
      <c r="B67" s="373"/>
      <c r="C67" s="374"/>
      <c r="D67" s="375"/>
      <c r="E67" s="433"/>
      <c r="F67" s="452"/>
      <c r="G67" s="440"/>
      <c r="H67" s="440"/>
      <c r="I67" s="441"/>
      <c r="J67" s="441"/>
      <c r="K67" s="441"/>
      <c r="L67" s="419">
        <v>0</v>
      </c>
    </row>
    <row r="68" spans="1:12" s="14" customFormat="1" ht="22" customHeight="1">
      <c r="A68" s="363"/>
      <c r="B68" s="364"/>
      <c r="C68" s="365"/>
      <c r="D68" s="366"/>
      <c r="E68" s="432"/>
      <c r="F68" s="451"/>
      <c r="G68" s="437"/>
      <c r="H68" s="437"/>
      <c r="I68" s="438"/>
      <c r="J68" s="438"/>
      <c r="K68" s="438"/>
      <c r="L68" s="418">
        <v>0</v>
      </c>
    </row>
    <row r="69" spans="1:12" ht="22" customHeight="1">
      <c r="A69" s="372"/>
      <c r="B69" s="373"/>
      <c r="C69" s="374"/>
      <c r="D69" s="375"/>
      <c r="E69" s="433"/>
      <c r="F69" s="452"/>
      <c r="G69" s="440"/>
      <c r="H69" s="440"/>
      <c r="I69" s="441"/>
      <c r="J69" s="441"/>
      <c r="K69" s="441"/>
      <c r="L69" s="419">
        <v>0</v>
      </c>
    </row>
    <row r="70" spans="1:12" ht="22" customHeight="1">
      <c r="A70" s="363"/>
      <c r="B70" s="364"/>
      <c r="C70" s="365"/>
      <c r="D70" s="366"/>
      <c r="E70" s="432"/>
      <c r="F70" s="451"/>
      <c r="G70" s="437"/>
      <c r="H70" s="437"/>
      <c r="I70" s="438"/>
      <c r="J70" s="438"/>
      <c r="K70" s="438"/>
      <c r="L70" s="418">
        <v>0</v>
      </c>
    </row>
    <row r="71" spans="1:12" ht="22" customHeight="1">
      <c r="A71" s="372"/>
      <c r="B71" s="373"/>
      <c r="C71" s="380"/>
      <c r="D71" s="375"/>
      <c r="E71" s="433"/>
      <c r="F71" s="452"/>
      <c r="G71" s="440"/>
      <c r="H71" s="440"/>
      <c r="I71" s="441"/>
      <c r="J71" s="441"/>
      <c r="K71" s="441"/>
      <c r="L71" s="419">
        <v>0</v>
      </c>
    </row>
    <row r="72" spans="1:12" ht="22" customHeight="1">
      <c r="A72" s="363"/>
      <c r="B72" s="364"/>
      <c r="C72" s="365"/>
      <c r="D72" s="366"/>
      <c r="E72" s="432"/>
      <c r="F72" s="451"/>
      <c r="G72" s="437"/>
      <c r="H72" s="437"/>
      <c r="I72" s="438"/>
      <c r="J72" s="438"/>
      <c r="K72" s="438"/>
      <c r="L72" s="418">
        <v>0</v>
      </c>
    </row>
    <row r="73" spans="1:12" ht="22" customHeight="1">
      <c r="A73" s="372"/>
      <c r="B73" s="373"/>
      <c r="C73" s="380"/>
      <c r="D73" s="375"/>
      <c r="E73" s="433"/>
      <c r="F73" s="452"/>
      <c r="G73" s="440"/>
      <c r="H73" s="440"/>
      <c r="I73" s="441"/>
      <c r="J73" s="441"/>
      <c r="K73" s="441"/>
      <c r="L73" s="419">
        <v>0</v>
      </c>
    </row>
    <row r="74" spans="1:12" ht="22" customHeight="1">
      <c r="A74" s="363"/>
      <c r="B74" s="364"/>
      <c r="C74" s="381"/>
      <c r="D74" s="366"/>
      <c r="E74" s="432"/>
      <c r="F74" s="451"/>
      <c r="G74" s="437"/>
      <c r="H74" s="437"/>
      <c r="I74" s="438"/>
      <c r="J74" s="438"/>
      <c r="K74" s="438"/>
      <c r="L74" s="418">
        <v>0</v>
      </c>
    </row>
    <row r="75" spans="1:12" ht="22" customHeight="1">
      <c r="A75" s="372"/>
      <c r="B75" s="373"/>
      <c r="C75" s="380"/>
      <c r="D75" s="375"/>
      <c r="E75" s="433"/>
      <c r="F75" s="452"/>
      <c r="G75" s="440"/>
      <c r="H75" s="440"/>
      <c r="I75" s="441"/>
      <c r="J75" s="441"/>
      <c r="K75" s="441"/>
      <c r="L75" s="419">
        <v>0</v>
      </c>
    </row>
    <row r="76" spans="1:12" ht="22" customHeight="1">
      <c r="A76" s="363"/>
      <c r="B76" s="364"/>
      <c r="C76" s="365"/>
      <c r="D76" s="366"/>
      <c r="E76" s="432"/>
      <c r="F76" s="451"/>
      <c r="G76" s="437"/>
      <c r="H76" s="437"/>
      <c r="I76" s="438"/>
      <c r="J76" s="438"/>
      <c r="K76" s="438"/>
      <c r="L76" s="418">
        <v>0</v>
      </c>
    </row>
    <row r="77" spans="1:12" ht="22" customHeight="1">
      <c r="A77" s="372"/>
      <c r="B77" s="373"/>
      <c r="C77" s="374"/>
      <c r="D77" s="375"/>
      <c r="E77" s="433"/>
      <c r="F77" s="452"/>
      <c r="G77" s="440"/>
      <c r="H77" s="440"/>
      <c r="I77" s="441"/>
      <c r="J77" s="441"/>
      <c r="K77" s="441"/>
      <c r="L77" s="419">
        <v>0</v>
      </c>
    </row>
    <row r="78" spans="1:12" ht="22" customHeight="1">
      <c r="A78" s="363"/>
      <c r="B78" s="364"/>
      <c r="C78" s="365"/>
      <c r="D78" s="366"/>
      <c r="E78" s="432"/>
      <c r="F78" s="451"/>
      <c r="G78" s="437"/>
      <c r="H78" s="437"/>
      <c r="I78" s="438"/>
      <c r="J78" s="438"/>
      <c r="K78" s="438"/>
      <c r="L78" s="418">
        <v>0</v>
      </c>
    </row>
    <row r="79" spans="1:12" ht="22" customHeight="1">
      <c r="A79" s="372"/>
      <c r="B79" s="373"/>
      <c r="C79" s="374"/>
      <c r="D79" s="375"/>
      <c r="E79" s="433"/>
      <c r="F79" s="452"/>
      <c r="G79" s="440"/>
      <c r="H79" s="440"/>
      <c r="I79" s="441"/>
      <c r="J79" s="441"/>
      <c r="K79" s="441"/>
      <c r="L79" s="419">
        <v>0</v>
      </c>
    </row>
    <row r="80" spans="1:12" ht="22" customHeight="1">
      <c r="A80" s="363"/>
      <c r="B80" s="364"/>
      <c r="C80" s="365"/>
      <c r="D80" s="366"/>
      <c r="E80" s="432"/>
      <c r="F80" s="451"/>
      <c r="G80" s="437"/>
      <c r="H80" s="437"/>
      <c r="I80" s="438"/>
      <c r="J80" s="438"/>
      <c r="K80" s="438"/>
      <c r="L80" s="418">
        <v>0</v>
      </c>
    </row>
    <row r="81" spans="1:12" ht="22" customHeight="1">
      <c r="A81" s="372"/>
      <c r="B81" s="373"/>
      <c r="C81" s="380"/>
      <c r="D81" s="375"/>
      <c r="E81" s="433"/>
      <c r="F81" s="452"/>
      <c r="G81" s="440"/>
      <c r="H81" s="440"/>
      <c r="I81" s="441"/>
      <c r="J81" s="441"/>
      <c r="K81" s="441"/>
      <c r="L81" s="419">
        <v>0</v>
      </c>
    </row>
    <row r="82" spans="1:12" ht="22" customHeight="1">
      <c r="A82" s="363"/>
      <c r="B82" s="364"/>
      <c r="C82" s="381"/>
      <c r="D82" s="366"/>
      <c r="E82" s="432"/>
      <c r="F82" s="451"/>
      <c r="G82" s="437"/>
      <c r="H82" s="437"/>
      <c r="I82" s="438"/>
      <c r="J82" s="438"/>
      <c r="K82" s="438"/>
      <c r="L82" s="418">
        <v>0</v>
      </c>
    </row>
    <row r="83" spans="1:12" ht="22" customHeight="1">
      <c r="A83" s="372"/>
      <c r="B83" s="373"/>
      <c r="C83" s="380"/>
      <c r="D83" s="375"/>
      <c r="E83" s="433"/>
      <c r="F83" s="452"/>
      <c r="G83" s="440"/>
      <c r="H83" s="440"/>
      <c r="I83" s="441"/>
      <c r="J83" s="441"/>
      <c r="K83" s="441"/>
      <c r="L83" s="419">
        <v>0</v>
      </c>
    </row>
    <row r="84" spans="1:12" ht="22" customHeight="1">
      <c r="A84" s="363"/>
      <c r="B84" s="364"/>
      <c r="C84" s="365"/>
      <c r="D84" s="366"/>
      <c r="E84" s="432"/>
      <c r="F84" s="451"/>
      <c r="G84" s="437"/>
      <c r="H84" s="437"/>
      <c r="I84" s="438"/>
      <c r="J84" s="438"/>
      <c r="K84" s="438"/>
      <c r="L84" s="418">
        <v>0</v>
      </c>
    </row>
    <row r="85" spans="1:12" ht="22" customHeight="1">
      <c r="A85" s="372"/>
      <c r="B85" s="373"/>
      <c r="C85" s="374"/>
      <c r="D85" s="375"/>
      <c r="E85" s="433"/>
      <c r="F85" s="452"/>
      <c r="G85" s="440"/>
      <c r="H85" s="440"/>
      <c r="I85" s="441"/>
      <c r="J85" s="441"/>
      <c r="K85" s="441"/>
      <c r="L85" s="419">
        <v>0</v>
      </c>
    </row>
    <row r="86" spans="1:12" ht="22" customHeight="1">
      <c r="A86" s="363"/>
      <c r="B86" s="364"/>
      <c r="C86" s="365"/>
      <c r="D86" s="366"/>
      <c r="E86" s="432"/>
      <c r="F86" s="451"/>
      <c r="G86" s="437"/>
      <c r="H86" s="437"/>
      <c r="I86" s="438"/>
      <c r="J86" s="438"/>
      <c r="K86" s="438"/>
      <c r="L86" s="418">
        <v>0</v>
      </c>
    </row>
    <row r="87" spans="1:12" ht="22" customHeight="1">
      <c r="A87" s="372"/>
      <c r="B87" s="373"/>
      <c r="C87" s="374"/>
      <c r="D87" s="375"/>
      <c r="E87" s="433"/>
      <c r="F87" s="452"/>
      <c r="G87" s="440"/>
      <c r="H87" s="440"/>
      <c r="I87" s="441"/>
      <c r="J87" s="441"/>
      <c r="K87" s="441"/>
      <c r="L87" s="419">
        <v>0</v>
      </c>
    </row>
    <row r="88" spans="1:12" ht="22" customHeight="1">
      <c r="A88" s="363"/>
      <c r="B88" s="364"/>
      <c r="C88" s="365"/>
      <c r="D88" s="366"/>
      <c r="E88" s="432"/>
      <c r="F88" s="451"/>
      <c r="G88" s="437"/>
      <c r="H88" s="437"/>
      <c r="I88" s="438"/>
      <c r="J88" s="438"/>
      <c r="K88" s="438"/>
      <c r="L88" s="418">
        <v>0</v>
      </c>
    </row>
    <row r="89" spans="1:12" ht="22" customHeight="1">
      <c r="A89" s="372"/>
      <c r="B89" s="373"/>
      <c r="C89" s="380"/>
      <c r="D89" s="375"/>
      <c r="E89" s="433"/>
      <c r="F89" s="452"/>
      <c r="G89" s="440"/>
      <c r="H89" s="440"/>
      <c r="I89" s="441"/>
      <c r="J89" s="441"/>
      <c r="K89" s="441"/>
      <c r="L89" s="419">
        <v>0</v>
      </c>
    </row>
    <row r="90" spans="1:12" ht="22" customHeight="1">
      <c r="A90" s="363"/>
      <c r="B90" s="364"/>
      <c r="C90" s="381"/>
      <c r="D90" s="366"/>
      <c r="E90" s="432"/>
      <c r="F90" s="451"/>
      <c r="G90" s="437"/>
      <c r="H90" s="437"/>
      <c r="I90" s="438"/>
      <c r="J90" s="438"/>
      <c r="K90" s="438"/>
      <c r="L90" s="418">
        <v>0</v>
      </c>
    </row>
    <row r="91" spans="1:12" ht="22" customHeight="1">
      <c r="A91" s="372"/>
      <c r="B91" s="373"/>
      <c r="C91" s="380"/>
      <c r="D91" s="375"/>
      <c r="E91" s="433"/>
      <c r="F91" s="452"/>
      <c r="G91" s="440"/>
      <c r="H91" s="440"/>
      <c r="I91" s="441"/>
      <c r="J91" s="441"/>
      <c r="K91" s="441"/>
      <c r="L91" s="419">
        <v>0</v>
      </c>
    </row>
    <row r="92" spans="1:12" ht="22" customHeight="1">
      <c r="A92" s="363"/>
      <c r="B92" s="364"/>
      <c r="C92" s="365"/>
      <c r="D92" s="366"/>
      <c r="E92" s="432"/>
      <c r="F92" s="451"/>
      <c r="G92" s="437"/>
      <c r="H92" s="437"/>
      <c r="I92" s="438"/>
      <c r="J92" s="438"/>
      <c r="K92" s="438"/>
      <c r="L92" s="418">
        <v>0</v>
      </c>
    </row>
    <row r="93" spans="1:12" ht="22" customHeight="1">
      <c r="A93" s="372"/>
      <c r="B93" s="373"/>
      <c r="C93" s="374"/>
      <c r="D93" s="375"/>
      <c r="E93" s="433"/>
      <c r="F93" s="452"/>
      <c r="G93" s="440"/>
      <c r="H93" s="440"/>
      <c r="I93" s="441"/>
      <c r="J93" s="441"/>
      <c r="K93" s="441"/>
      <c r="L93" s="419">
        <v>0</v>
      </c>
    </row>
    <row r="94" spans="1:12" ht="22" customHeight="1">
      <c r="A94" s="363"/>
      <c r="B94" s="364"/>
      <c r="C94" s="365"/>
      <c r="D94" s="366"/>
      <c r="E94" s="432"/>
      <c r="F94" s="451"/>
      <c r="G94" s="437"/>
      <c r="H94" s="437"/>
      <c r="I94" s="438"/>
      <c r="J94" s="438"/>
      <c r="K94" s="438"/>
      <c r="L94" s="418">
        <v>0</v>
      </c>
    </row>
    <row r="95" spans="1:12" ht="22" customHeight="1">
      <c r="A95" s="372"/>
      <c r="B95" s="373"/>
      <c r="C95" s="374"/>
      <c r="D95" s="375"/>
      <c r="E95" s="433"/>
      <c r="F95" s="452"/>
      <c r="G95" s="440"/>
      <c r="H95" s="440"/>
      <c r="I95" s="441"/>
      <c r="J95" s="441"/>
      <c r="K95" s="441"/>
      <c r="L95" s="419">
        <v>0</v>
      </c>
    </row>
    <row r="96" spans="1:12" ht="22" customHeight="1">
      <c r="A96" s="363"/>
      <c r="B96" s="364"/>
      <c r="C96" s="365"/>
      <c r="D96" s="366"/>
      <c r="E96" s="432"/>
      <c r="F96" s="451"/>
      <c r="G96" s="437"/>
      <c r="H96" s="437"/>
      <c r="I96" s="438"/>
      <c r="J96" s="438"/>
      <c r="K96" s="438"/>
      <c r="L96" s="418">
        <v>0</v>
      </c>
    </row>
    <row r="97" spans="1:12" ht="22" customHeight="1">
      <c r="A97" s="372"/>
      <c r="B97" s="373"/>
      <c r="C97" s="380"/>
      <c r="D97" s="375"/>
      <c r="E97" s="433"/>
      <c r="F97" s="452"/>
      <c r="G97" s="440"/>
      <c r="H97" s="440"/>
      <c r="I97" s="441"/>
      <c r="J97" s="441"/>
      <c r="K97" s="441"/>
      <c r="L97" s="419">
        <v>0</v>
      </c>
    </row>
    <row r="98" spans="1:12" ht="22" customHeight="1">
      <c r="A98" s="363"/>
      <c r="B98" s="364"/>
      <c r="C98" s="381"/>
      <c r="D98" s="366"/>
      <c r="E98" s="432"/>
      <c r="F98" s="451"/>
      <c r="G98" s="437"/>
      <c r="H98" s="437"/>
      <c r="I98" s="438"/>
      <c r="J98" s="438"/>
      <c r="K98" s="438"/>
      <c r="L98" s="418">
        <v>0</v>
      </c>
    </row>
    <row r="99" spans="1:12" ht="22" customHeight="1">
      <c r="A99" s="372"/>
      <c r="B99" s="373"/>
      <c r="C99" s="380"/>
      <c r="D99" s="375"/>
      <c r="E99" s="433"/>
      <c r="F99" s="452"/>
      <c r="G99" s="440"/>
      <c r="H99" s="440"/>
      <c r="I99" s="441"/>
      <c r="J99" s="441"/>
      <c r="K99" s="441"/>
      <c r="L99" s="419">
        <v>0</v>
      </c>
    </row>
    <row r="100" spans="1:12" ht="22" customHeight="1">
      <c r="A100" s="363"/>
      <c r="B100" s="364"/>
      <c r="C100" s="365"/>
      <c r="D100" s="366"/>
      <c r="E100" s="432"/>
      <c r="F100" s="451"/>
      <c r="G100" s="437"/>
      <c r="H100" s="437"/>
      <c r="I100" s="438"/>
      <c r="J100" s="438"/>
      <c r="K100" s="438"/>
      <c r="L100" s="418">
        <v>0</v>
      </c>
    </row>
    <row r="101" spans="1:12" ht="22" customHeight="1">
      <c r="A101" s="372"/>
      <c r="B101" s="373"/>
      <c r="C101" s="374"/>
      <c r="D101" s="375"/>
      <c r="E101" s="433"/>
      <c r="F101" s="452"/>
      <c r="G101" s="440"/>
      <c r="H101" s="440"/>
      <c r="I101" s="441"/>
      <c r="J101" s="441"/>
      <c r="K101" s="441"/>
      <c r="L101" s="419">
        <v>0</v>
      </c>
    </row>
    <row r="102" spans="1:12" ht="22" customHeight="1">
      <c r="A102" s="363"/>
      <c r="B102" s="364"/>
      <c r="C102" s="365"/>
      <c r="D102" s="366"/>
      <c r="E102" s="432"/>
      <c r="F102" s="451"/>
      <c r="G102" s="437"/>
      <c r="H102" s="437"/>
      <c r="I102" s="438"/>
      <c r="J102" s="438"/>
      <c r="K102" s="438"/>
      <c r="L102" s="418">
        <v>0</v>
      </c>
    </row>
    <row r="103" spans="1:12" ht="22" customHeight="1">
      <c r="A103" s="372"/>
      <c r="B103" s="373"/>
      <c r="C103" s="374"/>
      <c r="D103" s="375"/>
      <c r="E103" s="433"/>
      <c r="F103" s="452"/>
      <c r="G103" s="440"/>
      <c r="H103" s="440"/>
      <c r="I103" s="441"/>
      <c r="J103" s="441"/>
      <c r="K103" s="441"/>
      <c r="L103" s="419">
        <v>0</v>
      </c>
    </row>
    <row r="104" spans="1:12" ht="22" customHeight="1">
      <c r="A104" s="363"/>
      <c r="B104" s="364"/>
      <c r="C104" s="365"/>
      <c r="D104" s="366"/>
      <c r="E104" s="432"/>
      <c r="F104" s="451"/>
      <c r="G104" s="437"/>
      <c r="H104" s="437"/>
      <c r="I104" s="438"/>
      <c r="J104" s="438"/>
      <c r="K104" s="438"/>
      <c r="L104" s="418">
        <v>0</v>
      </c>
    </row>
    <row r="105" spans="1:12" ht="22" customHeight="1">
      <c r="A105" s="372"/>
      <c r="B105" s="373"/>
      <c r="C105" s="374"/>
      <c r="D105" s="375"/>
      <c r="E105" s="433"/>
      <c r="F105" s="452"/>
      <c r="G105" s="440"/>
      <c r="H105" s="440"/>
      <c r="I105" s="441"/>
      <c r="J105" s="441"/>
      <c r="K105" s="441"/>
      <c r="L105" s="419">
        <v>0</v>
      </c>
    </row>
    <row r="106" spans="1:12" ht="22" customHeight="1">
      <c r="A106" s="363"/>
      <c r="B106" s="364"/>
      <c r="C106" s="365"/>
      <c r="D106" s="366"/>
      <c r="E106" s="432"/>
      <c r="F106" s="451"/>
      <c r="G106" s="437"/>
      <c r="H106" s="437"/>
      <c r="I106" s="438"/>
      <c r="J106" s="438"/>
      <c r="K106" s="438"/>
      <c r="L106" s="418">
        <v>0</v>
      </c>
    </row>
    <row r="107" spans="1:12" ht="22" customHeight="1">
      <c r="A107" s="372"/>
      <c r="B107" s="373"/>
      <c r="C107" s="374"/>
      <c r="D107" s="375"/>
      <c r="E107" s="433"/>
      <c r="F107" s="452"/>
      <c r="G107" s="440"/>
      <c r="H107" s="440"/>
      <c r="I107" s="441"/>
      <c r="J107" s="441"/>
      <c r="K107" s="441"/>
      <c r="L107" s="419">
        <v>0</v>
      </c>
    </row>
    <row r="108" spans="1:12" ht="22" customHeight="1">
      <c r="A108" s="363"/>
      <c r="B108" s="364"/>
      <c r="C108" s="365"/>
      <c r="D108" s="366"/>
      <c r="E108" s="432"/>
      <c r="F108" s="451"/>
      <c r="G108" s="437"/>
      <c r="H108" s="437"/>
      <c r="I108" s="438"/>
      <c r="J108" s="438"/>
      <c r="K108" s="438"/>
      <c r="L108" s="418">
        <v>0</v>
      </c>
    </row>
    <row r="109" spans="1:12" ht="22" customHeight="1">
      <c r="A109" s="372"/>
      <c r="B109" s="373"/>
      <c r="C109" s="374"/>
      <c r="D109" s="375"/>
      <c r="E109" s="433"/>
      <c r="F109" s="452"/>
      <c r="G109" s="440"/>
      <c r="H109" s="440"/>
      <c r="I109" s="441"/>
      <c r="J109" s="441"/>
      <c r="K109" s="441"/>
      <c r="L109" s="419">
        <v>0</v>
      </c>
    </row>
    <row r="110" spans="1:12" ht="22" customHeight="1">
      <c r="A110" s="363"/>
      <c r="B110" s="364"/>
      <c r="C110" s="381"/>
      <c r="D110" s="366"/>
      <c r="E110" s="432"/>
      <c r="F110" s="451"/>
      <c r="G110" s="437"/>
      <c r="H110" s="437"/>
      <c r="I110" s="438"/>
      <c r="J110" s="438"/>
      <c r="K110" s="438"/>
      <c r="L110" s="418">
        <v>0</v>
      </c>
    </row>
    <row r="111" spans="1:12" ht="22" customHeight="1">
      <c r="A111" s="372"/>
      <c r="B111" s="373"/>
      <c r="C111" s="380"/>
      <c r="D111" s="375"/>
      <c r="E111" s="433"/>
      <c r="F111" s="452"/>
      <c r="G111" s="440"/>
      <c r="H111" s="440"/>
      <c r="I111" s="441"/>
      <c r="J111" s="441"/>
      <c r="K111" s="441"/>
      <c r="L111" s="419"/>
    </row>
    <row r="112" spans="1:12" ht="22" customHeight="1">
      <c r="A112" s="363"/>
      <c r="B112" s="364"/>
      <c r="C112" s="381"/>
      <c r="D112" s="366"/>
      <c r="E112" s="432"/>
      <c r="F112" s="451"/>
      <c r="G112" s="437"/>
      <c r="H112" s="437"/>
      <c r="I112" s="438"/>
      <c r="J112" s="438"/>
      <c r="K112" s="438"/>
      <c r="L112" s="418">
        <v>0</v>
      </c>
    </row>
    <row r="113" spans="1:12" ht="22" customHeight="1" thickBot="1">
      <c r="A113" s="382"/>
      <c r="B113" s="383"/>
      <c r="C113" s="384"/>
      <c r="D113" s="385"/>
      <c r="E113" s="435"/>
      <c r="F113" s="454"/>
      <c r="G113" s="446"/>
      <c r="H113" s="446"/>
      <c r="I113" s="447"/>
      <c r="J113" s="447"/>
      <c r="K113" s="447"/>
      <c r="L113" s="421">
        <v>0</v>
      </c>
    </row>
    <row r="114" spans="1:12" ht="22" customHeight="1" thickBot="1">
      <c r="A114" s="352"/>
      <c r="B114" s="352"/>
      <c r="C114" s="352"/>
      <c r="D114" s="352"/>
      <c r="E114" s="352"/>
      <c r="F114" s="455"/>
      <c r="G114" s="352"/>
      <c r="H114" s="352"/>
      <c r="I114" s="352"/>
      <c r="J114" s="352"/>
      <c r="K114" s="352"/>
      <c r="L114" s="422"/>
    </row>
    <row r="115" spans="1:12" ht="22" customHeight="1" thickBot="1">
      <c r="A115" s="630" t="s">
        <v>117</v>
      </c>
      <c r="B115" s="631"/>
      <c r="C115" s="426"/>
      <c r="D115" s="428"/>
      <c r="E115" s="428"/>
      <c r="F115" s="456"/>
      <c r="G115" s="428"/>
      <c r="H115" s="428"/>
      <c r="I115" s="428"/>
      <c r="J115" s="428"/>
      <c r="K115" s="427"/>
      <c r="L115" s="424">
        <f>SUM(L5:L113)</f>
        <v>0</v>
      </c>
    </row>
  </sheetData>
  <mergeCells count="2">
    <mergeCell ref="A2:L2"/>
    <mergeCell ref="A115:B115"/>
  </mergeCells>
  <phoneticPr fontId="78" type="noConversion"/>
  <dataValidations count="1">
    <dataValidation type="list" allowBlank="1" showInputMessage="1" showErrorMessage="1" sqref="E5:E113">
      <formula1>"Transportation,Hotel,Fuel,Meal,Miscellaneous"</formula1>
    </dataValidation>
  </dataValidations>
  <hyperlinks>
    <hyperlink ref="D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>
    <tabColor rgb="FFFF0000"/>
    <pageSetUpPr fitToPage="1"/>
  </sheetPr>
  <dimension ref="A1:K170"/>
  <sheetViews>
    <sheetView showZeros="0" workbookViewId="0">
      <selection activeCell="B10" sqref="B10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" t="s">
        <v>120</v>
      </c>
      <c r="F1" s="474" t="s">
        <v>220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42044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E13&amp;1</f>
        <v>1408SIL1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207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208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1408SIL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3" t="s">
        <v>61</v>
      </c>
      <c r="C15" s="633"/>
      <c r="D15" s="633"/>
      <c r="E15" s="463" t="s">
        <v>125</v>
      </c>
    </row>
    <row r="16" spans="1:11" s="27" customFormat="1" ht="20" customHeight="1" thickBot="1">
      <c r="A16" s="460"/>
      <c r="B16" s="634"/>
      <c r="C16" s="634"/>
      <c r="D16" s="634"/>
      <c r="E16" s="461"/>
    </row>
    <row r="17" spans="1:5" s="15" customFormat="1" ht="24" customHeight="1">
      <c r="A17" s="459" t="s">
        <v>304</v>
      </c>
      <c r="B17" s="635" t="s">
        <v>305</v>
      </c>
      <c r="C17" s="636"/>
      <c r="D17" s="637"/>
      <c r="E17" s="80">
        <f>'Master List'!E26</f>
        <v>9654.2543105769237</v>
      </c>
    </row>
    <row r="18" spans="1:5" s="15" customFormat="1" ht="24" customHeight="1">
      <c r="A18" s="79"/>
      <c r="B18" s="638"/>
      <c r="C18" s="639"/>
      <c r="D18" s="639"/>
      <c r="E18" s="80"/>
    </row>
    <row r="19" spans="1:5" s="15" customFormat="1" ht="24" customHeight="1">
      <c r="A19" s="79"/>
      <c r="B19" s="639"/>
      <c r="C19" s="639"/>
      <c r="D19" s="639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40"/>
      <c r="C41" s="640"/>
      <c r="D41" s="640"/>
      <c r="E41" s="83"/>
    </row>
    <row r="42" spans="1:5" s="15" customFormat="1" ht="24" customHeight="1">
      <c r="A42" s="84"/>
      <c r="B42" s="641" t="s">
        <v>126</v>
      </c>
      <c r="C42" s="641"/>
      <c r="D42" s="642"/>
      <c r="E42" s="85">
        <f>SUM(E17:E40)</f>
        <v>9654.2543105769237</v>
      </c>
    </row>
    <row r="43" spans="1:5" s="15" customFormat="1" ht="24" customHeight="1" thickBot="1">
      <c r="A43" s="86"/>
      <c r="B43" s="643" t="s">
        <v>127</v>
      </c>
      <c r="C43" s="643"/>
      <c r="D43" s="644"/>
      <c r="E43" s="87">
        <f>SUM('Master List'!B22-E42)</f>
        <v>0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pageSetup scale="75" orientation="portrait" horizontalDpi="4294967292" verticalDpi="4294967292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220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42044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E13&amp;2</f>
        <v>1408SIL2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207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208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1408SIL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3" t="s">
        <v>61</v>
      </c>
      <c r="C15" s="633"/>
      <c r="D15" s="633"/>
      <c r="E15" s="463" t="s">
        <v>125</v>
      </c>
    </row>
    <row r="16" spans="1:11" s="27" customFormat="1" ht="20" customHeight="1" thickBot="1">
      <c r="A16" s="460"/>
      <c r="B16" s="634"/>
      <c r="C16" s="634"/>
      <c r="D16" s="634"/>
      <c r="E16" s="461"/>
    </row>
    <row r="17" spans="1:5" s="15" customFormat="1" ht="24" customHeight="1">
      <c r="A17" s="459" t="s">
        <v>209</v>
      </c>
      <c r="B17" s="635" t="s">
        <v>210</v>
      </c>
      <c r="C17" s="636"/>
      <c r="D17" s="637"/>
      <c r="E17" s="80">
        <f>'Master List'!E27</f>
        <v>0</v>
      </c>
    </row>
    <row r="18" spans="1:5" s="15" customFormat="1" ht="24" customHeight="1">
      <c r="A18" s="79"/>
      <c r="B18" s="638"/>
      <c r="C18" s="639"/>
      <c r="D18" s="639"/>
      <c r="E18" s="80"/>
    </row>
    <row r="19" spans="1:5" s="15" customFormat="1" ht="24" customHeight="1">
      <c r="A19" s="79"/>
      <c r="B19" s="639"/>
      <c r="C19" s="639"/>
      <c r="D19" s="639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40"/>
      <c r="C41" s="640"/>
      <c r="D41" s="640"/>
      <c r="E41" s="83"/>
    </row>
    <row r="42" spans="1:5" s="15" customFormat="1" ht="24" customHeight="1">
      <c r="A42" s="84"/>
      <c r="B42" s="641" t="s">
        <v>126</v>
      </c>
      <c r="C42" s="641"/>
      <c r="D42" s="642"/>
      <c r="E42" s="85">
        <f>SUM(E17:E40)</f>
        <v>0</v>
      </c>
    </row>
    <row r="43" spans="1:5" s="15" customFormat="1" ht="24" customHeight="1" thickBot="1">
      <c r="A43" s="86"/>
      <c r="B43" s="643" t="s">
        <v>127</v>
      </c>
      <c r="C43" s="643"/>
      <c r="D43" s="644"/>
      <c r="E43" s="87">
        <f>SUM('Master List'!B22-'Invoice 1'!E42-E42)</f>
        <v>0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>
    <tabColor rgb="FFFF0000"/>
    <pageSetUpPr fitToPage="1"/>
  </sheetPr>
  <dimension ref="A1:K170"/>
  <sheetViews>
    <sheetView showZeros="0" workbookViewId="0">
      <selection activeCell="F1" sqref="F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7" t="s">
        <v>120</v>
      </c>
      <c r="F1" s="474" t="s">
        <v>220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121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42044</v>
      </c>
      <c r="F9" s="67"/>
      <c r="H9" s="15"/>
      <c r="I9" s="15"/>
      <c r="J9" s="15"/>
    </row>
    <row r="10" spans="1:11" s="16" customFormat="1" ht="12" customHeight="1">
      <c r="A10" s="17"/>
      <c r="B10" s="68" t="str">
        <f>'Master List'!B12</f>
        <v>3333 Blue Diamond Rd</v>
      </c>
      <c r="C10" s="69"/>
      <c r="D10" s="70" t="s">
        <v>122</v>
      </c>
      <c r="E10" s="71" t="str">
        <f>E13&amp;3</f>
        <v>1408SIL3</v>
      </c>
      <c r="F10" s="67"/>
      <c r="H10" s="15"/>
      <c r="I10" s="15"/>
      <c r="J10" s="15"/>
    </row>
    <row r="11" spans="1:11" s="16" customFormat="1" ht="12" customHeight="1">
      <c r="A11" s="17"/>
      <c r="B11" s="68" t="str">
        <f>'Master List'!B13</f>
        <v>Las Vegas, NV 89139</v>
      </c>
      <c r="C11" s="72"/>
      <c r="D11" s="73" t="s">
        <v>207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123</v>
      </c>
      <c r="E12" s="74" t="s">
        <v>208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27</v>
      </c>
      <c r="E13" s="78" t="str">
        <f>'Master List'!B31</f>
        <v>1408SIL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62" t="s">
        <v>124</v>
      </c>
      <c r="B15" s="633" t="s">
        <v>61</v>
      </c>
      <c r="C15" s="633"/>
      <c r="D15" s="633"/>
      <c r="E15" s="463" t="s">
        <v>125</v>
      </c>
    </row>
    <row r="16" spans="1:11" s="27" customFormat="1" ht="20" customHeight="1" thickBot="1">
      <c r="A16" s="460"/>
      <c r="B16" s="634"/>
      <c r="C16" s="634"/>
      <c r="D16" s="634"/>
      <c r="E16" s="461"/>
    </row>
    <row r="17" spans="1:5" s="15" customFormat="1" ht="24" customHeight="1">
      <c r="A17" s="459" t="s">
        <v>211</v>
      </c>
      <c r="B17" s="635" t="s">
        <v>212</v>
      </c>
      <c r="C17" s="636"/>
      <c r="D17" s="637"/>
      <c r="E17" s="80">
        <f>'Master List'!E28</f>
        <v>0</v>
      </c>
    </row>
    <row r="18" spans="1:5" s="15" customFormat="1" ht="24" customHeight="1">
      <c r="A18" s="79"/>
      <c r="B18" s="638"/>
      <c r="C18" s="639"/>
      <c r="D18" s="639"/>
      <c r="E18" s="80"/>
    </row>
    <row r="19" spans="1:5" s="15" customFormat="1" ht="24" customHeight="1">
      <c r="A19" s="79"/>
      <c r="B19" s="639"/>
      <c r="C19" s="639"/>
      <c r="D19" s="639"/>
      <c r="E19" s="80"/>
    </row>
    <row r="20" spans="1:5" s="15" customFormat="1" ht="24" customHeight="1">
      <c r="A20" s="81"/>
      <c r="B20" s="632"/>
      <c r="C20" s="632"/>
      <c r="D20" s="632"/>
      <c r="E20" s="80"/>
    </row>
    <row r="21" spans="1:5" s="15" customFormat="1" ht="24" customHeight="1">
      <c r="A21" s="81"/>
      <c r="B21" s="632"/>
      <c r="C21" s="632"/>
      <c r="D21" s="632"/>
      <c r="E21" s="80"/>
    </row>
    <row r="22" spans="1:5" s="15" customFormat="1" ht="24" customHeight="1">
      <c r="A22" s="81"/>
      <c r="B22" s="632"/>
      <c r="C22" s="632"/>
      <c r="D22" s="632"/>
      <c r="E22" s="80"/>
    </row>
    <row r="23" spans="1:5" s="15" customFormat="1" ht="24" customHeight="1">
      <c r="A23" s="81"/>
      <c r="B23" s="632"/>
      <c r="C23" s="632"/>
      <c r="D23" s="632"/>
      <c r="E23" s="80"/>
    </row>
    <row r="24" spans="1:5" s="15" customFormat="1" ht="24" customHeight="1">
      <c r="A24" s="81"/>
      <c r="B24" s="632"/>
      <c r="C24" s="632"/>
      <c r="D24" s="632"/>
      <c r="E24" s="80"/>
    </row>
    <row r="25" spans="1:5" s="15" customFormat="1" ht="24" customHeight="1">
      <c r="A25" s="81"/>
      <c r="B25" s="632"/>
      <c r="C25" s="632"/>
      <c r="D25" s="632"/>
      <c r="E25" s="80"/>
    </row>
    <row r="26" spans="1:5" s="15" customFormat="1" ht="24" customHeight="1">
      <c r="A26" s="81"/>
      <c r="B26" s="632"/>
      <c r="C26" s="632"/>
      <c r="D26" s="632"/>
      <c r="E26" s="80"/>
    </row>
    <row r="27" spans="1:5" s="15" customFormat="1" ht="24" customHeight="1">
      <c r="A27" s="81"/>
      <c r="B27" s="632"/>
      <c r="C27" s="632"/>
      <c r="D27" s="632"/>
      <c r="E27" s="80"/>
    </row>
    <row r="28" spans="1:5" s="15" customFormat="1" ht="24" customHeight="1">
      <c r="A28" s="81"/>
      <c r="B28" s="632"/>
      <c r="C28" s="632"/>
      <c r="D28" s="632"/>
      <c r="E28" s="80"/>
    </row>
    <row r="29" spans="1:5" s="15" customFormat="1" ht="24" customHeight="1">
      <c r="A29" s="81"/>
      <c r="B29" s="632"/>
      <c r="C29" s="632"/>
      <c r="D29" s="632"/>
      <c r="E29" s="80"/>
    </row>
    <row r="30" spans="1:5" s="15" customFormat="1" ht="24" customHeight="1">
      <c r="A30" s="81"/>
      <c r="B30" s="632"/>
      <c r="C30" s="632"/>
      <c r="D30" s="632"/>
      <c r="E30" s="80"/>
    </row>
    <row r="31" spans="1:5" s="15" customFormat="1" ht="24" customHeight="1">
      <c r="A31" s="81"/>
      <c r="B31" s="632"/>
      <c r="C31" s="632"/>
      <c r="D31" s="632"/>
      <c r="E31" s="80"/>
    </row>
    <row r="32" spans="1:5" s="15" customFormat="1" ht="24" customHeight="1">
      <c r="A32" s="81"/>
      <c r="B32" s="632"/>
      <c r="C32" s="632"/>
      <c r="D32" s="632"/>
      <c r="E32" s="80"/>
    </row>
    <row r="33" spans="1:5" s="15" customFormat="1" ht="24" customHeight="1">
      <c r="A33" s="81"/>
      <c r="B33" s="632"/>
      <c r="C33" s="632"/>
      <c r="D33" s="632"/>
      <c r="E33" s="80"/>
    </row>
    <row r="34" spans="1:5" s="15" customFormat="1" ht="24" customHeight="1">
      <c r="A34" s="81"/>
      <c r="B34" s="632"/>
      <c r="C34" s="632"/>
      <c r="D34" s="632"/>
      <c r="E34" s="80"/>
    </row>
    <row r="35" spans="1:5" s="15" customFormat="1" ht="24" customHeight="1">
      <c r="A35" s="81"/>
      <c r="B35" s="632"/>
      <c r="C35" s="632"/>
      <c r="D35" s="632"/>
      <c r="E35" s="80"/>
    </row>
    <row r="36" spans="1:5" s="15" customFormat="1" ht="24" customHeight="1">
      <c r="A36" s="81"/>
      <c r="B36" s="632"/>
      <c r="C36" s="632"/>
      <c r="D36" s="632"/>
      <c r="E36" s="80"/>
    </row>
    <row r="37" spans="1:5" s="15" customFormat="1" ht="24" customHeight="1">
      <c r="A37" s="81"/>
      <c r="B37" s="632"/>
      <c r="C37" s="632"/>
      <c r="D37" s="632"/>
      <c r="E37" s="80"/>
    </row>
    <row r="38" spans="1:5" s="15" customFormat="1" ht="24" customHeight="1">
      <c r="A38" s="81"/>
      <c r="B38" s="632"/>
      <c r="C38" s="632"/>
      <c r="D38" s="632"/>
      <c r="E38" s="80"/>
    </row>
    <row r="39" spans="1:5" s="15" customFormat="1" ht="25" customHeight="1">
      <c r="A39" s="81"/>
      <c r="B39" s="632"/>
      <c r="C39" s="632"/>
      <c r="D39" s="632"/>
      <c r="E39" s="80"/>
    </row>
    <row r="40" spans="1:5" s="15" customFormat="1" ht="24" customHeight="1" thickBot="1">
      <c r="A40" s="81"/>
      <c r="B40" s="632"/>
      <c r="C40" s="632"/>
      <c r="D40" s="632"/>
      <c r="E40" s="80"/>
    </row>
    <row r="41" spans="1:5" s="15" customFormat="1" ht="20" customHeight="1" thickBot="1">
      <c r="A41" s="82"/>
      <c r="B41" s="640"/>
      <c r="C41" s="640"/>
      <c r="D41" s="640"/>
      <c r="E41" s="83"/>
    </row>
    <row r="42" spans="1:5" s="15" customFormat="1" ht="24" customHeight="1">
      <c r="A42" s="84"/>
      <c r="B42" s="641" t="s">
        <v>126</v>
      </c>
      <c r="C42" s="641"/>
      <c r="D42" s="642"/>
      <c r="E42" s="85">
        <f>SUM(E17:E40)</f>
        <v>0</v>
      </c>
    </row>
    <row r="43" spans="1:5" s="15" customFormat="1" ht="24" customHeight="1" thickBot="1">
      <c r="A43" s="86"/>
      <c r="B43" s="643" t="s">
        <v>127</v>
      </c>
      <c r="C43" s="643"/>
      <c r="D43" s="644"/>
      <c r="E43" s="87">
        <f>SUM('Master List'!B22-'Invoice 1'!E42-'Invoice 2'!E42-E42)</f>
        <v>0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8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>
    <tabColor rgb="FFFFFF99"/>
    <pageSetUpPr fitToPage="1"/>
  </sheetPr>
  <dimension ref="A1:XFD270"/>
  <sheetViews>
    <sheetView showZeros="0" zoomScaleSheetLayoutView="70" workbookViewId="0"/>
  </sheetViews>
  <sheetFormatPr baseColWidth="10" defaultColWidth="8.83203125" defaultRowHeight="15" outlineLevelRow="1" x14ac:dyDescent="0"/>
  <cols>
    <col min="1" max="1" width="29.6640625" style="26" customWidth="1"/>
    <col min="2" max="2" width="20.5" style="26" customWidth="1"/>
    <col min="3" max="3" width="19" style="519" customWidth="1"/>
    <col min="4" max="4" width="21.6640625" style="519" customWidth="1"/>
    <col min="5" max="5" width="17.33203125" style="568" customWidth="1"/>
    <col min="6" max="6" width="17.33203125" style="519" customWidth="1"/>
    <col min="7" max="7" width="17.33203125" style="568" customWidth="1"/>
    <col min="8" max="19" width="17.33203125" style="519" customWidth="1"/>
    <col min="20" max="16384" width="8.83203125" style="26"/>
  </cols>
  <sheetData>
    <row r="1" spans="1:16384" ht="17">
      <c r="A1" s="467" t="s">
        <v>180</v>
      </c>
      <c r="B1" s="129" t="s">
        <v>138</v>
      </c>
      <c r="C1" s="560"/>
      <c r="D1" s="518"/>
    </row>
    <row r="2" spans="1:16384">
      <c r="A2" s="273"/>
      <c r="B2" s="273"/>
      <c r="C2" s="561"/>
      <c r="D2" s="520"/>
      <c r="E2" s="569"/>
      <c r="F2" s="520"/>
      <c r="G2" s="569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S2" s="520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  <c r="HU2" s="273"/>
      <c r="HV2" s="273"/>
      <c r="HW2" s="273"/>
      <c r="HX2" s="273"/>
      <c r="HY2" s="273"/>
      <c r="HZ2" s="273"/>
      <c r="IA2" s="273"/>
      <c r="IB2" s="273"/>
      <c r="IC2" s="273"/>
      <c r="ID2" s="273"/>
      <c r="IE2" s="273"/>
      <c r="IF2" s="273"/>
      <c r="IG2" s="273"/>
      <c r="IH2" s="273"/>
      <c r="II2" s="273"/>
      <c r="IJ2" s="273"/>
      <c r="IK2" s="273"/>
      <c r="IL2" s="273"/>
      <c r="IM2" s="273"/>
      <c r="IN2" s="273"/>
      <c r="IO2" s="273"/>
      <c r="IP2" s="273"/>
      <c r="IQ2" s="273"/>
      <c r="IR2" s="273"/>
      <c r="IS2" s="273"/>
      <c r="IT2" s="273"/>
      <c r="IU2" s="273"/>
      <c r="IV2" s="273"/>
      <c r="IW2" s="273"/>
      <c r="IX2" s="273"/>
      <c r="IY2" s="273"/>
      <c r="IZ2" s="273"/>
      <c r="JA2" s="273"/>
      <c r="JB2" s="273"/>
      <c r="JC2" s="273"/>
      <c r="JD2" s="273"/>
      <c r="JE2" s="273"/>
      <c r="JF2" s="273"/>
      <c r="JG2" s="273"/>
      <c r="JH2" s="273"/>
      <c r="JI2" s="273"/>
      <c r="JJ2" s="273"/>
      <c r="JK2" s="273"/>
      <c r="JL2" s="273"/>
      <c r="JM2" s="273"/>
      <c r="JN2" s="273"/>
      <c r="JO2" s="273"/>
      <c r="JP2" s="273"/>
      <c r="JQ2" s="273"/>
      <c r="JR2" s="273"/>
      <c r="JS2" s="273"/>
      <c r="JT2" s="273"/>
      <c r="JU2" s="273"/>
      <c r="JV2" s="273"/>
      <c r="JW2" s="273"/>
      <c r="JX2" s="273"/>
      <c r="JY2" s="273"/>
      <c r="JZ2" s="273"/>
      <c r="KA2" s="273"/>
      <c r="KB2" s="273"/>
      <c r="KC2" s="273"/>
      <c r="KD2" s="273"/>
      <c r="KE2" s="273"/>
      <c r="KF2" s="273"/>
      <c r="KG2" s="273"/>
      <c r="KH2" s="273"/>
      <c r="KI2" s="273"/>
      <c r="KJ2" s="273"/>
      <c r="KK2" s="273"/>
      <c r="KL2" s="273"/>
      <c r="KM2" s="273"/>
      <c r="KN2" s="273"/>
      <c r="KO2" s="273"/>
      <c r="KP2" s="273"/>
      <c r="KQ2" s="273"/>
      <c r="KR2" s="273"/>
      <c r="KS2" s="273"/>
      <c r="KT2" s="273"/>
      <c r="KU2" s="273"/>
      <c r="KV2" s="273"/>
      <c r="KW2" s="273"/>
      <c r="KX2" s="273"/>
      <c r="KY2" s="273"/>
      <c r="KZ2" s="273"/>
      <c r="LA2" s="273"/>
      <c r="LB2" s="273"/>
      <c r="LC2" s="273"/>
      <c r="LD2" s="273"/>
      <c r="LE2" s="273"/>
      <c r="LF2" s="273"/>
      <c r="LG2" s="273"/>
      <c r="LH2" s="273"/>
      <c r="LI2" s="273"/>
      <c r="LJ2" s="273"/>
      <c r="LK2" s="273"/>
      <c r="LL2" s="273"/>
      <c r="LM2" s="273"/>
      <c r="LN2" s="273"/>
      <c r="LO2" s="273"/>
      <c r="LP2" s="273"/>
      <c r="LQ2" s="273"/>
      <c r="LR2" s="273"/>
      <c r="LS2" s="273"/>
      <c r="LT2" s="273"/>
      <c r="LU2" s="273"/>
      <c r="LV2" s="273"/>
      <c r="LW2" s="273"/>
      <c r="LX2" s="273"/>
      <c r="LY2" s="273"/>
      <c r="LZ2" s="273"/>
      <c r="MA2" s="273"/>
      <c r="MB2" s="273"/>
      <c r="MC2" s="273"/>
      <c r="MD2" s="273"/>
      <c r="ME2" s="273"/>
      <c r="MF2" s="273"/>
      <c r="MG2" s="273"/>
      <c r="MH2" s="273"/>
      <c r="MI2" s="273"/>
      <c r="MJ2" s="273"/>
      <c r="MK2" s="273"/>
      <c r="ML2" s="273"/>
      <c r="MM2" s="273"/>
      <c r="MN2" s="273"/>
      <c r="MO2" s="273"/>
      <c r="MP2" s="273"/>
      <c r="MQ2" s="273"/>
      <c r="MR2" s="273"/>
      <c r="MS2" s="273"/>
      <c r="MT2" s="273"/>
      <c r="MU2" s="273"/>
      <c r="MV2" s="273"/>
      <c r="MW2" s="273"/>
      <c r="MX2" s="273"/>
      <c r="MY2" s="273"/>
      <c r="MZ2" s="273"/>
      <c r="NA2" s="273"/>
      <c r="NB2" s="273"/>
      <c r="NC2" s="273"/>
      <c r="ND2" s="273"/>
      <c r="NE2" s="273"/>
      <c r="NF2" s="273"/>
      <c r="NG2" s="273"/>
      <c r="NH2" s="273"/>
      <c r="NI2" s="273"/>
      <c r="NJ2" s="273"/>
      <c r="NK2" s="273"/>
      <c r="NL2" s="273"/>
      <c r="NM2" s="273"/>
      <c r="NN2" s="273"/>
      <c r="NO2" s="273"/>
      <c r="NP2" s="273"/>
      <c r="NQ2" s="273"/>
      <c r="NR2" s="273"/>
      <c r="NS2" s="273"/>
      <c r="NT2" s="273"/>
      <c r="NU2" s="273"/>
      <c r="NV2" s="273"/>
      <c r="NW2" s="273"/>
      <c r="NX2" s="273"/>
      <c r="NY2" s="273"/>
      <c r="NZ2" s="273"/>
      <c r="OA2" s="273"/>
      <c r="OB2" s="273"/>
      <c r="OC2" s="273"/>
      <c r="OD2" s="273"/>
      <c r="OE2" s="273"/>
      <c r="OF2" s="273"/>
      <c r="OG2" s="273"/>
      <c r="OH2" s="273"/>
      <c r="OI2" s="273"/>
      <c r="OJ2" s="273"/>
      <c r="OK2" s="273"/>
      <c r="OL2" s="273"/>
      <c r="OM2" s="273"/>
      <c r="ON2" s="273"/>
      <c r="OO2" s="273"/>
      <c r="OP2" s="273"/>
      <c r="OQ2" s="273"/>
      <c r="OR2" s="273"/>
      <c r="OS2" s="273"/>
      <c r="OT2" s="273"/>
      <c r="OU2" s="273"/>
      <c r="OV2" s="273"/>
      <c r="OW2" s="273"/>
      <c r="OX2" s="273"/>
      <c r="OY2" s="273"/>
      <c r="OZ2" s="273"/>
      <c r="PA2" s="273"/>
      <c r="PB2" s="273"/>
      <c r="PC2" s="273"/>
      <c r="PD2" s="273"/>
      <c r="PE2" s="273"/>
      <c r="PF2" s="273"/>
      <c r="PG2" s="273"/>
      <c r="PH2" s="273"/>
      <c r="PI2" s="273"/>
      <c r="PJ2" s="273"/>
      <c r="PK2" s="273"/>
      <c r="PL2" s="273"/>
      <c r="PM2" s="273"/>
      <c r="PN2" s="273"/>
      <c r="PO2" s="273"/>
      <c r="PP2" s="273"/>
      <c r="PQ2" s="273"/>
      <c r="PR2" s="273"/>
      <c r="PS2" s="273"/>
      <c r="PT2" s="273"/>
      <c r="PU2" s="273"/>
      <c r="PV2" s="273"/>
      <c r="PW2" s="273"/>
      <c r="PX2" s="273"/>
      <c r="PY2" s="273"/>
      <c r="PZ2" s="273"/>
      <c r="QA2" s="273"/>
      <c r="QB2" s="273"/>
      <c r="QC2" s="273"/>
      <c r="QD2" s="273"/>
      <c r="QE2" s="273"/>
      <c r="QF2" s="273"/>
      <c r="QG2" s="273"/>
      <c r="QH2" s="273"/>
      <c r="QI2" s="273"/>
      <c r="QJ2" s="273"/>
      <c r="QK2" s="273"/>
      <c r="QL2" s="273"/>
      <c r="QM2" s="273"/>
      <c r="QN2" s="273"/>
      <c r="QO2" s="273"/>
      <c r="QP2" s="273"/>
      <c r="QQ2" s="273"/>
      <c r="QR2" s="273"/>
      <c r="QS2" s="273"/>
      <c r="QT2" s="273"/>
      <c r="QU2" s="273"/>
      <c r="QV2" s="273"/>
      <c r="QW2" s="273"/>
      <c r="QX2" s="273"/>
      <c r="QY2" s="273"/>
      <c r="QZ2" s="273"/>
      <c r="RA2" s="273"/>
      <c r="RB2" s="273"/>
      <c r="RC2" s="273"/>
      <c r="RD2" s="273"/>
      <c r="RE2" s="273"/>
      <c r="RF2" s="273"/>
      <c r="RG2" s="273"/>
      <c r="RH2" s="273"/>
      <c r="RI2" s="273"/>
      <c r="RJ2" s="273"/>
      <c r="RK2" s="273"/>
      <c r="RL2" s="273"/>
      <c r="RM2" s="273"/>
      <c r="RN2" s="273"/>
      <c r="RO2" s="273"/>
      <c r="RP2" s="273"/>
      <c r="RQ2" s="273"/>
      <c r="RR2" s="273"/>
      <c r="RS2" s="273"/>
      <c r="RT2" s="273"/>
      <c r="RU2" s="273"/>
      <c r="RV2" s="273"/>
      <c r="RW2" s="273"/>
      <c r="RX2" s="273"/>
      <c r="RY2" s="273"/>
      <c r="RZ2" s="273"/>
      <c r="SA2" s="273"/>
      <c r="SB2" s="273"/>
      <c r="SC2" s="273"/>
      <c r="SD2" s="273"/>
      <c r="SE2" s="273"/>
      <c r="SF2" s="273"/>
      <c r="SG2" s="273"/>
      <c r="SH2" s="273"/>
      <c r="SI2" s="273"/>
      <c r="SJ2" s="273"/>
      <c r="SK2" s="273"/>
      <c r="SL2" s="273"/>
      <c r="SM2" s="273"/>
      <c r="SN2" s="273"/>
      <c r="SO2" s="273"/>
      <c r="SP2" s="273"/>
      <c r="SQ2" s="273"/>
      <c r="SR2" s="273"/>
      <c r="SS2" s="273"/>
      <c r="ST2" s="273"/>
      <c r="SU2" s="273"/>
      <c r="SV2" s="273"/>
      <c r="SW2" s="273"/>
      <c r="SX2" s="273"/>
      <c r="SY2" s="273"/>
      <c r="SZ2" s="273"/>
      <c r="TA2" s="273"/>
      <c r="TB2" s="273"/>
      <c r="TC2" s="273"/>
      <c r="TD2" s="273"/>
      <c r="TE2" s="273"/>
      <c r="TF2" s="273"/>
      <c r="TG2" s="273"/>
      <c r="TH2" s="273"/>
      <c r="TI2" s="273"/>
      <c r="TJ2" s="273"/>
      <c r="TK2" s="273"/>
      <c r="TL2" s="273"/>
      <c r="TM2" s="273"/>
      <c r="TN2" s="273"/>
      <c r="TO2" s="273"/>
      <c r="TP2" s="273"/>
      <c r="TQ2" s="273"/>
      <c r="TR2" s="273"/>
      <c r="TS2" s="273"/>
      <c r="TT2" s="273"/>
      <c r="TU2" s="273"/>
      <c r="TV2" s="273"/>
      <c r="TW2" s="273"/>
      <c r="TX2" s="273"/>
      <c r="TY2" s="273"/>
      <c r="TZ2" s="273"/>
      <c r="UA2" s="273"/>
      <c r="UB2" s="273"/>
      <c r="UC2" s="273"/>
      <c r="UD2" s="273"/>
      <c r="UE2" s="273"/>
      <c r="UF2" s="273"/>
      <c r="UG2" s="273"/>
      <c r="UH2" s="273"/>
      <c r="UI2" s="273"/>
      <c r="UJ2" s="273"/>
      <c r="UK2" s="273"/>
      <c r="UL2" s="273"/>
      <c r="UM2" s="273"/>
      <c r="UN2" s="273"/>
      <c r="UO2" s="273"/>
      <c r="UP2" s="273"/>
      <c r="UQ2" s="273"/>
      <c r="UR2" s="273"/>
      <c r="US2" s="273"/>
      <c r="UT2" s="273"/>
      <c r="UU2" s="273"/>
      <c r="UV2" s="273"/>
      <c r="UW2" s="273"/>
      <c r="UX2" s="273"/>
      <c r="UY2" s="273"/>
      <c r="UZ2" s="273"/>
      <c r="VA2" s="273"/>
      <c r="VB2" s="273"/>
      <c r="VC2" s="273"/>
      <c r="VD2" s="273"/>
      <c r="VE2" s="273"/>
      <c r="VF2" s="273"/>
      <c r="VG2" s="273"/>
      <c r="VH2" s="273"/>
      <c r="VI2" s="273"/>
      <c r="VJ2" s="273"/>
      <c r="VK2" s="273"/>
      <c r="VL2" s="273"/>
      <c r="VM2" s="273"/>
      <c r="VN2" s="273"/>
      <c r="VO2" s="273"/>
      <c r="VP2" s="273"/>
      <c r="VQ2" s="273"/>
      <c r="VR2" s="273"/>
      <c r="VS2" s="273"/>
      <c r="VT2" s="273"/>
      <c r="VU2" s="273"/>
      <c r="VV2" s="273"/>
      <c r="VW2" s="273"/>
      <c r="VX2" s="273"/>
      <c r="VY2" s="273"/>
      <c r="VZ2" s="273"/>
      <c r="WA2" s="273"/>
      <c r="WB2" s="273"/>
      <c r="WC2" s="273"/>
      <c r="WD2" s="273"/>
      <c r="WE2" s="273"/>
      <c r="WF2" s="273"/>
      <c r="WG2" s="273"/>
      <c r="WH2" s="273"/>
      <c r="WI2" s="273"/>
      <c r="WJ2" s="273"/>
      <c r="WK2" s="273"/>
      <c r="WL2" s="273"/>
      <c r="WM2" s="273"/>
      <c r="WN2" s="273"/>
      <c r="WO2" s="273"/>
      <c r="WP2" s="273"/>
      <c r="WQ2" s="273"/>
      <c r="WR2" s="273"/>
      <c r="WS2" s="273"/>
      <c r="WT2" s="273"/>
      <c r="WU2" s="273"/>
      <c r="WV2" s="273"/>
      <c r="WW2" s="273"/>
      <c r="WX2" s="273"/>
      <c r="WY2" s="273"/>
      <c r="WZ2" s="273"/>
      <c r="XA2" s="273"/>
      <c r="XB2" s="273"/>
      <c r="XC2" s="273"/>
      <c r="XD2" s="273"/>
      <c r="XE2" s="273"/>
      <c r="XF2" s="273"/>
      <c r="XG2" s="273"/>
      <c r="XH2" s="273"/>
      <c r="XI2" s="273"/>
      <c r="XJ2" s="273"/>
      <c r="XK2" s="273"/>
      <c r="XL2" s="273"/>
      <c r="XM2" s="273"/>
      <c r="XN2" s="273"/>
      <c r="XO2" s="273"/>
      <c r="XP2" s="273"/>
      <c r="XQ2" s="273"/>
      <c r="XR2" s="273"/>
      <c r="XS2" s="273"/>
      <c r="XT2" s="273"/>
      <c r="XU2" s="273"/>
      <c r="XV2" s="273"/>
      <c r="XW2" s="273"/>
      <c r="XX2" s="273"/>
      <c r="XY2" s="273"/>
      <c r="XZ2" s="273"/>
      <c r="YA2" s="273"/>
      <c r="YB2" s="273"/>
      <c r="YC2" s="273"/>
      <c r="YD2" s="273"/>
      <c r="YE2" s="273"/>
      <c r="YF2" s="273"/>
      <c r="YG2" s="273"/>
      <c r="YH2" s="273"/>
      <c r="YI2" s="273"/>
      <c r="YJ2" s="273"/>
      <c r="YK2" s="273"/>
      <c r="YL2" s="273"/>
      <c r="YM2" s="273"/>
      <c r="YN2" s="273"/>
      <c r="YO2" s="273"/>
      <c r="YP2" s="273"/>
      <c r="YQ2" s="273"/>
      <c r="YR2" s="273"/>
      <c r="YS2" s="273"/>
      <c r="YT2" s="273"/>
      <c r="YU2" s="273"/>
      <c r="YV2" s="273"/>
      <c r="YW2" s="273"/>
      <c r="YX2" s="273"/>
      <c r="YY2" s="273"/>
      <c r="YZ2" s="273"/>
      <c r="ZA2" s="273"/>
      <c r="ZB2" s="273"/>
      <c r="ZC2" s="273"/>
      <c r="ZD2" s="273"/>
      <c r="ZE2" s="273"/>
      <c r="ZF2" s="273"/>
      <c r="ZG2" s="273"/>
      <c r="ZH2" s="273"/>
      <c r="ZI2" s="273"/>
      <c r="ZJ2" s="273"/>
      <c r="ZK2" s="273"/>
      <c r="ZL2" s="273"/>
      <c r="ZM2" s="273"/>
      <c r="ZN2" s="273"/>
      <c r="ZO2" s="273"/>
      <c r="ZP2" s="273"/>
      <c r="ZQ2" s="273"/>
      <c r="ZR2" s="273"/>
      <c r="ZS2" s="273"/>
      <c r="ZT2" s="273"/>
      <c r="ZU2" s="273"/>
      <c r="ZV2" s="273"/>
      <c r="ZW2" s="273"/>
      <c r="ZX2" s="273"/>
      <c r="ZY2" s="273"/>
      <c r="ZZ2" s="273"/>
      <c r="AAA2" s="273"/>
      <c r="AAB2" s="273"/>
      <c r="AAC2" s="273"/>
      <c r="AAD2" s="273"/>
      <c r="AAE2" s="273"/>
      <c r="AAF2" s="273"/>
      <c r="AAG2" s="273"/>
      <c r="AAH2" s="273"/>
      <c r="AAI2" s="273"/>
      <c r="AAJ2" s="273"/>
      <c r="AAK2" s="273"/>
      <c r="AAL2" s="273"/>
      <c r="AAM2" s="273"/>
      <c r="AAN2" s="273"/>
      <c r="AAO2" s="273"/>
      <c r="AAP2" s="273"/>
      <c r="AAQ2" s="273"/>
      <c r="AAR2" s="273"/>
      <c r="AAS2" s="273"/>
      <c r="AAT2" s="273"/>
      <c r="AAU2" s="273"/>
      <c r="AAV2" s="273"/>
      <c r="AAW2" s="273"/>
      <c r="AAX2" s="273"/>
      <c r="AAY2" s="273"/>
      <c r="AAZ2" s="273"/>
      <c r="ABA2" s="273"/>
      <c r="ABB2" s="273"/>
      <c r="ABC2" s="273"/>
      <c r="ABD2" s="273"/>
      <c r="ABE2" s="273"/>
      <c r="ABF2" s="273"/>
      <c r="ABG2" s="273"/>
      <c r="ABH2" s="273"/>
      <c r="ABI2" s="273"/>
      <c r="ABJ2" s="273"/>
      <c r="ABK2" s="273"/>
      <c r="ABL2" s="273"/>
      <c r="ABM2" s="273"/>
      <c r="ABN2" s="273"/>
      <c r="ABO2" s="273"/>
      <c r="ABP2" s="273"/>
      <c r="ABQ2" s="273"/>
      <c r="ABR2" s="273"/>
      <c r="ABS2" s="273"/>
      <c r="ABT2" s="273"/>
      <c r="ABU2" s="273"/>
      <c r="ABV2" s="273"/>
      <c r="ABW2" s="273"/>
      <c r="ABX2" s="273"/>
      <c r="ABY2" s="273"/>
      <c r="ABZ2" s="273"/>
      <c r="ACA2" s="273"/>
      <c r="ACB2" s="273"/>
      <c r="ACC2" s="273"/>
      <c r="ACD2" s="273"/>
      <c r="ACE2" s="273"/>
      <c r="ACF2" s="273"/>
      <c r="ACG2" s="273"/>
      <c r="ACH2" s="273"/>
      <c r="ACI2" s="273"/>
      <c r="ACJ2" s="273"/>
      <c r="ACK2" s="273"/>
      <c r="ACL2" s="273"/>
      <c r="ACM2" s="273"/>
      <c r="ACN2" s="273"/>
      <c r="ACO2" s="273"/>
      <c r="ACP2" s="273"/>
      <c r="ACQ2" s="273"/>
      <c r="ACR2" s="273"/>
      <c r="ACS2" s="273"/>
      <c r="ACT2" s="273"/>
      <c r="ACU2" s="273"/>
      <c r="ACV2" s="273"/>
      <c r="ACW2" s="273"/>
      <c r="ACX2" s="273"/>
      <c r="ACY2" s="273"/>
      <c r="ACZ2" s="273"/>
      <c r="ADA2" s="273"/>
      <c r="ADB2" s="273"/>
      <c r="ADC2" s="273"/>
      <c r="ADD2" s="273"/>
      <c r="ADE2" s="273"/>
      <c r="ADF2" s="273"/>
      <c r="ADG2" s="273"/>
      <c r="ADH2" s="273"/>
      <c r="ADI2" s="273"/>
      <c r="ADJ2" s="273"/>
      <c r="ADK2" s="273"/>
      <c r="ADL2" s="273"/>
      <c r="ADM2" s="273"/>
      <c r="ADN2" s="273"/>
      <c r="ADO2" s="273"/>
      <c r="ADP2" s="273"/>
      <c r="ADQ2" s="273"/>
      <c r="ADR2" s="273"/>
      <c r="ADS2" s="273"/>
      <c r="ADT2" s="273"/>
      <c r="ADU2" s="273"/>
      <c r="ADV2" s="273"/>
      <c r="ADW2" s="273"/>
      <c r="ADX2" s="273"/>
      <c r="ADY2" s="273"/>
      <c r="ADZ2" s="273"/>
      <c r="AEA2" s="273"/>
      <c r="AEB2" s="273"/>
      <c r="AEC2" s="273"/>
      <c r="AED2" s="273"/>
      <c r="AEE2" s="273"/>
      <c r="AEF2" s="273"/>
      <c r="AEG2" s="273"/>
      <c r="AEH2" s="273"/>
      <c r="AEI2" s="273"/>
      <c r="AEJ2" s="273"/>
      <c r="AEK2" s="273"/>
      <c r="AEL2" s="273"/>
      <c r="AEM2" s="273"/>
      <c r="AEN2" s="273"/>
      <c r="AEO2" s="273"/>
      <c r="AEP2" s="273"/>
      <c r="AEQ2" s="273"/>
      <c r="AER2" s="273"/>
      <c r="AES2" s="273"/>
      <c r="AET2" s="273"/>
      <c r="AEU2" s="273"/>
      <c r="AEV2" s="273"/>
      <c r="AEW2" s="273"/>
      <c r="AEX2" s="273"/>
      <c r="AEY2" s="273"/>
      <c r="AEZ2" s="273"/>
      <c r="AFA2" s="273"/>
      <c r="AFB2" s="273"/>
      <c r="AFC2" s="273"/>
      <c r="AFD2" s="273"/>
      <c r="AFE2" s="273"/>
      <c r="AFF2" s="273"/>
      <c r="AFG2" s="273"/>
      <c r="AFH2" s="273"/>
      <c r="AFI2" s="273"/>
      <c r="AFJ2" s="273"/>
      <c r="AFK2" s="273"/>
      <c r="AFL2" s="273"/>
      <c r="AFM2" s="273"/>
      <c r="AFN2" s="273"/>
      <c r="AFO2" s="273"/>
      <c r="AFP2" s="273"/>
      <c r="AFQ2" s="273"/>
      <c r="AFR2" s="273"/>
      <c r="AFS2" s="273"/>
      <c r="AFT2" s="273"/>
      <c r="AFU2" s="273"/>
      <c r="AFV2" s="273"/>
      <c r="AFW2" s="273"/>
      <c r="AFX2" s="273"/>
      <c r="AFY2" s="273"/>
      <c r="AFZ2" s="273"/>
      <c r="AGA2" s="273"/>
      <c r="AGB2" s="273"/>
      <c r="AGC2" s="273"/>
      <c r="AGD2" s="273"/>
      <c r="AGE2" s="273"/>
      <c r="AGF2" s="273"/>
      <c r="AGG2" s="273"/>
      <c r="AGH2" s="273"/>
      <c r="AGI2" s="273"/>
      <c r="AGJ2" s="273"/>
      <c r="AGK2" s="273"/>
      <c r="AGL2" s="273"/>
      <c r="AGM2" s="273"/>
      <c r="AGN2" s="273"/>
      <c r="AGO2" s="273"/>
      <c r="AGP2" s="273"/>
      <c r="AGQ2" s="273"/>
      <c r="AGR2" s="273"/>
      <c r="AGS2" s="273"/>
      <c r="AGT2" s="273"/>
      <c r="AGU2" s="273"/>
      <c r="AGV2" s="273"/>
      <c r="AGW2" s="273"/>
      <c r="AGX2" s="273"/>
      <c r="AGY2" s="273"/>
      <c r="AGZ2" s="273"/>
      <c r="AHA2" s="273"/>
      <c r="AHB2" s="273"/>
      <c r="AHC2" s="273"/>
      <c r="AHD2" s="273"/>
      <c r="AHE2" s="273"/>
      <c r="AHF2" s="273"/>
      <c r="AHG2" s="273"/>
      <c r="AHH2" s="273"/>
      <c r="AHI2" s="273"/>
      <c r="AHJ2" s="273"/>
      <c r="AHK2" s="273"/>
      <c r="AHL2" s="273"/>
      <c r="AHM2" s="273"/>
      <c r="AHN2" s="273"/>
      <c r="AHO2" s="273"/>
      <c r="AHP2" s="273"/>
      <c r="AHQ2" s="273"/>
      <c r="AHR2" s="273"/>
      <c r="AHS2" s="273"/>
      <c r="AHT2" s="273"/>
      <c r="AHU2" s="273"/>
      <c r="AHV2" s="273"/>
      <c r="AHW2" s="273"/>
      <c r="AHX2" s="273"/>
      <c r="AHY2" s="273"/>
      <c r="AHZ2" s="273"/>
      <c r="AIA2" s="273"/>
      <c r="AIB2" s="273"/>
      <c r="AIC2" s="273"/>
      <c r="AID2" s="273"/>
      <c r="AIE2" s="273"/>
      <c r="AIF2" s="273"/>
      <c r="AIG2" s="273"/>
      <c r="AIH2" s="273"/>
      <c r="AII2" s="273"/>
      <c r="AIJ2" s="273"/>
      <c r="AIK2" s="273"/>
      <c r="AIL2" s="273"/>
      <c r="AIM2" s="273"/>
      <c r="AIN2" s="273"/>
      <c r="AIO2" s="273"/>
      <c r="AIP2" s="273"/>
      <c r="AIQ2" s="273"/>
      <c r="AIR2" s="273"/>
      <c r="AIS2" s="273"/>
      <c r="AIT2" s="273"/>
      <c r="AIU2" s="273"/>
      <c r="AIV2" s="273"/>
      <c r="AIW2" s="273"/>
      <c r="AIX2" s="273"/>
      <c r="AIY2" s="273"/>
      <c r="AIZ2" s="273"/>
      <c r="AJA2" s="273"/>
      <c r="AJB2" s="273"/>
      <c r="AJC2" s="273"/>
      <c r="AJD2" s="273"/>
      <c r="AJE2" s="273"/>
      <c r="AJF2" s="273"/>
      <c r="AJG2" s="273"/>
      <c r="AJH2" s="273"/>
      <c r="AJI2" s="273"/>
      <c r="AJJ2" s="273"/>
      <c r="AJK2" s="273"/>
      <c r="AJL2" s="273"/>
      <c r="AJM2" s="273"/>
      <c r="AJN2" s="273"/>
      <c r="AJO2" s="273"/>
      <c r="AJP2" s="273"/>
      <c r="AJQ2" s="273"/>
      <c r="AJR2" s="273"/>
      <c r="AJS2" s="273"/>
      <c r="AJT2" s="273"/>
      <c r="AJU2" s="273"/>
      <c r="AJV2" s="273"/>
      <c r="AJW2" s="273"/>
      <c r="AJX2" s="273"/>
      <c r="AJY2" s="273"/>
      <c r="AJZ2" s="273"/>
      <c r="AKA2" s="273"/>
      <c r="AKB2" s="273"/>
      <c r="AKC2" s="273"/>
      <c r="AKD2" s="273"/>
      <c r="AKE2" s="273"/>
      <c r="AKF2" s="273"/>
      <c r="AKG2" s="273"/>
      <c r="AKH2" s="273"/>
      <c r="AKI2" s="273"/>
      <c r="AKJ2" s="273"/>
      <c r="AKK2" s="273"/>
      <c r="AKL2" s="273"/>
      <c r="AKM2" s="273"/>
      <c r="AKN2" s="273"/>
      <c r="AKO2" s="273"/>
      <c r="AKP2" s="273"/>
      <c r="AKQ2" s="273"/>
      <c r="AKR2" s="273"/>
      <c r="AKS2" s="273"/>
      <c r="AKT2" s="273"/>
      <c r="AKU2" s="273"/>
      <c r="AKV2" s="273"/>
      <c r="AKW2" s="273"/>
      <c r="AKX2" s="273"/>
      <c r="AKY2" s="273"/>
      <c r="AKZ2" s="273"/>
      <c r="ALA2" s="273"/>
      <c r="ALB2" s="273"/>
      <c r="ALC2" s="273"/>
      <c r="ALD2" s="273"/>
      <c r="ALE2" s="273"/>
      <c r="ALF2" s="273"/>
      <c r="ALG2" s="273"/>
      <c r="ALH2" s="273"/>
      <c r="ALI2" s="273"/>
      <c r="ALJ2" s="273"/>
      <c r="ALK2" s="273"/>
      <c r="ALL2" s="273"/>
      <c r="ALM2" s="273"/>
      <c r="ALN2" s="273"/>
      <c r="ALO2" s="273"/>
      <c r="ALP2" s="273"/>
      <c r="ALQ2" s="273"/>
      <c r="ALR2" s="273"/>
      <c r="ALS2" s="273"/>
      <c r="ALT2" s="273"/>
      <c r="ALU2" s="273"/>
      <c r="ALV2" s="273"/>
      <c r="ALW2" s="273"/>
      <c r="ALX2" s="273"/>
      <c r="ALY2" s="273"/>
      <c r="ALZ2" s="273"/>
      <c r="AMA2" s="273"/>
      <c r="AMB2" s="273"/>
      <c r="AMC2" s="273"/>
      <c r="AMD2" s="273"/>
      <c r="AME2" s="273"/>
      <c r="AMF2" s="273"/>
      <c r="AMG2" s="273"/>
      <c r="AMH2" s="273"/>
      <c r="AMI2" s="273"/>
      <c r="AMJ2" s="273"/>
      <c r="AMK2" s="273"/>
      <c r="AML2" s="273"/>
      <c r="AMM2" s="273"/>
      <c r="AMN2" s="273"/>
      <c r="AMO2" s="273"/>
      <c r="AMP2" s="273"/>
      <c r="AMQ2" s="273"/>
      <c r="AMR2" s="273"/>
      <c r="AMS2" s="273"/>
      <c r="AMT2" s="273"/>
      <c r="AMU2" s="273"/>
      <c r="AMV2" s="273"/>
      <c r="AMW2" s="273"/>
      <c r="AMX2" s="273"/>
      <c r="AMY2" s="273"/>
      <c r="AMZ2" s="273"/>
      <c r="ANA2" s="273"/>
      <c r="ANB2" s="273"/>
      <c r="ANC2" s="273"/>
      <c r="AND2" s="273"/>
      <c r="ANE2" s="273"/>
      <c r="ANF2" s="273"/>
      <c r="ANG2" s="273"/>
      <c r="ANH2" s="273"/>
      <c r="ANI2" s="273"/>
      <c r="ANJ2" s="273"/>
      <c r="ANK2" s="273"/>
      <c r="ANL2" s="273"/>
      <c r="ANM2" s="273"/>
      <c r="ANN2" s="273"/>
      <c r="ANO2" s="273"/>
      <c r="ANP2" s="273"/>
      <c r="ANQ2" s="273"/>
      <c r="ANR2" s="273"/>
      <c r="ANS2" s="273"/>
      <c r="ANT2" s="273"/>
      <c r="ANU2" s="273"/>
      <c r="ANV2" s="273"/>
      <c r="ANW2" s="273"/>
      <c r="ANX2" s="273"/>
      <c r="ANY2" s="273"/>
      <c r="ANZ2" s="273"/>
      <c r="AOA2" s="273"/>
      <c r="AOB2" s="273"/>
      <c r="AOC2" s="273"/>
      <c r="AOD2" s="273"/>
      <c r="AOE2" s="273"/>
      <c r="AOF2" s="273"/>
      <c r="AOG2" s="273"/>
      <c r="AOH2" s="273"/>
      <c r="AOI2" s="273"/>
      <c r="AOJ2" s="273"/>
      <c r="AOK2" s="273"/>
      <c r="AOL2" s="273"/>
      <c r="AOM2" s="273"/>
      <c r="AON2" s="273"/>
      <c r="AOO2" s="273"/>
      <c r="AOP2" s="273"/>
      <c r="AOQ2" s="273"/>
      <c r="AOR2" s="273"/>
      <c r="AOS2" s="273"/>
      <c r="AOT2" s="273"/>
      <c r="AOU2" s="273"/>
      <c r="AOV2" s="273"/>
      <c r="AOW2" s="273"/>
      <c r="AOX2" s="273"/>
      <c r="AOY2" s="273"/>
      <c r="AOZ2" s="273"/>
      <c r="APA2" s="273"/>
      <c r="APB2" s="273"/>
      <c r="APC2" s="273"/>
      <c r="APD2" s="273"/>
      <c r="APE2" s="273"/>
      <c r="APF2" s="273"/>
      <c r="APG2" s="273"/>
      <c r="APH2" s="273"/>
      <c r="API2" s="273"/>
      <c r="APJ2" s="273"/>
      <c r="APK2" s="273"/>
      <c r="APL2" s="273"/>
      <c r="APM2" s="273"/>
      <c r="APN2" s="273"/>
      <c r="APO2" s="273"/>
      <c r="APP2" s="273"/>
      <c r="APQ2" s="273"/>
      <c r="APR2" s="273"/>
      <c r="APS2" s="273"/>
      <c r="APT2" s="273"/>
      <c r="APU2" s="273"/>
      <c r="APV2" s="273"/>
      <c r="APW2" s="273"/>
      <c r="APX2" s="273"/>
      <c r="APY2" s="273"/>
      <c r="APZ2" s="273"/>
      <c r="AQA2" s="273"/>
      <c r="AQB2" s="273"/>
      <c r="AQC2" s="273"/>
      <c r="AQD2" s="273"/>
      <c r="AQE2" s="273"/>
      <c r="AQF2" s="273"/>
      <c r="AQG2" s="273"/>
      <c r="AQH2" s="273"/>
      <c r="AQI2" s="273"/>
      <c r="AQJ2" s="273"/>
      <c r="AQK2" s="273"/>
      <c r="AQL2" s="273"/>
      <c r="AQM2" s="273"/>
      <c r="AQN2" s="273"/>
      <c r="AQO2" s="273"/>
      <c r="AQP2" s="273"/>
      <c r="AQQ2" s="273"/>
      <c r="AQR2" s="273"/>
      <c r="AQS2" s="273"/>
      <c r="AQT2" s="273"/>
      <c r="AQU2" s="273"/>
      <c r="AQV2" s="273"/>
      <c r="AQW2" s="273"/>
      <c r="AQX2" s="273"/>
      <c r="AQY2" s="273"/>
      <c r="AQZ2" s="273"/>
      <c r="ARA2" s="273"/>
      <c r="ARB2" s="273"/>
      <c r="ARC2" s="273"/>
      <c r="ARD2" s="273"/>
      <c r="ARE2" s="273"/>
      <c r="ARF2" s="273"/>
      <c r="ARG2" s="273"/>
      <c r="ARH2" s="273"/>
      <c r="ARI2" s="273"/>
      <c r="ARJ2" s="273"/>
      <c r="ARK2" s="273"/>
      <c r="ARL2" s="273"/>
      <c r="ARM2" s="273"/>
      <c r="ARN2" s="273"/>
      <c r="ARO2" s="273"/>
      <c r="ARP2" s="273"/>
      <c r="ARQ2" s="273"/>
      <c r="ARR2" s="273"/>
      <c r="ARS2" s="273"/>
      <c r="ART2" s="273"/>
      <c r="ARU2" s="273"/>
      <c r="ARV2" s="273"/>
      <c r="ARW2" s="273"/>
      <c r="ARX2" s="273"/>
      <c r="ARY2" s="273"/>
      <c r="ARZ2" s="273"/>
      <c r="ASA2" s="273"/>
      <c r="ASB2" s="273"/>
      <c r="ASC2" s="273"/>
      <c r="ASD2" s="273"/>
      <c r="ASE2" s="273"/>
      <c r="ASF2" s="273"/>
      <c r="ASG2" s="273"/>
      <c r="ASH2" s="273"/>
      <c r="ASI2" s="273"/>
      <c r="ASJ2" s="273"/>
      <c r="ASK2" s="273"/>
      <c r="ASL2" s="273"/>
      <c r="ASM2" s="273"/>
      <c r="ASN2" s="273"/>
      <c r="ASO2" s="273"/>
      <c r="ASP2" s="273"/>
      <c r="ASQ2" s="273"/>
      <c r="ASR2" s="273"/>
      <c r="ASS2" s="273"/>
      <c r="AST2" s="273"/>
      <c r="ASU2" s="273"/>
      <c r="ASV2" s="273"/>
      <c r="ASW2" s="273"/>
      <c r="ASX2" s="273"/>
      <c r="ASY2" s="273"/>
      <c r="ASZ2" s="273"/>
      <c r="ATA2" s="273"/>
      <c r="ATB2" s="273"/>
      <c r="ATC2" s="273"/>
      <c r="ATD2" s="273"/>
      <c r="ATE2" s="273"/>
      <c r="ATF2" s="273"/>
      <c r="ATG2" s="273"/>
      <c r="ATH2" s="273"/>
      <c r="ATI2" s="273"/>
      <c r="ATJ2" s="273"/>
      <c r="ATK2" s="273"/>
      <c r="ATL2" s="273"/>
      <c r="ATM2" s="273"/>
      <c r="ATN2" s="273"/>
      <c r="ATO2" s="273"/>
      <c r="ATP2" s="273"/>
      <c r="ATQ2" s="273"/>
      <c r="ATR2" s="273"/>
      <c r="ATS2" s="273"/>
      <c r="ATT2" s="273"/>
      <c r="ATU2" s="273"/>
      <c r="ATV2" s="273"/>
      <c r="ATW2" s="273"/>
      <c r="ATX2" s="273"/>
      <c r="ATY2" s="273"/>
      <c r="ATZ2" s="273"/>
      <c r="AUA2" s="273"/>
      <c r="AUB2" s="273"/>
      <c r="AUC2" s="273"/>
      <c r="AUD2" s="273"/>
      <c r="AUE2" s="273"/>
      <c r="AUF2" s="273"/>
      <c r="AUG2" s="273"/>
      <c r="AUH2" s="273"/>
      <c r="AUI2" s="273"/>
      <c r="AUJ2" s="273"/>
      <c r="AUK2" s="273"/>
      <c r="AUL2" s="273"/>
      <c r="AUM2" s="273"/>
      <c r="AUN2" s="273"/>
      <c r="AUO2" s="273"/>
      <c r="AUP2" s="273"/>
      <c r="AUQ2" s="273"/>
      <c r="AUR2" s="273"/>
      <c r="AUS2" s="273"/>
      <c r="AUT2" s="273"/>
      <c r="AUU2" s="273"/>
      <c r="AUV2" s="273"/>
      <c r="AUW2" s="273"/>
      <c r="AUX2" s="273"/>
      <c r="AUY2" s="273"/>
      <c r="AUZ2" s="273"/>
      <c r="AVA2" s="273"/>
      <c r="AVB2" s="273"/>
      <c r="AVC2" s="273"/>
      <c r="AVD2" s="273"/>
      <c r="AVE2" s="273"/>
      <c r="AVF2" s="273"/>
      <c r="AVG2" s="273"/>
      <c r="AVH2" s="273"/>
      <c r="AVI2" s="273"/>
      <c r="AVJ2" s="273"/>
      <c r="AVK2" s="273"/>
      <c r="AVL2" s="273"/>
      <c r="AVM2" s="273"/>
      <c r="AVN2" s="273"/>
      <c r="AVO2" s="273"/>
      <c r="AVP2" s="273"/>
      <c r="AVQ2" s="273"/>
      <c r="AVR2" s="273"/>
      <c r="AVS2" s="273"/>
      <c r="AVT2" s="273"/>
      <c r="AVU2" s="273"/>
      <c r="AVV2" s="273"/>
      <c r="AVW2" s="273"/>
      <c r="AVX2" s="273"/>
      <c r="AVY2" s="273"/>
      <c r="AVZ2" s="273"/>
      <c r="AWA2" s="273"/>
      <c r="AWB2" s="273"/>
      <c r="AWC2" s="273"/>
      <c r="AWD2" s="273"/>
      <c r="AWE2" s="273"/>
      <c r="AWF2" s="273"/>
      <c r="AWG2" s="273"/>
      <c r="AWH2" s="273"/>
      <c r="AWI2" s="273"/>
      <c r="AWJ2" s="273"/>
      <c r="AWK2" s="273"/>
      <c r="AWL2" s="273"/>
      <c r="AWM2" s="273"/>
      <c r="AWN2" s="273"/>
      <c r="AWO2" s="273"/>
      <c r="AWP2" s="273"/>
      <c r="AWQ2" s="273"/>
      <c r="AWR2" s="273"/>
      <c r="AWS2" s="273"/>
      <c r="AWT2" s="273"/>
      <c r="AWU2" s="273"/>
      <c r="AWV2" s="273"/>
      <c r="AWW2" s="273"/>
      <c r="AWX2" s="273"/>
      <c r="AWY2" s="273"/>
      <c r="AWZ2" s="273"/>
      <c r="AXA2" s="273"/>
      <c r="AXB2" s="273"/>
      <c r="AXC2" s="273"/>
      <c r="AXD2" s="273"/>
      <c r="AXE2" s="273"/>
      <c r="AXF2" s="273"/>
      <c r="AXG2" s="273"/>
      <c r="AXH2" s="273"/>
      <c r="AXI2" s="273"/>
      <c r="AXJ2" s="273"/>
      <c r="AXK2" s="273"/>
      <c r="AXL2" s="273"/>
      <c r="AXM2" s="273"/>
      <c r="AXN2" s="273"/>
      <c r="AXO2" s="273"/>
      <c r="AXP2" s="273"/>
      <c r="AXQ2" s="273"/>
      <c r="AXR2" s="273"/>
      <c r="AXS2" s="273"/>
      <c r="AXT2" s="273"/>
      <c r="AXU2" s="273"/>
      <c r="AXV2" s="273"/>
      <c r="AXW2" s="273"/>
      <c r="AXX2" s="273"/>
      <c r="AXY2" s="273"/>
      <c r="AXZ2" s="273"/>
      <c r="AYA2" s="273"/>
      <c r="AYB2" s="273"/>
      <c r="AYC2" s="273"/>
      <c r="AYD2" s="273"/>
      <c r="AYE2" s="273"/>
      <c r="AYF2" s="273"/>
      <c r="AYG2" s="273"/>
      <c r="AYH2" s="273"/>
      <c r="AYI2" s="273"/>
      <c r="AYJ2" s="273"/>
      <c r="AYK2" s="273"/>
      <c r="AYL2" s="273"/>
      <c r="AYM2" s="273"/>
      <c r="AYN2" s="273"/>
      <c r="AYO2" s="273"/>
      <c r="AYP2" s="273"/>
      <c r="AYQ2" s="273"/>
      <c r="AYR2" s="273"/>
      <c r="AYS2" s="273"/>
      <c r="AYT2" s="273"/>
      <c r="AYU2" s="273"/>
      <c r="AYV2" s="273"/>
      <c r="AYW2" s="273"/>
      <c r="AYX2" s="273"/>
      <c r="AYY2" s="273"/>
      <c r="AYZ2" s="273"/>
      <c r="AZA2" s="273"/>
      <c r="AZB2" s="273"/>
      <c r="AZC2" s="273"/>
      <c r="AZD2" s="273"/>
      <c r="AZE2" s="273"/>
      <c r="AZF2" s="273"/>
      <c r="AZG2" s="273"/>
      <c r="AZH2" s="273"/>
      <c r="AZI2" s="273"/>
      <c r="AZJ2" s="273"/>
      <c r="AZK2" s="273"/>
      <c r="AZL2" s="273"/>
      <c r="AZM2" s="273"/>
      <c r="AZN2" s="273"/>
      <c r="AZO2" s="273"/>
      <c r="AZP2" s="273"/>
      <c r="AZQ2" s="273"/>
      <c r="AZR2" s="273"/>
      <c r="AZS2" s="273"/>
      <c r="AZT2" s="273"/>
      <c r="AZU2" s="273"/>
      <c r="AZV2" s="273"/>
      <c r="AZW2" s="273"/>
      <c r="AZX2" s="273"/>
      <c r="AZY2" s="273"/>
      <c r="AZZ2" s="273"/>
      <c r="BAA2" s="273"/>
      <c r="BAB2" s="273"/>
      <c r="BAC2" s="273"/>
      <c r="BAD2" s="273"/>
      <c r="BAE2" s="273"/>
      <c r="BAF2" s="273"/>
      <c r="BAG2" s="273"/>
      <c r="BAH2" s="273"/>
      <c r="BAI2" s="273"/>
      <c r="BAJ2" s="273"/>
      <c r="BAK2" s="273"/>
      <c r="BAL2" s="273"/>
      <c r="BAM2" s="273"/>
      <c r="BAN2" s="273"/>
      <c r="BAO2" s="273"/>
      <c r="BAP2" s="273"/>
      <c r="BAQ2" s="273"/>
      <c r="BAR2" s="273"/>
      <c r="BAS2" s="273"/>
      <c r="BAT2" s="273"/>
      <c r="BAU2" s="273"/>
      <c r="BAV2" s="273"/>
      <c r="BAW2" s="273"/>
      <c r="BAX2" s="273"/>
      <c r="BAY2" s="273"/>
      <c r="BAZ2" s="273"/>
      <c r="BBA2" s="273"/>
      <c r="BBB2" s="273"/>
      <c r="BBC2" s="273"/>
      <c r="BBD2" s="273"/>
      <c r="BBE2" s="273"/>
      <c r="BBF2" s="273"/>
      <c r="BBG2" s="273"/>
      <c r="BBH2" s="273"/>
      <c r="BBI2" s="273"/>
      <c r="BBJ2" s="273"/>
      <c r="BBK2" s="273"/>
      <c r="BBL2" s="273"/>
      <c r="BBM2" s="273"/>
      <c r="BBN2" s="273"/>
      <c r="BBO2" s="273"/>
      <c r="BBP2" s="273"/>
      <c r="BBQ2" s="273"/>
      <c r="BBR2" s="273"/>
      <c r="BBS2" s="273"/>
      <c r="BBT2" s="273"/>
      <c r="BBU2" s="273"/>
      <c r="BBV2" s="273"/>
      <c r="BBW2" s="273"/>
      <c r="BBX2" s="273"/>
      <c r="BBY2" s="273"/>
      <c r="BBZ2" s="273"/>
      <c r="BCA2" s="273"/>
      <c r="BCB2" s="273"/>
      <c r="BCC2" s="273"/>
      <c r="BCD2" s="273"/>
      <c r="BCE2" s="273"/>
      <c r="BCF2" s="273"/>
      <c r="BCG2" s="273"/>
      <c r="BCH2" s="273"/>
      <c r="BCI2" s="273"/>
      <c r="BCJ2" s="273"/>
      <c r="BCK2" s="273"/>
      <c r="BCL2" s="273"/>
      <c r="BCM2" s="273"/>
      <c r="BCN2" s="273"/>
      <c r="BCO2" s="273"/>
      <c r="BCP2" s="273"/>
      <c r="BCQ2" s="273"/>
      <c r="BCR2" s="273"/>
      <c r="BCS2" s="273"/>
      <c r="BCT2" s="273"/>
      <c r="BCU2" s="273"/>
      <c r="BCV2" s="273"/>
      <c r="BCW2" s="273"/>
      <c r="BCX2" s="273"/>
      <c r="BCY2" s="273"/>
      <c r="BCZ2" s="273"/>
      <c r="BDA2" s="273"/>
      <c r="BDB2" s="273"/>
      <c r="BDC2" s="273"/>
      <c r="BDD2" s="273"/>
      <c r="BDE2" s="273"/>
      <c r="BDF2" s="273"/>
      <c r="BDG2" s="273"/>
      <c r="BDH2" s="273"/>
      <c r="BDI2" s="273"/>
      <c r="BDJ2" s="273"/>
      <c r="BDK2" s="273"/>
      <c r="BDL2" s="273"/>
      <c r="BDM2" s="273"/>
      <c r="BDN2" s="273"/>
      <c r="BDO2" s="273"/>
      <c r="BDP2" s="273"/>
      <c r="BDQ2" s="273"/>
      <c r="BDR2" s="273"/>
      <c r="BDS2" s="273"/>
      <c r="BDT2" s="273"/>
      <c r="BDU2" s="273"/>
      <c r="BDV2" s="273"/>
      <c r="BDW2" s="273"/>
      <c r="BDX2" s="273"/>
      <c r="BDY2" s="273"/>
      <c r="BDZ2" s="273"/>
      <c r="BEA2" s="273"/>
      <c r="BEB2" s="273"/>
      <c r="BEC2" s="273"/>
      <c r="BED2" s="273"/>
      <c r="BEE2" s="273"/>
      <c r="BEF2" s="273"/>
      <c r="BEG2" s="273"/>
      <c r="BEH2" s="273"/>
      <c r="BEI2" s="273"/>
      <c r="BEJ2" s="273"/>
      <c r="BEK2" s="273"/>
      <c r="BEL2" s="273"/>
      <c r="BEM2" s="273"/>
      <c r="BEN2" s="273"/>
      <c r="BEO2" s="273"/>
      <c r="BEP2" s="273"/>
      <c r="BEQ2" s="273"/>
      <c r="BER2" s="273"/>
      <c r="BES2" s="273"/>
      <c r="BET2" s="273"/>
      <c r="BEU2" s="273"/>
      <c r="BEV2" s="273"/>
      <c r="BEW2" s="273"/>
      <c r="BEX2" s="273"/>
      <c r="BEY2" s="273"/>
      <c r="BEZ2" s="273"/>
      <c r="BFA2" s="273"/>
      <c r="BFB2" s="273"/>
      <c r="BFC2" s="273"/>
      <c r="BFD2" s="273"/>
      <c r="BFE2" s="273"/>
      <c r="BFF2" s="273"/>
      <c r="BFG2" s="273"/>
      <c r="BFH2" s="273"/>
      <c r="BFI2" s="273"/>
      <c r="BFJ2" s="273"/>
      <c r="BFK2" s="273"/>
      <c r="BFL2" s="273"/>
      <c r="BFM2" s="273"/>
      <c r="BFN2" s="273"/>
      <c r="BFO2" s="273"/>
      <c r="BFP2" s="273"/>
      <c r="BFQ2" s="273"/>
      <c r="BFR2" s="273"/>
      <c r="BFS2" s="273"/>
      <c r="BFT2" s="273"/>
      <c r="BFU2" s="273"/>
      <c r="BFV2" s="273"/>
      <c r="BFW2" s="273"/>
      <c r="BFX2" s="273"/>
      <c r="BFY2" s="273"/>
      <c r="BFZ2" s="273"/>
      <c r="BGA2" s="273"/>
      <c r="BGB2" s="273"/>
      <c r="BGC2" s="273"/>
      <c r="BGD2" s="273"/>
      <c r="BGE2" s="273"/>
      <c r="BGF2" s="273"/>
      <c r="BGG2" s="273"/>
      <c r="BGH2" s="273"/>
      <c r="BGI2" s="273"/>
      <c r="BGJ2" s="273"/>
      <c r="BGK2" s="273"/>
      <c r="BGL2" s="273"/>
      <c r="BGM2" s="273"/>
      <c r="BGN2" s="273"/>
      <c r="BGO2" s="273"/>
      <c r="BGP2" s="273"/>
      <c r="BGQ2" s="273"/>
      <c r="BGR2" s="273"/>
      <c r="BGS2" s="273"/>
      <c r="BGT2" s="273"/>
      <c r="BGU2" s="273"/>
      <c r="BGV2" s="273"/>
      <c r="BGW2" s="273"/>
      <c r="BGX2" s="273"/>
      <c r="BGY2" s="273"/>
      <c r="BGZ2" s="273"/>
      <c r="BHA2" s="273"/>
      <c r="BHB2" s="273"/>
      <c r="BHC2" s="273"/>
      <c r="BHD2" s="273"/>
      <c r="BHE2" s="273"/>
      <c r="BHF2" s="273"/>
      <c r="BHG2" s="273"/>
      <c r="BHH2" s="273"/>
      <c r="BHI2" s="273"/>
      <c r="BHJ2" s="273"/>
      <c r="BHK2" s="273"/>
      <c r="BHL2" s="273"/>
      <c r="BHM2" s="273"/>
      <c r="BHN2" s="273"/>
      <c r="BHO2" s="273"/>
      <c r="BHP2" s="273"/>
      <c r="BHQ2" s="273"/>
      <c r="BHR2" s="273"/>
      <c r="BHS2" s="273"/>
      <c r="BHT2" s="273"/>
      <c r="BHU2" s="273"/>
      <c r="BHV2" s="273"/>
      <c r="BHW2" s="273"/>
      <c r="BHX2" s="273"/>
      <c r="BHY2" s="273"/>
      <c r="BHZ2" s="273"/>
      <c r="BIA2" s="273"/>
      <c r="BIB2" s="273"/>
      <c r="BIC2" s="273"/>
      <c r="BID2" s="273"/>
      <c r="BIE2" s="273"/>
      <c r="BIF2" s="273"/>
      <c r="BIG2" s="273"/>
      <c r="BIH2" s="273"/>
      <c r="BII2" s="273"/>
      <c r="BIJ2" s="273"/>
      <c r="BIK2" s="273"/>
      <c r="BIL2" s="273"/>
      <c r="BIM2" s="273"/>
      <c r="BIN2" s="273"/>
      <c r="BIO2" s="273"/>
      <c r="BIP2" s="273"/>
      <c r="BIQ2" s="273"/>
      <c r="BIR2" s="273"/>
      <c r="BIS2" s="273"/>
      <c r="BIT2" s="273"/>
      <c r="BIU2" s="273"/>
      <c r="BIV2" s="273"/>
      <c r="BIW2" s="273"/>
      <c r="BIX2" s="273"/>
      <c r="BIY2" s="273"/>
      <c r="BIZ2" s="273"/>
      <c r="BJA2" s="273"/>
      <c r="BJB2" s="273"/>
      <c r="BJC2" s="273"/>
      <c r="BJD2" s="273"/>
      <c r="BJE2" s="273"/>
      <c r="BJF2" s="273"/>
      <c r="BJG2" s="273"/>
      <c r="BJH2" s="273"/>
      <c r="BJI2" s="273"/>
      <c r="BJJ2" s="273"/>
      <c r="BJK2" s="273"/>
      <c r="BJL2" s="273"/>
      <c r="BJM2" s="273"/>
      <c r="BJN2" s="273"/>
      <c r="BJO2" s="273"/>
      <c r="BJP2" s="273"/>
      <c r="BJQ2" s="273"/>
      <c r="BJR2" s="273"/>
      <c r="BJS2" s="273"/>
      <c r="BJT2" s="273"/>
      <c r="BJU2" s="273"/>
      <c r="BJV2" s="273"/>
      <c r="BJW2" s="273"/>
      <c r="BJX2" s="273"/>
      <c r="BJY2" s="273"/>
      <c r="BJZ2" s="273"/>
      <c r="BKA2" s="273"/>
      <c r="BKB2" s="273"/>
      <c r="BKC2" s="273"/>
      <c r="BKD2" s="273"/>
      <c r="BKE2" s="273"/>
      <c r="BKF2" s="273"/>
      <c r="BKG2" s="273"/>
      <c r="BKH2" s="273"/>
      <c r="BKI2" s="273"/>
      <c r="BKJ2" s="273"/>
      <c r="BKK2" s="273"/>
      <c r="BKL2" s="273"/>
      <c r="BKM2" s="273"/>
      <c r="BKN2" s="273"/>
      <c r="BKO2" s="273"/>
      <c r="BKP2" s="273"/>
      <c r="BKQ2" s="273"/>
      <c r="BKR2" s="273"/>
      <c r="BKS2" s="273"/>
      <c r="BKT2" s="273"/>
      <c r="BKU2" s="273"/>
      <c r="BKV2" s="273"/>
      <c r="BKW2" s="273"/>
      <c r="BKX2" s="273"/>
      <c r="BKY2" s="273"/>
      <c r="BKZ2" s="273"/>
      <c r="BLA2" s="273"/>
      <c r="BLB2" s="273"/>
      <c r="BLC2" s="273"/>
      <c r="BLD2" s="273"/>
      <c r="BLE2" s="273"/>
      <c r="BLF2" s="273"/>
      <c r="BLG2" s="273"/>
      <c r="BLH2" s="273"/>
      <c r="BLI2" s="273"/>
      <c r="BLJ2" s="273"/>
      <c r="BLK2" s="273"/>
      <c r="BLL2" s="273"/>
      <c r="BLM2" s="273"/>
      <c r="BLN2" s="273"/>
      <c r="BLO2" s="273"/>
      <c r="BLP2" s="273"/>
      <c r="BLQ2" s="273"/>
      <c r="BLR2" s="273"/>
      <c r="BLS2" s="273"/>
      <c r="BLT2" s="273"/>
      <c r="BLU2" s="273"/>
      <c r="BLV2" s="273"/>
      <c r="BLW2" s="273"/>
      <c r="BLX2" s="273"/>
      <c r="BLY2" s="273"/>
      <c r="BLZ2" s="273"/>
      <c r="BMA2" s="273"/>
      <c r="BMB2" s="273"/>
      <c r="BMC2" s="273"/>
      <c r="BMD2" s="273"/>
      <c r="BME2" s="273"/>
      <c r="BMF2" s="273"/>
      <c r="BMG2" s="273"/>
      <c r="BMH2" s="273"/>
      <c r="BMI2" s="273"/>
      <c r="BMJ2" s="273"/>
      <c r="BMK2" s="273"/>
      <c r="BML2" s="273"/>
      <c r="BMM2" s="273"/>
      <c r="BMN2" s="273"/>
      <c r="BMO2" s="273"/>
      <c r="BMP2" s="273"/>
      <c r="BMQ2" s="273"/>
      <c r="BMR2" s="273"/>
      <c r="BMS2" s="273"/>
      <c r="BMT2" s="273"/>
      <c r="BMU2" s="273"/>
      <c r="BMV2" s="273"/>
      <c r="BMW2" s="273"/>
      <c r="BMX2" s="273"/>
      <c r="BMY2" s="273"/>
      <c r="BMZ2" s="273"/>
      <c r="BNA2" s="273"/>
      <c r="BNB2" s="273"/>
      <c r="BNC2" s="273"/>
      <c r="BND2" s="273"/>
      <c r="BNE2" s="273"/>
      <c r="BNF2" s="273"/>
      <c r="BNG2" s="273"/>
      <c r="BNH2" s="273"/>
      <c r="BNI2" s="273"/>
      <c r="BNJ2" s="273"/>
      <c r="BNK2" s="273"/>
      <c r="BNL2" s="273"/>
      <c r="BNM2" s="273"/>
      <c r="BNN2" s="273"/>
      <c r="BNO2" s="273"/>
      <c r="BNP2" s="273"/>
      <c r="BNQ2" s="273"/>
      <c r="BNR2" s="273"/>
      <c r="BNS2" s="273"/>
      <c r="BNT2" s="273"/>
      <c r="BNU2" s="273"/>
      <c r="BNV2" s="273"/>
      <c r="BNW2" s="273"/>
      <c r="BNX2" s="273"/>
      <c r="BNY2" s="273"/>
      <c r="BNZ2" s="273"/>
      <c r="BOA2" s="273"/>
      <c r="BOB2" s="273"/>
      <c r="BOC2" s="273"/>
      <c r="BOD2" s="273"/>
      <c r="BOE2" s="273"/>
      <c r="BOF2" s="273"/>
      <c r="BOG2" s="273"/>
      <c r="BOH2" s="273"/>
      <c r="BOI2" s="273"/>
      <c r="BOJ2" s="273"/>
      <c r="BOK2" s="273"/>
      <c r="BOL2" s="273"/>
      <c r="BOM2" s="273"/>
      <c r="BON2" s="273"/>
      <c r="BOO2" s="273"/>
      <c r="BOP2" s="273"/>
      <c r="BOQ2" s="273"/>
      <c r="BOR2" s="273"/>
      <c r="BOS2" s="273"/>
      <c r="BOT2" s="273"/>
      <c r="BOU2" s="273"/>
      <c r="BOV2" s="273"/>
      <c r="BOW2" s="273"/>
      <c r="BOX2" s="273"/>
      <c r="BOY2" s="273"/>
      <c r="BOZ2" s="273"/>
      <c r="BPA2" s="273"/>
      <c r="BPB2" s="273"/>
      <c r="BPC2" s="273"/>
      <c r="BPD2" s="273"/>
      <c r="BPE2" s="273"/>
      <c r="BPF2" s="273"/>
      <c r="BPG2" s="273"/>
      <c r="BPH2" s="273"/>
      <c r="BPI2" s="273"/>
      <c r="BPJ2" s="273"/>
      <c r="BPK2" s="273"/>
      <c r="BPL2" s="273"/>
      <c r="BPM2" s="273"/>
      <c r="BPN2" s="273"/>
      <c r="BPO2" s="273"/>
      <c r="BPP2" s="273"/>
      <c r="BPQ2" s="273"/>
      <c r="BPR2" s="273"/>
      <c r="BPS2" s="273"/>
      <c r="BPT2" s="273"/>
      <c r="BPU2" s="273"/>
      <c r="BPV2" s="273"/>
      <c r="BPW2" s="273"/>
      <c r="BPX2" s="273"/>
      <c r="BPY2" s="273"/>
      <c r="BPZ2" s="273"/>
      <c r="BQA2" s="273"/>
      <c r="BQB2" s="273"/>
      <c r="BQC2" s="273"/>
      <c r="BQD2" s="273"/>
      <c r="BQE2" s="273"/>
      <c r="BQF2" s="273"/>
      <c r="BQG2" s="273"/>
      <c r="BQH2" s="273"/>
      <c r="BQI2" s="273"/>
      <c r="BQJ2" s="273"/>
      <c r="BQK2" s="273"/>
      <c r="BQL2" s="273"/>
      <c r="BQM2" s="273"/>
      <c r="BQN2" s="273"/>
      <c r="BQO2" s="273"/>
      <c r="BQP2" s="273"/>
      <c r="BQQ2" s="273"/>
      <c r="BQR2" s="273"/>
      <c r="BQS2" s="273"/>
      <c r="BQT2" s="273"/>
      <c r="BQU2" s="273"/>
      <c r="BQV2" s="273"/>
      <c r="BQW2" s="273"/>
      <c r="BQX2" s="273"/>
      <c r="BQY2" s="273"/>
      <c r="BQZ2" s="273"/>
      <c r="BRA2" s="273"/>
      <c r="BRB2" s="273"/>
      <c r="BRC2" s="273"/>
      <c r="BRD2" s="273"/>
      <c r="BRE2" s="273"/>
      <c r="BRF2" s="273"/>
      <c r="BRG2" s="273"/>
      <c r="BRH2" s="273"/>
      <c r="BRI2" s="273"/>
      <c r="BRJ2" s="273"/>
      <c r="BRK2" s="273"/>
      <c r="BRL2" s="273"/>
      <c r="BRM2" s="273"/>
      <c r="BRN2" s="273"/>
      <c r="BRO2" s="273"/>
      <c r="BRP2" s="273"/>
      <c r="BRQ2" s="273"/>
      <c r="BRR2" s="273"/>
      <c r="BRS2" s="273"/>
      <c r="BRT2" s="273"/>
      <c r="BRU2" s="273"/>
      <c r="BRV2" s="273"/>
      <c r="BRW2" s="273"/>
      <c r="BRX2" s="273"/>
      <c r="BRY2" s="273"/>
      <c r="BRZ2" s="273"/>
      <c r="BSA2" s="273"/>
      <c r="BSB2" s="273"/>
      <c r="BSC2" s="273"/>
      <c r="BSD2" s="273"/>
      <c r="BSE2" s="273"/>
      <c r="BSF2" s="273"/>
      <c r="BSG2" s="273"/>
      <c r="BSH2" s="273"/>
      <c r="BSI2" s="273"/>
      <c r="BSJ2" s="273"/>
      <c r="BSK2" s="273"/>
      <c r="BSL2" s="273"/>
      <c r="BSM2" s="273"/>
      <c r="BSN2" s="273"/>
      <c r="BSO2" s="273"/>
      <c r="BSP2" s="273"/>
      <c r="BSQ2" s="273"/>
      <c r="BSR2" s="273"/>
      <c r="BSS2" s="273"/>
      <c r="BST2" s="273"/>
      <c r="BSU2" s="273"/>
      <c r="BSV2" s="273"/>
      <c r="BSW2" s="273"/>
      <c r="BSX2" s="273"/>
      <c r="BSY2" s="273"/>
      <c r="BSZ2" s="273"/>
      <c r="BTA2" s="273"/>
      <c r="BTB2" s="273"/>
      <c r="BTC2" s="273"/>
      <c r="BTD2" s="273"/>
      <c r="BTE2" s="273"/>
      <c r="BTF2" s="273"/>
      <c r="BTG2" s="273"/>
      <c r="BTH2" s="273"/>
      <c r="BTI2" s="273"/>
      <c r="BTJ2" s="273"/>
      <c r="BTK2" s="273"/>
      <c r="BTL2" s="273"/>
      <c r="BTM2" s="273"/>
      <c r="BTN2" s="273"/>
      <c r="BTO2" s="273"/>
      <c r="BTP2" s="273"/>
      <c r="BTQ2" s="273"/>
      <c r="BTR2" s="273"/>
      <c r="BTS2" s="273"/>
      <c r="BTT2" s="273"/>
      <c r="BTU2" s="273"/>
      <c r="BTV2" s="273"/>
      <c r="BTW2" s="273"/>
      <c r="BTX2" s="273"/>
      <c r="BTY2" s="273"/>
      <c r="BTZ2" s="273"/>
      <c r="BUA2" s="273"/>
      <c r="BUB2" s="273"/>
      <c r="BUC2" s="273"/>
      <c r="BUD2" s="273"/>
      <c r="BUE2" s="273"/>
      <c r="BUF2" s="273"/>
      <c r="BUG2" s="273"/>
      <c r="BUH2" s="273"/>
      <c r="BUI2" s="273"/>
      <c r="BUJ2" s="273"/>
      <c r="BUK2" s="273"/>
      <c r="BUL2" s="273"/>
      <c r="BUM2" s="273"/>
      <c r="BUN2" s="273"/>
      <c r="BUO2" s="273"/>
      <c r="BUP2" s="273"/>
      <c r="BUQ2" s="273"/>
      <c r="BUR2" s="273"/>
      <c r="BUS2" s="273"/>
      <c r="BUT2" s="273"/>
      <c r="BUU2" s="273"/>
      <c r="BUV2" s="273"/>
      <c r="BUW2" s="273"/>
      <c r="BUX2" s="273"/>
      <c r="BUY2" s="273"/>
      <c r="BUZ2" s="273"/>
      <c r="BVA2" s="273"/>
      <c r="BVB2" s="273"/>
      <c r="BVC2" s="273"/>
      <c r="BVD2" s="273"/>
      <c r="BVE2" s="273"/>
      <c r="BVF2" s="273"/>
      <c r="BVG2" s="273"/>
      <c r="BVH2" s="273"/>
      <c r="BVI2" s="273"/>
      <c r="BVJ2" s="273"/>
      <c r="BVK2" s="273"/>
      <c r="BVL2" s="273"/>
      <c r="BVM2" s="273"/>
      <c r="BVN2" s="273"/>
      <c r="BVO2" s="273"/>
      <c r="BVP2" s="273"/>
      <c r="BVQ2" s="273"/>
      <c r="BVR2" s="273"/>
      <c r="BVS2" s="273"/>
      <c r="BVT2" s="273"/>
      <c r="BVU2" s="273"/>
      <c r="BVV2" s="273"/>
      <c r="BVW2" s="273"/>
      <c r="BVX2" s="273"/>
      <c r="BVY2" s="273"/>
      <c r="BVZ2" s="273"/>
      <c r="BWA2" s="273"/>
      <c r="BWB2" s="273"/>
      <c r="BWC2" s="273"/>
      <c r="BWD2" s="273"/>
      <c r="BWE2" s="273"/>
      <c r="BWF2" s="273"/>
      <c r="BWG2" s="273"/>
      <c r="BWH2" s="273"/>
      <c r="BWI2" s="273"/>
      <c r="BWJ2" s="273"/>
      <c r="BWK2" s="273"/>
      <c r="BWL2" s="273"/>
      <c r="BWM2" s="273"/>
      <c r="BWN2" s="273"/>
      <c r="BWO2" s="273"/>
      <c r="BWP2" s="273"/>
      <c r="BWQ2" s="273"/>
      <c r="BWR2" s="273"/>
      <c r="BWS2" s="273"/>
      <c r="BWT2" s="273"/>
      <c r="BWU2" s="273"/>
      <c r="BWV2" s="273"/>
      <c r="BWW2" s="273"/>
      <c r="BWX2" s="273"/>
      <c r="BWY2" s="273"/>
      <c r="BWZ2" s="273"/>
      <c r="BXA2" s="273"/>
      <c r="BXB2" s="273"/>
      <c r="BXC2" s="273"/>
      <c r="BXD2" s="273"/>
      <c r="BXE2" s="273"/>
      <c r="BXF2" s="273"/>
      <c r="BXG2" s="273"/>
      <c r="BXH2" s="273"/>
      <c r="BXI2" s="273"/>
      <c r="BXJ2" s="273"/>
      <c r="BXK2" s="273"/>
      <c r="BXL2" s="273"/>
      <c r="BXM2" s="273"/>
      <c r="BXN2" s="273"/>
      <c r="BXO2" s="273"/>
      <c r="BXP2" s="273"/>
      <c r="BXQ2" s="273"/>
      <c r="BXR2" s="273"/>
      <c r="BXS2" s="273"/>
      <c r="BXT2" s="273"/>
      <c r="BXU2" s="273"/>
      <c r="BXV2" s="273"/>
      <c r="BXW2" s="273"/>
      <c r="BXX2" s="273"/>
      <c r="BXY2" s="273"/>
      <c r="BXZ2" s="273"/>
      <c r="BYA2" s="273"/>
      <c r="BYB2" s="273"/>
      <c r="BYC2" s="273"/>
      <c r="BYD2" s="273"/>
      <c r="BYE2" s="273"/>
      <c r="BYF2" s="273"/>
      <c r="BYG2" s="273"/>
      <c r="BYH2" s="273"/>
      <c r="BYI2" s="273"/>
      <c r="BYJ2" s="273"/>
      <c r="BYK2" s="273"/>
      <c r="BYL2" s="273"/>
      <c r="BYM2" s="273"/>
      <c r="BYN2" s="273"/>
      <c r="BYO2" s="273"/>
      <c r="BYP2" s="273"/>
      <c r="BYQ2" s="273"/>
      <c r="BYR2" s="273"/>
      <c r="BYS2" s="273"/>
      <c r="BYT2" s="273"/>
      <c r="BYU2" s="273"/>
      <c r="BYV2" s="273"/>
      <c r="BYW2" s="273"/>
      <c r="BYX2" s="273"/>
      <c r="BYY2" s="273"/>
      <c r="BYZ2" s="273"/>
      <c r="BZA2" s="273"/>
      <c r="BZB2" s="273"/>
      <c r="BZC2" s="273"/>
      <c r="BZD2" s="273"/>
      <c r="BZE2" s="273"/>
      <c r="BZF2" s="273"/>
      <c r="BZG2" s="273"/>
      <c r="BZH2" s="273"/>
      <c r="BZI2" s="273"/>
      <c r="BZJ2" s="273"/>
      <c r="BZK2" s="273"/>
      <c r="BZL2" s="273"/>
      <c r="BZM2" s="273"/>
      <c r="BZN2" s="273"/>
      <c r="BZO2" s="273"/>
      <c r="BZP2" s="273"/>
      <c r="BZQ2" s="273"/>
      <c r="BZR2" s="273"/>
      <c r="BZS2" s="273"/>
      <c r="BZT2" s="273"/>
      <c r="BZU2" s="273"/>
      <c r="BZV2" s="273"/>
      <c r="BZW2" s="273"/>
      <c r="BZX2" s="273"/>
      <c r="BZY2" s="273"/>
      <c r="BZZ2" s="273"/>
      <c r="CAA2" s="273"/>
      <c r="CAB2" s="273"/>
      <c r="CAC2" s="273"/>
      <c r="CAD2" s="273"/>
      <c r="CAE2" s="273"/>
      <c r="CAF2" s="273"/>
      <c r="CAG2" s="273"/>
      <c r="CAH2" s="273"/>
      <c r="CAI2" s="273"/>
      <c r="CAJ2" s="273"/>
      <c r="CAK2" s="273"/>
      <c r="CAL2" s="273"/>
      <c r="CAM2" s="273"/>
      <c r="CAN2" s="273"/>
      <c r="CAO2" s="273"/>
      <c r="CAP2" s="273"/>
      <c r="CAQ2" s="273"/>
      <c r="CAR2" s="273"/>
      <c r="CAS2" s="273"/>
      <c r="CAT2" s="273"/>
      <c r="CAU2" s="273"/>
      <c r="CAV2" s="273"/>
      <c r="CAW2" s="273"/>
      <c r="CAX2" s="273"/>
      <c r="CAY2" s="273"/>
      <c r="CAZ2" s="273"/>
      <c r="CBA2" s="273"/>
      <c r="CBB2" s="273"/>
      <c r="CBC2" s="273"/>
      <c r="CBD2" s="273"/>
      <c r="CBE2" s="273"/>
      <c r="CBF2" s="273"/>
      <c r="CBG2" s="273"/>
      <c r="CBH2" s="273"/>
      <c r="CBI2" s="273"/>
      <c r="CBJ2" s="273"/>
      <c r="CBK2" s="273"/>
      <c r="CBL2" s="273"/>
      <c r="CBM2" s="273"/>
      <c r="CBN2" s="273"/>
      <c r="CBO2" s="273"/>
      <c r="CBP2" s="273"/>
      <c r="CBQ2" s="273"/>
      <c r="CBR2" s="273"/>
      <c r="CBS2" s="273"/>
      <c r="CBT2" s="273"/>
      <c r="CBU2" s="273"/>
      <c r="CBV2" s="273"/>
      <c r="CBW2" s="273"/>
      <c r="CBX2" s="273"/>
      <c r="CBY2" s="273"/>
      <c r="CBZ2" s="273"/>
      <c r="CCA2" s="273"/>
      <c r="CCB2" s="273"/>
      <c r="CCC2" s="273"/>
      <c r="CCD2" s="273"/>
      <c r="CCE2" s="273"/>
      <c r="CCF2" s="273"/>
      <c r="CCG2" s="273"/>
      <c r="CCH2" s="273"/>
      <c r="CCI2" s="273"/>
      <c r="CCJ2" s="273"/>
      <c r="CCK2" s="273"/>
      <c r="CCL2" s="273"/>
      <c r="CCM2" s="273"/>
      <c r="CCN2" s="273"/>
      <c r="CCO2" s="273"/>
      <c r="CCP2" s="273"/>
      <c r="CCQ2" s="273"/>
      <c r="CCR2" s="273"/>
      <c r="CCS2" s="273"/>
      <c r="CCT2" s="273"/>
      <c r="CCU2" s="273"/>
      <c r="CCV2" s="273"/>
      <c r="CCW2" s="273"/>
      <c r="CCX2" s="273"/>
      <c r="CCY2" s="273"/>
      <c r="CCZ2" s="273"/>
      <c r="CDA2" s="273"/>
      <c r="CDB2" s="273"/>
      <c r="CDC2" s="273"/>
      <c r="CDD2" s="273"/>
      <c r="CDE2" s="273"/>
      <c r="CDF2" s="273"/>
      <c r="CDG2" s="273"/>
      <c r="CDH2" s="273"/>
      <c r="CDI2" s="273"/>
      <c r="CDJ2" s="273"/>
      <c r="CDK2" s="273"/>
      <c r="CDL2" s="273"/>
      <c r="CDM2" s="273"/>
      <c r="CDN2" s="273"/>
      <c r="CDO2" s="273"/>
      <c r="CDP2" s="273"/>
      <c r="CDQ2" s="273"/>
      <c r="CDR2" s="273"/>
      <c r="CDS2" s="273"/>
      <c r="CDT2" s="273"/>
      <c r="CDU2" s="273"/>
      <c r="CDV2" s="273"/>
      <c r="CDW2" s="273"/>
      <c r="CDX2" s="273"/>
      <c r="CDY2" s="273"/>
      <c r="CDZ2" s="273"/>
      <c r="CEA2" s="273"/>
      <c r="CEB2" s="273"/>
      <c r="CEC2" s="273"/>
      <c r="CED2" s="273"/>
      <c r="CEE2" s="273"/>
      <c r="CEF2" s="273"/>
      <c r="CEG2" s="273"/>
      <c r="CEH2" s="273"/>
      <c r="CEI2" s="273"/>
      <c r="CEJ2" s="273"/>
      <c r="CEK2" s="273"/>
      <c r="CEL2" s="273"/>
      <c r="CEM2" s="273"/>
      <c r="CEN2" s="273"/>
      <c r="CEO2" s="273"/>
      <c r="CEP2" s="273"/>
      <c r="CEQ2" s="273"/>
      <c r="CER2" s="273"/>
      <c r="CES2" s="273"/>
      <c r="CET2" s="273"/>
      <c r="CEU2" s="273"/>
      <c r="CEV2" s="273"/>
      <c r="CEW2" s="273"/>
      <c r="CEX2" s="273"/>
      <c r="CEY2" s="273"/>
      <c r="CEZ2" s="273"/>
      <c r="CFA2" s="273"/>
      <c r="CFB2" s="273"/>
      <c r="CFC2" s="273"/>
      <c r="CFD2" s="273"/>
      <c r="CFE2" s="273"/>
      <c r="CFF2" s="273"/>
      <c r="CFG2" s="273"/>
      <c r="CFH2" s="273"/>
      <c r="CFI2" s="273"/>
      <c r="CFJ2" s="273"/>
      <c r="CFK2" s="273"/>
      <c r="CFL2" s="273"/>
      <c r="CFM2" s="273"/>
      <c r="CFN2" s="273"/>
      <c r="CFO2" s="273"/>
      <c r="CFP2" s="273"/>
      <c r="CFQ2" s="273"/>
      <c r="CFR2" s="273"/>
      <c r="CFS2" s="273"/>
      <c r="CFT2" s="273"/>
      <c r="CFU2" s="273"/>
      <c r="CFV2" s="273"/>
      <c r="CFW2" s="273"/>
      <c r="CFX2" s="273"/>
      <c r="CFY2" s="273"/>
      <c r="CFZ2" s="273"/>
      <c r="CGA2" s="273"/>
      <c r="CGB2" s="273"/>
      <c r="CGC2" s="273"/>
      <c r="CGD2" s="273"/>
      <c r="CGE2" s="273"/>
      <c r="CGF2" s="273"/>
      <c r="CGG2" s="273"/>
      <c r="CGH2" s="273"/>
      <c r="CGI2" s="273"/>
      <c r="CGJ2" s="273"/>
      <c r="CGK2" s="273"/>
      <c r="CGL2" s="273"/>
      <c r="CGM2" s="273"/>
      <c r="CGN2" s="273"/>
      <c r="CGO2" s="273"/>
      <c r="CGP2" s="273"/>
      <c r="CGQ2" s="273"/>
      <c r="CGR2" s="273"/>
      <c r="CGS2" s="273"/>
      <c r="CGT2" s="273"/>
      <c r="CGU2" s="273"/>
      <c r="CGV2" s="273"/>
      <c r="CGW2" s="273"/>
      <c r="CGX2" s="273"/>
      <c r="CGY2" s="273"/>
      <c r="CGZ2" s="273"/>
      <c r="CHA2" s="273"/>
      <c r="CHB2" s="273"/>
      <c r="CHC2" s="273"/>
      <c r="CHD2" s="273"/>
      <c r="CHE2" s="273"/>
      <c r="CHF2" s="273"/>
      <c r="CHG2" s="273"/>
      <c r="CHH2" s="273"/>
      <c r="CHI2" s="273"/>
      <c r="CHJ2" s="273"/>
      <c r="CHK2" s="273"/>
      <c r="CHL2" s="273"/>
      <c r="CHM2" s="273"/>
      <c r="CHN2" s="273"/>
      <c r="CHO2" s="273"/>
      <c r="CHP2" s="273"/>
      <c r="CHQ2" s="273"/>
      <c r="CHR2" s="273"/>
      <c r="CHS2" s="273"/>
      <c r="CHT2" s="273"/>
      <c r="CHU2" s="273"/>
      <c r="CHV2" s="273"/>
      <c r="CHW2" s="273"/>
      <c r="CHX2" s="273"/>
      <c r="CHY2" s="273"/>
      <c r="CHZ2" s="273"/>
      <c r="CIA2" s="273"/>
      <c r="CIB2" s="273"/>
      <c r="CIC2" s="273"/>
      <c r="CID2" s="273"/>
      <c r="CIE2" s="273"/>
      <c r="CIF2" s="273"/>
      <c r="CIG2" s="273"/>
      <c r="CIH2" s="273"/>
      <c r="CII2" s="273"/>
      <c r="CIJ2" s="273"/>
      <c r="CIK2" s="273"/>
      <c r="CIL2" s="273"/>
      <c r="CIM2" s="273"/>
      <c r="CIN2" s="273"/>
      <c r="CIO2" s="273"/>
      <c r="CIP2" s="273"/>
      <c r="CIQ2" s="273"/>
      <c r="CIR2" s="273"/>
      <c r="CIS2" s="273"/>
      <c r="CIT2" s="273"/>
      <c r="CIU2" s="273"/>
      <c r="CIV2" s="273"/>
      <c r="CIW2" s="273"/>
      <c r="CIX2" s="273"/>
      <c r="CIY2" s="273"/>
      <c r="CIZ2" s="273"/>
      <c r="CJA2" s="273"/>
      <c r="CJB2" s="273"/>
      <c r="CJC2" s="273"/>
      <c r="CJD2" s="273"/>
      <c r="CJE2" s="273"/>
      <c r="CJF2" s="273"/>
      <c r="CJG2" s="273"/>
      <c r="CJH2" s="273"/>
      <c r="CJI2" s="273"/>
      <c r="CJJ2" s="273"/>
      <c r="CJK2" s="273"/>
      <c r="CJL2" s="273"/>
      <c r="CJM2" s="273"/>
      <c r="CJN2" s="273"/>
      <c r="CJO2" s="273"/>
      <c r="CJP2" s="273"/>
      <c r="CJQ2" s="273"/>
      <c r="CJR2" s="273"/>
      <c r="CJS2" s="273"/>
      <c r="CJT2" s="273"/>
      <c r="CJU2" s="273"/>
      <c r="CJV2" s="273"/>
      <c r="CJW2" s="273"/>
      <c r="CJX2" s="273"/>
      <c r="CJY2" s="273"/>
      <c r="CJZ2" s="273"/>
      <c r="CKA2" s="273"/>
      <c r="CKB2" s="273"/>
      <c r="CKC2" s="273"/>
      <c r="CKD2" s="273"/>
      <c r="CKE2" s="273"/>
      <c r="CKF2" s="273"/>
      <c r="CKG2" s="273"/>
      <c r="CKH2" s="273"/>
      <c r="CKI2" s="273"/>
      <c r="CKJ2" s="273"/>
      <c r="CKK2" s="273"/>
      <c r="CKL2" s="273"/>
      <c r="CKM2" s="273"/>
      <c r="CKN2" s="273"/>
      <c r="CKO2" s="273"/>
      <c r="CKP2" s="273"/>
      <c r="CKQ2" s="273"/>
      <c r="CKR2" s="273"/>
      <c r="CKS2" s="273"/>
      <c r="CKT2" s="273"/>
      <c r="CKU2" s="273"/>
      <c r="CKV2" s="273"/>
      <c r="CKW2" s="273"/>
      <c r="CKX2" s="273"/>
      <c r="CKY2" s="273"/>
      <c r="CKZ2" s="273"/>
      <c r="CLA2" s="273"/>
      <c r="CLB2" s="273"/>
      <c r="CLC2" s="273"/>
      <c r="CLD2" s="273"/>
      <c r="CLE2" s="273"/>
      <c r="CLF2" s="273"/>
      <c r="CLG2" s="273"/>
      <c r="CLH2" s="273"/>
      <c r="CLI2" s="273"/>
      <c r="CLJ2" s="273"/>
      <c r="CLK2" s="273"/>
      <c r="CLL2" s="273"/>
      <c r="CLM2" s="273"/>
      <c r="CLN2" s="273"/>
      <c r="CLO2" s="273"/>
      <c r="CLP2" s="273"/>
      <c r="CLQ2" s="273"/>
      <c r="CLR2" s="273"/>
      <c r="CLS2" s="273"/>
      <c r="CLT2" s="273"/>
      <c r="CLU2" s="273"/>
      <c r="CLV2" s="273"/>
      <c r="CLW2" s="273"/>
      <c r="CLX2" s="273"/>
      <c r="CLY2" s="273"/>
      <c r="CLZ2" s="273"/>
      <c r="CMA2" s="273"/>
      <c r="CMB2" s="273"/>
      <c r="CMC2" s="273"/>
      <c r="CMD2" s="273"/>
      <c r="CME2" s="273"/>
      <c r="CMF2" s="273"/>
      <c r="CMG2" s="273"/>
      <c r="CMH2" s="273"/>
      <c r="CMI2" s="273"/>
      <c r="CMJ2" s="273"/>
      <c r="CMK2" s="273"/>
      <c r="CML2" s="273"/>
      <c r="CMM2" s="273"/>
      <c r="CMN2" s="273"/>
      <c r="CMO2" s="273"/>
      <c r="CMP2" s="273"/>
      <c r="CMQ2" s="273"/>
      <c r="CMR2" s="273"/>
      <c r="CMS2" s="273"/>
      <c r="CMT2" s="273"/>
      <c r="CMU2" s="273"/>
      <c r="CMV2" s="273"/>
      <c r="CMW2" s="273"/>
      <c r="CMX2" s="273"/>
      <c r="CMY2" s="273"/>
      <c r="CMZ2" s="273"/>
      <c r="CNA2" s="273"/>
      <c r="CNB2" s="273"/>
      <c r="CNC2" s="273"/>
      <c r="CND2" s="273"/>
      <c r="CNE2" s="273"/>
      <c r="CNF2" s="273"/>
      <c r="CNG2" s="273"/>
      <c r="CNH2" s="273"/>
      <c r="CNI2" s="273"/>
      <c r="CNJ2" s="273"/>
      <c r="CNK2" s="273"/>
      <c r="CNL2" s="273"/>
      <c r="CNM2" s="273"/>
      <c r="CNN2" s="273"/>
      <c r="CNO2" s="273"/>
      <c r="CNP2" s="273"/>
      <c r="CNQ2" s="273"/>
      <c r="CNR2" s="273"/>
      <c r="CNS2" s="273"/>
      <c r="CNT2" s="273"/>
      <c r="CNU2" s="273"/>
      <c r="CNV2" s="273"/>
      <c r="CNW2" s="273"/>
      <c r="CNX2" s="273"/>
      <c r="CNY2" s="273"/>
      <c r="CNZ2" s="273"/>
      <c r="COA2" s="273"/>
      <c r="COB2" s="273"/>
      <c r="COC2" s="273"/>
      <c r="COD2" s="273"/>
      <c r="COE2" s="273"/>
      <c r="COF2" s="273"/>
      <c r="COG2" s="273"/>
      <c r="COH2" s="273"/>
      <c r="COI2" s="273"/>
      <c r="COJ2" s="273"/>
      <c r="COK2" s="273"/>
      <c r="COL2" s="273"/>
      <c r="COM2" s="273"/>
      <c r="CON2" s="273"/>
      <c r="COO2" s="273"/>
      <c r="COP2" s="273"/>
      <c r="COQ2" s="273"/>
      <c r="COR2" s="273"/>
      <c r="COS2" s="273"/>
      <c r="COT2" s="273"/>
      <c r="COU2" s="273"/>
      <c r="COV2" s="273"/>
      <c r="COW2" s="273"/>
      <c r="COX2" s="273"/>
      <c r="COY2" s="273"/>
      <c r="COZ2" s="273"/>
      <c r="CPA2" s="273"/>
      <c r="CPB2" s="273"/>
      <c r="CPC2" s="273"/>
      <c r="CPD2" s="273"/>
      <c r="CPE2" s="273"/>
      <c r="CPF2" s="273"/>
      <c r="CPG2" s="273"/>
      <c r="CPH2" s="273"/>
      <c r="CPI2" s="273"/>
      <c r="CPJ2" s="273"/>
      <c r="CPK2" s="273"/>
      <c r="CPL2" s="273"/>
      <c r="CPM2" s="273"/>
      <c r="CPN2" s="273"/>
      <c r="CPO2" s="273"/>
      <c r="CPP2" s="273"/>
      <c r="CPQ2" s="273"/>
      <c r="CPR2" s="273"/>
      <c r="CPS2" s="273"/>
      <c r="CPT2" s="273"/>
      <c r="CPU2" s="273"/>
      <c r="CPV2" s="273"/>
      <c r="CPW2" s="273"/>
      <c r="CPX2" s="273"/>
      <c r="CPY2" s="273"/>
      <c r="CPZ2" s="273"/>
      <c r="CQA2" s="273"/>
      <c r="CQB2" s="273"/>
      <c r="CQC2" s="273"/>
      <c r="CQD2" s="273"/>
      <c r="CQE2" s="273"/>
      <c r="CQF2" s="273"/>
      <c r="CQG2" s="273"/>
      <c r="CQH2" s="273"/>
      <c r="CQI2" s="273"/>
      <c r="CQJ2" s="273"/>
      <c r="CQK2" s="273"/>
      <c r="CQL2" s="273"/>
      <c r="CQM2" s="273"/>
      <c r="CQN2" s="273"/>
      <c r="CQO2" s="273"/>
      <c r="CQP2" s="273"/>
      <c r="CQQ2" s="273"/>
      <c r="CQR2" s="273"/>
      <c r="CQS2" s="273"/>
      <c r="CQT2" s="273"/>
      <c r="CQU2" s="273"/>
      <c r="CQV2" s="273"/>
      <c r="CQW2" s="273"/>
      <c r="CQX2" s="273"/>
      <c r="CQY2" s="273"/>
      <c r="CQZ2" s="273"/>
      <c r="CRA2" s="273"/>
      <c r="CRB2" s="273"/>
      <c r="CRC2" s="273"/>
      <c r="CRD2" s="273"/>
      <c r="CRE2" s="273"/>
      <c r="CRF2" s="273"/>
      <c r="CRG2" s="273"/>
      <c r="CRH2" s="273"/>
      <c r="CRI2" s="273"/>
      <c r="CRJ2" s="273"/>
      <c r="CRK2" s="273"/>
      <c r="CRL2" s="273"/>
      <c r="CRM2" s="273"/>
      <c r="CRN2" s="273"/>
      <c r="CRO2" s="273"/>
      <c r="CRP2" s="273"/>
      <c r="CRQ2" s="273"/>
      <c r="CRR2" s="273"/>
      <c r="CRS2" s="273"/>
      <c r="CRT2" s="273"/>
      <c r="CRU2" s="273"/>
      <c r="CRV2" s="273"/>
      <c r="CRW2" s="273"/>
      <c r="CRX2" s="273"/>
      <c r="CRY2" s="273"/>
      <c r="CRZ2" s="273"/>
      <c r="CSA2" s="273"/>
      <c r="CSB2" s="273"/>
      <c r="CSC2" s="273"/>
      <c r="CSD2" s="273"/>
      <c r="CSE2" s="273"/>
      <c r="CSF2" s="273"/>
      <c r="CSG2" s="273"/>
      <c r="CSH2" s="273"/>
      <c r="CSI2" s="273"/>
      <c r="CSJ2" s="273"/>
      <c r="CSK2" s="273"/>
      <c r="CSL2" s="273"/>
      <c r="CSM2" s="273"/>
      <c r="CSN2" s="273"/>
      <c r="CSO2" s="273"/>
      <c r="CSP2" s="273"/>
      <c r="CSQ2" s="273"/>
      <c r="CSR2" s="273"/>
      <c r="CSS2" s="273"/>
      <c r="CST2" s="273"/>
      <c r="CSU2" s="273"/>
      <c r="CSV2" s="273"/>
      <c r="CSW2" s="273"/>
      <c r="CSX2" s="273"/>
      <c r="CSY2" s="273"/>
      <c r="CSZ2" s="273"/>
      <c r="CTA2" s="273"/>
      <c r="CTB2" s="273"/>
      <c r="CTC2" s="273"/>
      <c r="CTD2" s="273"/>
      <c r="CTE2" s="273"/>
      <c r="CTF2" s="273"/>
      <c r="CTG2" s="273"/>
      <c r="CTH2" s="273"/>
      <c r="CTI2" s="273"/>
      <c r="CTJ2" s="273"/>
      <c r="CTK2" s="273"/>
      <c r="CTL2" s="273"/>
      <c r="CTM2" s="273"/>
      <c r="CTN2" s="273"/>
      <c r="CTO2" s="273"/>
      <c r="CTP2" s="273"/>
      <c r="CTQ2" s="273"/>
      <c r="CTR2" s="273"/>
      <c r="CTS2" s="273"/>
      <c r="CTT2" s="273"/>
      <c r="CTU2" s="273"/>
      <c r="CTV2" s="273"/>
      <c r="CTW2" s="273"/>
      <c r="CTX2" s="273"/>
      <c r="CTY2" s="273"/>
      <c r="CTZ2" s="273"/>
      <c r="CUA2" s="273"/>
      <c r="CUB2" s="273"/>
      <c r="CUC2" s="273"/>
      <c r="CUD2" s="273"/>
      <c r="CUE2" s="273"/>
      <c r="CUF2" s="273"/>
      <c r="CUG2" s="273"/>
      <c r="CUH2" s="273"/>
      <c r="CUI2" s="273"/>
      <c r="CUJ2" s="273"/>
      <c r="CUK2" s="273"/>
      <c r="CUL2" s="273"/>
      <c r="CUM2" s="273"/>
      <c r="CUN2" s="273"/>
      <c r="CUO2" s="273"/>
      <c r="CUP2" s="273"/>
      <c r="CUQ2" s="273"/>
      <c r="CUR2" s="273"/>
      <c r="CUS2" s="273"/>
      <c r="CUT2" s="273"/>
      <c r="CUU2" s="273"/>
      <c r="CUV2" s="273"/>
      <c r="CUW2" s="273"/>
      <c r="CUX2" s="273"/>
      <c r="CUY2" s="273"/>
      <c r="CUZ2" s="273"/>
      <c r="CVA2" s="273"/>
      <c r="CVB2" s="273"/>
      <c r="CVC2" s="273"/>
      <c r="CVD2" s="273"/>
      <c r="CVE2" s="273"/>
      <c r="CVF2" s="273"/>
      <c r="CVG2" s="273"/>
      <c r="CVH2" s="273"/>
      <c r="CVI2" s="273"/>
      <c r="CVJ2" s="273"/>
      <c r="CVK2" s="273"/>
      <c r="CVL2" s="273"/>
      <c r="CVM2" s="273"/>
      <c r="CVN2" s="273"/>
      <c r="CVO2" s="273"/>
      <c r="CVP2" s="273"/>
      <c r="CVQ2" s="273"/>
      <c r="CVR2" s="273"/>
      <c r="CVS2" s="273"/>
      <c r="CVT2" s="273"/>
      <c r="CVU2" s="273"/>
      <c r="CVV2" s="273"/>
      <c r="CVW2" s="273"/>
      <c r="CVX2" s="273"/>
      <c r="CVY2" s="273"/>
      <c r="CVZ2" s="273"/>
      <c r="CWA2" s="273"/>
      <c r="CWB2" s="273"/>
      <c r="CWC2" s="273"/>
      <c r="CWD2" s="273"/>
      <c r="CWE2" s="273"/>
      <c r="CWF2" s="273"/>
      <c r="CWG2" s="273"/>
      <c r="CWH2" s="273"/>
      <c r="CWI2" s="273"/>
      <c r="CWJ2" s="273"/>
      <c r="CWK2" s="273"/>
      <c r="CWL2" s="273"/>
      <c r="CWM2" s="273"/>
      <c r="CWN2" s="273"/>
      <c r="CWO2" s="273"/>
      <c r="CWP2" s="273"/>
      <c r="CWQ2" s="273"/>
      <c r="CWR2" s="273"/>
      <c r="CWS2" s="273"/>
      <c r="CWT2" s="273"/>
      <c r="CWU2" s="273"/>
      <c r="CWV2" s="273"/>
      <c r="CWW2" s="273"/>
      <c r="CWX2" s="273"/>
      <c r="CWY2" s="273"/>
      <c r="CWZ2" s="273"/>
      <c r="CXA2" s="273"/>
      <c r="CXB2" s="273"/>
      <c r="CXC2" s="273"/>
      <c r="CXD2" s="273"/>
      <c r="CXE2" s="273"/>
      <c r="CXF2" s="273"/>
      <c r="CXG2" s="273"/>
      <c r="CXH2" s="273"/>
      <c r="CXI2" s="273"/>
      <c r="CXJ2" s="273"/>
      <c r="CXK2" s="273"/>
      <c r="CXL2" s="273"/>
      <c r="CXM2" s="273"/>
      <c r="CXN2" s="273"/>
      <c r="CXO2" s="273"/>
      <c r="CXP2" s="273"/>
      <c r="CXQ2" s="273"/>
      <c r="CXR2" s="273"/>
      <c r="CXS2" s="273"/>
      <c r="CXT2" s="273"/>
      <c r="CXU2" s="273"/>
      <c r="CXV2" s="273"/>
      <c r="CXW2" s="273"/>
      <c r="CXX2" s="273"/>
      <c r="CXY2" s="273"/>
      <c r="CXZ2" s="273"/>
      <c r="CYA2" s="273"/>
      <c r="CYB2" s="273"/>
      <c r="CYC2" s="273"/>
      <c r="CYD2" s="273"/>
      <c r="CYE2" s="273"/>
      <c r="CYF2" s="273"/>
      <c r="CYG2" s="273"/>
      <c r="CYH2" s="273"/>
      <c r="CYI2" s="273"/>
      <c r="CYJ2" s="273"/>
      <c r="CYK2" s="273"/>
      <c r="CYL2" s="273"/>
      <c r="CYM2" s="273"/>
      <c r="CYN2" s="273"/>
      <c r="CYO2" s="273"/>
      <c r="CYP2" s="273"/>
      <c r="CYQ2" s="273"/>
      <c r="CYR2" s="273"/>
      <c r="CYS2" s="273"/>
      <c r="CYT2" s="273"/>
      <c r="CYU2" s="273"/>
      <c r="CYV2" s="273"/>
      <c r="CYW2" s="273"/>
      <c r="CYX2" s="273"/>
      <c r="CYY2" s="273"/>
      <c r="CYZ2" s="273"/>
      <c r="CZA2" s="273"/>
      <c r="CZB2" s="273"/>
      <c r="CZC2" s="273"/>
      <c r="CZD2" s="273"/>
      <c r="CZE2" s="273"/>
      <c r="CZF2" s="273"/>
      <c r="CZG2" s="273"/>
      <c r="CZH2" s="273"/>
      <c r="CZI2" s="273"/>
      <c r="CZJ2" s="273"/>
      <c r="CZK2" s="273"/>
      <c r="CZL2" s="273"/>
      <c r="CZM2" s="273"/>
      <c r="CZN2" s="273"/>
      <c r="CZO2" s="273"/>
      <c r="CZP2" s="273"/>
      <c r="CZQ2" s="273"/>
      <c r="CZR2" s="273"/>
      <c r="CZS2" s="273"/>
      <c r="CZT2" s="273"/>
      <c r="CZU2" s="273"/>
      <c r="CZV2" s="273"/>
      <c r="CZW2" s="273"/>
      <c r="CZX2" s="273"/>
      <c r="CZY2" s="273"/>
      <c r="CZZ2" s="273"/>
      <c r="DAA2" s="273"/>
      <c r="DAB2" s="273"/>
      <c r="DAC2" s="273"/>
      <c r="DAD2" s="273"/>
      <c r="DAE2" s="273"/>
      <c r="DAF2" s="273"/>
      <c r="DAG2" s="273"/>
      <c r="DAH2" s="273"/>
      <c r="DAI2" s="273"/>
      <c r="DAJ2" s="273"/>
      <c r="DAK2" s="273"/>
      <c r="DAL2" s="273"/>
      <c r="DAM2" s="273"/>
      <c r="DAN2" s="273"/>
      <c r="DAO2" s="273"/>
      <c r="DAP2" s="273"/>
      <c r="DAQ2" s="273"/>
      <c r="DAR2" s="273"/>
      <c r="DAS2" s="273"/>
      <c r="DAT2" s="273"/>
      <c r="DAU2" s="273"/>
      <c r="DAV2" s="273"/>
      <c r="DAW2" s="273"/>
      <c r="DAX2" s="273"/>
      <c r="DAY2" s="273"/>
      <c r="DAZ2" s="273"/>
      <c r="DBA2" s="273"/>
      <c r="DBB2" s="273"/>
      <c r="DBC2" s="273"/>
      <c r="DBD2" s="273"/>
      <c r="DBE2" s="273"/>
      <c r="DBF2" s="273"/>
      <c r="DBG2" s="273"/>
      <c r="DBH2" s="273"/>
      <c r="DBI2" s="273"/>
      <c r="DBJ2" s="273"/>
      <c r="DBK2" s="273"/>
      <c r="DBL2" s="273"/>
      <c r="DBM2" s="273"/>
      <c r="DBN2" s="273"/>
      <c r="DBO2" s="273"/>
      <c r="DBP2" s="273"/>
      <c r="DBQ2" s="273"/>
      <c r="DBR2" s="273"/>
      <c r="DBS2" s="273"/>
      <c r="DBT2" s="273"/>
      <c r="DBU2" s="273"/>
      <c r="DBV2" s="273"/>
      <c r="DBW2" s="273"/>
      <c r="DBX2" s="273"/>
      <c r="DBY2" s="273"/>
      <c r="DBZ2" s="273"/>
      <c r="DCA2" s="273"/>
      <c r="DCB2" s="273"/>
      <c r="DCC2" s="273"/>
      <c r="DCD2" s="273"/>
      <c r="DCE2" s="273"/>
      <c r="DCF2" s="273"/>
      <c r="DCG2" s="273"/>
      <c r="DCH2" s="273"/>
      <c r="DCI2" s="273"/>
      <c r="DCJ2" s="273"/>
      <c r="DCK2" s="273"/>
      <c r="DCL2" s="273"/>
      <c r="DCM2" s="273"/>
      <c r="DCN2" s="273"/>
      <c r="DCO2" s="273"/>
      <c r="DCP2" s="273"/>
      <c r="DCQ2" s="273"/>
      <c r="DCR2" s="273"/>
      <c r="DCS2" s="273"/>
      <c r="DCT2" s="273"/>
      <c r="DCU2" s="273"/>
      <c r="DCV2" s="273"/>
      <c r="DCW2" s="273"/>
      <c r="DCX2" s="273"/>
      <c r="DCY2" s="273"/>
      <c r="DCZ2" s="273"/>
      <c r="DDA2" s="273"/>
      <c r="DDB2" s="273"/>
      <c r="DDC2" s="273"/>
      <c r="DDD2" s="273"/>
      <c r="DDE2" s="273"/>
      <c r="DDF2" s="273"/>
      <c r="DDG2" s="273"/>
      <c r="DDH2" s="273"/>
      <c r="DDI2" s="273"/>
      <c r="DDJ2" s="273"/>
      <c r="DDK2" s="273"/>
      <c r="DDL2" s="273"/>
      <c r="DDM2" s="273"/>
      <c r="DDN2" s="273"/>
      <c r="DDO2" s="273"/>
      <c r="DDP2" s="273"/>
      <c r="DDQ2" s="273"/>
      <c r="DDR2" s="273"/>
      <c r="DDS2" s="273"/>
      <c r="DDT2" s="273"/>
      <c r="DDU2" s="273"/>
      <c r="DDV2" s="273"/>
      <c r="DDW2" s="273"/>
      <c r="DDX2" s="273"/>
      <c r="DDY2" s="273"/>
      <c r="DDZ2" s="273"/>
      <c r="DEA2" s="273"/>
      <c r="DEB2" s="273"/>
      <c r="DEC2" s="273"/>
      <c r="DED2" s="273"/>
      <c r="DEE2" s="273"/>
      <c r="DEF2" s="273"/>
      <c r="DEG2" s="273"/>
      <c r="DEH2" s="273"/>
      <c r="DEI2" s="273"/>
      <c r="DEJ2" s="273"/>
      <c r="DEK2" s="273"/>
      <c r="DEL2" s="273"/>
      <c r="DEM2" s="273"/>
      <c r="DEN2" s="273"/>
      <c r="DEO2" s="273"/>
      <c r="DEP2" s="273"/>
      <c r="DEQ2" s="273"/>
      <c r="DER2" s="273"/>
      <c r="DES2" s="273"/>
      <c r="DET2" s="273"/>
      <c r="DEU2" s="273"/>
      <c r="DEV2" s="273"/>
      <c r="DEW2" s="273"/>
      <c r="DEX2" s="273"/>
      <c r="DEY2" s="273"/>
      <c r="DEZ2" s="273"/>
      <c r="DFA2" s="273"/>
      <c r="DFB2" s="273"/>
      <c r="DFC2" s="273"/>
      <c r="DFD2" s="273"/>
      <c r="DFE2" s="273"/>
      <c r="DFF2" s="273"/>
      <c r="DFG2" s="273"/>
      <c r="DFH2" s="273"/>
      <c r="DFI2" s="273"/>
      <c r="DFJ2" s="273"/>
      <c r="DFK2" s="273"/>
      <c r="DFL2" s="273"/>
      <c r="DFM2" s="273"/>
      <c r="DFN2" s="273"/>
      <c r="DFO2" s="273"/>
      <c r="DFP2" s="273"/>
      <c r="DFQ2" s="273"/>
      <c r="DFR2" s="273"/>
      <c r="DFS2" s="273"/>
      <c r="DFT2" s="273"/>
      <c r="DFU2" s="273"/>
      <c r="DFV2" s="273"/>
      <c r="DFW2" s="273"/>
      <c r="DFX2" s="273"/>
      <c r="DFY2" s="273"/>
      <c r="DFZ2" s="273"/>
      <c r="DGA2" s="273"/>
      <c r="DGB2" s="273"/>
      <c r="DGC2" s="273"/>
      <c r="DGD2" s="273"/>
      <c r="DGE2" s="273"/>
      <c r="DGF2" s="273"/>
      <c r="DGG2" s="273"/>
      <c r="DGH2" s="273"/>
      <c r="DGI2" s="273"/>
      <c r="DGJ2" s="273"/>
      <c r="DGK2" s="273"/>
      <c r="DGL2" s="273"/>
      <c r="DGM2" s="273"/>
      <c r="DGN2" s="273"/>
      <c r="DGO2" s="273"/>
      <c r="DGP2" s="273"/>
      <c r="DGQ2" s="273"/>
      <c r="DGR2" s="273"/>
      <c r="DGS2" s="273"/>
      <c r="DGT2" s="273"/>
      <c r="DGU2" s="273"/>
      <c r="DGV2" s="273"/>
      <c r="DGW2" s="273"/>
      <c r="DGX2" s="273"/>
      <c r="DGY2" s="273"/>
      <c r="DGZ2" s="273"/>
      <c r="DHA2" s="273"/>
      <c r="DHB2" s="273"/>
      <c r="DHC2" s="273"/>
      <c r="DHD2" s="273"/>
      <c r="DHE2" s="273"/>
      <c r="DHF2" s="273"/>
      <c r="DHG2" s="273"/>
      <c r="DHH2" s="273"/>
      <c r="DHI2" s="273"/>
      <c r="DHJ2" s="273"/>
      <c r="DHK2" s="273"/>
      <c r="DHL2" s="273"/>
      <c r="DHM2" s="273"/>
      <c r="DHN2" s="273"/>
      <c r="DHO2" s="273"/>
      <c r="DHP2" s="273"/>
      <c r="DHQ2" s="273"/>
      <c r="DHR2" s="273"/>
      <c r="DHS2" s="273"/>
      <c r="DHT2" s="273"/>
      <c r="DHU2" s="273"/>
      <c r="DHV2" s="273"/>
      <c r="DHW2" s="273"/>
      <c r="DHX2" s="273"/>
      <c r="DHY2" s="273"/>
      <c r="DHZ2" s="273"/>
      <c r="DIA2" s="273"/>
      <c r="DIB2" s="273"/>
      <c r="DIC2" s="273"/>
      <c r="DID2" s="273"/>
      <c r="DIE2" s="273"/>
      <c r="DIF2" s="273"/>
      <c r="DIG2" s="273"/>
      <c r="DIH2" s="273"/>
      <c r="DII2" s="273"/>
      <c r="DIJ2" s="273"/>
      <c r="DIK2" s="273"/>
      <c r="DIL2" s="273"/>
      <c r="DIM2" s="273"/>
      <c r="DIN2" s="273"/>
      <c r="DIO2" s="273"/>
      <c r="DIP2" s="273"/>
      <c r="DIQ2" s="273"/>
      <c r="DIR2" s="273"/>
      <c r="DIS2" s="273"/>
      <c r="DIT2" s="273"/>
      <c r="DIU2" s="273"/>
      <c r="DIV2" s="273"/>
      <c r="DIW2" s="273"/>
      <c r="DIX2" s="273"/>
      <c r="DIY2" s="273"/>
      <c r="DIZ2" s="273"/>
      <c r="DJA2" s="273"/>
      <c r="DJB2" s="273"/>
      <c r="DJC2" s="273"/>
      <c r="DJD2" s="273"/>
      <c r="DJE2" s="273"/>
      <c r="DJF2" s="273"/>
      <c r="DJG2" s="273"/>
      <c r="DJH2" s="273"/>
      <c r="DJI2" s="273"/>
      <c r="DJJ2" s="273"/>
      <c r="DJK2" s="273"/>
      <c r="DJL2" s="273"/>
      <c r="DJM2" s="273"/>
      <c r="DJN2" s="273"/>
      <c r="DJO2" s="273"/>
      <c r="DJP2" s="273"/>
      <c r="DJQ2" s="273"/>
      <c r="DJR2" s="273"/>
      <c r="DJS2" s="273"/>
      <c r="DJT2" s="273"/>
      <c r="DJU2" s="273"/>
      <c r="DJV2" s="273"/>
      <c r="DJW2" s="273"/>
      <c r="DJX2" s="273"/>
      <c r="DJY2" s="273"/>
      <c r="DJZ2" s="273"/>
      <c r="DKA2" s="273"/>
      <c r="DKB2" s="273"/>
      <c r="DKC2" s="273"/>
      <c r="DKD2" s="273"/>
      <c r="DKE2" s="273"/>
      <c r="DKF2" s="273"/>
      <c r="DKG2" s="273"/>
      <c r="DKH2" s="273"/>
      <c r="DKI2" s="273"/>
      <c r="DKJ2" s="273"/>
      <c r="DKK2" s="273"/>
      <c r="DKL2" s="273"/>
      <c r="DKM2" s="273"/>
      <c r="DKN2" s="273"/>
      <c r="DKO2" s="273"/>
      <c r="DKP2" s="273"/>
      <c r="DKQ2" s="273"/>
      <c r="DKR2" s="273"/>
      <c r="DKS2" s="273"/>
      <c r="DKT2" s="273"/>
      <c r="DKU2" s="273"/>
      <c r="DKV2" s="273"/>
      <c r="DKW2" s="273"/>
      <c r="DKX2" s="273"/>
      <c r="DKY2" s="273"/>
      <c r="DKZ2" s="273"/>
      <c r="DLA2" s="273"/>
      <c r="DLB2" s="273"/>
      <c r="DLC2" s="273"/>
      <c r="DLD2" s="273"/>
      <c r="DLE2" s="273"/>
      <c r="DLF2" s="273"/>
      <c r="DLG2" s="273"/>
      <c r="DLH2" s="273"/>
      <c r="DLI2" s="273"/>
      <c r="DLJ2" s="273"/>
      <c r="DLK2" s="273"/>
      <c r="DLL2" s="273"/>
      <c r="DLM2" s="273"/>
      <c r="DLN2" s="273"/>
      <c r="DLO2" s="273"/>
      <c r="DLP2" s="273"/>
      <c r="DLQ2" s="273"/>
      <c r="DLR2" s="273"/>
      <c r="DLS2" s="273"/>
      <c r="DLT2" s="273"/>
      <c r="DLU2" s="273"/>
      <c r="DLV2" s="273"/>
      <c r="DLW2" s="273"/>
      <c r="DLX2" s="273"/>
      <c r="DLY2" s="273"/>
      <c r="DLZ2" s="273"/>
      <c r="DMA2" s="273"/>
      <c r="DMB2" s="273"/>
      <c r="DMC2" s="273"/>
      <c r="DMD2" s="273"/>
      <c r="DME2" s="273"/>
      <c r="DMF2" s="273"/>
      <c r="DMG2" s="273"/>
      <c r="DMH2" s="273"/>
      <c r="DMI2" s="273"/>
      <c r="DMJ2" s="273"/>
      <c r="DMK2" s="273"/>
      <c r="DML2" s="273"/>
      <c r="DMM2" s="273"/>
      <c r="DMN2" s="273"/>
      <c r="DMO2" s="273"/>
      <c r="DMP2" s="273"/>
      <c r="DMQ2" s="273"/>
      <c r="DMR2" s="273"/>
      <c r="DMS2" s="273"/>
      <c r="DMT2" s="273"/>
      <c r="DMU2" s="273"/>
      <c r="DMV2" s="273"/>
      <c r="DMW2" s="273"/>
      <c r="DMX2" s="273"/>
      <c r="DMY2" s="273"/>
      <c r="DMZ2" s="273"/>
      <c r="DNA2" s="273"/>
      <c r="DNB2" s="273"/>
      <c r="DNC2" s="273"/>
      <c r="DND2" s="273"/>
      <c r="DNE2" s="273"/>
      <c r="DNF2" s="273"/>
      <c r="DNG2" s="273"/>
      <c r="DNH2" s="273"/>
      <c r="DNI2" s="273"/>
      <c r="DNJ2" s="273"/>
      <c r="DNK2" s="273"/>
      <c r="DNL2" s="273"/>
      <c r="DNM2" s="273"/>
      <c r="DNN2" s="273"/>
      <c r="DNO2" s="273"/>
      <c r="DNP2" s="273"/>
      <c r="DNQ2" s="273"/>
      <c r="DNR2" s="273"/>
      <c r="DNS2" s="273"/>
      <c r="DNT2" s="273"/>
      <c r="DNU2" s="273"/>
      <c r="DNV2" s="273"/>
      <c r="DNW2" s="273"/>
      <c r="DNX2" s="273"/>
      <c r="DNY2" s="273"/>
      <c r="DNZ2" s="273"/>
      <c r="DOA2" s="273"/>
      <c r="DOB2" s="273"/>
      <c r="DOC2" s="273"/>
      <c r="DOD2" s="273"/>
      <c r="DOE2" s="273"/>
      <c r="DOF2" s="273"/>
      <c r="DOG2" s="273"/>
      <c r="DOH2" s="273"/>
      <c r="DOI2" s="273"/>
      <c r="DOJ2" s="273"/>
      <c r="DOK2" s="273"/>
      <c r="DOL2" s="273"/>
      <c r="DOM2" s="273"/>
      <c r="DON2" s="273"/>
      <c r="DOO2" s="273"/>
      <c r="DOP2" s="273"/>
      <c r="DOQ2" s="273"/>
      <c r="DOR2" s="273"/>
      <c r="DOS2" s="273"/>
      <c r="DOT2" s="273"/>
      <c r="DOU2" s="273"/>
      <c r="DOV2" s="273"/>
      <c r="DOW2" s="273"/>
      <c r="DOX2" s="273"/>
      <c r="DOY2" s="273"/>
      <c r="DOZ2" s="273"/>
      <c r="DPA2" s="273"/>
      <c r="DPB2" s="273"/>
      <c r="DPC2" s="273"/>
      <c r="DPD2" s="273"/>
      <c r="DPE2" s="273"/>
      <c r="DPF2" s="273"/>
      <c r="DPG2" s="273"/>
      <c r="DPH2" s="273"/>
      <c r="DPI2" s="273"/>
      <c r="DPJ2" s="273"/>
      <c r="DPK2" s="273"/>
      <c r="DPL2" s="273"/>
      <c r="DPM2" s="273"/>
      <c r="DPN2" s="273"/>
      <c r="DPO2" s="273"/>
      <c r="DPP2" s="273"/>
      <c r="DPQ2" s="273"/>
      <c r="DPR2" s="273"/>
      <c r="DPS2" s="273"/>
      <c r="DPT2" s="273"/>
      <c r="DPU2" s="273"/>
      <c r="DPV2" s="273"/>
      <c r="DPW2" s="273"/>
      <c r="DPX2" s="273"/>
      <c r="DPY2" s="273"/>
      <c r="DPZ2" s="273"/>
      <c r="DQA2" s="273"/>
      <c r="DQB2" s="273"/>
      <c r="DQC2" s="273"/>
      <c r="DQD2" s="273"/>
      <c r="DQE2" s="273"/>
      <c r="DQF2" s="273"/>
      <c r="DQG2" s="273"/>
      <c r="DQH2" s="273"/>
      <c r="DQI2" s="273"/>
      <c r="DQJ2" s="273"/>
      <c r="DQK2" s="273"/>
      <c r="DQL2" s="273"/>
      <c r="DQM2" s="273"/>
      <c r="DQN2" s="273"/>
      <c r="DQO2" s="273"/>
      <c r="DQP2" s="273"/>
      <c r="DQQ2" s="273"/>
      <c r="DQR2" s="273"/>
      <c r="DQS2" s="273"/>
      <c r="DQT2" s="273"/>
      <c r="DQU2" s="273"/>
      <c r="DQV2" s="273"/>
      <c r="DQW2" s="273"/>
      <c r="DQX2" s="273"/>
      <c r="DQY2" s="273"/>
      <c r="DQZ2" s="273"/>
      <c r="DRA2" s="273"/>
      <c r="DRB2" s="273"/>
      <c r="DRC2" s="273"/>
      <c r="DRD2" s="273"/>
      <c r="DRE2" s="273"/>
      <c r="DRF2" s="273"/>
      <c r="DRG2" s="273"/>
      <c r="DRH2" s="273"/>
      <c r="DRI2" s="273"/>
      <c r="DRJ2" s="273"/>
      <c r="DRK2" s="273"/>
      <c r="DRL2" s="273"/>
      <c r="DRM2" s="273"/>
      <c r="DRN2" s="273"/>
      <c r="DRO2" s="273"/>
      <c r="DRP2" s="273"/>
      <c r="DRQ2" s="273"/>
      <c r="DRR2" s="273"/>
      <c r="DRS2" s="273"/>
      <c r="DRT2" s="273"/>
      <c r="DRU2" s="273"/>
      <c r="DRV2" s="273"/>
      <c r="DRW2" s="273"/>
      <c r="DRX2" s="273"/>
      <c r="DRY2" s="273"/>
      <c r="DRZ2" s="273"/>
      <c r="DSA2" s="273"/>
      <c r="DSB2" s="273"/>
      <c r="DSC2" s="273"/>
      <c r="DSD2" s="273"/>
      <c r="DSE2" s="273"/>
      <c r="DSF2" s="273"/>
      <c r="DSG2" s="273"/>
      <c r="DSH2" s="273"/>
      <c r="DSI2" s="273"/>
      <c r="DSJ2" s="273"/>
      <c r="DSK2" s="273"/>
      <c r="DSL2" s="273"/>
      <c r="DSM2" s="273"/>
      <c r="DSN2" s="273"/>
      <c r="DSO2" s="273"/>
      <c r="DSP2" s="273"/>
      <c r="DSQ2" s="273"/>
      <c r="DSR2" s="273"/>
      <c r="DSS2" s="273"/>
      <c r="DST2" s="273"/>
      <c r="DSU2" s="273"/>
      <c r="DSV2" s="273"/>
      <c r="DSW2" s="273"/>
      <c r="DSX2" s="273"/>
      <c r="DSY2" s="273"/>
      <c r="DSZ2" s="273"/>
      <c r="DTA2" s="273"/>
      <c r="DTB2" s="273"/>
      <c r="DTC2" s="273"/>
      <c r="DTD2" s="273"/>
      <c r="DTE2" s="273"/>
      <c r="DTF2" s="273"/>
      <c r="DTG2" s="273"/>
      <c r="DTH2" s="273"/>
      <c r="DTI2" s="273"/>
      <c r="DTJ2" s="273"/>
      <c r="DTK2" s="273"/>
      <c r="DTL2" s="273"/>
      <c r="DTM2" s="273"/>
      <c r="DTN2" s="273"/>
      <c r="DTO2" s="273"/>
      <c r="DTP2" s="273"/>
      <c r="DTQ2" s="273"/>
      <c r="DTR2" s="273"/>
      <c r="DTS2" s="273"/>
      <c r="DTT2" s="273"/>
      <c r="DTU2" s="273"/>
      <c r="DTV2" s="273"/>
      <c r="DTW2" s="273"/>
      <c r="DTX2" s="273"/>
      <c r="DTY2" s="273"/>
      <c r="DTZ2" s="273"/>
      <c r="DUA2" s="273"/>
      <c r="DUB2" s="273"/>
      <c r="DUC2" s="273"/>
      <c r="DUD2" s="273"/>
      <c r="DUE2" s="273"/>
      <c r="DUF2" s="273"/>
      <c r="DUG2" s="273"/>
      <c r="DUH2" s="273"/>
      <c r="DUI2" s="273"/>
      <c r="DUJ2" s="273"/>
      <c r="DUK2" s="273"/>
      <c r="DUL2" s="273"/>
      <c r="DUM2" s="273"/>
      <c r="DUN2" s="273"/>
      <c r="DUO2" s="273"/>
      <c r="DUP2" s="273"/>
      <c r="DUQ2" s="273"/>
      <c r="DUR2" s="273"/>
      <c r="DUS2" s="273"/>
      <c r="DUT2" s="273"/>
      <c r="DUU2" s="273"/>
      <c r="DUV2" s="273"/>
      <c r="DUW2" s="273"/>
      <c r="DUX2" s="273"/>
      <c r="DUY2" s="273"/>
      <c r="DUZ2" s="273"/>
      <c r="DVA2" s="273"/>
      <c r="DVB2" s="273"/>
      <c r="DVC2" s="273"/>
      <c r="DVD2" s="273"/>
      <c r="DVE2" s="273"/>
      <c r="DVF2" s="273"/>
      <c r="DVG2" s="273"/>
      <c r="DVH2" s="273"/>
      <c r="DVI2" s="273"/>
      <c r="DVJ2" s="273"/>
      <c r="DVK2" s="273"/>
      <c r="DVL2" s="273"/>
      <c r="DVM2" s="273"/>
      <c r="DVN2" s="273"/>
      <c r="DVO2" s="273"/>
      <c r="DVP2" s="273"/>
      <c r="DVQ2" s="273"/>
      <c r="DVR2" s="273"/>
      <c r="DVS2" s="273"/>
      <c r="DVT2" s="273"/>
      <c r="DVU2" s="273"/>
      <c r="DVV2" s="273"/>
      <c r="DVW2" s="273"/>
      <c r="DVX2" s="273"/>
      <c r="DVY2" s="273"/>
      <c r="DVZ2" s="273"/>
      <c r="DWA2" s="273"/>
      <c r="DWB2" s="273"/>
      <c r="DWC2" s="273"/>
      <c r="DWD2" s="273"/>
      <c r="DWE2" s="273"/>
      <c r="DWF2" s="273"/>
      <c r="DWG2" s="273"/>
      <c r="DWH2" s="273"/>
      <c r="DWI2" s="273"/>
      <c r="DWJ2" s="273"/>
      <c r="DWK2" s="273"/>
      <c r="DWL2" s="273"/>
      <c r="DWM2" s="273"/>
      <c r="DWN2" s="273"/>
      <c r="DWO2" s="273"/>
      <c r="DWP2" s="273"/>
      <c r="DWQ2" s="273"/>
      <c r="DWR2" s="273"/>
      <c r="DWS2" s="273"/>
      <c r="DWT2" s="273"/>
      <c r="DWU2" s="273"/>
      <c r="DWV2" s="273"/>
      <c r="DWW2" s="273"/>
      <c r="DWX2" s="273"/>
      <c r="DWY2" s="273"/>
      <c r="DWZ2" s="273"/>
      <c r="DXA2" s="273"/>
      <c r="DXB2" s="273"/>
      <c r="DXC2" s="273"/>
      <c r="DXD2" s="273"/>
      <c r="DXE2" s="273"/>
      <c r="DXF2" s="273"/>
      <c r="DXG2" s="273"/>
      <c r="DXH2" s="273"/>
      <c r="DXI2" s="273"/>
      <c r="DXJ2" s="273"/>
      <c r="DXK2" s="273"/>
      <c r="DXL2" s="273"/>
      <c r="DXM2" s="273"/>
      <c r="DXN2" s="273"/>
      <c r="DXO2" s="273"/>
      <c r="DXP2" s="273"/>
      <c r="DXQ2" s="273"/>
      <c r="DXR2" s="273"/>
      <c r="DXS2" s="273"/>
      <c r="DXT2" s="273"/>
      <c r="DXU2" s="273"/>
      <c r="DXV2" s="273"/>
      <c r="DXW2" s="273"/>
      <c r="DXX2" s="273"/>
      <c r="DXY2" s="273"/>
      <c r="DXZ2" s="273"/>
      <c r="DYA2" s="273"/>
      <c r="DYB2" s="273"/>
      <c r="DYC2" s="273"/>
      <c r="DYD2" s="273"/>
      <c r="DYE2" s="273"/>
      <c r="DYF2" s="273"/>
      <c r="DYG2" s="273"/>
      <c r="DYH2" s="273"/>
      <c r="DYI2" s="273"/>
      <c r="DYJ2" s="273"/>
      <c r="DYK2" s="273"/>
      <c r="DYL2" s="273"/>
      <c r="DYM2" s="273"/>
      <c r="DYN2" s="273"/>
      <c r="DYO2" s="273"/>
      <c r="DYP2" s="273"/>
      <c r="DYQ2" s="273"/>
      <c r="DYR2" s="273"/>
      <c r="DYS2" s="273"/>
      <c r="DYT2" s="273"/>
      <c r="DYU2" s="273"/>
      <c r="DYV2" s="273"/>
      <c r="DYW2" s="273"/>
      <c r="DYX2" s="273"/>
      <c r="DYY2" s="273"/>
      <c r="DYZ2" s="273"/>
      <c r="DZA2" s="273"/>
      <c r="DZB2" s="273"/>
      <c r="DZC2" s="273"/>
      <c r="DZD2" s="273"/>
      <c r="DZE2" s="273"/>
      <c r="DZF2" s="273"/>
      <c r="DZG2" s="273"/>
      <c r="DZH2" s="273"/>
      <c r="DZI2" s="273"/>
      <c r="DZJ2" s="273"/>
      <c r="DZK2" s="273"/>
      <c r="DZL2" s="273"/>
      <c r="DZM2" s="273"/>
      <c r="DZN2" s="273"/>
      <c r="DZO2" s="273"/>
      <c r="DZP2" s="273"/>
      <c r="DZQ2" s="273"/>
      <c r="DZR2" s="273"/>
      <c r="DZS2" s="273"/>
      <c r="DZT2" s="273"/>
      <c r="DZU2" s="273"/>
      <c r="DZV2" s="273"/>
      <c r="DZW2" s="273"/>
      <c r="DZX2" s="273"/>
      <c r="DZY2" s="273"/>
      <c r="DZZ2" s="273"/>
      <c r="EAA2" s="273"/>
      <c r="EAB2" s="273"/>
      <c r="EAC2" s="273"/>
      <c r="EAD2" s="273"/>
      <c r="EAE2" s="273"/>
      <c r="EAF2" s="273"/>
      <c r="EAG2" s="273"/>
      <c r="EAH2" s="273"/>
      <c r="EAI2" s="273"/>
      <c r="EAJ2" s="273"/>
      <c r="EAK2" s="273"/>
      <c r="EAL2" s="273"/>
      <c r="EAM2" s="273"/>
      <c r="EAN2" s="273"/>
      <c r="EAO2" s="273"/>
      <c r="EAP2" s="273"/>
      <c r="EAQ2" s="273"/>
      <c r="EAR2" s="273"/>
      <c r="EAS2" s="273"/>
      <c r="EAT2" s="273"/>
      <c r="EAU2" s="273"/>
      <c r="EAV2" s="273"/>
      <c r="EAW2" s="273"/>
      <c r="EAX2" s="273"/>
      <c r="EAY2" s="273"/>
      <c r="EAZ2" s="273"/>
      <c r="EBA2" s="273"/>
      <c r="EBB2" s="273"/>
      <c r="EBC2" s="273"/>
      <c r="EBD2" s="273"/>
      <c r="EBE2" s="273"/>
      <c r="EBF2" s="273"/>
      <c r="EBG2" s="273"/>
      <c r="EBH2" s="273"/>
      <c r="EBI2" s="273"/>
      <c r="EBJ2" s="273"/>
      <c r="EBK2" s="273"/>
      <c r="EBL2" s="273"/>
      <c r="EBM2" s="273"/>
      <c r="EBN2" s="273"/>
      <c r="EBO2" s="273"/>
      <c r="EBP2" s="273"/>
      <c r="EBQ2" s="273"/>
      <c r="EBR2" s="273"/>
      <c r="EBS2" s="273"/>
      <c r="EBT2" s="273"/>
      <c r="EBU2" s="273"/>
      <c r="EBV2" s="273"/>
      <c r="EBW2" s="273"/>
      <c r="EBX2" s="273"/>
      <c r="EBY2" s="273"/>
      <c r="EBZ2" s="273"/>
      <c r="ECA2" s="273"/>
      <c r="ECB2" s="273"/>
      <c r="ECC2" s="273"/>
      <c r="ECD2" s="273"/>
      <c r="ECE2" s="273"/>
      <c r="ECF2" s="273"/>
      <c r="ECG2" s="273"/>
      <c r="ECH2" s="273"/>
      <c r="ECI2" s="273"/>
      <c r="ECJ2" s="273"/>
      <c r="ECK2" s="273"/>
      <c r="ECL2" s="273"/>
      <c r="ECM2" s="273"/>
      <c r="ECN2" s="273"/>
      <c r="ECO2" s="273"/>
      <c r="ECP2" s="273"/>
      <c r="ECQ2" s="273"/>
      <c r="ECR2" s="273"/>
      <c r="ECS2" s="273"/>
      <c r="ECT2" s="273"/>
      <c r="ECU2" s="273"/>
      <c r="ECV2" s="273"/>
      <c r="ECW2" s="273"/>
      <c r="ECX2" s="273"/>
      <c r="ECY2" s="273"/>
      <c r="ECZ2" s="273"/>
      <c r="EDA2" s="273"/>
      <c r="EDB2" s="273"/>
      <c r="EDC2" s="273"/>
      <c r="EDD2" s="273"/>
      <c r="EDE2" s="273"/>
      <c r="EDF2" s="273"/>
      <c r="EDG2" s="273"/>
      <c r="EDH2" s="273"/>
      <c r="EDI2" s="273"/>
      <c r="EDJ2" s="273"/>
      <c r="EDK2" s="273"/>
      <c r="EDL2" s="273"/>
      <c r="EDM2" s="273"/>
      <c r="EDN2" s="273"/>
      <c r="EDO2" s="273"/>
      <c r="EDP2" s="273"/>
      <c r="EDQ2" s="273"/>
      <c r="EDR2" s="273"/>
      <c r="EDS2" s="273"/>
      <c r="EDT2" s="273"/>
      <c r="EDU2" s="273"/>
      <c r="EDV2" s="273"/>
      <c r="EDW2" s="273"/>
      <c r="EDX2" s="273"/>
      <c r="EDY2" s="273"/>
      <c r="EDZ2" s="273"/>
      <c r="EEA2" s="273"/>
      <c r="EEB2" s="273"/>
      <c r="EEC2" s="273"/>
      <c r="EED2" s="273"/>
      <c r="EEE2" s="273"/>
      <c r="EEF2" s="273"/>
      <c r="EEG2" s="273"/>
      <c r="EEH2" s="273"/>
      <c r="EEI2" s="273"/>
      <c r="EEJ2" s="273"/>
      <c r="EEK2" s="273"/>
      <c r="EEL2" s="273"/>
      <c r="EEM2" s="273"/>
      <c r="EEN2" s="273"/>
      <c r="EEO2" s="273"/>
      <c r="EEP2" s="273"/>
      <c r="EEQ2" s="273"/>
      <c r="EER2" s="273"/>
      <c r="EES2" s="273"/>
      <c r="EET2" s="273"/>
      <c r="EEU2" s="273"/>
      <c r="EEV2" s="273"/>
      <c r="EEW2" s="273"/>
      <c r="EEX2" s="273"/>
      <c r="EEY2" s="273"/>
      <c r="EEZ2" s="273"/>
      <c r="EFA2" s="273"/>
      <c r="EFB2" s="273"/>
      <c r="EFC2" s="273"/>
      <c r="EFD2" s="273"/>
      <c r="EFE2" s="273"/>
      <c r="EFF2" s="273"/>
      <c r="EFG2" s="273"/>
      <c r="EFH2" s="273"/>
      <c r="EFI2" s="273"/>
      <c r="EFJ2" s="273"/>
      <c r="EFK2" s="273"/>
      <c r="EFL2" s="273"/>
      <c r="EFM2" s="273"/>
      <c r="EFN2" s="273"/>
      <c r="EFO2" s="273"/>
      <c r="EFP2" s="273"/>
      <c r="EFQ2" s="273"/>
      <c r="EFR2" s="273"/>
      <c r="EFS2" s="273"/>
      <c r="EFT2" s="273"/>
      <c r="EFU2" s="273"/>
      <c r="EFV2" s="273"/>
      <c r="EFW2" s="273"/>
      <c r="EFX2" s="273"/>
      <c r="EFY2" s="273"/>
      <c r="EFZ2" s="273"/>
      <c r="EGA2" s="273"/>
      <c r="EGB2" s="273"/>
      <c r="EGC2" s="273"/>
      <c r="EGD2" s="273"/>
      <c r="EGE2" s="273"/>
      <c r="EGF2" s="273"/>
      <c r="EGG2" s="273"/>
      <c r="EGH2" s="273"/>
      <c r="EGI2" s="273"/>
      <c r="EGJ2" s="273"/>
      <c r="EGK2" s="273"/>
      <c r="EGL2" s="273"/>
      <c r="EGM2" s="273"/>
      <c r="EGN2" s="273"/>
      <c r="EGO2" s="273"/>
      <c r="EGP2" s="273"/>
      <c r="EGQ2" s="273"/>
      <c r="EGR2" s="273"/>
      <c r="EGS2" s="273"/>
      <c r="EGT2" s="273"/>
      <c r="EGU2" s="273"/>
      <c r="EGV2" s="273"/>
      <c r="EGW2" s="273"/>
      <c r="EGX2" s="273"/>
      <c r="EGY2" s="273"/>
      <c r="EGZ2" s="273"/>
      <c r="EHA2" s="273"/>
      <c r="EHB2" s="273"/>
      <c r="EHC2" s="273"/>
      <c r="EHD2" s="273"/>
      <c r="EHE2" s="273"/>
      <c r="EHF2" s="273"/>
      <c r="EHG2" s="273"/>
      <c r="EHH2" s="273"/>
      <c r="EHI2" s="273"/>
      <c r="EHJ2" s="273"/>
      <c r="EHK2" s="273"/>
      <c r="EHL2" s="273"/>
      <c r="EHM2" s="273"/>
      <c r="EHN2" s="273"/>
      <c r="EHO2" s="273"/>
      <c r="EHP2" s="273"/>
      <c r="EHQ2" s="273"/>
      <c r="EHR2" s="273"/>
      <c r="EHS2" s="273"/>
      <c r="EHT2" s="273"/>
      <c r="EHU2" s="273"/>
      <c r="EHV2" s="273"/>
      <c r="EHW2" s="273"/>
      <c r="EHX2" s="273"/>
      <c r="EHY2" s="273"/>
      <c r="EHZ2" s="273"/>
      <c r="EIA2" s="273"/>
      <c r="EIB2" s="273"/>
      <c r="EIC2" s="273"/>
      <c r="EID2" s="273"/>
      <c r="EIE2" s="273"/>
      <c r="EIF2" s="273"/>
      <c r="EIG2" s="273"/>
      <c r="EIH2" s="273"/>
      <c r="EII2" s="273"/>
      <c r="EIJ2" s="273"/>
      <c r="EIK2" s="273"/>
      <c r="EIL2" s="273"/>
      <c r="EIM2" s="273"/>
      <c r="EIN2" s="273"/>
      <c r="EIO2" s="273"/>
      <c r="EIP2" s="273"/>
      <c r="EIQ2" s="273"/>
      <c r="EIR2" s="273"/>
      <c r="EIS2" s="273"/>
      <c r="EIT2" s="273"/>
      <c r="EIU2" s="273"/>
      <c r="EIV2" s="273"/>
      <c r="EIW2" s="273"/>
      <c r="EIX2" s="273"/>
      <c r="EIY2" s="273"/>
      <c r="EIZ2" s="273"/>
      <c r="EJA2" s="273"/>
      <c r="EJB2" s="273"/>
      <c r="EJC2" s="273"/>
      <c r="EJD2" s="273"/>
      <c r="EJE2" s="273"/>
      <c r="EJF2" s="273"/>
      <c r="EJG2" s="273"/>
      <c r="EJH2" s="273"/>
      <c r="EJI2" s="273"/>
      <c r="EJJ2" s="273"/>
      <c r="EJK2" s="273"/>
      <c r="EJL2" s="273"/>
      <c r="EJM2" s="273"/>
      <c r="EJN2" s="273"/>
      <c r="EJO2" s="273"/>
      <c r="EJP2" s="273"/>
      <c r="EJQ2" s="273"/>
      <c r="EJR2" s="273"/>
      <c r="EJS2" s="273"/>
      <c r="EJT2" s="273"/>
      <c r="EJU2" s="273"/>
      <c r="EJV2" s="273"/>
      <c r="EJW2" s="273"/>
      <c r="EJX2" s="273"/>
      <c r="EJY2" s="273"/>
      <c r="EJZ2" s="273"/>
      <c r="EKA2" s="273"/>
      <c r="EKB2" s="273"/>
      <c r="EKC2" s="273"/>
      <c r="EKD2" s="273"/>
      <c r="EKE2" s="273"/>
      <c r="EKF2" s="273"/>
      <c r="EKG2" s="273"/>
      <c r="EKH2" s="273"/>
      <c r="EKI2" s="273"/>
      <c r="EKJ2" s="273"/>
      <c r="EKK2" s="273"/>
      <c r="EKL2" s="273"/>
      <c r="EKM2" s="273"/>
      <c r="EKN2" s="273"/>
      <c r="EKO2" s="273"/>
      <c r="EKP2" s="273"/>
      <c r="EKQ2" s="273"/>
      <c r="EKR2" s="273"/>
      <c r="EKS2" s="273"/>
      <c r="EKT2" s="273"/>
      <c r="EKU2" s="273"/>
      <c r="EKV2" s="273"/>
      <c r="EKW2" s="273"/>
      <c r="EKX2" s="273"/>
      <c r="EKY2" s="273"/>
      <c r="EKZ2" s="273"/>
      <c r="ELA2" s="273"/>
      <c r="ELB2" s="273"/>
      <c r="ELC2" s="273"/>
      <c r="ELD2" s="273"/>
      <c r="ELE2" s="273"/>
      <c r="ELF2" s="273"/>
      <c r="ELG2" s="273"/>
      <c r="ELH2" s="273"/>
      <c r="ELI2" s="273"/>
      <c r="ELJ2" s="273"/>
      <c r="ELK2" s="273"/>
      <c r="ELL2" s="273"/>
      <c r="ELM2" s="273"/>
      <c r="ELN2" s="273"/>
      <c r="ELO2" s="273"/>
      <c r="ELP2" s="273"/>
      <c r="ELQ2" s="273"/>
      <c r="ELR2" s="273"/>
      <c r="ELS2" s="273"/>
      <c r="ELT2" s="273"/>
      <c r="ELU2" s="273"/>
      <c r="ELV2" s="273"/>
      <c r="ELW2" s="273"/>
      <c r="ELX2" s="273"/>
      <c r="ELY2" s="273"/>
      <c r="ELZ2" s="273"/>
      <c r="EMA2" s="273"/>
      <c r="EMB2" s="273"/>
      <c r="EMC2" s="273"/>
      <c r="EMD2" s="273"/>
      <c r="EME2" s="273"/>
      <c r="EMF2" s="273"/>
      <c r="EMG2" s="273"/>
      <c r="EMH2" s="273"/>
      <c r="EMI2" s="273"/>
      <c r="EMJ2" s="273"/>
      <c r="EMK2" s="273"/>
      <c r="EML2" s="273"/>
      <c r="EMM2" s="273"/>
      <c r="EMN2" s="273"/>
      <c r="EMO2" s="273"/>
      <c r="EMP2" s="273"/>
      <c r="EMQ2" s="273"/>
      <c r="EMR2" s="273"/>
      <c r="EMS2" s="273"/>
      <c r="EMT2" s="273"/>
      <c r="EMU2" s="273"/>
      <c r="EMV2" s="273"/>
      <c r="EMW2" s="273"/>
      <c r="EMX2" s="273"/>
      <c r="EMY2" s="273"/>
      <c r="EMZ2" s="273"/>
      <c r="ENA2" s="273"/>
      <c r="ENB2" s="273"/>
      <c r="ENC2" s="273"/>
      <c r="END2" s="273"/>
      <c r="ENE2" s="273"/>
      <c r="ENF2" s="273"/>
      <c r="ENG2" s="273"/>
      <c r="ENH2" s="273"/>
      <c r="ENI2" s="273"/>
      <c r="ENJ2" s="273"/>
      <c r="ENK2" s="273"/>
      <c r="ENL2" s="273"/>
      <c r="ENM2" s="273"/>
      <c r="ENN2" s="273"/>
      <c r="ENO2" s="273"/>
      <c r="ENP2" s="273"/>
      <c r="ENQ2" s="273"/>
      <c r="ENR2" s="273"/>
      <c r="ENS2" s="273"/>
      <c r="ENT2" s="273"/>
      <c r="ENU2" s="273"/>
      <c r="ENV2" s="273"/>
      <c r="ENW2" s="273"/>
      <c r="ENX2" s="273"/>
      <c r="ENY2" s="273"/>
      <c r="ENZ2" s="273"/>
      <c r="EOA2" s="273"/>
      <c r="EOB2" s="273"/>
      <c r="EOC2" s="273"/>
      <c r="EOD2" s="273"/>
      <c r="EOE2" s="273"/>
      <c r="EOF2" s="273"/>
      <c r="EOG2" s="273"/>
      <c r="EOH2" s="273"/>
      <c r="EOI2" s="273"/>
      <c r="EOJ2" s="273"/>
      <c r="EOK2" s="273"/>
      <c r="EOL2" s="273"/>
      <c r="EOM2" s="273"/>
      <c r="EON2" s="273"/>
      <c r="EOO2" s="273"/>
      <c r="EOP2" s="273"/>
      <c r="EOQ2" s="273"/>
      <c r="EOR2" s="273"/>
      <c r="EOS2" s="273"/>
      <c r="EOT2" s="273"/>
      <c r="EOU2" s="273"/>
      <c r="EOV2" s="273"/>
      <c r="EOW2" s="273"/>
      <c r="EOX2" s="273"/>
      <c r="EOY2" s="273"/>
      <c r="EOZ2" s="273"/>
      <c r="EPA2" s="273"/>
      <c r="EPB2" s="273"/>
      <c r="EPC2" s="273"/>
      <c r="EPD2" s="273"/>
      <c r="EPE2" s="273"/>
      <c r="EPF2" s="273"/>
      <c r="EPG2" s="273"/>
      <c r="EPH2" s="273"/>
      <c r="EPI2" s="273"/>
      <c r="EPJ2" s="273"/>
      <c r="EPK2" s="273"/>
      <c r="EPL2" s="273"/>
      <c r="EPM2" s="273"/>
      <c r="EPN2" s="273"/>
      <c r="EPO2" s="273"/>
      <c r="EPP2" s="273"/>
      <c r="EPQ2" s="273"/>
      <c r="EPR2" s="273"/>
      <c r="EPS2" s="273"/>
      <c r="EPT2" s="273"/>
      <c r="EPU2" s="273"/>
      <c r="EPV2" s="273"/>
      <c r="EPW2" s="273"/>
      <c r="EPX2" s="273"/>
      <c r="EPY2" s="273"/>
      <c r="EPZ2" s="273"/>
      <c r="EQA2" s="273"/>
      <c r="EQB2" s="273"/>
      <c r="EQC2" s="273"/>
      <c r="EQD2" s="273"/>
      <c r="EQE2" s="273"/>
      <c r="EQF2" s="273"/>
      <c r="EQG2" s="273"/>
      <c r="EQH2" s="273"/>
      <c r="EQI2" s="273"/>
      <c r="EQJ2" s="273"/>
      <c r="EQK2" s="273"/>
      <c r="EQL2" s="273"/>
      <c r="EQM2" s="273"/>
      <c r="EQN2" s="273"/>
      <c r="EQO2" s="273"/>
      <c r="EQP2" s="273"/>
      <c r="EQQ2" s="273"/>
      <c r="EQR2" s="273"/>
      <c r="EQS2" s="273"/>
      <c r="EQT2" s="273"/>
      <c r="EQU2" s="273"/>
      <c r="EQV2" s="273"/>
      <c r="EQW2" s="273"/>
      <c r="EQX2" s="273"/>
      <c r="EQY2" s="273"/>
      <c r="EQZ2" s="273"/>
      <c r="ERA2" s="273"/>
      <c r="ERB2" s="273"/>
      <c r="ERC2" s="273"/>
      <c r="ERD2" s="273"/>
      <c r="ERE2" s="273"/>
      <c r="ERF2" s="273"/>
      <c r="ERG2" s="273"/>
      <c r="ERH2" s="273"/>
      <c r="ERI2" s="273"/>
      <c r="ERJ2" s="273"/>
      <c r="ERK2" s="273"/>
      <c r="ERL2" s="273"/>
      <c r="ERM2" s="273"/>
      <c r="ERN2" s="273"/>
      <c r="ERO2" s="273"/>
      <c r="ERP2" s="273"/>
      <c r="ERQ2" s="273"/>
      <c r="ERR2" s="273"/>
      <c r="ERS2" s="273"/>
      <c r="ERT2" s="273"/>
      <c r="ERU2" s="273"/>
      <c r="ERV2" s="273"/>
      <c r="ERW2" s="273"/>
      <c r="ERX2" s="273"/>
      <c r="ERY2" s="273"/>
      <c r="ERZ2" s="273"/>
      <c r="ESA2" s="273"/>
      <c r="ESB2" s="273"/>
      <c r="ESC2" s="273"/>
      <c r="ESD2" s="273"/>
      <c r="ESE2" s="273"/>
      <c r="ESF2" s="273"/>
      <c r="ESG2" s="273"/>
      <c r="ESH2" s="273"/>
      <c r="ESI2" s="273"/>
      <c r="ESJ2" s="273"/>
      <c r="ESK2" s="273"/>
      <c r="ESL2" s="273"/>
      <c r="ESM2" s="273"/>
      <c r="ESN2" s="273"/>
      <c r="ESO2" s="273"/>
      <c r="ESP2" s="273"/>
      <c r="ESQ2" s="273"/>
      <c r="ESR2" s="273"/>
      <c r="ESS2" s="273"/>
      <c r="EST2" s="273"/>
      <c r="ESU2" s="273"/>
      <c r="ESV2" s="273"/>
      <c r="ESW2" s="273"/>
      <c r="ESX2" s="273"/>
      <c r="ESY2" s="273"/>
      <c r="ESZ2" s="273"/>
      <c r="ETA2" s="273"/>
      <c r="ETB2" s="273"/>
      <c r="ETC2" s="273"/>
      <c r="ETD2" s="273"/>
      <c r="ETE2" s="273"/>
      <c r="ETF2" s="273"/>
      <c r="ETG2" s="273"/>
      <c r="ETH2" s="273"/>
      <c r="ETI2" s="273"/>
      <c r="ETJ2" s="273"/>
      <c r="ETK2" s="273"/>
      <c r="ETL2" s="273"/>
      <c r="ETM2" s="273"/>
      <c r="ETN2" s="273"/>
      <c r="ETO2" s="273"/>
      <c r="ETP2" s="273"/>
      <c r="ETQ2" s="273"/>
      <c r="ETR2" s="273"/>
      <c r="ETS2" s="273"/>
      <c r="ETT2" s="273"/>
      <c r="ETU2" s="273"/>
      <c r="ETV2" s="273"/>
      <c r="ETW2" s="273"/>
      <c r="ETX2" s="273"/>
      <c r="ETY2" s="273"/>
      <c r="ETZ2" s="273"/>
      <c r="EUA2" s="273"/>
      <c r="EUB2" s="273"/>
      <c r="EUC2" s="273"/>
      <c r="EUD2" s="273"/>
      <c r="EUE2" s="273"/>
      <c r="EUF2" s="273"/>
      <c r="EUG2" s="273"/>
      <c r="EUH2" s="273"/>
      <c r="EUI2" s="273"/>
      <c r="EUJ2" s="273"/>
      <c r="EUK2" s="273"/>
      <c r="EUL2" s="273"/>
      <c r="EUM2" s="273"/>
      <c r="EUN2" s="273"/>
      <c r="EUO2" s="273"/>
      <c r="EUP2" s="273"/>
      <c r="EUQ2" s="273"/>
      <c r="EUR2" s="273"/>
      <c r="EUS2" s="273"/>
      <c r="EUT2" s="273"/>
      <c r="EUU2" s="273"/>
      <c r="EUV2" s="273"/>
      <c r="EUW2" s="273"/>
      <c r="EUX2" s="273"/>
      <c r="EUY2" s="273"/>
      <c r="EUZ2" s="273"/>
      <c r="EVA2" s="273"/>
      <c r="EVB2" s="273"/>
      <c r="EVC2" s="273"/>
      <c r="EVD2" s="273"/>
      <c r="EVE2" s="273"/>
      <c r="EVF2" s="273"/>
      <c r="EVG2" s="273"/>
      <c r="EVH2" s="273"/>
      <c r="EVI2" s="273"/>
      <c r="EVJ2" s="273"/>
      <c r="EVK2" s="273"/>
      <c r="EVL2" s="273"/>
      <c r="EVM2" s="273"/>
      <c r="EVN2" s="273"/>
      <c r="EVO2" s="273"/>
      <c r="EVP2" s="273"/>
      <c r="EVQ2" s="273"/>
      <c r="EVR2" s="273"/>
      <c r="EVS2" s="273"/>
      <c r="EVT2" s="273"/>
      <c r="EVU2" s="273"/>
      <c r="EVV2" s="273"/>
      <c r="EVW2" s="273"/>
      <c r="EVX2" s="273"/>
      <c r="EVY2" s="273"/>
      <c r="EVZ2" s="273"/>
      <c r="EWA2" s="273"/>
      <c r="EWB2" s="273"/>
      <c r="EWC2" s="273"/>
      <c r="EWD2" s="273"/>
      <c r="EWE2" s="273"/>
      <c r="EWF2" s="273"/>
      <c r="EWG2" s="273"/>
      <c r="EWH2" s="273"/>
      <c r="EWI2" s="273"/>
      <c r="EWJ2" s="273"/>
      <c r="EWK2" s="273"/>
      <c r="EWL2" s="273"/>
      <c r="EWM2" s="273"/>
      <c r="EWN2" s="273"/>
      <c r="EWO2" s="273"/>
      <c r="EWP2" s="273"/>
      <c r="EWQ2" s="273"/>
      <c r="EWR2" s="273"/>
      <c r="EWS2" s="273"/>
      <c r="EWT2" s="273"/>
      <c r="EWU2" s="273"/>
      <c r="EWV2" s="273"/>
      <c r="EWW2" s="273"/>
      <c r="EWX2" s="273"/>
      <c r="EWY2" s="273"/>
      <c r="EWZ2" s="273"/>
      <c r="EXA2" s="273"/>
      <c r="EXB2" s="273"/>
      <c r="EXC2" s="273"/>
      <c r="EXD2" s="273"/>
      <c r="EXE2" s="273"/>
      <c r="EXF2" s="273"/>
      <c r="EXG2" s="273"/>
      <c r="EXH2" s="273"/>
      <c r="EXI2" s="273"/>
      <c r="EXJ2" s="273"/>
      <c r="EXK2" s="273"/>
      <c r="EXL2" s="273"/>
      <c r="EXM2" s="273"/>
      <c r="EXN2" s="273"/>
      <c r="EXO2" s="273"/>
      <c r="EXP2" s="273"/>
      <c r="EXQ2" s="273"/>
      <c r="EXR2" s="273"/>
      <c r="EXS2" s="273"/>
      <c r="EXT2" s="273"/>
      <c r="EXU2" s="273"/>
      <c r="EXV2" s="273"/>
      <c r="EXW2" s="273"/>
      <c r="EXX2" s="273"/>
      <c r="EXY2" s="273"/>
      <c r="EXZ2" s="273"/>
      <c r="EYA2" s="273"/>
      <c r="EYB2" s="273"/>
      <c r="EYC2" s="273"/>
      <c r="EYD2" s="273"/>
      <c r="EYE2" s="273"/>
      <c r="EYF2" s="273"/>
      <c r="EYG2" s="273"/>
      <c r="EYH2" s="273"/>
      <c r="EYI2" s="273"/>
      <c r="EYJ2" s="273"/>
      <c r="EYK2" s="273"/>
      <c r="EYL2" s="273"/>
      <c r="EYM2" s="273"/>
      <c r="EYN2" s="273"/>
      <c r="EYO2" s="273"/>
      <c r="EYP2" s="273"/>
      <c r="EYQ2" s="273"/>
      <c r="EYR2" s="273"/>
      <c r="EYS2" s="273"/>
      <c r="EYT2" s="273"/>
      <c r="EYU2" s="273"/>
      <c r="EYV2" s="273"/>
      <c r="EYW2" s="273"/>
      <c r="EYX2" s="273"/>
      <c r="EYY2" s="273"/>
      <c r="EYZ2" s="273"/>
      <c r="EZA2" s="273"/>
      <c r="EZB2" s="273"/>
      <c r="EZC2" s="273"/>
      <c r="EZD2" s="273"/>
      <c r="EZE2" s="273"/>
      <c r="EZF2" s="273"/>
      <c r="EZG2" s="273"/>
      <c r="EZH2" s="273"/>
      <c r="EZI2" s="273"/>
      <c r="EZJ2" s="273"/>
      <c r="EZK2" s="273"/>
      <c r="EZL2" s="273"/>
      <c r="EZM2" s="273"/>
      <c r="EZN2" s="273"/>
      <c r="EZO2" s="273"/>
      <c r="EZP2" s="273"/>
      <c r="EZQ2" s="273"/>
      <c r="EZR2" s="273"/>
      <c r="EZS2" s="273"/>
      <c r="EZT2" s="273"/>
      <c r="EZU2" s="273"/>
      <c r="EZV2" s="273"/>
      <c r="EZW2" s="273"/>
      <c r="EZX2" s="273"/>
      <c r="EZY2" s="273"/>
      <c r="EZZ2" s="273"/>
      <c r="FAA2" s="273"/>
      <c r="FAB2" s="273"/>
      <c r="FAC2" s="273"/>
      <c r="FAD2" s="273"/>
      <c r="FAE2" s="273"/>
      <c r="FAF2" s="273"/>
      <c r="FAG2" s="273"/>
      <c r="FAH2" s="273"/>
      <c r="FAI2" s="273"/>
      <c r="FAJ2" s="273"/>
      <c r="FAK2" s="273"/>
      <c r="FAL2" s="273"/>
      <c r="FAM2" s="273"/>
      <c r="FAN2" s="273"/>
      <c r="FAO2" s="273"/>
      <c r="FAP2" s="273"/>
      <c r="FAQ2" s="273"/>
      <c r="FAR2" s="273"/>
      <c r="FAS2" s="273"/>
      <c r="FAT2" s="273"/>
      <c r="FAU2" s="273"/>
      <c r="FAV2" s="273"/>
      <c r="FAW2" s="273"/>
      <c r="FAX2" s="273"/>
      <c r="FAY2" s="273"/>
      <c r="FAZ2" s="273"/>
      <c r="FBA2" s="273"/>
      <c r="FBB2" s="273"/>
      <c r="FBC2" s="273"/>
      <c r="FBD2" s="273"/>
      <c r="FBE2" s="273"/>
      <c r="FBF2" s="273"/>
      <c r="FBG2" s="273"/>
      <c r="FBH2" s="273"/>
      <c r="FBI2" s="273"/>
      <c r="FBJ2" s="273"/>
      <c r="FBK2" s="273"/>
      <c r="FBL2" s="273"/>
      <c r="FBM2" s="273"/>
      <c r="FBN2" s="273"/>
      <c r="FBO2" s="273"/>
      <c r="FBP2" s="273"/>
      <c r="FBQ2" s="273"/>
      <c r="FBR2" s="273"/>
      <c r="FBS2" s="273"/>
      <c r="FBT2" s="273"/>
      <c r="FBU2" s="273"/>
      <c r="FBV2" s="273"/>
      <c r="FBW2" s="273"/>
      <c r="FBX2" s="273"/>
      <c r="FBY2" s="273"/>
      <c r="FBZ2" s="273"/>
      <c r="FCA2" s="273"/>
      <c r="FCB2" s="273"/>
      <c r="FCC2" s="273"/>
      <c r="FCD2" s="273"/>
      <c r="FCE2" s="273"/>
      <c r="FCF2" s="273"/>
      <c r="FCG2" s="273"/>
      <c r="FCH2" s="273"/>
      <c r="FCI2" s="273"/>
      <c r="FCJ2" s="273"/>
      <c r="FCK2" s="273"/>
      <c r="FCL2" s="273"/>
      <c r="FCM2" s="273"/>
      <c r="FCN2" s="273"/>
      <c r="FCO2" s="273"/>
      <c r="FCP2" s="273"/>
      <c r="FCQ2" s="273"/>
      <c r="FCR2" s="273"/>
      <c r="FCS2" s="273"/>
      <c r="FCT2" s="273"/>
      <c r="FCU2" s="273"/>
      <c r="FCV2" s="273"/>
      <c r="FCW2" s="273"/>
      <c r="FCX2" s="273"/>
      <c r="FCY2" s="273"/>
      <c r="FCZ2" s="273"/>
      <c r="FDA2" s="273"/>
      <c r="FDB2" s="273"/>
      <c r="FDC2" s="273"/>
      <c r="FDD2" s="273"/>
      <c r="FDE2" s="273"/>
      <c r="FDF2" s="273"/>
      <c r="FDG2" s="273"/>
      <c r="FDH2" s="273"/>
      <c r="FDI2" s="273"/>
      <c r="FDJ2" s="273"/>
      <c r="FDK2" s="273"/>
      <c r="FDL2" s="273"/>
      <c r="FDM2" s="273"/>
      <c r="FDN2" s="273"/>
      <c r="FDO2" s="273"/>
      <c r="FDP2" s="273"/>
      <c r="FDQ2" s="273"/>
      <c r="FDR2" s="273"/>
      <c r="FDS2" s="273"/>
      <c r="FDT2" s="273"/>
      <c r="FDU2" s="273"/>
      <c r="FDV2" s="273"/>
      <c r="FDW2" s="273"/>
      <c r="FDX2" s="273"/>
      <c r="FDY2" s="273"/>
      <c r="FDZ2" s="273"/>
      <c r="FEA2" s="273"/>
      <c r="FEB2" s="273"/>
      <c r="FEC2" s="273"/>
      <c r="FED2" s="273"/>
      <c r="FEE2" s="273"/>
      <c r="FEF2" s="273"/>
      <c r="FEG2" s="273"/>
      <c r="FEH2" s="273"/>
      <c r="FEI2" s="273"/>
      <c r="FEJ2" s="273"/>
      <c r="FEK2" s="273"/>
      <c r="FEL2" s="273"/>
      <c r="FEM2" s="273"/>
      <c r="FEN2" s="273"/>
      <c r="FEO2" s="273"/>
      <c r="FEP2" s="273"/>
      <c r="FEQ2" s="273"/>
      <c r="FER2" s="273"/>
      <c r="FES2" s="273"/>
      <c r="FET2" s="273"/>
      <c r="FEU2" s="273"/>
      <c r="FEV2" s="273"/>
      <c r="FEW2" s="273"/>
      <c r="FEX2" s="273"/>
      <c r="FEY2" s="273"/>
      <c r="FEZ2" s="273"/>
      <c r="FFA2" s="273"/>
      <c r="FFB2" s="273"/>
      <c r="FFC2" s="273"/>
      <c r="FFD2" s="273"/>
      <c r="FFE2" s="273"/>
      <c r="FFF2" s="273"/>
      <c r="FFG2" s="273"/>
      <c r="FFH2" s="273"/>
      <c r="FFI2" s="273"/>
      <c r="FFJ2" s="273"/>
      <c r="FFK2" s="273"/>
      <c r="FFL2" s="273"/>
      <c r="FFM2" s="273"/>
      <c r="FFN2" s="273"/>
      <c r="FFO2" s="273"/>
      <c r="FFP2" s="273"/>
      <c r="FFQ2" s="273"/>
      <c r="FFR2" s="273"/>
      <c r="FFS2" s="273"/>
      <c r="FFT2" s="273"/>
      <c r="FFU2" s="273"/>
      <c r="FFV2" s="273"/>
      <c r="FFW2" s="273"/>
      <c r="FFX2" s="273"/>
      <c r="FFY2" s="273"/>
      <c r="FFZ2" s="273"/>
      <c r="FGA2" s="273"/>
      <c r="FGB2" s="273"/>
      <c r="FGC2" s="273"/>
      <c r="FGD2" s="273"/>
      <c r="FGE2" s="273"/>
      <c r="FGF2" s="273"/>
      <c r="FGG2" s="273"/>
      <c r="FGH2" s="273"/>
      <c r="FGI2" s="273"/>
      <c r="FGJ2" s="273"/>
      <c r="FGK2" s="273"/>
      <c r="FGL2" s="273"/>
      <c r="FGM2" s="273"/>
      <c r="FGN2" s="273"/>
      <c r="FGO2" s="273"/>
      <c r="FGP2" s="273"/>
      <c r="FGQ2" s="273"/>
      <c r="FGR2" s="273"/>
      <c r="FGS2" s="273"/>
      <c r="FGT2" s="273"/>
      <c r="FGU2" s="273"/>
      <c r="FGV2" s="273"/>
      <c r="FGW2" s="273"/>
      <c r="FGX2" s="273"/>
      <c r="FGY2" s="273"/>
      <c r="FGZ2" s="273"/>
      <c r="FHA2" s="273"/>
      <c r="FHB2" s="273"/>
      <c r="FHC2" s="273"/>
      <c r="FHD2" s="273"/>
      <c r="FHE2" s="273"/>
      <c r="FHF2" s="273"/>
      <c r="FHG2" s="273"/>
      <c r="FHH2" s="273"/>
      <c r="FHI2" s="273"/>
      <c r="FHJ2" s="273"/>
      <c r="FHK2" s="273"/>
      <c r="FHL2" s="273"/>
      <c r="FHM2" s="273"/>
      <c r="FHN2" s="273"/>
      <c r="FHO2" s="273"/>
      <c r="FHP2" s="273"/>
      <c r="FHQ2" s="273"/>
      <c r="FHR2" s="273"/>
      <c r="FHS2" s="273"/>
      <c r="FHT2" s="273"/>
      <c r="FHU2" s="273"/>
      <c r="FHV2" s="273"/>
      <c r="FHW2" s="273"/>
      <c r="FHX2" s="273"/>
      <c r="FHY2" s="273"/>
      <c r="FHZ2" s="273"/>
      <c r="FIA2" s="273"/>
      <c r="FIB2" s="273"/>
      <c r="FIC2" s="273"/>
      <c r="FID2" s="273"/>
      <c r="FIE2" s="273"/>
      <c r="FIF2" s="273"/>
      <c r="FIG2" s="273"/>
      <c r="FIH2" s="273"/>
      <c r="FII2" s="273"/>
      <c r="FIJ2" s="273"/>
      <c r="FIK2" s="273"/>
      <c r="FIL2" s="273"/>
      <c r="FIM2" s="273"/>
      <c r="FIN2" s="273"/>
      <c r="FIO2" s="273"/>
      <c r="FIP2" s="273"/>
      <c r="FIQ2" s="273"/>
      <c r="FIR2" s="273"/>
      <c r="FIS2" s="273"/>
      <c r="FIT2" s="273"/>
      <c r="FIU2" s="273"/>
      <c r="FIV2" s="273"/>
      <c r="FIW2" s="273"/>
      <c r="FIX2" s="273"/>
      <c r="FIY2" s="273"/>
      <c r="FIZ2" s="273"/>
      <c r="FJA2" s="273"/>
      <c r="FJB2" s="273"/>
      <c r="FJC2" s="273"/>
      <c r="FJD2" s="273"/>
      <c r="FJE2" s="273"/>
      <c r="FJF2" s="273"/>
      <c r="FJG2" s="273"/>
      <c r="FJH2" s="273"/>
      <c r="FJI2" s="273"/>
      <c r="FJJ2" s="273"/>
      <c r="FJK2" s="273"/>
      <c r="FJL2" s="273"/>
      <c r="FJM2" s="273"/>
      <c r="FJN2" s="273"/>
      <c r="FJO2" s="273"/>
      <c r="FJP2" s="273"/>
      <c r="FJQ2" s="273"/>
      <c r="FJR2" s="273"/>
      <c r="FJS2" s="273"/>
      <c r="FJT2" s="273"/>
      <c r="FJU2" s="273"/>
      <c r="FJV2" s="273"/>
      <c r="FJW2" s="273"/>
      <c r="FJX2" s="273"/>
      <c r="FJY2" s="273"/>
      <c r="FJZ2" s="273"/>
      <c r="FKA2" s="273"/>
      <c r="FKB2" s="273"/>
      <c r="FKC2" s="273"/>
      <c r="FKD2" s="273"/>
      <c r="FKE2" s="273"/>
      <c r="FKF2" s="273"/>
      <c r="FKG2" s="273"/>
      <c r="FKH2" s="273"/>
      <c r="FKI2" s="273"/>
      <c r="FKJ2" s="273"/>
      <c r="FKK2" s="273"/>
      <c r="FKL2" s="273"/>
      <c r="FKM2" s="273"/>
      <c r="FKN2" s="273"/>
      <c r="FKO2" s="273"/>
      <c r="FKP2" s="273"/>
      <c r="FKQ2" s="273"/>
      <c r="FKR2" s="273"/>
      <c r="FKS2" s="273"/>
      <c r="FKT2" s="273"/>
      <c r="FKU2" s="273"/>
      <c r="FKV2" s="273"/>
      <c r="FKW2" s="273"/>
      <c r="FKX2" s="273"/>
      <c r="FKY2" s="273"/>
      <c r="FKZ2" s="273"/>
      <c r="FLA2" s="273"/>
      <c r="FLB2" s="273"/>
      <c r="FLC2" s="273"/>
      <c r="FLD2" s="273"/>
      <c r="FLE2" s="273"/>
      <c r="FLF2" s="273"/>
      <c r="FLG2" s="273"/>
      <c r="FLH2" s="273"/>
      <c r="FLI2" s="273"/>
      <c r="FLJ2" s="273"/>
      <c r="FLK2" s="273"/>
      <c r="FLL2" s="273"/>
      <c r="FLM2" s="273"/>
      <c r="FLN2" s="273"/>
      <c r="FLO2" s="273"/>
      <c r="FLP2" s="273"/>
      <c r="FLQ2" s="273"/>
      <c r="FLR2" s="273"/>
      <c r="FLS2" s="273"/>
      <c r="FLT2" s="273"/>
      <c r="FLU2" s="273"/>
      <c r="FLV2" s="273"/>
      <c r="FLW2" s="273"/>
      <c r="FLX2" s="273"/>
      <c r="FLY2" s="273"/>
      <c r="FLZ2" s="273"/>
      <c r="FMA2" s="273"/>
      <c r="FMB2" s="273"/>
      <c r="FMC2" s="273"/>
      <c r="FMD2" s="273"/>
      <c r="FME2" s="273"/>
      <c r="FMF2" s="273"/>
      <c r="FMG2" s="273"/>
      <c r="FMH2" s="273"/>
      <c r="FMI2" s="273"/>
      <c r="FMJ2" s="273"/>
      <c r="FMK2" s="273"/>
      <c r="FML2" s="273"/>
      <c r="FMM2" s="273"/>
      <c r="FMN2" s="273"/>
      <c r="FMO2" s="273"/>
      <c r="FMP2" s="273"/>
      <c r="FMQ2" s="273"/>
      <c r="FMR2" s="273"/>
      <c r="FMS2" s="273"/>
      <c r="FMT2" s="273"/>
      <c r="FMU2" s="273"/>
      <c r="FMV2" s="273"/>
      <c r="FMW2" s="273"/>
      <c r="FMX2" s="273"/>
      <c r="FMY2" s="273"/>
      <c r="FMZ2" s="273"/>
      <c r="FNA2" s="273"/>
      <c r="FNB2" s="273"/>
      <c r="FNC2" s="273"/>
      <c r="FND2" s="273"/>
      <c r="FNE2" s="273"/>
      <c r="FNF2" s="273"/>
      <c r="FNG2" s="273"/>
      <c r="FNH2" s="273"/>
      <c r="FNI2" s="273"/>
      <c r="FNJ2" s="273"/>
      <c r="FNK2" s="273"/>
      <c r="FNL2" s="273"/>
      <c r="FNM2" s="273"/>
      <c r="FNN2" s="273"/>
      <c r="FNO2" s="273"/>
      <c r="FNP2" s="273"/>
      <c r="FNQ2" s="273"/>
      <c r="FNR2" s="273"/>
      <c r="FNS2" s="273"/>
      <c r="FNT2" s="273"/>
      <c r="FNU2" s="273"/>
      <c r="FNV2" s="273"/>
      <c r="FNW2" s="273"/>
      <c r="FNX2" s="273"/>
      <c r="FNY2" s="273"/>
      <c r="FNZ2" s="273"/>
      <c r="FOA2" s="273"/>
      <c r="FOB2" s="273"/>
      <c r="FOC2" s="273"/>
      <c r="FOD2" s="273"/>
      <c r="FOE2" s="273"/>
      <c r="FOF2" s="273"/>
      <c r="FOG2" s="273"/>
      <c r="FOH2" s="273"/>
      <c r="FOI2" s="273"/>
      <c r="FOJ2" s="273"/>
      <c r="FOK2" s="273"/>
      <c r="FOL2" s="273"/>
      <c r="FOM2" s="273"/>
      <c r="FON2" s="273"/>
      <c r="FOO2" s="273"/>
      <c r="FOP2" s="273"/>
      <c r="FOQ2" s="273"/>
      <c r="FOR2" s="273"/>
      <c r="FOS2" s="273"/>
      <c r="FOT2" s="273"/>
      <c r="FOU2" s="273"/>
      <c r="FOV2" s="273"/>
      <c r="FOW2" s="273"/>
      <c r="FOX2" s="273"/>
      <c r="FOY2" s="273"/>
      <c r="FOZ2" s="273"/>
      <c r="FPA2" s="273"/>
      <c r="FPB2" s="273"/>
      <c r="FPC2" s="273"/>
      <c r="FPD2" s="273"/>
      <c r="FPE2" s="273"/>
      <c r="FPF2" s="273"/>
      <c r="FPG2" s="273"/>
      <c r="FPH2" s="273"/>
      <c r="FPI2" s="273"/>
      <c r="FPJ2" s="273"/>
      <c r="FPK2" s="273"/>
      <c r="FPL2" s="273"/>
      <c r="FPM2" s="273"/>
      <c r="FPN2" s="273"/>
      <c r="FPO2" s="273"/>
      <c r="FPP2" s="273"/>
      <c r="FPQ2" s="273"/>
      <c r="FPR2" s="273"/>
      <c r="FPS2" s="273"/>
      <c r="FPT2" s="273"/>
      <c r="FPU2" s="273"/>
      <c r="FPV2" s="273"/>
      <c r="FPW2" s="273"/>
      <c r="FPX2" s="273"/>
      <c r="FPY2" s="273"/>
      <c r="FPZ2" s="273"/>
      <c r="FQA2" s="273"/>
      <c r="FQB2" s="273"/>
      <c r="FQC2" s="273"/>
      <c r="FQD2" s="273"/>
      <c r="FQE2" s="273"/>
      <c r="FQF2" s="273"/>
      <c r="FQG2" s="273"/>
      <c r="FQH2" s="273"/>
      <c r="FQI2" s="273"/>
      <c r="FQJ2" s="273"/>
      <c r="FQK2" s="273"/>
      <c r="FQL2" s="273"/>
      <c r="FQM2" s="273"/>
      <c r="FQN2" s="273"/>
      <c r="FQO2" s="273"/>
      <c r="FQP2" s="273"/>
      <c r="FQQ2" s="273"/>
      <c r="FQR2" s="273"/>
      <c r="FQS2" s="273"/>
      <c r="FQT2" s="273"/>
      <c r="FQU2" s="273"/>
      <c r="FQV2" s="273"/>
      <c r="FQW2" s="273"/>
      <c r="FQX2" s="273"/>
      <c r="FQY2" s="273"/>
      <c r="FQZ2" s="273"/>
      <c r="FRA2" s="273"/>
      <c r="FRB2" s="273"/>
      <c r="FRC2" s="273"/>
      <c r="FRD2" s="273"/>
      <c r="FRE2" s="273"/>
      <c r="FRF2" s="273"/>
      <c r="FRG2" s="273"/>
      <c r="FRH2" s="273"/>
      <c r="FRI2" s="273"/>
      <c r="FRJ2" s="273"/>
      <c r="FRK2" s="273"/>
      <c r="FRL2" s="273"/>
      <c r="FRM2" s="273"/>
      <c r="FRN2" s="273"/>
      <c r="FRO2" s="273"/>
      <c r="FRP2" s="273"/>
      <c r="FRQ2" s="273"/>
      <c r="FRR2" s="273"/>
      <c r="FRS2" s="273"/>
      <c r="FRT2" s="273"/>
      <c r="FRU2" s="273"/>
      <c r="FRV2" s="273"/>
      <c r="FRW2" s="273"/>
      <c r="FRX2" s="273"/>
      <c r="FRY2" s="273"/>
      <c r="FRZ2" s="273"/>
      <c r="FSA2" s="273"/>
      <c r="FSB2" s="273"/>
      <c r="FSC2" s="273"/>
      <c r="FSD2" s="273"/>
      <c r="FSE2" s="273"/>
      <c r="FSF2" s="273"/>
      <c r="FSG2" s="273"/>
      <c r="FSH2" s="273"/>
      <c r="FSI2" s="273"/>
      <c r="FSJ2" s="273"/>
      <c r="FSK2" s="273"/>
      <c r="FSL2" s="273"/>
      <c r="FSM2" s="273"/>
      <c r="FSN2" s="273"/>
      <c r="FSO2" s="273"/>
      <c r="FSP2" s="273"/>
      <c r="FSQ2" s="273"/>
      <c r="FSR2" s="273"/>
      <c r="FSS2" s="273"/>
      <c r="FST2" s="273"/>
      <c r="FSU2" s="273"/>
      <c r="FSV2" s="273"/>
      <c r="FSW2" s="273"/>
      <c r="FSX2" s="273"/>
      <c r="FSY2" s="273"/>
      <c r="FSZ2" s="273"/>
      <c r="FTA2" s="273"/>
      <c r="FTB2" s="273"/>
      <c r="FTC2" s="273"/>
      <c r="FTD2" s="273"/>
      <c r="FTE2" s="273"/>
      <c r="FTF2" s="273"/>
      <c r="FTG2" s="273"/>
      <c r="FTH2" s="273"/>
      <c r="FTI2" s="273"/>
      <c r="FTJ2" s="273"/>
      <c r="FTK2" s="273"/>
      <c r="FTL2" s="273"/>
      <c r="FTM2" s="273"/>
      <c r="FTN2" s="273"/>
      <c r="FTO2" s="273"/>
      <c r="FTP2" s="273"/>
      <c r="FTQ2" s="273"/>
      <c r="FTR2" s="273"/>
      <c r="FTS2" s="273"/>
      <c r="FTT2" s="273"/>
      <c r="FTU2" s="273"/>
      <c r="FTV2" s="273"/>
      <c r="FTW2" s="273"/>
      <c r="FTX2" s="273"/>
      <c r="FTY2" s="273"/>
      <c r="FTZ2" s="273"/>
      <c r="FUA2" s="273"/>
      <c r="FUB2" s="273"/>
      <c r="FUC2" s="273"/>
      <c r="FUD2" s="273"/>
      <c r="FUE2" s="273"/>
      <c r="FUF2" s="273"/>
      <c r="FUG2" s="273"/>
      <c r="FUH2" s="273"/>
      <c r="FUI2" s="273"/>
      <c r="FUJ2" s="273"/>
      <c r="FUK2" s="273"/>
      <c r="FUL2" s="273"/>
      <c r="FUM2" s="273"/>
      <c r="FUN2" s="273"/>
      <c r="FUO2" s="273"/>
      <c r="FUP2" s="273"/>
      <c r="FUQ2" s="273"/>
      <c r="FUR2" s="273"/>
      <c r="FUS2" s="273"/>
      <c r="FUT2" s="273"/>
      <c r="FUU2" s="273"/>
      <c r="FUV2" s="273"/>
      <c r="FUW2" s="273"/>
      <c r="FUX2" s="273"/>
      <c r="FUY2" s="273"/>
      <c r="FUZ2" s="273"/>
      <c r="FVA2" s="273"/>
      <c r="FVB2" s="273"/>
      <c r="FVC2" s="273"/>
      <c r="FVD2" s="273"/>
      <c r="FVE2" s="273"/>
      <c r="FVF2" s="273"/>
      <c r="FVG2" s="273"/>
      <c r="FVH2" s="273"/>
      <c r="FVI2" s="273"/>
      <c r="FVJ2" s="273"/>
      <c r="FVK2" s="273"/>
      <c r="FVL2" s="273"/>
      <c r="FVM2" s="273"/>
      <c r="FVN2" s="273"/>
      <c r="FVO2" s="273"/>
      <c r="FVP2" s="273"/>
      <c r="FVQ2" s="273"/>
      <c r="FVR2" s="273"/>
      <c r="FVS2" s="273"/>
      <c r="FVT2" s="273"/>
      <c r="FVU2" s="273"/>
      <c r="FVV2" s="273"/>
      <c r="FVW2" s="273"/>
      <c r="FVX2" s="273"/>
      <c r="FVY2" s="273"/>
      <c r="FVZ2" s="273"/>
      <c r="FWA2" s="273"/>
      <c r="FWB2" s="273"/>
      <c r="FWC2" s="273"/>
      <c r="FWD2" s="273"/>
      <c r="FWE2" s="273"/>
      <c r="FWF2" s="273"/>
      <c r="FWG2" s="273"/>
      <c r="FWH2" s="273"/>
      <c r="FWI2" s="273"/>
      <c r="FWJ2" s="273"/>
      <c r="FWK2" s="273"/>
      <c r="FWL2" s="273"/>
      <c r="FWM2" s="273"/>
      <c r="FWN2" s="273"/>
      <c r="FWO2" s="273"/>
      <c r="FWP2" s="273"/>
      <c r="FWQ2" s="273"/>
      <c r="FWR2" s="273"/>
      <c r="FWS2" s="273"/>
      <c r="FWT2" s="273"/>
      <c r="FWU2" s="273"/>
      <c r="FWV2" s="273"/>
      <c r="FWW2" s="273"/>
      <c r="FWX2" s="273"/>
      <c r="FWY2" s="273"/>
      <c r="FWZ2" s="273"/>
      <c r="FXA2" s="273"/>
      <c r="FXB2" s="273"/>
      <c r="FXC2" s="273"/>
      <c r="FXD2" s="273"/>
      <c r="FXE2" s="273"/>
      <c r="FXF2" s="273"/>
      <c r="FXG2" s="273"/>
      <c r="FXH2" s="273"/>
      <c r="FXI2" s="273"/>
      <c r="FXJ2" s="273"/>
      <c r="FXK2" s="273"/>
      <c r="FXL2" s="273"/>
      <c r="FXM2" s="273"/>
      <c r="FXN2" s="273"/>
      <c r="FXO2" s="273"/>
      <c r="FXP2" s="273"/>
      <c r="FXQ2" s="273"/>
      <c r="FXR2" s="273"/>
      <c r="FXS2" s="273"/>
      <c r="FXT2" s="273"/>
      <c r="FXU2" s="273"/>
      <c r="FXV2" s="273"/>
      <c r="FXW2" s="273"/>
      <c r="FXX2" s="273"/>
      <c r="FXY2" s="273"/>
      <c r="FXZ2" s="273"/>
      <c r="FYA2" s="273"/>
      <c r="FYB2" s="273"/>
      <c r="FYC2" s="273"/>
      <c r="FYD2" s="273"/>
      <c r="FYE2" s="273"/>
      <c r="FYF2" s="273"/>
      <c r="FYG2" s="273"/>
      <c r="FYH2" s="273"/>
      <c r="FYI2" s="273"/>
      <c r="FYJ2" s="273"/>
      <c r="FYK2" s="273"/>
      <c r="FYL2" s="273"/>
      <c r="FYM2" s="273"/>
      <c r="FYN2" s="273"/>
      <c r="FYO2" s="273"/>
      <c r="FYP2" s="273"/>
      <c r="FYQ2" s="273"/>
      <c r="FYR2" s="273"/>
      <c r="FYS2" s="273"/>
      <c r="FYT2" s="273"/>
      <c r="FYU2" s="273"/>
      <c r="FYV2" s="273"/>
      <c r="FYW2" s="273"/>
      <c r="FYX2" s="273"/>
      <c r="FYY2" s="273"/>
      <c r="FYZ2" s="273"/>
      <c r="FZA2" s="273"/>
      <c r="FZB2" s="273"/>
      <c r="FZC2" s="273"/>
      <c r="FZD2" s="273"/>
      <c r="FZE2" s="273"/>
      <c r="FZF2" s="273"/>
      <c r="FZG2" s="273"/>
      <c r="FZH2" s="273"/>
      <c r="FZI2" s="273"/>
      <c r="FZJ2" s="273"/>
      <c r="FZK2" s="273"/>
      <c r="FZL2" s="273"/>
      <c r="FZM2" s="273"/>
      <c r="FZN2" s="273"/>
      <c r="FZO2" s="273"/>
      <c r="FZP2" s="273"/>
      <c r="FZQ2" s="273"/>
      <c r="FZR2" s="273"/>
      <c r="FZS2" s="273"/>
      <c r="FZT2" s="273"/>
      <c r="FZU2" s="273"/>
      <c r="FZV2" s="273"/>
      <c r="FZW2" s="273"/>
      <c r="FZX2" s="273"/>
      <c r="FZY2" s="273"/>
      <c r="FZZ2" s="273"/>
      <c r="GAA2" s="273"/>
      <c r="GAB2" s="273"/>
      <c r="GAC2" s="273"/>
      <c r="GAD2" s="273"/>
      <c r="GAE2" s="273"/>
      <c r="GAF2" s="273"/>
      <c r="GAG2" s="273"/>
      <c r="GAH2" s="273"/>
      <c r="GAI2" s="273"/>
      <c r="GAJ2" s="273"/>
      <c r="GAK2" s="273"/>
      <c r="GAL2" s="273"/>
      <c r="GAM2" s="273"/>
      <c r="GAN2" s="273"/>
      <c r="GAO2" s="273"/>
      <c r="GAP2" s="273"/>
      <c r="GAQ2" s="273"/>
      <c r="GAR2" s="273"/>
      <c r="GAS2" s="273"/>
      <c r="GAT2" s="273"/>
      <c r="GAU2" s="273"/>
      <c r="GAV2" s="273"/>
      <c r="GAW2" s="273"/>
      <c r="GAX2" s="273"/>
      <c r="GAY2" s="273"/>
      <c r="GAZ2" s="273"/>
      <c r="GBA2" s="273"/>
      <c r="GBB2" s="273"/>
      <c r="GBC2" s="273"/>
      <c r="GBD2" s="273"/>
      <c r="GBE2" s="273"/>
      <c r="GBF2" s="273"/>
      <c r="GBG2" s="273"/>
      <c r="GBH2" s="273"/>
      <c r="GBI2" s="273"/>
      <c r="GBJ2" s="273"/>
      <c r="GBK2" s="273"/>
      <c r="GBL2" s="273"/>
      <c r="GBM2" s="273"/>
      <c r="GBN2" s="273"/>
      <c r="GBO2" s="273"/>
      <c r="GBP2" s="273"/>
      <c r="GBQ2" s="273"/>
      <c r="GBR2" s="273"/>
      <c r="GBS2" s="273"/>
      <c r="GBT2" s="273"/>
      <c r="GBU2" s="273"/>
      <c r="GBV2" s="273"/>
      <c r="GBW2" s="273"/>
      <c r="GBX2" s="273"/>
      <c r="GBY2" s="273"/>
      <c r="GBZ2" s="273"/>
      <c r="GCA2" s="273"/>
      <c r="GCB2" s="273"/>
      <c r="GCC2" s="273"/>
      <c r="GCD2" s="273"/>
      <c r="GCE2" s="273"/>
      <c r="GCF2" s="273"/>
      <c r="GCG2" s="273"/>
      <c r="GCH2" s="273"/>
      <c r="GCI2" s="273"/>
      <c r="GCJ2" s="273"/>
      <c r="GCK2" s="273"/>
      <c r="GCL2" s="273"/>
      <c r="GCM2" s="273"/>
      <c r="GCN2" s="273"/>
      <c r="GCO2" s="273"/>
      <c r="GCP2" s="273"/>
      <c r="GCQ2" s="273"/>
      <c r="GCR2" s="273"/>
      <c r="GCS2" s="273"/>
      <c r="GCT2" s="273"/>
      <c r="GCU2" s="273"/>
      <c r="GCV2" s="273"/>
      <c r="GCW2" s="273"/>
      <c r="GCX2" s="273"/>
      <c r="GCY2" s="273"/>
      <c r="GCZ2" s="273"/>
      <c r="GDA2" s="273"/>
      <c r="GDB2" s="273"/>
      <c r="GDC2" s="273"/>
      <c r="GDD2" s="273"/>
      <c r="GDE2" s="273"/>
      <c r="GDF2" s="273"/>
      <c r="GDG2" s="273"/>
      <c r="GDH2" s="273"/>
      <c r="GDI2" s="273"/>
      <c r="GDJ2" s="273"/>
      <c r="GDK2" s="273"/>
      <c r="GDL2" s="273"/>
      <c r="GDM2" s="273"/>
      <c r="GDN2" s="273"/>
      <c r="GDO2" s="273"/>
      <c r="GDP2" s="273"/>
      <c r="GDQ2" s="273"/>
      <c r="GDR2" s="273"/>
      <c r="GDS2" s="273"/>
      <c r="GDT2" s="273"/>
      <c r="GDU2" s="273"/>
      <c r="GDV2" s="273"/>
      <c r="GDW2" s="273"/>
      <c r="GDX2" s="273"/>
      <c r="GDY2" s="273"/>
      <c r="GDZ2" s="273"/>
      <c r="GEA2" s="273"/>
      <c r="GEB2" s="273"/>
      <c r="GEC2" s="273"/>
      <c r="GED2" s="273"/>
      <c r="GEE2" s="273"/>
      <c r="GEF2" s="273"/>
      <c r="GEG2" s="273"/>
      <c r="GEH2" s="273"/>
      <c r="GEI2" s="273"/>
      <c r="GEJ2" s="273"/>
      <c r="GEK2" s="273"/>
      <c r="GEL2" s="273"/>
      <c r="GEM2" s="273"/>
      <c r="GEN2" s="273"/>
      <c r="GEO2" s="273"/>
      <c r="GEP2" s="273"/>
      <c r="GEQ2" s="273"/>
      <c r="GER2" s="273"/>
      <c r="GES2" s="273"/>
      <c r="GET2" s="273"/>
      <c r="GEU2" s="273"/>
      <c r="GEV2" s="273"/>
      <c r="GEW2" s="273"/>
      <c r="GEX2" s="273"/>
      <c r="GEY2" s="273"/>
      <c r="GEZ2" s="273"/>
      <c r="GFA2" s="273"/>
      <c r="GFB2" s="273"/>
      <c r="GFC2" s="273"/>
      <c r="GFD2" s="273"/>
      <c r="GFE2" s="273"/>
      <c r="GFF2" s="273"/>
      <c r="GFG2" s="273"/>
      <c r="GFH2" s="273"/>
      <c r="GFI2" s="273"/>
      <c r="GFJ2" s="273"/>
      <c r="GFK2" s="273"/>
      <c r="GFL2" s="273"/>
      <c r="GFM2" s="273"/>
      <c r="GFN2" s="273"/>
      <c r="GFO2" s="273"/>
      <c r="GFP2" s="273"/>
      <c r="GFQ2" s="273"/>
      <c r="GFR2" s="273"/>
      <c r="GFS2" s="273"/>
      <c r="GFT2" s="273"/>
      <c r="GFU2" s="273"/>
      <c r="GFV2" s="273"/>
      <c r="GFW2" s="273"/>
      <c r="GFX2" s="273"/>
      <c r="GFY2" s="273"/>
      <c r="GFZ2" s="273"/>
      <c r="GGA2" s="273"/>
      <c r="GGB2" s="273"/>
      <c r="GGC2" s="273"/>
      <c r="GGD2" s="273"/>
      <c r="GGE2" s="273"/>
      <c r="GGF2" s="273"/>
      <c r="GGG2" s="273"/>
      <c r="GGH2" s="273"/>
      <c r="GGI2" s="273"/>
      <c r="GGJ2" s="273"/>
      <c r="GGK2" s="273"/>
      <c r="GGL2" s="273"/>
      <c r="GGM2" s="273"/>
      <c r="GGN2" s="273"/>
      <c r="GGO2" s="273"/>
      <c r="GGP2" s="273"/>
      <c r="GGQ2" s="273"/>
      <c r="GGR2" s="273"/>
      <c r="GGS2" s="273"/>
      <c r="GGT2" s="273"/>
      <c r="GGU2" s="273"/>
      <c r="GGV2" s="273"/>
      <c r="GGW2" s="273"/>
      <c r="GGX2" s="273"/>
      <c r="GGY2" s="273"/>
      <c r="GGZ2" s="273"/>
      <c r="GHA2" s="273"/>
      <c r="GHB2" s="273"/>
      <c r="GHC2" s="273"/>
      <c r="GHD2" s="273"/>
      <c r="GHE2" s="273"/>
      <c r="GHF2" s="273"/>
      <c r="GHG2" s="273"/>
      <c r="GHH2" s="273"/>
      <c r="GHI2" s="273"/>
      <c r="GHJ2" s="273"/>
      <c r="GHK2" s="273"/>
      <c r="GHL2" s="273"/>
      <c r="GHM2" s="273"/>
      <c r="GHN2" s="273"/>
      <c r="GHO2" s="273"/>
      <c r="GHP2" s="273"/>
      <c r="GHQ2" s="273"/>
      <c r="GHR2" s="273"/>
      <c r="GHS2" s="273"/>
      <c r="GHT2" s="273"/>
      <c r="GHU2" s="273"/>
      <c r="GHV2" s="273"/>
      <c r="GHW2" s="273"/>
      <c r="GHX2" s="273"/>
      <c r="GHY2" s="273"/>
      <c r="GHZ2" s="273"/>
      <c r="GIA2" s="273"/>
      <c r="GIB2" s="273"/>
      <c r="GIC2" s="273"/>
      <c r="GID2" s="273"/>
      <c r="GIE2" s="273"/>
      <c r="GIF2" s="273"/>
      <c r="GIG2" s="273"/>
      <c r="GIH2" s="273"/>
      <c r="GII2" s="273"/>
      <c r="GIJ2" s="273"/>
      <c r="GIK2" s="273"/>
      <c r="GIL2" s="273"/>
      <c r="GIM2" s="273"/>
      <c r="GIN2" s="273"/>
      <c r="GIO2" s="273"/>
      <c r="GIP2" s="273"/>
      <c r="GIQ2" s="273"/>
      <c r="GIR2" s="273"/>
      <c r="GIS2" s="273"/>
      <c r="GIT2" s="273"/>
      <c r="GIU2" s="273"/>
      <c r="GIV2" s="273"/>
      <c r="GIW2" s="273"/>
      <c r="GIX2" s="273"/>
      <c r="GIY2" s="273"/>
      <c r="GIZ2" s="273"/>
      <c r="GJA2" s="273"/>
      <c r="GJB2" s="273"/>
      <c r="GJC2" s="273"/>
      <c r="GJD2" s="273"/>
      <c r="GJE2" s="273"/>
      <c r="GJF2" s="273"/>
      <c r="GJG2" s="273"/>
      <c r="GJH2" s="273"/>
      <c r="GJI2" s="273"/>
      <c r="GJJ2" s="273"/>
      <c r="GJK2" s="273"/>
      <c r="GJL2" s="273"/>
      <c r="GJM2" s="273"/>
      <c r="GJN2" s="273"/>
      <c r="GJO2" s="273"/>
      <c r="GJP2" s="273"/>
      <c r="GJQ2" s="273"/>
      <c r="GJR2" s="273"/>
      <c r="GJS2" s="273"/>
      <c r="GJT2" s="273"/>
      <c r="GJU2" s="273"/>
      <c r="GJV2" s="273"/>
      <c r="GJW2" s="273"/>
      <c r="GJX2" s="273"/>
      <c r="GJY2" s="273"/>
      <c r="GJZ2" s="273"/>
      <c r="GKA2" s="273"/>
      <c r="GKB2" s="273"/>
      <c r="GKC2" s="273"/>
      <c r="GKD2" s="273"/>
      <c r="GKE2" s="273"/>
      <c r="GKF2" s="273"/>
      <c r="GKG2" s="273"/>
      <c r="GKH2" s="273"/>
      <c r="GKI2" s="273"/>
      <c r="GKJ2" s="273"/>
      <c r="GKK2" s="273"/>
      <c r="GKL2" s="273"/>
      <c r="GKM2" s="273"/>
      <c r="GKN2" s="273"/>
      <c r="GKO2" s="273"/>
      <c r="GKP2" s="273"/>
      <c r="GKQ2" s="273"/>
      <c r="GKR2" s="273"/>
      <c r="GKS2" s="273"/>
      <c r="GKT2" s="273"/>
      <c r="GKU2" s="273"/>
      <c r="GKV2" s="273"/>
      <c r="GKW2" s="273"/>
      <c r="GKX2" s="273"/>
      <c r="GKY2" s="273"/>
      <c r="GKZ2" s="273"/>
      <c r="GLA2" s="273"/>
      <c r="GLB2" s="273"/>
      <c r="GLC2" s="273"/>
      <c r="GLD2" s="273"/>
      <c r="GLE2" s="273"/>
      <c r="GLF2" s="273"/>
      <c r="GLG2" s="273"/>
      <c r="GLH2" s="273"/>
      <c r="GLI2" s="273"/>
      <c r="GLJ2" s="273"/>
      <c r="GLK2" s="273"/>
      <c r="GLL2" s="273"/>
      <c r="GLM2" s="273"/>
      <c r="GLN2" s="273"/>
      <c r="GLO2" s="273"/>
      <c r="GLP2" s="273"/>
      <c r="GLQ2" s="273"/>
      <c r="GLR2" s="273"/>
      <c r="GLS2" s="273"/>
      <c r="GLT2" s="273"/>
      <c r="GLU2" s="273"/>
      <c r="GLV2" s="273"/>
      <c r="GLW2" s="273"/>
      <c r="GLX2" s="273"/>
      <c r="GLY2" s="273"/>
      <c r="GLZ2" s="273"/>
      <c r="GMA2" s="273"/>
      <c r="GMB2" s="273"/>
      <c r="GMC2" s="273"/>
      <c r="GMD2" s="273"/>
      <c r="GME2" s="273"/>
      <c r="GMF2" s="273"/>
      <c r="GMG2" s="273"/>
      <c r="GMH2" s="273"/>
      <c r="GMI2" s="273"/>
      <c r="GMJ2" s="273"/>
      <c r="GMK2" s="273"/>
      <c r="GML2" s="273"/>
      <c r="GMM2" s="273"/>
      <c r="GMN2" s="273"/>
      <c r="GMO2" s="273"/>
      <c r="GMP2" s="273"/>
      <c r="GMQ2" s="273"/>
      <c r="GMR2" s="273"/>
      <c r="GMS2" s="273"/>
      <c r="GMT2" s="273"/>
      <c r="GMU2" s="273"/>
      <c r="GMV2" s="273"/>
      <c r="GMW2" s="273"/>
      <c r="GMX2" s="273"/>
      <c r="GMY2" s="273"/>
      <c r="GMZ2" s="273"/>
      <c r="GNA2" s="273"/>
      <c r="GNB2" s="273"/>
      <c r="GNC2" s="273"/>
      <c r="GND2" s="273"/>
      <c r="GNE2" s="273"/>
      <c r="GNF2" s="273"/>
      <c r="GNG2" s="273"/>
      <c r="GNH2" s="273"/>
      <c r="GNI2" s="273"/>
      <c r="GNJ2" s="273"/>
      <c r="GNK2" s="273"/>
      <c r="GNL2" s="273"/>
      <c r="GNM2" s="273"/>
      <c r="GNN2" s="273"/>
      <c r="GNO2" s="273"/>
      <c r="GNP2" s="273"/>
      <c r="GNQ2" s="273"/>
      <c r="GNR2" s="273"/>
      <c r="GNS2" s="273"/>
      <c r="GNT2" s="273"/>
      <c r="GNU2" s="273"/>
      <c r="GNV2" s="273"/>
      <c r="GNW2" s="273"/>
      <c r="GNX2" s="273"/>
      <c r="GNY2" s="273"/>
      <c r="GNZ2" s="273"/>
      <c r="GOA2" s="273"/>
      <c r="GOB2" s="273"/>
      <c r="GOC2" s="273"/>
      <c r="GOD2" s="273"/>
      <c r="GOE2" s="273"/>
      <c r="GOF2" s="273"/>
      <c r="GOG2" s="273"/>
      <c r="GOH2" s="273"/>
      <c r="GOI2" s="273"/>
      <c r="GOJ2" s="273"/>
      <c r="GOK2" s="273"/>
      <c r="GOL2" s="273"/>
      <c r="GOM2" s="273"/>
      <c r="GON2" s="273"/>
      <c r="GOO2" s="273"/>
      <c r="GOP2" s="273"/>
      <c r="GOQ2" s="273"/>
      <c r="GOR2" s="273"/>
      <c r="GOS2" s="273"/>
      <c r="GOT2" s="273"/>
      <c r="GOU2" s="273"/>
      <c r="GOV2" s="273"/>
      <c r="GOW2" s="273"/>
      <c r="GOX2" s="273"/>
      <c r="GOY2" s="273"/>
      <c r="GOZ2" s="273"/>
      <c r="GPA2" s="273"/>
      <c r="GPB2" s="273"/>
      <c r="GPC2" s="273"/>
      <c r="GPD2" s="273"/>
      <c r="GPE2" s="273"/>
      <c r="GPF2" s="273"/>
      <c r="GPG2" s="273"/>
      <c r="GPH2" s="273"/>
      <c r="GPI2" s="273"/>
      <c r="GPJ2" s="273"/>
      <c r="GPK2" s="273"/>
      <c r="GPL2" s="273"/>
      <c r="GPM2" s="273"/>
      <c r="GPN2" s="273"/>
      <c r="GPO2" s="273"/>
      <c r="GPP2" s="273"/>
      <c r="GPQ2" s="273"/>
      <c r="GPR2" s="273"/>
      <c r="GPS2" s="273"/>
      <c r="GPT2" s="273"/>
      <c r="GPU2" s="273"/>
      <c r="GPV2" s="273"/>
      <c r="GPW2" s="273"/>
      <c r="GPX2" s="273"/>
      <c r="GPY2" s="273"/>
      <c r="GPZ2" s="273"/>
      <c r="GQA2" s="273"/>
      <c r="GQB2" s="273"/>
      <c r="GQC2" s="273"/>
      <c r="GQD2" s="273"/>
      <c r="GQE2" s="273"/>
      <c r="GQF2" s="273"/>
      <c r="GQG2" s="273"/>
      <c r="GQH2" s="273"/>
      <c r="GQI2" s="273"/>
      <c r="GQJ2" s="273"/>
      <c r="GQK2" s="273"/>
      <c r="GQL2" s="273"/>
      <c r="GQM2" s="273"/>
      <c r="GQN2" s="273"/>
      <c r="GQO2" s="273"/>
      <c r="GQP2" s="273"/>
      <c r="GQQ2" s="273"/>
      <c r="GQR2" s="273"/>
      <c r="GQS2" s="273"/>
      <c r="GQT2" s="273"/>
      <c r="GQU2" s="273"/>
      <c r="GQV2" s="273"/>
      <c r="GQW2" s="273"/>
      <c r="GQX2" s="273"/>
      <c r="GQY2" s="273"/>
      <c r="GQZ2" s="273"/>
      <c r="GRA2" s="273"/>
      <c r="GRB2" s="273"/>
      <c r="GRC2" s="273"/>
      <c r="GRD2" s="273"/>
      <c r="GRE2" s="273"/>
      <c r="GRF2" s="273"/>
      <c r="GRG2" s="273"/>
      <c r="GRH2" s="273"/>
      <c r="GRI2" s="273"/>
      <c r="GRJ2" s="273"/>
      <c r="GRK2" s="273"/>
      <c r="GRL2" s="273"/>
      <c r="GRM2" s="273"/>
      <c r="GRN2" s="273"/>
      <c r="GRO2" s="273"/>
      <c r="GRP2" s="273"/>
      <c r="GRQ2" s="273"/>
      <c r="GRR2" s="273"/>
      <c r="GRS2" s="273"/>
      <c r="GRT2" s="273"/>
      <c r="GRU2" s="273"/>
      <c r="GRV2" s="273"/>
      <c r="GRW2" s="273"/>
      <c r="GRX2" s="273"/>
      <c r="GRY2" s="273"/>
      <c r="GRZ2" s="273"/>
      <c r="GSA2" s="273"/>
      <c r="GSB2" s="273"/>
      <c r="GSC2" s="273"/>
      <c r="GSD2" s="273"/>
      <c r="GSE2" s="273"/>
      <c r="GSF2" s="273"/>
      <c r="GSG2" s="273"/>
      <c r="GSH2" s="273"/>
      <c r="GSI2" s="273"/>
      <c r="GSJ2" s="273"/>
      <c r="GSK2" s="273"/>
      <c r="GSL2" s="273"/>
      <c r="GSM2" s="273"/>
      <c r="GSN2" s="273"/>
      <c r="GSO2" s="273"/>
      <c r="GSP2" s="273"/>
      <c r="GSQ2" s="273"/>
      <c r="GSR2" s="273"/>
      <c r="GSS2" s="273"/>
      <c r="GST2" s="273"/>
      <c r="GSU2" s="273"/>
      <c r="GSV2" s="273"/>
      <c r="GSW2" s="273"/>
      <c r="GSX2" s="273"/>
      <c r="GSY2" s="273"/>
      <c r="GSZ2" s="273"/>
      <c r="GTA2" s="273"/>
      <c r="GTB2" s="273"/>
      <c r="GTC2" s="273"/>
      <c r="GTD2" s="273"/>
      <c r="GTE2" s="273"/>
      <c r="GTF2" s="273"/>
      <c r="GTG2" s="273"/>
      <c r="GTH2" s="273"/>
      <c r="GTI2" s="273"/>
      <c r="GTJ2" s="273"/>
      <c r="GTK2" s="273"/>
      <c r="GTL2" s="273"/>
      <c r="GTM2" s="273"/>
      <c r="GTN2" s="273"/>
      <c r="GTO2" s="273"/>
      <c r="GTP2" s="273"/>
      <c r="GTQ2" s="273"/>
      <c r="GTR2" s="273"/>
      <c r="GTS2" s="273"/>
      <c r="GTT2" s="273"/>
      <c r="GTU2" s="273"/>
      <c r="GTV2" s="273"/>
      <c r="GTW2" s="273"/>
      <c r="GTX2" s="273"/>
      <c r="GTY2" s="273"/>
      <c r="GTZ2" s="273"/>
      <c r="GUA2" s="273"/>
      <c r="GUB2" s="273"/>
      <c r="GUC2" s="273"/>
      <c r="GUD2" s="273"/>
      <c r="GUE2" s="273"/>
      <c r="GUF2" s="273"/>
      <c r="GUG2" s="273"/>
      <c r="GUH2" s="273"/>
      <c r="GUI2" s="273"/>
      <c r="GUJ2" s="273"/>
      <c r="GUK2" s="273"/>
      <c r="GUL2" s="273"/>
      <c r="GUM2" s="273"/>
      <c r="GUN2" s="273"/>
      <c r="GUO2" s="273"/>
      <c r="GUP2" s="273"/>
      <c r="GUQ2" s="273"/>
      <c r="GUR2" s="273"/>
      <c r="GUS2" s="273"/>
      <c r="GUT2" s="273"/>
      <c r="GUU2" s="273"/>
      <c r="GUV2" s="273"/>
      <c r="GUW2" s="273"/>
      <c r="GUX2" s="273"/>
      <c r="GUY2" s="273"/>
      <c r="GUZ2" s="273"/>
      <c r="GVA2" s="273"/>
      <c r="GVB2" s="273"/>
      <c r="GVC2" s="273"/>
      <c r="GVD2" s="273"/>
      <c r="GVE2" s="273"/>
      <c r="GVF2" s="273"/>
      <c r="GVG2" s="273"/>
      <c r="GVH2" s="273"/>
      <c r="GVI2" s="273"/>
      <c r="GVJ2" s="273"/>
      <c r="GVK2" s="273"/>
      <c r="GVL2" s="273"/>
      <c r="GVM2" s="273"/>
      <c r="GVN2" s="273"/>
      <c r="GVO2" s="273"/>
      <c r="GVP2" s="273"/>
      <c r="GVQ2" s="273"/>
      <c r="GVR2" s="273"/>
      <c r="GVS2" s="273"/>
      <c r="GVT2" s="273"/>
      <c r="GVU2" s="273"/>
      <c r="GVV2" s="273"/>
      <c r="GVW2" s="273"/>
      <c r="GVX2" s="273"/>
      <c r="GVY2" s="273"/>
      <c r="GVZ2" s="273"/>
      <c r="GWA2" s="273"/>
      <c r="GWB2" s="273"/>
      <c r="GWC2" s="273"/>
      <c r="GWD2" s="273"/>
      <c r="GWE2" s="273"/>
      <c r="GWF2" s="273"/>
      <c r="GWG2" s="273"/>
      <c r="GWH2" s="273"/>
      <c r="GWI2" s="273"/>
      <c r="GWJ2" s="273"/>
      <c r="GWK2" s="273"/>
      <c r="GWL2" s="273"/>
      <c r="GWM2" s="273"/>
      <c r="GWN2" s="273"/>
      <c r="GWO2" s="273"/>
      <c r="GWP2" s="273"/>
      <c r="GWQ2" s="273"/>
      <c r="GWR2" s="273"/>
      <c r="GWS2" s="273"/>
      <c r="GWT2" s="273"/>
      <c r="GWU2" s="273"/>
      <c r="GWV2" s="273"/>
      <c r="GWW2" s="273"/>
      <c r="GWX2" s="273"/>
      <c r="GWY2" s="273"/>
      <c r="GWZ2" s="273"/>
      <c r="GXA2" s="273"/>
      <c r="GXB2" s="273"/>
      <c r="GXC2" s="273"/>
      <c r="GXD2" s="273"/>
      <c r="GXE2" s="273"/>
      <c r="GXF2" s="273"/>
      <c r="GXG2" s="273"/>
      <c r="GXH2" s="273"/>
      <c r="GXI2" s="273"/>
      <c r="GXJ2" s="273"/>
      <c r="GXK2" s="273"/>
      <c r="GXL2" s="273"/>
      <c r="GXM2" s="273"/>
      <c r="GXN2" s="273"/>
      <c r="GXO2" s="273"/>
      <c r="GXP2" s="273"/>
      <c r="GXQ2" s="273"/>
      <c r="GXR2" s="273"/>
      <c r="GXS2" s="273"/>
      <c r="GXT2" s="273"/>
      <c r="GXU2" s="273"/>
      <c r="GXV2" s="273"/>
      <c r="GXW2" s="273"/>
      <c r="GXX2" s="273"/>
      <c r="GXY2" s="273"/>
      <c r="GXZ2" s="273"/>
      <c r="GYA2" s="273"/>
      <c r="GYB2" s="273"/>
      <c r="GYC2" s="273"/>
      <c r="GYD2" s="273"/>
      <c r="GYE2" s="273"/>
      <c r="GYF2" s="273"/>
      <c r="GYG2" s="273"/>
      <c r="GYH2" s="273"/>
      <c r="GYI2" s="273"/>
      <c r="GYJ2" s="273"/>
      <c r="GYK2" s="273"/>
      <c r="GYL2" s="273"/>
      <c r="GYM2" s="273"/>
      <c r="GYN2" s="273"/>
      <c r="GYO2" s="273"/>
      <c r="GYP2" s="273"/>
      <c r="GYQ2" s="273"/>
      <c r="GYR2" s="273"/>
      <c r="GYS2" s="273"/>
      <c r="GYT2" s="273"/>
      <c r="GYU2" s="273"/>
      <c r="GYV2" s="273"/>
      <c r="GYW2" s="273"/>
      <c r="GYX2" s="273"/>
      <c r="GYY2" s="273"/>
      <c r="GYZ2" s="273"/>
      <c r="GZA2" s="273"/>
      <c r="GZB2" s="273"/>
      <c r="GZC2" s="273"/>
      <c r="GZD2" s="273"/>
      <c r="GZE2" s="273"/>
      <c r="GZF2" s="273"/>
      <c r="GZG2" s="273"/>
      <c r="GZH2" s="273"/>
      <c r="GZI2" s="273"/>
      <c r="GZJ2" s="273"/>
      <c r="GZK2" s="273"/>
      <c r="GZL2" s="273"/>
      <c r="GZM2" s="273"/>
      <c r="GZN2" s="273"/>
      <c r="GZO2" s="273"/>
      <c r="GZP2" s="273"/>
      <c r="GZQ2" s="273"/>
      <c r="GZR2" s="273"/>
      <c r="GZS2" s="273"/>
      <c r="GZT2" s="273"/>
      <c r="GZU2" s="273"/>
      <c r="GZV2" s="273"/>
      <c r="GZW2" s="273"/>
      <c r="GZX2" s="273"/>
      <c r="GZY2" s="273"/>
      <c r="GZZ2" s="273"/>
      <c r="HAA2" s="273"/>
      <c r="HAB2" s="273"/>
      <c r="HAC2" s="273"/>
      <c r="HAD2" s="273"/>
      <c r="HAE2" s="273"/>
      <c r="HAF2" s="273"/>
      <c r="HAG2" s="273"/>
      <c r="HAH2" s="273"/>
      <c r="HAI2" s="273"/>
      <c r="HAJ2" s="273"/>
      <c r="HAK2" s="273"/>
      <c r="HAL2" s="273"/>
      <c r="HAM2" s="273"/>
      <c r="HAN2" s="273"/>
      <c r="HAO2" s="273"/>
      <c r="HAP2" s="273"/>
      <c r="HAQ2" s="273"/>
      <c r="HAR2" s="273"/>
      <c r="HAS2" s="273"/>
      <c r="HAT2" s="273"/>
      <c r="HAU2" s="273"/>
      <c r="HAV2" s="273"/>
      <c r="HAW2" s="273"/>
      <c r="HAX2" s="273"/>
      <c r="HAY2" s="273"/>
      <c r="HAZ2" s="273"/>
      <c r="HBA2" s="273"/>
      <c r="HBB2" s="273"/>
      <c r="HBC2" s="273"/>
      <c r="HBD2" s="273"/>
      <c r="HBE2" s="273"/>
      <c r="HBF2" s="273"/>
      <c r="HBG2" s="273"/>
      <c r="HBH2" s="273"/>
      <c r="HBI2" s="273"/>
      <c r="HBJ2" s="273"/>
      <c r="HBK2" s="273"/>
      <c r="HBL2" s="273"/>
      <c r="HBM2" s="273"/>
      <c r="HBN2" s="273"/>
      <c r="HBO2" s="273"/>
      <c r="HBP2" s="273"/>
      <c r="HBQ2" s="273"/>
      <c r="HBR2" s="273"/>
      <c r="HBS2" s="273"/>
      <c r="HBT2" s="273"/>
      <c r="HBU2" s="273"/>
      <c r="HBV2" s="273"/>
      <c r="HBW2" s="273"/>
      <c r="HBX2" s="273"/>
      <c r="HBY2" s="273"/>
      <c r="HBZ2" s="273"/>
      <c r="HCA2" s="273"/>
      <c r="HCB2" s="273"/>
      <c r="HCC2" s="273"/>
      <c r="HCD2" s="273"/>
      <c r="HCE2" s="273"/>
      <c r="HCF2" s="273"/>
      <c r="HCG2" s="273"/>
      <c r="HCH2" s="273"/>
      <c r="HCI2" s="273"/>
      <c r="HCJ2" s="273"/>
      <c r="HCK2" s="273"/>
      <c r="HCL2" s="273"/>
      <c r="HCM2" s="273"/>
      <c r="HCN2" s="273"/>
      <c r="HCO2" s="273"/>
      <c r="HCP2" s="273"/>
      <c r="HCQ2" s="273"/>
      <c r="HCR2" s="273"/>
      <c r="HCS2" s="273"/>
      <c r="HCT2" s="273"/>
      <c r="HCU2" s="273"/>
      <c r="HCV2" s="273"/>
      <c r="HCW2" s="273"/>
      <c r="HCX2" s="273"/>
      <c r="HCY2" s="273"/>
      <c r="HCZ2" s="273"/>
      <c r="HDA2" s="273"/>
      <c r="HDB2" s="273"/>
      <c r="HDC2" s="273"/>
      <c r="HDD2" s="273"/>
      <c r="HDE2" s="273"/>
      <c r="HDF2" s="273"/>
      <c r="HDG2" s="273"/>
      <c r="HDH2" s="273"/>
      <c r="HDI2" s="273"/>
      <c r="HDJ2" s="273"/>
      <c r="HDK2" s="273"/>
      <c r="HDL2" s="273"/>
      <c r="HDM2" s="273"/>
      <c r="HDN2" s="273"/>
      <c r="HDO2" s="273"/>
      <c r="HDP2" s="273"/>
      <c r="HDQ2" s="273"/>
      <c r="HDR2" s="273"/>
      <c r="HDS2" s="273"/>
      <c r="HDT2" s="273"/>
      <c r="HDU2" s="273"/>
      <c r="HDV2" s="273"/>
      <c r="HDW2" s="273"/>
      <c r="HDX2" s="273"/>
      <c r="HDY2" s="273"/>
      <c r="HDZ2" s="273"/>
      <c r="HEA2" s="273"/>
      <c r="HEB2" s="273"/>
      <c r="HEC2" s="273"/>
      <c r="HED2" s="273"/>
      <c r="HEE2" s="273"/>
      <c r="HEF2" s="273"/>
      <c r="HEG2" s="273"/>
      <c r="HEH2" s="273"/>
      <c r="HEI2" s="273"/>
      <c r="HEJ2" s="273"/>
      <c r="HEK2" s="273"/>
      <c r="HEL2" s="273"/>
      <c r="HEM2" s="273"/>
      <c r="HEN2" s="273"/>
      <c r="HEO2" s="273"/>
      <c r="HEP2" s="273"/>
      <c r="HEQ2" s="273"/>
      <c r="HER2" s="273"/>
      <c r="HES2" s="273"/>
      <c r="HET2" s="273"/>
      <c r="HEU2" s="273"/>
      <c r="HEV2" s="273"/>
      <c r="HEW2" s="273"/>
      <c r="HEX2" s="273"/>
      <c r="HEY2" s="273"/>
      <c r="HEZ2" s="273"/>
      <c r="HFA2" s="273"/>
      <c r="HFB2" s="273"/>
      <c r="HFC2" s="273"/>
      <c r="HFD2" s="273"/>
      <c r="HFE2" s="273"/>
      <c r="HFF2" s="273"/>
      <c r="HFG2" s="273"/>
      <c r="HFH2" s="273"/>
      <c r="HFI2" s="273"/>
      <c r="HFJ2" s="273"/>
      <c r="HFK2" s="273"/>
      <c r="HFL2" s="273"/>
      <c r="HFM2" s="273"/>
      <c r="HFN2" s="273"/>
      <c r="HFO2" s="273"/>
      <c r="HFP2" s="273"/>
      <c r="HFQ2" s="273"/>
      <c r="HFR2" s="273"/>
      <c r="HFS2" s="273"/>
      <c r="HFT2" s="273"/>
      <c r="HFU2" s="273"/>
      <c r="HFV2" s="273"/>
      <c r="HFW2" s="273"/>
      <c r="HFX2" s="273"/>
      <c r="HFY2" s="273"/>
      <c r="HFZ2" s="273"/>
      <c r="HGA2" s="273"/>
      <c r="HGB2" s="273"/>
      <c r="HGC2" s="273"/>
      <c r="HGD2" s="273"/>
      <c r="HGE2" s="273"/>
      <c r="HGF2" s="273"/>
      <c r="HGG2" s="273"/>
      <c r="HGH2" s="273"/>
      <c r="HGI2" s="273"/>
      <c r="HGJ2" s="273"/>
      <c r="HGK2" s="273"/>
      <c r="HGL2" s="273"/>
      <c r="HGM2" s="273"/>
      <c r="HGN2" s="273"/>
      <c r="HGO2" s="273"/>
      <c r="HGP2" s="273"/>
      <c r="HGQ2" s="273"/>
      <c r="HGR2" s="273"/>
      <c r="HGS2" s="273"/>
      <c r="HGT2" s="273"/>
      <c r="HGU2" s="273"/>
      <c r="HGV2" s="273"/>
      <c r="HGW2" s="273"/>
      <c r="HGX2" s="273"/>
      <c r="HGY2" s="273"/>
      <c r="HGZ2" s="273"/>
      <c r="HHA2" s="273"/>
      <c r="HHB2" s="273"/>
      <c r="HHC2" s="273"/>
      <c r="HHD2" s="273"/>
      <c r="HHE2" s="273"/>
      <c r="HHF2" s="273"/>
      <c r="HHG2" s="273"/>
      <c r="HHH2" s="273"/>
      <c r="HHI2" s="273"/>
      <c r="HHJ2" s="273"/>
      <c r="HHK2" s="273"/>
      <c r="HHL2" s="273"/>
      <c r="HHM2" s="273"/>
      <c r="HHN2" s="273"/>
      <c r="HHO2" s="273"/>
      <c r="HHP2" s="273"/>
      <c r="HHQ2" s="273"/>
      <c r="HHR2" s="273"/>
      <c r="HHS2" s="273"/>
      <c r="HHT2" s="273"/>
      <c r="HHU2" s="273"/>
      <c r="HHV2" s="273"/>
      <c r="HHW2" s="273"/>
      <c r="HHX2" s="273"/>
      <c r="HHY2" s="273"/>
      <c r="HHZ2" s="273"/>
      <c r="HIA2" s="273"/>
      <c r="HIB2" s="273"/>
      <c r="HIC2" s="273"/>
      <c r="HID2" s="273"/>
      <c r="HIE2" s="273"/>
      <c r="HIF2" s="273"/>
      <c r="HIG2" s="273"/>
      <c r="HIH2" s="273"/>
      <c r="HII2" s="273"/>
      <c r="HIJ2" s="273"/>
      <c r="HIK2" s="273"/>
      <c r="HIL2" s="273"/>
      <c r="HIM2" s="273"/>
      <c r="HIN2" s="273"/>
      <c r="HIO2" s="273"/>
      <c r="HIP2" s="273"/>
      <c r="HIQ2" s="273"/>
      <c r="HIR2" s="273"/>
      <c r="HIS2" s="273"/>
      <c r="HIT2" s="273"/>
      <c r="HIU2" s="273"/>
      <c r="HIV2" s="273"/>
      <c r="HIW2" s="273"/>
      <c r="HIX2" s="273"/>
      <c r="HIY2" s="273"/>
      <c r="HIZ2" s="273"/>
      <c r="HJA2" s="273"/>
      <c r="HJB2" s="273"/>
      <c r="HJC2" s="273"/>
      <c r="HJD2" s="273"/>
      <c r="HJE2" s="273"/>
      <c r="HJF2" s="273"/>
      <c r="HJG2" s="273"/>
      <c r="HJH2" s="273"/>
      <c r="HJI2" s="273"/>
      <c r="HJJ2" s="273"/>
      <c r="HJK2" s="273"/>
      <c r="HJL2" s="273"/>
      <c r="HJM2" s="273"/>
      <c r="HJN2" s="273"/>
      <c r="HJO2" s="273"/>
      <c r="HJP2" s="273"/>
      <c r="HJQ2" s="273"/>
      <c r="HJR2" s="273"/>
      <c r="HJS2" s="273"/>
      <c r="HJT2" s="273"/>
      <c r="HJU2" s="273"/>
      <c r="HJV2" s="273"/>
      <c r="HJW2" s="273"/>
      <c r="HJX2" s="273"/>
      <c r="HJY2" s="273"/>
      <c r="HJZ2" s="273"/>
      <c r="HKA2" s="273"/>
      <c r="HKB2" s="273"/>
      <c r="HKC2" s="273"/>
      <c r="HKD2" s="273"/>
      <c r="HKE2" s="273"/>
      <c r="HKF2" s="273"/>
      <c r="HKG2" s="273"/>
      <c r="HKH2" s="273"/>
      <c r="HKI2" s="273"/>
      <c r="HKJ2" s="273"/>
      <c r="HKK2" s="273"/>
      <c r="HKL2" s="273"/>
      <c r="HKM2" s="273"/>
      <c r="HKN2" s="273"/>
      <c r="HKO2" s="273"/>
      <c r="HKP2" s="273"/>
      <c r="HKQ2" s="273"/>
      <c r="HKR2" s="273"/>
      <c r="HKS2" s="273"/>
      <c r="HKT2" s="273"/>
      <c r="HKU2" s="273"/>
      <c r="HKV2" s="273"/>
      <c r="HKW2" s="273"/>
      <c r="HKX2" s="273"/>
      <c r="HKY2" s="273"/>
      <c r="HKZ2" s="273"/>
      <c r="HLA2" s="273"/>
      <c r="HLB2" s="273"/>
      <c r="HLC2" s="273"/>
      <c r="HLD2" s="273"/>
      <c r="HLE2" s="273"/>
      <c r="HLF2" s="273"/>
      <c r="HLG2" s="273"/>
      <c r="HLH2" s="273"/>
      <c r="HLI2" s="273"/>
      <c r="HLJ2" s="273"/>
      <c r="HLK2" s="273"/>
      <c r="HLL2" s="273"/>
      <c r="HLM2" s="273"/>
      <c r="HLN2" s="273"/>
      <c r="HLO2" s="273"/>
      <c r="HLP2" s="273"/>
      <c r="HLQ2" s="273"/>
      <c r="HLR2" s="273"/>
      <c r="HLS2" s="273"/>
      <c r="HLT2" s="273"/>
      <c r="HLU2" s="273"/>
      <c r="HLV2" s="273"/>
      <c r="HLW2" s="273"/>
      <c r="HLX2" s="273"/>
      <c r="HLY2" s="273"/>
      <c r="HLZ2" s="273"/>
      <c r="HMA2" s="273"/>
      <c r="HMB2" s="273"/>
      <c r="HMC2" s="273"/>
      <c r="HMD2" s="273"/>
      <c r="HME2" s="273"/>
      <c r="HMF2" s="273"/>
      <c r="HMG2" s="273"/>
      <c r="HMH2" s="273"/>
      <c r="HMI2" s="273"/>
      <c r="HMJ2" s="273"/>
      <c r="HMK2" s="273"/>
      <c r="HML2" s="273"/>
      <c r="HMM2" s="273"/>
      <c r="HMN2" s="273"/>
      <c r="HMO2" s="273"/>
      <c r="HMP2" s="273"/>
      <c r="HMQ2" s="273"/>
      <c r="HMR2" s="273"/>
      <c r="HMS2" s="273"/>
      <c r="HMT2" s="273"/>
      <c r="HMU2" s="273"/>
      <c r="HMV2" s="273"/>
      <c r="HMW2" s="273"/>
      <c r="HMX2" s="273"/>
      <c r="HMY2" s="273"/>
      <c r="HMZ2" s="273"/>
      <c r="HNA2" s="273"/>
      <c r="HNB2" s="273"/>
      <c r="HNC2" s="273"/>
      <c r="HND2" s="273"/>
      <c r="HNE2" s="273"/>
      <c r="HNF2" s="273"/>
      <c r="HNG2" s="273"/>
      <c r="HNH2" s="273"/>
      <c r="HNI2" s="273"/>
      <c r="HNJ2" s="273"/>
      <c r="HNK2" s="273"/>
      <c r="HNL2" s="273"/>
      <c r="HNM2" s="273"/>
      <c r="HNN2" s="273"/>
      <c r="HNO2" s="273"/>
      <c r="HNP2" s="273"/>
      <c r="HNQ2" s="273"/>
      <c r="HNR2" s="273"/>
      <c r="HNS2" s="273"/>
      <c r="HNT2" s="273"/>
      <c r="HNU2" s="273"/>
      <c r="HNV2" s="273"/>
      <c r="HNW2" s="273"/>
      <c r="HNX2" s="273"/>
      <c r="HNY2" s="273"/>
      <c r="HNZ2" s="273"/>
      <c r="HOA2" s="273"/>
      <c r="HOB2" s="273"/>
      <c r="HOC2" s="273"/>
      <c r="HOD2" s="273"/>
      <c r="HOE2" s="273"/>
      <c r="HOF2" s="273"/>
      <c r="HOG2" s="273"/>
      <c r="HOH2" s="273"/>
      <c r="HOI2" s="273"/>
      <c r="HOJ2" s="273"/>
      <c r="HOK2" s="273"/>
      <c r="HOL2" s="273"/>
      <c r="HOM2" s="273"/>
      <c r="HON2" s="273"/>
      <c r="HOO2" s="273"/>
      <c r="HOP2" s="273"/>
      <c r="HOQ2" s="273"/>
      <c r="HOR2" s="273"/>
      <c r="HOS2" s="273"/>
      <c r="HOT2" s="273"/>
      <c r="HOU2" s="273"/>
      <c r="HOV2" s="273"/>
      <c r="HOW2" s="273"/>
      <c r="HOX2" s="273"/>
      <c r="HOY2" s="273"/>
      <c r="HOZ2" s="273"/>
      <c r="HPA2" s="273"/>
      <c r="HPB2" s="273"/>
      <c r="HPC2" s="273"/>
      <c r="HPD2" s="273"/>
      <c r="HPE2" s="273"/>
      <c r="HPF2" s="273"/>
      <c r="HPG2" s="273"/>
      <c r="HPH2" s="273"/>
      <c r="HPI2" s="273"/>
      <c r="HPJ2" s="273"/>
      <c r="HPK2" s="273"/>
      <c r="HPL2" s="273"/>
      <c r="HPM2" s="273"/>
      <c r="HPN2" s="273"/>
      <c r="HPO2" s="273"/>
      <c r="HPP2" s="273"/>
      <c r="HPQ2" s="273"/>
      <c r="HPR2" s="273"/>
      <c r="HPS2" s="273"/>
      <c r="HPT2" s="273"/>
      <c r="HPU2" s="273"/>
      <c r="HPV2" s="273"/>
      <c r="HPW2" s="273"/>
      <c r="HPX2" s="273"/>
      <c r="HPY2" s="273"/>
      <c r="HPZ2" s="273"/>
      <c r="HQA2" s="273"/>
      <c r="HQB2" s="273"/>
      <c r="HQC2" s="273"/>
      <c r="HQD2" s="273"/>
      <c r="HQE2" s="273"/>
      <c r="HQF2" s="273"/>
      <c r="HQG2" s="273"/>
      <c r="HQH2" s="273"/>
      <c r="HQI2" s="273"/>
      <c r="HQJ2" s="273"/>
      <c r="HQK2" s="273"/>
      <c r="HQL2" s="273"/>
      <c r="HQM2" s="273"/>
      <c r="HQN2" s="273"/>
      <c r="HQO2" s="273"/>
      <c r="HQP2" s="273"/>
      <c r="HQQ2" s="273"/>
      <c r="HQR2" s="273"/>
      <c r="HQS2" s="273"/>
      <c r="HQT2" s="273"/>
      <c r="HQU2" s="273"/>
      <c r="HQV2" s="273"/>
      <c r="HQW2" s="273"/>
      <c r="HQX2" s="273"/>
      <c r="HQY2" s="273"/>
      <c r="HQZ2" s="273"/>
      <c r="HRA2" s="273"/>
      <c r="HRB2" s="273"/>
      <c r="HRC2" s="273"/>
      <c r="HRD2" s="273"/>
      <c r="HRE2" s="273"/>
      <c r="HRF2" s="273"/>
      <c r="HRG2" s="273"/>
      <c r="HRH2" s="273"/>
      <c r="HRI2" s="273"/>
      <c r="HRJ2" s="273"/>
      <c r="HRK2" s="273"/>
      <c r="HRL2" s="273"/>
      <c r="HRM2" s="273"/>
      <c r="HRN2" s="273"/>
      <c r="HRO2" s="273"/>
      <c r="HRP2" s="273"/>
      <c r="HRQ2" s="273"/>
      <c r="HRR2" s="273"/>
      <c r="HRS2" s="273"/>
      <c r="HRT2" s="273"/>
      <c r="HRU2" s="273"/>
      <c r="HRV2" s="273"/>
      <c r="HRW2" s="273"/>
      <c r="HRX2" s="273"/>
      <c r="HRY2" s="273"/>
      <c r="HRZ2" s="273"/>
      <c r="HSA2" s="273"/>
      <c r="HSB2" s="273"/>
      <c r="HSC2" s="273"/>
      <c r="HSD2" s="273"/>
      <c r="HSE2" s="273"/>
      <c r="HSF2" s="273"/>
      <c r="HSG2" s="273"/>
      <c r="HSH2" s="273"/>
      <c r="HSI2" s="273"/>
      <c r="HSJ2" s="273"/>
      <c r="HSK2" s="273"/>
      <c r="HSL2" s="273"/>
      <c r="HSM2" s="273"/>
      <c r="HSN2" s="273"/>
      <c r="HSO2" s="273"/>
      <c r="HSP2" s="273"/>
      <c r="HSQ2" s="273"/>
      <c r="HSR2" s="273"/>
      <c r="HSS2" s="273"/>
      <c r="HST2" s="273"/>
      <c r="HSU2" s="273"/>
      <c r="HSV2" s="273"/>
      <c r="HSW2" s="273"/>
      <c r="HSX2" s="273"/>
      <c r="HSY2" s="273"/>
      <c r="HSZ2" s="273"/>
      <c r="HTA2" s="273"/>
      <c r="HTB2" s="273"/>
      <c r="HTC2" s="273"/>
      <c r="HTD2" s="273"/>
      <c r="HTE2" s="273"/>
      <c r="HTF2" s="273"/>
      <c r="HTG2" s="273"/>
      <c r="HTH2" s="273"/>
      <c r="HTI2" s="273"/>
      <c r="HTJ2" s="273"/>
      <c r="HTK2" s="273"/>
      <c r="HTL2" s="273"/>
      <c r="HTM2" s="273"/>
      <c r="HTN2" s="273"/>
      <c r="HTO2" s="273"/>
      <c r="HTP2" s="273"/>
      <c r="HTQ2" s="273"/>
      <c r="HTR2" s="273"/>
      <c r="HTS2" s="273"/>
      <c r="HTT2" s="273"/>
      <c r="HTU2" s="273"/>
      <c r="HTV2" s="273"/>
      <c r="HTW2" s="273"/>
      <c r="HTX2" s="273"/>
      <c r="HTY2" s="273"/>
      <c r="HTZ2" s="273"/>
      <c r="HUA2" s="273"/>
      <c r="HUB2" s="273"/>
      <c r="HUC2" s="273"/>
      <c r="HUD2" s="273"/>
      <c r="HUE2" s="273"/>
      <c r="HUF2" s="273"/>
      <c r="HUG2" s="273"/>
      <c r="HUH2" s="273"/>
      <c r="HUI2" s="273"/>
      <c r="HUJ2" s="273"/>
      <c r="HUK2" s="273"/>
      <c r="HUL2" s="273"/>
      <c r="HUM2" s="273"/>
      <c r="HUN2" s="273"/>
      <c r="HUO2" s="273"/>
      <c r="HUP2" s="273"/>
      <c r="HUQ2" s="273"/>
      <c r="HUR2" s="273"/>
      <c r="HUS2" s="273"/>
      <c r="HUT2" s="273"/>
      <c r="HUU2" s="273"/>
      <c r="HUV2" s="273"/>
      <c r="HUW2" s="273"/>
      <c r="HUX2" s="273"/>
      <c r="HUY2" s="273"/>
      <c r="HUZ2" s="273"/>
      <c r="HVA2" s="273"/>
      <c r="HVB2" s="273"/>
      <c r="HVC2" s="273"/>
      <c r="HVD2" s="273"/>
      <c r="HVE2" s="273"/>
      <c r="HVF2" s="273"/>
      <c r="HVG2" s="273"/>
      <c r="HVH2" s="273"/>
      <c r="HVI2" s="273"/>
      <c r="HVJ2" s="273"/>
      <c r="HVK2" s="273"/>
      <c r="HVL2" s="273"/>
      <c r="HVM2" s="273"/>
      <c r="HVN2" s="273"/>
      <c r="HVO2" s="273"/>
      <c r="HVP2" s="273"/>
      <c r="HVQ2" s="273"/>
      <c r="HVR2" s="273"/>
      <c r="HVS2" s="273"/>
      <c r="HVT2" s="273"/>
      <c r="HVU2" s="273"/>
      <c r="HVV2" s="273"/>
      <c r="HVW2" s="273"/>
      <c r="HVX2" s="273"/>
      <c r="HVY2" s="273"/>
      <c r="HVZ2" s="273"/>
      <c r="HWA2" s="273"/>
      <c r="HWB2" s="273"/>
      <c r="HWC2" s="273"/>
      <c r="HWD2" s="273"/>
      <c r="HWE2" s="273"/>
      <c r="HWF2" s="273"/>
      <c r="HWG2" s="273"/>
      <c r="HWH2" s="273"/>
      <c r="HWI2" s="273"/>
      <c r="HWJ2" s="273"/>
      <c r="HWK2" s="273"/>
      <c r="HWL2" s="273"/>
      <c r="HWM2" s="273"/>
      <c r="HWN2" s="273"/>
      <c r="HWO2" s="273"/>
      <c r="HWP2" s="273"/>
      <c r="HWQ2" s="273"/>
      <c r="HWR2" s="273"/>
      <c r="HWS2" s="273"/>
      <c r="HWT2" s="273"/>
      <c r="HWU2" s="273"/>
      <c r="HWV2" s="273"/>
      <c r="HWW2" s="273"/>
      <c r="HWX2" s="273"/>
      <c r="HWY2" s="273"/>
      <c r="HWZ2" s="273"/>
      <c r="HXA2" s="273"/>
      <c r="HXB2" s="273"/>
      <c r="HXC2" s="273"/>
      <c r="HXD2" s="273"/>
      <c r="HXE2" s="273"/>
      <c r="HXF2" s="273"/>
      <c r="HXG2" s="273"/>
      <c r="HXH2" s="273"/>
      <c r="HXI2" s="273"/>
      <c r="HXJ2" s="273"/>
      <c r="HXK2" s="273"/>
      <c r="HXL2" s="273"/>
      <c r="HXM2" s="273"/>
      <c r="HXN2" s="273"/>
      <c r="HXO2" s="273"/>
      <c r="HXP2" s="273"/>
      <c r="HXQ2" s="273"/>
      <c r="HXR2" s="273"/>
      <c r="HXS2" s="273"/>
      <c r="HXT2" s="273"/>
      <c r="HXU2" s="273"/>
      <c r="HXV2" s="273"/>
      <c r="HXW2" s="273"/>
      <c r="HXX2" s="273"/>
      <c r="HXY2" s="273"/>
      <c r="HXZ2" s="273"/>
      <c r="HYA2" s="273"/>
      <c r="HYB2" s="273"/>
      <c r="HYC2" s="273"/>
      <c r="HYD2" s="273"/>
      <c r="HYE2" s="273"/>
      <c r="HYF2" s="273"/>
      <c r="HYG2" s="273"/>
      <c r="HYH2" s="273"/>
      <c r="HYI2" s="273"/>
      <c r="HYJ2" s="273"/>
      <c r="HYK2" s="273"/>
      <c r="HYL2" s="273"/>
      <c r="HYM2" s="273"/>
      <c r="HYN2" s="273"/>
      <c r="HYO2" s="273"/>
      <c r="HYP2" s="273"/>
      <c r="HYQ2" s="273"/>
      <c r="HYR2" s="273"/>
      <c r="HYS2" s="273"/>
      <c r="HYT2" s="273"/>
      <c r="HYU2" s="273"/>
      <c r="HYV2" s="273"/>
      <c r="HYW2" s="273"/>
      <c r="HYX2" s="273"/>
      <c r="HYY2" s="273"/>
      <c r="HYZ2" s="273"/>
      <c r="HZA2" s="273"/>
      <c r="HZB2" s="273"/>
      <c r="HZC2" s="273"/>
      <c r="HZD2" s="273"/>
      <c r="HZE2" s="273"/>
      <c r="HZF2" s="273"/>
      <c r="HZG2" s="273"/>
      <c r="HZH2" s="273"/>
      <c r="HZI2" s="273"/>
      <c r="HZJ2" s="273"/>
      <c r="HZK2" s="273"/>
      <c r="HZL2" s="273"/>
      <c r="HZM2" s="273"/>
      <c r="HZN2" s="273"/>
      <c r="HZO2" s="273"/>
      <c r="HZP2" s="273"/>
      <c r="HZQ2" s="273"/>
      <c r="HZR2" s="273"/>
      <c r="HZS2" s="273"/>
      <c r="HZT2" s="273"/>
      <c r="HZU2" s="273"/>
      <c r="HZV2" s="273"/>
      <c r="HZW2" s="273"/>
      <c r="HZX2" s="273"/>
      <c r="HZY2" s="273"/>
      <c r="HZZ2" s="273"/>
      <c r="IAA2" s="273"/>
      <c r="IAB2" s="273"/>
      <c r="IAC2" s="273"/>
      <c r="IAD2" s="273"/>
      <c r="IAE2" s="273"/>
      <c r="IAF2" s="273"/>
      <c r="IAG2" s="273"/>
      <c r="IAH2" s="273"/>
      <c r="IAI2" s="273"/>
      <c r="IAJ2" s="273"/>
      <c r="IAK2" s="273"/>
      <c r="IAL2" s="273"/>
      <c r="IAM2" s="273"/>
      <c r="IAN2" s="273"/>
      <c r="IAO2" s="273"/>
      <c r="IAP2" s="273"/>
      <c r="IAQ2" s="273"/>
      <c r="IAR2" s="273"/>
      <c r="IAS2" s="273"/>
      <c r="IAT2" s="273"/>
      <c r="IAU2" s="273"/>
      <c r="IAV2" s="273"/>
      <c r="IAW2" s="273"/>
      <c r="IAX2" s="273"/>
      <c r="IAY2" s="273"/>
      <c r="IAZ2" s="273"/>
      <c r="IBA2" s="273"/>
      <c r="IBB2" s="273"/>
      <c r="IBC2" s="273"/>
      <c r="IBD2" s="273"/>
      <c r="IBE2" s="273"/>
      <c r="IBF2" s="273"/>
      <c r="IBG2" s="273"/>
      <c r="IBH2" s="273"/>
      <c r="IBI2" s="273"/>
      <c r="IBJ2" s="273"/>
      <c r="IBK2" s="273"/>
      <c r="IBL2" s="273"/>
      <c r="IBM2" s="273"/>
      <c r="IBN2" s="273"/>
      <c r="IBO2" s="273"/>
      <c r="IBP2" s="273"/>
      <c r="IBQ2" s="273"/>
      <c r="IBR2" s="273"/>
      <c r="IBS2" s="273"/>
      <c r="IBT2" s="273"/>
      <c r="IBU2" s="273"/>
      <c r="IBV2" s="273"/>
      <c r="IBW2" s="273"/>
      <c r="IBX2" s="273"/>
      <c r="IBY2" s="273"/>
      <c r="IBZ2" s="273"/>
      <c r="ICA2" s="273"/>
      <c r="ICB2" s="273"/>
      <c r="ICC2" s="273"/>
      <c r="ICD2" s="273"/>
      <c r="ICE2" s="273"/>
      <c r="ICF2" s="273"/>
      <c r="ICG2" s="273"/>
      <c r="ICH2" s="273"/>
      <c r="ICI2" s="273"/>
      <c r="ICJ2" s="273"/>
      <c r="ICK2" s="273"/>
      <c r="ICL2" s="273"/>
      <c r="ICM2" s="273"/>
      <c r="ICN2" s="273"/>
      <c r="ICO2" s="273"/>
      <c r="ICP2" s="273"/>
      <c r="ICQ2" s="273"/>
      <c r="ICR2" s="273"/>
      <c r="ICS2" s="273"/>
      <c r="ICT2" s="273"/>
      <c r="ICU2" s="273"/>
      <c r="ICV2" s="273"/>
      <c r="ICW2" s="273"/>
      <c r="ICX2" s="273"/>
      <c r="ICY2" s="273"/>
      <c r="ICZ2" s="273"/>
      <c r="IDA2" s="273"/>
      <c r="IDB2" s="273"/>
      <c r="IDC2" s="273"/>
      <c r="IDD2" s="273"/>
      <c r="IDE2" s="273"/>
      <c r="IDF2" s="273"/>
      <c r="IDG2" s="273"/>
      <c r="IDH2" s="273"/>
      <c r="IDI2" s="273"/>
      <c r="IDJ2" s="273"/>
      <c r="IDK2" s="273"/>
      <c r="IDL2" s="273"/>
      <c r="IDM2" s="273"/>
      <c r="IDN2" s="273"/>
      <c r="IDO2" s="273"/>
      <c r="IDP2" s="273"/>
      <c r="IDQ2" s="273"/>
      <c r="IDR2" s="273"/>
      <c r="IDS2" s="273"/>
      <c r="IDT2" s="273"/>
      <c r="IDU2" s="273"/>
      <c r="IDV2" s="273"/>
      <c r="IDW2" s="273"/>
      <c r="IDX2" s="273"/>
      <c r="IDY2" s="273"/>
      <c r="IDZ2" s="273"/>
      <c r="IEA2" s="273"/>
      <c r="IEB2" s="273"/>
      <c r="IEC2" s="273"/>
      <c r="IED2" s="273"/>
      <c r="IEE2" s="273"/>
      <c r="IEF2" s="273"/>
      <c r="IEG2" s="273"/>
      <c r="IEH2" s="273"/>
      <c r="IEI2" s="273"/>
      <c r="IEJ2" s="273"/>
      <c r="IEK2" s="273"/>
      <c r="IEL2" s="273"/>
      <c r="IEM2" s="273"/>
      <c r="IEN2" s="273"/>
      <c r="IEO2" s="273"/>
      <c r="IEP2" s="273"/>
      <c r="IEQ2" s="273"/>
      <c r="IER2" s="273"/>
      <c r="IES2" s="273"/>
      <c r="IET2" s="273"/>
      <c r="IEU2" s="273"/>
      <c r="IEV2" s="273"/>
      <c r="IEW2" s="273"/>
      <c r="IEX2" s="273"/>
      <c r="IEY2" s="273"/>
      <c r="IEZ2" s="273"/>
      <c r="IFA2" s="273"/>
      <c r="IFB2" s="273"/>
      <c r="IFC2" s="273"/>
      <c r="IFD2" s="273"/>
      <c r="IFE2" s="273"/>
      <c r="IFF2" s="273"/>
      <c r="IFG2" s="273"/>
      <c r="IFH2" s="273"/>
      <c r="IFI2" s="273"/>
      <c r="IFJ2" s="273"/>
      <c r="IFK2" s="273"/>
      <c r="IFL2" s="273"/>
      <c r="IFM2" s="273"/>
      <c r="IFN2" s="273"/>
      <c r="IFO2" s="273"/>
      <c r="IFP2" s="273"/>
      <c r="IFQ2" s="273"/>
      <c r="IFR2" s="273"/>
      <c r="IFS2" s="273"/>
      <c r="IFT2" s="273"/>
      <c r="IFU2" s="273"/>
      <c r="IFV2" s="273"/>
      <c r="IFW2" s="273"/>
      <c r="IFX2" s="273"/>
      <c r="IFY2" s="273"/>
      <c r="IFZ2" s="273"/>
      <c r="IGA2" s="273"/>
      <c r="IGB2" s="273"/>
      <c r="IGC2" s="273"/>
      <c r="IGD2" s="273"/>
      <c r="IGE2" s="273"/>
      <c r="IGF2" s="273"/>
      <c r="IGG2" s="273"/>
      <c r="IGH2" s="273"/>
      <c r="IGI2" s="273"/>
      <c r="IGJ2" s="273"/>
      <c r="IGK2" s="273"/>
      <c r="IGL2" s="273"/>
      <c r="IGM2" s="273"/>
      <c r="IGN2" s="273"/>
      <c r="IGO2" s="273"/>
      <c r="IGP2" s="273"/>
      <c r="IGQ2" s="273"/>
      <c r="IGR2" s="273"/>
      <c r="IGS2" s="273"/>
      <c r="IGT2" s="273"/>
      <c r="IGU2" s="273"/>
      <c r="IGV2" s="273"/>
      <c r="IGW2" s="273"/>
      <c r="IGX2" s="273"/>
      <c r="IGY2" s="273"/>
      <c r="IGZ2" s="273"/>
      <c r="IHA2" s="273"/>
      <c r="IHB2" s="273"/>
      <c r="IHC2" s="273"/>
      <c r="IHD2" s="273"/>
      <c r="IHE2" s="273"/>
      <c r="IHF2" s="273"/>
      <c r="IHG2" s="273"/>
      <c r="IHH2" s="273"/>
      <c r="IHI2" s="273"/>
      <c r="IHJ2" s="273"/>
      <c r="IHK2" s="273"/>
      <c r="IHL2" s="273"/>
      <c r="IHM2" s="273"/>
      <c r="IHN2" s="273"/>
      <c r="IHO2" s="273"/>
      <c r="IHP2" s="273"/>
      <c r="IHQ2" s="273"/>
      <c r="IHR2" s="273"/>
      <c r="IHS2" s="273"/>
      <c r="IHT2" s="273"/>
      <c r="IHU2" s="273"/>
      <c r="IHV2" s="273"/>
      <c r="IHW2" s="273"/>
      <c r="IHX2" s="273"/>
      <c r="IHY2" s="273"/>
      <c r="IHZ2" s="273"/>
      <c r="IIA2" s="273"/>
      <c r="IIB2" s="273"/>
      <c r="IIC2" s="273"/>
      <c r="IID2" s="273"/>
      <c r="IIE2" s="273"/>
      <c r="IIF2" s="273"/>
      <c r="IIG2" s="273"/>
      <c r="IIH2" s="273"/>
      <c r="III2" s="273"/>
      <c r="IIJ2" s="273"/>
      <c r="IIK2" s="273"/>
      <c r="IIL2" s="273"/>
      <c r="IIM2" s="273"/>
      <c r="IIN2" s="273"/>
      <c r="IIO2" s="273"/>
      <c r="IIP2" s="273"/>
      <c r="IIQ2" s="273"/>
      <c r="IIR2" s="273"/>
      <c r="IIS2" s="273"/>
      <c r="IIT2" s="273"/>
      <c r="IIU2" s="273"/>
      <c r="IIV2" s="273"/>
      <c r="IIW2" s="273"/>
      <c r="IIX2" s="273"/>
      <c r="IIY2" s="273"/>
      <c r="IIZ2" s="273"/>
      <c r="IJA2" s="273"/>
      <c r="IJB2" s="273"/>
      <c r="IJC2" s="273"/>
      <c r="IJD2" s="273"/>
      <c r="IJE2" s="273"/>
      <c r="IJF2" s="273"/>
      <c r="IJG2" s="273"/>
      <c r="IJH2" s="273"/>
      <c r="IJI2" s="273"/>
      <c r="IJJ2" s="273"/>
      <c r="IJK2" s="273"/>
      <c r="IJL2" s="273"/>
      <c r="IJM2" s="273"/>
      <c r="IJN2" s="273"/>
      <c r="IJO2" s="273"/>
      <c r="IJP2" s="273"/>
      <c r="IJQ2" s="273"/>
      <c r="IJR2" s="273"/>
      <c r="IJS2" s="273"/>
      <c r="IJT2" s="273"/>
      <c r="IJU2" s="273"/>
      <c r="IJV2" s="273"/>
      <c r="IJW2" s="273"/>
      <c r="IJX2" s="273"/>
      <c r="IJY2" s="273"/>
      <c r="IJZ2" s="273"/>
      <c r="IKA2" s="273"/>
      <c r="IKB2" s="273"/>
      <c r="IKC2" s="273"/>
      <c r="IKD2" s="273"/>
      <c r="IKE2" s="273"/>
      <c r="IKF2" s="273"/>
      <c r="IKG2" s="273"/>
      <c r="IKH2" s="273"/>
      <c r="IKI2" s="273"/>
      <c r="IKJ2" s="273"/>
      <c r="IKK2" s="273"/>
      <c r="IKL2" s="273"/>
      <c r="IKM2" s="273"/>
      <c r="IKN2" s="273"/>
      <c r="IKO2" s="273"/>
      <c r="IKP2" s="273"/>
      <c r="IKQ2" s="273"/>
      <c r="IKR2" s="273"/>
      <c r="IKS2" s="273"/>
      <c r="IKT2" s="273"/>
      <c r="IKU2" s="273"/>
      <c r="IKV2" s="273"/>
      <c r="IKW2" s="273"/>
      <c r="IKX2" s="273"/>
      <c r="IKY2" s="273"/>
      <c r="IKZ2" s="273"/>
      <c r="ILA2" s="273"/>
      <c r="ILB2" s="273"/>
      <c r="ILC2" s="273"/>
      <c r="ILD2" s="273"/>
      <c r="ILE2" s="273"/>
      <c r="ILF2" s="273"/>
      <c r="ILG2" s="273"/>
      <c r="ILH2" s="273"/>
      <c r="ILI2" s="273"/>
      <c r="ILJ2" s="273"/>
      <c r="ILK2" s="273"/>
      <c r="ILL2" s="273"/>
      <c r="ILM2" s="273"/>
      <c r="ILN2" s="273"/>
      <c r="ILO2" s="273"/>
      <c r="ILP2" s="273"/>
      <c r="ILQ2" s="273"/>
      <c r="ILR2" s="273"/>
      <c r="ILS2" s="273"/>
      <c r="ILT2" s="273"/>
      <c r="ILU2" s="273"/>
      <c r="ILV2" s="273"/>
      <c r="ILW2" s="273"/>
      <c r="ILX2" s="273"/>
      <c r="ILY2" s="273"/>
      <c r="ILZ2" s="273"/>
      <c r="IMA2" s="273"/>
      <c r="IMB2" s="273"/>
      <c r="IMC2" s="273"/>
      <c r="IMD2" s="273"/>
      <c r="IME2" s="273"/>
      <c r="IMF2" s="273"/>
      <c r="IMG2" s="273"/>
      <c r="IMH2" s="273"/>
      <c r="IMI2" s="273"/>
      <c r="IMJ2" s="273"/>
      <c r="IMK2" s="273"/>
      <c r="IML2" s="273"/>
      <c r="IMM2" s="273"/>
      <c r="IMN2" s="273"/>
      <c r="IMO2" s="273"/>
      <c r="IMP2" s="273"/>
      <c r="IMQ2" s="273"/>
      <c r="IMR2" s="273"/>
      <c r="IMS2" s="273"/>
      <c r="IMT2" s="273"/>
      <c r="IMU2" s="273"/>
      <c r="IMV2" s="273"/>
      <c r="IMW2" s="273"/>
      <c r="IMX2" s="273"/>
      <c r="IMY2" s="273"/>
      <c r="IMZ2" s="273"/>
      <c r="INA2" s="273"/>
      <c r="INB2" s="273"/>
      <c r="INC2" s="273"/>
      <c r="IND2" s="273"/>
      <c r="INE2" s="273"/>
      <c r="INF2" s="273"/>
      <c r="ING2" s="273"/>
      <c r="INH2" s="273"/>
      <c r="INI2" s="273"/>
      <c r="INJ2" s="273"/>
      <c r="INK2" s="273"/>
      <c r="INL2" s="273"/>
      <c r="INM2" s="273"/>
      <c r="INN2" s="273"/>
      <c r="INO2" s="273"/>
      <c r="INP2" s="273"/>
      <c r="INQ2" s="273"/>
      <c r="INR2" s="273"/>
      <c r="INS2" s="273"/>
      <c r="INT2" s="273"/>
      <c r="INU2" s="273"/>
      <c r="INV2" s="273"/>
      <c r="INW2" s="273"/>
      <c r="INX2" s="273"/>
      <c r="INY2" s="273"/>
      <c r="INZ2" s="273"/>
      <c r="IOA2" s="273"/>
      <c r="IOB2" s="273"/>
      <c r="IOC2" s="273"/>
      <c r="IOD2" s="273"/>
      <c r="IOE2" s="273"/>
      <c r="IOF2" s="273"/>
      <c r="IOG2" s="273"/>
      <c r="IOH2" s="273"/>
      <c r="IOI2" s="273"/>
      <c r="IOJ2" s="273"/>
      <c r="IOK2" s="273"/>
      <c r="IOL2" s="273"/>
      <c r="IOM2" s="273"/>
      <c r="ION2" s="273"/>
      <c r="IOO2" s="273"/>
      <c r="IOP2" s="273"/>
      <c r="IOQ2" s="273"/>
      <c r="IOR2" s="273"/>
      <c r="IOS2" s="273"/>
      <c r="IOT2" s="273"/>
      <c r="IOU2" s="273"/>
      <c r="IOV2" s="273"/>
      <c r="IOW2" s="273"/>
      <c r="IOX2" s="273"/>
      <c r="IOY2" s="273"/>
      <c r="IOZ2" s="273"/>
      <c r="IPA2" s="273"/>
      <c r="IPB2" s="273"/>
      <c r="IPC2" s="273"/>
      <c r="IPD2" s="273"/>
      <c r="IPE2" s="273"/>
      <c r="IPF2" s="273"/>
      <c r="IPG2" s="273"/>
      <c r="IPH2" s="273"/>
      <c r="IPI2" s="273"/>
      <c r="IPJ2" s="273"/>
      <c r="IPK2" s="273"/>
      <c r="IPL2" s="273"/>
      <c r="IPM2" s="273"/>
      <c r="IPN2" s="273"/>
      <c r="IPO2" s="273"/>
      <c r="IPP2" s="273"/>
      <c r="IPQ2" s="273"/>
      <c r="IPR2" s="273"/>
      <c r="IPS2" s="273"/>
      <c r="IPT2" s="273"/>
      <c r="IPU2" s="273"/>
      <c r="IPV2" s="273"/>
      <c r="IPW2" s="273"/>
      <c r="IPX2" s="273"/>
      <c r="IPY2" s="273"/>
      <c r="IPZ2" s="273"/>
      <c r="IQA2" s="273"/>
      <c r="IQB2" s="273"/>
      <c r="IQC2" s="273"/>
      <c r="IQD2" s="273"/>
      <c r="IQE2" s="273"/>
      <c r="IQF2" s="273"/>
      <c r="IQG2" s="273"/>
      <c r="IQH2" s="273"/>
      <c r="IQI2" s="273"/>
      <c r="IQJ2" s="273"/>
      <c r="IQK2" s="273"/>
      <c r="IQL2" s="273"/>
      <c r="IQM2" s="273"/>
      <c r="IQN2" s="273"/>
      <c r="IQO2" s="273"/>
      <c r="IQP2" s="273"/>
      <c r="IQQ2" s="273"/>
      <c r="IQR2" s="273"/>
      <c r="IQS2" s="273"/>
      <c r="IQT2" s="273"/>
      <c r="IQU2" s="273"/>
      <c r="IQV2" s="273"/>
      <c r="IQW2" s="273"/>
      <c r="IQX2" s="273"/>
      <c r="IQY2" s="273"/>
      <c r="IQZ2" s="273"/>
      <c r="IRA2" s="273"/>
      <c r="IRB2" s="273"/>
      <c r="IRC2" s="273"/>
      <c r="IRD2" s="273"/>
      <c r="IRE2" s="273"/>
      <c r="IRF2" s="273"/>
      <c r="IRG2" s="273"/>
      <c r="IRH2" s="273"/>
      <c r="IRI2" s="273"/>
      <c r="IRJ2" s="273"/>
      <c r="IRK2" s="273"/>
      <c r="IRL2" s="273"/>
      <c r="IRM2" s="273"/>
      <c r="IRN2" s="273"/>
      <c r="IRO2" s="273"/>
      <c r="IRP2" s="273"/>
      <c r="IRQ2" s="273"/>
      <c r="IRR2" s="273"/>
      <c r="IRS2" s="273"/>
      <c r="IRT2" s="273"/>
      <c r="IRU2" s="273"/>
      <c r="IRV2" s="273"/>
      <c r="IRW2" s="273"/>
      <c r="IRX2" s="273"/>
      <c r="IRY2" s="273"/>
      <c r="IRZ2" s="273"/>
      <c r="ISA2" s="273"/>
      <c r="ISB2" s="273"/>
      <c r="ISC2" s="273"/>
      <c r="ISD2" s="273"/>
      <c r="ISE2" s="273"/>
      <c r="ISF2" s="273"/>
      <c r="ISG2" s="273"/>
      <c r="ISH2" s="273"/>
      <c r="ISI2" s="273"/>
      <c r="ISJ2" s="273"/>
      <c r="ISK2" s="273"/>
      <c r="ISL2" s="273"/>
      <c r="ISM2" s="273"/>
      <c r="ISN2" s="273"/>
      <c r="ISO2" s="273"/>
      <c r="ISP2" s="273"/>
      <c r="ISQ2" s="273"/>
      <c r="ISR2" s="273"/>
      <c r="ISS2" s="273"/>
      <c r="IST2" s="273"/>
      <c r="ISU2" s="273"/>
      <c r="ISV2" s="273"/>
      <c r="ISW2" s="273"/>
      <c r="ISX2" s="273"/>
      <c r="ISY2" s="273"/>
      <c r="ISZ2" s="273"/>
      <c r="ITA2" s="273"/>
      <c r="ITB2" s="273"/>
      <c r="ITC2" s="273"/>
      <c r="ITD2" s="273"/>
      <c r="ITE2" s="273"/>
      <c r="ITF2" s="273"/>
      <c r="ITG2" s="273"/>
      <c r="ITH2" s="273"/>
      <c r="ITI2" s="273"/>
      <c r="ITJ2" s="273"/>
      <c r="ITK2" s="273"/>
      <c r="ITL2" s="273"/>
      <c r="ITM2" s="273"/>
      <c r="ITN2" s="273"/>
      <c r="ITO2" s="273"/>
      <c r="ITP2" s="273"/>
      <c r="ITQ2" s="273"/>
      <c r="ITR2" s="273"/>
      <c r="ITS2" s="273"/>
      <c r="ITT2" s="273"/>
      <c r="ITU2" s="273"/>
      <c r="ITV2" s="273"/>
      <c r="ITW2" s="273"/>
      <c r="ITX2" s="273"/>
      <c r="ITY2" s="273"/>
      <c r="ITZ2" s="273"/>
      <c r="IUA2" s="273"/>
      <c r="IUB2" s="273"/>
      <c r="IUC2" s="273"/>
      <c r="IUD2" s="273"/>
      <c r="IUE2" s="273"/>
      <c r="IUF2" s="273"/>
      <c r="IUG2" s="273"/>
      <c r="IUH2" s="273"/>
      <c r="IUI2" s="273"/>
      <c r="IUJ2" s="273"/>
      <c r="IUK2" s="273"/>
      <c r="IUL2" s="273"/>
      <c r="IUM2" s="273"/>
      <c r="IUN2" s="273"/>
      <c r="IUO2" s="273"/>
      <c r="IUP2" s="273"/>
      <c r="IUQ2" s="273"/>
      <c r="IUR2" s="273"/>
      <c r="IUS2" s="273"/>
      <c r="IUT2" s="273"/>
      <c r="IUU2" s="273"/>
      <c r="IUV2" s="273"/>
      <c r="IUW2" s="273"/>
      <c r="IUX2" s="273"/>
      <c r="IUY2" s="273"/>
      <c r="IUZ2" s="273"/>
      <c r="IVA2" s="273"/>
      <c r="IVB2" s="273"/>
      <c r="IVC2" s="273"/>
      <c r="IVD2" s="273"/>
      <c r="IVE2" s="273"/>
      <c r="IVF2" s="273"/>
      <c r="IVG2" s="273"/>
      <c r="IVH2" s="273"/>
      <c r="IVI2" s="273"/>
      <c r="IVJ2" s="273"/>
      <c r="IVK2" s="273"/>
      <c r="IVL2" s="273"/>
      <c r="IVM2" s="273"/>
      <c r="IVN2" s="273"/>
      <c r="IVO2" s="273"/>
      <c r="IVP2" s="273"/>
      <c r="IVQ2" s="273"/>
      <c r="IVR2" s="273"/>
      <c r="IVS2" s="273"/>
      <c r="IVT2" s="273"/>
      <c r="IVU2" s="273"/>
      <c r="IVV2" s="273"/>
      <c r="IVW2" s="273"/>
      <c r="IVX2" s="273"/>
      <c r="IVY2" s="273"/>
      <c r="IVZ2" s="273"/>
      <c r="IWA2" s="273"/>
      <c r="IWB2" s="273"/>
      <c r="IWC2" s="273"/>
      <c r="IWD2" s="273"/>
      <c r="IWE2" s="273"/>
      <c r="IWF2" s="273"/>
      <c r="IWG2" s="273"/>
      <c r="IWH2" s="273"/>
      <c r="IWI2" s="273"/>
      <c r="IWJ2" s="273"/>
      <c r="IWK2" s="273"/>
      <c r="IWL2" s="273"/>
      <c r="IWM2" s="273"/>
      <c r="IWN2" s="273"/>
      <c r="IWO2" s="273"/>
      <c r="IWP2" s="273"/>
      <c r="IWQ2" s="273"/>
      <c r="IWR2" s="273"/>
      <c r="IWS2" s="273"/>
      <c r="IWT2" s="273"/>
      <c r="IWU2" s="273"/>
      <c r="IWV2" s="273"/>
      <c r="IWW2" s="273"/>
      <c r="IWX2" s="273"/>
      <c r="IWY2" s="273"/>
      <c r="IWZ2" s="273"/>
      <c r="IXA2" s="273"/>
      <c r="IXB2" s="273"/>
      <c r="IXC2" s="273"/>
      <c r="IXD2" s="273"/>
      <c r="IXE2" s="273"/>
      <c r="IXF2" s="273"/>
      <c r="IXG2" s="273"/>
      <c r="IXH2" s="273"/>
      <c r="IXI2" s="273"/>
      <c r="IXJ2" s="273"/>
      <c r="IXK2" s="273"/>
      <c r="IXL2" s="273"/>
      <c r="IXM2" s="273"/>
      <c r="IXN2" s="273"/>
      <c r="IXO2" s="273"/>
      <c r="IXP2" s="273"/>
      <c r="IXQ2" s="273"/>
      <c r="IXR2" s="273"/>
      <c r="IXS2" s="273"/>
      <c r="IXT2" s="273"/>
      <c r="IXU2" s="273"/>
      <c r="IXV2" s="273"/>
      <c r="IXW2" s="273"/>
      <c r="IXX2" s="273"/>
      <c r="IXY2" s="273"/>
      <c r="IXZ2" s="273"/>
      <c r="IYA2" s="273"/>
      <c r="IYB2" s="273"/>
      <c r="IYC2" s="273"/>
      <c r="IYD2" s="273"/>
      <c r="IYE2" s="273"/>
      <c r="IYF2" s="273"/>
      <c r="IYG2" s="273"/>
      <c r="IYH2" s="273"/>
      <c r="IYI2" s="273"/>
      <c r="IYJ2" s="273"/>
      <c r="IYK2" s="273"/>
      <c r="IYL2" s="273"/>
      <c r="IYM2" s="273"/>
      <c r="IYN2" s="273"/>
      <c r="IYO2" s="273"/>
      <c r="IYP2" s="273"/>
      <c r="IYQ2" s="273"/>
      <c r="IYR2" s="273"/>
      <c r="IYS2" s="273"/>
      <c r="IYT2" s="273"/>
      <c r="IYU2" s="273"/>
      <c r="IYV2" s="273"/>
      <c r="IYW2" s="273"/>
      <c r="IYX2" s="273"/>
      <c r="IYY2" s="273"/>
      <c r="IYZ2" s="273"/>
      <c r="IZA2" s="273"/>
      <c r="IZB2" s="273"/>
      <c r="IZC2" s="273"/>
      <c r="IZD2" s="273"/>
      <c r="IZE2" s="273"/>
      <c r="IZF2" s="273"/>
      <c r="IZG2" s="273"/>
      <c r="IZH2" s="273"/>
      <c r="IZI2" s="273"/>
      <c r="IZJ2" s="273"/>
      <c r="IZK2" s="273"/>
      <c r="IZL2" s="273"/>
      <c r="IZM2" s="273"/>
      <c r="IZN2" s="273"/>
      <c r="IZO2" s="273"/>
      <c r="IZP2" s="273"/>
      <c r="IZQ2" s="273"/>
      <c r="IZR2" s="273"/>
      <c r="IZS2" s="273"/>
      <c r="IZT2" s="273"/>
      <c r="IZU2" s="273"/>
      <c r="IZV2" s="273"/>
      <c r="IZW2" s="273"/>
      <c r="IZX2" s="273"/>
      <c r="IZY2" s="273"/>
      <c r="IZZ2" s="273"/>
      <c r="JAA2" s="273"/>
      <c r="JAB2" s="273"/>
      <c r="JAC2" s="273"/>
      <c r="JAD2" s="273"/>
      <c r="JAE2" s="273"/>
      <c r="JAF2" s="273"/>
      <c r="JAG2" s="273"/>
      <c r="JAH2" s="273"/>
      <c r="JAI2" s="273"/>
      <c r="JAJ2" s="273"/>
      <c r="JAK2" s="273"/>
      <c r="JAL2" s="273"/>
      <c r="JAM2" s="273"/>
      <c r="JAN2" s="273"/>
      <c r="JAO2" s="273"/>
      <c r="JAP2" s="273"/>
      <c r="JAQ2" s="273"/>
      <c r="JAR2" s="273"/>
      <c r="JAS2" s="273"/>
      <c r="JAT2" s="273"/>
      <c r="JAU2" s="273"/>
      <c r="JAV2" s="273"/>
      <c r="JAW2" s="273"/>
      <c r="JAX2" s="273"/>
      <c r="JAY2" s="273"/>
      <c r="JAZ2" s="273"/>
      <c r="JBA2" s="273"/>
      <c r="JBB2" s="273"/>
      <c r="JBC2" s="273"/>
      <c r="JBD2" s="273"/>
      <c r="JBE2" s="273"/>
      <c r="JBF2" s="273"/>
      <c r="JBG2" s="273"/>
      <c r="JBH2" s="273"/>
      <c r="JBI2" s="273"/>
      <c r="JBJ2" s="273"/>
      <c r="JBK2" s="273"/>
      <c r="JBL2" s="273"/>
      <c r="JBM2" s="273"/>
      <c r="JBN2" s="273"/>
      <c r="JBO2" s="273"/>
      <c r="JBP2" s="273"/>
      <c r="JBQ2" s="273"/>
      <c r="JBR2" s="273"/>
      <c r="JBS2" s="273"/>
      <c r="JBT2" s="273"/>
      <c r="JBU2" s="273"/>
      <c r="JBV2" s="273"/>
      <c r="JBW2" s="273"/>
      <c r="JBX2" s="273"/>
      <c r="JBY2" s="273"/>
      <c r="JBZ2" s="273"/>
      <c r="JCA2" s="273"/>
      <c r="JCB2" s="273"/>
      <c r="JCC2" s="273"/>
      <c r="JCD2" s="273"/>
      <c r="JCE2" s="273"/>
      <c r="JCF2" s="273"/>
      <c r="JCG2" s="273"/>
      <c r="JCH2" s="273"/>
      <c r="JCI2" s="273"/>
      <c r="JCJ2" s="273"/>
      <c r="JCK2" s="273"/>
      <c r="JCL2" s="273"/>
      <c r="JCM2" s="273"/>
      <c r="JCN2" s="273"/>
      <c r="JCO2" s="273"/>
      <c r="JCP2" s="273"/>
      <c r="JCQ2" s="273"/>
      <c r="JCR2" s="273"/>
      <c r="JCS2" s="273"/>
      <c r="JCT2" s="273"/>
      <c r="JCU2" s="273"/>
      <c r="JCV2" s="273"/>
      <c r="JCW2" s="273"/>
      <c r="JCX2" s="273"/>
      <c r="JCY2" s="273"/>
      <c r="JCZ2" s="273"/>
      <c r="JDA2" s="273"/>
      <c r="JDB2" s="273"/>
      <c r="JDC2" s="273"/>
      <c r="JDD2" s="273"/>
      <c r="JDE2" s="273"/>
      <c r="JDF2" s="273"/>
      <c r="JDG2" s="273"/>
      <c r="JDH2" s="273"/>
      <c r="JDI2" s="273"/>
      <c r="JDJ2" s="273"/>
      <c r="JDK2" s="273"/>
      <c r="JDL2" s="273"/>
      <c r="JDM2" s="273"/>
      <c r="JDN2" s="273"/>
      <c r="JDO2" s="273"/>
      <c r="JDP2" s="273"/>
      <c r="JDQ2" s="273"/>
      <c r="JDR2" s="273"/>
      <c r="JDS2" s="273"/>
      <c r="JDT2" s="273"/>
      <c r="JDU2" s="273"/>
      <c r="JDV2" s="273"/>
      <c r="JDW2" s="273"/>
      <c r="JDX2" s="273"/>
      <c r="JDY2" s="273"/>
      <c r="JDZ2" s="273"/>
      <c r="JEA2" s="273"/>
      <c r="JEB2" s="273"/>
      <c r="JEC2" s="273"/>
      <c r="JED2" s="273"/>
      <c r="JEE2" s="273"/>
      <c r="JEF2" s="273"/>
      <c r="JEG2" s="273"/>
      <c r="JEH2" s="273"/>
      <c r="JEI2" s="273"/>
      <c r="JEJ2" s="273"/>
      <c r="JEK2" s="273"/>
      <c r="JEL2" s="273"/>
      <c r="JEM2" s="273"/>
      <c r="JEN2" s="273"/>
      <c r="JEO2" s="273"/>
      <c r="JEP2" s="273"/>
      <c r="JEQ2" s="273"/>
      <c r="JER2" s="273"/>
      <c r="JES2" s="273"/>
      <c r="JET2" s="273"/>
      <c r="JEU2" s="273"/>
      <c r="JEV2" s="273"/>
      <c r="JEW2" s="273"/>
      <c r="JEX2" s="273"/>
      <c r="JEY2" s="273"/>
      <c r="JEZ2" s="273"/>
      <c r="JFA2" s="273"/>
      <c r="JFB2" s="273"/>
      <c r="JFC2" s="273"/>
      <c r="JFD2" s="273"/>
      <c r="JFE2" s="273"/>
      <c r="JFF2" s="273"/>
      <c r="JFG2" s="273"/>
      <c r="JFH2" s="273"/>
      <c r="JFI2" s="273"/>
      <c r="JFJ2" s="273"/>
      <c r="JFK2" s="273"/>
      <c r="JFL2" s="273"/>
      <c r="JFM2" s="273"/>
      <c r="JFN2" s="273"/>
      <c r="JFO2" s="273"/>
      <c r="JFP2" s="273"/>
      <c r="JFQ2" s="273"/>
      <c r="JFR2" s="273"/>
      <c r="JFS2" s="273"/>
      <c r="JFT2" s="273"/>
      <c r="JFU2" s="273"/>
      <c r="JFV2" s="273"/>
      <c r="JFW2" s="273"/>
      <c r="JFX2" s="273"/>
      <c r="JFY2" s="273"/>
      <c r="JFZ2" s="273"/>
      <c r="JGA2" s="273"/>
      <c r="JGB2" s="273"/>
      <c r="JGC2" s="273"/>
      <c r="JGD2" s="273"/>
      <c r="JGE2" s="273"/>
      <c r="JGF2" s="273"/>
      <c r="JGG2" s="273"/>
      <c r="JGH2" s="273"/>
      <c r="JGI2" s="273"/>
      <c r="JGJ2" s="273"/>
      <c r="JGK2" s="273"/>
      <c r="JGL2" s="273"/>
      <c r="JGM2" s="273"/>
      <c r="JGN2" s="273"/>
      <c r="JGO2" s="273"/>
      <c r="JGP2" s="273"/>
      <c r="JGQ2" s="273"/>
      <c r="JGR2" s="273"/>
      <c r="JGS2" s="273"/>
      <c r="JGT2" s="273"/>
      <c r="JGU2" s="273"/>
      <c r="JGV2" s="273"/>
      <c r="JGW2" s="273"/>
      <c r="JGX2" s="273"/>
      <c r="JGY2" s="273"/>
      <c r="JGZ2" s="273"/>
      <c r="JHA2" s="273"/>
      <c r="JHB2" s="273"/>
      <c r="JHC2" s="273"/>
      <c r="JHD2" s="273"/>
      <c r="JHE2" s="273"/>
      <c r="JHF2" s="273"/>
      <c r="JHG2" s="273"/>
      <c r="JHH2" s="273"/>
      <c r="JHI2" s="273"/>
      <c r="JHJ2" s="273"/>
      <c r="JHK2" s="273"/>
      <c r="JHL2" s="273"/>
      <c r="JHM2" s="273"/>
      <c r="JHN2" s="273"/>
      <c r="JHO2" s="273"/>
      <c r="JHP2" s="273"/>
      <c r="JHQ2" s="273"/>
      <c r="JHR2" s="273"/>
      <c r="JHS2" s="273"/>
      <c r="JHT2" s="273"/>
      <c r="JHU2" s="273"/>
      <c r="JHV2" s="273"/>
      <c r="JHW2" s="273"/>
      <c r="JHX2" s="273"/>
      <c r="JHY2" s="273"/>
      <c r="JHZ2" s="273"/>
      <c r="JIA2" s="273"/>
      <c r="JIB2" s="273"/>
      <c r="JIC2" s="273"/>
      <c r="JID2" s="273"/>
      <c r="JIE2" s="273"/>
      <c r="JIF2" s="273"/>
      <c r="JIG2" s="273"/>
      <c r="JIH2" s="273"/>
      <c r="JII2" s="273"/>
      <c r="JIJ2" s="273"/>
      <c r="JIK2" s="273"/>
      <c r="JIL2" s="273"/>
      <c r="JIM2" s="273"/>
      <c r="JIN2" s="273"/>
      <c r="JIO2" s="273"/>
      <c r="JIP2" s="273"/>
      <c r="JIQ2" s="273"/>
      <c r="JIR2" s="273"/>
      <c r="JIS2" s="273"/>
      <c r="JIT2" s="273"/>
      <c r="JIU2" s="273"/>
      <c r="JIV2" s="273"/>
      <c r="JIW2" s="273"/>
      <c r="JIX2" s="273"/>
      <c r="JIY2" s="273"/>
      <c r="JIZ2" s="273"/>
      <c r="JJA2" s="273"/>
      <c r="JJB2" s="273"/>
      <c r="JJC2" s="273"/>
      <c r="JJD2" s="273"/>
      <c r="JJE2" s="273"/>
      <c r="JJF2" s="273"/>
      <c r="JJG2" s="273"/>
      <c r="JJH2" s="273"/>
      <c r="JJI2" s="273"/>
      <c r="JJJ2" s="273"/>
      <c r="JJK2" s="273"/>
      <c r="JJL2" s="273"/>
      <c r="JJM2" s="273"/>
      <c r="JJN2" s="273"/>
      <c r="JJO2" s="273"/>
      <c r="JJP2" s="273"/>
      <c r="JJQ2" s="273"/>
      <c r="JJR2" s="273"/>
      <c r="JJS2" s="273"/>
      <c r="JJT2" s="273"/>
      <c r="JJU2" s="273"/>
      <c r="JJV2" s="273"/>
      <c r="JJW2" s="273"/>
      <c r="JJX2" s="273"/>
      <c r="JJY2" s="273"/>
      <c r="JJZ2" s="273"/>
      <c r="JKA2" s="273"/>
      <c r="JKB2" s="273"/>
      <c r="JKC2" s="273"/>
      <c r="JKD2" s="273"/>
      <c r="JKE2" s="273"/>
      <c r="JKF2" s="273"/>
      <c r="JKG2" s="273"/>
      <c r="JKH2" s="273"/>
      <c r="JKI2" s="273"/>
      <c r="JKJ2" s="273"/>
      <c r="JKK2" s="273"/>
      <c r="JKL2" s="273"/>
      <c r="JKM2" s="273"/>
      <c r="JKN2" s="273"/>
      <c r="JKO2" s="273"/>
      <c r="JKP2" s="273"/>
      <c r="JKQ2" s="273"/>
      <c r="JKR2" s="273"/>
      <c r="JKS2" s="273"/>
      <c r="JKT2" s="273"/>
      <c r="JKU2" s="273"/>
      <c r="JKV2" s="273"/>
      <c r="JKW2" s="273"/>
      <c r="JKX2" s="273"/>
      <c r="JKY2" s="273"/>
      <c r="JKZ2" s="273"/>
      <c r="JLA2" s="273"/>
      <c r="JLB2" s="273"/>
      <c r="JLC2" s="273"/>
      <c r="JLD2" s="273"/>
      <c r="JLE2" s="273"/>
      <c r="JLF2" s="273"/>
      <c r="JLG2" s="273"/>
      <c r="JLH2" s="273"/>
      <c r="JLI2" s="273"/>
      <c r="JLJ2" s="273"/>
      <c r="JLK2" s="273"/>
      <c r="JLL2" s="273"/>
      <c r="JLM2" s="273"/>
      <c r="JLN2" s="273"/>
      <c r="JLO2" s="273"/>
      <c r="JLP2" s="273"/>
      <c r="JLQ2" s="273"/>
      <c r="JLR2" s="273"/>
      <c r="JLS2" s="273"/>
      <c r="JLT2" s="273"/>
      <c r="JLU2" s="273"/>
      <c r="JLV2" s="273"/>
      <c r="JLW2" s="273"/>
      <c r="JLX2" s="273"/>
      <c r="JLY2" s="273"/>
      <c r="JLZ2" s="273"/>
      <c r="JMA2" s="273"/>
      <c r="JMB2" s="273"/>
      <c r="JMC2" s="273"/>
      <c r="JMD2" s="273"/>
      <c r="JME2" s="273"/>
      <c r="JMF2" s="273"/>
      <c r="JMG2" s="273"/>
      <c r="JMH2" s="273"/>
      <c r="JMI2" s="273"/>
      <c r="JMJ2" s="273"/>
      <c r="JMK2" s="273"/>
      <c r="JML2" s="273"/>
      <c r="JMM2" s="273"/>
      <c r="JMN2" s="273"/>
      <c r="JMO2" s="273"/>
      <c r="JMP2" s="273"/>
      <c r="JMQ2" s="273"/>
      <c r="JMR2" s="273"/>
      <c r="JMS2" s="273"/>
      <c r="JMT2" s="273"/>
      <c r="JMU2" s="273"/>
      <c r="JMV2" s="273"/>
      <c r="JMW2" s="273"/>
      <c r="JMX2" s="273"/>
      <c r="JMY2" s="273"/>
      <c r="JMZ2" s="273"/>
      <c r="JNA2" s="273"/>
      <c r="JNB2" s="273"/>
      <c r="JNC2" s="273"/>
      <c r="JND2" s="273"/>
      <c r="JNE2" s="273"/>
      <c r="JNF2" s="273"/>
      <c r="JNG2" s="273"/>
      <c r="JNH2" s="273"/>
      <c r="JNI2" s="273"/>
      <c r="JNJ2" s="273"/>
      <c r="JNK2" s="273"/>
      <c r="JNL2" s="273"/>
      <c r="JNM2" s="273"/>
      <c r="JNN2" s="273"/>
      <c r="JNO2" s="273"/>
      <c r="JNP2" s="273"/>
      <c r="JNQ2" s="273"/>
      <c r="JNR2" s="273"/>
      <c r="JNS2" s="273"/>
      <c r="JNT2" s="273"/>
      <c r="JNU2" s="273"/>
      <c r="JNV2" s="273"/>
      <c r="JNW2" s="273"/>
      <c r="JNX2" s="273"/>
      <c r="JNY2" s="273"/>
      <c r="JNZ2" s="273"/>
      <c r="JOA2" s="273"/>
      <c r="JOB2" s="273"/>
      <c r="JOC2" s="273"/>
      <c r="JOD2" s="273"/>
      <c r="JOE2" s="273"/>
      <c r="JOF2" s="273"/>
      <c r="JOG2" s="273"/>
      <c r="JOH2" s="273"/>
      <c r="JOI2" s="273"/>
      <c r="JOJ2" s="273"/>
      <c r="JOK2" s="273"/>
      <c r="JOL2" s="273"/>
      <c r="JOM2" s="273"/>
      <c r="JON2" s="273"/>
      <c r="JOO2" s="273"/>
      <c r="JOP2" s="273"/>
      <c r="JOQ2" s="273"/>
      <c r="JOR2" s="273"/>
      <c r="JOS2" s="273"/>
      <c r="JOT2" s="273"/>
      <c r="JOU2" s="273"/>
      <c r="JOV2" s="273"/>
      <c r="JOW2" s="273"/>
      <c r="JOX2" s="273"/>
      <c r="JOY2" s="273"/>
      <c r="JOZ2" s="273"/>
      <c r="JPA2" s="273"/>
      <c r="JPB2" s="273"/>
      <c r="JPC2" s="273"/>
      <c r="JPD2" s="273"/>
      <c r="JPE2" s="273"/>
      <c r="JPF2" s="273"/>
      <c r="JPG2" s="273"/>
      <c r="JPH2" s="273"/>
      <c r="JPI2" s="273"/>
      <c r="JPJ2" s="273"/>
      <c r="JPK2" s="273"/>
      <c r="JPL2" s="273"/>
      <c r="JPM2" s="273"/>
      <c r="JPN2" s="273"/>
      <c r="JPO2" s="273"/>
      <c r="JPP2" s="273"/>
      <c r="JPQ2" s="273"/>
      <c r="JPR2" s="273"/>
      <c r="JPS2" s="273"/>
      <c r="JPT2" s="273"/>
      <c r="JPU2" s="273"/>
      <c r="JPV2" s="273"/>
      <c r="JPW2" s="273"/>
      <c r="JPX2" s="273"/>
      <c r="JPY2" s="273"/>
      <c r="JPZ2" s="273"/>
      <c r="JQA2" s="273"/>
      <c r="JQB2" s="273"/>
      <c r="JQC2" s="273"/>
      <c r="JQD2" s="273"/>
      <c r="JQE2" s="273"/>
      <c r="JQF2" s="273"/>
      <c r="JQG2" s="273"/>
      <c r="JQH2" s="273"/>
      <c r="JQI2" s="273"/>
      <c r="JQJ2" s="273"/>
      <c r="JQK2" s="273"/>
      <c r="JQL2" s="273"/>
      <c r="JQM2" s="273"/>
      <c r="JQN2" s="273"/>
      <c r="JQO2" s="273"/>
      <c r="JQP2" s="273"/>
      <c r="JQQ2" s="273"/>
      <c r="JQR2" s="273"/>
      <c r="JQS2" s="273"/>
      <c r="JQT2" s="273"/>
      <c r="JQU2" s="273"/>
      <c r="JQV2" s="273"/>
      <c r="JQW2" s="273"/>
      <c r="JQX2" s="273"/>
      <c r="JQY2" s="273"/>
      <c r="JQZ2" s="273"/>
      <c r="JRA2" s="273"/>
      <c r="JRB2" s="273"/>
      <c r="JRC2" s="273"/>
      <c r="JRD2" s="273"/>
      <c r="JRE2" s="273"/>
      <c r="JRF2" s="273"/>
      <c r="JRG2" s="273"/>
      <c r="JRH2" s="273"/>
      <c r="JRI2" s="273"/>
      <c r="JRJ2" s="273"/>
      <c r="JRK2" s="273"/>
      <c r="JRL2" s="273"/>
      <c r="JRM2" s="273"/>
      <c r="JRN2" s="273"/>
      <c r="JRO2" s="273"/>
      <c r="JRP2" s="273"/>
      <c r="JRQ2" s="273"/>
      <c r="JRR2" s="273"/>
      <c r="JRS2" s="273"/>
      <c r="JRT2" s="273"/>
      <c r="JRU2" s="273"/>
      <c r="JRV2" s="273"/>
      <c r="JRW2" s="273"/>
      <c r="JRX2" s="273"/>
      <c r="JRY2" s="273"/>
      <c r="JRZ2" s="273"/>
      <c r="JSA2" s="273"/>
      <c r="JSB2" s="273"/>
      <c r="JSC2" s="273"/>
      <c r="JSD2" s="273"/>
      <c r="JSE2" s="273"/>
      <c r="JSF2" s="273"/>
      <c r="JSG2" s="273"/>
      <c r="JSH2" s="273"/>
      <c r="JSI2" s="273"/>
      <c r="JSJ2" s="273"/>
      <c r="JSK2" s="273"/>
      <c r="JSL2" s="273"/>
      <c r="JSM2" s="273"/>
      <c r="JSN2" s="273"/>
      <c r="JSO2" s="273"/>
      <c r="JSP2" s="273"/>
      <c r="JSQ2" s="273"/>
      <c r="JSR2" s="273"/>
      <c r="JSS2" s="273"/>
      <c r="JST2" s="273"/>
      <c r="JSU2" s="273"/>
      <c r="JSV2" s="273"/>
      <c r="JSW2" s="273"/>
      <c r="JSX2" s="273"/>
      <c r="JSY2" s="273"/>
      <c r="JSZ2" s="273"/>
      <c r="JTA2" s="273"/>
      <c r="JTB2" s="273"/>
      <c r="JTC2" s="273"/>
      <c r="JTD2" s="273"/>
      <c r="JTE2" s="273"/>
      <c r="JTF2" s="273"/>
      <c r="JTG2" s="273"/>
      <c r="JTH2" s="273"/>
      <c r="JTI2" s="273"/>
      <c r="JTJ2" s="273"/>
      <c r="JTK2" s="273"/>
      <c r="JTL2" s="273"/>
      <c r="JTM2" s="273"/>
      <c r="JTN2" s="273"/>
      <c r="JTO2" s="273"/>
      <c r="JTP2" s="273"/>
      <c r="JTQ2" s="273"/>
      <c r="JTR2" s="273"/>
      <c r="JTS2" s="273"/>
      <c r="JTT2" s="273"/>
      <c r="JTU2" s="273"/>
      <c r="JTV2" s="273"/>
      <c r="JTW2" s="273"/>
      <c r="JTX2" s="273"/>
      <c r="JTY2" s="273"/>
      <c r="JTZ2" s="273"/>
      <c r="JUA2" s="273"/>
      <c r="JUB2" s="273"/>
      <c r="JUC2" s="273"/>
      <c r="JUD2" s="273"/>
      <c r="JUE2" s="273"/>
      <c r="JUF2" s="273"/>
      <c r="JUG2" s="273"/>
      <c r="JUH2" s="273"/>
      <c r="JUI2" s="273"/>
      <c r="JUJ2" s="273"/>
      <c r="JUK2" s="273"/>
      <c r="JUL2" s="273"/>
      <c r="JUM2" s="273"/>
      <c r="JUN2" s="273"/>
      <c r="JUO2" s="273"/>
      <c r="JUP2" s="273"/>
      <c r="JUQ2" s="273"/>
      <c r="JUR2" s="273"/>
      <c r="JUS2" s="273"/>
      <c r="JUT2" s="273"/>
      <c r="JUU2" s="273"/>
      <c r="JUV2" s="273"/>
      <c r="JUW2" s="273"/>
      <c r="JUX2" s="273"/>
      <c r="JUY2" s="273"/>
      <c r="JUZ2" s="273"/>
      <c r="JVA2" s="273"/>
      <c r="JVB2" s="273"/>
      <c r="JVC2" s="273"/>
      <c r="JVD2" s="273"/>
      <c r="JVE2" s="273"/>
      <c r="JVF2" s="273"/>
      <c r="JVG2" s="273"/>
      <c r="JVH2" s="273"/>
      <c r="JVI2" s="273"/>
      <c r="JVJ2" s="273"/>
      <c r="JVK2" s="273"/>
      <c r="JVL2" s="273"/>
      <c r="JVM2" s="273"/>
      <c r="JVN2" s="273"/>
      <c r="JVO2" s="273"/>
      <c r="JVP2" s="273"/>
      <c r="JVQ2" s="273"/>
      <c r="JVR2" s="273"/>
      <c r="JVS2" s="273"/>
      <c r="JVT2" s="273"/>
      <c r="JVU2" s="273"/>
      <c r="JVV2" s="273"/>
      <c r="JVW2" s="273"/>
      <c r="JVX2" s="273"/>
      <c r="JVY2" s="273"/>
      <c r="JVZ2" s="273"/>
      <c r="JWA2" s="273"/>
      <c r="JWB2" s="273"/>
      <c r="JWC2" s="273"/>
      <c r="JWD2" s="273"/>
      <c r="JWE2" s="273"/>
      <c r="JWF2" s="273"/>
      <c r="JWG2" s="273"/>
      <c r="JWH2" s="273"/>
      <c r="JWI2" s="273"/>
      <c r="JWJ2" s="273"/>
      <c r="JWK2" s="273"/>
      <c r="JWL2" s="273"/>
      <c r="JWM2" s="273"/>
      <c r="JWN2" s="273"/>
      <c r="JWO2" s="273"/>
      <c r="JWP2" s="273"/>
      <c r="JWQ2" s="273"/>
      <c r="JWR2" s="273"/>
      <c r="JWS2" s="273"/>
      <c r="JWT2" s="273"/>
      <c r="JWU2" s="273"/>
      <c r="JWV2" s="273"/>
      <c r="JWW2" s="273"/>
      <c r="JWX2" s="273"/>
      <c r="JWY2" s="273"/>
      <c r="JWZ2" s="273"/>
      <c r="JXA2" s="273"/>
      <c r="JXB2" s="273"/>
      <c r="JXC2" s="273"/>
      <c r="JXD2" s="273"/>
      <c r="JXE2" s="273"/>
      <c r="JXF2" s="273"/>
      <c r="JXG2" s="273"/>
      <c r="JXH2" s="273"/>
      <c r="JXI2" s="273"/>
      <c r="JXJ2" s="273"/>
      <c r="JXK2" s="273"/>
      <c r="JXL2" s="273"/>
      <c r="JXM2" s="273"/>
      <c r="JXN2" s="273"/>
      <c r="JXO2" s="273"/>
      <c r="JXP2" s="273"/>
      <c r="JXQ2" s="273"/>
      <c r="JXR2" s="273"/>
      <c r="JXS2" s="273"/>
      <c r="JXT2" s="273"/>
      <c r="JXU2" s="273"/>
      <c r="JXV2" s="273"/>
      <c r="JXW2" s="273"/>
      <c r="JXX2" s="273"/>
      <c r="JXY2" s="273"/>
      <c r="JXZ2" s="273"/>
      <c r="JYA2" s="273"/>
      <c r="JYB2" s="273"/>
      <c r="JYC2" s="273"/>
      <c r="JYD2" s="273"/>
      <c r="JYE2" s="273"/>
      <c r="JYF2" s="273"/>
      <c r="JYG2" s="273"/>
      <c r="JYH2" s="273"/>
      <c r="JYI2" s="273"/>
      <c r="JYJ2" s="273"/>
      <c r="JYK2" s="273"/>
      <c r="JYL2" s="273"/>
      <c r="JYM2" s="273"/>
      <c r="JYN2" s="273"/>
      <c r="JYO2" s="273"/>
      <c r="JYP2" s="273"/>
      <c r="JYQ2" s="273"/>
      <c r="JYR2" s="273"/>
      <c r="JYS2" s="273"/>
      <c r="JYT2" s="273"/>
      <c r="JYU2" s="273"/>
      <c r="JYV2" s="273"/>
      <c r="JYW2" s="273"/>
      <c r="JYX2" s="273"/>
      <c r="JYY2" s="273"/>
      <c r="JYZ2" s="273"/>
      <c r="JZA2" s="273"/>
      <c r="JZB2" s="273"/>
      <c r="JZC2" s="273"/>
      <c r="JZD2" s="273"/>
      <c r="JZE2" s="273"/>
      <c r="JZF2" s="273"/>
      <c r="JZG2" s="273"/>
      <c r="JZH2" s="273"/>
      <c r="JZI2" s="273"/>
      <c r="JZJ2" s="273"/>
      <c r="JZK2" s="273"/>
      <c r="JZL2" s="273"/>
      <c r="JZM2" s="273"/>
      <c r="JZN2" s="273"/>
      <c r="JZO2" s="273"/>
      <c r="JZP2" s="273"/>
      <c r="JZQ2" s="273"/>
      <c r="JZR2" s="273"/>
      <c r="JZS2" s="273"/>
      <c r="JZT2" s="273"/>
      <c r="JZU2" s="273"/>
      <c r="JZV2" s="273"/>
      <c r="JZW2" s="273"/>
      <c r="JZX2" s="273"/>
      <c r="JZY2" s="273"/>
      <c r="JZZ2" s="273"/>
      <c r="KAA2" s="273"/>
      <c r="KAB2" s="273"/>
      <c r="KAC2" s="273"/>
      <c r="KAD2" s="273"/>
      <c r="KAE2" s="273"/>
      <c r="KAF2" s="273"/>
      <c r="KAG2" s="273"/>
      <c r="KAH2" s="273"/>
      <c r="KAI2" s="273"/>
      <c r="KAJ2" s="273"/>
      <c r="KAK2" s="273"/>
      <c r="KAL2" s="273"/>
      <c r="KAM2" s="273"/>
      <c r="KAN2" s="273"/>
      <c r="KAO2" s="273"/>
      <c r="KAP2" s="273"/>
      <c r="KAQ2" s="273"/>
      <c r="KAR2" s="273"/>
      <c r="KAS2" s="273"/>
      <c r="KAT2" s="273"/>
      <c r="KAU2" s="273"/>
      <c r="KAV2" s="273"/>
      <c r="KAW2" s="273"/>
      <c r="KAX2" s="273"/>
      <c r="KAY2" s="273"/>
      <c r="KAZ2" s="273"/>
      <c r="KBA2" s="273"/>
      <c r="KBB2" s="273"/>
      <c r="KBC2" s="273"/>
      <c r="KBD2" s="273"/>
      <c r="KBE2" s="273"/>
      <c r="KBF2" s="273"/>
      <c r="KBG2" s="273"/>
      <c r="KBH2" s="273"/>
      <c r="KBI2" s="273"/>
      <c r="KBJ2" s="273"/>
      <c r="KBK2" s="273"/>
      <c r="KBL2" s="273"/>
      <c r="KBM2" s="273"/>
      <c r="KBN2" s="273"/>
      <c r="KBO2" s="273"/>
      <c r="KBP2" s="273"/>
      <c r="KBQ2" s="273"/>
      <c r="KBR2" s="273"/>
      <c r="KBS2" s="273"/>
      <c r="KBT2" s="273"/>
      <c r="KBU2" s="273"/>
      <c r="KBV2" s="273"/>
      <c r="KBW2" s="273"/>
      <c r="KBX2" s="273"/>
      <c r="KBY2" s="273"/>
      <c r="KBZ2" s="273"/>
      <c r="KCA2" s="273"/>
      <c r="KCB2" s="273"/>
      <c r="KCC2" s="273"/>
      <c r="KCD2" s="273"/>
      <c r="KCE2" s="273"/>
      <c r="KCF2" s="273"/>
      <c r="KCG2" s="273"/>
      <c r="KCH2" s="273"/>
      <c r="KCI2" s="273"/>
      <c r="KCJ2" s="273"/>
      <c r="KCK2" s="273"/>
      <c r="KCL2" s="273"/>
      <c r="KCM2" s="273"/>
      <c r="KCN2" s="273"/>
      <c r="KCO2" s="273"/>
      <c r="KCP2" s="273"/>
      <c r="KCQ2" s="273"/>
      <c r="KCR2" s="273"/>
      <c r="KCS2" s="273"/>
      <c r="KCT2" s="273"/>
      <c r="KCU2" s="273"/>
      <c r="KCV2" s="273"/>
      <c r="KCW2" s="273"/>
      <c r="KCX2" s="273"/>
      <c r="KCY2" s="273"/>
      <c r="KCZ2" s="273"/>
      <c r="KDA2" s="273"/>
      <c r="KDB2" s="273"/>
      <c r="KDC2" s="273"/>
      <c r="KDD2" s="273"/>
      <c r="KDE2" s="273"/>
      <c r="KDF2" s="273"/>
      <c r="KDG2" s="273"/>
      <c r="KDH2" s="273"/>
      <c r="KDI2" s="273"/>
      <c r="KDJ2" s="273"/>
      <c r="KDK2" s="273"/>
      <c r="KDL2" s="273"/>
      <c r="KDM2" s="273"/>
      <c r="KDN2" s="273"/>
      <c r="KDO2" s="273"/>
      <c r="KDP2" s="273"/>
      <c r="KDQ2" s="273"/>
      <c r="KDR2" s="273"/>
      <c r="KDS2" s="273"/>
      <c r="KDT2" s="273"/>
      <c r="KDU2" s="273"/>
      <c r="KDV2" s="273"/>
      <c r="KDW2" s="273"/>
      <c r="KDX2" s="273"/>
      <c r="KDY2" s="273"/>
      <c r="KDZ2" s="273"/>
      <c r="KEA2" s="273"/>
      <c r="KEB2" s="273"/>
      <c r="KEC2" s="273"/>
      <c r="KED2" s="273"/>
      <c r="KEE2" s="273"/>
      <c r="KEF2" s="273"/>
      <c r="KEG2" s="273"/>
      <c r="KEH2" s="273"/>
      <c r="KEI2" s="273"/>
      <c r="KEJ2" s="273"/>
      <c r="KEK2" s="273"/>
      <c r="KEL2" s="273"/>
      <c r="KEM2" s="273"/>
      <c r="KEN2" s="273"/>
      <c r="KEO2" s="273"/>
      <c r="KEP2" s="273"/>
      <c r="KEQ2" s="273"/>
      <c r="KER2" s="273"/>
      <c r="KES2" s="273"/>
      <c r="KET2" s="273"/>
      <c r="KEU2" s="273"/>
      <c r="KEV2" s="273"/>
      <c r="KEW2" s="273"/>
      <c r="KEX2" s="273"/>
      <c r="KEY2" s="273"/>
      <c r="KEZ2" s="273"/>
      <c r="KFA2" s="273"/>
      <c r="KFB2" s="273"/>
      <c r="KFC2" s="273"/>
      <c r="KFD2" s="273"/>
      <c r="KFE2" s="273"/>
      <c r="KFF2" s="273"/>
      <c r="KFG2" s="273"/>
      <c r="KFH2" s="273"/>
      <c r="KFI2" s="273"/>
      <c r="KFJ2" s="273"/>
      <c r="KFK2" s="273"/>
      <c r="KFL2" s="273"/>
      <c r="KFM2" s="273"/>
      <c r="KFN2" s="273"/>
      <c r="KFO2" s="273"/>
      <c r="KFP2" s="273"/>
      <c r="KFQ2" s="273"/>
      <c r="KFR2" s="273"/>
      <c r="KFS2" s="273"/>
      <c r="KFT2" s="273"/>
      <c r="KFU2" s="273"/>
      <c r="KFV2" s="273"/>
      <c r="KFW2" s="273"/>
      <c r="KFX2" s="273"/>
      <c r="KFY2" s="273"/>
      <c r="KFZ2" s="273"/>
      <c r="KGA2" s="273"/>
      <c r="KGB2" s="273"/>
      <c r="KGC2" s="273"/>
      <c r="KGD2" s="273"/>
      <c r="KGE2" s="273"/>
      <c r="KGF2" s="273"/>
      <c r="KGG2" s="273"/>
      <c r="KGH2" s="273"/>
      <c r="KGI2" s="273"/>
      <c r="KGJ2" s="273"/>
      <c r="KGK2" s="273"/>
      <c r="KGL2" s="273"/>
      <c r="KGM2" s="273"/>
      <c r="KGN2" s="273"/>
      <c r="KGO2" s="273"/>
      <c r="KGP2" s="273"/>
      <c r="KGQ2" s="273"/>
      <c r="KGR2" s="273"/>
      <c r="KGS2" s="273"/>
      <c r="KGT2" s="273"/>
      <c r="KGU2" s="273"/>
      <c r="KGV2" s="273"/>
      <c r="KGW2" s="273"/>
      <c r="KGX2" s="273"/>
      <c r="KGY2" s="273"/>
      <c r="KGZ2" s="273"/>
      <c r="KHA2" s="273"/>
      <c r="KHB2" s="273"/>
      <c r="KHC2" s="273"/>
      <c r="KHD2" s="273"/>
      <c r="KHE2" s="273"/>
      <c r="KHF2" s="273"/>
      <c r="KHG2" s="273"/>
      <c r="KHH2" s="273"/>
      <c r="KHI2" s="273"/>
      <c r="KHJ2" s="273"/>
      <c r="KHK2" s="273"/>
      <c r="KHL2" s="273"/>
      <c r="KHM2" s="273"/>
      <c r="KHN2" s="273"/>
      <c r="KHO2" s="273"/>
      <c r="KHP2" s="273"/>
      <c r="KHQ2" s="273"/>
      <c r="KHR2" s="273"/>
      <c r="KHS2" s="273"/>
      <c r="KHT2" s="273"/>
      <c r="KHU2" s="273"/>
      <c r="KHV2" s="273"/>
      <c r="KHW2" s="273"/>
      <c r="KHX2" s="273"/>
      <c r="KHY2" s="273"/>
      <c r="KHZ2" s="273"/>
      <c r="KIA2" s="273"/>
      <c r="KIB2" s="273"/>
      <c r="KIC2" s="273"/>
      <c r="KID2" s="273"/>
      <c r="KIE2" s="273"/>
      <c r="KIF2" s="273"/>
      <c r="KIG2" s="273"/>
      <c r="KIH2" s="273"/>
      <c r="KII2" s="273"/>
      <c r="KIJ2" s="273"/>
      <c r="KIK2" s="273"/>
      <c r="KIL2" s="273"/>
      <c r="KIM2" s="273"/>
      <c r="KIN2" s="273"/>
      <c r="KIO2" s="273"/>
      <c r="KIP2" s="273"/>
      <c r="KIQ2" s="273"/>
      <c r="KIR2" s="273"/>
      <c r="KIS2" s="273"/>
      <c r="KIT2" s="273"/>
      <c r="KIU2" s="273"/>
      <c r="KIV2" s="273"/>
      <c r="KIW2" s="273"/>
      <c r="KIX2" s="273"/>
      <c r="KIY2" s="273"/>
      <c r="KIZ2" s="273"/>
      <c r="KJA2" s="273"/>
      <c r="KJB2" s="273"/>
      <c r="KJC2" s="273"/>
      <c r="KJD2" s="273"/>
      <c r="KJE2" s="273"/>
      <c r="KJF2" s="273"/>
      <c r="KJG2" s="273"/>
      <c r="KJH2" s="273"/>
      <c r="KJI2" s="273"/>
      <c r="KJJ2" s="273"/>
      <c r="KJK2" s="273"/>
      <c r="KJL2" s="273"/>
      <c r="KJM2" s="273"/>
      <c r="KJN2" s="273"/>
      <c r="KJO2" s="273"/>
      <c r="KJP2" s="273"/>
      <c r="KJQ2" s="273"/>
      <c r="KJR2" s="273"/>
      <c r="KJS2" s="273"/>
      <c r="KJT2" s="273"/>
      <c r="KJU2" s="273"/>
      <c r="KJV2" s="273"/>
      <c r="KJW2" s="273"/>
      <c r="KJX2" s="273"/>
      <c r="KJY2" s="273"/>
      <c r="KJZ2" s="273"/>
      <c r="KKA2" s="273"/>
      <c r="KKB2" s="273"/>
      <c r="KKC2" s="273"/>
      <c r="KKD2" s="273"/>
      <c r="KKE2" s="273"/>
      <c r="KKF2" s="273"/>
      <c r="KKG2" s="273"/>
      <c r="KKH2" s="273"/>
      <c r="KKI2" s="273"/>
      <c r="KKJ2" s="273"/>
      <c r="KKK2" s="273"/>
      <c r="KKL2" s="273"/>
      <c r="KKM2" s="273"/>
      <c r="KKN2" s="273"/>
      <c r="KKO2" s="273"/>
      <c r="KKP2" s="273"/>
      <c r="KKQ2" s="273"/>
      <c r="KKR2" s="273"/>
      <c r="KKS2" s="273"/>
      <c r="KKT2" s="273"/>
      <c r="KKU2" s="273"/>
      <c r="KKV2" s="273"/>
      <c r="KKW2" s="273"/>
      <c r="KKX2" s="273"/>
      <c r="KKY2" s="273"/>
      <c r="KKZ2" s="273"/>
      <c r="KLA2" s="273"/>
      <c r="KLB2" s="273"/>
      <c r="KLC2" s="273"/>
      <c r="KLD2" s="273"/>
      <c r="KLE2" s="273"/>
      <c r="KLF2" s="273"/>
      <c r="KLG2" s="273"/>
      <c r="KLH2" s="273"/>
      <c r="KLI2" s="273"/>
      <c r="KLJ2" s="273"/>
      <c r="KLK2" s="273"/>
      <c r="KLL2" s="273"/>
      <c r="KLM2" s="273"/>
      <c r="KLN2" s="273"/>
      <c r="KLO2" s="273"/>
      <c r="KLP2" s="273"/>
      <c r="KLQ2" s="273"/>
      <c r="KLR2" s="273"/>
      <c r="KLS2" s="273"/>
      <c r="KLT2" s="273"/>
      <c r="KLU2" s="273"/>
      <c r="KLV2" s="273"/>
      <c r="KLW2" s="273"/>
      <c r="KLX2" s="273"/>
      <c r="KLY2" s="273"/>
      <c r="KLZ2" s="273"/>
      <c r="KMA2" s="273"/>
      <c r="KMB2" s="273"/>
      <c r="KMC2" s="273"/>
      <c r="KMD2" s="273"/>
      <c r="KME2" s="273"/>
      <c r="KMF2" s="273"/>
      <c r="KMG2" s="273"/>
      <c r="KMH2" s="273"/>
      <c r="KMI2" s="273"/>
      <c r="KMJ2" s="273"/>
      <c r="KMK2" s="273"/>
      <c r="KML2" s="273"/>
      <c r="KMM2" s="273"/>
      <c r="KMN2" s="273"/>
      <c r="KMO2" s="273"/>
      <c r="KMP2" s="273"/>
      <c r="KMQ2" s="273"/>
      <c r="KMR2" s="273"/>
      <c r="KMS2" s="273"/>
      <c r="KMT2" s="273"/>
      <c r="KMU2" s="273"/>
      <c r="KMV2" s="273"/>
      <c r="KMW2" s="273"/>
      <c r="KMX2" s="273"/>
      <c r="KMY2" s="273"/>
      <c r="KMZ2" s="273"/>
      <c r="KNA2" s="273"/>
      <c r="KNB2" s="273"/>
      <c r="KNC2" s="273"/>
      <c r="KND2" s="273"/>
      <c r="KNE2" s="273"/>
      <c r="KNF2" s="273"/>
      <c r="KNG2" s="273"/>
      <c r="KNH2" s="273"/>
      <c r="KNI2" s="273"/>
      <c r="KNJ2" s="273"/>
      <c r="KNK2" s="273"/>
      <c r="KNL2" s="273"/>
      <c r="KNM2" s="273"/>
      <c r="KNN2" s="273"/>
      <c r="KNO2" s="273"/>
      <c r="KNP2" s="273"/>
      <c r="KNQ2" s="273"/>
      <c r="KNR2" s="273"/>
      <c r="KNS2" s="273"/>
      <c r="KNT2" s="273"/>
      <c r="KNU2" s="273"/>
      <c r="KNV2" s="273"/>
      <c r="KNW2" s="273"/>
      <c r="KNX2" s="273"/>
      <c r="KNY2" s="273"/>
      <c r="KNZ2" s="273"/>
      <c r="KOA2" s="273"/>
      <c r="KOB2" s="273"/>
      <c r="KOC2" s="273"/>
      <c r="KOD2" s="273"/>
      <c r="KOE2" s="273"/>
      <c r="KOF2" s="273"/>
      <c r="KOG2" s="273"/>
      <c r="KOH2" s="273"/>
      <c r="KOI2" s="273"/>
      <c r="KOJ2" s="273"/>
      <c r="KOK2" s="273"/>
      <c r="KOL2" s="273"/>
      <c r="KOM2" s="273"/>
      <c r="KON2" s="273"/>
      <c r="KOO2" s="273"/>
      <c r="KOP2" s="273"/>
      <c r="KOQ2" s="273"/>
      <c r="KOR2" s="273"/>
      <c r="KOS2" s="273"/>
      <c r="KOT2" s="273"/>
      <c r="KOU2" s="273"/>
      <c r="KOV2" s="273"/>
      <c r="KOW2" s="273"/>
      <c r="KOX2" s="273"/>
      <c r="KOY2" s="273"/>
      <c r="KOZ2" s="273"/>
      <c r="KPA2" s="273"/>
      <c r="KPB2" s="273"/>
      <c r="KPC2" s="273"/>
      <c r="KPD2" s="273"/>
      <c r="KPE2" s="273"/>
      <c r="KPF2" s="273"/>
      <c r="KPG2" s="273"/>
      <c r="KPH2" s="273"/>
      <c r="KPI2" s="273"/>
      <c r="KPJ2" s="273"/>
      <c r="KPK2" s="273"/>
      <c r="KPL2" s="273"/>
      <c r="KPM2" s="273"/>
      <c r="KPN2" s="273"/>
      <c r="KPO2" s="273"/>
      <c r="KPP2" s="273"/>
      <c r="KPQ2" s="273"/>
      <c r="KPR2" s="273"/>
      <c r="KPS2" s="273"/>
      <c r="KPT2" s="273"/>
      <c r="KPU2" s="273"/>
      <c r="KPV2" s="273"/>
      <c r="KPW2" s="273"/>
      <c r="KPX2" s="273"/>
      <c r="KPY2" s="273"/>
      <c r="KPZ2" s="273"/>
      <c r="KQA2" s="273"/>
      <c r="KQB2" s="273"/>
      <c r="KQC2" s="273"/>
      <c r="KQD2" s="273"/>
      <c r="KQE2" s="273"/>
      <c r="KQF2" s="273"/>
      <c r="KQG2" s="273"/>
      <c r="KQH2" s="273"/>
      <c r="KQI2" s="273"/>
      <c r="KQJ2" s="273"/>
      <c r="KQK2" s="273"/>
      <c r="KQL2" s="273"/>
      <c r="KQM2" s="273"/>
      <c r="KQN2" s="273"/>
      <c r="KQO2" s="273"/>
      <c r="KQP2" s="273"/>
      <c r="KQQ2" s="273"/>
      <c r="KQR2" s="273"/>
      <c r="KQS2" s="273"/>
      <c r="KQT2" s="273"/>
      <c r="KQU2" s="273"/>
      <c r="KQV2" s="273"/>
      <c r="KQW2" s="273"/>
      <c r="KQX2" s="273"/>
      <c r="KQY2" s="273"/>
      <c r="KQZ2" s="273"/>
      <c r="KRA2" s="273"/>
      <c r="KRB2" s="273"/>
      <c r="KRC2" s="273"/>
      <c r="KRD2" s="273"/>
      <c r="KRE2" s="273"/>
      <c r="KRF2" s="273"/>
      <c r="KRG2" s="273"/>
      <c r="KRH2" s="273"/>
      <c r="KRI2" s="273"/>
      <c r="KRJ2" s="273"/>
      <c r="KRK2" s="273"/>
      <c r="KRL2" s="273"/>
      <c r="KRM2" s="273"/>
      <c r="KRN2" s="273"/>
      <c r="KRO2" s="273"/>
      <c r="KRP2" s="273"/>
      <c r="KRQ2" s="273"/>
      <c r="KRR2" s="273"/>
      <c r="KRS2" s="273"/>
      <c r="KRT2" s="273"/>
      <c r="KRU2" s="273"/>
      <c r="KRV2" s="273"/>
      <c r="KRW2" s="273"/>
      <c r="KRX2" s="273"/>
      <c r="KRY2" s="273"/>
      <c r="KRZ2" s="273"/>
      <c r="KSA2" s="273"/>
      <c r="KSB2" s="273"/>
      <c r="KSC2" s="273"/>
      <c r="KSD2" s="273"/>
      <c r="KSE2" s="273"/>
      <c r="KSF2" s="273"/>
      <c r="KSG2" s="273"/>
      <c r="KSH2" s="273"/>
      <c r="KSI2" s="273"/>
      <c r="KSJ2" s="273"/>
      <c r="KSK2" s="273"/>
      <c r="KSL2" s="273"/>
      <c r="KSM2" s="273"/>
      <c r="KSN2" s="273"/>
      <c r="KSO2" s="273"/>
      <c r="KSP2" s="273"/>
      <c r="KSQ2" s="273"/>
      <c r="KSR2" s="273"/>
      <c r="KSS2" s="273"/>
      <c r="KST2" s="273"/>
      <c r="KSU2" s="273"/>
      <c r="KSV2" s="273"/>
      <c r="KSW2" s="273"/>
      <c r="KSX2" s="273"/>
      <c r="KSY2" s="273"/>
      <c r="KSZ2" s="273"/>
      <c r="KTA2" s="273"/>
      <c r="KTB2" s="273"/>
      <c r="KTC2" s="273"/>
      <c r="KTD2" s="273"/>
      <c r="KTE2" s="273"/>
      <c r="KTF2" s="273"/>
      <c r="KTG2" s="273"/>
      <c r="KTH2" s="273"/>
      <c r="KTI2" s="273"/>
      <c r="KTJ2" s="273"/>
      <c r="KTK2" s="273"/>
      <c r="KTL2" s="273"/>
      <c r="KTM2" s="273"/>
      <c r="KTN2" s="273"/>
      <c r="KTO2" s="273"/>
      <c r="KTP2" s="273"/>
      <c r="KTQ2" s="273"/>
      <c r="KTR2" s="273"/>
      <c r="KTS2" s="273"/>
      <c r="KTT2" s="273"/>
      <c r="KTU2" s="273"/>
      <c r="KTV2" s="273"/>
      <c r="KTW2" s="273"/>
      <c r="KTX2" s="273"/>
      <c r="KTY2" s="273"/>
      <c r="KTZ2" s="273"/>
      <c r="KUA2" s="273"/>
      <c r="KUB2" s="273"/>
      <c r="KUC2" s="273"/>
      <c r="KUD2" s="273"/>
      <c r="KUE2" s="273"/>
      <c r="KUF2" s="273"/>
      <c r="KUG2" s="273"/>
      <c r="KUH2" s="273"/>
      <c r="KUI2" s="273"/>
      <c r="KUJ2" s="273"/>
      <c r="KUK2" s="273"/>
      <c r="KUL2" s="273"/>
      <c r="KUM2" s="273"/>
      <c r="KUN2" s="273"/>
      <c r="KUO2" s="273"/>
      <c r="KUP2" s="273"/>
      <c r="KUQ2" s="273"/>
      <c r="KUR2" s="273"/>
      <c r="KUS2" s="273"/>
      <c r="KUT2" s="273"/>
      <c r="KUU2" s="273"/>
      <c r="KUV2" s="273"/>
      <c r="KUW2" s="273"/>
      <c r="KUX2" s="273"/>
      <c r="KUY2" s="273"/>
      <c r="KUZ2" s="273"/>
      <c r="KVA2" s="273"/>
      <c r="KVB2" s="273"/>
      <c r="KVC2" s="273"/>
      <c r="KVD2" s="273"/>
      <c r="KVE2" s="273"/>
      <c r="KVF2" s="273"/>
      <c r="KVG2" s="273"/>
      <c r="KVH2" s="273"/>
      <c r="KVI2" s="273"/>
      <c r="KVJ2" s="273"/>
      <c r="KVK2" s="273"/>
      <c r="KVL2" s="273"/>
      <c r="KVM2" s="273"/>
      <c r="KVN2" s="273"/>
      <c r="KVO2" s="273"/>
      <c r="KVP2" s="273"/>
      <c r="KVQ2" s="273"/>
      <c r="KVR2" s="273"/>
      <c r="KVS2" s="273"/>
      <c r="KVT2" s="273"/>
      <c r="KVU2" s="273"/>
      <c r="KVV2" s="273"/>
      <c r="KVW2" s="273"/>
      <c r="KVX2" s="273"/>
      <c r="KVY2" s="273"/>
      <c r="KVZ2" s="273"/>
      <c r="KWA2" s="273"/>
      <c r="KWB2" s="273"/>
      <c r="KWC2" s="273"/>
      <c r="KWD2" s="273"/>
      <c r="KWE2" s="273"/>
      <c r="KWF2" s="273"/>
      <c r="KWG2" s="273"/>
      <c r="KWH2" s="273"/>
      <c r="KWI2" s="273"/>
      <c r="KWJ2" s="273"/>
      <c r="KWK2" s="273"/>
      <c r="KWL2" s="273"/>
      <c r="KWM2" s="273"/>
      <c r="KWN2" s="273"/>
      <c r="KWO2" s="273"/>
      <c r="KWP2" s="273"/>
      <c r="KWQ2" s="273"/>
      <c r="KWR2" s="273"/>
      <c r="KWS2" s="273"/>
      <c r="KWT2" s="273"/>
      <c r="KWU2" s="273"/>
      <c r="KWV2" s="273"/>
      <c r="KWW2" s="273"/>
      <c r="KWX2" s="273"/>
      <c r="KWY2" s="273"/>
      <c r="KWZ2" s="273"/>
      <c r="KXA2" s="273"/>
      <c r="KXB2" s="273"/>
      <c r="KXC2" s="273"/>
      <c r="KXD2" s="273"/>
      <c r="KXE2" s="273"/>
      <c r="KXF2" s="273"/>
      <c r="KXG2" s="273"/>
      <c r="KXH2" s="273"/>
      <c r="KXI2" s="273"/>
      <c r="KXJ2" s="273"/>
      <c r="KXK2" s="273"/>
      <c r="KXL2" s="273"/>
      <c r="KXM2" s="273"/>
      <c r="KXN2" s="273"/>
      <c r="KXO2" s="273"/>
      <c r="KXP2" s="273"/>
      <c r="KXQ2" s="273"/>
      <c r="KXR2" s="273"/>
      <c r="KXS2" s="273"/>
      <c r="KXT2" s="273"/>
      <c r="KXU2" s="273"/>
      <c r="KXV2" s="273"/>
      <c r="KXW2" s="273"/>
      <c r="KXX2" s="273"/>
      <c r="KXY2" s="273"/>
      <c r="KXZ2" s="273"/>
      <c r="KYA2" s="273"/>
      <c r="KYB2" s="273"/>
      <c r="KYC2" s="273"/>
      <c r="KYD2" s="273"/>
      <c r="KYE2" s="273"/>
      <c r="KYF2" s="273"/>
      <c r="KYG2" s="273"/>
      <c r="KYH2" s="273"/>
      <c r="KYI2" s="273"/>
      <c r="KYJ2" s="273"/>
      <c r="KYK2" s="273"/>
      <c r="KYL2" s="273"/>
      <c r="KYM2" s="273"/>
      <c r="KYN2" s="273"/>
      <c r="KYO2" s="273"/>
      <c r="KYP2" s="273"/>
      <c r="KYQ2" s="273"/>
      <c r="KYR2" s="273"/>
      <c r="KYS2" s="273"/>
      <c r="KYT2" s="273"/>
      <c r="KYU2" s="273"/>
      <c r="KYV2" s="273"/>
      <c r="KYW2" s="273"/>
      <c r="KYX2" s="273"/>
      <c r="KYY2" s="273"/>
      <c r="KYZ2" s="273"/>
      <c r="KZA2" s="273"/>
      <c r="KZB2" s="273"/>
      <c r="KZC2" s="273"/>
      <c r="KZD2" s="273"/>
      <c r="KZE2" s="273"/>
      <c r="KZF2" s="273"/>
      <c r="KZG2" s="273"/>
      <c r="KZH2" s="273"/>
      <c r="KZI2" s="273"/>
      <c r="KZJ2" s="273"/>
      <c r="KZK2" s="273"/>
      <c r="KZL2" s="273"/>
      <c r="KZM2" s="273"/>
      <c r="KZN2" s="273"/>
      <c r="KZO2" s="273"/>
      <c r="KZP2" s="273"/>
      <c r="KZQ2" s="273"/>
      <c r="KZR2" s="273"/>
      <c r="KZS2" s="273"/>
      <c r="KZT2" s="273"/>
      <c r="KZU2" s="273"/>
      <c r="KZV2" s="273"/>
      <c r="KZW2" s="273"/>
      <c r="KZX2" s="273"/>
      <c r="KZY2" s="273"/>
      <c r="KZZ2" s="273"/>
      <c r="LAA2" s="273"/>
      <c r="LAB2" s="273"/>
      <c r="LAC2" s="273"/>
      <c r="LAD2" s="273"/>
      <c r="LAE2" s="273"/>
      <c r="LAF2" s="273"/>
      <c r="LAG2" s="273"/>
      <c r="LAH2" s="273"/>
      <c r="LAI2" s="273"/>
      <c r="LAJ2" s="273"/>
      <c r="LAK2" s="273"/>
      <c r="LAL2" s="273"/>
      <c r="LAM2" s="273"/>
      <c r="LAN2" s="273"/>
      <c r="LAO2" s="273"/>
      <c r="LAP2" s="273"/>
      <c r="LAQ2" s="273"/>
      <c r="LAR2" s="273"/>
      <c r="LAS2" s="273"/>
      <c r="LAT2" s="273"/>
      <c r="LAU2" s="273"/>
      <c r="LAV2" s="273"/>
      <c r="LAW2" s="273"/>
      <c r="LAX2" s="273"/>
      <c r="LAY2" s="273"/>
      <c r="LAZ2" s="273"/>
      <c r="LBA2" s="273"/>
      <c r="LBB2" s="273"/>
      <c r="LBC2" s="273"/>
      <c r="LBD2" s="273"/>
      <c r="LBE2" s="273"/>
      <c r="LBF2" s="273"/>
      <c r="LBG2" s="273"/>
      <c r="LBH2" s="273"/>
      <c r="LBI2" s="273"/>
      <c r="LBJ2" s="273"/>
      <c r="LBK2" s="273"/>
      <c r="LBL2" s="273"/>
      <c r="LBM2" s="273"/>
      <c r="LBN2" s="273"/>
      <c r="LBO2" s="273"/>
      <c r="LBP2" s="273"/>
      <c r="LBQ2" s="273"/>
      <c r="LBR2" s="273"/>
      <c r="LBS2" s="273"/>
      <c r="LBT2" s="273"/>
      <c r="LBU2" s="273"/>
      <c r="LBV2" s="273"/>
      <c r="LBW2" s="273"/>
      <c r="LBX2" s="273"/>
      <c r="LBY2" s="273"/>
      <c r="LBZ2" s="273"/>
      <c r="LCA2" s="273"/>
      <c r="LCB2" s="273"/>
      <c r="LCC2" s="273"/>
      <c r="LCD2" s="273"/>
      <c r="LCE2" s="273"/>
      <c r="LCF2" s="273"/>
      <c r="LCG2" s="273"/>
      <c r="LCH2" s="273"/>
      <c r="LCI2" s="273"/>
      <c r="LCJ2" s="273"/>
      <c r="LCK2" s="273"/>
      <c r="LCL2" s="273"/>
      <c r="LCM2" s="273"/>
      <c r="LCN2" s="273"/>
      <c r="LCO2" s="273"/>
      <c r="LCP2" s="273"/>
      <c r="LCQ2" s="273"/>
      <c r="LCR2" s="273"/>
      <c r="LCS2" s="273"/>
      <c r="LCT2" s="273"/>
      <c r="LCU2" s="273"/>
      <c r="LCV2" s="273"/>
      <c r="LCW2" s="273"/>
      <c r="LCX2" s="273"/>
      <c r="LCY2" s="273"/>
      <c r="LCZ2" s="273"/>
      <c r="LDA2" s="273"/>
      <c r="LDB2" s="273"/>
      <c r="LDC2" s="273"/>
      <c r="LDD2" s="273"/>
      <c r="LDE2" s="273"/>
      <c r="LDF2" s="273"/>
      <c r="LDG2" s="273"/>
      <c r="LDH2" s="273"/>
      <c r="LDI2" s="273"/>
      <c r="LDJ2" s="273"/>
      <c r="LDK2" s="273"/>
      <c r="LDL2" s="273"/>
      <c r="LDM2" s="273"/>
      <c r="LDN2" s="273"/>
      <c r="LDO2" s="273"/>
      <c r="LDP2" s="273"/>
      <c r="LDQ2" s="273"/>
      <c r="LDR2" s="273"/>
      <c r="LDS2" s="273"/>
      <c r="LDT2" s="273"/>
      <c r="LDU2" s="273"/>
      <c r="LDV2" s="273"/>
      <c r="LDW2" s="273"/>
      <c r="LDX2" s="273"/>
      <c r="LDY2" s="273"/>
      <c r="LDZ2" s="273"/>
      <c r="LEA2" s="273"/>
      <c r="LEB2" s="273"/>
      <c r="LEC2" s="273"/>
      <c r="LED2" s="273"/>
      <c r="LEE2" s="273"/>
      <c r="LEF2" s="273"/>
      <c r="LEG2" s="273"/>
      <c r="LEH2" s="273"/>
      <c r="LEI2" s="273"/>
      <c r="LEJ2" s="273"/>
      <c r="LEK2" s="273"/>
      <c r="LEL2" s="273"/>
      <c r="LEM2" s="273"/>
      <c r="LEN2" s="273"/>
      <c r="LEO2" s="273"/>
      <c r="LEP2" s="273"/>
      <c r="LEQ2" s="273"/>
      <c r="LER2" s="273"/>
      <c r="LES2" s="273"/>
      <c r="LET2" s="273"/>
      <c r="LEU2" s="273"/>
      <c r="LEV2" s="273"/>
      <c r="LEW2" s="273"/>
      <c r="LEX2" s="273"/>
      <c r="LEY2" s="273"/>
      <c r="LEZ2" s="273"/>
      <c r="LFA2" s="273"/>
      <c r="LFB2" s="273"/>
      <c r="LFC2" s="273"/>
      <c r="LFD2" s="273"/>
      <c r="LFE2" s="273"/>
      <c r="LFF2" s="273"/>
      <c r="LFG2" s="273"/>
      <c r="LFH2" s="273"/>
      <c r="LFI2" s="273"/>
      <c r="LFJ2" s="273"/>
      <c r="LFK2" s="273"/>
      <c r="LFL2" s="273"/>
      <c r="LFM2" s="273"/>
      <c r="LFN2" s="273"/>
      <c r="LFO2" s="273"/>
      <c r="LFP2" s="273"/>
      <c r="LFQ2" s="273"/>
      <c r="LFR2" s="273"/>
      <c r="LFS2" s="273"/>
      <c r="LFT2" s="273"/>
      <c r="LFU2" s="273"/>
      <c r="LFV2" s="273"/>
      <c r="LFW2" s="273"/>
      <c r="LFX2" s="273"/>
      <c r="LFY2" s="273"/>
      <c r="LFZ2" s="273"/>
      <c r="LGA2" s="273"/>
      <c r="LGB2" s="273"/>
      <c r="LGC2" s="273"/>
      <c r="LGD2" s="273"/>
      <c r="LGE2" s="273"/>
      <c r="LGF2" s="273"/>
      <c r="LGG2" s="273"/>
      <c r="LGH2" s="273"/>
      <c r="LGI2" s="273"/>
      <c r="LGJ2" s="273"/>
      <c r="LGK2" s="273"/>
      <c r="LGL2" s="273"/>
      <c r="LGM2" s="273"/>
      <c r="LGN2" s="273"/>
      <c r="LGO2" s="273"/>
      <c r="LGP2" s="273"/>
      <c r="LGQ2" s="273"/>
      <c r="LGR2" s="273"/>
      <c r="LGS2" s="273"/>
      <c r="LGT2" s="273"/>
      <c r="LGU2" s="273"/>
      <c r="LGV2" s="273"/>
      <c r="LGW2" s="273"/>
      <c r="LGX2" s="273"/>
      <c r="LGY2" s="273"/>
      <c r="LGZ2" s="273"/>
      <c r="LHA2" s="273"/>
      <c r="LHB2" s="273"/>
      <c r="LHC2" s="273"/>
      <c r="LHD2" s="273"/>
      <c r="LHE2" s="273"/>
      <c r="LHF2" s="273"/>
      <c r="LHG2" s="273"/>
      <c r="LHH2" s="273"/>
      <c r="LHI2" s="273"/>
      <c r="LHJ2" s="273"/>
      <c r="LHK2" s="273"/>
      <c r="LHL2" s="273"/>
      <c r="LHM2" s="273"/>
      <c r="LHN2" s="273"/>
      <c r="LHO2" s="273"/>
      <c r="LHP2" s="273"/>
      <c r="LHQ2" s="273"/>
      <c r="LHR2" s="273"/>
      <c r="LHS2" s="273"/>
      <c r="LHT2" s="273"/>
      <c r="LHU2" s="273"/>
      <c r="LHV2" s="273"/>
      <c r="LHW2" s="273"/>
      <c r="LHX2" s="273"/>
      <c r="LHY2" s="273"/>
      <c r="LHZ2" s="273"/>
      <c r="LIA2" s="273"/>
      <c r="LIB2" s="273"/>
      <c r="LIC2" s="273"/>
      <c r="LID2" s="273"/>
      <c r="LIE2" s="273"/>
      <c r="LIF2" s="273"/>
      <c r="LIG2" s="273"/>
      <c r="LIH2" s="273"/>
      <c r="LII2" s="273"/>
      <c r="LIJ2" s="273"/>
      <c r="LIK2" s="273"/>
      <c r="LIL2" s="273"/>
      <c r="LIM2" s="273"/>
      <c r="LIN2" s="273"/>
      <c r="LIO2" s="273"/>
      <c r="LIP2" s="273"/>
      <c r="LIQ2" s="273"/>
      <c r="LIR2" s="273"/>
      <c r="LIS2" s="273"/>
      <c r="LIT2" s="273"/>
      <c r="LIU2" s="273"/>
      <c r="LIV2" s="273"/>
      <c r="LIW2" s="273"/>
      <c r="LIX2" s="273"/>
      <c r="LIY2" s="273"/>
      <c r="LIZ2" s="273"/>
      <c r="LJA2" s="273"/>
      <c r="LJB2" s="273"/>
      <c r="LJC2" s="273"/>
      <c r="LJD2" s="273"/>
      <c r="LJE2" s="273"/>
      <c r="LJF2" s="273"/>
      <c r="LJG2" s="273"/>
      <c r="LJH2" s="273"/>
      <c r="LJI2" s="273"/>
      <c r="LJJ2" s="273"/>
      <c r="LJK2" s="273"/>
      <c r="LJL2" s="273"/>
      <c r="LJM2" s="273"/>
      <c r="LJN2" s="273"/>
      <c r="LJO2" s="273"/>
      <c r="LJP2" s="273"/>
      <c r="LJQ2" s="273"/>
      <c r="LJR2" s="273"/>
      <c r="LJS2" s="273"/>
      <c r="LJT2" s="273"/>
      <c r="LJU2" s="273"/>
      <c r="LJV2" s="273"/>
      <c r="LJW2" s="273"/>
      <c r="LJX2" s="273"/>
      <c r="LJY2" s="273"/>
      <c r="LJZ2" s="273"/>
      <c r="LKA2" s="273"/>
      <c r="LKB2" s="273"/>
      <c r="LKC2" s="273"/>
      <c r="LKD2" s="273"/>
      <c r="LKE2" s="273"/>
      <c r="LKF2" s="273"/>
      <c r="LKG2" s="273"/>
      <c r="LKH2" s="273"/>
      <c r="LKI2" s="273"/>
      <c r="LKJ2" s="273"/>
      <c r="LKK2" s="273"/>
      <c r="LKL2" s="273"/>
      <c r="LKM2" s="273"/>
      <c r="LKN2" s="273"/>
      <c r="LKO2" s="273"/>
      <c r="LKP2" s="273"/>
      <c r="LKQ2" s="273"/>
      <c r="LKR2" s="273"/>
      <c r="LKS2" s="273"/>
      <c r="LKT2" s="273"/>
      <c r="LKU2" s="273"/>
      <c r="LKV2" s="273"/>
      <c r="LKW2" s="273"/>
      <c r="LKX2" s="273"/>
      <c r="LKY2" s="273"/>
      <c r="LKZ2" s="273"/>
      <c r="LLA2" s="273"/>
      <c r="LLB2" s="273"/>
      <c r="LLC2" s="273"/>
      <c r="LLD2" s="273"/>
      <c r="LLE2" s="273"/>
      <c r="LLF2" s="273"/>
      <c r="LLG2" s="273"/>
      <c r="LLH2" s="273"/>
      <c r="LLI2" s="273"/>
      <c r="LLJ2" s="273"/>
      <c r="LLK2" s="273"/>
      <c r="LLL2" s="273"/>
      <c r="LLM2" s="273"/>
      <c r="LLN2" s="273"/>
      <c r="LLO2" s="273"/>
      <c r="LLP2" s="273"/>
      <c r="LLQ2" s="273"/>
      <c r="LLR2" s="273"/>
      <c r="LLS2" s="273"/>
      <c r="LLT2" s="273"/>
      <c r="LLU2" s="273"/>
      <c r="LLV2" s="273"/>
      <c r="LLW2" s="273"/>
      <c r="LLX2" s="273"/>
      <c r="LLY2" s="273"/>
      <c r="LLZ2" s="273"/>
      <c r="LMA2" s="273"/>
      <c r="LMB2" s="273"/>
      <c r="LMC2" s="273"/>
      <c r="LMD2" s="273"/>
      <c r="LME2" s="273"/>
      <c r="LMF2" s="273"/>
      <c r="LMG2" s="273"/>
      <c r="LMH2" s="273"/>
      <c r="LMI2" s="273"/>
      <c r="LMJ2" s="273"/>
      <c r="LMK2" s="273"/>
      <c r="LML2" s="273"/>
      <c r="LMM2" s="273"/>
      <c r="LMN2" s="273"/>
      <c r="LMO2" s="273"/>
      <c r="LMP2" s="273"/>
      <c r="LMQ2" s="273"/>
      <c r="LMR2" s="273"/>
      <c r="LMS2" s="273"/>
      <c r="LMT2" s="273"/>
      <c r="LMU2" s="273"/>
      <c r="LMV2" s="273"/>
      <c r="LMW2" s="273"/>
      <c r="LMX2" s="273"/>
      <c r="LMY2" s="273"/>
      <c r="LMZ2" s="273"/>
      <c r="LNA2" s="273"/>
      <c r="LNB2" s="273"/>
      <c r="LNC2" s="273"/>
      <c r="LND2" s="273"/>
      <c r="LNE2" s="273"/>
      <c r="LNF2" s="273"/>
      <c r="LNG2" s="273"/>
      <c r="LNH2" s="273"/>
      <c r="LNI2" s="273"/>
      <c r="LNJ2" s="273"/>
      <c r="LNK2" s="273"/>
      <c r="LNL2" s="273"/>
      <c r="LNM2" s="273"/>
      <c r="LNN2" s="273"/>
      <c r="LNO2" s="273"/>
      <c r="LNP2" s="273"/>
      <c r="LNQ2" s="273"/>
      <c r="LNR2" s="273"/>
      <c r="LNS2" s="273"/>
      <c r="LNT2" s="273"/>
      <c r="LNU2" s="273"/>
      <c r="LNV2" s="273"/>
      <c r="LNW2" s="273"/>
      <c r="LNX2" s="273"/>
      <c r="LNY2" s="273"/>
      <c r="LNZ2" s="273"/>
      <c r="LOA2" s="273"/>
      <c r="LOB2" s="273"/>
      <c r="LOC2" s="273"/>
      <c r="LOD2" s="273"/>
      <c r="LOE2" s="273"/>
      <c r="LOF2" s="273"/>
      <c r="LOG2" s="273"/>
      <c r="LOH2" s="273"/>
      <c r="LOI2" s="273"/>
      <c r="LOJ2" s="273"/>
      <c r="LOK2" s="273"/>
      <c r="LOL2" s="273"/>
      <c r="LOM2" s="273"/>
      <c r="LON2" s="273"/>
      <c r="LOO2" s="273"/>
      <c r="LOP2" s="273"/>
      <c r="LOQ2" s="273"/>
      <c r="LOR2" s="273"/>
      <c r="LOS2" s="273"/>
      <c r="LOT2" s="273"/>
      <c r="LOU2" s="273"/>
      <c r="LOV2" s="273"/>
      <c r="LOW2" s="273"/>
      <c r="LOX2" s="273"/>
      <c r="LOY2" s="273"/>
      <c r="LOZ2" s="273"/>
      <c r="LPA2" s="273"/>
      <c r="LPB2" s="273"/>
      <c r="LPC2" s="273"/>
      <c r="LPD2" s="273"/>
      <c r="LPE2" s="273"/>
      <c r="LPF2" s="273"/>
      <c r="LPG2" s="273"/>
      <c r="LPH2" s="273"/>
      <c r="LPI2" s="273"/>
      <c r="LPJ2" s="273"/>
      <c r="LPK2" s="273"/>
      <c r="LPL2" s="273"/>
      <c r="LPM2" s="273"/>
      <c r="LPN2" s="273"/>
      <c r="LPO2" s="273"/>
      <c r="LPP2" s="273"/>
      <c r="LPQ2" s="273"/>
      <c r="LPR2" s="273"/>
      <c r="LPS2" s="273"/>
      <c r="LPT2" s="273"/>
      <c r="LPU2" s="273"/>
      <c r="LPV2" s="273"/>
      <c r="LPW2" s="273"/>
      <c r="LPX2" s="273"/>
      <c r="LPY2" s="273"/>
      <c r="LPZ2" s="273"/>
      <c r="LQA2" s="273"/>
      <c r="LQB2" s="273"/>
      <c r="LQC2" s="273"/>
      <c r="LQD2" s="273"/>
      <c r="LQE2" s="273"/>
      <c r="LQF2" s="273"/>
      <c r="LQG2" s="273"/>
      <c r="LQH2" s="273"/>
      <c r="LQI2" s="273"/>
      <c r="LQJ2" s="273"/>
      <c r="LQK2" s="273"/>
      <c r="LQL2" s="273"/>
      <c r="LQM2" s="273"/>
      <c r="LQN2" s="273"/>
      <c r="LQO2" s="273"/>
      <c r="LQP2" s="273"/>
      <c r="LQQ2" s="273"/>
      <c r="LQR2" s="273"/>
      <c r="LQS2" s="273"/>
      <c r="LQT2" s="273"/>
      <c r="LQU2" s="273"/>
      <c r="LQV2" s="273"/>
      <c r="LQW2" s="273"/>
      <c r="LQX2" s="273"/>
      <c r="LQY2" s="273"/>
      <c r="LQZ2" s="273"/>
      <c r="LRA2" s="273"/>
      <c r="LRB2" s="273"/>
      <c r="LRC2" s="273"/>
      <c r="LRD2" s="273"/>
      <c r="LRE2" s="273"/>
      <c r="LRF2" s="273"/>
      <c r="LRG2" s="273"/>
      <c r="LRH2" s="273"/>
      <c r="LRI2" s="273"/>
      <c r="LRJ2" s="273"/>
      <c r="LRK2" s="273"/>
      <c r="LRL2" s="273"/>
      <c r="LRM2" s="273"/>
      <c r="LRN2" s="273"/>
      <c r="LRO2" s="273"/>
      <c r="LRP2" s="273"/>
      <c r="LRQ2" s="273"/>
      <c r="LRR2" s="273"/>
      <c r="LRS2" s="273"/>
      <c r="LRT2" s="273"/>
      <c r="LRU2" s="273"/>
      <c r="LRV2" s="273"/>
      <c r="LRW2" s="273"/>
      <c r="LRX2" s="273"/>
      <c r="LRY2" s="273"/>
      <c r="LRZ2" s="273"/>
      <c r="LSA2" s="273"/>
      <c r="LSB2" s="273"/>
      <c r="LSC2" s="273"/>
      <c r="LSD2" s="273"/>
      <c r="LSE2" s="273"/>
      <c r="LSF2" s="273"/>
      <c r="LSG2" s="273"/>
      <c r="LSH2" s="273"/>
      <c r="LSI2" s="273"/>
      <c r="LSJ2" s="273"/>
      <c r="LSK2" s="273"/>
      <c r="LSL2" s="273"/>
      <c r="LSM2" s="273"/>
      <c r="LSN2" s="273"/>
      <c r="LSO2" s="273"/>
      <c r="LSP2" s="273"/>
      <c r="LSQ2" s="273"/>
      <c r="LSR2" s="273"/>
      <c r="LSS2" s="273"/>
      <c r="LST2" s="273"/>
      <c r="LSU2" s="273"/>
      <c r="LSV2" s="273"/>
      <c r="LSW2" s="273"/>
      <c r="LSX2" s="273"/>
      <c r="LSY2" s="273"/>
      <c r="LSZ2" s="273"/>
      <c r="LTA2" s="273"/>
      <c r="LTB2" s="273"/>
      <c r="LTC2" s="273"/>
      <c r="LTD2" s="273"/>
      <c r="LTE2" s="273"/>
      <c r="LTF2" s="273"/>
      <c r="LTG2" s="273"/>
      <c r="LTH2" s="273"/>
      <c r="LTI2" s="273"/>
      <c r="LTJ2" s="273"/>
      <c r="LTK2" s="273"/>
      <c r="LTL2" s="273"/>
      <c r="LTM2" s="273"/>
      <c r="LTN2" s="273"/>
      <c r="LTO2" s="273"/>
      <c r="LTP2" s="273"/>
      <c r="LTQ2" s="273"/>
      <c r="LTR2" s="273"/>
      <c r="LTS2" s="273"/>
      <c r="LTT2" s="273"/>
      <c r="LTU2" s="273"/>
      <c r="LTV2" s="273"/>
      <c r="LTW2" s="273"/>
      <c r="LTX2" s="273"/>
      <c r="LTY2" s="273"/>
      <c r="LTZ2" s="273"/>
      <c r="LUA2" s="273"/>
      <c r="LUB2" s="273"/>
      <c r="LUC2" s="273"/>
      <c r="LUD2" s="273"/>
      <c r="LUE2" s="273"/>
      <c r="LUF2" s="273"/>
      <c r="LUG2" s="273"/>
      <c r="LUH2" s="273"/>
      <c r="LUI2" s="273"/>
      <c r="LUJ2" s="273"/>
      <c r="LUK2" s="273"/>
      <c r="LUL2" s="273"/>
      <c r="LUM2" s="273"/>
      <c r="LUN2" s="273"/>
      <c r="LUO2" s="273"/>
      <c r="LUP2" s="273"/>
      <c r="LUQ2" s="273"/>
      <c r="LUR2" s="273"/>
      <c r="LUS2" s="273"/>
      <c r="LUT2" s="273"/>
      <c r="LUU2" s="273"/>
      <c r="LUV2" s="273"/>
      <c r="LUW2" s="273"/>
      <c r="LUX2" s="273"/>
      <c r="LUY2" s="273"/>
      <c r="LUZ2" s="273"/>
      <c r="LVA2" s="273"/>
      <c r="LVB2" s="273"/>
      <c r="LVC2" s="273"/>
      <c r="LVD2" s="273"/>
      <c r="LVE2" s="273"/>
      <c r="LVF2" s="273"/>
      <c r="LVG2" s="273"/>
      <c r="LVH2" s="273"/>
      <c r="LVI2" s="273"/>
      <c r="LVJ2" s="273"/>
      <c r="LVK2" s="273"/>
      <c r="LVL2" s="273"/>
      <c r="LVM2" s="273"/>
      <c r="LVN2" s="273"/>
      <c r="LVO2" s="273"/>
      <c r="LVP2" s="273"/>
      <c r="LVQ2" s="273"/>
      <c r="LVR2" s="273"/>
      <c r="LVS2" s="273"/>
      <c r="LVT2" s="273"/>
      <c r="LVU2" s="273"/>
      <c r="LVV2" s="273"/>
      <c r="LVW2" s="273"/>
      <c r="LVX2" s="273"/>
      <c r="LVY2" s="273"/>
      <c r="LVZ2" s="273"/>
      <c r="LWA2" s="273"/>
      <c r="LWB2" s="273"/>
      <c r="LWC2" s="273"/>
      <c r="LWD2" s="273"/>
      <c r="LWE2" s="273"/>
      <c r="LWF2" s="273"/>
      <c r="LWG2" s="273"/>
      <c r="LWH2" s="273"/>
      <c r="LWI2" s="273"/>
      <c r="LWJ2" s="273"/>
      <c r="LWK2" s="273"/>
      <c r="LWL2" s="273"/>
      <c r="LWM2" s="273"/>
      <c r="LWN2" s="273"/>
      <c r="LWO2" s="273"/>
      <c r="LWP2" s="273"/>
      <c r="LWQ2" s="273"/>
      <c r="LWR2" s="273"/>
      <c r="LWS2" s="273"/>
      <c r="LWT2" s="273"/>
      <c r="LWU2" s="273"/>
      <c r="LWV2" s="273"/>
      <c r="LWW2" s="273"/>
      <c r="LWX2" s="273"/>
      <c r="LWY2" s="273"/>
      <c r="LWZ2" s="273"/>
      <c r="LXA2" s="273"/>
      <c r="LXB2" s="273"/>
      <c r="LXC2" s="273"/>
      <c r="LXD2" s="273"/>
      <c r="LXE2" s="273"/>
      <c r="LXF2" s="273"/>
      <c r="LXG2" s="273"/>
      <c r="LXH2" s="273"/>
      <c r="LXI2" s="273"/>
      <c r="LXJ2" s="273"/>
      <c r="LXK2" s="273"/>
      <c r="LXL2" s="273"/>
      <c r="LXM2" s="273"/>
      <c r="LXN2" s="273"/>
      <c r="LXO2" s="273"/>
      <c r="LXP2" s="273"/>
      <c r="LXQ2" s="273"/>
      <c r="LXR2" s="273"/>
      <c r="LXS2" s="273"/>
      <c r="LXT2" s="273"/>
      <c r="LXU2" s="273"/>
      <c r="LXV2" s="273"/>
      <c r="LXW2" s="273"/>
      <c r="LXX2" s="273"/>
      <c r="LXY2" s="273"/>
      <c r="LXZ2" s="273"/>
      <c r="LYA2" s="273"/>
      <c r="LYB2" s="273"/>
      <c r="LYC2" s="273"/>
      <c r="LYD2" s="273"/>
      <c r="LYE2" s="273"/>
      <c r="LYF2" s="273"/>
      <c r="LYG2" s="273"/>
      <c r="LYH2" s="273"/>
      <c r="LYI2" s="273"/>
      <c r="LYJ2" s="273"/>
      <c r="LYK2" s="273"/>
      <c r="LYL2" s="273"/>
      <c r="LYM2" s="273"/>
      <c r="LYN2" s="273"/>
      <c r="LYO2" s="273"/>
      <c r="LYP2" s="273"/>
      <c r="LYQ2" s="273"/>
      <c r="LYR2" s="273"/>
      <c r="LYS2" s="273"/>
      <c r="LYT2" s="273"/>
      <c r="LYU2" s="273"/>
      <c r="LYV2" s="273"/>
      <c r="LYW2" s="273"/>
      <c r="LYX2" s="273"/>
      <c r="LYY2" s="273"/>
      <c r="LYZ2" s="273"/>
      <c r="LZA2" s="273"/>
      <c r="LZB2" s="273"/>
      <c r="LZC2" s="273"/>
      <c r="LZD2" s="273"/>
      <c r="LZE2" s="273"/>
      <c r="LZF2" s="273"/>
      <c r="LZG2" s="273"/>
      <c r="LZH2" s="273"/>
      <c r="LZI2" s="273"/>
      <c r="LZJ2" s="273"/>
      <c r="LZK2" s="273"/>
      <c r="LZL2" s="273"/>
      <c r="LZM2" s="273"/>
      <c r="LZN2" s="273"/>
      <c r="LZO2" s="273"/>
      <c r="LZP2" s="273"/>
      <c r="LZQ2" s="273"/>
      <c r="LZR2" s="273"/>
      <c r="LZS2" s="273"/>
      <c r="LZT2" s="273"/>
      <c r="LZU2" s="273"/>
      <c r="LZV2" s="273"/>
      <c r="LZW2" s="273"/>
      <c r="LZX2" s="273"/>
      <c r="LZY2" s="273"/>
      <c r="LZZ2" s="273"/>
      <c r="MAA2" s="273"/>
      <c r="MAB2" s="273"/>
      <c r="MAC2" s="273"/>
      <c r="MAD2" s="273"/>
      <c r="MAE2" s="273"/>
      <c r="MAF2" s="273"/>
      <c r="MAG2" s="273"/>
      <c r="MAH2" s="273"/>
      <c r="MAI2" s="273"/>
      <c r="MAJ2" s="273"/>
      <c r="MAK2" s="273"/>
      <c r="MAL2" s="273"/>
      <c r="MAM2" s="273"/>
      <c r="MAN2" s="273"/>
      <c r="MAO2" s="273"/>
      <c r="MAP2" s="273"/>
      <c r="MAQ2" s="273"/>
      <c r="MAR2" s="273"/>
      <c r="MAS2" s="273"/>
      <c r="MAT2" s="273"/>
      <c r="MAU2" s="273"/>
      <c r="MAV2" s="273"/>
      <c r="MAW2" s="273"/>
      <c r="MAX2" s="273"/>
      <c r="MAY2" s="273"/>
      <c r="MAZ2" s="273"/>
      <c r="MBA2" s="273"/>
      <c r="MBB2" s="273"/>
      <c r="MBC2" s="273"/>
      <c r="MBD2" s="273"/>
      <c r="MBE2" s="273"/>
      <c r="MBF2" s="273"/>
      <c r="MBG2" s="273"/>
      <c r="MBH2" s="273"/>
      <c r="MBI2" s="273"/>
      <c r="MBJ2" s="273"/>
      <c r="MBK2" s="273"/>
      <c r="MBL2" s="273"/>
      <c r="MBM2" s="273"/>
      <c r="MBN2" s="273"/>
      <c r="MBO2" s="273"/>
      <c r="MBP2" s="273"/>
      <c r="MBQ2" s="273"/>
      <c r="MBR2" s="273"/>
      <c r="MBS2" s="273"/>
      <c r="MBT2" s="273"/>
      <c r="MBU2" s="273"/>
      <c r="MBV2" s="273"/>
      <c r="MBW2" s="273"/>
      <c r="MBX2" s="273"/>
      <c r="MBY2" s="273"/>
      <c r="MBZ2" s="273"/>
      <c r="MCA2" s="273"/>
      <c r="MCB2" s="273"/>
      <c r="MCC2" s="273"/>
      <c r="MCD2" s="273"/>
      <c r="MCE2" s="273"/>
      <c r="MCF2" s="273"/>
      <c r="MCG2" s="273"/>
      <c r="MCH2" s="273"/>
      <c r="MCI2" s="273"/>
      <c r="MCJ2" s="273"/>
      <c r="MCK2" s="273"/>
      <c r="MCL2" s="273"/>
      <c r="MCM2" s="273"/>
      <c r="MCN2" s="273"/>
      <c r="MCO2" s="273"/>
      <c r="MCP2" s="273"/>
      <c r="MCQ2" s="273"/>
      <c r="MCR2" s="273"/>
      <c r="MCS2" s="273"/>
      <c r="MCT2" s="273"/>
      <c r="MCU2" s="273"/>
      <c r="MCV2" s="273"/>
      <c r="MCW2" s="273"/>
      <c r="MCX2" s="273"/>
      <c r="MCY2" s="273"/>
      <c r="MCZ2" s="273"/>
      <c r="MDA2" s="273"/>
      <c r="MDB2" s="273"/>
      <c r="MDC2" s="273"/>
      <c r="MDD2" s="273"/>
      <c r="MDE2" s="273"/>
      <c r="MDF2" s="273"/>
      <c r="MDG2" s="273"/>
      <c r="MDH2" s="273"/>
      <c r="MDI2" s="273"/>
      <c r="MDJ2" s="273"/>
      <c r="MDK2" s="273"/>
      <c r="MDL2" s="273"/>
      <c r="MDM2" s="273"/>
      <c r="MDN2" s="273"/>
      <c r="MDO2" s="273"/>
      <c r="MDP2" s="273"/>
      <c r="MDQ2" s="273"/>
      <c r="MDR2" s="273"/>
      <c r="MDS2" s="273"/>
      <c r="MDT2" s="273"/>
      <c r="MDU2" s="273"/>
      <c r="MDV2" s="273"/>
      <c r="MDW2" s="273"/>
      <c r="MDX2" s="273"/>
      <c r="MDY2" s="273"/>
      <c r="MDZ2" s="273"/>
      <c r="MEA2" s="273"/>
      <c r="MEB2" s="273"/>
      <c r="MEC2" s="273"/>
      <c r="MED2" s="273"/>
      <c r="MEE2" s="273"/>
      <c r="MEF2" s="273"/>
      <c r="MEG2" s="273"/>
      <c r="MEH2" s="273"/>
      <c r="MEI2" s="273"/>
      <c r="MEJ2" s="273"/>
      <c r="MEK2" s="273"/>
      <c r="MEL2" s="273"/>
      <c r="MEM2" s="273"/>
      <c r="MEN2" s="273"/>
      <c r="MEO2" s="273"/>
      <c r="MEP2" s="273"/>
      <c r="MEQ2" s="273"/>
      <c r="MER2" s="273"/>
      <c r="MES2" s="273"/>
      <c r="MET2" s="273"/>
      <c r="MEU2" s="273"/>
      <c r="MEV2" s="273"/>
      <c r="MEW2" s="273"/>
      <c r="MEX2" s="273"/>
      <c r="MEY2" s="273"/>
      <c r="MEZ2" s="273"/>
      <c r="MFA2" s="273"/>
      <c r="MFB2" s="273"/>
      <c r="MFC2" s="273"/>
      <c r="MFD2" s="273"/>
      <c r="MFE2" s="273"/>
      <c r="MFF2" s="273"/>
      <c r="MFG2" s="273"/>
      <c r="MFH2" s="273"/>
      <c r="MFI2" s="273"/>
      <c r="MFJ2" s="273"/>
      <c r="MFK2" s="273"/>
      <c r="MFL2" s="273"/>
      <c r="MFM2" s="273"/>
      <c r="MFN2" s="273"/>
      <c r="MFO2" s="273"/>
      <c r="MFP2" s="273"/>
      <c r="MFQ2" s="273"/>
      <c r="MFR2" s="273"/>
      <c r="MFS2" s="273"/>
      <c r="MFT2" s="273"/>
      <c r="MFU2" s="273"/>
      <c r="MFV2" s="273"/>
      <c r="MFW2" s="273"/>
      <c r="MFX2" s="273"/>
      <c r="MFY2" s="273"/>
      <c r="MFZ2" s="273"/>
      <c r="MGA2" s="273"/>
      <c r="MGB2" s="273"/>
      <c r="MGC2" s="273"/>
      <c r="MGD2" s="273"/>
      <c r="MGE2" s="273"/>
      <c r="MGF2" s="273"/>
      <c r="MGG2" s="273"/>
      <c r="MGH2" s="273"/>
      <c r="MGI2" s="273"/>
      <c r="MGJ2" s="273"/>
      <c r="MGK2" s="273"/>
      <c r="MGL2" s="273"/>
      <c r="MGM2" s="273"/>
      <c r="MGN2" s="273"/>
      <c r="MGO2" s="273"/>
      <c r="MGP2" s="273"/>
      <c r="MGQ2" s="273"/>
      <c r="MGR2" s="273"/>
      <c r="MGS2" s="273"/>
      <c r="MGT2" s="273"/>
      <c r="MGU2" s="273"/>
      <c r="MGV2" s="273"/>
      <c r="MGW2" s="273"/>
      <c r="MGX2" s="273"/>
      <c r="MGY2" s="273"/>
      <c r="MGZ2" s="273"/>
      <c r="MHA2" s="273"/>
      <c r="MHB2" s="273"/>
      <c r="MHC2" s="273"/>
      <c r="MHD2" s="273"/>
      <c r="MHE2" s="273"/>
      <c r="MHF2" s="273"/>
      <c r="MHG2" s="273"/>
      <c r="MHH2" s="273"/>
      <c r="MHI2" s="273"/>
      <c r="MHJ2" s="273"/>
      <c r="MHK2" s="273"/>
      <c r="MHL2" s="273"/>
      <c r="MHM2" s="273"/>
      <c r="MHN2" s="273"/>
      <c r="MHO2" s="273"/>
      <c r="MHP2" s="273"/>
      <c r="MHQ2" s="273"/>
      <c r="MHR2" s="273"/>
      <c r="MHS2" s="273"/>
      <c r="MHT2" s="273"/>
      <c r="MHU2" s="273"/>
      <c r="MHV2" s="273"/>
      <c r="MHW2" s="273"/>
      <c r="MHX2" s="273"/>
      <c r="MHY2" s="273"/>
      <c r="MHZ2" s="273"/>
      <c r="MIA2" s="273"/>
      <c r="MIB2" s="273"/>
      <c r="MIC2" s="273"/>
      <c r="MID2" s="273"/>
      <c r="MIE2" s="273"/>
      <c r="MIF2" s="273"/>
      <c r="MIG2" s="273"/>
      <c r="MIH2" s="273"/>
      <c r="MII2" s="273"/>
      <c r="MIJ2" s="273"/>
      <c r="MIK2" s="273"/>
      <c r="MIL2" s="273"/>
      <c r="MIM2" s="273"/>
      <c r="MIN2" s="273"/>
      <c r="MIO2" s="273"/>
      <c r="MIP2" s="273"/>
      <c r="MIQ2" s="273"/>
      <c r="MIR2" s="273"/>
      <c r="MIS2" s="273"/>
      <c r="MIT2" s="273"/>
      <c r="MIU2" s="273"/>
      <c r="MIV2" s="273"/>
      <c r="MIW2" s="273"/>
      <c r="MIX2" s="273"/>
      <c r="MIY2" s="273"/>
      <c r="MIZ2" s="273"/>
      <c r="MJA2" s="273"/>
      <c r="MJB2" s="273"/>
      <c r="MJC2" s="273"/>
      <c r="MJD2" s="273"/>
      <c r="MJE2" s="273"/>
      <c r="MJF2" s="273"/>
      <c r="MJG2" s="273"/>
      <c r="MJH2" s="273"/>
      <c r="MJI2" s="273"/>
      <c r="MJJ2" s="273"/>
      <c r="MJK2" s="273"/>
      <c r="MJL2" s="273"/>
      <c r="MJM2" s="273"/>
      <c r="MJN2" s="273"/>
      <c r="MJO2" s="273"/>
      <c r="MJP2" s="273"/>
      <c r="MJQ2" s="273"/>
      <c r="MJR2" s="273"/>
      <c r="MJS2" s="273"/>
      <c r="MJT2" s="273"/>
      <c r="MJU2" s="273"/>
      <c r="MJV2" s="273"/>
      <c r="MJW2" s="273"/>
      <c r="MJX2" s="273"/>
      <c r="MJY2" s="273"/>
      <c r="MJZ2" s="273"/>
      <c r="MKA2" s="273"/>
      <c r="MKB2" s="273"/>
      <c r="MKC2" s="273"/>
      <c r="MKD2" s="273"/>
      <c r="MKE2" s="273"/>
      <c r="MKF2" s="273"/>
      <c r="MKG2" s="273"/>
      <c r="MKH2" s="273"/>
      <c r="MKI2" s="273"/>
      <c r="MKJ2" s="273"/>
      <c r="MKK2" s="273"/>
      <c r="MKL2" s="273"/>
      <c r="MKM2" s="273"/>
      <c r="MKN2" s="273"/>
      <c r="MKO2" s="273"/>
      <c r="MKP2" s="273"/>
      <c r="MKQ2" s="273"/>
      <c r="MKR2" s="273"/>
      <c r="MKS2" s="273"/>
      <c r="MKT2" s="273"/>
      <c r="MKU2" s="273"/>
      <c r="MKV2" s="273"/>
      <c r="MKW2" s="273"/>
      <c r="MKX2" s="273"/>
      <c r="MKY2" s="273"/>
      <c r="MKZ2" s="273"/>
      <c r="MLA2" s="273"/>
      <c r="MLB2" s="273"/>
      <c r="MLC2" s="273"/>
      <c r="MLD2" s="273"/>
      <c r="MLE2" s="273"/>
      <c r="MLF2" s="273"/>
      <c r="MLG2" s="273"/>
      <c r="MLH2" s="273"/>
      <c r="MLI2" s="273"/>
      <c r="MLJ2" s="273"/>
      <c r="MLK2" s="273"/>
      <c r="MLL2" s="273"/>
      <c r="MLM2" s="273"/>
      <c r="MLN2" s="273"/>
      <c r="MLO2" s="273"/>
      <c r="MLP2" s="273"/>
      <c r="MLQ2" s="273"/>
      <c r="MLR2" s="273"/>
      <c r="MLS2" s="273"/>
      <c r="MLT2" s="273"/>
      <c r="MLU2" s="273"/>
      <c r="MLV2" s="273"/>
      <c r="MLW2" s="273"/>
      <c r="MLX2" s="273"/>
      <c r="MLY2" s="273"/>
      <c r="MLZ2" s="273"/>
      <c r="MMA2" s="273"/>
      <c r="MMB2" s="273"/>
      <c r="MMC2" s="273"/>
      <c r="MMD2" s="273"/>
      <c r="MME2" s="273"/>
      <c r="MMF2" s="273"/>
      <c r="MMG2" s="273"/>
      <c r="MMH2" s="273"/>
      <c r="MMI2" s="273"/>
      <c r="MMJ2" s="273"/>
      <c r="MMK2" s="273"/>
      <c r="MML2" s="273"/>
      <c r="MMM2" s="273"/>
      <c r="MMN2" s="273"/>
      <c r="MMO2" s="273"/>
      <c r="MMP2" s="273"/>
      <c r="MMQ2" s="273"/>
      <c r="MMR2" s="273"/>
      <c r="MMS2" s="273"/>
      <c r="MMT2" s="273"/>
      <c r="MMU2" s="273"/>
      <c r="MMV2" s="273"/>
      <c r="MMW2" s="273"/>
      <c r="MMX2" s="273"/>
      <c r="MMY2" s="273"/>
      <c r="MMZ2" s="273"/>
      <c r="MNA2" s="273"/>
      <c r="MNB2" s="273"/>
      <c r="MNC2" s="273"/>
      <c r="MND2" s="273"/>
      <c r="MNE2" s="273"/>
      <c r="MNF2" s="273"/>
      <c r="MNG2" s="273"/>
      <c r="MNH2" s="273"/>
      <c r="MNI2" s="273"/>
      <c r="MNJ2" s="273"/>
      <c r="MNK2" s="273"/>
      <c r="MNL2" s="273"/>
      <c r="MNM2" s="273"/>
      <c r="MNN2" s="273"/>
      <c r="MNO2" s="273"/>
      <c r="MNP2" s="273"/>
      <c r="MNQ2" s="273"/>
      <c r="MNR2" s="273"/>
      <c r="MNS2" s="273"/>
      <c r="MNT2" s="273"/>
      <c r="MNU2" s="273"/>
      <c r="MNV2" s="273"/>
      <c r="MNW2" s="273"/>
      <c r="MNX2" s="273"/>
      <c r="MNY2" s="273"/>
      <c r="MNZ2" s="273"/>
      <c r="MOA2" s="273"/>
      <c r="MOB2" s="273"/>
      <c r="MOC2" s="273"/>
      <c r="MOD2" s="273"/>
      <c r="MOE2" s="273"/>
      <c r="MOF2" s="273"/>
      <c r="MOG2" s="273"/>
      <c r="MOH2" s="273"/>
      <c r="MOI2" s="273"/>
      <c r="MOJ2" s="273"/>
      <c r="MOK2" s="273"/>
      <c r="MOL2" s="273"/>
      <c r="MOM2" s="273"/>
      <c r="MON2" s="273"/>
      <c r="MOO2" s="273"/>
      <c r="MOP2" s="273"/>
      <c r="MOQ2" s="273"/>
      <c r="MOR2" s="273"/>
      <c r="MOS2" s="273"/>
      <c r="MOT2" s="273"/>
      <c r="MOU2" s="273"/>
      <c r="MOV2" s="273"/>
      <c r="MOW2" s="273"/>
      <c r="MOX2" s="273"/>
      <c r="MOY2" s="273"/>
      <c r="MOZ2" s="273"/>
      <c r="MPA2" s="273"/>
      <c r="MPB2" s="273"/>
      <c r="MPC2" s="273"/>
      <c r="MPD2" s="273"/>
      <c r="MPE2" s="273"/>
      <c r="MPF2" s="273"/>
      <c r="MPG2" s="273"/>
      <c r="MPH2" s="273"/>
      <c r="MPI2" s="273"/>
      <c r="MPJ2" s="273"/>
      <c r="MPK2" s="273"/>
      <c r="MPL2" s="273"/>
      <c r="MPM2" s="273"/>
      <c r="MPN2" s="273"/>
      <c r="MPO2" s="273"/>
      <c r="MPP2" s="273"/>
      <c r="MPQ2" s="273"/>
      <c r="MPR2" s="273"/>
      <c r="MPS2" s="273"/>
      <c r="MPT2" s="273"/>
      <c r="MPU2" s="273"/>
      <c r="MPV2" s="273"/>
      <c r="MPW2" s="273"/>
      <c r="MPX2" s="273"/>
      <c r="MPY2" s="273"/>
      <c r="MPZ2" s="273"/>
      <c r="MQA2" s="273"/>
      <c r="MQB2" s="273"/>
      <c r="MQC2" s="273"/>
      <c r="MQD2" s="273"/>
      <c r="MQE2" s="273"/>
      <c r="MQF2" s="273"/>
      <c r="MQG2" s="273"/>
      <c r="MQH2" s="273"/>
      <c r="MQI2" s="273"/>
      <c r="MQJ2" s="273"/>
      <c r="MQK2" s="273"/>
      <c r="MQL2" s="273"/>
      <c r="MQM2" s="273"/>
      <c r="MQN2" s="273"/>
      <c r="MQO2" s="273"/>
      <c r="MQP2" s="273"/>
      <c r="MQQ2" s="273"/>
      <c r="MQR2" s="273"/>
      <c r="MQS2" s="273"/>
      <c r="MQT2" s="273"/>
      <c r="MQU2" s="273"/>
      <c r="MQV2" s="273"/>
      <c r="MQW2" s="273"/>
      <c r="MQX2" s="273"/>
      <c r="MQY2" s="273"/>
      <c r="MQZ2" s="273"/>
      <c r="MRA2" s="273"/>
      <c r="MRB2" s="273"/>
      <c r="MRC2" s="273"/>
      <c r="MRD2" s="273"/>
      <c r="MRE2" s="273"/>
      <c r="MRF2" s="273"/>
      <c r="MRG2" s="273"/>
      <c r="MRH2" s="273"/>
      <c r="MRI2" s="273"/>
      <c r="MRJ2" s="273"/>
      <c r="MRK2" s="273"/>
      <c r="MRL2" s="273"/>
      <c r="MRM2" s="273"/>
      <c r="MRN2" s="273"/>
      <c r="MRO2" s="273"/>
      <c r="MRP2" s="273"/>
      <c r="MRQ2" s="273"/>
      <c r="MRR2" s="273"/>
      <c r="MRS2" s="273"/>
      <c r="MRT2" s="273"/>
      <c r="MRU2" s="273"/>
      <c r="MRV2" s="273"/>
      <c r="MRW2" s="273"/>
      <c r="MRX2" s="273"/>
      <c r="MRY2" s="273"/>
      <c r="MRZ2" s="273"/>
      <c r="MSA2" s="273"/>
      <c r="MSB2" s="273"/>
      <c r="MSC2" s="273"/>
      <c r="MSD2" s="273"/>
      <c r="MSE2" s="273"/>
      <c r="MSF2" s="273"/>
      <c r="MSG2" s="273"/>
      <c r="MSH2" s="273"/>
      <c r="MSI2" s="273"/>
      <c r="MSJ2" s="273"/>
      <c r="MSK2" s="273"/>
      <c r="MSL2" s="273"/>
      <c r="MSM2" s="273"/>
      <c r="MSN2" s="273"/>
      <c r="MSO2" s="273"/>
      <c r="MSP2" s="273"/>
      <c r="MSQ2" s="273"/>
      <c r="MSR2" s="273"/>
      <c r="MSS2" s="273"/>
      <c r="MST2" s="273"/>
      <c r="MSU2" s="273"/>
      <c r="MSV2" s="273"/>
      <c r="MSW2" s="273"/>
      <c r="MSX2" s="273"/>
      <c r="MSY2" s="273"/>
      <c r="MSZ2" s="273"/>
      <c r="MTA2" s="273"/>
      <c r="MTB2" s="273"/>
      <c r="MTC2" s="273"/>
      <c r="MTD2" s="273"/>
      <c r="MTE2" s="273"/>
      <c r="MTF2" s="273"/>
      <c r="MTG2" s="273"/>
      <c r="MTH2" s="273"/>
      <c r="MTI2" s="273"/>
      <c r="MTJ2" s="273"/>
      <c r="MTK2" s="273"/>
      <c r="MTL2" s="273"/>
      <c r="MTM2" s="273"/>
      <c r="MTN2" s="273"/>
      <c r="MTO2" s="273"/>
      <c r="MTP2" s="273"/>
      <c r="MTQ2" s="273"/>
      <c r="MTR2" s="273"/>
      <c r="MTS2" s="273"/>
      <c r="MTT2" s="273"/>
      <c r="MTU2" s="273"/>
      <c r="MTV2" s="273"/>
      <c r="MTW2" s="273"/>
      <c r="MTX2" s="273"/>
      <c r="MTY2" s="273"/>
      <c r="MTZ2" s="273"/>
      <c r="MUA2" s="273"/>
      <c r="MUB2" s="273"/>
      <c r="MUC2" s="273"/>
      <c r="MUD2" s="273"/>
      <c r="MUE2" s="273"/>
      <c r="MUF2" s="273"/>
      <c r="MUG2" s="273"/>
      <c r="MUH2" s="273"/>
      <c r="MUI2" s="273"/>
      <c r="MUJ2" s="273"/>
      <c r="MUK2" s="273"/>
      <c r="MUL2" s="273"/>
      <c r="MUM2" s="273"/>
      <c r="MUN2" s="273"/>
      <c r="MUO2" s="273"/>
      <c r="MUP2" s="273"/>
      <c r="MUQ2" s="273"/>
      <c r="MUR2" s="273"/>
      <c r="MUS2" s="273"/>
      <c r="MUT2" s="273"/>
      <c r="MUU2" s="273"/>
      <c r="MUV2" s="273"/>
      <c r="MUW2" s="273"/>
      <c r="MUX2" s="273"/>
      <c r="MUY2" s="273"/>
      <c r="MUZ2" s="273"/>
      <c r="MVA2" s="273"/>
      <c r="MVB2" s="273"/>
      <c r="MVC2" s="273"/>
      <c r="MVD2" s="273"/>
      <c r="MVE2" s="273"/>
      <c r="MVF2" s="273"/>
      <c r="MVG2" s="273"/>
      <c r="MVH2" s="273"/>
      <c r="MVI2" s="273"/>
      <c r="MVJ2" s="273"/>
      <c r="MVK2" s="273"/>
      <c r="MVL2" s="273"/>
      <c r="MVM2" s="273"/>
      <c r="MVN2" s="273"/>
      <c r="MVO2" s="273"/>
      <c r="MVP2" s="273"/>
      <c r="MVQ2" s="273"/>
      <c r="MVR2" s="273"/>
      <c r="MVS2" s="273"/>
      <c r="MVT2" s="273"/>
      <c r="MVU2" s="273"/>
      <c r="MVV2" s="273"/>
      <c r="MVW2" s="273"/>
      <c r="MVX2" s="273"/>
      <c r="MVY2" s="273"/>
      <c r="MVZ2" s="273"/>
      <c r="MWA2" s="273"/>
      <c r="MWB2" s="273"/>
      <c r="MWC2" s="273"/>
      <c r="MWD2" s="273"/>
      <c r="MWE2" s="273"/>
      <c r="MWF2" s="273"/>
      <c r="MWG2" s="273"/>
      <c r="MWH2" s="273"/>
      <c r="MWI2" s="273"/>
      <c r="MWJ2" s="273"/>
      <c r="MWK2" s="273"/>
      <c r="MWL2" s="273"/>
      <c r="MWM2" s="273"/>
      <c r="MWN2" s="273"/>
      <c r="MWO2" s="273"/>
      <c r="MWP2" s="273"/>
      <c r="MWQ2" s="273"/>
      <c r="MWR2" s="273"/>
      <c r="MWS2" s="273"/>
      <c r="MWT2" s="273"/>
      <c r="MWU2" s="273"/>
      <c r="MWV2" s="273"/>
      <c r="MWW2" s="273"/>
      <c r="MWX2" s="273"/>
      <c r="MWY2" s="273"/>
      <c r="MWZ2" s="273"/>
      <c r="MXA2" s="273"/>
      <c r="MXB2" s="273"/>
      <c r="MXC2" s="273"/>
      <c r="MXD2" s="273"/>
      <c r="MXE2" s="273"/>
      <c r="MXF2" s="273"/>
      <c r="MXG2" s="273"/>
      <c r="MXH2" s="273"/>
      <c r="MXI2" s="273"/>
      <c r="MXJ2" s="273"/>
      <c r="MXK2" s="273"/>
      <c r="MXL2" s="273"/>
      <c r="MXM2" s="273"/>
      <c r="MXN2" s="273"/>
      <c r="MXO2" s="273"/>
      <c r="MXP2" s="273"/>
      <c r="MXQ2" s="273"/>
      <c r="MXR2" s="273"/>
      <c r="MXS2" s="273"/>
      <c r="MXT2" s="273"/>
      <c r="MXU2" s="273"/>
      <c r="MXV2" s="273"/>
      <c r="MXW2" s="273"/>
      <c r="MXX2" s="273"/>
      <c r="MXY2" s="273"/>
      <c r="MXZ2" s="273"/>
      <c r="MYA2" s="273"/>
      <c r="MYB2" s="273"/>
      <c r="MYC2" s="273"/>
      <c r="MYD2" s="273"/>
      <c r="MYE2" s="273"/>
      <c r="MYF2" s="273"/>
      <c r="MYG2" s="273"/>
      <c r="MYH2" s="273"/>
      <c r="MYI2" s="273"/>
      <c r="MYJ2" s="273"/>
      <c r="MYK2" s="273"/>
      <c r="MYL2" s="273"/>
      <c r="MYM2" s="273"/>
      <c r="MYN2" s="273"/>
      <c r="MYO2" s="273"/>
      <c r="MYP2" s="273"/>
      <c r="MYQ2" s="273"/>
      <c r="MYR2" s="273"/>
      <c r="MYS2" s="273"/>
      <c r="MYT2" s="273"/>
      <c r="MYU2" s="273"/>
      <c r="MYV2" s="273"/>
      <c r="MYW2" s="273"/>
      <c r="MYX2" s="273"/>
      <c r="MYY2" s="273"/>
      <c r="MYZ2" s="273"/>
      <c r="MZA2" s="273"/>
      <c r="MZB2" s="273"/>
      <c r="MZC2" s="273"/>
      <c r="MZD2" s="273"/>
      <c r="MZE2" s="273"/>
      <c r="MZF2" s="273"/>
      <c r="MZG2" s="273"/>
      <c r="MZH2" s="273"/>
      <c r="MZI2" s="273"/>
      <c r="MZJ2" s="273"/>
      <c r="MZK2" s="273"/>
      <c r="MZL2" s="273"/>
      <c r="MZM2" s="273"/>
      <c r="MZN2" s="273"/>
      <c r="MZO2" s="273"/>
      <c r="MZP2" s="273"/>
      <c r="MZQ2" s="273"/>
      <c r="MZR2" s="273"/>
      <c r="MZS2" s="273"/>
      <c r="MZT2" s="273"/>
      <c r="MZU2" s="273"/>
      <c r="MZV2" s="273"/>
      <c r="MZW2" s="273"/>
      <c r="MZX2" s="273"/>
      <c r="MZY2" s="273"/>
      <c r="MZZ2" s="273"/>
      <c r="NAA2" s="273"/>
      <c r="NAB2" s="273"/>
      <c r="NAC2" s="273"/>
      <c r="NAD2" s="273"/>
      <c r="NAE2" s="273"/>
      <c r="NAF2" s="273"/>
      <c r="NAG2" s="273"/>
      <c r="NAH2" s="273"/>
      <c r="NAI2" s="273"/>
      <c r="NAJ2" s="273"/>
      <c r="NAK2" s="273"/>
      <c r="NAL2" s="273"/>
      <c r="NAM2" s="273"/>
      <c r="NAN2" s="273"/>
      <c r="NAO2" s="273"/>
      <c r="NAP2" s="273"/>
      <c r="NAQ2" s="273"/>
      <c r="NAR2" s="273"/>
      <c r="NAS2" s="273"/>
      <c r="NAT2" s="273"/>
      <c r="NAU2" s="273"/>
      <c r="NAV2" s="273"/>
      <c r="NAW2" s="273"/>
      <c r="NAX2" s="273"/>
      <c r="NAY2" s="273"/>
      <c r="NAZ2" s="273"/>
      <c r="NBA2" s="273"/>
      <c r="NBB2" s="273"/>
      <c r="NBC2" s="273"/>
      <c r="NBD2" s="273"/>
      <c r="NBE2" s="273"/>
      <c r="NBF2" s="273"/>
      <c r="NBG2" s="273"/>
      <c r="NBH2" s="273"/>
      <c r="NBI2" s="273"/>
      <c r="NBJ2" s="273"/>
      <c r="NBK2" s="273"/>
      <c r="NBL2" s="273"/>
      <c r="NBM2" s="273"/>
      <c r="NBN2" s="273"/>
      <c r="NBO2" s="273"/>
      <c r="NBP2" s="273"/>
      <c r="NBQ2" s="273"/>
      <c r="NBR2" s="273"/>
      <c r="NBS2" s="273"/>
      <c r="NBT2" s="273"/>
      <c r="NBU2" s="273"/>
      <c r="NBV2" s="273"/>
      <c r="NBW2" s="273"/>
      <c r="NBX2" s="273"/>
      <c r="NBY2" s="273"/>
      <c r="NBZ2" s="273"/>
      <c r="NCA2" s="273"/>
      <c r="NCB2" s="273"/>
      <c r="NCC2" s="273"/>
      <c r="NCD2" s="273"/>
      <c r="NCE2" s="273"/>
      <c r="NCF2" s="273"/>
      <c r="NCG2" s="273"/>
      <c r="NCH2" s="273"/>
      <c r="NCI2" s="273"/>
      <c r="NCJ2" s="273"/>
      <c r="NCK2" s="273"/>
      <c r="NCL2" s="273"/>
      <c r="NCM2" s="273"/>
      <c r="NCN2" s="273"/>
      <c r="NCO2" s="273"/>
      <c r="NCP2" s="273"/>
      <c r="NCQ2" s="273"/>
      <c r="NCR2" s="273"/>
      <c r="NCS2" s="273"/>
      <c r="NCT2" s="273"/>
      <c r="NCU2" s="273"/>
      <c r="NCV2" s="273"/>
      <c r="NCW2" s="273"/>
      <c r="NCX2" s="273"/>
      <c r="NCY2" s="273"/>
      <c r="NCZ2" s="273"/>
      <c r="NDA2" s="273"/>
      <c r="NDB2" s="273"/>
      <c r="NDC2" s="273"/>
      <c r="NDD2" s="273"/>
      <c r="NDE2" s="273"/>
      <c r="NDF2" s="273"/>
      <c r="NDG2" s="273"/>
      <c r="NDH2" s="273"/>
      <c r="NDI2" s="273"/>
      <c r="NDJ2" s="273"/>
      <c r="NDK2" s="273"/>
      <c r="NDL2" s="273"/>
      <c r="NDM2" s="273"/>
      <c r="NDN2" s="273"/>
      <c r="NDO2" s="273"/>
      <c r="NDP2" s="273"/>
      <c r="NDQ2" s="273"/>
      <c r="NDR2" s="273"/>
      <c r="NDS2" s="273"/>
      <c r="NDT2" s="273"/>
      <c r="NDU2" s="273"/>
      <c r="NDV2" s="273"/>
      <c r="NDW2" s="273"/>
      <c r="NDX2" s="273"/>
      <c r="NDY2" s="273"/>
      <c r="NDZ2" s="273"/>
      <c r="NEA2" s="273"/>
      <c r="NEB2" s="273"/>
      <c r="NEC2" s="273"/>
      <c r="NED2" s="273"/>
      <c r="NEE2" s="273"/>
      <c r="NEF2" s="273"/>
      <c r="NEG2" s="273"/>
      <c r="NEH2" s="273"/>
      <c r="NEI2" s="273"/>
      <c r="NEJ2" s="273"/>
      <c r="NEK2" s="273"/>
      <c r="NEL2" s="273"/>
      <c r="NEM2" s="273"/>
      <c r="NEN2" s="273"/>
      <c r="NEO2" s="273"/>
      <c r="NEP2" s="273"/>
      <c r="NEQ2" s="273"/>
      <c r="NER2" s="273"/>
      <c r="NES2" s="273"/>
      <c r="NET2" s="273"/>
      <c r="NEU2" s="273"/>
      <c r="NEV2" s="273"/>
      <c r="NEW2" s="273"/>
      <c r="NEX2" s="273"/>
      <c r="NEY2" s="273"/>
      <c r="NEZ2" s="273"/>
      <c r="NFA2" s="273"/>
      <c r="NFB2" s="273"/>
      <c r="NFC2" s="273"/>
      <c r="NFD2" s="273"/>
      <c r="NFE2" s="273"/>
      <c r="NFF2" s="273"/>
      <c r="NFG2" s="273"/>
      <c r="NFH2" s="273"/>
      <c r="NFI2" s="273"/>
      <c r="NFJ2" s="273"/>
      <c r="NFK2" s="273"/>
      <c r="NFL2" s="273"/>
      <c r="NFM2" s="273"/>
      <c r="NFN2" s="273"/>
      <c r="NFO2" s="273"/>
      <c r="NFP2" s="273"/>
      <c r="NFQ2" s="273"/>
      <c r="NFR2" s="273"/>
      <c r="NFS2" s="273"/>
      <c r="NFT2" s="273"/>
      <c r="NFU2" s="273"/>
      <c r="NFV2" s="273"/>
      <c r="NFW2" s="273"/>
      <c r="NFX2" s="273"/>
      <c r="NFY2" s="273"/>
      <c r="NFZ2" s="273"/>
      <c r="NGA2" s="273"/>
      <c r="NGB2" s="273"/>
      <c r="NGC2" s="273"/>
      <c r="NGD2" s="273"/>
      <c r="NGE2" s="273"/>
      <c r="NGF2" s="273"/>
      <c r="NGG2" s="273"/>
      <c r="NGH2" s="273"/>
      <c r="NGI2" s="273"/>
      <c r="NGJ2" s="273"/>
      <c r="NGK2" s="273"/>
      <c r="NGL2" s="273"/>
      <c r="NGM2" s="273"/>
      <c r="NGN2" s="273"/>
      <c r="NGO2" s="273"/>
      <c r="NGP2" s="273"/>
      <c r="NGQ2" s="273"/>
      <c r="NGR2" s="273"/>
      <c r="NGS2" s="273"/>
      <c r="NGT2" s="273"/>
      <c r="NGU2" s="273"/>
      <c r="NGV2" s="273"/>
      <c r="NGW2" s="273"/>
      <c r="NGX2" s="273"/>
      <c r="NGY2" s="273"/>
      <c r="NGZ2" s="273"/>
      <c r="NHA2" s="273"/>
      <c r="NHB2" s="273"/>
      <c r="NHC2" s="273"/>
      <c r="NHD2" s="273"/>
      <c r="NHE2" s="273"/>
      <c r="NHF2" s="273"/>
      <c r="NHG2" s="273"/>
      <c r="NHH2" s="273"/>
      <c r="NHI2" s="273"/>
      <c r="NHJ2" s="273"/>
      <c r="NHK2" s="273"/>
      <c r="NHL2" s="273"/>
      <c r="NHM2" s="273"/>
      <c r="NHN2" s="273"/>
      <c r="NHO2" s="273"/>
      <c r="NHP2" s="273"/>
      <c r="NHQ2" s="273"/>
      <c r="NHR2" s="273"/>
      <c r="NHS2" s="273"/>
      <c r="NHT2" s="273"/>
      <c r="NHU2" s="273"/>
      <c r="NHV2" s="273"/>
      <c r="NHW2" s="273"/>
      <c r="NHX2" s="273"/>
      <c r="NHY2" s="273"/>
      <c r="NHZ2" s="273"/>
      <c r="NIA2" s="273"/>
      <c r="NIB2" s="273"/>
      <c r="NIC2" s="273"/>
      <c r="NID2" s="273"/>
      <c r="NIE2" s="273"/>
      <c r="NIF2" s="273"/>
      <c r="NIG2" s="273"/>
      <c r="NIH2" s="273"/>
      <c r="NII2" s="273"/>
      <c r="NIJ2" s="273"/>
      <c r="NIK2" s="273"/>
      <c r="NIL2" s="273"/>
      <c r="NIM2" s="273"/>
      <c r="NIN2" s="273"/>
      <c r="NIO2" s="273"/>
      <c r="NIP2" s="273"/>
      <c r="NIQ2" s="273"/>
      <c r="NIR2" s="273"/>
      <c r="NIS2" s="273"/>
      <c r="NIT2" s="273"/>
      <c r="NIU2" s="273"/>
      <c r="NIV2" s="273"/>
      <c r="NIW2" s="273"/>
      <c r="NIX2" s="273"/>
      <c r="NIY2" s="273"/>
      <c r="NIZ2" s="273"/>
      <c r="NJA2" s="273"/>
      <c r="NJB2" s="273"/>
      <c r="NJC2" s="273"/>
      <c r="NJD2" s="273"/>
      <c r="NJE2" s="273"/>
      <c r="NJF2" s="273"/>
      <c r="NJG2" s="273"/>
      <c r="NJH2" s="273"/>
      <c r="NJI2" s="273"/>
      <c r="NJJ2" s="273"/>
      <c r="NJK2" s="273"/>
      <c r="NJL2" s="273"/>
      <c r="NJM2" s="273"/>
      <c r="NJN2" s="273"/>
      <c r="NJO2" s="273"/>
      <c r="NJP2" s="273"/>
      <c r="NJQ2" s="273"/>
      <c r="NJR2" s="273"/>
      <c r="NJS2" s="273"/>
      <c r="NJT2" s="273"/>
      <c r="NJU2" s="273"/>
      <c r="NJV2" s="273"/>
      <c r="NJW2" s="273"/>
      <c r="NJX2" s="273"/>
      <c r="NJY2" s="273"/>
      <c r="NJZ2" s="273"/>
      <c r="NKA2" s="273"/>
      <c r="NKB2" s="273"/>
      <c r="NKC2" s="273"/>
      <c r="NKD2" s="273"/>
      <c r="NKE2" s="273"/>
      <c r="NKF2" s="273"/>
      <c r="NKG2" s="273"/>
      <c r="NKH2" s="273"/>
      <c r="NKI2" s="273"/>
      <c r="NKJ2" s="273"/>
      <c r="NKK2" s="273"/>
      <c r="NKL2" s="273"/>
      <c r="NKM2" s="273"/>
      <c r="NKN2" s="273"/>
      <c r="NKO2" s="273"/>
      <c r="NKP2" s="273"/>
      <c r="NKQ2" s="273"/>
      <c r="NKR2" s="273"/>
      <c r="NKS2" s="273"/>
      <c r="NKT2" s="273"/>
      <c r="NKU2" s="273"/>
      <c r="NKV2" s="273"/>
      <c r="NKW2" s="273"/>
      <c r="NKX2" s="273"/>
      <c r="NKY2" s="273"/>
      <c r="NKZ2" s="273"/>
      <c r="NLA2" s="273"/>
      <c r="NLB2" s="273"/>
      <c r="NLC2" s="273"/>
      <c r="NLD2" s="273"/>
      <c r="NLE2" s="273"/>
      <c r="NLF2" s="273"/>
      <c r="NLG2" s="273"/>
      <c r="NLH2" s="273"/>
      <c r="NLI2" s="273"/>
      <c r="NLJ2" s="273"/>
      <c r="NLK2" s="273"/>
      <c r="NLL2" s="273"/>
      <c r="NLM2" s="273"/>
      <c r="NLN2" s="273"/>
      <c r="NLO2" s="273"/>
      <c r="NLP2" s="273"/>
      <c r="NLQ2" s="273"/>
      <c r="NLR2" s="273"/>
      <c r="NLS2" s="273"/>
      <c r="NLT2" s="273"/>
      <c r="NLU2" s="273"/>
      <c r="NLV2" s="273"/>
      <c r="NLW2" s="273"/>
      <c r="NLX2" s="273"/>
      <c r="NLY2" s="273"/>
      <c r="NLZ2" s="273"/>
      <c r="NMA2" s="273"/>
      <c r="NMB2" s="273"/>
      <c r="NMC2" s="273"/>
      <c r="NMD2" s="273"/>
      <c r="NME2" s="273"/>
      <c r="NMF2" s="273"/>
      <c r="NMG2" s="273"/>
      <c r="NMH2" s="273"/>
      <c r="NMI2" s="273"/>
      <c r="NMJ2" s="273"/>
      <c r="NMK2" s="273"/>
      <c r="NML2" s="273"/>
      <c r="NMM2" s="273"/>
      <c r="NMN2" s="273"/>
      <c r="NMO2" s="273"/>
      <c r="NMP2" s="273"/>
      <c r="NMQ2" s="273"/>
      <c r="NMR2" s="273"/>
      <c r="NMS2" s="273"/>
      <c r="NMT2" s="273"/>
      <c r="NMU2" s="273"/>
      <c r="NMV2" s="273"/>
      <c r="NMW2" s="273"/>
      <c r="NMX2" s="273"/>
      <c r="NMY2" s="273"/>
      <c r="NMZ2" s="273"/>
      <c r="NNA2" s="273"/>
      <c r="NNB2" s="273"/>
      <c r="NNC2" s="273"/>
      <c r="NND2" s="273"/>
      <c r="NNE2" s="273"/>
      <c r="NNF2" s="273"/>
      <c r="NNG2" s="273"/>
      <c r="NNH2" s="273"/>
      <c r="NNI2" s="273"/>
      <c r="NNJ2" s="273"/>
      <c r="NNK2" s="273"/>
      <c r="NNL2" s="273"/>
      <c r="NNM2" s="273"/>
      <c r="NNN2" s="273"/>
      <c r="NNO2" s="273"/>
      <c r="NNP2" s="273"/>
      <c r="NNQ2" s="273"/>
      <c r="NNR2" s="273"/>
      <c r="NNS2" s="273"/>
      <c r="NNT2" s="273"/>
      <c r="NNU2" s="273"/>
      <c r="NNV2" s="273"/>
      <c r="NNW2" s="273"/>
      <c r="NNX2" s="273"/>
      <c r="NNY2" s="273"/>
      <c r="NNZ2" s="273"/>
      <c r="NOA2" s="273"/>
      <c r="NOB2" s="273"/>
      <c r="NOC2" s="273"/>
      <c r="NOD2" s="273"/>
      <c r="NOE2" s="273"/>
      <c r="NOF2" s="273"/>
      <c r="NOG2" s="273"/>
      <c r="NOH2" s="273"/>
      <c r="NOI2" s="273"/>
      <c r="NOJ2" s="273"/>
      <c r="NOK2" s="273"/>
      <c r="NOL2" s="273"/>
      <c r="NOM2" s="273"/>
      <c r="NON2" s="273"/>
      <c r="NOO2" s="273"/>
      <c r="NOP2" s="273"/>
      <c r="NOQ2" s="273"/>
      <c r="NOR2" s="273"/>
      <c r="NOS2" s="273"/>
      <c r="NOT2" s="273"/>
      <c r="NOU2" s="273"/>
      <c r="NOV2" s="273"/>
      <c r="NOW2" s="273"/>
      <c r="NOX2" s="273"/>
      <c r="NOY2" s="273"/>
      <c r="NOZ2" s="273"/>
      <c r="NPA2" s="273"/>
      <c r="NPB2" s="273"/>
      <c r="NPC2" s="273"/>
      <c r="NPD2" s="273"/>
      <c r="NPE2" s="273"/>
      <c r="NPF2" s="273"/>
      <c r="NPG2" s="273"/>
      <c r="NPH2" s="273"/>
      <c r="NPI2" s="273"/>
      <c r="NPJ2" s="273"/>
      <c r="NPK2" s="273"/>
      <c r="NPL2" s="273"/>
      <c r="NPM2" s="273"/>
      <c r="NPN2" s="273"/>
      <c r="NPO2" s="273"/>
      <c r="NPP2" s="273"/>
      <c r="NPQ2" s="273"/>
      <c r="NPR2" s="273"/>
      <c r="NPS2" s="273"/>
      <c r="NPT2" s="273"/>
      <c r="NPU2" s="273"/>
      <c r="NPV2" s="273"/>
      <c r="NPW2" s="273"/>
      <c r="NPX2" s="273"/>
      <c r="NPY2" s="273"/>
      <c r="NPZ2" s="273"/>
      <c r="NQA2" s="273"/>
      <c r="NQB2" s="273"/>
      <c r="NQC2" s="273"/>
      <c r="NQD2" s="273"/>
      <c r="NQE2" s="273"/>
      <c r="NQF2" s="273"/>
      <c r="NQG2" s="273"/>
      <c r="NQH2" s="273"/>
      <c r="NQI2" s="273"/>
      <c r="NQJ2" s="273"/>
      <c r="NQK2" s="273"/>
      <c r="NQL2" s="273"/>
      <c r="NQM2" s="273"/>
      <c r="NQN2" s="273"/>
      <c r="NQO2" s="273"/>
      <c r="NQP2" s="273"/>
      <c r="NQQ2" s="273"/>
      <c r="NQR2" s="273"/>
      <c r="NQS2" s="273"/>
      <c r="NQT2" s="273"/>
      <c r="NQU2" s="273"/>
      <c r="NQV2" s="273"/>
      <c r="NQW2" s="273"/>
      <c r="NQX2" s="273"/>
      <c r="NQY2" s="273"/>
      <c r="NQZ2" s="273"/>
      <c r="NRA2" s="273"/>
      <c r="NRB2" s="273"/>
      <c r="NRC2" s="273"/>
      <c r="NRD2" s="273"/>
      <c r="NRE2" s="273"/>
      <c r="NRF2" s="273"/>
      <c r="NRG2" s="273"/>
      <c r="NRH2" s="273"/>
      <c r="NRI2" s="273"/>
      <c r="NRJ2" s="273"/>
      <c r="NRK2" s="273"/>
      <c r="NRL2" s="273"/>
      <c r="NRM2" s="273"/>
      <c r="NRN2" s="273"/>
      <c r="NRO2" s="273"/>
      <c r="NRP2" s="273"/>
      <c r="NRQ2" s="273"/>
      <c r="NRR2" s="273"/>
      <c r="NRS2" s="273"/>
      <c r="NRT2" s="273"/>
      <c r="NRU2" s="273"/>
      <c r="NRV2" s="273"/>
      <c r="NRW2" s="273"/>
      <c r="NRX2" s="273"/>
      <c r="NRY2" s="273"/>
      <c r="NRZ2" s="273"/>
      <c r="NSA2" s="273"/>
      <c r="NSB2" s="273"/>
      <c r="NSC2" s="273"/>
      <c r="NSD2" s="273"/>
      <c r="NSE2" s="273"/>
      <c r="NSF2" s="273"/>
      <c r="NSG2" s="273"/>
      <c r="NSH2" s="273"/>
      <c r="NSI2" s="273"/>
      <c r="NSJ2" s="273"/>
      <c r="NSK2" s="273"/>
      <c r="NSL2" s="273"/>
      <c r="NSM2" s="273"/>
      <c r="NSN2" s="273"/>
      <c r="NSO2" s="273"/>
      <c r="NSP2" s="273"/>
      <c r="NSQ2" s="273"/>
      <c r="NSR2" s="273"/>
      <c r="NSS2" s="273"/>
      <c r="NST2" s="273"/>
      <c r="NSU2" s="273"/>
      <c r="NSV2" s="273"/>
      <c r="NSW2" s="273"/>
      <c r="NSX2" s="273"/>
      <c r="NSY2" s="273"/>
      <c r="NSZ2" s="273"/>
      <c r="NTA2" s="273"/>
      <c r="NTB2" s="273"/>
      <c r="NTC2" s="273"/>
      <c r="NTD2" s="273"/>
      <c r="NTE2" s="273"/>
      <c r="NTF2" s="273"/>
      <c r="NTG2" s="273"/>
      <c r="NTH2" s="273"/>
      <c r="NTI2" s="273"/>
      <c r="NTJ2" s="273"/>
      <c r="NTK2" s="273"/>
      <c r="NTL2" s="273"/>
      <c r="NTM2" s="273"/>
      <c r="NTN2" s="273"/>
      <c r="NTO2" s="273"/>
      <c r="NTP2" s="273"/>
      <c r="NTQ2" s="273"/>
      <c r="NTR2" s="273"/>
      <c r="NTS2" s="273"/>
      <c r="NTT2" s="273"/>
      <c r="NTU2" s="273"/>
      <c r="NTV2" s="273"/>
      <c r="NTW2" s="273"/>
      <c r="NTX2" s="273"/>
      <c r="NTY2" s="273"/>
      <c r="NTZ2" s="273"/>
      <c r="NUA2" s="273"/>
      <c r="NUB2" s="273"/>
      <c r="NUC2" s="273"/>
      <c r="NUD2" s="273"/>
      <c r="NUE2" s="273"/>
      <c r="NUF2" s="273"/>
      <c r="NUG2" s="273"/>
      <c r="NUH2" s="273"/>
      <c r="NUI2" s="273"/>
      <c r="NUJ2" s="273"/>
      <c r="NUK2" s="273"/>
      <c r="NUL2" s="273"/>
      <c r="NUM2" s="273"/>
      <c r="NUN2" s="273"/>
      <c r="NUO2" s="273"/>
      <c r="NUP2" s="273"/>
      <c r="NUQ2" s="273"/>
      <c r="NUR2" s="273"/>
      <c r="NUS2" s="273"/>
      <c r="NUT2" s="273"/>
      <c r="NUU2" s="273"/>
      <c r="NUV2" s="273"/>
      <c r="NUW2" s="273"/>
      <c r="NUX2" s="273"/>
      <c r="NUY2" s="273"/>
      <c r="NUZ2" s="273"/>
      <c r="NVA2" s="273"/>
      <c r="NVB2" s="273"/>
      <c r="NVC2" s="273"/>
      <c r="NVD2" s="273"/>
      <c r="NVE2" s="273"/>
      <c r="NVF2" s="273"/>
      <c r="NVG2" s="273"/>
      <c r="NVH2" s="273"/>
      <c r="NVI2" s="273"/>
      <c r="NVJ2" s="273"/>
      <c r="NVK2" s="273"/>
      <c r="NVL2" s="273"/>
      <c r="NVM2" s="273"/>
      <c r="NVN2" s="273"/>
      <c r="NVO2" s="273"/>
      <c r="NVP2" s="273"/>
      <c r="NVQ2" s="273"/>
      <c r="NVR2" s="273"/>
      <c r="NVS2" s="273"/>
      <c r="NVT2" s="273"/>
      <c r="NVU2" s="273"/>
      <c r="NVV2" s="273"/>
      <c r="NVW2" s="273"/>
      <c r="NVX2" s="273"/>
      <c r="NVY2" s="273"/>
      <c r="NVZ2" s="273"/>
      <c r="NWA2" s="273"/>
      <c r="NWB2" s="273"/>
      <c r="NWC2" s="273"/>
      <c r="NWD2" s="273"/>
      <c r="NWE2" s="273"/>
      <c r="NWF2" s="273"/>
      <c r="NWG2" s="273"/>
      <c r="NWH2" s="273"/>
      <c r="NWI2" s="273"/>
      <c r="NWJ2" s="273"/>
      <c r="NWK2" s="273"/>
      <c r="NWL2" s="273"/>
      <c r="NWM2" s="273"/>
      <c r="NWN2" s="273"/>
      <c r="NWO2" s="273"/>
      <c r="NWP2" s="273"/>
      <c r="NWQ2" s="273"/>
      <c r="NWR2" s="273"/>
      <c r="NWS2" s="273"/>
      <c r="NWT2" s="273"/>
      <c r="NWU2" s="273"/>
      <c r="NWV2" s="273"/>
      <c r="NWW2" s="273"/>
      <c r="NWX2" s="273"/>
      <c r="NWY2" s="273"/>
      <c r="NWZ2" s="273"/>
      <c r="NXA2" s="273"/>
      <c r="NXB2" s="273"/>
      <c r="NXC2" s="273"/>
      <c r="NXD2" s="273"/>
      <c r="NXE2" s="273"/>
      <c r="NXF2" s="273"/>
      <c r="NXG2" s="273"/>
      <c r="NXH2" s="273"/>
      <c r="NXI2" s="273"/>
      <c r="NXJ2" s="273"/>
      <c r="NXK2" s="273"/>
      <c r="NXL2" s="273"/>
      <c r="NXM2" s="273"/>
      <c r="NXN2" s="273"/>
      <c r="NXO2" s="273"/>
      <c r="NXP2" s="273"/>
      <c r="NXQ2" s="273"/>
      <c r="NXR2" s="273"/>
      <c r="NXS2" s="273"/>
      <c r="NXT2" s="273"/>
      <c r="NXU2" s="273"/>
      <c r="NXV2" s="273"/>
      <c r="NXW2" s="273"/>
      <c r="NXX2" s="273"/>
      <c r="NXY2" s="273"/>
      <c r="NXZ2" s="273"/>
      <c r="NYA2" s="273"/>
      <c r="NYB2" s="273"/>
      <c r="NYC2" s="273"/>
      <c r="NYD2" s="273"/>
      <c r="NYE2" s="273"/>
      <c r="NYF2" s="273"/>
      <c r="NYG2" s="273"/>
      <c r="NYH2" s="273"/>
      <c r="NYI2" s="273"/>
      <c r="NYJ2" s="273"/>
      <c r="NYK2" s="273"/>
      <c r="NYL2" s="273"/>
      <c r="NYM2" s="273"/>
      <c r="NYN2" s="273"/>
      <c r="NYO2" s="273"/>
      <c r="NYP2" s="273"/>
      <c r="NYQ2" s="273"/>
      <c r="NYR2" s="273"/>
      <c r="NYS2" s="273"/>
      <c r="NYT2" s="273"/>
      <c r="NYU2" s="273"/>
      <c r="NYV2" s="273"/>
      <c r="NYW2" s="273"/>
      <c r="NYX2" s="273"/>
      <c r="NYY2" s="273"/>
      <c r="NYZ2" s="273"/>
      <c r="NZA2" s="273"/>
      <c r="NZB2" s="273"/>
      <c r="NZC2" s="273"/>
      <c r="NZD2" s="273"/>
      <c r="NZE2" s="273"/>
      <c r="NZF2" s="273"/>
      <c r="NZG2" s="273"/>
      <c r="NZH2" s="273"/>
      <c r="NZI2" s="273"/>
      <c r="NZJ2" s="273"/>
      <c r="NZK2" s="273"/>
      <c r="NZL2" s="273"/>
      <c r="NZM2" s="273"/>
      <c r="NZN2" s="273"/>
      <c r="NZO2" s="273"/>
      <c r="NZP2" s="273"/>
      <c r="NZQ2" s="273"/>
      <c r="NZR2" s="273"/>
      <c r="NZS2" s="273"/>
      <c r="NZT2" s="273"/>
      <c r="NZU2" s="273"/>
      <c r="NZV2" s="273"/>
      <c r="NZW2" s="273"/>
      <c r="NZX2" s="273"/>
      <c r="NZY2" s="273"/>
      <c r="NZZ2" s="273"/>
      <c r="OAA2" s="273"/>
      <c r="OAB2" s="273"/>
      <c r="OAC2" s="273"/>
      <c r="OAD2" s="273"/>
      <c r="OAE2" s="273"/>
      <c r="OAF2" s="273"/>
      <c r="OAG2" s="273"/>
      <c r="OAH2" s="273"/>
      <c r="OAI2" s="273"/>
      <c r="OAJ2" s="273"/>
      <c r="OAK2" s="273"/>
      <c r="OAL2" s="273"/>
      <c r="OAM2" s="273"/>
      <c r="OAN2" s="273"/>
      <c r="OAO2" s="273"/>
      <c r="OAP2" s="273"/>
      <c r="OAQ2" s="273"/>
      <c r="OAR2" s="273"/>
      <c r="OAS2" s="273"/>
      <c r="OAT2" s="273"/>
      <c r="OAU2" s="273"/>
      <c r="OAV2" s="273"/>
      <c r="OAW2" s="273"/>
      <c r="OAX2" s="273"/>
      <c r="OAY2" s="273"/>
      <c r="OAZ2" s="273"/>
      <c r="OBA2" s="273"/>
      <c r="OBB2" s="273"/>
      <c r="OBC2" s="273"/>
      <c r="OBD2" s="273"/>
      <c r="OBE2" s="273"/>
      <c r="OBF2" s="273"/>
      <c r="OBG2" s="273"/>
      <c r="OBH2" s="273"/>
      <c r="OBI2" s="273"/>
      <c r="OBJ2" s="273"/>
      <c r="OBK2" s="273"/>
      <c r="OBL2" s="273"/>
      <c r="OBM2" s="273"/>
      <c r="OBN2" s="273"/>
      <c r="OBO2" s="273"/>
      <c r="OBP2" s="273"/>
      <c r="OBQ2" s="273"/>
      <c r="OBR2" s="273"/>
      <c r="OBS2" s="273"/>
      <c r="OBT2" s="273"/>
      <c r="OBU2" s="273"/>
      <c r="OBV2" s="273"/>
      <c r="OBW2" s="273"/>
      <c r="OBX2" s="273"/>
      <c r="OBY2" s="273"/>
      <c r="OBZ2" s="273"/>
      <c r="OCA2" s="273"/>
      <c r="OCB2" s="273"/>
      <c r="OCC2" s="273"/>
      <c r="OCD2" s="273"/>
      <c r="OCE2" s="273"/>
      <c r="OCF2" s="273"/>
      <c r="OCG2" s="273"/>
      <c r="OCH2" s="273"/>
      <c r="OCI2" s="273"/>
      <c r="OCJ2" s="273"/>
      <c r="OCK2" s="273"/>
      <c r="OCL2" s="273"/>
      <c r="OCM2" s="273"/>
      <c r="OCN2" s="273"/>
      <c r="OCO2" s="273"/>
      <c r="OCP2" s="273"/>
      <c r="OCQ2" s="273"/>
      <c r="OCR2" s="273"/>
      <c r="OCS2" s="273"/>
      <c r="OCT2" s="273"/>
      <c r="OCU2" s="273"/>
      <c r="OCV2" s="273"/>
      <c r="OCW2" s="273"/>
      <c r="OCX2" s="273"/>
      <c r="OCY2" s="273"/>
      <c r="OCZ2" s="273"/>
      <c r="ODA2" s="273"/>
      <c r="ODB2" s="273"/>
      <c r="ODC2" s="273"/>
      <c r="ODD2" s="273"/>
      <c r="ODE2" s="273"/>
      <c r="ODF2" s="273"/>
      <c r="ODG2" s="273"/>
      <c r="ODH2" s="273"/>
      <c r="ODI2" s="273"/>
      <c r="ODJ2" s="273"/>
      <c r="ODK2" s="273"/>
      <c r="ODL2" s="273"/>
      <c r="ODM2" s="273"/>
      <c r="ODN2" s="273"/>
      <c r="ODO2" s="273"/>
      <c r="ODP2" s="273"/>
      <c r="ODQ2" s="273"/>
      <c r="ODR2" s="273"/>
      <c r="ODS2" s="273"/>
      <c r="ODT2" s="273"/>
      <c r="ODU2" s="273"/>
      <c r="ODV2" s="273"/>
      <c r="ODW2" s="273"/>
      <c r="ODX2" s="273"/>
      <c r="ODY2" s="273"/>
      <c r="ODZ2" s="273"/>
      <c r="OEA2" s="273"/>
      <c r="OEB2" s="273"/>
      <c r="OEC2" s="273"/>
      <c r="OED2" s="273"/>
      <c r="OEE2" s="273"/>
      <c r="OEF2" s="273"/>
      <c r="OEG2" s="273"/>
      <c r="OEH2" s="273"/>
      <c r="OEI2" s="273"/>
      <c r="OEJ2" s="273"/>
      <c r="OEK2" s="273"/>
      <c r="OEL2" s="273"/>
      <c r="OEM2" s="273"/>
      <c r="OEN2" s="273"/>
      <c r="OEO2" s="273"/>
      <c r="OEP2" s="273"/>
      <c r="OEQ2" s="273"/>
      <c r="OER2" s="273"/>
      <c r="OES2" s="273"/>
      <c r="OET2" s="273"/>
      <c r="OEU2" s="273"/>
      <c r="OEV2" s="273"/>
      <c r="OEW2" s="273"/>
      <c r="OEX2" s="273"/>
      <c r="OEY2" s="273"/>
      <c r="OEZ2" s="273"/>
      <c r="OFA2" s="273"/>
      <c r="OFB2" s="273"/>
      <c r="OFC2" s="273"/>
      <c r="OFD2" s="273"/>
      <c r="OFE2" s="273"/>
      <c r="OFF2" s="273"/>
      <c r="OFG2" s="273"/>
      <c r="OFH2" s="273"/>
      <c r="OFI2" s="273"/>
      <c r="OFJ2" s="273"/>
      <c r="OFK2" s="273"/>
      <c r="OFL2" s="273"/>
      <c r="OFM2" s="273"/>
      <c r="OFN2" s="273"/>
      <c r="OFO2" s="273"/>
      <c r="OFP2" s="273"/>
      <c r="OFQ2" s="273"/>
      <c r="OFR2" s="273"/>
      <c r="OFS2" s="273"/>
      <c r="OFT2" s="273"/>
      <c r="OFU2" s="273"/>
      <c r="OFV2" s="273"/>
      <c r="OFW2" s="273"/>
      <c r="OFX2" s="273"/>
      <c r="OFY2" s="273"/>
      <c r="OFZ2" s="273"/>
      <c r="OGA2" s="273"/>
      <c r="OGB2" s="273"/>
      <c r="OGC2" s="273"/>
      <c r="OGD2" s="273"/>
      <c r="OGE2" s="273"/>
      <c r="OGF2" s="273"/>
      <c r="OGG2" s="273"/>
      <c r="OGH2" s="273"/>
      <c r="OGI2" s="273"/>
      <c r="OGJ2" s="273"/>
      <c r="OGK2" s="273"/>
      <c r="OGL2" s="273"/>
      <c r="OGM2" s="273"/>
      <c r="OGN2" s="273"/>
      <c r="OGO2" s="273"/>
      <c r="OGP2" s="273"/>
      <c r="OGQ2" s="273"/>
      <c r="OGR2" s="273"/>
      <c r="OGS2" s="273"/>
      <c r="OGT2" s="273"/>
      <c r="OGU2" s="273"/>
      <c r="OGV2" s="273"/>
      <c r="OGW2" s="273"/>
      <c r="OGX2" s="273"/>
      <c r="OGY2" s="273"/>
      <c r="OGZ2" s="273"/>
      <c r="OHA2" s="273"/>
      <c r="OHB2" s="273"/>
      <c r="OHC2" s="273"/>
      <c r="OHD2" s="273"/>
      <c r="OHE2" s="273"/>
      <c r="OHF2" s="273"/>
      <c r="OHG2" s="273"/>
      <c r="OHH2" s="273"/>
      <c r="OHI2" s="273"/>
      <c r="OHJ2" s="273"/>
      <c r="OHK2" s="273"/>
      <c r="OHL2" s="273"/>
      <c r="OHM2" s="273"/>
      <c r="OHN2" s="273"/>
      <c r="OHO2" s="273"/>
      <c r="OHP2" s="273"/>
      <c r="OHQ2" s="273"/>
      <c r="OHR2" s="273"/>
      <c r="OHS2" s="273"/>
      <c r="OHT2" s="273"/>
      <c r="OHU2" s="273"/>
      <c r="OHV2" s="273"/>
      <c r="OHW2" s="273"/>
      <c r="OHX2" s="273"/>
      <c r="OHY2" s="273"/>
      <c r="OHZ2" s="273"/>
      <c r="OIA2" s="273"/>
      <c r="OIB2" s="273"/>
      <c r="OIC2" s="273"/>
      <c r="OID2" s="273"/>
      <c r="OIE2" s="273"/>
      <c r="OIF2" s="273"/>
      <c r="OIG2" s="273"/>
      <c r="OIH2" s="273"/>
      <c r="OII2" s="273"/>
      <c r="OIJ2" s="273"/>
      <c r="OIK2" s="273"/>
      <c r="OIL2" s="273"/>
      <c r="OIM2" s="273"/>
      <c r="OIN2" s="273"/>
      <c r="OIO2" s="273"/>
      <c r="OIP2" s="273"/>
      <c r="OIQ2" s="273"/>
      <c r="OIR2" s="273"/>
      <c r="OIS2" s="273"/>
      <c r="OIT2" s="273"/>
      <c r="OIU2" s="273"/>
      <c r="OIV2" s="273"/>
      <c r="OIW2" s="273"/>
      <c r="OIX2" s="273"/>
      <c r="OIY2" s="273"/>
      <c r="OIZ2" s="273"/>
      <c r="OJA2" s="273"/>
      <c r="OJB2" s="273"/>
      <c r="OJC2" s="273"/>
      <c r="OJD2" s="273"/>
      <c r="OJE2" s="273"/>
      <c r="OJF2" s="273"/>
      <c r="OJG2" s="273"/>
      <c r="OJH2" s="273"/>
      <c r="OJI2" s="273"/>
      <c r="OJJ2" s="273"/>
      <c r="OJK2" s="273"/>
      <c r="OJL2" s="273"/>
      <c r="OJM2" s="273"/>
      <c r="OJN2" s="273"/>
      <c r="OJO2" s="273"/>
      <c r="OJP2" s="273"/>
      <c r="OJQ2" s="273"/>
      <c r="OJR2" s="273"/>
      <c r="OJS2" s="273"/>
      <c r="OJT2" s="273"/>
      <c r="OJU2" s="273"/>
      <c r="OJV2" s="273"/>
      <c r="OJW2" s="273"/>
      <c r="OJX2" s="273"/>
      <c r="OJY2" s="273"/>
      <c r="OJZ2" s="273"/>
      <c r="OKA2" s="273"/>
      <c r="OKB2" s="273"/>
      <c r="OKC2" s="273"/>
      <c r="OKD2" s="273"/>
      <c r="OKE2" s="273"/>
      <c r="OKF2" s="273"/>
      <c r="OKG2" s="273"/>
      <c r="OKH2" s="273"/>
      <c r="OKI2" s="273"/>
      <c r="OKJ2" s="273"/>
      <c r="OKK2" s="273"/>
      <c r="OKL2" s="273"/>
      <c r="OKM2" s="273"/>
      <c r="OKN2" s="273"/>
      <c r="OKO2" s="273"/>
      <c r="OKP2" s="273"/>
      <c r="OKQ2" s="273"/>
      <c r="OKR2" s="273"/>
      <c r="OKS2" s="273"/>
      <c r="OKT2" s="273"/>
      <c r="OKU2" s="273"/>
      <c r="OKV2" s="273"/>
      <c r="OKW2" s="273"/>
      <c r="OKX2" s="273"/>
      <c r="OKY2" s="273"/>
      <c r="OKZ2" s="273"/>
      <c r="OLA2" s="273"/>
      <c r="OLB2" s="273"/>
      <c r="OLC2" s="273"/>
      <c r="OLD2" s="273"/>
      <c r="OLE2" s="273"/>
      <c r="OLF2" s="273"/>
      <c r="OLG2" s="273"/>
      <c r="OLH2" s="273"/>
      <c r="OLI2" s="273"/>
      <c r="OLJ2" s="273"/>
      <c r="OLK2" s="273"/>
      <c r="OLL2" s="273"/>
      <c r="OLM2" s="273"/>
      <c r="OLN2" s="273"/>
      <c r="OLO2" s="273"/>
      <c r="OLP2" s="273"/>
      <c r="OLQ2" s="273"/>
      <c r="OLR2" s="273"/>
      <c r="OLS2" s="273"/>
      <c r="OLT2" s="273"/>
      <c r="OLU2" s="273"/>
      <c r="OLV2" s="273"/>
      <c r="OLW2" s="273"/>
      <c r="OLX2" s="273"/>
      <c r="OLY2" s="273"/>
      <c r="OLZ2" s="273"/>
      <c r="OMA2" s="273"/>
      <c r="OMB2" s="273"/>
      <c r="OMC2" s="273"/>
      <c r="OMD2" s="273"/>
      <c r="OME2" s="273"/>
      <c r="OMF2" s="273"/>
      <c r="OMG2" s="273"/>
      <c r="OMH2" s="273"/>
      <c r="OMI2" s="273"/>
      <c r="OMJ2" s="273"/>
      <c r="OMK2" s="273"/>
      <c r="OML2" s="273"/>
      <c r="OMM2" s="273"/>
      <c r="OMN2" s="273"/>
      <c r="OMO2" s="273"/>
      <c r="OMP2" s="273"/>
      <c r="OMQ2" s="273"/>
      <c r="OMR2" s="273"/>
      <c r="OMS2" s="273"/>
      <c r="OMT2" s="273"/>
      <c r="OMU2" s="273"/>
      <c r="OMV2" s="273"/>
      <c r="OMW2" s="273"/>
      <c r="OMX2" s="273"/>
      <c r="OMY2" s="273"/>
      <c r="OMZ2" s="273"/>
      <c r="ONA2" s="273"/>
      <c r="ONB2" s="273"/>
      <c r="ONC2" s="273"/>
      <c r="OND2" s="273"/>
      <c r="ONE2" s="273"/>
      <c r="ONF2" s="273"/>
      <c r="ONG2" s="273"/>
      <c r="ONH2" s="273"/>
      <c r="ONI2" s="273"/>
      <c r="ONJ2" s="273"/>
      <c r="ONK2" s="273"/>
      <c r="ONL2" s="273"/>
      <c r="ONM2" s="273"/>
      <c r="ONN2" s="273"/>
      <c r="ONO2" s="273"/>
      <c r="ONP2" s="273"/>
      <c r="ONQ2" s="273"/>
      <c r="ONR2" s="273"/>
      <c r="ONS2" s="273"/>
      <c r="ONT2" s="273"/>
      <c r="ONU2" s="273"/>
      <c r="ONV2" s="273"/>
      <c r="ONW2" s="273"/>
      <c r="ONX2" s="273"/>
      <c r="ONY2" s="273"/>
      <c r="ONZ2" s="273"/>
      <c r="OOA2" s="273"/>
      <c r="OOB2" s="273"/>
      <c r="OOC2" s="273"/>
      <c r="OOD2" s="273"/>
      <c r="OOE2" s="273"/>
      <c r="OOF2" s="273"/>
      <c r="OOG2" s="273"/>
      <c r="OOH2" s="273"/>
      <c r="OOI2" s="273"/>
      <c r="OOJ2" s="273"/>
      <c r="OOK2" s="273"/>
      <c r="OOL2" s="273"/>
      <c r="OOM2" s="273"/>
      <c r="OON2" s="273"/>
      <c r="OOO2" s="273"/>
      <c r="OOP2" s="273"/>
      <c r="OOQ2" s="273"/>
      <c r="OOR2" s="273"/>
      <c r="OOS2" s="273"/>
      <c r="OOT2" s="273"/>
      <c r="OOU2" s="273"/>
      <c r="OOV2" s="273"/>
      <c r="OOW2" s="273"/>
      <c r="OOX2" s="273"/>
      <c r="OOY2" s="273"/>
      <c r="OOZ2" s="273"/>
      <c r="OPA2" s="273"/>
      <c r="OPB2" s="273"/>
      <c r="OPC2" s="273"/>
      <c r="OPD2" s="273"/>
      <c r="OPE2" s="273"/>
      <c r="OPF2" s="273"/>
      <c r="OPG2" s="273"/>
      <c r="OPH2" s="273"/>
      <c r="OPI2" s="273"/>
      <c r="OPJ2" s="273"/>
      <c r="OPK2" s="273"/>
      <c r="OPL2" s="273"/>
      <c r="OPM2" s="273"/>
      <c r="OPN2" s="273"/>
      <c r="OPO2" s="273"/>
      <c r="OPP2" s="273"/>
      <c r="OPQ2" s="273"/>
      <c r="OPR2" s="273"/>
      <c r="OPS2" s="273"/>
      <c r="OPT2" s="273"/>
      <c r="OPU2" s="273"/>
      <c r="OPV2" s="273"/>
      <c r="OPW2" s="273"/>
      <c r="OPX2" s="273"/>
      <c r="OPY2" s="273"/>
      <c r="OPZ2" s="273"/>
      <c r="OQA2" s="273"/>
      <c r="OQB2" s="273"/>
      <c r="OQC2" s="273"/>
      <c r="OQD2" s="273"/>
      <c r="OQE2" s="273"/>
      <c r="OQF2" s="273"/>
      <c r="OQG2" s="273"/>
      <c r="OQH2" s="273"/>
      <c r="OQI2" s="273"/>
      <c r="OQJ2" s="273"/>
      <c r="OQK2" s="273"/>
      <c r="OQL2" s="273"/>
      <c r="OQM2" s="273"/>
      <c r="OQN2" s="273"/>
      <c r="OQO2" s="273"/>
      <c r="OQP2" s="273"/>
      <c r="OQQ2" s="273"/>
      <c r="OQR2" s="273"/>
      <c r="OQS2" s="273"/>
      <c r="OQT2" s="273"/>
      <c r="OQU2" s="273"/>
      <c r="OQV2" s="273"/>
      <c r="OQW2" s="273"/>
      <c r="OQX2" s="273"/>
      <c r="OQY2" s="273"/>
      <c r="OQZ2" s="273"/>
      <c r="ORA2" s="273"/>
      <c r="ORB2" s="273"/>
      <c r="ORC2" s="273"/>
      <c r="ORD2" s="273"/>
      <c r="ORE2" s="273"/>
      <c r="ORF2" s="273"/>
      <c r="ORG2" s="273"/>
      <c r="ORH2" s="273"/>
      <c r="ORI2" s="273"/>
      <c r="ORJ2" s="273"/>
      <c r="ORK2" s="273"/>
      <c r="ORL2" s="273"/>
      <c r="ORM2" s="273"/>
      <c r="ORN2" s="273"/>
      <c r="ORO2" s="273"/>
      <c r="ORP2" s="273"/>
      <c r="ORQ2" s="273"/>
      <c r="ORR2" s="273"/>
      <c r="ORS2" s="273"/>
      <c r="ORT2" s="273"/>
      <c r="ORU2" s="273"/>
      <c r="ORV2" s="273"/>
      <c r="ORW2" s="273"/>
      <c r="ORX2" s="273"/>
      <c r="ORY2" s="273"/>
      <c r="ORZ2" s="273"/>
      <c r="OSA2" s="273"/>
      <c r="OSB2" s="273"/>
      <c r="OSC2" s="273"/>
      <c r="OSD2" s="273"/>
      <c r="OSE2" s="273"/>
      <c r="OSF2" s="273"/>
      <c r="OSG2" s="273"/>
      <c r="OSH2" s="273"/>
      <c r="OSI2" s="273"/>
      <c r="OSJ2" s="273"/>
      <c r="OSK2" s="273"/>
      <c r="OSL2" s="273"/>
      <c r="OSM2" s="273"/>
      <c r="OSN2" s="273"/>
      <c r="OSO2" s="273"/>
      <c r="OSP2" s="273"/>
      <c r="OSQ2" s="273"/>
      <c r="OSR2" s="273"/>
      <c r="OSS2" s="273"/>
      <c r="OST2" s="273"/>
      <c r="OSU2" s="273"/>
      <c r="OSV2" s="273"/>
      <c r="OSW2" s="273"/>
      <c r="OSX2" s="273"/>
      <c r="OSY2" s="273"/>
      <c r="OSZ2" s="273"/>
      <c r="OTA2" s="273"/>
      <c r="OTB2" s="273"/>
      <c r="OTC2" s="273"/>
      <c r="OTD2" s="273"/>
      <c r="OTE2" s="273"/>
      <c r="OTF2" s="273"/>
      <c r="OTG2" s="273"/>
      <c r="OTH2" s="273"/>
      <c r="OTI2" s="273"/>
      <c r="OTJ2" s="273"/>
      <c r="OTK2" s="273"/>
      <c r="OTL2" s="273"/>
      <c r="OTM2" s="273"/>
      <c r="OTN2" s="273"/>
      <c r="OTO2" s="273"/>
      <c r="OTP2" s="273"/>
      <c r="OTQ2" s="273"/>
      <c r="OTR2" s="273"/>
      <c r="OTS2" s="273"/>
      <c r="OTT2" s="273"/>
      <c r="OTU2" s="273"/>
      <c r="OTV2" s="273"/>
      <c r="OTW2" s="273"/>
      <c r="OTX2" s="273"/>
      <c r="OTY2" s="273"/>
      <c r="OTZ2" s="273"/>
      <c r="OUA2" s="273"/>
      <c r="OUB2" s="273"/>
      <c r="OUC2" s="273"/>
      <c r="OUD2" s="273"/>
      <c r="OUE2" s="273"/>
      <c r="OUF2" s="273"/>
      <c r="OUG2" s="273"/>
      <c r="OUH2" s="273"/>
      <c r="OUI2" s="273"/>
      <c r="OUJ2" s="273"/>
      <c r="OUK2" s="273"/>
      <c r="OUL2" s="273"/>
      <c r="OUM2" s="273"/>
      <c r="OUN2" s="273"/>
      <c r="OUO2" s="273"/>
      <c r="OUP2" s="273"/>
      <c r="OUQ2" s="273"/>
      <c r="OUR2" s="273"/>
      <c r="OUS2" s="273"/>
      <c r="OUT2" s="273"/>
      <c r="OUU2" s="273"/>
      <c r="OUV2" s="273"/>
      <c r="OUW2" s="273"/>
      <c r="OUX2" s="273"/>
      <c r="OUY2" s="273"/>
      <c r="OUZ2" s="273"/>
      <c r="OVA2" s="273"/>
      <c r="OVB2" s="273"/>
      <c r="OVC2" s="273"/>
      <c r="OVD2" s="273"/>
      <c r="OVE2" s="273"/>
      <c r="OVF2" s="273"/>
      <c r="OVG2" s="273"/>
      <c r="OVH2" s="273"/>
      <c r="OVI2" s="273"/>
      <c r="OVJ2" s="273"/>
      <c r="OVK2" s="273"/>
      <c r="OVL2" s="273"/>
      <c r="OVM2" s="273"/>
      <c r="OVN2" s="273"/>
      <c r="OVO2" s="273"/>
      <c r="OVP2" s="273"/>
      <c r="OVQ2" s="273"/>
      <c r="OVR2" s="273"/>
      <c r="OVS2" s="273"/>
      <c r="OVT2" s="273"/>
      <c r="OVU2" s="273"/>
      <c r="OVV2" s="273"/>
      <c r="OVW2" s="273"/>
      <c r="OVX2" s="273"/>
      <c r="OVY2" s="273"/>
      <c r="OVZ2" s="273"/>
      <c r="OWA2" s="273"/>
      <c r="OWB2" s="273"/>
      <c r="OWC2" s="273"/>
      <c r="OWD2" s="273"/>
      <c r="OWE2" s="273"/>
      <c r="OWF2" s="273"/>
      <c r="OWG2" s="273"/>
      <c r="OWH2" s="273"/>
      <c r="OWI2" s="273"/>
      <c r="OWJ2" s="273"/>
      <c r="OWK2" s="273"/>
      <c r="OWL2" s="273"/>
      <c r="OWM2" s="273"/>
      <c r="OWN2" s="273"/>
      <c r="OWO2" s="273"/>
      <c r="OWP2" s="273"/>
      <c r="OWQ2" s="273"/>
      <c r="OWR2" s="273"/>
      <c r="OWS2" s="273"/>
      <c r="OWT2" s="273"/>
      <c r="OWU2" s="273"/>
      <c r="OWV2" s="273"/>
      <c r="OWW2" s="273"/>
      <c r="OWX2" s="273"/>
      <c r="OWY2" s="273"/>
      <c r="OWZ2" s="273"/>
      <c r="OXA2" s="273"/>
      <c r="OXB2" s="273"/>
      <c r="OXC2" s="273"/>
      <c r="OXD2" s="273"/>
      <c r="OXE2" s="273"/>
      <c r="OXF2" s="273"/>
      <c r="OXG2" s="273"/>
      <c r="OXH2" s="273"/>
      <c r="OXI2" s="273"/>
      <c r="OXJ2" s="273"/>
      <c r="OXK2" s="273"/>
      <c r="OXL2" s="273"/>
      <c r="OXM2" s="273"/>
      <c r="OXN2" s="273"/>
      <c r="OXO2" s="273"/>
      <c r="OXP2" s="273"/>
      <c r="OXQ2" s="273"/>
      <c r="OXR2" s="273"/>
      <c r="OXS2" s="273"/>
      <c r="OXT2" s="273"/>
      <c r="OXU2" s="273"/>
      <c r="OXV2" s="273"/>
      <c r="OXW2" s="273"/>
      <c r="OXX2" s="273"/>
      <c r="OXY2" s="273"/>
      <c r="OXZ2" s="273"/>
      <c r="OYA2" s="273"/>
      <c r="OYB2" s="273"/>
      <c r="OYC2" s="273"/>
      <c r="OYD2" s="273"/>
      <c r="OYE2" s="273"/>
      <c r="OYF2" s="273"/>
      <c r="OYG2" s="273"/>
      <c r="OYH2" s="273"/>
      <c r="OYI2" s="273"/>
      <c r="OYJ2" s="273"/>
      <c r="OYK2" s="273"/>
      <c r="OYL2" s="273"/>
      <c r="OYM2" s="273"/>
      <c r="OYN2" s="273"/>
      <c r="OYO2" s="273"/>
      <c r="OYP2" s="273"/>
      <c r="OYQ2" s="273"/>
      <c r="OYR2" s="273"/>
      <c r="OYS2" s="273"/>
      <c r="OYT2" s="273"/>
      <c r="OYU2" s="273"/>
      <c r="OYV2" s="273"/>
      <c r="OYW2" s="273"/>
      <c r="OYX2" s="273"/>
      <c r="OYY2" s="273"/>
      <c r="OYZ2" s="273"/>
      <c r="OZA2" s="273"/>
      <c r="OZB2" s="273"/>
      <c r="OZC2" s="273"/>
      <c r="OZD2" s="273"/>
      <c r="OZE2" s="273"/>
      <c r="OZF2" s="273"/>
      <c r="OZG2" s="273"/>
      <c r="OZH2" s="273"/>
      <c r="OZI2" s="273"/>
      <c r="OZJ2" s="273"/>
      <c r="OZK2" s="273"/>
      <c r="OZL2" s="273"/>
      <c r="OZM2" s="273"/>
      <c r="OZN2" s="273"/>
      <c r="OZO2" s="273"/>
      <c r="OZP2" s="273"/>
      <c r="OZQ2" s="273"/>
      <c r="OZR2" s="273"/>
      <c r="OZS2" s="273"/>
      <c r="OZT2" s="273"/>
      <c r="OZU2" s="273"/>
      <c r="OZV2" s="273"/>
      <c r="OZW2" s="273"/>
      <c r="OZX2" s="273"/>
      <c r="OZY2" s="273"/>
      <c r="OZZ2" s="273"/>
      <c r="PAA2" s="273"/>
      <c r="PAB2" s="273"/>
      <c r="PAC2" s="273"/>
      <c r="PAD2" s="273"/>
      <c r="PAE2" s="273"/>
      <c r="PAF2" s="273"/>
      <c r="PAG2" s="273"/>
      <c r="PAH2" s="273"/>
      <c r="PAI2" s="273"/>
      <c r="PAJ2" s="273"/>
      <c r="PAK2" s="273"/>
      <c r="PAL2" s="273"/>
      <c r="PAM2" s="273"/>
      <c r="PAN2" s="273"/>
      <c r="PAO2" s="273"/>
      <c r="PAP2" s="273"/>
      <c r="PAQ2" s="273"/>
      <c r="PAR2" s="273"/>
      <c r="PAS2" s="273"/>
      <c r="PAT2" s="273"/>
      <c r="PAU2" s="273"/>
      <c r="PAV2" s="273"/>
      <c r="PAW2" s="273"/>
      <c r="PAX2" s="273"/>
      <c r="PAY2" s="273"/>
      <c r="PAZ2" s="273"/>
      <c r="PBA2" s="273"/>
      <c r="PBB2" s="273"/>
      <c r="PBC2" s="273"/>
      <c r="PBD2" s="273"/>
      <c r="PBE2" s="273"/>
      <c r="PBF2" s="273"/>
      <c r="PBG2" s="273"/>
      <c r="PBH2" s="273"/>
      <c r="PBI2" s="273"/>
      <c r="PBJ2" s="273"/>
      <c r="PBK2" s="273"/>
      <c r="PBL2" s="273"/>
      <c r="PBM2" s="273"/>
      <c r="PBN2" s="273"/>
      <c r="PBO2" s="273"/>
      <c r="PBP2" s="273"/>
      <c r="PBQ2" s="273"/>
      <c r="PBR2" s="273"/>
      <c r="PBS2" s="273"/>
      <c r="PBT2" s="273"/>
      <c r="PBU2" s="273"/>
      <c r="PBV2" s="273"/>
      <c r="PBW2" s="273"/>
      <c r="PBX2" s="273"/>
      <c r="PBY2" s="273"/>
      <c r="PBZ2" s="273"/>
      <c r="PCA2" s="273"/>
      <c r="PCB2" s="273"/>
      <c r="PCC2" s="273"/>
      <c r="PCD2" s="273"/>
      <c r="PCE2" s="273"/>
      <c r="PCF2" s="273"/>
      <c r="PCG2" s="273"/>
      <c r="PCH2" s="273"/>
      <c r="PCI2" s="273"/>
      <c r="PCJ2" s="273"/>
      <c r="PCK2" s="273"/>
      <c r="PCL2" s="273"/>
      <c r="PCM2" s="273"/>
      <c r="PCN2" s="273"/>
      <c r="PCO2" s="273"/>
      <c r="PCP2" s="273"/>
      <c r="PCQ2" s="273"/>
      <c r="PCR2" s="273"/>
      <c r="PCS2" s="273"/>
      <c r="PCT2" s="273"/>
      <c r="PCU2" s="273"/>
      <c r="PCV2" s="273"/>
      <c r="PCW2" s="273"/>
      <c r="PCX2" s="273"/>
      <c r="PCY2" s="273"/>
      <c r="PCZ2" s="273"/>
      <c r="PDA2" s="273"/>
      <c r="PDB2" s="273"/>
      <c r="PDC2" s="273"/>
      <c r="PDD2" s="273"/>
      <c r="PDE2" s="273"/>
      <c r="PDF2" s="273"/>
      <c r="PDG2" s="273"/>
      <c r="PDH2" s="273"/>
      <c r="PDI2" s="273"/>
      <c r="PDJ2" s="273"/>
      <c r="PDK2" s="273"/>
      <c r="PDL2" s="273"/>
      <c r="PDM2" s="273"/>
      <c r="PDN2" s="273"/>
      <c r="PDO2" s="273"/>
      <c r="PDP2" s="273"/>
      <c r="PDQ2" s="273"/>
      <c r="PDR2" s="273"/>
      <c r="PDS2" s="273"/>
      <c r="PDT2" s="273"/>
      <c r="PDU2" s="273"/>
      <c r="PDV2" s="273"/>
      <c r="PDW2" s="273"/>
      <c r="PDX2" s="273"/>
      <c r="PDY2" s="273"/>
      <c r="PDZ2" s="273"/>
      <c r="PEA2" s="273"/>
      <c r="PEB2" s="273"/>
      <c r="PEC2" s="273"/>
      <c r="PED2" s="273"/>
      <c r="PEE2" s="273"/>
      <c r="PEF2" s="273"/>
      <c r="PEG2" s="273"/>
      <c r="PEH2" s="273"/>
      <c r="PEI2" s="273"/>
      <c r="PEJ2" s="273"/>
      <c r="PEK2" s="273"/>
      <c r="PEL2" s="273"/>
      <c r="PEM2" s="273"/>
      <c r="PEN2" s="273"/>
      <c r="PEO2" s="273"/>
      <c r="PEP2" s="273"/>
      <c r="PEQ2" s="273"/>
      <c r="PER2" s="273"/>
      <c r="PES2" s="273"/>
      <c r="PET2" s="273"/>
      <c r="PEU2" s="273"/>
      <c r="PEV2" s="273"/>
      <c r="PEW2" s="273"/>
      <c r="PEX2" s="273"/>
      <c r="PEY2" s="273"/>
      <c r="PEZ2" s="273"/>
      <c r="PFA2" s="273"/>
      <c r="PFB2" s="273"/>
      <c r="PFC2" s="273"/>
      <c r="PFD2" s="273"/>
      <c r="PFE2" s="273"/>
      <c r="PFF2" s="273"/>
      <c r="PFG2" s="273"/>
      <c r="PFH2" s="273"/>
      <c r="PFI2" s="273"/>
      <c r="PFJ2" s="273"/>
      <c r="PFK2" s="273"/>
      <c r="PFL2" s="273"/>
      <c r="PFM2" s="273"/>
      <c r="PFN2" s="273"/>
      <c r="PFO2" s="273"/>
      <c r="PFP2" s="273"/>
      <c r="PFQ2" s="273"/>
      <c r="PFR2" s="273"/>
      <c r="PFS2" s="273"/>
      <c r="PFT2" s="273"/>
      <c r="PFU2" s="273"/>
      <c r="PFV2" s="273"/>
      <c r="PFW2" s="273"/>
      <c r="PFX2" s="273"/>
      <c r="PFY2" s="273"/>
      <c r="PFZ2" s="273"/>
      <c r="PGA2" s="273"/>
      <c r="PGB2" s="273"/>
      <c r="PGC2" s="273"/>
      <c r="PGD2" s="273"/>
      <c r="PGE2" s="273"/>
      <c r="PGF2" s="273"/>
      <c r="PGG2" s="273"/>
      <c r="PGH2" s="273"/>
      <c r="PGI2" s="273"/>
      <c r="PGJ2" s="273"/>
      <c r="PGK2" s="273"/>
      <c r="PGL2" s="273"/>
      <c r="PGM2" s="273"/>
      <c r="PGN2" s="273"/>
      <c r="PGO2" s="273"/>
      <c r="PGP2" s="273"/>
      <c r="PGQ2" s="273"/>
      <c r="PGR2" s="273"/>
      <c r="PGS2" s="273"/>
      <c r="PGT2" s="273"/>
      <c r="PGU2" s="273"/>
      <c r="PGV2" s="273"/>
      <c r="PGW2" s="273"/>
      <c r="PGX2" s="273"/>
      <c r="PGY2" s="273"/>
      <c r="PGZ2" s="273"/>
      <c r="PHA2" s="273"/>
      <c r="PHB2" s="273"/>
      <c r="PHC2" s="273"/>
      <c r="PHD2" s="273"/>
      <c r="PHE2" s="273"/>
      <c r="PHF2" s="273"/>
      <c r="PHG2" s="273"/>
      <c r="PHH2" s="273"/>
      <c r="PHI2" s="273"/>
      <c r="PHJ2" s="273"/>
      <c r="PHK2" s="273"/>
      <c r="PHL2" s="273"/>
      <c r="PHM2" s="273"/>
      <c r="PHN2" s="273"/>
      <c r="PHO2" s="273"/>
      <c r="PHP2" s="273"/>
      <c r="PHQ2" s="273"/>
      <c r="PHR2" s="273"/>
      <c r="PHS2" s="273"/>
      <c r="PHT2" s="273"/>
      <c r="PHU2" s="273"/>
      <c r="PHV2" s="273"/>
      <c r="PHW2" s="273"/>
      <c r="PHX2" s="273"/>
      <c r="PHY2" s="273"/>
      <c r="PHZ2" s="273"/>
      <c r="PIA2" s="273"/>
      <c r="PIB2" s="273"/>
      <c r="PIC2" s="273"/>
      <c r="PID2" s="273"/>
      <c r="PIE2" s="273"/>
      <c r="PIF2" s="273"/>
      <c r="PIG2" s="273"/>
      <c r="PIH2" s="273"/>
      <c r="PII2" s="273"/>
      <c r="PIJ2" s="273"/>
      <c r="PIK2" s="273"/>
      <c r="PIL2" s="273"/>
      <c r="PIM2" s="273"/>
      <c r="PIN2" s="273"/>
      <c r="PIO2" s="273"/>
      <c r="PIP2" s="273"/>
      <c r="PIQ2" s="273"/>
      <c r="PIR2" s="273"/>
      <c r="PIS2" s="273"/>
      <c r="PIT2" s="273"/>
      <c r="PIU2" s="273"/>
      <c r="PIV2" s="273"/>
      <c r="PIW2" s="273"/>
      <c r="PIX2" s="273"/>
      <c r="PIY2" s="273"/>
      <c r="PIZ2" s="273"/>
      <c r="PJA2" s="273"/>
      <c r="PJB2" s="273"/>
      <c r="PJC2" s="273"/>
      <c r="PJD2" s="273"/>
      <c r="PJE2" s="273"/>
      <c r="PJF2" s="273"/>
      <c r="PJG2" s="273"/>
      <c r="PJH2" s="273"/>
      <c r="PJI2" s="273"/>
      <c r="PJJ2" s="273"/>
      <c r="PJK2" s="273"/>
      <c r="PJL2" s="273"/>
      <c r="PJM2" s="273"/>
      <c r="PJN2" s="273"/>
      <c r="PJO2" s="273"/>
      <c r="PJP2" s="273"/>
      <c r="PJQ2" s="273"/>
      <c r="PJR2" s="273"/>
      <c r="PJS2" s="273"/>
      <c r="PJT2" s="273"/>
      <c r="PJU2" s="273"/>
      <c r="PJV2" s="273"/>
      <c r="PJW2" s="273"/>
      <c r="PJX2" s="273"/>
      <c r="PJY2" s="273"/>
      <c r="PJZ2" s="273"/>
      <c r="PKA2" s="273"/>
      <c r="PKB2" s="273"/>
      <c r="PKC2" s="273"/>
      <c r="PKD2" s="273"/>
      <c r="PKE2" s="273"/>
      <c r="PKF2" s="273"/>
      <c r="PKG2" s="273"/>
      <c r="PKH2" s="273"/>
      <c r="PKI2" s="273"/>
      <c r="PKJ2" s="273"/>
      <c r="PKK2" s="273"/>
      <c r="PKL2" s="273"/>
      <c r="PKM2" s="273"/>
      <c r="PKN2" s="273"/>
      <c r="PKO2" s="273"/>
      <c r="PKP2" s="273"/>
      <c r="PKQ2" s="273"/>
      <c r="PKR2" s="273"/>
      <c r="PKS2" s="273"/>
      <c r="PKT2" s="273"/>
      <c r="PKU2" s="273"/>
      <c r="PKV2" s="273"/>
      <c r="PKW2" s="273"/>
      <c r="PKX2" s="273"/>
      <c r="PKY2" s="273"/>
      <c r="PKZ2" s="273"/>
      <c r="PLA2" s="273"/>
      <c r="PLB2" s="273"/>
      <c r="PLC2" s="273"/>
      <c r="PLD2" s="273"/>
      <c r="PLE2" s="273"/>
      <c r="PLF2" s="273"/>
      <c r="PLG2" s="273"/>
      <c r="PLH2" s="273"/>
      <c r="PLI2" s="273"/>
      <c r="PLJ2" s="273"/>
      <c r="PLK2" s="273"/>
      <c r="PLL2" s="273"/>
      <c r="PLM2" s="273"/>
      <c r="PLN2" s="273"/>
      <c r="PLO2" s="273"/>
      <c r="PLP2" s="273"/>
      <c r="PLQ2" s="273"/>
      <c r="PLR2" s="273"/>
      <c r="PLS2" s="273"/>
      <c r="PLT2" s="273"/>
      <c r="PLU2" s="273"/>
      <c r="PLV2" s="273"/>
      <c r="PLW2" s="273"/>
      <c r="PLX2" s="273"/>
      <c r="PLY2" s="273"/>
      <c r="PLZ2" s="273"/>
      <c r="PMA2" s="273"/>
      <c r="PMB2" s="273"/>
      <c r="PMC2" s="273"/>
      <c r="PMD2" s="273"/>
      <c r="PME2" s="273"/>
      <c r="PMF2" s="273"/>
      <c r="PMG2" s="273"/>
      <c r="PMH2" s="273"/>
      <c r="PMI2" s="273"/>
      <c r="PMJ2" s="273"/>
      <c r="PMK2" s="273"/>
      <c r="PML2" s="273"/>
      <c r="PMM2" s="273"/>
      <c r="PMN2" s="273"/>
      <c r="PMO2" s="273"/>
      <c r="PMP2" s="273"/>
      <c r="PMQ2" s="273"/>
      <c r="PMR2" s="273"/>
      <c r="PMS2" s="273"/>
      <c r="PMT2" s="273"/>
      <c r="PMU2" s="273"/>
      <c r="PMV2" s="273"/>
      <c r="PMW2" s="273"/>
      <c r="PMX2" s="273"/>
      <c r="PMY2" s="273"/>
      <c r="PMZ2" s="273"/>
      <c r="PNA2" s="273"/>
      <c r="PNB2" s="273"/>
      <c r="PNC2" s="273"/>
      <c r="PND2" s="273"/>
      <c r="PNE2" s="273"/>
      <c r="PNF2" s="273"/>
      <c r="PNG2" s="273"/>
      <c r="PNH2" s="273"/>
      <c r="PNI2" s="273"/>
      <c r="PNJ2" s="273"/>
      <c r="PNK2" s="273"/>
      <c r="PNL2" s="273"/>
      <c r="PNM2" s="273"/>
      <c r="PNN2" s="273"/>
      <c r="PNO2" s="273"/>
      <c r="PNP2" s="273"/>
      <c r="PNQ2" s="273"/>
      <c r="PNR2" s="273"/>
      <c r="PNS2" s="273"/>
      <c r="PNT2" s="273"/>
      <c r="PNU2" s="273"/>
      <c r="PNV2" s="273"/>
      <c r="PNW2" s="273"/>
      <c r="PNX2" s="273"/>
      <c r="PNY2" s="273"/>
      <c r="PNZ2" s="273"/>
      <c r="POA2" s="273"/>
      <c r="POB2" s="273"/>
      <c r="POC2" s="273"/>
      <c r="POD2" s="273"/>
      <c r="POE2" s="273"/>
      <c r="POF2" s="273"/>
      <c r="POG2" s="273"/>
      <c r="POH2" s="273"/>
      <c r="POI2" s="273"/>
      <c r="POJ2" s="273"/>
      <c r="POK2" s="273"/>
      <c r="POL2" s="273"/>
      <c r="POM2" s="273"/>
      <c r="PON2" s="273"/>
      <c r="POO2" s="273"/>
      <c r="POP2" s="273"/>
      <c r="POQ2" s="273"/>
      <c r="POR2" s="273"/>
      <c r="POS2" s="273"/>
      <c r="POT2" s="273"/>
      <c r="POU2" s="273"/>
      <c r="POV2" s="273"/>
      <c r="POW2" s="273"/>
      <c r="POX2" s="273"/>
      <c r="POY2" s="273"/>
      <c r="POZ2" s="273"/>
      <c r="PPA2" s="273"/>
      <c r="PPB2" s="273"/>
      <c r="PPC2" s="273"/>
      <c r="PPD2" s="273"/>
      <c r="PPE2" s="273"/>
      <c r="PPF2" s="273"/>
      <c r="PPG2" s="273"/>
      <c r="PPH2" s="273"/>
      <c r="PPI2" s="273"/>
      <c r="PPJ2" s="273"/>
      <c r="PPK2" s="273"/>
      <c r="PPL2" s="273"/>
      <c r="PPM2" s="273"/>
      <c r="PPN2" s="273"/>
      <c r="PPO2" s="273"/>
      <c r="PPP2" s="273"/>
      <c r="PPQ2" s="273"/>
      <c r="PPR2" s="273"/>
      <c r="PPS2" s="273"/>
      <c r="PPT2" s="273"/>
      <c r="PPU2" s="273"/>
      <c r="PPV2" s="273"/>
      <c r="PPW2" s="273"/>
      <c r="PPX2" s="273"/>
      <c r="PPY2" s="273"/>
      <c r="PPZ2" s="273"/>
      <c r="PQA2" s="273"/>
      <c r="PQB2" s="273"/>
      <c r="PQC2" s="273"/>
      <c r="PQD2" s="273"/>
      <c r="PQE2" s="273"/>
      <c r="PQF2" s="273"/>
      <c r="PQG2" s="273"/>
      <c r="PQH2" s="273"/>
      <c r="PQI2" s="273"/>
      <c r="PQJ2" s="273"/>
      <c r="PQK2" s="273"/>
      <c r="PQL2" s="273"/>
      <c r="PQM2" s="273"/>
      <c r="PQN2" s="273"/>
      <c r="PQO2" s="273"/>
      <c r="PQP2" s="273"/>
      <c r="PQQ2" s="273"/>
      <c r="PQR2" s="273"/>
      <c r="PQS2" s="273"/>
      <c r="PQT2" s="273"/>
      <c r="PQU2" s="273"/>
      <c r="PQV2" s="273"/>
      <c r="PQW2" s="273"/>
      <c r="PQX2" s="273"/>
      <c r="PQY2" s="273"/>
      <c r="PQZ2" s="273"/>
      <c r="PRA2" s="273"/>
      <c r="PRB2" s="273"/>
      <c r="PRC2" s="273"/>
      <c r="PRD2" s="273"/>
      <c r="PRE2" s="273"/>
      <c r="PRF2" s="273"/>
      <c r="PRG2" s="273"/>
      <c r="PRH2" s="273"/>
      <c r="PRI2" s="273"/>
      <c r="PRJ2" s="273"/>
      <c r="PRK2" s="273"/>
      <c r="PRL2" s="273"/>
      <c r="PRM2" s="273"/>
      <c r="PRN2" s="273"/>
      <c r="PRO2" s="273"/>
      <c r="PRP2" s="273"/>
      <c r="PRQ2" s="273"/>
      <c r="PRR2" s="273"/>
      <c r="PRS2" s="273"/>
      <c r="PRT2" s="273"/>
      <c r="PRU2" s="273"/>
      <c r="PRV2" s="273"/>
      <c r="PRW2" s="273"/>
      <c r="PRX2" s="273"/>
      <c r="PRY2" s="273"/>
      <c r="PRZ2" s="273"/>
      <c r="PSA2" s="273"/>
      <c r="PSB2" s="273"/>
      <c r="PSC2" s="273"/>
      <c r="PSD2" s="273"/>
      <c r="PSE2" s="273"/>
      <c r="PSF2" s="273"/>
      <c r="PSG2" s="273"/>
      <c r="PSH2" s="273"/>
      <c r="PSI2" s="273"/>
      <c r="PSJ2" s="273"/>
      <c r="PSK2" s="273"/>
      <c r="PSL2" s="273"/>
      <c r="PSM2" s="273"/>
      <c r="PSN2" s="273"/>
      <c r="PSO2" s="273"/>
      <c r="PSP2" s="273"/>
      <c r="PSQ2" s="273"/>
      <c r="PSR2" s="273"/>
      <c r="PSS2" s="273"/>
      <c r="PST2" s="273"/>
      <c r="PSU2" s="273"/>
      <c r="PSV2" s="273"/>
      <c r="PSW2" s="273"/>
      <c r="PSX2" s="273"/>
      <c r="PSY2" s="273"/>
      <c r="PSZ2" s="273"/>
      <c r="PTA2" s="273"/>
      <c r="PTB2" s="273"/>
      <c r="PTC2" s="273"/>
      <c r="PTD2" s="273"/>
      <c r="PTE2" s="273"/>
      <c r="PTF2" s="273"/>
      <c r="PTG2" s="273"/>
      <c r="PTH2" s="273"/>
      <c r="PTI2" s="273"/>
      <c r="PTJ2" s="273"/>
      <c r="PTK2" s="273"/>
      <c r="PTL2" s="273"/>
      <c r="PTM2" s="273"/>
      <c r="PTN2" s="273"/>
      <c r="PTO2" s="273"/>
      <c r="PTP2" s="273"/>
      <c r="PTQ2" s="273"/>
      <c r="PTR2" s="273"/>
      <c r="PTS2" s="273"/>
      <c r="PTT2" s="273"/>
      <c r="PTU2" s="273"/>
      <c r="PTV2" s="273"/>
      <c r="PTW2" s="273"/>
      <c r="PTX2" s="273"/>
      <c r="PTY2" s="273"/>
      <c r="PTZ2" s="273"/>
      <c r="PUA2" s="273"/>
      <c r="PUB2" s="273"/>
      <c r="PUC2" s="273"/>
      <c r="PUD2" s="273"/>
      <c r="PUE2" s="273"/>
      <c r="PUF2" s="273"/>
      <c r="PUG2" s="273"/>
      <c r="PUH2" s="273"/>
      <c r="PUI2" s="273"/>
      <c r="PUJ2" s="273"/>
      <c r="PUK2" s="273"/>
      <c r="PUL2" s="273"/>
      <c r="PUM2" s="273"/>
      <c r="PUN2" s="273"/>
      <c r="PUO2" s="273"/>
      <c r="PUP2" s="273"/>
      <c r="PUQ2" s="273"/>
      <c r="PUR2" s="273"/>
      <c r="PUS2" s="273"/>
      <c r="PUT2" s="273"/>
      <c r="PUU2" s="273"/>
      <c r="PUV2" s="273"/>
      <c r="PUW2" s="273"/>
      <c r="PUX2" s="273"/>
      <c r="PUY2" s="273"/>
      <c r="PUZ2" s="273"/>
      <c r="PVA2" s="273"/>
      <c r="PVB2" s="273"/>
      <c r="PVC2" s="273"/>
      <c r="PVD2" s="273"/>
      <c r="PVE2" s="273"/>
      <c r="PVF2" s="273"/>
      <c r="PVG2" s="273"/>
      <c r="PVH2" s="273"/>
      <c r="PVI2" s="273"/>
      <c r="PVJ2" s="273"/>
      <c r="PVK2" s="273"/>
      <c r="PVL2" s="273"/>
      <c r="PVM2" s="273"/>
      <c r="PVN2" s="273"/>
      <c r="PVO2" s="273"/>
      <c r="PVP2" s="273"/>
      <c r="PVQ2" s="273"/>
      <c r="PVR2" s="273"/>
      <c r="PVS2" s="273"/>
      <c r="PVT2" s="273"/>
      <c r="PVU2" s="273"/>
      <c r="PVV2" s="273"/>
      <c r="PVW2" s="273"/>
      <c r="PVX2" s="273"/>
      <c r="PVY2" s="273"/>
      <c r="PVZ2" s="273"/>
      <c r="PWA2" s="273"/>
      <c r="PWB2" s="273"/>
      <c r="PWC2" s="273"/>
      <c r="PWD2" s="273"/>
      <c r="PWE2" s="273"/>
      <c r="PWF2" s="273"/>
      <c r="PWG2" s="273"/>
      <c r="PWH2" s="273"/>
      <c r="PWI2" s="273"/>
      <c r="PWJ2" s="273"/>
      <c r="PWK2" s="273"/>
      <c r="PWL2" s="273"/>
      <c r="PWM2" s="273"/>
      <c r="PWN2" s="273"/>
      <c r="PWO2" s="273"/>
      <c r="PWP2" s="273"/>
      <c r="PWQ2" s="273"/>
      <c r="PWR2" s="273"/>
      <c r="PWS2" s="273"/>
      <c r="PWT2" s="273"/>
      <c r="PWU2" s="273"/>
      <c r="PWV2" s="273"/>
      <c r="PWW2" s="273"/>
      <c r="PWX2" s="273"/>
      <c r="PWY2" s="273"/>
      <c r="PWZ2" s="273"/>
      <c r="PXA2" s="273"/>
      <c r="PXB2" s="273"/>
      <c r="PXC2" s="273"/>
      <c r="PXD2" s="273"/>
      <c r="PXE2" s="273"/>
      <c r="PXF2" s="273"/>
      <c r="PXG2" s="273"/>
      <c r="PXH2" s="273"/>
      <c r="PXI2" s="273"/>
      <c r="PXJ2" s="273"/>
      <c r="PXK2" s="273"/>
      <c r="PXL2" s="273"/>
      <c r="PXM2" s="273"/>
      <c r="PXN2" s="273"/>
      <c r="PXO2" s="273"/>
      <c r="PXP2" s="273"/>
      <c r="PXQ2" s="273"/>
      <c r="PXR2" s="273"/>
      <c r="PXS2" s="273"/>
      <c r="PXT2" s="273"/>
      <c r="PXU2" s="273"/>
      <c r="PXV2" s="273"/>
      <c r="PXW2" s="273"/>
      <c r="PXX2" s="273"/>
      <c r="PXY2" s="273"/>
      <c r="PXZ2" s="273"/>
      <c r="PYA2" s="273"/>
      <c r="PYB2" s="273"/>
      <c r="PYC2" s="273"/>
      <c r="PYD2" s="273"/>
      <c r="PYE2" s="273"/>
      <c r="PYF2" s="273"/>
      <c r="PYG2" s="273"/>
      <c r="PYH2" s="273"/>
      <c r="PYI2" s="273"/>
      <c r="PYJ2" s="273"/>
      <c r="PYK2" s="273"/>
      <c r="PYL2" s="273"/>
      <c r="PYM2" s="273"/>
      <c r="PYN2" s="273"/>
      <c r="PYO2" s="273"/>
      <c r="PYP2" s="273"/>
      <c r="PYQ2" s="273"/>
      <c r="PYR2" s="273"/>
      <c r="PYS2" s="273"/>
      <c r="PYT2" s="273"/>
      <c r="PYU2" s="273"/>
      <c r="PYV2" s="273"/>
      <c r="PYW2" s="273"/>
      <c r="PYX2" s="273"/>
      <c r="PYY2" s="273"/>
      <c r="PYZ2" s="273"/>
      <c r="PZA2" s="273"/>
      <c r="PZB2" s="273"/>
      <c r="PZC2" s="273"/>
      <c r="PZD2" s="273"/>
      <c r="PZE2" s="273"/>
      <c r="PZF2" s="273"/>
      <c r="PZG2" s="273"/>
      <c r="PZH2" s="273"/>
      <c r="PZI2" s="273"/>
      <c r="PZJ2" s="273"/>
      <c r="PZK2" s="273"/>
      <c r="PZL2" s="273"/>
      <c r="PZM2" s="273"/>
      <c r="PZN2" s="273"/>
      <c r="PZO2" s="273"/>
      <c r="PZP2" s="273"/>
      <c r="PZQ2" s="273"/>
      <c r="PZR2" s="273"/>
      <c r="PZS2" s="273"/>
      <c r="PZT2" s="273"/>
      <c r="PZU2" s="273"/>
      <c r="PZV2" s="273"/>
      <c r="PZW2" s="273"/>
      <c r="PZX2" s="273"/>
      <c r="PZY2" s="273"/>
      <c r="PZZ2" s="273"/>
      <c r="QAA2" s="273"/>
      <c r="QAB2" s="273"/>
      <c r="QAC2" s="273"/>
      <c r="QAD2" s="273"/>
      <c r="QAE2" s="273"/>
      <c r="QAF2" s="273"/>
      <c r="QAG2" s="273"/>
      <c r="QAH2" s="273"/>
      <c r="QAI2" s="273"/>
      <c r="QAJ2" s="273"/>
      <c r="QAK2" s="273"/>
      <c r="QAL2" s="273"/>
      <c r="QAM2" s="273"/>
      <c r="QAN2" s="273"/>
      <c r="QAO2" s="273"/>
      <c r="QAP2" s="273"/>
      <c r="QAQ2" s="273"/>
      <c r="QAR2" s="273"/>
      <c r="QAS2" s="273"/>
      <c r="QAT2" s="273"/>
      <c r="QAU2" s="273"/>
      <c r="QAV2" s="273"/>
      <c r="QAW2" s="273"/>
      <c r="QAX2" s="273"/>
      <c r="QAY2" s="273"/>
      <c r="QAZ2" s="273"/>
      <c r="QBA2" s="273"/>
      <c r="QBB2" s="273"/>
      <c r="QBC2" s="273"/>
      <c r="QBD2" s="273"/>
      <c r="QBE2" s="273"/>
      <c r="QBF2" s="273"/>
      <c r="QBG2" s="273"/>
      <c r="QBH2" s="273"/>
      <c r="QBI2" s="273"/>
      <c r="QBJ2" s="273"/>
      <c r="QBK2" s="273"/>
      <c r="QBL2" s="273"/>
      <c r="QBM2" s="273"/>
      <c r="QBN2" s="273"/>
      <c r="QBO2" s="273"/>
      <c r="QBP2" s="273"/>
      <c r="QBQ2" s="273"/>
      <c r="QBR2" s="273"/>
      <c r="QBS2" s="273"/>
      <c r="QBT2" s="273"/>
      <c r="QBU2" s="273"/>
      <c r="QBV2" s="273"/>
      <c r="QBW2" s="273"/>
      <c r="QBX2" s="273"/>
      <c r="QBY2" s="273"/>
      <c r="QBZ2" s="273"/>
      <c r="QCA2" s="273"/>
      <c r="QCB2" s="273"/>
      <c r="QCC2" s="273"/>
      <c r="QCD2" s="273"/>
      <c r="QCE2" s="273"/>
      <c r="QCF2" s="273"/>
      <c r="QCG2" s="273"/>
      <c r="QCH2" s="273"/>
      <c r="QCI2" s="273"/>
      <c r="QCJ2" s="273"/>
      <c r="QCK2" s="273"/>
      <c r="QCL2" s="273"/>
      <c r="QCM2" s="273"/>
      <c r="QCN2" s="273"/>
      <c r="QCO2" s="273"/>
      <c r="QCP2" s="273"/>
      <c r="QCQ2" s="273"/>
      <c r="QCR2" s="273"/>
      <c r="QCS2" s="273"/>
      <c r="QCT2" s="273"/>
      <c r="QCU2" s="273"/>
      <c r="QCV2" s="273"/>
      <c r="QCW2" s="273"/>
      <c r="QCX2" s="273"/>
      <c r="QCY2" s="273"/>
      <c r="QCZ2" s="273"/>
      <c r="QDA2" s="273"/>
      <c r="QDB2" s="273"/>
      <c r="QDC2" s="273"/>
      <c r="QDD2" s="273"/>
      <c r="QDE2" s="273"/>
      <c r="QDF2" s="273"/>
      <c r="QDG2" s="273"/>
      <c r="QDH2" s="273"/>
      <c r="QDI2" s="273"/>
      <c r="QDJ2" s="273"/>
      <c r="QDK2" s="273"/>
      <c r="QDL2" s="273"/>
      <c r="QDM2" s="273"/>
      <c r="QDN2" s="273"/>
      <c r="QDO2" s="273"/>
      <c r="QDP2" s="273"/>
      <c r="QDQ2" s="273"/>
      <c r="QDR2" s="273"/>
      <c r="QDS2" s="273"/>
      <c r="QDT2" s="273"/>
      <c r="QDU2" s="273"/>
      <c r="QDV2" s="273"/>
      <c r="QDW2" s="273"/>
      <c r="QDX2" s="273"/>
      <c r="QDY2" s="273"/>
      <c r="QDZ2" s="273"/>
      <c r="QEA2" s="273"/>
      <c r="QEB2" s="273"/>
      <c r="QEC2" s="273"/>
      <c r="QED2" s="273"/>
      <c r="QEE2" s="273"/>
      <c r="QEF2" s="273"/>
      <c r="QEG2" s="273"/>
      <c r="QEH2" s="273"/>
      <c r="QEI2" s="273"/>
      <c r="QEJ2" s="273"/>
      <c r="QEK2" s="273"/>
      <c r="QEL2" s="273"/>
      <c r="QEM2" s="273"/>
      <c r="QEN2" s="273"/>
      <c r="QEO2" s="273"/>
      <c r="QEP2" s="273"/>
      <c r="QEQ2" s="273"/>
      <c r="QER2" s="273"/>
      <c r="QES2" s="273"/>
      <c r="QET2" s="273"/>
      <c r="QEU2" s="273"/>
      <c r="QEV2" s="273"/>
      <c r="QEW2" s="273"/>
      <c r="QEX2" s="273"/>
      <c r="QEY2" s="273"/>
      <c r="QEZ2" s="273"/>
      <c r="QFA2" s="273"/>
      <c r="QFB2" s="273"/>
      <c r="QFC2" s="273"/>
      <c r="QFD2" s="273"/>
      <c r="QFE2" s="273"/>
      <c r="QFF2" s="273"/>
      <c r="QFG2" s="273"/>
      <c r="QFH2" s="273"/>
      <c r="QFI2" s="273"/>
      <c r="QFJ2" s="273"/>
      <c r="QFK2" s="273"/>
      <c r="QFL2" s="273"/>
      <c r="QFM2" s="273"/>
      <c r="QFN2" s="273"/>
      <c r="QFO2" s="273"/>
      <c r="QFP2" s="273"/>
      <c r="QFQ2" s="273"/>
      <c r="QFR2" s="273"/>
      <c r="QFS2" s="273"/>
      <c r="QFT2" s="273"/>
      <c r="QFU2" s="273"/>
      <c r="QFV2" s="273"/>
      <c r="QFW2" s="273"/>
      <c r="QFX2" s="273"/>
      <c r="QFY2" s="273"/>
      <c r="QFZ2" s="273"/>
      <c r="QGA2" s="273"/>
      <c r="QGB2" s="273"/>
      <c r="QGC2" s="273"/>
      <c r="QGD2" s="273"/>
      <c r="QGE2" s="273"/>
      <c r="QGF2" s="273"/>
      <c r="QGG2" s="273"/>
      <c r="QGH2" s="273"/>
      <c r="QGI2" s="273"/>
      <c r="QGJ2" s="273"/>
      <c r="QGK2" s="273"/>
      <c r="QGL2" s="273"/>
      <c r="QGM2" s="273"/>
      <c r="QGN2" s="273"/>
      <c r="QGO2" s="273"/>
      <c r="QGP2" s="273"/>
      <c r="QGQ2" s="273"/>
      <c r="QGR2" s="273"/>
      <c r="QGS2" s="273"/>
      <c r="QGT2" s="273"/>
      <c r="QGU2" s="273"/>
      <c r="QGV2" s="273"/>
      <c r="QGW2" s="273"/>
      <c r="QGX2" s="273"/>
      <c r="QGY2" s="273"/>
      <c r="QGZ2" s="273"/>
      <c r="QHA2" s="273"/>
      <c r="QHB2" s="273"/>
      <c r="QHC2" s="273"/>
      <c r="QHD2" s="273"/>
      <c r="QHE2" s="273"/>
      <c r="QHF2" s="273"/>
      <c r="QHG2" s="273"/>
      <c r="QHH2" s="273"/>
      <c r="QHI2" s="273"/>
      <c r="QHJ2" s="273"/>
      <c r="QHK2" s="273"/>
      <c r="QHL2" s="273"/>
      <c r="QHM2" s="273"/>
      <c r="QHN2" s="273"/>
      <c r="QHO2" s="273"/>
      <c r="QHP2" s="273"/>
      <c r="QHQ2" s="273"/>
      <c r="QHR2" s="273"/>
      <c r="QHS2" s="273"/>
      <c r="QHT2" s="273"/>
      <c r="QHU2" s="273"/>
      <c r="QHV2" s="273"/>
      <c r="QHW2" s="273"/>
      <c r="QHX2" s="273"/>
      <c r="QHY2" s="273"/>
      <c r="QHZ2" s="273"/>
      <c r="QIA2" s="273"/>
      <c r="QIB2" s="273"/>
      <c r="QIC2" s="273"/>
      <c r="QID2" s="273"/>
      <c r="QIE2" s="273"/>
      <c r="QIF2" s="273"/>
      <c r="QIG2" s="273"/>
      <c r="QIH2" s="273"/>
      <c r="QII2" s="273"/>
      <c r="QIJ2" s="273"/>
      <c r="QIK2" s="273"/>
      <c r="QIL2" s="273"/>
      <c r="QIM2" s="273"/>
      <c r="QIN2" s="273"/>
      <c r="QIO2" s="273"/>
      <c r="QIP2" s="273"/>
      <c r="QIQ2" s="273"/>
      <c r="QIR2" s="273"/>
      <c r="QIS2" s="273"/>
      <c r="QIT2" s="273"/>
      <c r="QIU2" s="273"/>
      <c r="QIV2" s="273"/>
      <c r="QIW2" s="273"/>
      <c r="QIX2" s="273"/>
      <c r="QIY2" s="273"/>
      <c r="QIZ2" s="273"/>
      <c r="QJA2" s="273"/>
      <c r="QJB2" s="273"/>
      <c r="QJC2" s="273"/>
      <c r="QJD2" s="273"/>
      <c r="QJE2" s="273"/>
      <c r="QJF2" s="273"/>
      <c r="QJG2" s="273"/>
      <c r="QJH2" s="273"/>
      <c r="QJI2" s="273"/>
      <c r="QJJ2" s="273"/>
      <c r="QJK2" s="273"/>
      <c r="QJL2" s="273"/>
      <c r="QJM2" s="273"/>
      <c r="QJN2" s="273"/>
      <c r="QJO2" s="273"/>
      <c r="QJP2" s="273"/>
      <c r="QJQ2" s="273"/>
      <c r="QJR2" s="273"/>
      <c r="QJS2" s="273"/>
      <c r="QJT2" s="273"/>
      <c r="QJU2" s="273"/>
      <c r="QJV2" s="273"/>
      <c r="QJW2" s="273"/>
      <c r="QJX2" s="273"/>
      <c r="QJY2" s="273"/>
      <c r="QJZ2" s="273"/>
      <c r="QKA2" s="273"/>
      <c r="QKB2" s="273"/>
      <c r="QKC2" s="273"/>
      <c r="QKD2" s="273"/>
      <c r="QKE2" s="273"/>
      <c r="QKF2" s="273"/>
      <c r="QKG2" s="273"/>
      <c r="QKH2" s="273"/>
      <c r="QKI2" s="273"/>
      <c r="QKJ2" s="273"/>
      <c r="QKK2" s="273"/>
      <c r="QKL2" s="273"/>
      <c r="QKM2" s="273"/>
      <c r="QKN2" s="273"/>
      <c r="QKO2" s="273"/>
      <c r="QKP2" s="273"/>
      <c r="QKQ2" s="273"/>
      <c r="QKR2" s="273"/>
      <c r="QKS2" s="273"/>
      <c r="QKT2" s="273"/>
      <c r="QKU2" s="273"/>
      <c r="QKV2" s="273"/>
      <c r="QKW2" s="273"/>
      <c r="QKX2" s="273"/>
      <c r="QKY2" s="273"/>
      <c r="QKZ2" s="273"/>
      <c r="QLA2" s="273"/>
      <c r="QLB2" s="273"/>
      <c r="QLC2" s="273"/>
      <c r="QLD2" s="273"/>
      <c r="QLE2" s="273"/>
      <c r="QLF2" s="273"/>
      <c r="QLG2" s="273"/>
      <c r="QLH2" s="273"/>
      <c r="QLI2" s="273"/>
      <c r="QLJ2" s="273"/>
      <c r="QLK2" s="273"/>
      <c r="QLL2" s="273"/>
      <c r="QLM2" s="273"/>
      <c r="QLN2" s="273"/>
      <c r="QLO2" s="273"/>
      <c r="QLP2" s="273"/>
      <c r="QLQ2" s="273"/>
      <c r="QLR2" s="273"/>
      <c r="QLS2" s="273"/>
      <c r="QLT2" s="273"/>
      <c r="QLU2" s="273"/>
      <c r="QLV2" s="273"/>
      <c r="QLW2" s="273"/>
      <c r="QLX2" s="273"/>
      <c r="QLY2" s="273"/>
      <c r="QLZ2" s="273"/>
      <c r="QMA2" s="273"/>
      <c r="QMB2" s="273"/>
      <c r="QMC2" s="273"/>
      <c r="QMD2" s="273"/>
      <c r="QME2" s="273"/>
      <c r="QMF2" s="273"/>
      <c r="QMG2" s="273"/>
      <c r="QMH2" s="273"/>
      <c r="QMI2" s="273"/>
      <c r="QMJ2" s="273"/>
      <c r="QMK2" s="273"/>
      <c r="QML2" s="273"/>
      <c r="QMM2" s="273"/>
      <c r="QMN2" s="273"/>
      <c r="QMO2" s="273"/>
      <c r="QMP2" s="273"/>
      <c r="QMQ2" s="273"/>
      <c r="QMR2" s="273"/>
      <c r="QMS2" s="273"/>
      <c r="QMT2" s="273"/>
      <c r="QMU2" s="273"/>
      <c r="QMV2" s="273"/>
      <c r="QMW2" s="273"/>
      <c r="QMX2" s="273"/>
      <c r="QMY2" s="273"/>
      <c r="QMZ2" s="273"/>
      <c r="QNA2" s="273"/>
      <c r="QNB2" s="273"/>
      <c r="QNC2" s="273"/>
      <c r="QND2" s="273"/>
      <c r="QNE2" s="273"/>
      <c r="QNF2" s="273"/>
      <c r="QNG2" s="273"/>
      <c r="QNH2" s="273"/>
      <c r="QNI2" s="273"/>
      <c r="QNJ2" s="273"/>
      <c r="QNK2" s="273"/>
      <c r="QNL2" s="273"/>
      <c r="QNM2" s="273"/>
      <c r="QNN2" s="273"/>
      <c r="QNO2" s="273"/>
      <c r="QNP2" s="273"/>
      <c r="QNQ2" s="273"/>
      <c r="QNR2" s="273"/>
      <c r="QNS2" s="273"/>
      <c r="QNT2" s="273"/>
      <c r="QNU2" s="273"/>
      <c r="QNV2" s="273"/>
      <c r="QNW2" s="273"/>
      <c r="QNX2" s="273"/>
      <c r="QNY2" s="273"/>
      <c r="QNZ2" s="273"/>
      <c r="QOA2" s="273"/>
      <c r="QOB2" s="273"/>
      <c r="QOC2" s="273"/>
      <c r="QOD2" s="273"/>
      <c r="QOE2" s="273"/>
      <c r="QOF2" s="273"/>
      <c r="QOG2" s="273"/>
      <c r="QOH2" s="273"/>
      <c r="QOI2" s="273"/>
      <c r="QOJ2" s="273"/>
      <c r="QOK2" s="273"/>
      <c r="QOL2" s="273"/>
      <c r="QOM2" s="273"/>
      <c r="QON2" s="273"/>
      <c r="QOO2" s="273"/>
      <c r="QOP2" s="273"/>
      <c r="QOQ2" s="273"/>
      <c r="QOR2" s="273"/>
      <c r="QOS2" s="273"/>
      <c r="QOT2" s="273"/>
      <c r="QOU2" s="273"/>
      <c r="QOV2" s="273"/>
      <c r="QOW2" s="273"/>
      <c r="QOX2" s="273"/>
      <c r="QOY2" s="273"/>
      <c r="QOZ2" s="273"/>
      <c r="QPA2" s="273"/>
      <c r="QPB2" s="273"/>
      <c r="QPC2" s="273"/>
      <c r="QPD2" s="273"/>
      <c r="QPE2" s="273"/>
      <c r="QPF2" s="273"/>
      <c r="QPG2" s="273"/>
      <c r="QPH2" s="273"/>
      <c r="QPI2" s="273"/>
      <c r="QPJ2" s="273"/>
      <c r="QPK2" s="273"/>
      <c r="QPL2" s="273"/>
      <c r="QPM2" s="273"/>
      <c r="QPN2" s="273"/>
      <c r="QPO2" s="273"/>
      <c r="QPP2" s="273"/>
      <c r="QPQ2" s="273"/>
      <c r="QPR2" s="273"/>
      <c r="QPS2" s="273"/>
      <c r="QPT2" s="273"/>
      <c r="QPU2" s="273"/>
      <c r="QPV2" s="273"/>
      <c r="QPW2" s="273"/>
      <c r="QPX2" s="273"/>
      <c r="QPY2" s="273"/>
      <c r="QPZ2" s="273"/>
      <c r="QQA2" s="273"/>
      <c r="QQB2" s="273"/>
      <c r="QQC2" s="273"/>
      <c r="QQD2" s="273"/>
      <c r="QQE2" s="273"/>
      <c r="QQF2" s="273"/>
      <c r="QQG2" s="273"/>
      <c r="QQH2" s="273"/>
      <c r="QQI2" s="273"/>
      <c r="QQJ2" s="273"/>
      <c r="QQK2" s="273"/>
      <c r="QQL2" s="273"/>
      <c r="QQM2" s="273"/>
      <c r="QQN2" s="273"/>
      <c r="QQO2" s="273"/>
      <c r="QQP2" s="273"/>
      <c r="QQQ2" s="273"/>
      <c r="QQR2" s="273"/>
      <c r="QQS2" s="273"/>
      <c r="QQT2" s="273"/>
      <c r="QQU2" s="273"/>
      <c r="QQV2" s="273"/>
      <c r="QQW2" s="273"/>
      <c r="QQX2" s="273"/>
      <c r="QQY2" s="273"/>
      <c r="QQZ2" s="273"/>
      <c r="QRA2" s="273"/>
      <c r="QRB2" s="273"/>
      <c r="QRC2" s="273"/>
      <c r="QRD2" s="273"/>
      <c r="QRE2" s="273"/>
      <c r="QRF2" s="273"/>
      <c r="QRG2" s="273"/>
      <c r="QRH2" s="273"/>
      <c r="QRI2" s="273"/>
      <c r="QRJ2" s="273"/>
      <c r="QRK2" s="273"/>
      <c r="QRL2" s="273"/>
      <c r="QRM2" s="273"/>
      <c r="QRN2" s="273"/>
      <c r="QRO2" s="273"/>
      <c r="QRP2" s="273"/>
      <c r="QRQ2" s="273"/>
      <c r="QRR2" s="273"/>
      <c r="QRS2" s="273"/>
      <c r="QRT2" s="273"/>
      <c r="QRU2" s="273"/>
      <c r="QRV2" s="273"/>
      <c r="QRW2" s="273"/>
      <c r="QRX2" s="273"/>
      <c r="QRY2" s="273"/>
      <c r="QRZ2" s="273"/>
      <c r="QSA2" s="273"/>
      <c r="QSB2" s="273"/>
      <c r="QSC2" s="273"/>
      <c r="QSD2" s="273"/>
      <c r="QSE2" s="273"/>
      <c r="QSF2" s="273"/>
      <c r="QSG2" s="273"/>
      <c r="QSH2" s="273"/>
      <c r="QSI2" s="273"/>
      <c r="QSJ2" s="273"/>
      <c r="QSK2" s="273"/>
      <c r="QSL2" s="273"/>
      <c r="QSM2" s="273"/>
      <c r="QSN2" s="273"/>
      <c r="QSO2" s="273"/>
      <c r="QSP2" s="273"/>
      <c r="QSQ2" s="273"/>
      <c r="QSR2" s="273"/>
      <c r="QSS2" s="273"/>
      <c r="QST2" s="273"/>
      <c r="QSU2" s="273"/>
      <c r="QSV2" s="273"/>
      <c r="QSW2" s="273"/>
      <c r="QSX2" s="273"/>
      <c r="QSY2" s="273"/>
      <c r="QSZ2" s="273"/>
      <c r="QTA2" s="273"/>
      <c r="QTB2" s="273"/>
      <c r="QTC2" s="273"/>
      <c r="QTD2" s="273"/>
      <c r="QTE2" s="273"/>
      <c r="QTF2" s="273"/>
      <c r="QTG2" s="273"/>
      <c r="QTH2" s="273"/>
      <c r="QTI2" s="273"/>
      <c r="QTJ2" s="273"/>
      <c r="QTK2" s="273"/>
      <c r="QTL2" s="273"/>
      <c r="QTM2" s="273"/>
      <c r="QTN2" s="273"/>
      <c r="QTO2" s="273"/>
      <c r="QTP2" s="273"/>
      <c r="QTQ2" s="273"/>
      <c r="QTR2" s="273"/>
      <c r="QTS2" s="273"/>
      <c r="QTT2" s="273"/>
      <c r="QTU2" s="273"/>
      <c r="QTV2" s="273"/>
      <c r="QTW2" s="273"/>
      <c r="QTX2" s="273"/>
      <c r="QTY2" s="273"/>
      <c r="QTZ2" s="273"/>
      <c r="QUA2" s="273"/>
      <c r="QUB2" s="273"/>
      <c r="QUC2" s="273"/>
      <c r="QUD2" s="273"/>
      <c r="QUE2" s="273"/>
      <c r="QUF2" s="273"/>
      <c r="QUG2" s="273"/>
      <c r="QUH2" s="273"/>
      <c r="QUI2" s="273"/>
      <c r="QUJ2" s="273"/>
      <c r="QUK2" s="273"/>
      <c r="QUL2" s="273"/>
      <c r="QUM2" s="273"/>
      <c r="QUN2" s="273"/>
      <c r="QUO2" s="273"/>
      <c r="QUP2" s="273"/>
      <c r="QUQ2" s="273"/>
      <c r="QUR2" s="273"/>
      <c r="QUS2" s="273"/>
      <c r="QUT2" s="273"/>
      <c r="QUU2" s="273"/>
      <c r="QUV2" s="273"/>
      <c r="QUW2" s="273"/>
      <c r="QUX2" s="273"/>
      <c r="QUY2" s="273"/>
      <c r="QUZ2" s="273"/>
      <c r="QVA2" s="273"/>
      <c r="QVB2" s="273"/>
      <c r="QVC2" s="273"/>
      <c r="QVD2" s="273"/>
      <c r="QVE2" s="273"/>
      <c r="QVF2" s="273"/>
      <c r="QVG2" s="273"/>
      <c r="QVH2" s="273"/>
      <c r="QVI2" s="273"/>
      <c r="QVJ2" s="273"/>
      <c r="QVK2" s="273"/>
      <c r="QVL2" s="273"/>
      <c r="QVM2" s="273"/>
      <c r="QVN2" s="273"/>
      <c r="QVO2" s="273"/>
      <c r="QVP2" s="273"/>
      <c r="QVQ2" s="273"/>
      <c r="QVR2" s="273"/>
      <c r="QVS2" s="273"/>
      <c r="QVT2" s="273"/>
      <c r="QVU2" s="273"/>
      <c r="QVV2" s="273"/>
      <c r="QVW2" s="273"/>
      <c r="QVX2" s="273"/>
      <c r="QVY2" s="273"/>
      <c r="QVZ2" s="273"/>
      <c r="QWA2" s="273"/>
      <c r="QWB2" s="273"/>
      <c r="QWC2" s="273"/>
      <c r="QWD2" s="273"/>
      <c r="QWE2" s="273"/>
      <c r="QWF2" s="273"/>
      <c r="QWG2" s="273"/>
      <c r="QWH2" s="273"/>
      <c r="QWI2" s="273"/>
      <c r="QWJ2" s="273"/>
      <c r="QWK2" s="273"/>
      <c r="QWL2" s="273"/>
      <c r="QWM2" s="273"/>
      <c r="QWN2" s="273"/>
      <c r="QWO2" s="273"/>
      <c r="QWP2" s="273"/>
      <c r="QWQ2" s="273"/>
      <c r="QWR2" s="273"/>
      <c r="QWS2" s="273"/>
      <c r="QWT2" s="273"/>
      <c r="QWU2" s="273"/>
      <c r="QWV2" s="273"/>
      <c r="QWW2" s="273"/>
      <c r="QWX2" s="273"/>
      <c r="QWY2" s="273"/>
      <c r="QWZ2" s="273"/>
      <c r="QXA2" s="273"/>
      <c r="QXB2" s="273"/>
      <c r="QXC2" s="273"/>
      <c r="QXD2" s="273"/>
      <c r="QXE2" s="273"/>
      <c r="QXF2" s="273"/>
      <c r="QXG2" s="273"/>
      <c r="QXH2" s="273"/>
      <c r="QXI2" s="273"/>
      <c r="QXJ2" s="273"/>
      <c r="QXK2" s="273"/>
      <c r="QXL2" s="273"/>
      <c r="QXM2" s="273"/>
      <c r="QXN2" s="273"/>
      <c r="QXO2" s="273"/>
      <c r="QXP2" s="273"/>
      <c r="QXQ2" s="273"/>
      <c r="QXR2" s="273"/>
      <c r="QXS2" s="273"/>
      <c r="QXT2" s="273"/>
      <c r="QXU2" s="273"/>
      <c r="QXV2" s="273"/>
      <c r="QXW2" s="273"/>
      <c r="QXX2" s="273"/>
      <c r="QXY2" s="273"/>
      <c r="QXZ2" s="273"/>
      <c r="QYA2" s="273"/>
      <c r="QYB2" s="273"/>
      <c r="QYC2" s="273"/>
      <c r="QYD2" s="273"/>
      <c r="QYE2" s="273"/>
      <c r="QYF2" s="273"/>
      <c r="QYG2" s="273"/>
      <c r="QYH2" s="273"/>
      <c r="QYI2" s="273"/>
      <c r="QYJ2" s="273"/>
      <c r="QYK2" s="273"/>
      <c r="QYL2" s="273"/>
      <c r="QYM2" s="273"/>
      <c r="QYN2" s="273"/>
      <c r="QYO2" s="273"/>
      <c r="QYP2" s="273"/>
      <c r="QYQ2" s="273"/>
      <c r="QYR2" s="273"/>
      <c r="QYS2" s="273"/>
      <c r="QYT2" s="273"/>
      <c r="QYU2" s="273"/>
      <c r="QYV2" s="273"/>
      <c r="QYW2" s="273"/>
      <c r="QYX2" s="273"/>
      <c r="QYY2" s="273"/>
      <c r="QYZ2" s="273"/>
      <c r="QZA2" s="273"/>
      <c r="QZB2" s="273"/>
      <c r="QZC2" s="273"/>
      <c r="QZD2" s="273"/>
      <c r="QZE2" s="273"/>
      <c r="QZF2" s="273"/>
      <c r="QZG2" s="273"/>
      <c r="QZH2" s="273"/>
      <c r="QZI2" s="273"/>
      <c r="QZJ2" s="273"/>
      <c r="QZK2" s="273"/>
      <c r="QZL2" s="273"/>
      <c r="QZM2" s="273"/>
      <c r="QZN2" s="273"/>
      <c r="QZO2" s="273"/>
      <c r="QZP2" s="273"/>
      <c r="QZQ2" s="273"/>
      <c r="QZR2" s="273"/>
      <c r="QZS2" s="273"/>
      <c r="QZT2" s="273"/>
      <c r="QZU2" s="273"/>
      <c r="QZV2" s="273"/>
      <c r="QZW2" s="273"/>
      <c r="QZX2" s="273"/>
      <c r="QZY2" s="273"/>
      <c r="QZZ2" s="273"/>
      <c r="RAA2" s="273"/>
      <c r="RAB2" s="273"/>
      <c r="RAC2" s="273"/>
      <c r="RAD2" s="273"/>
      <c r="RAE2" s="273"/>
      <c r="RAF2" s="273"/>
      <c r="RAG2" s="273"/>
      <c r="RAH2" s="273"/>
      <c r="RAI2" s="273"/>
      <c r="RAJ2" s="273"/>
      <c r="RAK2" s="273"/>
      <c r="RAL2" s="273"/>
      <c r="RAM2" s="273"/>
      <c r="RAN2" s="273"/>
      <c r="RAO2" s="273"/>
      <c r="RAP2" s="273"/>
      <c r="RAQ2" s="273"/>
      <c r="RAR2" s="273"/>
      <c r="RAS2" s="273"/>
      <c r="RAT2" s="273"/>
      <c r="RAU2" s="273"/>
      <c r="RAV2" s="273"/>
      <c r="RAW2" s="273"/>
      <c r="RAX2" s="273"/>
      <c r="RAY2" s="273"/>
      <c r="RAZ2" s="273"/>
      <c r="RBA2" s="273"/>
      <c r="RBB2" s="273"/>
      <c r="RBC2" s="273"/>
      <c r="RBD2" s="273"/>
      <c r="RBE2" s="273"/>
      <c r="RBF2" s="273"/>
      <c r="RBG2" s="273"/>
      <c r="RBH2" s="273"/>
      <c r="RBI2" s="273"/>
      <c r="RBJ2" s="273"/>
      <c r="RBK2" s="273"/>
      <c r="RBL2" s="273"/>
      <c r="RBM2" s="273"/>
      <c r="RBN2" s="273"/>
      <c r="RBO2" s="273"/>
      <c r="RBP2" s="273"/>
      <c r="RBQ2" s="273"/>
      <c r="RBR2" s="273"/>
      <c r="RBS2" s="273"/>
      <c r="RBT2" s="273"/>
      <c r="RBU2" s="273"/>
      <c r="RBV2" s="273"/>
      <c r="RBW2" s="273"/>
      <c r="RBX2" s="273"/>
      <c r="RBY2" s="273"/>
      <c r="RBZ2" s="273"/>
      <c r="RCA2" s="273"/>
      <c r="RCB2" s="273"/>
      <c r="RCC2" s="273"/>
      <c r="RCD2" s="273"/>
      <c r="RCE2" s="273"/>
      <c r="RCF2" s="273"/>
      <c r="RCG2" s="273"/>
      <c r="RCH2" s="273"/>
      <c r="RCI2" s="273"/>
      <c r="RCJ2" s="273"/>
      <c r="RCK2" s="273"/>
      <c r="RCL2" s="273"/>
      <c r="RCM2" s="273"/>
      <c r="RCN2" s="273"/>
      <c r="RCO2" s="273"/>
      <c r="RCP2" s="273"/>
      <c r="RCQ2" s="273"/>
      <c r="RCR2" s="273"/>
      <c r="RCS2" s="273"/>
      <c r="RCT2" s="273"/>
      <c r="RCU2" s="273"/>
      <c r="RCV2" s="273"/>
      <c r="RCW2" s="273"/>
      <c r="RCX2" s="273"/>
      <c r="RCY2" s="273"/>
      <c r="RCZ2" s="273"/>
      <c r="RDA2" s="273"/>
      <c r="RDB2" s="273"/>
      <c r="RDC2" s="273"/>
      <c r="RDD2" s="273"/>
      <c r="RDE2" s="273"/>
      <c r="RDF2" s="273"/>
      <c r="RDG2" s="273"/>
      <c r="RDH2" s="273"/>
      <c r="RDI2" s="273"/>
      <c r="RDJ2" s="273"/>
      <c r="RDK2" s="273"/>
      <c r="RDL2" s="273"/>
      <c r="RDM2" s="273"/>
      <c r="RDN2" s="273"/>
      <c r="RDO2" s="273"/>
      <c r="RDP2" s="273"/>
      <c r="RDQ2" s="273"/>
      <c r="RDR2" s="273"/>
      <c r="RDS2" s="273"/>
      <c r="RDT2" s="273"/>
      <c r="RDU2" s="273"/>
      <c r="RDV2" s="273"/>
      <c r="RDW2" s="273"/>
      <c r="RDX2" s="273"/>
      <c r="RDY2" s="273"/>
      <c r="RDZ2" s="273"/>
      <c r="REA2" s="273"/>
      <c r="REB2" s="273"/>
      <c r="REC2" s="273"/>
      <c r="RED2" s="273"/>
      <c r="REE2" s="273"/>
      <c r="REF2" s="273"/>
      <c r="REG2" s="273"/>
      <c r="REH2" s="273"/>
      <c r="REI2" s="273"/>
      <c r="REJ2" s="273"/>
      <c r="REK2" s="273"/>
      <c r="REL2" s="273"/>
      <c r="REM2" s="273"/>
      <c r="REN2" s="273"/>
      <c r="REO2" s="273"/>
      <c r="REP2" s="273"/>
      <c r="REQ2" s="273"/>
      <c r="RER2" s="273"/>
      <c r="RES2" s="273"/>
      <c r="RET2" s="273"/>
      <c r="REU2" s="273"/>
      <c r="REV2" s="273"/>
      <c r="REW2" s="273"/>
      <c r="REX2" s="273"/>
      <c r="REY2" s="273"/>
      <c r="REZ2" s="273"/>
      <c r="RFA2" s="273"/>
      <c r="RFB2" s="273"/>
      <c r="RFC2" s="273"/>
      <c r="RFD2" s="273"/>
      <c r="RFE2" s="273"/>
      <c r="RFF2" s="273"/>
      <c r="RFG2" s="273"/>
      <c r="RFH2" s="273"/>
      <c r="RFI2" s="273"/>
      <c r="RFJ2" s="273"/>
      <c r="RFK2" s="273"/>
      <c r="RFL2" s="273"/>
      <c r="RFM2" s="273"/>
      <c r="RFN2" s="273"/>
      <c r="RFO2" s="273"/>
      <c r="RFP2" s="273"/>
      <c r="RFQ2" s="273"/>
      <c r="RFR2" s="273"/>
      <c r="RFS2" s="273"/>
      <c r="RFT2" s="273"/>
      <c r="RFU2" s="273"/>
      <c r="RFV2" s="273"/>
      <c r="RFW2" s="273"/>
      <c r="RFX2" s="273"/>
      <c r="RFY2" s="273"/>
      <c r="RFZ2" s="273"/>
      <c r="RGA2" s="273"/>
      <c r="RGB2" s="273"/>
      <c r="RGC2" s="273"/>
      <c r="RGD2" s="273"/>
      <c r="RGE2" s="273"/>
      <c r="RGF2" s="273"/>
      <c r="RGG2" s="273"/>
      <c r="RGH2" s="273"/>
      <c r="RGI2" s="273"/>
      <c r="RGJ2" s="273"/>
      <c r="RGK2" s="273"/>
      <c r="RGL2" s="273"/>
      <c r="RGM2" s="273"/>
      <c r="RGN2" s="273"/>
      <c r="RGO2" s="273"/>
      <c r="RGP2" s="273"/>
      <c r="RGQ2" s="273"/>
      <c r="RGR2" s="273"/>
      <c r="RGS2" s="273"/>
      <c r="RGT2" s="273"/>
      <c r="RGU2" s="273"/>
      <c r="RGV2" s="273"/>
      <c r="RGW2" s="273"/>
      <c r="RGX2" s="273"/>
      <c r="RGY2" s="273"/>
      <c r="RGZ2" s="273"/>
      <c r="RHA2" s="273"/>
      <c r="RHB2" s="273"/>
      <c r="RHC2" s="273"/>
      <c r="RHD2" s="273"/>
      <c r="RHE2" s="273"/>
      <c r="RHF2" s="273"/>
      <c r="RHG2" s="273"/>
      <c r="RHH2" s="273"/>
      <c r="RHI2" s="273"/>
      <c r="RHJ2" s="273"/>
      <c r="RHK2" s="273"/>
      <c r="RHL2" s="273"/>
      <c r="RHM2" s="273"/>
      <c r="RHN2" s="273"/>
      <c r="RHO2" s="273"/>
      <c r="RHP2" s="273"/>
      <c r="RHQ2" s="273"/>
      <c r="RHR2" s="273"/>
      <c r="RHS2" s="273"/>
      <c r="RHT2" s="273"/>
      <c r="RHU2" s="273"/>
      <c r="RHV2" s="273"/>
      <c r="RHW2" s="273"/>
      <c r="RHX2" s="273"/>
      <c r="RHY2" s="273"/>
      <c r="RHZ2" s="273"/>
      <c r="RIA2" s="273"/>
      <c r="RIB2" s="273"/>
      <c r="RIC2" s="273"/>
      <c r="RID2" s="273"/>
      <c r="RIE2" s="273"/>
      <c r="RIF2" s="273"/>
      <c r="RIG2" s="273"/>
      <c r="RIH2" s="273"/>
      <c r="RII2" s="273"/>
      <c r="RIJ2" s="273"/>
      <c r="RIK2" s="273"/>
      <c r="RIL2" s="273"/>
      <c r="RIM2" s="273"/>
      <c r="RIN2" s="273"/>
      <c r="RIO2" s="273"/>
      <c r="RIP2" s="273"/>
      <c r="RIQ2" s="273"/>
      <c r="RIR2" s="273"/>
      <c r="RIS2" s="273"/>
      <c r="RIT2" s="273"/>
      <c r="RIU2" s="273"/>
      <c r="RIV2" s="273"/>
      <c r="RIW2" s="273"/>
      <c r="RIX2" s="273"/>
      <c r="RIY2" s="273"/>
      <c r="RIZ2" s="273"/>
      <c r="RJA2" s="273"/>
      <c r="RJB2" s="273"/>
      <c r="RJC2" s="273"/>
      <c r="RJD2" s="273"/>
      <c r="RJE2" s="273"/>
      <c r="RJF2" s="273"/>
      <c r="RJG2" s="273"/>
      <c r="RJH2" s="273"/>
      <c r="RJI2" s="273"/>
      <c r="RJJ2" s="273"/>
      <c r="RJK2" s="273"/>
      <c r="RJL2" s="273"/>
      <c r="RJM2" s="273"/>
      <c r="RJN2" s="273"/>
      <c r="RJO2" s="273"/>
      <c r="RJP2" s="273"/>
      <c r="RJQ2" s="273"/>
      <c r="RJR2" s="273"/>
      <c r="RJS2" s="273"/>
      <c r="RJT2" s="273"/>
      <c r="RJU2" s="273"/>
      <c r="RJV2" s="273"/>
      <c r="RJW2" s="273"/>
      <c r="RJX2" s="273"/>
      <c r="RJY2" s="273"/>
      <c r="RJZ2" s="273"/>
      <c r="RKA2" s="273"/>
      <c r="RKB2" s="273"/>
      <c r="RKC2" s="273"/>
      <c r="RKD2" s="273"/>
      <c r="RKE2" s="273"/>
      <c r="RKF2" s="273"/>
      <c r="RKG2" s="273"/>
      <c r="RKH2" s="273"/>
      <c r="RKI2" s="273"/>
      <c r="RKJ2" s="273"/>
      <c r="RKK2" s="273"/>
      <c r="RKL2" s="273"/>
      <c r="RKM2" s="273"/>
      <c r="RKN2" s="273"/>
      <c r="RKO2" s="273"/>
      <c r="RKP2" s="273"/>
      <c r="RKQ2" s="273"/>
      <c r="RKR2" s="273"/>
      <c r="RKS2" s="273"/>
      <c r="RKT2" s="273"/>
      <c r="RKU2" s="273"/>
      <c r="RKV2" s="273"/>
      <c r="RKW2" s="273"/>
      <c r="RKX2" s="273"/>
      <c r="RKY2" s="273"/>
      <c r="RKZ2" s="273"/>
      <c r="RLA2" s="273"/>
      <c r="RLB2" s="273"/>
      <c r="RLC2" s="273"/>
      <c r="RLD2" s="273"/>
      <c r="RLE2" s="273"/>
      <c r="RLF2" s="273"/>
      <c r="RLG2" s="273"/>
      <c r="RLH2" s="273"/>
      <c r="RLI2" s="273"/>
      <c r="RLJ2" s="273"/>
      <c r="RLK2" s="273"/>
      <c r="RLL2" s="273"/>
      <c r="RLM2" s="273"/>
      <c r="RLN2" s="273"/>
      <c r="RLO2" s="273"/>
      <c r="RLP2" s="273"/>
      <c r="RLQ2" s="273"/>
      <c r="RLR2" s="273"/>
      <c r="RLS2" s="273"/>
      <c r="RLT2" s="273"/>
      <c r="RLU2" s="273"/>
      <c r="RLV2" s="273"/>
      <c r="RLW2" s="273"/>
      <c r="RLX2" s="273"/>
      <c r="RLY2" s="273"/>
      <c r="RLZ2" s="273"/>
      <c r="RMA2" s="273"/>
      <c r="RMB2" s="273"/>
      <c r="RMC2" s="273"/>
      <c r="RMD2" s="273"/>
      <c r="RME2" s="273"/>
      <c r="RMF2" s="273"/>
      <c r="RMG2" s="273"/>
      <c r="RMH2" s="273"/>
      <c r="RMI2" s="273"/>
      <c r="RMJ2" s="273"/>
      <c r="RMK2" s="273"/>
      <c r="RML2" s="273"/>
      <c r="RMM2" s="273"/>
      <c r="RMN2" s="273"/>
      <c r="RMO2" s="273"/>
      <c r="RMP2" s="273"/>
      <c r="RMQ2" s="273"/>
      <c r="RMR2" s="273"/>
      <c r="RMS2" s="273"/>
      <c r="RMT2" s="273"/>
      <c r="RMU2" s="273"/>
      <c r="RMV2" s="273"/>
      <c r="RMW2" s="273"/>
      <c r="RMX2" s="273"/>
      <c r="RMY2" s="273"/>
      <c r="RMZ2" s="273"/>
      <c r="RNA2" s="273"/>
      <c r="RNB2" s="273"/>
      <c r="RNC2" s="273"/>
      <c r="RND2" s="273"/>
      <c r="RNE2" s="273"/>
      <c r="RNF2" s="273"/>
      <c r="RNG2" s="273"/>
      <c r="RNH2" s="273"/>
      <c r="RNI2" s="273"/>
      <c r="RNJ2" s="273"/>
      <c r="RNK2" s="273"/>
      <c r="RNL2" s="273"/>
      <c r="RNM2" s="273"/>
      <c r="RNN2" s="273"/>
      <c r="RNO2" s="273"/>
      <c r="RNP2" s="273"/>
      <c r="RNQ2" s="273"/>
      <c r="RNR2" s="273"/>
      <c r="RNS2" s="273"/>
      <c r="RNT2" s="273"/>
      <c r="RNU2" s="273"/>
      <c r="RNV2" s="273"/>
      <c r="RNW2" s="273"/>
      <c r="RNX2" s="273"/>
      <c r="RNY2" s="273"/>
      <c r="RNZ2" s="273"/>
      <c r="ROA2" s="273"/>
      <c r="ROB2" s="273"/>
      <c r="ROC2" s="273"/>
      <c r="ROD2" s="273"/>
      <c r="ROE2" s="273"/>
      <c r="ROF2" s="273"/>
      <c r="ROG2" s="273"/>
      <c r="ROH2" s="273"/>
      <c r="ROI2" s="273"/>
      <c r="ROJ2" s="273"/>
      <c r="ROK2" s="273"/>
      <c r="ROL2" s="273"/>
      <c r="ROM2" s="273"/>
      <c r="RON2" s="273"/>
      <c r="ROO2" s="273"/>
      <c r="ROP2" s="273"/>
      <c r="ROQ2" s="273"/>
      <c r="ROR2" s="273"/>
      <c r="ROS2" s="273"/>
      <c r="ROT2" s="273"/>
      <c r="ROU2" s="273"/>
      <c r="ROV2" s="273"/>
      <c r="ROW2" s="273"/>
      <c r="ROX2" s="273"/>
      <c r="ROY2" s="273"/>
      <c r="ROZ2" s="273"/>
      <c r="RPA2" s="273"/>
      <c r="RPB2" s="273"/>
      <c r="RPC2" s="273"/>
      <c r="RPD2" s="273"/>
      <c r="RPE2" s="273"/>
      <c r="RPF2" s="273"/>
      <c r="RPG2" s="273"/>
      <c r="RPH2" s="273"/>
      <c r="RPI2" s="273"/>
      <c r="RPJ2" s="273"/>
      <c r="RPK2" s="273"/>
      <c r="RPL2" s="273"/>
      <c r="RPM2" s="273"/>
      <c r="RPN2" s="273"/>
      <c r="RPO2" s="273"/>
      <c r="RPP2" s="273"/>
      <c r="RPQ2" s="273"/>
      <c r="RPR2" s="273"/>
      <c r="RPS2" s="273"/>
      <c r="RPT2" s="273"/>
      <c r="RPU2" s="273"/>
      <c r="RPV2" s="273"/>
      <c r="RPW2" s="273"/>
      <c r="RPX2" s="273"/>
      <c r="RPY2" s="273"/>
      <c r="RPZ2" s="273"/>
      <c r="RQA2" s="273"/>
      <c r="RQB2" s="273"/>
      <c r="RQC2" s="273"/>
      <c r="RQD2" s="273"/>
      <c r="RQE2" s="273"/>
      <c r="RQF2" s="273"/>
      <c r="RQG2" s="273"/>
      <c r="RQH2" s="273"/>
      <c r="RQI2" s="273"/>
      <c r="RQJ2" s="273"/>
      <c r="RQK2" s="273"/>
      <c r="RQL2" s="273"/>
      <c r="RQM2" s="273"/>
      <c r="RQN2" s="273"/>
      <c r="RQO2" s="273"/>
      <c r="RQP2" s="273"/>
      <c r="RQQ2" s="273"/>
      <c r="RQR2" s="273"/>
      <c r="RQS2" s="273"/>
      <c r="RQT2" s="273"/>
      <c r="RQU2" s="273"/>
      <c r="RQV2" s="273"/>
      <c r="RQW2" s="273"/>
      <c r="RQX2" s="273"/>
      <c r="RQY2" s="273"/>
      <c r="RQZ2" s="273"/>
      <c r="RRA2" s="273"/>
      <c r="RRB2" s="273"/>
      <c r="RRC2" s="273"/>
      <c r="RRD2" s="273"/>
      <c r="RRE2" s="273"/>
      <c r="RRF2" s="273"/>
      <c r="RRG2" s="273"/>
      <c r="RRH2" s="273"/>
      <c r="RRI2" s="273"/>
      <c r="RRJ2" s="273"/>
      <c r="RRK2" s="273"/>
      <c r="RRL2" s="273"/>
      <c r="RRM2" s="273"/>
      <c r="RRN2" s="273"/>
      <c r="RRO2" s="273"/>
      <c r="RRP2" s="273"/>
      <c r="RRQ2" s="273"/>
      <c r="RRR2" s="273"/>
      <c r="RRS2" s="273"/>
      <c r="RRT2" s="273"/>
      <c r="RRU2" s="273"/>
      <c r="RRV2" s="273"/>
      <c r="RRW2" s="273"/>
      <c r="RRX2" s="273"/>
      <c r="RRY2" s="273"/>
      <c r="RRZ2" s="273"/>
      <c r="RSA2" s="273"/>
      <c r="RSB2" s="273"/>
      <c r="RSC2" s="273"/>
      <c r="RSD2" s="273"/>
      <c r="RSE2" s="273"/>
      <c r="RSF2" s="273"/>
      <c r="RSG2" s="273"/>
      <c r="RSH2" s="273"/>
      <c r="RSI2" s="273"/>
      <c r="RSJ2" s="273"/>
      <c r="RSK2" s="273"/>
      <c r="RSL2" s="273"/>
      <c r="RSM2" s="273"/>
      <c r="RSN2" s="273"/>
      <c r="RSO2" s="273"/>
      <c r="RSP2" s="273"/>
      <c r="RSQ2" s="273"/>
      <c r="RSR2" s="273"/>
      <c r="RSS2" s="273"/>
      <c r="RST2" s="273"/>
      <c r="RSU2" s="273"/>
      <c r="RSV2" s="273"/>
      <c r="RSW2" s="273"/>
      <c r="RSX2" s="273"/>
      <c r="RSY2" s="273"/>
      <c r="RSZ2" s="273"/>
      <c r="RTA2" s="273"/>
      <c r="RTB2" s="273"/>
      <c r="RTC2" s="273"/>
      <c r="RTD2" s="273"/>
      <c r="RTE2" s="273"/>
      <c r="RTF2" s="273"/>
      <c r="RTG2" s="273"/>
      <c r="RTH2" s="273"/>
      <c r="RTI2" s="273"/>
      <c r="RTJ2" s="273"/>
      <c r="RTK2" s="273"/>
      <c r="RTL2" s="273"/>
      <c r="RTM2" s="273"/>
      <c r="RTN2" s="273"/>
      <c r="RTO2" s="273"/>
      <c r="RTP2" s="273"/>
      <c r="RTQ2" s="273"/>
      <c r="RTR2" s="273"/>
      <c r="RTS2" s="273"/>
      <c r="RTT2" s="273"/>
      <c r="RTU2" s="273"/>
      <c r="RTV2" s="273"/>
      <c r="RTW2" s="273"/>
      <c r="RTX2" s="273"/>
      <c r="RTY2" s="273"/>
      <c r="RTZ2" s="273"/>
      <c r="RUA2" s="273"/>
      <c r="RUB2" s="273"/>
      <c r="RUC2" s="273"/>
      <c r="RUD2" s="273"/>
      <c r="RUE2" s="273"/>
      <c r="RUF2" s="273"/>
      <c r="RUG2" s="273"/>
      <c r="RUH2" s="273"/>
      <c r="RUI2" s="273"/>
      <c r="RUJ2" s="273"/>
      <c r="RUK2" s="273"/>
      <c r="RUL2" s="273"/>
      <c r="RUM2" s="273"/>
      <c r="RUN2" s="273"/>
      <c r="RUO2" s="273"/>
      <c r="RUP2" s="273"/>
      <c r="RUQ2" s="273"/>
      <c r="RUR2" s="273"/>
      <c r="RUS2" s="273"/>
      <c r="RUT2" s="273"/>
      <c r="RUU2" s="273"/>
      <c r="RUV2" s="273"/>
      <c r="RUW2" s="273"/>
      <c r="RUX2" s="273"/>
      <c r="RUY2" s="273"/>
      <c r="RUZ2" s="273"/>
      <c r="RVA2" s="273"/>
      <c r="RVB2" s="273"/>
      <c r="RVC2" s="273"/>
      <c r="RVD2" s="273"/>
      <c r="RVE2" s="273"/>
      <c r="RVF2" s="273"/>
      <c r="RVG2" s="273"/>
      <c r="RVH2" s="273"/>
      <c r="RVI2" s="273"/>
      <c r="RVJ2" s="273"/>
      <c r="RVK2" s="273"/>
      <c r="RVL2" s="273"/>
      <c r="RVM2" s="273"/>
      <c r="RVN2" s="273"/>
      <c r="RVO2" s="273"/>
      <c r="RVP2" s="273"/>
      <c r="RVQ2" s="273"/>
      <c r="RVR2" s="273"/>
      <c r="RVS2" s="273"/>
      <c r="RVT2" s="273"/>
      <c r="RVU2" s="273"/>
      <c r="RVV2" s="273"/>
      <c r="RVW2" s="273"/>
      <c r="RVX2" s="273"/>
      <c r="RVY2" s="273"/>
      <c r="RVZ2" s="273"/>
      <c r="RWA2" s="273"/>
      <c r="RWB2" s="273"/>
      <c r="RWC2" s="273"/>
      <c r="RWD2" s="273"/>
      <c r="RWE2" s="273"/>
      <c r="RWF2" s="273"/>
      <c r="RWG2" s="273"/>
      <c r="RWH2" s="273"/>
      <c r="RWI2" s="273"/>
      <c r="RWJ2" s="273"/>
      <c r="RWK2" s="273"/>
      <c r="RWL2" s="273"/>
      <c r="RWM2" s="273"/>
      <c r="RWN2" s="273"/>
      <c r="RWO2" s="273"/>
      <c r="RWP2" s="273"/>
      <c r="RWQ2" s="273"/>
      <c r="RWR2" s="273"/>
      <c r="RWS2" s="273"/>
      <c r="RWT2" s="273"/>
      <c r="RWU2" s="273"/>
      <c r="RWV2" s="273"/>
      <c r="RWW2" s="273"/>
      <c r="RWX2" s="273"/>
      <c r="RWY2" s="273"/>
      <c r="RWZ2" s="273"/>
      <c r="RXA2" s="273"/>
      <c r="RXB2" s="273"/>
      <c r="RXC2" s="273"/>
      <c r="RXD2" s="273"/>
      <c r="RXE2" s="273"/>
      <c r="RXF2" s="273"/>
      <c r="RXG2" s="273"/>
      <c r="RXH2" s="273"/>
      <c r="RXI2" s="273"/>
      <c r="RXJ2" s="273"/>
      <c r="RXK2" s="273"/>
      <c r="RXL2" s="273"/>
      <c r="RXM2" s="273"/>
      <c r="RXN2" s="273"/>
      <c r="RXO2" s="273"/>
      <c r="RXP2" s="273"/>
      <c r="RXQ2" s="273"/>
      <c r="RXR2" s="273"/>
      <c r="RXS2" s="273"/>
      <c r="RXT2" s="273"/>
      <c r="RXU2" s="273"/>
      <c r="RXV2" s="273"/>
      <c r="RXW2" s="273"/>
      <c r="RXX2" s="273"/>
      <c r="RXY2" s="273"/>
      <c r="RXZ2" s="273"/>
      <c r="RYA2" s="273"/>
      <c r="RYB2" s="273"/>
      <c r="RYC2" s="273"/>
      <c r="RYD2" s="273"/>
      <c r="RYE2" s="273"/>
      <c r="RYF2" s="273"/>
      <c r="RYG2" s="273"/>
      <c r="RYH2" s="273"/>
      <c r="RYI2" s="273"/>
      <c r="RYJ2" s="273"/>
      <c r="RYK2" s="273"/>
      <c r="RYL2" s="273"/>
      <c r="RYM2" s="273"/>
      <c r="RYN2" s="273"/>
      <c r="RYO2" s="273"/>
      <c r="RYP2" s="273"/>
      <c r="RYQ2" s="273"/>
      <c r="RYR2" s="273"/>
      <c r="RYS2" s="273"/>
      <c r="RYT2" s="273"/>
      <c r="RYU2" s="273"/>
      <c r="RYV2" s="273"/>
      <c r="RYW2" s="273"/>
      <c r="RYX2" s="273"/>
      <c r="RYY2" s="273"/>
      <c r="RYZ2" s="273"/>
      <c r="RZA2" s="273"/>
      <c r="RZB2" s="273"/>
      <c r="RZC2" s="273"/>
      <c r="RZD2" s="273"/>
      <c r="RZE2" s="273"/>
      <c r="RZF2" s="273"/>
      <c r="RZG2" s="273"/>
      <c r="RZH2" s="273"/>
      <c r="RZI2" s="273"/>
      <c r="RZJ2" s="273"/>
      <c r="RZK2" s="273"/>
      <c r="RZL2" s="273"/>
      <c r="RZM2" s="273"/>
      <c r="RZN2" s="273"/>
      <c r="RZO2" s="273"/>
      <c r="RZP2" s="273"/>
      <c r="RZQ2" s="273"/>
      <c r="RZR2" s="273"/>
      <c r="RZS2" s="273"/>
      <c r="RZT2" s="273"/>
      <c r="RZU2" s="273"/>
      <c r="RZV2" s="273"/>
      <c r="RZW2" s="273"/>
      <c r="RZX2" s="273"/>
      <c r="RZY2" s="273"/>
      <c r="RZZ2" s="273"/>
      <c r="SAA2" s="273"/>
      <c r="SAB2" s="273"/>
      <c r="SAC2" s="273"/>
      <c r="SAD2" s="273"/>
      <c r="SAE2" s="273"/>
      <c r="SAF2" s="273"/>
      <c r="SAG2" s="273"/>
      <c r="SAH2" s="273"/>
      <c r="SAI2" s="273"/>
      <c r="SAJ2" s="273"/>
      <c r="SAK2" s="273"/>
      <c r="SAL2" s="273"/>
      <c r="SAM2" s="273"/>
      <c r="SAN2" s="273"/>
      <c r="SAO2" s="273"/>
      <c r="SAP2" s="273"/>
      <c r="SAQ2" s="273"/>
      <c r="SAR2" s="273"/>
      <c r="SAS2" s="273"/>
      <c r="SAT2" s="273"/>
      <c r="SAU2" s="273"/>
      <c r="SAV2" s="273"/>
      <c r="SAW2" s="273"/>
      <c r="SAX2" s="273"/>
      <c r="SAY2" s="273"/>
      <c r="SAZ2" s="273"/>
      <c r="SBA2" s="273"/>
      <c r="SBB2" s="273"/>
      <c r="SBC2" s="273"/>
      <c r="SBD2" s="273"/>
      <c r="SBE2" s="273"/>
      <c r="SBF2" s="273"/>
      <c r="SBG2" s="273"/>
      <c r="SBH2" s="273"/>
      <c r="SBI2" s="273"/>
      <c r="SBJ2" s="273"/>
      <c r="SBK2" s="273"/>
      <c r="SBL2" s="273"/>
      <c r="SBM2" s="273"/>
      <c r="SBN2" s="273"/>
      <c r="SBO2" s="273"/>
      <c r="SBP2" s="273"/>
      <c r="SBQ2" s="273"/>
      <c r="SBR2" s="273"/>
      <c r="SBS2" s="273"/>
      <c r="SBT2" s="273"/>
      <c r="SBU2" s="273"/>
      <c r="SBV2" s="273"/>
      <c r="SBW2" s="273"/>
      <c r="SBX2" s="273"/>
      <c r="SBY2" s="273"/>
      <c r="SBZ2" s="273"/>
      <c r="SCA2" s="273"/>
      <c r="SCB2" s="273"/>
      <c r="SCC2" s="273"/>
      <c r="SCD2" s="273"/>
      <c r="SCE2" s="273"/>
      <c r="SCF2" s="273"/>
      <c r="SCG2" s="273"/>
      <c r="SCH2" s="273"/>
      <c r="SCI2" s="273"/>
      <c r="SCJ2" s="273"/>
      <c r="SCK2" s="273"/>
      <c r="SCL2" s="273"/>
      <c r="SCM2" s="273"/>
      <c r="SCN2" s="273"/>
      <c r="SCO2" s="273"/>
      <c r="SCP2" s="273"/>
      <c r="SCQ2" s="273"/>
      <c r="SCR2" s="273"/>
      <c r="SCS2" s="273"/>
      <c r="SCT2" s="273"/>
      <c r="SCU2" s="273"/>
      <c r="SCV2" s="273"/>
      <c r="SCW2" s="273"/>
      <c r="SCX2" s="273"/>
      <c r="SCY2" s="273"/>
      <c r="SCZ2" s="273"/>
      <c r="SDA2" s="273"/>
      <c r="SDB2" s="273"/>
      <c r="SDC2" s="273"/>
      <c r="SDD2" s="273"/>
      <c r="SDE2" s="273"/>
      <c r="SDF2" s="273"/>
      <c r="SDG2" s="273"/>
      <c r="SDH2" s="273"/>
      <c r="SDI2" s="273"/>
      <c r="SDJ2" s="273"/>
      <c r="SDK2" s="273"/>
      <c r="SDL2" s="273"/>
      <c r="SDM2" s="273"/>
      <c r="SDN2" s="273"/>
      <c r="SDO2" s="273"/>
      <c r="SDP2" s="273"/>
      <c r="SDQ2" s="273"/>
      <c r="SDR2" s="273"/>
      <c r="SDS2" s="273"/>
      <c r="SDT2" s="273"/>
      <c r="SDU2" s="273"/>
      <c r="SDV2" s="273"/>
      <c r="SDW2" s="273"/>
      <c r="SDX2" s="273"/>
      <c r="SDY2" s="273"/>
      <c r="SDZ2" s="273"/>
      <c r="SEA2" s="273"/>
      <c r="SEB2" s="273"/>
      <c r="SEC2" s="273"/>
      <c r="SED2" s="273"/>
      <c r="SEE2" s="273"/>
      <c r="SEF2" s="273"/>
      <c r="SEG2" s="273"/>
      <c r="SEH2" s="273"/>
      <c r="SEI2" s="273"/>
      <c r="SEJ2" s="273"/>
      <c r="SEK2" s="273"/>
      <c r="SEL2" s="273"/>
      <c r="SEM2" s="273"/>
      <c r="SEN2" s="273"/>
      <c r="SEO2" s="273"/>
      <c r="SEP2" s="273"/>
      <c r="SEQ2" s="273"/>
      <c r="SER2" s="273"/>
      <c r="SES2" s="273"/>
      <c r="SET2" s="273"/>
      <c r="SEU2" s="273"/>
      <c r="SEV2" s="273"/>
      <c r="SEW2" s="273"/>
      <c r="SEX2" s="273"/>
      <c r="SEY2" s="273"/>
      <c r="SEZ2" s="273"/>
      <c r="SFA2" s="273"/>
      <c r="SFB2" s="273"/>
      <c r="SFC2" s="273"/>
      <c r="SFD2" s="273"/>
      <c r="SFE2" s="273"/>
      <c r="SFF2" s="273"/>
      <c r="SFG2" s="273"/>
      <c r="SFH2" s="273"/>
      <c r="SFI2" s="273"/>
      <c r="SFJ2" s="273"/>
      <c r="SFK2" s="273"/>
      <c r="SFL2" s="273"/>
      <c r="SFM2" s="273"/>
      <c r="SFN2" s="273"/>
      <c r="SFO2" s="273"/>
      <c r="SFP2" s="273"/>
      <c r="SFQ2" s="273"/>
      <c r="SFR2" s="273"/>
      <c r="SFS2" s="273"/>
      <c r="SFT2" s="273"/>
      <c r="SFU2" s="273"/>
      <c r="SFV2" s="273"/>
      <c r="SFW2" s="273"/>
      <c r="SFX2" s="273"/>
      <c r="SFY2" s="273"/>
      <c r="SFZ2" s="273"/>
      <c r="SGA2" s="273"/>
      <c r="SGB2" s="273"/>
      <c r="SGC2" s="273"/>
      <c r="SGD2" s="273"/>
      <c r="SGE2" s="273"/>
      <c r="SGF2" s="273"/>
      <c r="SGG2" s="273"/>
      <c r="SGH2" s="273"/>
      <c r="SGI2" s="273"/>
      <c r="SGJ2" s="273"/>
      <c r="SGK2" s="273"/>
      <c r="SGL2" s="273"/>
      <c r="SGM2" s="273"/>
      <c r="SGN2" s="273"/>
      <c r="SGO2" s="273"/>
      <c r="SGP2" s="273"/>
      <c r="SGQ2" s="273"/>
      <c r="SGR2" s="273"/>
      <c r="SGS2" s="273"/>
      <c r="SGT2" s="273"/>
      <c r="SGU2" s="273"/>
      <c r="SGV2" s="273"/>
      <c r="SGW2" s="273"/>
      <c r="SGX2" s="273"/>
      <c r="SGY2" s="273"/>
      <c r="SGZ2" s="273"/>
      <c r="SHA2" s="273"/>
      <c r="SHB2" s="273"/>
      <c r="SHC2" s="273"/>
      <c r="SHD2" s="273"/>
      <c r="SHE2" s="273"/>
      <c r="SHF2" s="273"/>
      <c r="SHG2" s="273"/>
      <c r="SHH2" s="273"/>
      <c r="SHI2" s="273"/>
      <c r="SHJ2" s="273"/>
      <c r="SHK2" s="273"/>
      <c r="SHL2" s="273"/>
      <c r="SHM2" s="273"/>
      <c r="SHN2" s="273"/>
      <c r="SHO2" s="273"/>
      <c r="SHP2" s="273"/>
      <c r="SHQ2" s="273"/>
      <c r="SHR2" s="273"/>
      <c r="SHS2" s="273"/>
      <c r="SHT2" s="273"/>
      <c r="SHU2" s="273"/>
      <c r="SHV2" s="273"/>
      <c r="SHW2" s="273"/>
      <c r="SHX2" s="273"/>
      <c r="SHY2" s="273"/>
      <c r="SHZ2" s="273"/>
      <c r="SIA2" s="273"/>
      <c r="SIB2" s="273"/>
      <c r="SIC2" s="273"/>
      <c r="SID2" s="273"/>
      <c r="SIE2" s="273"/>
      <c r="SIF2" s="273"/>
      <c r="SIG2" s="273"/>
      <c r="SIH2" s="273"/>
      <c r="SII2" s="273"/>
      <c r="SIJ2" s="273"/>
      <c r="SIK2" s="273"/>
      <c r="SIL2" s="273"/>
      <c r="SIM2" s="273"/>
      <c r="SIN2" s="273"/>
      <c r="SIO2" s="273"/>
      <c r="SIP2" s="273"/>
      <c r="SIQ2" s="273"/>
      <c r="SIR2" s="273"/>
      <c r="SIS2" s="273"/>
      <c r="SIT2" s="273"/>
      <c r="SIU2" s="273"/>
      <c r="SIV2" s="273"/>
      <c r="SIW2" s="273"/>
      <c r="SIX2" s="273"/>
      <c r="SIY2" s="273"/>
      <c r="SIZ2" s="273"/>
      <c r="SJA2" s="273"/>
      <c r="SJB2" s="273"/>
      <c r="SJC2" s="273"/>
      <c r="SJD2" s="273"/>
      <c r="SJE2" s="273"/>
      <c r="SJF2" s="273"/>
      <c r="SJG2" s="273"/>
      <c r="SJH2" s="273"/>
      <c r="SJI2" s="273"/>
      <c r="SJJ2" s="273"/>
      <c r="SJK2" s="273"/>
      <c r="SJL2" s="273"/>
      <c r="SJM2" s="273"/>
      <c r="SJN2" s="273"/>
      <c r="SJO2" s="273"/>
      <c r="SJP2" s="273"/>
      <c r="SJQ2" s="273"/>
      <c r="SJR2" s="273"/>
      <c r="SJS2" s="273"/>
      <c r="SJT2" s="273"/>
      <c r="SJU2" s="273"/>
      <c r="SJV2" s="273"/>
      <c r="SJW2" s="273"/>
      <c r="SJX2" s="273"/>
      <c r="SJY2" s="273"/>
      <c r="SJZ2" s="273"/>
      <c r="SKA2" s="273"/>
      <c r="SKB2" s="273"/>
      <c r="SKC2" s="273"/>
      <c r="SKD2" s="273"/>
      <c r="SKE2" s="273"/>
      <c r="SKF2" s="273"/>
      <c r="SKG2" s="273"/>
      <c r="SKH2" s="273"/>
      <c r="SKI2" s="273"/>
      <c r="SKJ2" s="273"/>
      <c r="SKK2" s="273"/>
      <c r="SKL2" s="273"/>
      <c r="SKM2" s="273"/>
      <c r="SKN2" s="273"/>
      <c r="SKO2" s="273"/>
      <c r="SKP2" s="273"/>
      <c r="SKQ2" s="273"/>
      <c r="SKR2" s="273"/>
      <c r="SKS2" s="273"/>
      <c r="SKT2" s="273"/>
      <c r="SKU2" s="273"/>
      <c r="SKV2" s="273"/>
      <c r="SKW2" s="273"/>
      <c r="SKX2" s="273"/>
      <c r="SKY2" s="273"/>
      <c r="SKZ2" s="273"/>
      <c r="SLA2" s="273"/>
      <c r="SLB2" s="273"/>
      <c r="SLC2" s="273"/>
      <c r="SLD2" s="273"/>
      <c r="SLE2" s="273"/>
      <c r="SLF2" s="273"/>
      <c r="SLG2" s="273"/>
      <c r="SLH2" s="273"/>
      <c r="SLI2" s="273"/>
      <c r="SLJ2" s="273"/>
      <c r="SLK2" s="273"/>
      <c r="SLL2" s="273"/>
      <c r="SLM2" s="273"/>
      <c r="SLN2" s="273"/>
      <c r="SLO2" s="273"/>
      <c r="SLP2" s="273"/>
      <c r="SLQ2" s="273"/>
      <c r="SLR2" s="273"/>
      <c r="SLS2" s="273"/>
      <c r="SLT2" s="273"/>
      <c r="SLU2" s="273"/>
      <c r="SLV2" s="273"/>
      <c r="SLW2" s="273"/>
      <c r="SLX2" s="273"/>
      <c r="SLY2" s="273"/>
      <c r="SLZ2" s="273"/>
      <c r="SMA2" s="273"/>
      <c r="SMB2" s="273"/>
      <c r="SMC2" s="273"/>
      <c r="SMD2" s="273"/>
      <c r="SME2" s="273"/>
      <c r="SMF2" s="273"/>
      <c r="SMG2" s="273"/>
      <c r="SMH2" s="273"/>
      <c r="SMI2" s="273"/>
      <c r="SMJ2" s="273"/>
      <c r="SMK2" s="273"/>
      <c r="SML2" s="273"/>
      <c r="SMM2" s="273"/>
      <c r="SMN2" s="273"/>
      <c r="SMO2" s="273"/>
      <c r="SMP2" s="273"/>
      <c r="SMQ2" s="273"/>
      <c r="SMR2" s="273"/>
      <c r="SMS2" s="273"/>
      <c r="SMT2" s="273"/>
      <c r="SMU2" s="273"/>
      <c r="SMV2" s="273"/>
      <c r="SMW2" s="273"/>
      <c r="SMX2" s="273"/>
      <c r="SMY2" s="273"/>
      <c r="SMZ2" s="273"/>
      <c r="SNA2" s="273"/>
      <c r="SNB2" s="273"/>
      <c r="SNC2" s="273"/>
      <c r="SND2" s="273"/>
      <c r="SNE2" s="273"/>
      <c r="SNF2" s="273"/>
      <c r="SNG2" s="273"/>
      <c r="SNH2" s="273"/>
      <c r="SNI2" s="273"/>
      <c r="SNJ2" s="273"/>
      <c r="SNK2" s="273"/>
      <c r="SNL2" s="273"/>
      <c r="SNM2" s="273"/>
      <c r="SNN2" s="273"/>
      <c r="SNO2" s="273"/>
      <c r="SNP2" s="273"/>
      <c r="SNQ2" s="273"/>
      <c r="SNR2" s="273"/>
      <c r="SNS2" s="273"/>
      <c r="SNT2" s="273"/>
      <c r="SNU2" s="273"/>
      <c r="SNV2" s="273"/>
      <c r="SNW2" s="273"/>
      <c r="SNX2" s="273"/>
      <c r="SNY2" s="273"/>
      <c r="SNZ2" s="273"/>
      <c r="SOA2" s="273"/>
      <c r="SOB2" s="273"/>
      <c r="SOC2" s="273"/>
      <c r="SOD2" s="273"/>
      <c r="SOE2" s="273"/>
      <c r="SOF2" s="273"/>
      <c r="SOG2" s="273"/>
      <c r="SOH2" s="273"/>
      <c r="SOI2" s="273"/>
      <c r="SOJ2" s="273"/>
      <c r="SOK2" s="273"/>
      <c r="SOL2" s="273"/>
      <c r="SOM2" s="273"/>
      <c r="SON2" s="273"/>
      <c r="SOO2" s="273"/>
      <c r="SOP2" s="273"/>
      <c r="SOQ2" s="273"/>
      <c r="SOR2" s="273"/>
      <c r="SOS2" s="273"/>
      <c r="SOT2" s="273"/>
      <c r="SOU2" s="273"/>
      <c r="SOV2" s="273"/>
      <c r="SOW2" s="273"/>
      <c r="SOX2" s="273"/>
      <c r="SOY2" s="273"/>
      <c r="SOZ2" s="273"/>
      <c r="SPA2" s="273"/>
      <c r="SPB2" s="273"/>
      <c r="SPC2" s="273"/>
      <c r="SPD2" s="273"/>
      <c r="SPE2" s="273"/>
      <c r="SPF2" s="273"/>
      <c r="SPG2" s="273"/>
      <c r="SPH2" s="273"/>
      <c r="SPI2" s="273"/>
      <c r="SPJ2" s="273"/>
      <c r="SPK2" s="273"/>
      <c r="SPL2" s="273"/>
      <c r="SPM2" s="273"/>
      <c r="SPN2" s="273"/>
      <c r="SPO2" s="273"/>
      <c r="SPP2" s="273"/>
      <c r="SPQ2" s="273"/>
      <c r="SPR2" s="273"/>
      <c r="SPS2" s="273"/>
      <c r="SPT2" s="273"/>
      <c r="SPU2" s="273"/>
      <c r="SPV2" s="273"/>
      <c r="SPW2" s="273"/>
      <c r="SPX2" s="273"/>
      <c r="SPY2" s="273"/>
      <c r="SPZ2" s="273"/>
      <c r="SQA2" s="273"/>
      <c r="SQB2" s="273"/>
      <c r="SQC2" s="273"/>
      <c r="SQD2" s="273"/>
      <c r="SQE2" s="273"/>
      <c r="SQF2" s="273"/>
      <c r="SQG2" s="273"/>
      <c r="SQH2" s="273"/>
      <c r="SQI2" s="273"/>
      <c r="SQJ2" s="273"/>
      <c r="SQK2" s="273"/>
      <c r="SQL2" s="273"/>
      <c r="SQM2" s="273"/>
      <c r="SQN2" s="273"/>
      <c r="SQO2" s="273"/>
      <c r="SQP2" s="273"/>
      <c r="SQQ2" s="273"/>
      <c r="SQR2" s="273"/>
      <c r="SQS2" s="273"/>
      <c r="SQT2" s="273"/>
      <c r="SQU2" s="273"/>
      <c r="SQV2" s="273"/>
      <c r="SQW2" s="273"/>
      <c r="SQX2" s="273"/>
      <c r="SQY2" s="273"/>
      <c r="SQZ2" s="273"/>
      <c r="SRA2" s="273"/>
      <c r="SRB2" s="273"/>
      <c r="SRC2" s="273"/>
      <c r="SRD2" s="273"/>
      <c r="SRE2" s="273"/>
      <c r="SRF2" s="273"/>
      <c r="SRG2" s="273"/>
      <c r="SRH2" s="273"/>
      <c r="SRI2" s="273"/>
      <c r="SRJ2" s="273"/>
      <c r="SRK2" s="273"/>
      <c r="SRL2" s="273"/>
      <c r="SRM2" s="273"/>
      <c r="SRN2" s="273"/>
      <c r="SRO2" s="273"/>
      <c r="SRP2" s="273"/>
      <c r="SRQ2" s="273"/>
      <c r="SRR2" s="273"/>
      <c r="SRS2" s="273"/>
      <c r="SRT2" s="273"/>
      <c r="SRU2" s="273"/>
      <c r="SRV2" s="273"/>
      <c r="SRW2" s="273"/>
      <c r="SRX2" s="273"/>
      <c r="SRY2" s="273"/>
      <c r="SRZ2" s="273"/>
      <c r="SSA2" s="273"/>
      <c r="SSB2" s="273"/>
      <c r="SSC2" s="273"/>
      <c r="SSD2" s="273"/>
      <c r="SSE2" s="273"/>
      <c r="SSF2" s="273"/>
      <c r="SSG2" s="273"/>
      <c r="SSH2" s="273"/>
      <c r="SSI2" s="273"/>
      <c r="SSJ2" s="273"/>
      <c r="SSK2" s="273"/>
      <c r="SSL2" s="273"/>
      <c r="SSM2" s="273"/>
      <c r="SSN2" s="273"/>
      <c r="SSO2" s="273"/>
      <c r="SSP2" s="273"/>
      <c r="SSQ2" s="273"/>
      <c r="SSR2" s="273"/>
      <c r="SSS2" s="273"/>
      <c r="SST2" s="273"/>
      <c r="SSU2" s="273"/>
      <c r="SSV2" s="273"/>
      <c r="SSW2" s="273"/>
      <c r="SSX2" s="273"/>
      <c r="SSY2" s="273"/>
      <c r="SSZ2" s="273"/>
      <c r="STA2" s="273"/>
      <c r="STB2" s="273"/>
      <c r="STC2" s="273"/>
      <c r="STD2" s="273"/>
      <c r="STE2" s="273"/>
      <c r="STF2" s="273"/>
      <c r="STG2" s="273"/>
      <c r="STH2" s="273"/>
      <c r="STI2" s="273"/>
      <c r="STJ2" s="273"/>
      <c r="STK2" s="273"/>
      <c r="STL2" s="273"/>
      <c r="STM2" s="273"/>
      <c r="STN2" s="273"/>
      <c r="STO2" s="273"/>
      <c r="STP2" s="273"/>
      <c r="STQ2" s="273"/>
      <c r="STR2" s="273"/>
      <c r="STS2" s="273"/>
      <c r="STT2" s="273"/>
      <c r="STU2" s="273"/>
      <c r="STV2" s="273"/>
      <c r="STW2" s="273"/>
      <c r="STX2" s="273"/>
      <c r="STY2" s="273"/>
      <c r="STZ2" s="273"/>
      <c r="SUA2" s="273"/>
      <c r="SUB2" s="273"/>
      <c r="SUC2" s="273"/>
      <c r="SUD2" s="273"/>
      <c r="SUE2" s="273"/>
      <c r="SUF2" s="273"/>
      <c r="SUG2" s="273"/>
      <c r="SUH2" s="273"/>
      <c r="SUI2" s="273"/>
      <c r="SUJ2" s="273"/>
      <c r="SUK2" s="273"/>
      <c r="SUL2" s="273"/>
      <c r="SUM2" s="273"/>
      <c r="SUN2" s="273"/>
      <c r="SUO2" s="273"/>
      <c r="SUP2" s="273"/>
      <c r="SUQ2" s="273"/>
      <c r="SUR2" s="273"/>
      <c r="SUS2" s="273"/>
      <c r="SUT2" s="273"/>
      <c r="SUU2" s="273"/>
      <c r="SUV2" s="273"/>
      <c r="SUW2" s="273"/>
      <c r="SUX2" s="273"/>
      <c r="SUY2" s="273"/>
      <c r="SUZ2" s="273"/>
      <c r="SVA2" s="273"/>
      <c r="SVB2" s="273"/>
      <c r="SVC2" s="273"/>
      <c r="SVD2" s="273"/>
      <c r="SVE2" s="273"/>
      <c r="SVF2" s="273"/>
      <c r="SVG2" s="273"/>
      <c r="SVH2" s="273"/>
      <c r="SVI2" s="273"/>
      <c r="SVJ2" s="273"/>
      <c r="SVK2" s="273"/>
      <c r="SVL2" s="273"/>
      <c r="SVM2" s="273"/>
      <c r="SVN2" s="273"/>
      <c r="SVO2" s="273"/>
      <c r="SVP2" s="273"/>
      <c r="SVQ2" s="273"/>
      <c r="SVR2" s="273"/>
      <c r="SVS2" s="273"/>
      <c r="SVT2" s="273"/>
      <c r="SVU2" s="273"/>
      <c r="SVV2" s="273"/>
      <c r="SVW2" s="273"/>
      <c r="SVX2" s="273"/>
      <c r="SVY2" s="273"/>
      <c r="SVZ2" s="273"/>
      <c r="SWA2" s="273"/>
      <c r="SWB2" s="273"/>
      <c r="SWC2" s="273"/>
      <c r="SWD2" s="273"/>
      <c r="SWE2" s="273"/>
      <c r="SWF2" s="273"/>
      <c r="SWG2" s="273"/>
      <c r="SWH2" s="273"/>
      <c r="SWI2" s="273"/>
      <c r="SWJ2" s="273"/>
      <c r="SWK2" s="273"/>
      <c r="SWL2" s="273"/>
      <c r="SWM2" s="273"/>
      <c r="SWN2" s="273"/>
      <c r="SWO2" s="273"/>
      <c r="SWP2" s="273"/>
      <c r="SWQ2" s="273"/>
      <c r="SWR2" s="273"/>
      <c r="SWS2" s="273"/>
      <c r="SWT2" s="273"/>
      <c r="SWU2" s="273"/>
      <c r="SWV2" s="273"/>
      <c r="SWW2" s="273"/>
      <c r="SWX2" s="273"/>
      <c r="SWY2" s="273"/>
      <c r="SWZ2" s="273"/>
      <c r="SXA2" s="273"/>
      <c r="SXB2" s="273"/>
      <c r="SXC2" s="273"/>
      <c r="SXD2" s="273"/>
      <c r="SXE2" s="273"/>
      <c r="SXF2" s="273"/>
      <c r="SXG2" s="273"/>
      <c r="SXH2" s="273"/>
      <c r="SXI2" s="273"/>
      <c r="SXJ2" s="273"/>
      <c r="SXK2" s="273"/>
      <c r="SXL2" s="273"/>
      <c r="SXM2" s="273"/>
      <c r="SXN2" s="273"/>
      <c r="SXO2" s="273"/>
      <c r="SXP2" s="273"/>
      <c r="SXQ2" s="273"/>
      <c r="SXR2" s="273"/>
      <c r="SXS2" s="273"/>
      <c r="SXT2" s="273"/>
      <c r="SXU2" s="273"/>
      <c r="SXV2" s="273"/>
      <c r="SXW2" s="273"/>
      <c r="SXX2" s="273"/>
      <c r="SXY2" s="273"/>
      <c r="SXZ2" s="273"/>
      <c r="SYA2" s="273"/>
      <c r="SYB2" s="273"/>
      <c r="SYC2" s="273"/>
      <c r="SYD2" s="273"/>
      <c r="SYE2" s="273"/>
      <c r="SYF2" s="273"/>
      <c r="SYG2" s="273"/>
      <c r="SYH2" s="273"/>
      <c r="SYI2" s="273"/>
      <c r="SYJ2" s="273"/>
      <c r="SYK2" s="273"/>
      <c r="SYL2" s="273"/>
      <c r="SYM2" s="273"/>
      <c r="SYN2" s="273"/>
      <c r="SYO2" s="273"/>
      <c r="SYP2" s="273"/>
      <c r="SYQ2" s="273"/>
      <c r="SYR2" s="273"/>
      <c r="SYS2" s="273"/>
      <c r="SYT2" s="273"/>
      <c r="SYU2" s="273"/>
      <c r="SYV2" s="273"/>
      <c r="SYW2" s="273"/>
      <c r="SYX2" s="273"/>
      <c r="SYY2" s="273"/>
      <c r="SYZ2" s="273"/>
      <c r="SZA2" s="273"/>
      <c r="SZB2" s="273"/>
      <c r="SZC2" s="273"/>
      <c r="SZD2" s="273"/>
      <c r="SZE2" s="273"/>
      <c r="SZF2" s="273"/>
      <c r="SZG2" s="273"/>
      <c r="SZH2" s="273"/>
      <c r="SZI2" s="273"/>
      <c r="SZJ2" s="273"/>
      <c r="SZK2" s="273"/>
      <c r="SZL2" s="273"/>
      <c r="SZM2" s="273"/>
      <c r="SZN2" s="273"/>
      <c r="SZO2" s="273"/>
      <c r="SZP2" s="273"/>
      <c r="SZQ2" s="273"/>
      <c r="SZR2" s="273"/>
      <c r="SZS2" s="273"/>
      <c r="SZT2" s="273"/>
      <c r="SZU2" s="273"/>
      <c r="SZV2" s="273"/>
      <c r="SZW2" s="273"/>
      <c r="SZX2" s="273"/>
      <c r="SZY2" s="273"/>
      <c r="SZZ2" s="273"/>
      <c r="TAA2" s="273"/>
      <c r="TAB2" s="273"/>
      <c r="TAC2" s="273"/>
      <c r="TAD2" s="273"/>
      <c r="TAE2" s="273"/>
      <c r="TAF2" s="273"/>
      <c r="TAG2" s="273"/>
      <c r="TAH2" s="273"/>
      <c r="TAI2" s="273"/>
      <c r="TAJ2" s="273"/>
      <c r="TAK2" s="273"/>
      <c r="TAL2" s="273"/>
      <c r="TAM2" s="273"/>
      <c r="TAN2" s="273"/>
      <c r="TAO2" s="273"/>
      <c r="TAP2" s="273"/>
      <c r="TAQ2" s="273"/>
      <c r="TAR2" s="273"/>
      <c r="TAS2" s="273"/>
      <c r="TAT2" s="273"/>
      <c r="TAU2" s="273"/>
      <c r="TAV2" s="273"/>
      <c r="TAW2" s="273"/>
      <c r="TAX2" s="273"/>
      <c r="TAY2" s="273"/>
      <c r="TAZ2" s="273"/>
      <c r="TBA2" s="273"/>
      <c r="TBB2" s="273"/>
      <c r="TBC2" s="273"/>
      <c r="TBD2" s="273"/>
      <c r="TBE2" s="273"/>
      <c r="TBF2" s="273"/>
      <c r="TBG2" s="273"/>
      <c r="TBH2" s="273"/>
      <c r="TBI2" s="273"/>
      <c r="TBJ2" s="273"/>
      <c r="TBK2" s="273"/>
      <c r="TBL2" s="273"/>
      <c r="TBM2" s="273"/>
      <c r="TBN2" s="273"/>
      <c r="TBO2" s="273"/>
      <c r="TBP2" s="273"/>
      <c r="TBQ2" s="273"/>
      <c r="TBR2" s="273"/>
      <c r="TBS2" s="273"/>
      <c r="TBT2" s="273"/>
      <c r="TBU2" s="273"/>
      <c r="TBV2" s="273"/>
      <c r="TBW2" s="273"/>
      <c r="TBX2" s="273"/>
      <c r="TBY2" s="273"/>
      <c r="TBZ2" s="273"/>
      <c r="TCA2" s="273"/>
      <c r="TCB2" s="273"/>
      <c r="TCC2" s="273"/>
      <c r="TCD2" s="273"/>
      <c r="TCE2" s="273"/>
      <c r="TCF2" s="273"/>
      <c r="TCG2" s="273"/>
      <c r="TCH2" s="273"/>
      <c r="TCI2" s="273"/>
      <c r="TCJ2" s="273"/>
      <c r="TCK2" s="273"/>
      <c r="TCL2" s="273"/>
      <c r="TCM2" s="273"/>
      <c r="TCN2" s="273"/>
      <c r="TCO2" s="273"/>
      <c r="TCP2" s="273"/>
      <c r="TCQ2" s="273"/>
      <c r="TCR2" s="273"/>
      <c r="TCS2" s="273"/>
      <c r="TCT2" s="273"/>
      <c r="TCU2" s="273"/>
      <c r="TCV2" s="273"/>
      <c r="TCW2" s="273"/>
      <c r="TCX2" s="273"/>
      <c r="TCY2" s="273"/>
      <c r="TCZ2" s="273"/>
      <c r="TDA2" s="273"/>
      <c r="TDB2" s="273"/>
      <c r="TDC2" s="273"/>
      <c r="TDD2" s="273"/>
      <c r="TDE2" s="273"/>
      <c r="TDF2" s="273"/>
      <c r="TDG2" s="273"/>
      <c r="TDH2" s="273"/>
      <c r="TDI2" s="273"/>
      <c r="TDJ2" s="273"/>
      <c r="TDK2" s="273"/>
      <c r="TDL2" s="273"/>
      <c r="TDM2" s="273"/>
      <c r="TDN2" s="273"/>
      <c r="TDO2" s="273"/>
      <c r="TDP2" s="273"/>
      <c r="TDQ2" s="273"/>
      <c r="TDR2" s="273"/>
      <c r="TDS2" s="273"/>
      <c r="TDT2" s="273"/>
      <c r="TDU2" s="273"/>
      <c r="TDV2" s="273"/>
      <c r="TDW2" s="273"/>
      <c r="TDX2" s="273"/>
      <c r="TDY2" s="273"/>
      <c r="TDZ2" s="273"/>
      <c r="TEA2" s="273"/>
      <c r="TEB2" s="273"/>
      <c r="TEC2" s="273"/>
      <c r="TED2" s="273"/>
      <c r="TEE2" s="273"/>
      <c r="TEF2" s="273"/>
      <c r="TEG2" s="273"/>
      <c r="TEH2" s="273"/>
      <c r="TEI2" s="273"/>
      <c r="TEJ2" s="273"/>
      <c r="TEK2" s="273"/>
      <c r="TEL2" s="273"/>
      <c r="TEM2" s="273"/>
      <c r="TEN2" s="273"/>
      <c r="TEO2" s="273"/>
      <c r="TEP2" s="273"/>
      <c r="TEQ2" s="273"/>
      <c r="TER2" s="273"/>
      <c r="TES2" s="273"/>
      <c r="TET2" s="273"/>
      <c r="TEU2" s="273"/>
      <c r="TEV2" s="273"/>
      <c r="TEW2" s="273"/>
      <c r="TEX2" s="273"/>
      <c r="TEY2" s="273"/>
      <c r="TEZ2" s="273"/>
      <c r="TFA2" s="273"/>
      <c r="TFB2" s="273"/>
      <c r="TFC2" s="273"/>
      <c r="TFD2" s="273"/>
      <c r="TFE2" s="273"/>
      <c r="TFF2" s="273"/>
      <c r="TFG2" s="273"/>
      <c r="TFH2" s="273"/>
      <c r="TFI2" s="273"/>
      <c r="TFJ2" s="273"/>
      <c r="TFK2" s="273"/>
      <c r="TFL2" s="273"/>
      <c r="TFM2" s="273"/>
      <c r="TFN2" s="273"/>
      <c r="TFO2" s="273"/>
      <c r="TFP2" s="273"/>
      <c r="TFQ2" s="273"/>
      <c r="TFR2" s="273"/>
      <c r="TFS2" s="273"/>
      <c r="TFT2" s="273"/>
      <c r="TFU2" s="273"/>
      <c r="TFV2" s="273"/>
      <c r="TFW2" s="273"/>
      <c r="TFX2" s="273"/>
      <c r="TFY2" s="273"/>
      <c r="TFZ2" s="273"/>
      <c r="TGA2" s="273"/>
      <c r="TGB2" s="273"/>
      <c r="TGC2" s="273"/>
      <c r="TGD2" s="273"/>
      <c r="TGE2" s="273"/>
      <c r="TGF2" s="273"/>
      <c r="TGG2" s="273"/>
      <c r="TGH2" s="273"/>
      <c r="TGI2" s="273"/>
      <c r="TGJ2" s="273"/>
      <c r="TGK2" s="273"/>
      <c r="TGL2" s="273"/>
      <c r="TGM2" s="273"/>
      <c r="TGN2" s="273"/>
      <c r="TGO2" s="273"/>
      <c r="TGP2" s="273"/>
      <c r="TGQ2" s="273"/>
      <c r="TGR2" s="273"/>
      <c r="TGS2" s="273"/>
      <c r="TGT2" s="273"/>
      <c r="TGU2" s="273"/>
      <c r="TGV2" s="273"/>
      <c r="TGW2" s="273"/>
      <c r="TGX2" s="273"/>
      <c r="TGY2" s="273"/>
      <c r="TGZ2" s="273"/>
      <c r="THA2" s="273"/>
      <c r="THB2" s="273"/>
      <c r="THC2" s="273"/>
      <c r="THD2" s="273"/>
      <c r="THE2" s="273"/>
      <c r="THF2" s="273"/>
      <c r="THG2" s="273"/>
      <c r="THH2" s="273"/>
      <c r="THI2" s="273"/>
      <c r="THJ2" s="273"/>
      <c r="THK2" s="273"/>
      <c r="THL2" s="273"/>
      <c r="THM2" s="273"/>
      <c r="THN2" s="273"/>
      <c r="THO2" s="273"/>
      <c r="THP2" s="273"/>
      <c r="THQ2" s="273"/>
      <c r="THR2" s="273"/>
      <c r="THS2" s="273"/>
      <c r="THT2" s="273"/>
      <c r="THU2" s="273"/>
      <c r="THV2" s="273"/>
      <c r="THW2" s="273"/>
      <c r="THX2" s="273"/>
      <c r="THY2" s="273"/>
      <c r="THZ2" s="273"/>
      <c r="TIA2" s="273"/>
      <c r="TIB2" s="273"/>
      <c r="TIC2" s="273"/>
      <c r="TID2" s="273"/>
      <c r="TIE2" s="273"/>
      <c r="TIF2" s="273"/>
      <c r="TIG2" s="273"/>
      <c r="TIH2" s="273"/>
      <c r="TII2" s="273"/>
      <c r="TIJ2" s="273"/>
      <c r="TIK2" s="273"/>
      <c r="TIL2" s="273"/>
      <c r="TIM2" s="273"/>
      <c r="TIN2" s="273"/>
      <c r="TIO2" s="273"/>
      <c r="TIP2" s="273"/>
      <c r="TIQ2" s="273"/>
      <c r="TIR2" s="273"/>
      <c r="TIS2" s="273"/>
      <c r="TIT2" s="273"/>
      <c r="TIU2" s="273"/>
      <c r="TIV2" s="273"/>
      <c r="TIW2" s="273"/>
      <c r="TIX2" s="273"/>
      <c r="TIY2" s="273"/>
      <c r="TIZ2" s="273"/>
      <c r="TJA2" s="273"/>
      <c r="TJB2" s="273"/>
      <c r="TJC2" s="273"/>
      <c r="TJD2" s="273"/>
      <c r="TJE2" s="273"/>
      <c r="TJF2" s="273"/>
      <c r="TJG2" s="273"/>
      <c r="TJH2" s="273"/>
      <c r="TJI2" s="273"/>
      <c r="TJJ2" s="273"/>
      <c r="TJK2" s="273"/>
      <c r="TJL2" s="273"/>
      <c r="TJM2" s="273"/>
      <c r="TJN2" s="273"/>
      <c r="TJO2" s="273"/>
      <c r="TJP2" s="273"/>
      <c r="TJQ2" s="273"/>
      <c r="TJR2" s="273"/>
      <c r="TJS2" s="273"/>
      <c r="TJT2" s="273"/>
      <c r="TJU2" s="273"/>
      <c r="TJV2" s="273"/>
      <c r="TJW2" s="273"/>
      <c r="TJX2" s="273"/>
      <c r="TJY2" s="273"/>
      <c r="TJZ2" s="273"/>
      <c r="TKA2" s="273"/>
      <c r="TKB2" s="273"/>
      <c r="TKC2" s="273"/>
      <c r="TKD2" s="273"/>
      <c r="TKE2" s="273"/>
      <c r="TKF2" s="273"/>
      <c r="TKG2" s="273"/>
      <c r="TKH2" s="273"/>
      <c r="TKI2" s="273"/>
      <c r="TKJ2" s="273"/>
      <c r="TKK2" s="273"/>
      <c r="TKL2" s="273"/>
      <c r="TKM2" s="273"/>
      <c r="TKN2" s="273"/>
      <c r="TKO2" s="273"/>
      <c r="TKP2" s="273"/>
      <c r="TKQ2" s="273"/>
      <c r="TKR2" s="273"/>
      <c r="TKS2" s="273"/>
      <c r="TKT2" s="273"/>
      <c r="TKU2" s="273"/>
      <c r="TKV2" s="273"/>
      <c r="TKW2" s="273"/>
      <c r="TKX2" s="273"/>
      <c r="TKY2" s="273"/>
      <c r="TKZ2" s="273"/>
      <c r="TLA2" s="273"/>
      <c r="TLB2" s="273"/>
      <c r="TLC2" s="273"/>
      <c r="TLD2" s="273"/>
      <c r="TLE2" s="273"/>
      <c r="TLF2" s="273"/>
      <c r="TLG2" s="273"/>
      <c r="TLH2" s="273"/>
      <c r="TLI2" s="273"/>
      <c r="TLJ2" s="273"/>
      <c r="TLK2" s="273"/>
      <c r="TLL2" s="273"/>
      <c r="TLM2" s="273"/>
      <c r="TLN2" s="273"/>
      <c r="TLO2" s="273"/>
      <c r="TLP2" s="273"/>
      <c r="TLQ2" s="273"/>
      <c r="TLR2" s="273"/>
      <c r="TLS2" s="273"/>
      <c r="TLT2" s="273"/>
      <c r="TLU2" s="273"/>
      <c r="TLV2" s="273"/>
      <c r="TLW2" s="273"/>
      <c r="TLX2" s="273"/>
      <c r="TLY2" s="273"/>
      <c r="TLZ2" s="273"/>
      <c r="TMA2" s="273"/>
      <c r="TMB2" s="273"/>
      <c r="TMC2" s="273"/>
      <c r="TMD2" s="273"/>
      <c r="TME2" s="273"/>
      <c r="TMF2" s="273"/>
      <c r="TMG2" s="273"/>
      <c r="TMH2" s="273"/>
      <c r="TMI2" s="273"/>
      <c r="TMJ2" s="273"/>
      <c r="TMK2" s="273"/>
      <c r="TML2" s="273"/>
      <c r="TMM2" s="273"/>
      <c r="TMN2" s="273"/>
      <c r="TMO2" s="273"/>
      <c r="TMP2" s="273"/>
      <c r="TMQ2" s="273"/>
      <c r="TMR2" s="273"/>
      <c r="TMS2" s="273"/>
      <c r="TMT2" s="273"/>
      <c r="TMU2" s="273"/>
      <c r="TMV2" s="273"/>
      <c r="TMW2" s="273"/>
      <c r="TMX2" s="273"/>
      <c r="TMY2" s="273"/>
      <c r="TMZ2" s="273"/>
      <c r="TNA2" s="273"/>
      <c r="TNB2" s="273"/>
      <c r="TNC2" s="273"/>
      <c r="TND2" s="273"/>
      <c r="TNE2" s="273"/>
      <c r="TNF2" s="273"/>
      <c r="TNG2" s="273"/>
      <c r="TNH2" s="273"/>
      <c r="TNI2" s="273"/>
      <c r="TNJ2" s="273"/>
      <c r="TNK2" s="273"/>
      <c r="TNL2" s="273"/>
      <c r="TNM2" s="273"/>
      <c r="TNN2" s="273"/>
      <c r="TNO2" s="273"/>
      <c r="TNP2" s="273"/>
      <c r="TNQ2" s="273"/>
      <c r="TNR2" s="273"/>
      <c r="TNS2" s="273"/>
      <c r="TNT2" s="273"/>
      <c r="TNU2" s="273"/>
      <c r="TNV2" s="273"/>
      <c r="TNW2" s="273"/>
      <c r="TNX2" s="273"/>
      <c r="TNY2" s="273"/>
      <c r="TNZ2" s="273"/>
      <c r="TOA2" s="273"/>
      <c r="TOB2" s="273"/>
      <c r="TOC2" s="273"/>
      <c r="TOD2" s="273"/>
      <c r="TOE2" s="273"/>
      <c r="TOF2" s="273"/>
      <c r="TOG2" s="273"/>
      <c r="TOH2" s="273"/>
      <c r="TOI2" s="273"/>
      <c r="TOJ2" s="273"/>
      <c r="TOK2" s="273"/>
      <c r="TOL2" s="273"/>
      <c r="TOM2" s="273"/>
      <c r="TON2" s="273"/>
      <c r="TOO2" s="273"/>
      <c r="TOP2" s="273"/>
      <c r="TOQ2" s="273"/>
      <c r="TOR2" s="273"/>
      <c r="TOS2" s="273"/>
      <c r="TOT2" s="273"/>
      <c r="TOU2" s="273"/>
      <c r="TOV2" s="273"/>
      <c r="TOW2" s="273"/>
      <c r="TOX2" s="273"/>
      <c r="TOY2" s="273"/>
      <c r="TOZ2" s="273"/>
      <c r="TPA2" s="273"/>
      <c r="TPB2" s="273"/>
      <c r="TPC2" s="273"/>
      <c r="TPD2" s="273"/>
      <c r="TPE2" s="273"/>
      <c r="TPF2" s="273"/>
      <c r="TPG2" s="273"/>
      <c r="TPH2" s="273"/>
      <c r="TPI2" s="273"/>
      <c r="TPJ2" s="273"/>
      <c r="TPK2" s="273"/>
      <c r="TPL2" s="273"/>
      <c r="TPM2" s="273"/>
      <c r="TPN2" s="273"/>
      <c r="TPO2" s="273"/>
      <c r="TPP2" s="273"/>
      <c r="TPQ2" s="273"/>
      <c r="TPR2" s="273"/>
      <c r="TPS2" s="273"/>
      <c r="TPT2" s="273"/>
      <c r="TPU2" s="273"/>
      <c r="TPV2" s="273"/>
      <c r="TPW2" s="273"/>
      <c r="TPX2" s="273"/>
      <c r="TPY2" s="273"/>
      <c r="TPZ2" s="273"/>
      <c r="TQA2" s="273"/>
      <c r="TQB2" s="273"/>
      <c r="TQC2" s="273"/>
      <c r="TQD2" s="273"/>
      <c r="TQE2" s="273"/>
      <c r="TQF2" s="273"/>
      <c r="TQG2" s="273"/>
      <c r="TQH2" s="273"/>
      <c r="TQI2" s="273"/>
      <c r="TQJ2" s="273"/>
      <c r="TQK2" s="273"/>
      <c r="TQL2" s="273"/>
      <c r="TQM2" s="273"/>
      <c r="TQN2" s="273"/>
      <c r="TQO2" s="273"/>
      <c r="TQP2" s="273"/>
      <c r="TQQ2" s="273"/>
      <c r="TQR2" s="273"/>
      <c r="TQS2" s="273"/>
      <c r="TQT2" s="273"/>
      <c r="TQU2" s="273"/>
      <c r="TQV2" s="273"/>
      <c r="TQW2" s="273"/>
      <c r="TQX2" s="273"/>
      <c r="TQY2" s="273"/>
      <c r="TQZ2" s="273"/>
      <c r="TRA2" s="273"/>
      <c r="TRB2" s="273"/>
      <c r="TRC2" s="273"/>
      <c r="TRD2" s="273"/>
      <c r="TRE2" s="273"/>
      <c r="TRF2" s="273"/>
      <c r="TRG2" s="273"/>
      <c r="TRH2" s="273"/>
      <c r="TRI2" s="273"/>
      <c r="TRJ2" s="273"/>
      <c r="TRK2" s="273"/>
      <c r="TRL2" s="273"/>
      <c r="TRM2" s="273"/>
      <c r="TRN2" s="273"/>
      <c r="TRO2" s="273"/>
      <c r="TRP2" s="273"/>
      <c r="TRQ2" s="273"/>
      <c r="TRR2" s="273"/>
      <c r="TRS2" s="273"/>
      <c r="TRT2" s="273"/>
      <c r="TRU2" s="273"/>
      <c r="TRV2" s="273"/>
      <c r="TRW2" s="273"/>
      <c r="TRX2" s="273"/>
      <c r="TRY2" s="273"/>
      <c r="TRZ2" s="273"/>
      <c r="TSA2" s="273"/>
      <c r="TSB2" s="273"/>
      <c r="TSC2" s="273"/>
      <c r="TSD2" s="273"/>
      <c r="TSE2" s="273"/>
      <c r="TSF2" s="273"/>
      <c r="TSG2" s="273"/>
      <c r="TSH2" s="273"/>
      <c r="TSI2" s="273"/>
      <c r="TSJ2" s="273"/>
      <c r="TSK2" s="273"/>
      <c r="TSL2" s="273"/>
      <c r="TSM2" s="273"/>
      <c r="TSN2" s="273"/>
      <c r="TSO2" s="273"/>
      <c r="TSP2" s="273"/>
      <c r="TSQ2" s="273"/>
      <c r="TSR2" s="273"/>
      <c r="TSS2" s="273"/>
      <c r="TST2" s="273"/>
      <c r="TSU2" s="273"/>
      <c r="TSV2" s="273"/>
      <c r="TSW2" s="273"/>
      <c r="TSX2" s="273"/>
      <c r="TSY2" s="273"/>
      <c r="TSZ2" s="273"/>
      <c r="TTA2" s="273"/>
      <c r="TTB2" s="273"/>
      <c r="TTC2" s="273"/>
      <c r="TTD2" s="273"/>
      <c r="TTE2" s="273"/>
      <c r="TTF2" s="273"/>
      <c r="TTG2" s="273"/>
      <c r="TTH2" s="273"/>
      <c r="TTI2" s="273"/>
      <c r="TTJ2" s="273"/>
      <c r="TTK2" s="273"/>
      <c r="TTL2" s="273"/>
      <c r="TTM2" s="273"/>
      <c r="TTN2" s="273"/>
      <c r="TTO2" s="273"/>
      <c r="TTP2" s="273"/>
      <c r="TTQ2" s="273"/>
      <c r="TTR2" s="273"/>
      <c r="TTS2" s="273"/>
      <c r="TTT2" s="273"/>
      <c r="TTU2" s="273"/>
      <c r="TTV2" s="273"/>
      <c r="TTW2" s="273"/>
      <c r="TTX2" s="273"/>
      <c r="TTY2" s="273"/>
      <c r="TTZ2" s="273"/>
      <c r="TUA2" s="273"/>
      <c r="TUB2" s="273"/>
      <c r="TUC2" s="273"/>
      <c r="TUD2" s="273"/>
      <c r="TUE2" s="273"/>
      <c r="TUF2" s="273"/>
      <c r="TUG2" s="273"/>
      <c r="TUH2" s="273"/>
      <c r="TUI2" s="273"/>
      <c r="TUJ2" s="273"/>
      <c r="TUK2" s="273"/>
      <c r="TUL2" s="273"/>
      <c r="TUM2" s="273"/>
      <c r="TUN2" s="273"/>
      <c r="TUO2" s="273"/>
      <c r="TUP2" s="273"/>
      <c r="TUQ2" s="273"/>
      <c r="TUR2" s="273"/>
      <c r="TUS2" s="273"/>
      <c r="TUT2" s="273"/>
      <c r="TUU2" s="273"/>
      <c r="TUV2" s="273"/>
      <c r="TUW2" s="273"/>
      <c r="TUX2" s="273"/>
      <c r="TUY2" s="273"/>
      <c r="TUZ2" s="273"/>
      <c r="TVA2" s="273"/>
      <c r="TVB2" s="273"/>
      <c r="TVC2" s="273"/>
      <c r="TVD2" s="273"/>
      <c r="TVE2" s="273"/>
      <c r="TVF2" s="273"/>
      <c r="TVG2" s="273"/>
      <c r="TVH2" s="273"/>
      <c r="TVI2" s="273"/>
      <c r="TVJ2" s="273"/>
      <c r="TVK2" s="273"/>
      <c r="TVL2" s="273"/>
      <c r="TVM2" s="273"/>
      <c r="TVN2" s="273"/>
      <c r="TVO2" s="273"/>
      <c r="TVP2" s="273"/>
      <c r="TVQ2" s="273"/>
      <c r="TVR2" s="273"/>
      <c r="TVS2" s="273"/>
      <c r="TVT2" s="273"/>
      <c r="TVU2" s="273"/>
      <c r="TVV2" s="273"/>
      <c r="TVW2" s="273"/>
      <c r="TVX2" s="273"/>
      <c r="TVY2" s="273"/>
      <c r="TVZ2" s="273"/>
      <c r="TWA2" s="273"/>
      <c r="TWB2" s="273"/>
      <c r="TWC2" s="273"/>
      <c r="TWD2" s="273"/>
      <c r="TWE2" s="273"/>
      <c r="TWF2" s="273"/>
      <c r="TWG2" s="273"/>
      <c r="TWH2" s="273"/>
      <c r="TWI2" s="273"/>
      <c r="TWJ2" s="273"/>
      <c r="TWK2" s="273"/>
      <c r="TWL2" s="273"/>
      <c r="TWM2" s="273"/>
      <c r="TWN2" s="273"/>
      <c r="TWO2" s="273"/>
      <c r="TWP2" s="273"/>
      <c r="TWQ2" s="273"/>
      <c r="TWR2" s="273"/>
      <c r="TWS2" s="273"/>
      <c r="TWT2" s="273"/>
      <c r="TWU2" s="273"/>
      <c r="TWV2" s="273"/>
      <c r="TWW2" s="273"/>
      <c r="TWX2" s="273"/>
      <c r="TWY2" s="273"/>
      <c r="TWZ2" s="273"/>
      <c r="TXA2" s="273"/>
      <c r="TXB2" s="273"/>
      <c r="TXC2" s="273"/>
      <c r="TXD2" s="273"/>
      <c r="TXE2" s="273"/>
      <c r="TXF2" s="273"/>
      <c r="TXG2" s="273"/>
      <c r="TXH2" s="273"/>
      <c r="TXI2" s="273"/>
      <c r="TXJ2" s="273"/>
      <c r="TXK2" s="273"/>
      <c r="TXL2" s="273"/>
      <c r="TXM2" s="273"/>
      <c r="TXN2" s="273"/>
      <c r="TXO2" s="273"/>
      <c r="TXP2" s="273"/>
      <c r="TXQ2" s="273"/>
      <c r="TXR2" s="273"/>
      <c r="TXS2" s="273"/>
      <c r="TXT2" s="273"/>
      <c r="TXU2" s="273"/>
      <c r="TXV2" s="273"/>
      <c r="TXW2" s="273"/>
      <c r="TXX2" s="273"/>
      <c r="TXY2" s="273"/>
      <c r="TXZ2" s="273"/>
      <c r="TYA2" s="273"/>
      <c r="TYB2" s="273"/>
      <c r="TYC2" s="273"/>
      <c r="TYD2" s="273"/>
      <c r="TYE2" s="273"/>
      <c r="TYF2" s="273"/>
      <c r="TYG2" s="273"/>
      <c r="TYH2" s="273"/>
      <c r="TYI2" s="273"/>
      <c r="TYJ2" s="273"/>
      <c r="TYK2" s="273"/>
      <c r="TYL2" s="273"/>
      <c r="TYM2" s="273"/>
      <c r="TYN2" s="273"/>
      <c r="TYO2" s="273"/>
      <c r="TYP2" s="273"/>
      <c r="TYQ2" s="273"/>
      <c r="TYR2" s="273"/>
      <c r="TYS2" s="273"/>
      <c r="TYT2" s="273"/>
      <c r="TYU2" s="273"/>
      <c r="TYV2" s="273"/>
      <c r="TYW2" s="273"/>
      <c r="TYX2" s="273"/>
      <c r="TYY2" s="273"/>
      <c r="TYZ2" s="273"/>
      <c r="TZA2" s="273"/>
      <c r="TZB2" s="273"/>
      <c r="TZC2" s="273"/>
      <c r="TZD2" s="273"/>
      <c r="TZE2" s="273"/>
      <c r="TZF2" s="273"/>
      <c r="TZG2" s="273"/>
      <c r="TZH2" s="273"/>
      <c r="TZI2" s="273"/>
      <c r="TZJ2" s="273"/>
      <c r="TZK2" s="273"/>
      <c r="TZL2" s="273"/>
      <c r="TZM2" s="273"/>
      <c r="TZN2" s="273"/>
      <c r="TZO2" s="273"/>
      <c r="TZP2" s="273"/>
      <c r="TZQ2" s="273"/>
      <c r="TZR2" s="273"/>
      <c r="TZS2" s="273"/>
      <c r="TZT2" s="273"/>
      <c r="TZU2" s="273"/>
      <c r="TZV2" s="273"/>
      <c r="TZW2" s="273"/>
      <c r="TZX2" s="273"/>
      <c r="TZY2" s="273"/>
      <c r="TZZ2" s="273"/>
      <c r="UAA2" s="273"/>
      <c r="UAB2" s="273"/>
      <c r="UAC2" s="273"/>
      <c r="UAD2" s="273"/>
      <c r="UAE2" s="273"/>
      <c r="UAF2" s="273"/>
      <c r="UAG2" s="273"/>
      <c r="UAH2" s="273"/>
      <c r="UAI2" s="273"/>
      <c r="UAJ2" s="273"/>
      <c r="UAK2" s="273"/>
      <c r="UAL2" s="273"/>
      <c r="UAM2" s="273"/>
      <c r="UAN2" s="273"/>
      <c r="UAO2" s="273"/>
      <c r="UAP2" s="273"/>
      <c r="UAQ2" s="273"/>
      <c r="UAR2" s="273"/>
      <c r="UAS2" s="273"/>
      <c r="UAT2" s="273"/>
      <c r="UAU2" s="273"/>
      <c r="UAV2" s="273"/>
      <c r="UAW2" s="273"/>
      <c r="UAX2" s="273"/>
      <c r="UAY2" s="273"/>
      <c r="UAZ2" s="273"/>
      <c r="UBA2" s="273"/>
      <c r="UBB2" s="273"/>
      <c r="UBC2" s="273"/>
      <c r="UBD2" s="273"/>
      <c r="UBE2" s="273"/>
      <c r="UBF2" s="273"/>
      <c r="UBG2" s="273"/>
      <c r="UBH2" s="273"/>
      <c r="UBI2" s="273"/>
      <c r="UBJ2" s="273"/>
      <c r="UBK2" s="273"/>
      <c r="UBL2" s="273"/>
      <c r="UBM2" s="273"/>
      <c r="UBN2" s="273"/>
      <c r="UBO2" s="273"/>
      <c r="UBP2" s="273"/>
      <c r="UBQ2" s="273"/>
      <c r="UBR2" s="273"/>
      <c r="UBS2" s="273"/>
      <c r="UBT2" s="273"/>
      <c r="UBU2" s="273"/>
      <c r="UBV2" s="273"/>
      <c r="UBW2" s="273"/>
      <c r="UBX2" s="273"/>
      <c r="UBY2" s="273"/>
      <c r="UBZ2" s="273"/>
      <c r="UCA2" s="273"/>
      <c r="UCB2" s="273"/>
      <c r="UCC2" s="273"/>
      <c r="UCD2" s="273"/>
      <c r="UCE2" s="273"/>
      <c r="UCF2" s="273"/>
      <c r="UCG2" s="273"/>
      <c r="UCH2" s="273"/>
      <c r="UCI2" s="273"/>
      <c r="UCJ2" s="273"/>
      <c r="UCK2" s="273"/>
      <c r="UCL2" s="273"/>
      <c r="UCM2" s="273"/>
      <c r="UCN2" s="273"/>
      <c r="UCO2" s="273"/>
      <c r="UCP2" s="273"/>
      <c r="UCQ2" s="273"/>
      <c r="UCR2" s="273"/>
      <c r="UCS2" s="273"/>
      <c r="UCT2" s="273"/>
      <c r="UCU2" s="273"/>
      <c r="UCV2" s="273"/>
      <c r="UCW2" s="273"/>
      <c r="UCX2" s="273"/>
      <c r="UCY2" s="273"/>
      <c r="UCZ2" s="273"/>
      <c r="UDA2" s="273"/>
      <c r="UDB2" s="273"/>
      <c r="UDC2" s="273"/>
      <c r="UDD2" s="273"/>
      <c r="UDE2" s="273"/>
      <c r="UDF2" s="273"/>
      <c r="UDG2" s="273"/>
      <c r="UDH2" s="273"/>
      <c r="UDI2" s="273"/>
      <c r="UDJ2" s="273"/>
      <c r="UDK2" s="273"/>
      <c r="UDL2" s="273"/>
      <c r="UDM2" s="273"/>
      <c r="UDN2" s="273"/>
      <c r="UDO2" s="273"/>
      <c r="UDP2" s="273"/>
      <c r="UDQ2" s="273"/>
      <c r="UDR2" s="273"/>
      <c r="UDS2" s="273"/>
      <c r="UDT2" s="273"/>
      <c r="UDU2" s="273"/>
      <c r="UDV2" s="273"/>
      <c r="UDW2" s="273"/>
      <c r="UDX2" s="273"/>
      <c r="UDY2" s="273"/>
      <c r="UDZ2" s="273"/>
      <c r="UEA2" s="273"/>
      <c r="UEB2" s="273"/>
      <c r="UEC2" s="273"/>
      <c r="UED2" s="273"/>
      <c r="UEE2" s="273"/>
      <c r="UEF2" s="273"/>
      <c r="UEG2" s="273"/>
      <c r="UEH2" s="273"/>
      <c r="UEI2" s="273"/>
      <c r="UEJ2" s="273"/>
      <c r="UEK2" s="273"/>
      <c r="UEL2" s="273"/>
      <c r="UEM2" s="273"/>
      <c r="UEN2" s="273"/>
      <c r="UEO2" s="273"/>
      <c r="UEP2" s="273"/>
      <c r="UEQ2" s="273"/>
      <c r="UER2" s="273"/>
      <c r="UES2" s="273"/>
      <c r="UET2" s="273"/>
      <c r="UEU2" s="273"/>
      <c r="UEV2" s="273"/>
      <c r="UEW2" s="273"/>
      <c r="UEX2" s="273"/>
      <c r="UEY2" s="273"/>
      <c r="UEZ2" s="273"/>
      <c r="UFA2" s="273"/>
      <c r="UFB2" s="273"/>
      <c r="UFC2" s="273"/>
      <c r="UFD2" s="273"/>
      <c r="UFE2" s="273"/>
      <c r="UFF2" s="273"/>
      <c r="UFG2" s="273"/>
      <c r="UFH2" s="273"/>
      <c r="UFI2" s="273"/>
      <c r="UFJ2" s="273"/>
      <c r="UFK2" s="273"/>
      <c r="UFL2" s="273"/>
      <c r="UFM2" s="273"/>
      <c r="UFN2" s="273"/>
      <c r="UFO2" s="273"/>
      <c r="UFP2" s="273"/>
      <c r="UFQ2" s="273"/>
      <c r="UFR2" s="273"/>
      <c r="UFS2" s="273"/>
      <c r="UFT2" s="273"/>
      <c r="UFU2" s="273"/>
      <c r="UFV2" s="273"/>
      <c r="UFW2" s="273"/>
      <c r="UFX2" s="273"/>
      <c r="UFY2" s="273"/>
      <c r="UFZ2" s="273"/>
      <c r="UGA2" s="273"/>
      <c r="UGB2" s="273"/>
      <c r="UGC2" s="273"/>
      <c r="UGD2" s="273"/>
      <c r="UGE2" s="273"/>
      <c r="UGF2" s="273"/>
      <c r="UGG2" s="273"/>
      <c r="UGH2" s="273"/>
      <c r="UGI2" s="273"/>
      <c r="UGJ2" s="273"/>
      <c r="UGK2" s="273"/>
      <c r="UGL2" s="273"/>
      <c r="UGM2" s="273"/>
      <c r="UGN2" s="273"/>
      <c r="UGO2" s="273"/>
      <c r="UGP2" s="273"/>
      <c r="UGQ2" s="273"/>
      <c r="UGR2" s="273"/>
      <c r="UGS2" s="273"/>
      <c r="UGT2" s="273"/>
      <c r="UGU2" s="273"/>
      <c r="UGV2" s="273"/>
      <c r="UGW2" s="273"/>
      <c r="UGX2" s="273"/>
      <c r="UGY2" s="273"/>
      <c r="UGZ2" s="273"/>
      <c r="UHA2" s="273"/>
      <c r="UHB2" s="273"/>
      <c r="UHC2" s="273"/>
      <c r="UHD2" s="273"/>
      <c r="UHE2" s="273"/>
      <c r="UHF2" s="273"/>
      <c r="UHG2" s="273"/>
      <c r="UHH2" s="273"/>
      <c r="UHI2" s="273"/>
      <c r="UHJ2" s="273"/>
      <c r="UHK2" s="273"/>
      <c r="UHL2" s="273"/>
      <c r="UHM2" s="273"/>
      <c r="UHN2" s="273"/>
      <c r="UHO2" s="273"/>
      <c r="UHP2" s="273"/>
      <c r="UHQ2" s="273"/>
      <c r="UHR2" s="273"/>
      <c r="UHS2" s="273"/>
      <c r="UHT2" s="273"/>
      <c r="UHU2" s="273"/>
      <c r="UHV2" s="273"/>
      <c r="UHW2" s="273"/>
      <c r="UHX2" s="273"/>
      <c r="UHY2" s="273"/>
      <c r="UHZ2" s="273"/>
      <c r="UIA2" s="273"/>
      <c r="UIB2" s="273"/>
      <c r="UIC2" s="273"/>
      <c r="UID2" s="273"/>
      <c r="UIE2" s="273"/>
      <c r="UIF2" s="273"/>
      <c r="UIG2" s="273"/>
      <c r="UIH2" s="273"/>
      <c r="UII2" s="273"/>
      <c r="UIJ2" s="273"/>
      <c r="UIK2" s="273"/>
      <c r="UIL2" s="273"/>
      <c r="UIM2" s="273"/>
      <c r="UIN2" s="273"/>
      <c r="UIO2" s="273"/>
      <c r="UIP2" s="273"/>
      <c r="UIQ2" s="273"/>
      <c r="UIR2" s="273"/>
      <c r="UIS2" s="273"/>
      <c r="UIT2" s="273"/>
      <c r="UIU2" s="273"/>
      <c r="UIV2" s="273"/>
      <c r="UIW2" s="273"/>
      <c r="UIX2" s="273"/>
      <c r="UIY2" s="273"/>
      <c r="UIZ2" s="273"/>
      <c r="UJA2" s="273"/>
      <c r="UJB2" s="273"/>
      <c r="UJC2" s="273"/>
      <c r="UJD2" s="273"/>
      <c r="UJE2" s="273"/>
      <c r="UJF2" s="273"/>
      <c r="UJG2" s="273"/>
      <c r="UJH2" s="273"/>
      <c r="UJI2" s="273"/>
      <c r="UJJ2" s="273"/>
      <c r="UJK2" s="273"/>
      <c r="UJL2" s="273"/>
      <c r="UJM2" s="273"/>
      <c r="UJN2" s="273"/>
      <c r="UJO2" s="273"/>
      <c r="UJP2" s="273"/>
      <c r="UJQ2" s="273"/>
      <c r="UJR2" s="273"/>
      <c r="UJS2" s="273"/>
      <c r="UJT2" s="273"/>
      <c r="UJU2" s="273"/>
      <c r="UJV2" s="273"/>
      <c r="UJW2" s="273"/>
      <c r="UJX2" s="273"/>
      <c r="UJY2" s="273"/>
      <c r="UJZ2" s="273"/>
      <c r="UKA2" s="273"/>
      <c r="UKB2" s="273"/>
      <c r="UKC2" s="273"/>
      <c r="UKD2" s="273"/>
      <c r="UKE2" s="273"/>
      <c r="UKF2" s="273"/>
      <c r="UKG2" s="273"/>
      <c r="UKH2" s="273"/>
      <c r="UKI2" s="273"/>
      <c r="UKJ2" s="273"/>
      <c r="UKK2" s="273"/>
      <c r="UKL2" s="273"/>
      <c r="UKM2" s="273"/>
      <c r="UKN2" s="273"/>
      <c r="UKO2" s="273"/>
      <c r="UKP2" s="273"/>
      <c r="UKQ2" s="273"/>
      <c r="UKR2" s="273"/>
      <c r="UKS2" s="273"/>
      <c r="UKT2" s="273"/>
      <c r="UKU2" s="273"/>
      <c r="UKV2" s="273"/>
      <c r="UKW2" s="273"/>
      <c r="UKX2" s="273"/>
      <c r="UKY2" s="273"/>
      <c r="UKZ2" s="273"/>
      <c r="ULA2" s="273"/>
      <c r="ULB2" s="273"/>
      <c r="ULC2" s="273"/>
      <c r="ULD2" s="273"/>
      <c r="ULE2" s="273"/>
      <c r="ULF2" s="273"/>
      <c r="ULG2" s="273"/>
      <c r="ULH2" s="273"/>
      <c r="ULI2" s="273"/>
      <c r="ULJ2" s="273"/>
      <c r="ULK2" s="273"/>
      <c r="ULL2" s="273"/>
      <c r="ULM2" s="273"/>
      <c r="ULN2" s="273"/>
      <c r="ULO2" s="273"/>
      <c r="ULP2" s="273"/>
      <c r="ULQ2" s="273"/>
      <c r="ULR2" s="273"/>
      <c r="ULS2" s="273"/>
      <c r="ULT2" s="273"/>
      <c r="ULU2" s="273"/>
      <c r="ULV2" s="273"/>
      <c r="ULW2" s="273"/>
      <c r="ULX2" s="273"/>
      <c r="ULY2" s="273"/>
      <c r="ULZ2" s="273"/>
      <c r="UMA2" s="273"/>
      <c r="UMB2" s="273"/>
      <c r="UMC2" s="273"/>
      <c r="UMD2" s="273"/>
      <c r="UME2" s="273"/>
      <c r="UMF2" s="273"/>
      <c r="UMG2" s="273"/>
      <c r="UMH2" s="273"/>
      <c r="UMI2" s="273"/>
      <c r="UMJ2" s="273"/>
      <c r="UMK2" s="273"/>
      <c r="UML2" s="273"/>
      <c r="UMM2" s="273"/>
      <c r="UMN2" s="273"/>
      <c r="UMO2" s="273"/>
      <c r="UMP2" s="273"/>
      <c r="UMQ2" s="273"/>
      <c r="UMR2" s="273"/>
      <c r="UMS2" s="273"/>
      <c r="UMT2" s="273"/>
      <c r="UMU2" s="273"/>
      <c r="UMV2" s="273"/>
      <c r="UMW2" s="273"/>
      <c r="UMX2" s="273"/>
      <c r="UMY2" s="273"/>
      <c r="UMZ2" s="273"/>
      <c r="UNA2" s="273"/>
      <c r="UNB2" s="273"/>
      <c r="UNC2" s="273"/>
      <c r="UND2" s="273"/>
      <c r="UNE2" s="273"/>
      <c r="UNF2" s="273"/>
      <c r="UNG2" s="273"/>
      <c r="UNH2" s="273"/>
      <c r="UNI2" s="273"/>
      <c r="UNJ2" s="273"/>
      <c r="UNK2" s="273"/>
      <c r="UNL2" s="273"/>
      <c r="UNM2" s="273"/>
      <c r="UNN2" s="273"/>
      <c r="UNO2" s="273"/>
      <c r="UNP2" s="273"/>
      <c r="UNQ2" s="273"/>
      <c r="UNR2" s="273"/>
      <c r="UNS2" s="273"/>
      <c r="UNT2" s="273"/>
      <c r="UNU2" s="273"/>
      <c r="UNV2" s="273"/>
      <c r="UNW2" s="273"/>
      <c r="UNX2" s="273"/>
      <c r="UNY2" s="273"/>
      <c r="UNZ2" s="273"/>
      <c r="UOA2" s="273"/>
      <c r="UOB2" s="273"/>
      <c r="UOC2" s="273"/>
      <c r="UOD2" s="273"/>
      <c r="UOE2" s="273"/>
      <c r="UOF2" s="273"/>
      <c r="UOG2" s="273"/>
      <c r="UOH2" s="273"/>
      <c r="UOI2" s="273"/>
      <c r="UOJ2" s="273"/>
      <c r="UOK2" s="273"/>
      <c r="UOL2" s="273"/>
      <c r="UOM2" s="273"/>
      <c r="UON2" s="273"/>
      <c r="UOO2" s="273"/>
      <c r="UOP2" s="273"/>
      <c r="UOQ2" s="273"/>
      <c r="UOR2" s="273"/>
      <c r="UOS2" s="273"/>
      <c r="UOT2" s="273"/>
      <c r="UOU2" s="273"/>
      <c r="UOV2" s="273"/>
      <c r="UOW2" s="273"/>
      <c r="UOX2" s="273"/>
      <c r="UOY2" s="273"/>
      <c r="UOZ2" s="273"/>
      <c r="UPA2" s="273"/>
      <c r="UPB2" s="273"/>
      <c r="UPC2" s="273"/>
      <c r="UPD2" s="273"/>
      <c r="UPE2" s="273"/>
      <c r="UPF2" s="273"/>
      <c r="UPG2" s="273"/>
      <c r="UPH2" s="273"/>
      <c r="UPI2" s="273"/>
      <c r="UPJ2" s="273"/>
      <c r="UPK2" s="273"/>
      <c r="UPL2" s="273"/>
      <c r="UPM2" s="273"/>
      <c r="UPN2" s="273"/>
      <c r="UPO2" s="273"/>
      <c r="UPP2" s="273"/>
      <c r="UPQ2" s="273"/>
      <c r="UPR2" s="273"/>
      <c r="UPS2" s="273"/>
      <c r="UPT2" s="273"/>
      <c r="UPU2" s="273"/>
      <c r="UPV2" s="273"/>
      <c r="UPW2" s="273"/>
      <c r="UPX2" s="273"/>
      <c r="UPY2" s="273"/>
      <c r="UPZ2" s="273"/>
      <c r="UQA2" s="273"/>
      <c r="UQB2" s="273"/>
      <c r="UQC2" s="273"/>
      <c r="UQD2" s="273"/>
      <c r="UQE2" s="273"/>
      <c r="UQF2" s="273"/>
      <c r="UQG2" s="273"/>
      <c r="UQH2" s="273"/>
      <c r="UQI2" s="273"/>
      <c r="UQJ2" s="273"/>
      <c r="UQK2" s="273"/>
      <c r="UQL2" s="273"/>
      <c r="UQM2" s="273"/>
      <c r="UQN2" s="273"/>
      <c r="UQO2" s="273"/>
      <c r="UQP2" s="273"/>
      <c r="UQQ2" s="273"/>
      <c r="UQR2" s="273"/>
      <c r="UQS2" s="273"/>
      <c r="UQT2" s="273"/>
      <c r="UQU2" s="273"/>
      <c r="UQV2" s="273"/>
      <c r="UQW2" s="273"/>
      <c r="UQX2" s="273"/>
      <c r="UQY2" s="273"/>
      <c r="UQZ2" s="273"/>
      <c r="URA2" s="273"/>
      <c r="URB2" s="273"/>
      <c r="URC2" s="273"/>
      <c r="URD2" s="273"/>
      <c r="URE2" s="273"/>
      <c r="URF2" s="273"/>
      <c r="URG2" s="273"/>
      <c r="URH2" s="273"/>
      <c r="URI2" s="273"/>
      <c r="URJ2" s="273"/>
      <c r="URK2" s="273"/>
      <c r="URL2" s="273"/>
      <c r="URM2" s="273"/>
      <c r="URN2" s="273"/>
      <c r="URO2" s="273"/>
      <c r="URP2" s="273"/>
      <c r="URQ2" s="273"/>
      <c r="URR2" s="273"/>
      <c r="URS2" s="273"/>
      <c r="URT2" s="273"/>
      <c r="URU2" s="273"/>
      <c r="URV2" s="273"/>
      <c r="URW2" s="273"/>
      <c r="URX2" s="273"/>
      <c r="URY2" s="273"/>
      <c r="URZ2" s="273"/>
      <c r="USA2" s="273"/>
      <c r="USB2" s="273"/>
      <c r="USC2" s="273"/>
      <c r="USD2" s="273"/>
      <c r="USE2" s="273"/>
      <c r="USF2" s="273"/>
      <c r="USG2" s="273"/>
      <c r="USH2" s="273"/>
      <c r="USI2" s="273"/>
      <c r="USJ2" s="273"/>
      <c r="USK2" s="273"/>
      <c r="USL2" s="273"/>
      <c r="USM2" s="273"/>
      <c r="USN2" s="273"/>
      <c r="USO2" s="273"/>
      <c r="USP2" s="273"/>
      <c r="USQ2" s="273"/>
      <c r="USR2" s="273"/>
      <c r="USS2" s="273"/>
      <c r="UST2" s="273"/>
      <c r="USU2" s="273"/>
      <c r="USV2" s="273"/>
      <c r="USW2" s="273"/>
      <c r="USX2" s="273"/>
      <c r="USY2" s="273"/>
      <c r="USZ2" s="273"/>
      <c r="UTA2" s="273"/>
      <c r="UTB2" s="273"/>
      <c r="UTC2" s="273"/>
      <c r="UTD2" s="273"/>
      <c r="UTE2" s="273"/>
      <c r="UTF2" s="273"/>
      <c r="UTG2" s="273"/>
      <c r="UTH2" s="273"/>
      <c r="UTI2" s="273"/>
      <c r="UTJ2" s="273"/>
      <c r="UTK2" s="273"/>
      <c r="UTL2" s="273"/>
      <c r="UTM2" s="273"/>
      <c r="UTN2" s="273"/>
      <c r="UTO2" s="273"/>
      <c r="UTP2" s="273"/>
      <c r="UTQ2" s="273"/>
      <c r="UTR2" s="273"/>
      <c r="UTS2" s="273"/>
      <c r="UTT2" s="273"/>
      <c r="UTU2" s="273"/>
      <c r="UTV2" s="273"/>
      <c r="UTW2" s="273"/>
      <c r="UTX2" s="273"/>
      <c r="UTY2" s="273"/>
      <c r="UTZ2" s="273"/>
      <c r="UUA2" s="273"/>
      <c r="UUB2" s="273"/>
      <c r="UUC2" s="273"/>
      <c r="UUD2" s="273"/>
      <c r="UUE2" s="273"/>
      <c r="UUF2" s="273"/>
      <c r="UUG2" s="273"/>
      <c r="UUH2" s="273"/>
      <c r="UUI2" s="273"/>
      <c r="UUJ2" s="273"/>
      <c r="UUK2" s="273"/>
      <c r="UUL2" s="273"/>
      <c r="UUM2" s="273"/>
      <c r="UUN2" s="273"/>
      <c r="UUO2" s="273"/>
      <c r="UUP2" s="273"/>
      <c r="UUQ2" s="273"/>
      <c r="UUR2" s="273"/>
      <c r="UUS2" s="273"/>
      <c r="UUT2" s="273"/>
      <c r="UUU2" s="273"/>
      <c r="UUV2" s="273"/>
      <c r="UUW2" s="273"/>
      <c r="UUX2" s="273"/>
      <c r="UUY2" s="273"/>
      <c r="UUZ2" s="273"/>
      <c r="UVA2" s="273"/>
      <c r="UVB2" s="273"/>
      <c r="UVC2" s="273"/>
      <c r="UVD2" s="273"/>
      <c r="UVE2" s="273"/>
      <c r="UVF2" s="273"/>
      <c r="UVG2" s="273"/>
      <c r="UVH2" s="273"/>
      <c r="UVI2" s="273"/>
      <c r="UVJ2" s="273"/>
      <c r="UVK2" s="273"/>
      <c r="UVL2" s="273"/>
      <c r="UVM2" s="273"/>
      <c r="UVN2" s="273"/>
      <c r="UVO2" s="273"/>
      <c r="UVP2" s="273"/>
      <c r="UVQ2" s="273"/>
      <c r="UVR2" s="273"/>
      <c r="UVS2" s="273"/>
      <c r="UVT2" s="273"/>
      <c r="UVU2" s="273"/>
      <c r="UVV2" s="273"/>
      <c r="UVW2" s="273"/>
      <c r="UVX2" s="273"/>
      <c r="UVY2" s="273"/>
      <c r="UVZ2" s="273"/>
      <c r="UWA2" s="273"/>
      <c r="UWB2" s="273"/>
      <c r="UWC2" s="273"/>
      <c r="UWD2" s="273"/>
      <c r="UWE2" s="273"/>
      <c r="UWF2" s="273"/>
      <c r="UWG2" s="273"/>
      <c r="UWH2" s="273"/>
      <c r="UWI2" s="273"/>
      <c r="UWJ2" s="273"/>
      <c r="UWK2" s="273"/>
      <c r="UWL2" s="273"/>
      <c r="UWM2" s="273"/>
      <c r="UWN2" s="273"/>
      <c r="UWO2" s="273"/>
      <c r="UWP2" s="273"/>
      <c r="UWQ2" s="273"/>
      <c r="UWR2" s="273"/>
      <c r="UWS2" s="273"/>
      <c r="UWT2" s="273"/>
      <c r="UWU2" s="273"/>
      <c r="UWV2" s="273"/>
      <c r="UWW2" s="273"/>
      <c r="UWX2" s="273"/>
      <c r="UWY2" s="273"/>
      <c r="UWZ2" s="273"/>
      <c r="UXA2" s="273"/>
      <c r="UXB2" s="273"/>
      <c r="UXC2" s="273"/>
      <c r="UXD2" s="273"/>
      <c r="UXE2" s="273"/>
      <c r="UXF2" s="273"/>
      <c r="UXG2" s="273"/>
      <c r="UXH2" s="273"/>
      <c r="UXI2" s="273"/>
      <c r="UXJ2" s="273"/>
      <c r="UXK2" s="273"/>
      <c r="UXL2" s="273"/>
      <c r="UXM2" s="273"/>
      <c r="UXN2" s="273"/>
      <c r="UXO2" s="273"/>
      <c r="UXP2" s="273"/>
      <c r="UXQ2" s="273"/>
      <c r="UXR2" s="273"/>
      <c r="UXS2" s="273"/>
      <c r="UXT2" s="273"/>
      <c r="UXU2" s="273"/>
      <c r="UXV2" s="273"/>
      <c r="UXW2" s="273"/>
      <c r="UXX2" s="273"/>
      <c r="UXY2" s="273"/>
      <c r="UXZ2" s="273"/>
      <c r="UYA2" s="273"/>
      <c r="UYB2" s="273"/>
      <c r="UYC2" s="273"/>
      <c r="UYD2" s="273"/>
      <c r="UYE2" s="273"/>
      <c r="UYF2" s="273"/>
      <c r="UYG2" s="273"/>
      <c r="UYH2" s="273"/>
      <c r="UYI2" s="273"/>
      <c r="UYJ2" s="273"/>
      <c r="UYK2" s="273"/>
      <c r="UYL2" s="273"/>
      <c r="UYM2" s="273"/>
      <c r="UYN2" s="273"/>
      <c r="UYO2" s="273"/>
      <c r="UYP2" s="273"/>
      <c r="UYQ2" s="273"/>
      <c r="UYR2" s="273"/>
      <c r="UYS2" s="273"/>
      <c r="UYT2" s="273"/>
      <c r="UYU2" s="273"/>
      <c r="UYV2" s="273"/>
      <c r="UYW2" s="273"/>
      <c r="UYX2" s="273"/>
      <c r="UYY2" s="273"/>
      <c r="UYZ2" s="273"/>
      <c r="UZA2" s="273"/>
      <c r="UZB2" s="273"/>
      <c r="UZC2" s="273"/>
      <c r="UZD2" s="273"/>
      <c r="UZE2" s="273"/>
      <c r="UZF2" s="273"/>
      <c r="UZG2" s="273"/>
      <c r="UZH2" s="273"/>
      <c r="UZI2" s="273"/>
      <c r="UZJ2" s="273"/>
      <c r="UZK2" s="273"/>
      <c r="UZL2" s="273"/>
      <c r="UZM2" s="273"/>
      <c r="UZN2" s="273"/>
      <c r="UZO2" s="273"/>
      <c r="UZP2" s="273"/>
      <c r="UZQ2" s="273"/>
      <c r="UZR2" s="273"/>
      <c r="UZS2" s="273"/>
      <c r="UZT2" s="273"/>
      <c r="UZU2" s="273"/>
      <c r="UZV2" s="273"/>
      <c r="UZW2" s="273"/>
      <c r="UZX2" s="273"/>
      <c r="UZY2" s="273"/>
      <c r="UZZ2" s="273"/>
      <c r="VAA2" s="273"/>
      <c r="VAB2" s="273"/>
      <c r="VAC2" s="273"/>
      <c r="VAD2" s="273"/>
      <c r="VAE2" s="273"/>
      <c r="VAF2" s="273"/>
      <c r="VAG2" s="273"/>
      <c r="VAH2" s="273"/>
      <c r="VAI2" s="273"/>
      <c r="VAJ2" s="273"/>
      <c r="VAK2" s="273"/>
      <c r="VAL2" s="273"/>
      <c r="VAM2" s="273"/>
      <c r="VAN2" s="273"/>
      <c r="VAO2" s="273"/>
      <c r="VAP2" s="273"/>
      <c r="VAQ2" s="273"/>
      <c r="VAR2" s="273"/>
      <c r="VAS2" s="273"/>
      <c r="VAT2" s="273"/>
      <c r="VAU2" s="273"/>
      <c r="VAV2" s="273"/>
      <c r="VAW2" s="273"/>
      <c r="VAX2" s="273"/>
      <c r="VAY2" s="273"/>
      <c r="VAZ2" s="273"/>
      <c r="VBA2" s="273"/>
      <c r="VBB2" s="273"/>
      <c r="VBC2" s="273"/>
      <c r="VBD2" s="273"/>
      <c r="VBE2" s="273"/>
      <c r="VBF2" s="273"/>
      <c r="VBG2" s="273"/>
      <c r="VBH2" s="273"/>
      <c r="VBI2" s="273"/>
      <c r="VBJ2" s="273"/>
      <c r="VBK2" s="273"/>
      <c r="VBL2" s="273"/>
      <c r="VBM2" s="273"/>
      <c r="VBN2" s="273"/>
      <c r="VBO2" s="273"/>
      <c r="VBP2" s="273"/>
      <c r="VBQ2" s="273"/>
      <c r="VBR2" s="273"/>
      <c r="VBS2" s="273"/>
      <c r="VBT2" s="273"/>
      <c r="VBU2" s="273"/>
      <c r="VBV2" s="273"/>
      <c r="VBW2" s="273"/>
      <c r="VBX2" s="273"/>
      <c r="VBY2" s="273"/>
      <c r="VBZ2" s="273"/>
      <c r="VCA2" s="273"/>
      <c r="VCB2" s="273"/>
      <c r="VCC2" s="273"/>
      <c r="VCD2" s="273"/>
      <c r="VCE2" s="273"/>
      <c r="VCF2" s="273"/>
      <c r="VCG2" s="273"/>
      <c r="VCH2" s="273"/>
      <c r="VCI2" s="273"/>
      <c r="VCJ2" s="273"/>
      <c r="VCK2" s="273"/>
      <c r="VCL2" s="273"/>
      <c r="VCM2" s="273"/>
      <c r="VCN2" s="273"/>
      <c r="VCO2" s="273"/>
      <c r="VCP2" s="273"/>
      <c r="VCQ2" s="273"/>
      <c r="VCR2" s="273"/>
      <c r="VCS2" s="273"/>
      <c r="VCT2" s="273"/>
      <c r="VCU2" s="273"/>
      <c r="VCV2" s="273"/>
      <c r="VCW2" s="273"/>
      <c r="VCX2" s="273"/>
      <c r="VCY2" s="273"/>
      <c r="VCZ2" s="273"/>
      <c r="VDA2" s="273"/>
      <c r="VDB2" s="273"/>
      <c r="VDC2" s="273"/>
      <c r="VDD2" s="273"/>
      <c r="VDE2" s="273"/>
      <c r="VDF2" s="273"/>
      <c r="VDG2" s="273"/>
      <c r="VDH2" s="273"/>
      <c r="VDI2" s="273"/>
      <c r="VDJ2" s="273"/>
      <c r="VDK2" s="273"/>
      <c r="VDL2" s="273"/>
      <c r="VDM2" s="273"/>
      <c r="VDN2" s="273"/>
      <c r="VDO2" s="273"/>
      <c r="VDP2" s="273"/>
      <c r="VDQ2" s="273"/>
      <c r="VDR2" s="273"/>
      <c r="VDS2" s="273"/>
      <c r="VDT2" s="273"/>
      <c r="VDU2" s="273"/>
      <c r="VDV2" s="273"/>
      <c r="VDW2" s="273"/>
      <c r="VDX2" s="273"/>
      <c r="VDY2" s="273"/>
      <c r="VDZ2" s="273"/>
      <c r="VEA2" s="273"/>
      <c r="VEB2" s="273"/>
      <c r="VEC2" s="273"/>
      <c r="VED2" s="273"/>
      <c r="VEE2" s="273"/>
      <c r="VEF2" s="273"/>
      <c r="VEG2" s="273"/>
      <c r="VEH2" s="273"/>
      <c r="VEI2" s="273"/>
      <c r="VEJ2" s="273"/>
      <c r="VEK2" s="273"/>
      <c r="VEL2" s="273"/>
      <c r="VEM2" s="273"/>
      <c r="VEN2" s="273"/>
      <c r="VEO2" s="273"/>
      <c r="VEP2" s="273"/>
      <c r="VEQ2" s="273"/>
      <c r="VER2" s="273"/>
      <c r="VES2" s="273"/>
      <c r="VET2" s="273"/>
      <c r="VEU2" s="273"/>
      <c r="VEV2" s="273"/>
      <c r="VEW2" s="273"/>
      <c r="VEX2" s="273"/>
      <c r="VEY2" s="273"/>
      <c r="VEZ2" s="273"/>
      <c r="VFA2" s="273"/>
      <c r="VFB2" s="273"/>
      <c r="VFC2" s="273"/>
      <c r="VFD2" s="273"/>
      <c r="VFE2" s="273"/>
      <c r="VFF2" s="273"/>
      <c r="VFG2" s="273"/>
      <c r="VFH2" s="273"/>
      <c r="VFI2" s="273"/>
      <c r="VFJ2" s="273"/>
      <c r="VFK2" s="273"/>
      <c r="VFL2" s="273"/>
      <c r="VFM2" s="273"/>
      <c r="VFN2" s="273"/>
      <c r="VFO2" s="273"/>
      <c r="VFP2" s="273"/>
      <c r="VFQ2" s="273"/>
      <c r="VFR2" s="273"/>
      <c r="VFS2" s="273"/>
      <c r="VFT2" s="273"/>
      <c r="VFU2" s="273"/>
      <c r="VFV2" s="273"/>
      <c r="VFW2" s="273"/>
      <c r="VFX2" s="273"/>
      <c r="VFY2" s="273"/>
      <c r="VFZ2" s="273"/>
      <c r="VGA2" s="273"/>
      <c r="VGB2" s="273"/>
      <c r="VGC2" s="273"/>
      <c r="VGD2" s="273"/>
      <c r="VGE2" s="273"/>
      <c r="VGF2" s="273"/>
      <c r="VGG2" s="273"/>
      <c r="VGH2" s="273"/>
      <c r="VGI2" s="273"/>
      <c r="VGJ2" s="273"/>
      <c r="VGK2" s="273"/>
      <c r="VGL2" s="273"/>
      <c r="VGM2" s="273"/>
      <c r="VGN2" s="273"/>
      <c r="VGO2" s="273"/>
      <c r="VGP2" s="273"/>
      <c r="VGQ2" s="273"/>
      <c r="VGR2" s="273"/>
      <c r="VGS2" s="273"/>
      <c r="VGT2" s="273"/>
      <c r="VGU2" s="273"/>
      <c r="VGV2" s="273"/>
      <c r="VGW2" s="273"/>
      <c r="VGX2" s="273"/>
      <c r="VGY2" s="273"/>
      <c r="VGZ2" s="273"/>
      <c r="VHA2" s="273"/>
      <c r="VHB2" s="273"/>
      <c r="VHC2" s="273"/>
      <c r="VHD2" s="273"/>
      <c r="VHE2" s="273"/>
      <c r="VHF2" s="273"/>
      <c r="VHG2" s="273"/>
      <c r="VHH2" s="273"/>
      <c r="VHI2" s="273"/>
      <c r="VHJ2" s="273"/>
      <c r="VHK2" s="273"/>
      <c r="VHL2" s="273"/>
      <c r="VHM2" s="273"/>
      <c r="VHN2" s="273"/>
      <c r="VHO2" s="273"/>
      <c r="VHP2" s="273"/>
      <c r="VHQ2" s="273"/>
      <c r="VHR2" s="273"/>
      <c r="VHS2" s="273"/>
      <c r="VHT2" s="273"/>
      <c r="VHU2" s="273"/>
      <c r="VHV2" s="273"/>
      <c r="VHW2" s="273"/>
      <c r="VHX2" s="273"/>
      <c r="VHY2" s="273"/>
      <c r="VHZ2" s="273"/>
      <c r="VIA2" s="273"/>
      <c r="VIB2" s="273"/>
      <c r="VIC2" s="273"/>
      <c r="VID2" s="273"/>
      <c r="VIE2" s="273"/>
      <c r="VIF2" s="273"/>
      <c r="VIG2" s="273"/>
      <c r="VIH2" s="273"/>
      <c r="VII2" s="273"/>
      <c r="VIJ2" s="273"/>
      <c r="VIK2" s="273"/>
      <c r="VIL2" s="273"/>
      <c r="VIM2" s="273"/>
      <c r="VIN2" s="273"/>
      <c r="VIO2" s="273"/>
      <c r="VIP2" s="273"/>
      <c r="VIQ2" s="273"/>
      <c r="VIR2" s="273"/>
      <c r="VIS2" s="273"/>
      <c r="VIT2" s="273"/>
      <c r="VIU2" s="273"/>
      <c r="VIV2" s="273"/>
      <c r="VIW2" s="273"/>
      <c r="VIX2" s="273"/>
      <c r="VIY2" s="273"/>
      <c r="VIZ2" s="273"/>
      <c r="VJA2" s="273"/>
      <c r="VJB2" s="273"/>
      <c r="VJC2" s="273"/>
      <c r="VJD2" s="273"/>
      <c r="VJE2" s="273"/>
      <c r="VJF2" s="273"/>
      <c r="VJG2" s="273"/>
      <c r="VJH2" s="273"/>
      <c r="VJI2" s="273"/>
      <c r="VJJ2" s="273"/>
      <c r="VJK2" s="273"/>
      <c r="VJL2" s="273"/>
      <c r="VJM2" s="273"/>
      <c r="VJN2" s="273"/>
      <c r="VJO2" s="273"/>
      <c r="VJP2" s="273"/>
      <c r="VJQ2" s="273"/>
      <c r="VJR2" s="273"/>
      <c r="VJS2" s="273"/>
      <c r="VJT2" s="273"/>
      <c r="VJU2" s="273"/>
      <c r="VJV2" s="273"/>
      <c r="VJW2" s="273"/>
      <c r="VJX2" s="273"/>
      <c r="VJY2" s="273"/>
      <c r="VJZ2" s="273"/>
      <c r="VKA2" s="273"/>
      <c r="VKB2" s="273"/>
      <c r="VKC2" s="273"/>
      <c r="VKD2" s="273"/>
      <c r="VKE2" s="273"/>
      <c r="VKF2" s="273"/>
      <c r="VKG2" s="273"/>
      <c r="VKH2" s="273"/>
      <c r="VKI2" s="273"/>
      <c r="VKJ2" s="273"/>
      <c r="VKK2" s="273"/>
      <c r="VKL2" s="273"/>
      <c r="VKM2" s="273"/>
      <c r="VKN2" s="273"/>
      <c r="VKO2" s="273"/>
      <c r="VKP2" s="273"/>
      <c r="VKQ2" s="273"/>
      <c r="VKR2" s="273"/>
      <c r="VKS2" s="273"/>
      <c r="VKT2" s="273"/>
      <c r="VKU2" s="273"/>
      <c r="VKV2" s="273"/>
      <c r="VKW2" s="273"/>
      <c r="VKX2" s="273"/>
      <c r="VKY2" s="273"/>
      <c r="VKZ2" s="273"/>
      <c r="VLA2" s="273"/>
      <c r="VLB2" s="273"/>
      <c r="VLC2" s="273"/>
      <c r="VLD2" s="273"/>
      <c r="VLE2" s="273"/>
      <c r="VLF2" s="273"/>
      <c r="VLG2" s="273"/>
      <c r="VLH2" s="273"/>
      <c r="VLI2" s="273"/>
      <c r="VLJ2" s="273"/>
      <c r="VLK2" s="273"/>
      <c r="VLL2" s="273"/>
      <c r="VLM2" s="273"/>
      <c r="VLN2" s="273"/>
      <c r="VLO2" s="273"/>
      <c r="VLP2" s="273"/>
      <c r="VLQ2" s="273"/>
      <c r="VLR2" s="273"/>
      <c r="VLS2" s="273"/>
      <c r="VLT2" s="273"/>
      <c r="VLU2" s="273"/>
      <c r="VLV2" s="273"/>
      <c r="VLW2" s="273"/>
      <c r="VLX2" s="273"/>
      <c r="VLY2" s="273"/>
      <c r="VLZ2" s="273"/>
      <c r="VMA2" s="273"/>
      <c r="VMB2" s="273"/>
      <c r="VMC2" s="273"/>
      <c r="VMD2" s="273"/>
      <c r="VME2" s="273"/>
      <c r="VMF2" s="273"/>
      <c r="VMG2" s="273"/>
      <c r="VMH2" s="273"/>
      <c r="VMI2" s="273"/>
      <c r="VMJ2" s="273"/>
      <c r="VMK2" s="273"/>
      <c r="VML2" s="273"/>
      <c r="VMM2" s="273"/>
      <c r="VMN2" s="273"/>
      <c r="VMO2" s="273"/>
      <c r="VMP2" s="273"/>
      <c r="VMQ2" s="273"/>
      <c r="VMR2" s="273"/>
      <c r="VMS2" s="273"/>
      <c r="VMT2" s="273"/>
      <c r="VMU2" s="273"/>
      <c r="VMV2" s="273"/>
      <c r="VMW2" s="273"/>
      <c r="VMX2" s="273"/>
      <c r="VMY2" s="273"/>
      <c r="VMZ2" s="273"/>
      <c r="VNA2" s="273"/>
      <c r="VNB2" s="273"/>
      <c r="VNC2" s="273"/>
      <c r="VND2" s="273"/>
      <c r="VNE2" s="273"/>
      <c r="VNF2" s="273"/>
      <c r="VNG2" s="273"/>
      <c r="VNH2" s="273"/>
      <c r="VNI2" s="273"/>
      <c r="VNJ2" s="273"/>
      <c r="VNK2" s="273"/>
      <c r="VNL2" s="273"/>
      <c r="VNM2" s="273"/>
      <c r="VNN2" s="273"/>
      <c r="VNO2" s="273"/>
      <c r="VNP2" s="273"/>
      <c r="VNQ2" s="273"/>
      <c r="VNR2" s="273"/>
      <c r="VNS2" s="273"/>
      <c r="VNT2" s="273"/>
      <c r="VNU2" s="273"/>
      <c r="VNV2" s="273"/>
      <c r="VNW2" s="273"/>
      <c r="VNX2" s="273"/>
      <c r="VNY2" s="273"/>
      <c r="VNZ2" s="273"/>
      <c r="VOA2" s="273"/>
      <c r="VOB2" s="273"/>
      <c r="VOC2" s="273"/>
      <c r="VOD2" s="273"/>
      <c r="VOE2" s="273"/>
      <c r="VOF2" s="273"/>
      <c r="VOG2" s="273"/>
      <c r="VOH2" s="273"/>
      <c r="VOI2" s="273"/>
      <c r="VOJ2" s="273"/>
      <c r="VOK2" s="273"/>
      <c r="VOL2" s="273"/>
      <c r="VOM2" s="273"/>
      <c r="VON2" s="273"/>
      <c r="VOO2" s="273"/>
      <c r="VOP2" s="273"/>
      <c r="VOQ2" s="273"/>
      <c r="VOR2" s="273"/>
      <c r="VOS2" s="273"/>
      <c r="VOT2" s="273"/>
      <c r="VOU2" s="273"/>
      <c r="VOV2" s="273"/>
      <c r="VOW2" s="273"/>
      <c r="VOX2" s="273"/>
      <c r="VOY2" s="273"/>
      <c r="VOZ2" s="273"/>
      <c r="VPA2" s="273"/>
      <c r="VPB2" s="273"/>
      <c r="VPC2" s="273"/>
      <c r="VPD2" s="273"/>
      <c r="VPE2" s="273"/>
      <c r="VPF2" s="273"/>
      <c r="VPG2" s="273"/>
      <c r="VPH2" s="273"/>
      <c r="VPI2" s="273"/>
      <c r="VPJ2" s="273"/>
      <c r="VPK2" s="273"/>
      <c r="VPL2" s="273"/>
      <c r="VPM2" s="273"/>
      <c r="VPN2" s="273"/>
      <c r="VPO2" s="273"/>
      <c r="VPP2" s="273"/>
      <c r="VPQ2" s="273"/>
      <c r="VPR2" s="273"/>
      <c r="VPS2" s="273"/>
      <c r="VPT2" s="273"/>
      <c r="VPU2" s="273"/>
      <c r="VPV2" s="273"/>
      <c r="VPW2" s="273"/>
      <c r="VPX2" s="273"/>
      <c r="VPY2" s="273"/>
      <c r="VPZ2" s="273"/>
      <c r="VQA2" s="273"/>
      <c r="VQB2" s="273"/>
      <c r="VQC2" s="273"/>
      <c r="VQD2" s="273"/>
      <c r="VQE2" s="273"/>
      <c r="VQF2" s="273"/>
      <c r="VQG2" s="273"/>
      <c r="VQH2" s="273"/>
      <c r="VQI2" s="273"/>
      <c r="VQJ2" s="273"/>
      <c r="VQK2" s="273"/>
      <c r="VQL2" s="273"/>
      <c r="VQM2" s="273"/>
      <c r="VQN2" s="273"/>
      <c r="VQO2" s="273"/>
      <c r="VQP2" s="273"/>
      <c r="VQQ2" s="273"/>
      <c r="VQR2" s="273"/>
      <c r="VQS2" s="273"/>
      <c r="VQT2" s="273"/>
      <c r="VQU2" s="273"/>
      <c r="VQV2" s="273"/>
      <c r="VQW2" s="273"/>
      <c r="VQX2" s="273"/>
      <c r="VQY2" s="273"/>
      <c r="VQZ2" s="273"/>
      <c r="VRA2" s="273"/>
      <c r="VRB2" s="273"/>
      <c r="VRC2" s="273"/>
      <c r="VRD2" s="273"/>
      <c r="VRE2" s="273"/>
      <c r="VRF2" s="273"/>
      <c r="VRG2" s="273"/>
      <c r="VRH2" s="273"/>
      <c r="VRI2" s="273"/>
      <c r="VRJ2" s="273"/>
      <c r="VRK2" s="273"/>
      <c r="VRL2" s="273"/>
      <c r="VRM2" s="273"/>
      <c r="VRN2" s="273"/>
      <c r="VRO2" s="273"/>
      <c r="VRP2" s="273"/>
      <c r="VRQ2" s="273"/>
      <c r="VRR2" s="273"/>
      <c r="VRS2" s="273"/>
      <c r="VRT2" s="273"/>
      <c r="VRU2" s="273"/>
      <c r="VRV2" s="273"/>
      <c r="VRW2" s="273"/>
      <c r="VRX2" s="273"/>
      <c r="VRY2" s="273"/>
      <c r="VRZ2" s="273"/>
      <c r="VSA2" s="273"/>
      <c r="VSB2" s="273"/>
      <c r="VSC2" s="273"/>
      <c r="VSD2" s="273"/>
      <c r="VSE2" s="273"/>
      <c r="VSF2" s="273"/>
      <c r="VSG2" s="273"/>
      <c r="VSH2" s="273"/>
      <c r="VSI2" s="273"/>
      <c r="VSJ2" s="273"/>
      <c r="VSK2" s="273"/>
      <c r="VSL2" s="273"/>
      <c r="VSM2" s="273"/>
      <c r="VSN2" s="273"/>
      <c r="VSO2" s="273"/>
      <c r="VSP2" s="273"/>
      <c r="VSQ2" s="273"/>
      <c r="VSR2" s="273"/>
      <c r="VSS2" s="273"/>
      <c r="VST2" s="273"/>
      <c r="VSU2" s="273"/>
      <c r="VSV2" s="273"/>
      <c r="VSW2" s="273"/>
      <c r="VSX2" s="273"/>
      <c r="VSY2" s="273"/>
      <c r="VSZ2" s="273"/>
      <c r="VTA2" s="273"/>
      <c r="VTB2" s="273"/>
      <c r="VTC2" s="273"/>
      <c r="VTD2" s="273"/>
      <c r="VTE2" s="273"/>
      <c r="VTF2" s="273"/>
      <c r="VTG2" s="273"/>
      <c r="VTH2" s="273"/>
      <c r="VTI2" s="273"/>
      <c r="VTJ2" s="273"/>
      <c r="VTK2" s="273"/>
      <c r="VTL2" s="273"/>
      <c r="VTM2" s="273"/>
      <c r="VTN2" s="273"/>
      <c r="VTO2" s="273"/>
      <c r="VTP2" s="273"/>
      <c r="VTQ2" s="273"/>
      <c r="VTR2" s="273"/>
      <c r="VTS2" s="273"/>
      <c r="VTT2" s="273"/>
      <c r="VTU2" s="273"/>
      <c r="VTV2" s="273"/>
      <c r="VTW2" s="273"/>
      <c r="VTX2" s="273"/>
      <c r="VTY2" s="273"/>
      <c r="VTZ2" s="273"/>
      <c r="VUA2" s="273"/>
      <c r="VUB2" s="273"/>
      <c r="VUC2" s="273"/>
      <c r="VUD2" s="273"/>
      <c r="VUE2" s="273"/>
      <c r="VUF2" s="273"/>
      <c r="VUG2" s="273"/>
      <c r="VUH2" s="273"/>
      <c r="VUI2" s="273"/>
      <c r="VUJ2" s="273"/>
      <c r="VUK2" s="273"/>
      <c r="VUL2" s="273"/>
      <c r="VUM2" s="273"/>
      <c r="VUN2" s="273"/>
      <c r="VUO2" s="273"/>
      <c r="VUP2" s="273"/>
      <c r="VUQ2" s="273"/>
      <c r="VUR2" s="273"/>
      <c r="VUS2" s="273"/>
      <c r="VUT2" s="273"/>
      <c r="VUU2" s="273"/>
      <c r="VUV2" s="273"/>
      <c r="VUW2" s="273"/>
      <c r="VUX2" s="273"/>
      <c r="VUY2" s="273"/>
      <c r="VUZ2" s="273"/>
      <c r="VVA2" s="273"/>
      <c r="VVB2" s="273"/>
      <c r="VVC2" s="273"/>
      <c r="VVD2" s="273"/>
      <c r="VVE2" s="273"/>
      <c r="VVF2" s="273"/>
      <c r="VVG2" s="273"/>
      <c r="VVH2" s="273"/>
      <c r="VVI2" s="273"/>
      <c r="VVJ2" s="273"/>
      <c r="VVK2" s="273"/>
      <c r="VVL2" s="273"/>
      <c r="VVM2" s="273"/>
      <c r="VVN2" s="273"/>
      <c r="VVO2" s="273"/>
      <c r="VVP2" s="273"/>
      <c r="VVQ2" s="273"/>
      <c r="VVR2" s="273"/>
      <c r="VVS2" s="273"/>
      <c r="VVT2" s="273"/>
      <c r="VVU2" s="273"/>
      <c r="VVV2" s="273"/>
      <c r="VVW2" s="273"/>
      <c r="VVX2" s="273"/>
      <c r="VVY2" s="273"/>
      <c r="VVZ2" s="273"/>
      <c r="VWA2" s="273"/>
      <c r="VWB2" s="273"/>
      <c r="VWC2" s="273"/>
      <c r="VWD2" s="273"/>
      <c r="VWE2" s="273"/>
      <c r="VWF2" s="273"/>
      <c r="VWG2" s="273"/>
      <c r="VWH2" s="273"/>
      <c r="VWI2" s="273"/>
      <c r="VWJ2" s="273"/>
      <c r="VWK2" s="273"/>
      <c r="VWL2" s="273"/>
      <c r="VWM2" s="273"/>
      <c r="VWN2" s="273"/>
      <c r="VWO2" s="273"/>
      <c r="VWP2" s="273"/>
      <c r="VWQ2" s="273"/>
      <c r="VWR2" s="273"/>
      <c r="VWS2" s="273"/>
      <c r="VWT2" s="273"/>
      <c r="VWU2" s="273"/>
      <c r="VWV2" s="273"/>
      <c r="VWW2" s="273"/>
      <c r="VWX2" s="273"/>
      <c r="VWY2" s="273"/>
      <c r="VWZ2" s="273"/>
      <c r="VXA2" s="273"/>
      <c r="VXB2" s="273"/>
      <c r="VXC2" s="273"/>
      <c r="VXD2" s="273"/>
      <c r="VXE2" s="273"/>
      <c r="VXF2" s="273"/>
      <c r="VXG2" s="273"/>
      <c r="VXH2" s="273"/>
      <c r="VXI2" s="273"/>
      <c r="VXJ2" s="273"/>
      <c r="VXK2" s="273"/>
      <c r="VXL2" s="273"/>
      <c r="VXM2" s="273"/>
      <c r="VXN2" s="273"/>
      <c r="VXO2" s="273"/>
      <c r="VXP2" s="273"/>
      <c r="VXQ2" s="273"/>
      <c r="VXR2" s="273"/>
      <c r="VXS2" s="273"/>
      <c r="VXT2" s="273"/>
      <c r="VXU2" s="273"/>
      <c r="VXV2" s="273"/>
      <c r="VXW2" s="273"/>
      <c r="VXX2" s="273"/>
      <c r="VXY2" s="273"/>
      <c r="VXZ2" s="273"/>
      <c r="VYA2" s="273"/>
      <c r="VYB2" s="273"/>
      <c r="VYC2" s="273"/>
      <c r="VYD2" s="273"/>
      <c r="VYE2" s="273"/>
      <c r="VYF2" s="273"/>
      <c r="VYG2" s="273"/>
      <c r="VYH2" s="273"/>
      <c r="VYI2" s="273"/>
      <c r="VYJ2" s="273"/>
      <c r="VYK2" s="273"/>
      <c r="VYL2" s="273"/>
      <c r="VYM2" s="273"/>
      <c r="VYN2" s="273"/>
      <c r="VYO2" s="273"/>
      <c r="VYP2" s="273"/>
      <c r="VYQ2" s="273"/>
      <c r="VYR2" s="273"/>
      <c r="VYS2" s="273"/>
      <c r="VYT2" s="273"/>
      <c r="VYU2" s="273"/>
      <c r="VYV2" s="273"/>
      <c r="VYW2" s="273"/>
      <c r="VYX2" s="273"/>
      <c r="VYY2" s="273"/>
      <c r="VYZ2" s="273"/>
      <c r="VZA2" s="273"/>
      <c r="VZB2" s="273"/>
      <c r="VZC2" s="273"/>
      <c r="VZD2" s="273"/>
      <c r="VZE2" s="273"/>
      <c r="VZF2" s="273"/>
      <c r="VZG2" s="273"/>
      <c r="VZH2" s="273"/>
      <c r="VZI2" s="273"/>
      <c r="VZJ2" s="273"/>
      <c r="VZK2" s="273"/>
      <c r="VZL2" s="273"/>
      <c r="VZM2" s="273"/>
      <c r="VZN2" s="273"/>
      <c r="VZO2" s="273"/>
      <c r="VZP2" s="273"/>
      <c r="VZQ2" s="273"/>
      <c r="VZR2" s="273"/>
      <c r="VZS2" s="273"/>
      <c r="VZT2" s="273"/>
      <c r="VZU2" s="273"/>
      <c r="VZV2" s="273"/>
      <c r="VZW2" s="273"/>
      <c r="VZX2" s="273"/>
      <c r="VZY2" s="273"/>
      <c r="VZZ2" s="273"/>
      <c r="WAA2" s="273"/>
      <c r="WAB2" s="273"/>
      <c r="WAC2" s="273"/>
      <c r="WAD2" s="273"/>
      <c r="WAE2" s="273"/>
      <c r="WAF2" s="273"/>
      <c r="WAG2" s="273"/>
      <c r="WAH2" s="273"/>
      <c r="WAI2" s="273"/>
      <c r="WAJ2" s="273"/>
      <c r="WAK2" s="273"/>
      <c r="WAL2" s="273"/>
      <c r="WAM2" s="273"/>
      <c r="WAN2" s="273"/>
      <c r="WAO2" s="273"/>
      <c r="WAP2" s="273"/>
      <c r="WAQ2" s="273"/>
      <c r="WAR2" s="273"/>
      <c r="WAS2" s="273"/>
      <c r="WAT2" s="273"/>
      <c r="WAU2" s="273"/>
      <c r="WAV2" s="273"/>
      <c r="WAW2" s="273"/>
      <c r="WAX2" s="273"/>
      <c r="WAY2" s="273"/>
      <c r="WAZ2" s="273"/>
      <c r="WBA2" s="273"/>
      <c r="WBB2" s="273"/>
      <c r="WBC2" s="273"/>
      <c r="WBD2" s="273"/>
      <c r="WBE2" s="273"/>
      <c r="WBF2" s="273"/>
      <c r="WBG2" s="273"/>
      <c r="WBH2" s="273"/>
      <c r="WBI2" s="273"/>
      <c r="WBJ2" s="273"/>
      <c r="WBK2" s="273"/>
      <c r="WBL2" s="273"/>
      <c r="WBM2" s="273"/>
      <c r="WBN2" s="273"/>
      <c r="WBO2" s="273"/>
      <c r="WBP2" s="273"/>
      <c r="WBQ2" s="273"/>
      <c r="WBR2" s="273"/>
      <c r="WBS2" s="273"/>
      <c r="WBT2" s="273"/>
      <c r="WBU2" s="273"/>
      <c r="WBV2" s="273"/>
      <c r="WBW2" s="273"/>
      <c r="WBX2" s="273"/>
      <c r="WBY2" s="273"/>
      <c r="WBZ2" s="273"/>
      <c r="WCA2" s="273"/>
      <c r="WCB2" s="273"/>
      <c r="WCC2" s="273"/>
      <c r="WCD2" s="273"/>
      <c r="WCE2" s="273"/>
      <c r="WCF2" s="273"/>
      <c r="WCG2" s="273"/>
      <c r="WCH2" s="273"/>
      <c r="WCI2" s="273"/>
      <c r="WCJ2" s="273"/>
      <c r="WCK2" s="273"/>
      <c r="WCL2" s="273"/>
      <c r="WCM2" s="273"/>
      <c r="WCN2" s="273"/>
      <c r="WCO2" s="273"/>
      <c r="WCP2" s="273"/>
      <c r="WCQ2" s="273"/>
      <c r="WCR2" s="273"/>
      <c r="WCS2" s="273"/>
      <c r="WCT2" s="273"/>
      <c r="WCU2" s="273"/>
      <c r="WCV2" s="273"/>
      <c r="WCW2" s="273"/>
      <c r="WCX2" s="273"/>
      <c r="WCY2" s="273"/>
      <c r="WCZ2" s="273"/>
      <c r="WDA2" s="273"/>
      <c r="WDB2" s="273"/>
      <c r="WDC2" s="273"/>
      <c r="WDD2" s="273"/>
      <c r="WDE2" s="273"/>
      <c r="WDF2" s="273"/>
      <c r="WDG2" s="273"/>
      <c r="WDH2" s="273"/>
      <c r="WDI2" s="273"/>
      <c r="WDJ2" s="273"/>
      <c r="WDK2" s="273"/>
      <c r="WDL2" s="273"/>
      <c r="WDM2" s="273"/>
      <c r="WDN2" s="273"/>
      <c r="WDO2" s="273"/>
      <c r="WDP2" s="273"/>
      <c r="WDQ2" s="273"/>
      <c r="WDR2" s="273"/>
      <c r="WDS2" s="273"/>
      <c r="WDT2" s="273"/>
      <c r="WDU2" s="273"/>
      <c r="WDV2" s="273"/>
      <c r="WDW2" s="273"/>
      <c r="WDX2" s="273"/>
      <c r="WDY2" s="273"/>
      <c r="WDZ2" s="273"/>
      <c r="WEA2" s="273"/>
      <c r="WEB2" s="273"/>
      <c r="WEC2" s="273"/>
      <c r="WED2" s="273"/>
      <c r="WEE2" s="273"/>
      <c r="WEF2" s="273"/>
      <c r="WEG2" s="273"/>
      <c r="WEH2" s="273"/>
      <c r="WEI2" s="273"/>
      <c r="WEJ2" s="273"/>
      <c r="WEK2" s="273"/>
      <c r="WEL2" s="273"/>
      <c r="WEM2" s="273"/>
      <c r="WEN2" s="273"/>
      <c r="WEO2" s="273"/>
      <c r="WEP2" s="273"/>
      <c r="WEQ2" s="273"/>
      <c r="WER2" s="273"/>
      <c r="WES2" s="273"/>
      <c r="WET2" s="273"/>
      <c r="WEU2" s="273"/>
      <c r="WEV2" s="273"/>
      <c r="WEW2" s="273"/>
      <c r="WEX2" s="273"/>
      <c r="WEY2" s="273"/>
      <c r="WEZ2" s="273"/>
      <c r="WFA2" s="273"/>
      <c r="WFB2" s="273"/>
      <c r="WFC2" s="273"/>
      <c r="WFD2" s="273"/>
      <c r="WFE2" s="273"/>
      <c r="WFF2" s="273"/>
      <c r="WFG2" s="273"/>
      <c r="WFH2" s="273"/>
      <c r="WFI2" s="273"/>
      <c r="WFJ2" s="273"/>
      <c r="WFK2" s="273"/>
      <c r="WFL2" s="273"/>
      <c r="WFM2" s="273"/>
      <c r="WFN2" s="273"/>
      <c r="WFO2" s="273"/>
      <c r="WFP2" s="273"/>
      <c r="WFQ2" s="273"/>
      <c r="WFR2" s="273"/>
      <c r="WFS2" s="273"/>
      <c r="WFT2" s="273"/>
      <c r="WFU2" s="273"/>
      <c r="WFV2" s="273"/>
      <c r="WFW2" s="273"/>
      <c r="WFX2" s="273"/>
      <c r="WFY2" s="273"/>
      <c r="WFZ2" s="273"/>
      <c r="WGA2" s="273"/>
      <c r="WGB2" s="273"/>
      <c r="WGC2" s="273"/>
      <c r="WGD2" s="273"/>
      <c r="WGE2" s="273"/>
      <c r="WGF2" s="273"/>
      <c r="WGG2" s="273"/>
      <c r="WGH2" s="273"/>
      <c r="WGI2" s="273"/>
      <c r="WGJ2" s="273"/>
      <c r="WGK2" s="273"/>
      <c r="WGL2" s="273"/>
      <c r="WGM2" s="273"/>
      <c r="WGN2" s="273"/>
      <c r="WGO2" s="273"/>
      <c r="WGP2" s="273"/>
      <c r="WGQ2" s="273"/>
      <c r="WGR2" s="273"/>
      <c r="WGS2" s="273"/>
      <c r="WGT2" s="273"/>
      <c r="WGU2" s="273"/>
      <c r="WGV2" s="273"/>
      <c r="WGW2" s="273"/>
      <c r="WGX2" s="273"/>
      <c r="WGY2" s="273"/>
      <c r="WGZ2" s="273"/>
      <c r="WHA2" s="273"/>
      <c r="WHB2" s="273"/>
      <c r="WHC2" s="273"/>
      <c r="WHD2" s="273"/>
      <c r="WHE2" s="273"/>
      <c r="WHF2" s="273"/>
      <c r="WHG2" s="273"/>
      <c r="WHH2" s="273"/>
      <c r="WHI2" s="273"/>
      <c r="WHJ2" s="273"/>
      <c r="WHK2" s="273"/>
      <c r="WHL2" s="273"/>
      <c r="WHM2" s="273"/>
      <c r="WHN2" s="273"/>
      <c r="WHO2" s="273"/>
      <c r="WHP2" s="273"/>
      <c r="WHQ2" s="273"/>
      <c r="WHR2" s="273"/>
      <c r="WHS2" s="273"/>
      <c r="WHT2" s="273"/>
      <c r="WHU2" s="273"/>
      <c r="WHV2" s="273"/>
      <c r="WHW2" s="273"/>
      <c r="WHX2" s="273"/>
      <c r="WHY2" s="273"/>
      <c r="WHZ2" s="273"/>
      <c r="WIA2" s="273"/>
      <c r="WIB2" s="273"/>
      <c r="WIC2" s="273"/>
      <c r="WID2" s="273"/>
      <c r="WIE2" s="273"/>
      <c r="WIF2" s="273"/>
      <c r="WIG2" s="273"/>
      <c r="WIH2" s="273"/>
      <c r="WII2" s="273"/>
      <c r="WIJ2" s="273"/>
      <c r="WIK2" s="273"/>
      <c r="WIL2" s="273"/>
      <c r="WIM2" s="273"/>
      <c r="WIN2" s="273"/>
      <c r="WIO2" s="273"/>
      <c r="WIP2" s="273"/>
      <c r="WIQ2" s="273"/>
      <c r="WIR2" s="273"/>
      <c r="WIS2" s="273"/>
      <c r="WIT2" s="273"/>
      <c r="WIU2" s="273"/>
      <c r="WIV2" s="273"/>
      <c r="WIW2" s="273"/>
      <c r="WIX2" s="273"/>
      <c r="WIY2" s="273"/>
      <c r="WIZ2" s="273"/>
      <c r="WJA2" s="273"/>
      <c r="WJB2" s="273"/>
      <c r="WJC2" s="273"/>
      <c r="WJD2" s="273"/>
      <c r="WJE2" s="273"/>
      <c r="WJF2" s="273"/>
      <c r="WJG2" s="273"/>
      <c r="WJH2" s="273"/>
      <c r="WJI2" s="273"/>
      <c r="WJJ2" s="273"/>
      <c r="WJK2" s="273"/>
      <c r="WJL2" s="273"/>
      <c r="WJM2" s="273"/>
      <c r="WJN2" s="273"/>
      <c r="WJO2" s="273"/>
      <c r="WJP2" s="273"/>
      <c r="WJQ2" s="273"/>
      <c r="WJR2" s="273"/>
      <c r="WJS2" s="273"/>
      <c r="WJT2" s="273"/>
      <c r="WJU2" s="273"/>
      <c r="WJV2" s="273"/>
      <c r="WJW2" s="273"/>
      <c r="WJX2" s="273"/>
      <c r="WJY2" s="273"/>
      <c r="WJZ2" s="273"/>
      <c r="WKA2" s="273"/>
      <c r="WKB2" s="273"/>
      <c r="WKC2" s="273"/>
      <c r="WKD2" s="273"/>
      <c r="WKE2" s="273"/>
      <c r="WKF2" s="273"/>
      <c r="WKG2" s="273"/>
      <c r="WKH2" s="273"/>
      <c r="WKI2" s="273"/>
      <c r="WKJ2" s="273"/>
      <c r="WKK2" s="273"/>
      <c r="WKL2" s="273"/>
      <c r="WKM2" s="273"/>
      <c r="WKN2" s="273"/>
      <c r="WKO2" s="273"/>
      <c r="WKP2" s="273"/>
      <c r="WKQ2" s="273"/>
      <c r="WKR2" s="273"/>
      <c r="WKS2" s="273"/>
      <c r="WKT2" s="273"/>
      <c r="WKU2" s="273"/>
      <c r="WKV2" s="273"/>
      <c r="WKW2" s="273"/>
      <c r="WKX2" s="273"/>
      <c r="WKY2" s="273"/>
      <c r="WKZ2" s="273"/>
      <c r="WLA2" s="273"/>
      <c r="WLB2" s="273"/>
      <c r="WLC2" s="273"/>
      <c r="WLD2" s="273"/>
      <c r="WLE2" s="273"/>
      <c r="WLF2" s="273"/>
      <c r="WLG2" s="273"/>
      <c r="WLH2" s="273"/>
      <c r="WLI2" s="273"/>
      <c r="WLJ2" s="273"/>
      <c r="WLK2" s="273"/>
      <c r="WLL2" s="273"/>
      <c r="WLM2" s="273"/>
      <c r="WLN2" s="273"/>
      <c r="WLO2" s="273"/>
      <c r="WLP2" s="273"/>
      <c r="WLQ2" s="273"/>
      <c r="WLR2" s="273"/>
      <c r="WLS2" s="273"/>
      <c r="WLT2" s="273"/>
      <c r="WLU2" s="273"/>
      <c r="WLV2" s="273"/>
      <c r="WLW2" s="273"/>
      <c r="WLX2" s="273"/>
      <c r="WLY2" s="273"/>
      <c r="WLZ2" s="273"/>
      <c r="WMA2" s="273"/>
      <c r="WMB2" s="273"/>
      <c r="WMC2" s="273"/>
      <c r="WMD2" s="273"/>
      <c r="WME2" s="273"/>
      <c r="WMF2" s="273"/>
      <c r="WMG2" s="273"/>
      <c r="WMH2" s="273"/>
      <c r="WMI2" s="273"/>
      <c r="WMJ2" s="273"/>
      <c r="WMK2" s="273"/>
      <c r="WML2" s="273"/>
      <c r="WMM2" s="273"/>
      <c r="WMN2" s="273"/>
      <c r="WMO2" s="273"/>
      <c r="WMP2" s="273"/>
      <c r="WMQ2" s="273"/>
      <c r="WMR2" s="273"/>
      <c r="WMS2" s="273"/>
      <c r="WMT2" s="273"/>
      <c r="WMU2" s="273"/>
      <c r="WMV2" s="273"/>
      <c r="WMW2" s="273"/>
      <c r="WMX2" s="273"/>
      <c r="WMY2" s="273"/>
      <c r="WMZ2" s="273"/>
      <c r="WNA2" s="273"/>
      <c r="WNB2" s="273"/>
      <c r="WNC2" s="273"/>
      <c r="WND2" s="273"/>
      <c r="WNE2" s="273"/>
      <c r="WNF2" s="273"/>
      <c r="WNG2" s="273"/>
      <c r="WNH2" s="273"/>
      <c r="WNI2" s="273"/>
      <c r="WNJ2" s="273"/>
      <c r="WNK2" s="273"/>
      <c r="WNL2" s="273"/>
      <c r="WNM2" s="273"/>
      <c r="WNN2" s="273"/>
      <c r="WNO2" s="273"/>
      <c r="WNP2" s="273"/>
      <c r="WNQ2" s="273"/>
      <c r="WNR2" s="273"/>
      <c r="WNS2" s="273"/>
      <c r="WNT2" s="273"/>
      <c r="WNU2" s="273"/>
      <c r="WNV2" s="273"/>
      <c r="WNW2" s="273"/>
      <c r="WNX2" s="273"/>
      <c r="WNY2" s="273"/>
      <c r="WNZ2" s="273"/>
      <c r="WOA2" s="273"/>
      <c r="WOB2" s="273"/>
      <c r="WOC2" s="273"/>
      <c r="WOD2" s="273"/>
      <c r="WOE2" s="273"/>
      <c r="WOF2" s="273"/>
      <c r="WOG2" s="273"/>
      <c r="WOH2" s="273"/>
      <c r="WOI2" s="273"/>
      <c r="WOJ2" s="273"/>
      <c r="WOK2" s="273"/>
      <c r="WOL2" s="273"/>
      <c r="WOM2" s="273"/>
      <c r="WON2" s="273"/>
      <c r="WOO2" s="273"/>
      <c r="WOP2" s="273"/>
      <c r="WOQ2" s="273"/>
      <c r="WOR2" s="273"/>
      <c r="WOS2" s="273"/>
      <c r="WOT2" s="273"/>
      <c r="WOU2" s="273"/>
      <c r="WOV2" s="273"/>
      <c r="WOW2" s="273"/>
      <c r="WOX2" s="273"/>
      <c r="WOY2" s="273"/>
      <c r="WOZ2" s="273"/>
      <c r="WPA2" s="273"/>
      <c r="WPB2" s="273"/>
      <c r="WPC2" s="273"/>
      <c r="WPD2" s="273"/>
      <c r="WPE2" s="273"/>
      <c r="WPF2" s="273"/>
      <c r="WPG2" s="273"/>
      <c r="WPH2" s="273"/>
      <c r="WPI2" s="273"/>
      <c r="WPJ2" s="273"/>
      <c r="WPK2" s="273"/>
      <c r="WPL2" s="273"/>
      <c r="WPM2" s="273"/>
      <c r="WPN2" s="273"/>
      <c r="WPO2" s="273"/>
      <c r="WPP2" s="273"/>
      <c r="WPQ2" s="273"/>
      <c r="WPR2" s="273"/>
      <c r="WPS2" s="273"/>
      <c r="WPT2" s="273"/>
      <c r="WPU2" s="273"/>
      <c r="WPV2" s="273"/>
      <c r="WPW2" s="273"/>
      <c r="WPX2" s="273"/>
      <c r="WPY2" s="273"/>
      <c r="WPZ2" s="273"/>
      <c r="WQA2" s="273"/>
      <c r="WQB2" s="273"/>
      <c r="WQC2" s="273"/>
      <c r="WQD2" s="273"/>
      <c r="WQE2" s="273"/>
      <c r="WQF2" s="273"/>
      <c r="WQG2" s="273"/>
      <c r="WQH2" s="273"/>
      <c r="WQI2" s="273"/>
      <c r="WQJ2" s="273"/>
      <c r="WQK2" s="273"/>
      <c r="WQL2" s="273"/>
      <c r="WQM2" s="273"/>
      <c r="WQN2" s="273"/>
      <c r="WQO2" s="273"/>
      <c r="WQP2" s="273"/>
      <c r="WQQ2" s="273"/>
      <c r="WQR2" s="273"/>
      <c r="WQS2" s="273"/>
      <c r="WQT2" s="273"/>
      <c r="WQU2" s="273"/>
      <c r="WQV2" s="273"/>
      <c r="WQW2" s="273"/>
      <c r="WQX2" s="273"/>
      <c r="WQY2" s="273"/>
      <c r="WQZ2" s="273"/>
      <c r="WRA2" s="273"/>
      <c r="WRB2" s="273"/>
      <c r="WRC2" s="273"/>
      <c r="WRD2" s="273"/>
      <c r="WRE2" s="273"/>
      <c r="WRF2" s="273"/>
      <c r="WRG2" s="273"/>
      <c r="WRH2" s="273"/>
      <c r="WRI2" s="273"/>
      <c r="WRJ2" s="273"/>
      <c r="WRK2" s="273"/>
      <c r="WRL2" s="273"/>
      <c r="WRM2" s="273"/>
      <c r="WRN2" s="273"/>
      <c r="WRO2" s="273"/>
      <c r="WRP2" s="273"/>
      <c r="WRQ2" s="273"/>
      <c r="WRR2" s="273"/>
      <c r="WRS2" s="273"/>
      <c r="WRT2" s="273"/>
      <c r="WRU2" s="273"/>
      <c r="WRV2" s="273"/>
      <c r="WRW2" s="273"/>
      <c r="WRX2" s="273"/>
      <c r="WRY2" s="273"/>
      <c r="WRZ2" s="273"/>
      <c r="WSA2" s="273"/>
      <c r="WSB2" s="273"/>
      <c r="WSC2" s="273"/>
      <c r="WSD2" s="273"/>
      <c r="WSE2" s="273"/>
      <c r="WSF2" s="273"/>
      <c r="WSG2" s="273"/>
      <c r="WSH2" s="273"/>
      <c r="WSI2" s="273"/>
      <c r="WSJ2" s="273"/>
      <c r="WSK2" s="273"/>
      <c r="WSL2" s="273"/>
      <c r="WSM2" s="273"/>
      <c r="WSN2" s="273"/>
      <c r="WSO2" s="273"/>
      <c r="WSP2" s="273"/>
      <c r="WSQ2" s="273"/>
      <c r="WSR2" s="273"/>
      <c r="WSS2" s="273"/>
      <c r="WST2" s="273"/>
      <c r="WSU2" s="273"/>
      <c r="WSV2" s="273"/>
      <c r="WSW2" s="273"/>
      <c r="WSX2" s="273"/>
      <c r="WSY2" s="273"/>
      <c r="WSZ2" s="273"/>
      <c r="WTA2" s="273"/>
      <c r="WTB2" s="273"/>
      <c r="WTC2" s="273"/>
      <c r="WTD2" s="273"/>
      <c r="WTE2" s="273"/>
      <c r="WTF2" s="273"/>
      <c r="WTG2" s="273"/>
      <c r="WTH2" s="273"/>
      <c r="WTI2" s="273"/>
      <c r="WTJ2" s="273"/>
      <c r="WTK2" s="273"/>
      <c r="WTL2" s="273"/>
      <c r="WTM2" s="273"/>
      <c r="WTN2" s="273"/>
      <c r="WTO2" s="273"/>
      <c r="WTP2" s="273"/>
      <c r="WTQ2" s="273"/>
      <c r="WTR2" s="273"/>
      <c r="WTS2" s="273"/>
      <c r="WTT2" s="273"/>
      <c r="WTU2" s="273"/>
      <c r="WTV2" s="273"/>
      <c r="WTW2" s="273"/>
      <c r="WTX2" s="273"/>
      <c r="WTY2" s="273"/>
      <c r="WTZ2" s="273"/>
      <c r="WUA2" s="273"/>
      <c r="WUB2" s="273"/>
      <c r="WUC2" s="273"/>
      <c r="WUD2" s="273"/>
      <c r="WUE2" s="273"/>
      <c r="WUF2" s="273"/>
      <c r="WUG2" s="273"/>
      <c r="WUH2" s="273"/>
      <c r="WUI2" s="273"/>
      <c r="WUJ2" s="273"/>
      <c r="WUK2" s="273"/>
      <c r="WUL2" s="273"/>
      <c r="WUM2" s="273"/>
      <c r="WUN2" s="273"/>
      <c r="WUO2" s="273"/>
      <c r="WUP2" s="273"/>
      <c r="WUQ2" s="273"/>
      <c r="WUR2" s="273"/>
      <c r="WUS2" s="273"/>
      <c r="WUT2" s="273"/>
      <c r="WUU2" s="273"/>
      <c r="WUV2" s="273"/>
      <c r="WUW2" s="273"/>
      <c r="WUX2" s="273"/>
      <c r="WUY2" s="273"/>
      <c r="WUZ2" s="273"/>
      <c r="WVA2" s="273"/>
      <c r="WVB2" s="273"/>
      <c r="WVC2" s="273"/>
      <c r="WVD2" s="273"/>
      <c r="WVE2" s="273"/>
      <c r="WVF2" s="273"/>
      <c r="WVG2" s="273"/>
      <c r="WVH2" s="273"/>
      <c r="WVI2" s="273"/>
      <c r="WVJ2" s="273"/>
      <c r="WVK2" s="273"/>
      <c r="WVL2" s="273"/>
      <c r="WVM2" s="273"/>
      <c r="WVN2" s="273"/>
      <c r="WVO2" s="273"/>
      <c r="WVP2" s="273"/>
      <c r="WVQ2" s="273"/>
      <c r="WVR2" s="273"/>
      <c r="WVS2" s="273"/>
      <c r="WVT2" s="273"/>
      <c r="WVU2" s="273"/>
      <c r="WVV2" s="273"/>
      <c r="WVW2" s="273"/>
      <c r="WVX2" s="273"/>
      <c r="WVY2" s="273"/>
      <c r="WVZ2" s="273"/>
      <c r="WWA2" s="273"/>
      <c r="WWB2" s="273"/>
      <c r="WWC2" s="273"/>
      <c r="WWD2" s="273"/>
      <c r="WWE2" s="273"/>
      <c r="WWF2" s="273"/>
      <c r="WWG2" s="273"/>
      <c r="WWH2" s="273"/>
      <c r="WWI2" s="273"/>
      <c r="WWJ2" s="273"/>
      <c r="WWK2" s="273"/>
      <c r="WWL2" s="273"/>
      <c r="WWM2" s="273"/>
      <c r="WWN2" s="273"/>
      <c r="WWO2" s="273"/>
      <c r="WWP2" s="273"/>
      <c r="WWQ2" s="273"/>
      <c r="WWR2" s="273"/>
      <c r="WWS2" s="273"/>
      <c r="WWT2" s="273"/>
      <c r="WWU2" s="273"/>
      <c r="WWV2" s="273"/>
      <c r="WWW2" s="273"/>
      <c r="WWX2" s="273"/>
      <c r="WWY2" s="273"/>
      <c r="WWZ2" s="273"/>
      <c r="WXA2" s="273"/>
      <c r="WXB2" s="273"/>
      <c r="WXC2" s="273"/>
      <c r="WXD2" s="273"/>
      <c r="WXE2" s="273"/>
      <c r="WXF2" s="273"/>
      <c r="WXG2" s="273"/>
      <c r="WXH2" s="273"/>
      <c r="WXI2" s="273"/>
      <c r="WXJ2" s="273"/>
      <c r="WXK2" s="273"/>
      <c r="WXL2" s="273"/>
      <c r="WXM2" s="273"/>
      <c r="WXN2" s="273"/>
      <c r="WXO2" s="273"/>
      <c r="WXP2" s="273"/>
      <c r="WXQ2" s="273"/>
      <c r="WXR2" s="273"/>
      <c r="WXS2" s="273"/>
      <c r="WXT2" s="273"/>
      <c r="WXU2" s="273"/>
      <c r="WXV2" s="273"/>
      <c r="WXW2" s="273"/>
      <c r="WXX2" s="273"/>
      <c r="WXY2" s="273"/>
      <c r="WXZ2" s="273"/>
      <c r="WYA2" s="273"/>
      <c r="WYB2" s="273"/>
      <c r="WYC2" s="273"/>
      <c r="WYD2" s="273"/>
      <c r="WYE2" s="273"/>
      <c r="WYF2" s="273"/>
      <c r="WYG2" s="273"/>
      <c r="WYH2" s="273"/>
      <c r="WYI2" s="273"/>
      <c r="WYJ2" s="273"/>
      <c r="WYK2" s="273"/>
      <c r="WYL2" s="273"/>
      <c r="WYM2" s="273"/>
      <c r="WYN2" s="273"/>
      <c r="WYO2" s="273"/>
      <c r="WYP2" s="273"/>
      <c r="WYQ2" s="273"/>
      <c r="WYR2" s="273"/>
      <c r="WYS2" s="273"/>
      <c r="WYT2" s="273"/>
      <c r="WYU2" s="273"/>
      <c r="WYV2" s="273"/>
      <c r="WYW2" s="273"/>
      <c r="WYX2" s="273"/>
      <c r="WYY2" s="273"/>
      <c r="WYZ2" s="273"/>
      <c r="WZA2" s="273"/>
      <c r="WZB2" s="273"/>
      <c r="WZC2" s="273"/>
      <c r="WZD2" s="273"/>
      <c r="WZE2" s="273"/>
      <c r="WZF2" s="273"/>
      <c r="WZG2" s="273"/>
      <c r="WZH2" s="273"/>
      <c r="WZI2" s="273"/>
      <c r="WZJ2" s="273"/>
      <c r="WZK2" s="273"/>
      <c r="WZL2" s="273"/>
      <c r="WZM2" s="273"/>
      <c r="WZN2" s="273"/>
      <c r="WZO2" s="273"/>
      <c r="WZP2" s="273"/>
      <c r="WZQ2" s="273"/>
      <c r="WZR2" s="273"/>
      <c r="WZS2" s="273"/>
      <c r="WZT2" s="273"/>
      <c r="WZU2" s="273"/>
      <c r="WZV2" s="273"/>
      <c r="WZW2" s="273"/>
      <c r="WZX2" s="273"/>
      <c r="WZY2" s="273"/>
      <c r="WZZ2" s="273"/>
      <c r="XAA2" s="273"/>
      <c r="XAB2" s="273"/>
      <c r="XAC2" s="273"/>
      <c r="XAD2" s="273"/>
      <c r="XAE2" s="273"/>
      <c r="XAF2" s="273"/>
      <c r="XAG2" s="273"/>
      <c r="XAH2" s="273"/>
      <c r="XAI2" s="273"/>
      <c r="XAJ2" s="273"/>
      <c r="XAK2" s="273"/>
      <c r="XAL2" s="273"/>
      <c r="XAM2" s="273"/>
      <c r="XAN2" s="273"/>
      <c r="XAO2" s="273"/>
      <c r="XAP2" s="273"/>
      <c r="XAQ2" s="273"/>
      <c r="XAR2" s="273"/>
      <c r="XAS2" s="273"/>
      <c r="XAT2" s="273"/>
      <c r="XAU2" s="273"/>
      <c r="XAV2" s="273"/>
      <c r="XAW2" s="273"/>
      <c r="XAX2" s="273"/>
      <c r="XAY2" s="273"/>
      <c r="XAZ2" s="273"/>
      <c r="XBA2" s="273"/>
      <c r="XBB2" s="273"/>
      <c r="XBC2" s="273"/>
      <c r="XBD2" s="273"/>
      <c r="XBE2" s="273"/>
      <c r="XBF2" s="273"/>
      <c r="XBG2" s="273"/>
      <c r="XBH2" s="273"/>
      <c r="XBI2" s="273"/>
      <c r="XBJ2" s="273"/>
      <c r="XBK2" s="273"/>
      <c r="XBL2" s="273"/>
      <c r="XBM2" s="273"/>
      <c r="XBN2" s="273"/>
      <c r="XBO2" s="273"/>
      <c r="XBP2" s="273"/>
      <c r="XBQ2" s="273"/>
      <c r="XBR2" s="273"/>
      <c r="XBS2" s="273"/>
      <c r="XBT2" s="273"/>
      <c r="XBU2" s="273"/>
      <c r="XBV2" s="273"/>
      <c r="XBW2" s="273"/>
      <c r="XBX2" s="273"/>
      <c r="XBY2" s="273"/>
      <c r="XBZ2" s="273"/>
      <c r="XCA2" s="273"/>
      <c r="XCB2" s="273"/>
      <c r="XCC2" s="273"/>
      <c r="XCD2" s="273"/>
      <c r="XCE2" s="273"/>
      <c r="XCF2" s="273"/>
      <c r="XCG2" s="273"/>
      <c r="XCH2" s="273"/>
      <c r="XCI2" s="273"/>
      <c r="XCJ2" s="273"/>
      <c r="XCK2" s="273"/>
      <c r="XCL2" s="273"/>
      <c r="XCM2" s="273"/>
      <c r="XCN2" s="273"/>
      <c r="XCO2" s="273"/>
      <c r="XCP2" s="273"/>
      <c r="XCQ2" s="273"/>
      <c r="XCR2" s="273"/>
      <c r="XCS2" s="273"/>
      <c r="XCT2" s="273"/>
      <c r="XCU2" s="273"/>
      <c r="XCV2" s="273"/>
      <c r="XCW2" s="273"/>
      <c r="XCX2" s="273"/>
      <c r="XCY2" s="273"/>
      <c r="XCZ2" s="273"/>
      <c r="XDA2" s="273"/>
      <c r="XDB2" s="273"/>
      <c r="XDC2" s="273"/>
      <c r="XDD2" s="273"/>
      <c r="XDE2" s="273"/>
      <c r="XDF2" s="273"/>
      <c r="XDG2" s="273"/>
      <c r="XDH2" s="273"/>
      <c r="XDI2" s="273"/>
      <c r="XDJ2" s="273"/>
      <c r="XDK2" s="273"/>
      <c r="XDL2" s="273"/>
      <c r="XDM2" s="273"/>
      <c r="XDN2" s="273"/>
      <c r="XDO2" s="273"/>
      <c r="XDP2" s="273"/>
      <c r="XDQ2" s="273"/>
      <c r="XDR2" s="273"/>
      <c r="XDS2" s="273"/>
      <c r="XDT2" s="273"/>
      <c r="XDU2" s="273"/>
      <c r="XDV2" s="273"/>
      <c r="XDW2" s="273"/>
      <c r="XDX2" s="273"/>
      <c r="XDY2" s="273"/>
      <c r="XDZ2" s="273"/>
      <c r="XEA2" s="273"/>
      <c r="XEB2" s="273"/>
      <c r="XEC2" s="273"/>
      <c r="XED2" s="273"/>
      <c r="XEE2" s="273"/>
      <c r="XEF2" s="273"/>
      <c r="XEG2" s="273"/>
      <c r="XEH2" s="273"/>
      <c r="XEI2" s="273"/>
      <c r="XEJ2" s="273"/>
      <c r="XEK2" s="273"/>
      <c r="XEL2" s="273"/>
      <c r="XEM2" s="273"/>
      <c r="XEN2" s="273"/>
      <c r="XEO2" s="273"/>
      <c r="XEP2" s="273"/>
      <c r="XEQ2" s="273"/>
      <c r="XER2" s="273"/>
      <c r="XES2" s="273"/>
      <c r="XET2" s="273"/>
      <c r="XEU2" s="273"/>
      <c r="XEV2" s="273"/>
      <c r="XEW2" s="273"/>
      <c r="XEX2" s="273"/>
      <c r="XEY2" s="273"/>
      <c r="XEZ2" s="273"/>
      <c r="XFA2" s="273"/>
      <c r="XFB2" s="273"/>
      <c r="XFC2" s="273"/>
      <c r="XFD2" s="273"/>
    </row>
    <row r="3" spans="1:16384" s="5" customFormat="1" ht="73.5" customHeight="1">
      <c r="A3" s="1"/>
      <c r="B3" s="2"/>
      <c r="C3" s="562"/>
      <c r="D3" s="521"/>
      <c r="E3" s="570" t="s">
        <v>90</v>
      </c>
      <c r="F3" s="521"/>
      <c r="G3" s="590"/>
      <c r="H3" s="521"/>
      <c r="I3" s="521"/>
      <c r="J3" s="521"/>
      <c r="K3" s="521"/>
      <c r="L3" s="521"/>
      <c r="M3" s="521"/>
      <c r="N3" s="521"/>
      <c r="O3" s="521"/>
      <c r="P3" s="521"/>
      <c r="Q3" s="521"/>
      <c r="R3" s="521"/>
      <c r="S3" s="521"/>
    </row>
    <row r="4" spans="1:16384" s="5" customFormat="1" ht="13.5" customHeight="1" outlineLevel="1">
      <c r="A4" s="6" t="s">
        <v>1</v>
      </c>
      <c r="B4" s="7"/>
      <c r="C4" s="563"/>
      <c r="D4" s="522"/>
      <c r="E4" s="571"/>
      <c r="F4" s="507"/>
      <c r="G4" s="571"/>
      <c r="H4" s="507"/>
      <c r="I4" s="507"/>
      <c r="J4" s="507"/>
      <c r="K4" s="507"/>
      <c r="L4" s="507"/>
      <c r="M4" s="507"/>
      <c r="N4" s="507"/>
      <c r="O4" s="507"/>
      <c r="P4" s="507"/>
      <c r="Q4" s="507"/>
      <c r="R4" s="507"/>
      <c r="S4" s="507"/>
    </row>
    <row r="5" spans="1:16384" s="5" customFormat="1" ht="13.5" customHeight="1" outlineLevel="1">
      <c r="A5" s="6" t="s">
        <v>2</v>
      </c>
      <c r="B5" s="7"/>
      <c r="C5" s="563"/>
      <c r="D5" s="522"/>
      <c r="E5" s="571"/>
      <c r="F5" s="507"/>
      <c r="G5" s="571"/>
      <c r="H5" s="507"/>
      <c r="I5" s="507"/>
      <c r="J5" s="507"/>
      <c r="K5" s="507"/>
      <c r="L5" s="507"/>
      <c r="M5" s="507"/>
      <c r="N5" s="507"/>
      <c r="O5" s="507"/>
      <c r="P5" s="507"/>
      <c r="Q5" s="507"/>
      <c r="R5" s="507"/>
      <c r="S5" s="507"/>
    </row>
    <row r="6" spans="1:16384" s="5" customFormat="1" ht="13.5" customHeight="1" outlineLevel="1">
      <c r="A6" s="6" t="s">
        <v>3</v>
      </c>
      <c r="B6" s="7"/>
      <c r="C6" s="563"/>
      <c r="D6" s="522"/>
      <c r="E6" s="571"/>
      <c r="F6" s="507"/>
      <c r="G6" s="571"/>
      <c r="H6" s="507"/>
      <c r="I6" s="507"/>
      <c r="J6" s="507"/>
      <c r="K6" s="507"/>
      <c r="L6" s="507"/>
      <c r="M6" s="507"/>
      <c r="N6" s="507"/>
      <c r="O6" s="507"/>
      <c r="P6" s="507"/>
      <c r="Q6" s="507"/>
      <c r="R6" s="507"/>
      <c r="S6" s="507"/>
    </row>
    <row r="7" spans="1:16384" s="5" customFormat="1" ht="13.5" customHeight="1" outlineLevel="1">
      <c r="A7" s="6" t="s">
        <v>4</v>
      </c>
      <c r="B7" s="7"/>
      <c r="C7" s="563"/>
      <c r="D7" s="522"/>
      <c r="E7" s="572"/>
      <c r="F7" s="522"/>
      <c r="G7" s="572"/>
      <c r="H7" s="522"/>
      <c r="I7" s="522"/>
      <c r="J7" s="522"/>
      <c r="K7" s="522"/>
      <c r="L7" s="522"/>
      <c r="M7" s="522"/>
      <c r="N7" s="522"/>
      <c r="O7" s="522"/>
      <c r="P7" s="522"/>
      <c r="Q7" s="522"/>
      <c r="R7" s="522"/>
      <c r="S7" s="522"/>
    </row>
    <row r="8" spans="1:16384" s="10" customFormat="1" ht="13.5" customHeight="1" outlineLevel="1">
      <c r="A8" s="6" t="s">
        <v>5</v>
      </c>
      <c r="B8" s="7"/>
      <c r="C8" s="563"/>
      <c r="D8" s="522"/>
      <c r="E8" s="572"/>
      <c r="F8" s="522"/>
      <c r="G8" s="572"/>
      <c r="H8" s="522"/>
      <c r="I8" s="522"/>
      <c r="J8" s="522"/>
      <c r="K8" s="522"/>
      <c r="L8" s="522"/>
      <c r="M8" s="522"/>
      <c r="N8" s="522"/>
      <c r="O8" s="522"/>
      <c r="P8" s="522"/>
      <c r="Q8" s="522"/>
      <c r="R8" s="522"/>
      <c r="S8" s="522"/>
    </row>
    <row r="9" spans="1:16384" s="10" customFormat="1" ht="13.5" customHeight="1" outlineLevel="1">
      <c r="A9" s="11" t="s">
        <v>6</v>
      </c>
      <c r="B9" s="7"/>
      <c r="C9" s="563"/>
      <c r="D9" s="522"/>
      <c r="E9" s="572"/>
      <c r="F9" s="522"/>
      <c r="G9" s="572"/>
      <c r="H9" s="522"/>
      <c r="I9" s="522"/>
      <c r="J9" s="522"/>
      <c r="K9" s="522"/>
      <c r="L9" s="522"/>
      <c r="M9" s="522"/>
      <c r="N9" s="522"/>
      <c r="O9" s="522"/>
      <c r="P9" s="522"/>
      <c r="Q9" s="522"/>
      <c r="R9" s="522"/>
      <c r="S9" s="522"/>
    </row>
    <row r="10" spans="1:16384" s="14" customFormat="1" ht="13.5" customHeight="1" outlineLevel="1">
      <c r="A10" s="12"/>
      <c r="B10" s="612"/>
      <c r="C10" s="607"/>
      <c r="D10" s="610"/>
      <c r="E10" s="573"/>
      <c r="F10" s="523"/>
      <c r="G10" s="573"/>
      <c r="H10" s="523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</row>
    <row r="11" spans="1:16384" s="16" customFormat="1" ht="13.5" customHeight="1" outlineLevel="1">
      <c r="A11" s="249" t="s">
        <v>7</v>
      </c>
      <c r="B11" s="613" t="str">
        <f>'Master List'!B11</f>
        <v>Silverton Hotel &amp; Casino</v>
      </c>
      <c r="C11" s="608" t="s">
        <v>7</v>
      </c>
      <c r="D11" s="609" t="str">
        <f>'Master List'!D11</f>
        <v>Silverton Hotel &amp; Casino</v>
      </c>
      <c r="E11" s="574"/>
      <c r="F11" s="524"/>
      <c r="G11" s="574"/>
      <c r="H11" s="525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</row>
    <row r="12" spans="1:16384" s="16" customFormat="1" ht="13.5" customHeight="1" outlineLevel="1">
      <c r="A12" s="249" t="s">
        <v>8</v>
      </c>
      <c r="B12" s="613" t="str">
        <f>'Master List'!B12</f>
        <v>3333 Blue Diamond Rd</v>
      </c>
      <c r="C12" s="608" t="s">
        <v>9</v>
      </c>
      <c r="D12" s="609" t="str">
        <f>'Master List'!D12</f>
        <v>3333 Blue Diamond Rd</v>
      </c>
      <c r="E12" s="574"/>
      <c r="F12" s="524"/>
      <c r="G12" s="574"/>
      <c r="H12" s="525"/>
      <c r="I12" s="525"/>
      <c r="J12" s="525"/>
      <c r="K12" s="525"/>
      <c r="L12" s="525"/>
      <c r="M12" s="525"/>
      <c r="N12" s="525"/>
      <c r="O12" s="525"/>
      <c r="P12" s="525"/>
      <c r="Q12" s="525"/>
      <c r="R12" s="525"/>
      <c r="S12" s="525"/>
    </row>
    <row r="13" spans="1:16384" s="16" customFormat="1" ht="13.5" customHeight="1" outlineLevel="1">
      <c r="A13" s="249"/>
      <c r="B13" s="613" t="str">
        <f>'Master List'!B13</f>
        <v>Las Vegas, NV 89139</v>
      </c>
      <c r="C13" s="609"/>
      <c r="D13" s="609" t="str">
        <f>'Master List'!D13</f>
        <v>Las Vegas, NV 89139</v>
      </c>
      <c r="E13" s="574"/>
      <c r="F13" s="526"/>
      <c r="G13" s="574"/>
      <c r="H13" s="525"/>
      <c r="I13" s="525"/>
      <c r="J13" s="525"/>
      <c r="K13" s="525"/>
      <c r="L13" s="525"/>
      <c r="M13" s="525"/>
      <c r="N13" s="525"/>
      <c r="O13" s="525"/>
      <c r="P13" s="525"/>
      <c r="Q13" s="525"/>
      <c r="R13" s="525"/>
      <c r="S13" s="525"/>
    </row>
    <row r="14" spans="1:16384" s="16" customFormat="1" ht="13.5" customHeight="1" outlineLevel="1">
      <c r="A14" s="249"/>
      <c r="B14" s="613">
        <f>'Master List'!B14</f>
        <v>0</v>
      </c>
      <c r="C14" s="609"/>
      <c r="D14" s="609">
        <f>'Master List'!D14</f>
        <v>0</v>
      </c>
      <c r="E14" s="574"/>
      <c r="F14" s="524"/>
      <c r="G14" s="574"/>
      <c r="H14" s="525"/>
      <c r="I14" s="525"/>
      <c r="J14" s="525"/>
      <c r="K14" s="525"/>
      <c r="L14" s="525"/>
      <c r="M14" s="525"/>
      <c r="N14" s="525"/>
      <c r="O14" s="525"/>
      <c r="P14" s="525"/>
      <c r="Q14" s="525"/>
      <c r="R14" s="525"/>
      <c r="S14" s="525"/>
    </row>
    <row r="15" spans="1:16384" s="16" customFormat="1" ht="13.5" customHeight="1" outlineLevel="1">
      <c r="A15" s="249" t="s">
        <v>10</v>
      </c>
      <c r="B15" s="613" t="str">
        <f>'Master List'!B15</f>
        <v>Kirk Golding</v>
      </c>
      <c r="C15" s="608" t="s">
        <v>10</v>
      </c>
      <c r="D15" s="609" t="str">
        <f>'Master List'!D15</f>
        <v>Kirk Golding</v>
      </c>
      <c r="E15" s="574"/>
      <c r="F15" s="524"/>
      <c r="G15" s="574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</row>
    <row r="16" spans="1:16384" s="16" customFormat="1" ht="13.5" customHeight="1" outlineLevel="1">
      <c r="A16" s="249" t="s">
        <v>11</v>
      </c>
      <c r="B16" s="613" t="str">
        <f>'Master List'!B16</f>
        <v>VP of IT</v>
      </c>
      <c r="C16" s="608" t="s">
        <v>11</v>
      </c>
      <c r="D16" s="609" t="str">
        <f>'Master List'!D16</f>
        <v>VP of IT</v>
      </c>
      <c r="E16" s="574"/>
      <c r="F16" s="524"/>
      <c r="G16" s="574"/>
      <c r="H16" s="525"/>
      <c r="I16" s="525"/>
      <c r="J16" s="525"/>
      <c r="K16" s="525"/>
      <c r="L16" s="525"/>
      <c r="M16" s="525"/>
      <c r="N16" s="525"/>
      <c r="O16" s="525"/>
      <c r="P16" s="525"/>
      <c r="Q16" s="525"/>
      <c r="R16" s="525"/>
      <c r="S16" s="525"/>
    </row>
    <row r="17" spans="1:19" s="16" customFormat="1" ht="13.5" customHeight="1" outlineLevel="1">
      <c r="A17" s="249" t="s">
        <v>12</v>
      </c>
      <c r="B17" s="613">
        <f>'Master List'!B17</f>
        <v>0</v>
      </c>
      <c r="C17" s="608" t="s">
        <v>12</v>
      </c>
      <c r="D17" s="609">
        <f>'Master List'!D17</f>
        <v>0</v>
      </c>
      <c r="E17" s="574"/>
      <c r="F17" s="524"/>
      <c r="G17" s="574"/>
      <c r="H17" s="525"/>
      <c r="I17" s="525"/>
      <c r="J17" s="525"/>
      <c r="K17" s="525"/>
      <c r="L17" s="525"/>
      <c r="M17" s="525"/>
      <c r="N17" s="525"/>
      <c r="O17" s="525"/>
      <c r="P17" s="525"/>
      <c r="Q17" s="525"/>
      <c r="R17" s="525"/>
      <c r="S17" s="525"/>
    </row>
    <row r="18" spans="1:19" s="16" customFormat="1" ht="13.5" customHeight="1" outlineLevel="1">
      <c r="A18" s="249" t="s">
        <v>13</v>
      </c>
      <c r="B18" s="613">
        <f>'Master List'!B18</f>
        <v>0</v>
      </c>
      <c r="C18" s="608" t="s">
        <v>13</v>
      </c>
      <c r="D18" s="609">
        <f>'Master List'!D18</f>
        <v>0</v>
      </c>
      <c r="E18" s="575"/>
      <c r="F18" s="527"/>
      <c r="G18" s="575"/>
      <c r="H18" s="527"/>
      <c r="I18" s="525"/>
      <c r="J18" s="525"/>
      <c r="K18" s="525"/>
      <c r="L18" s="525"/>
      <c r="M18" s="525"/>
      <c r="N18" s="525"/>
      <c r="O18" s="525"/>
      <c r="P18" s="525"/>
      <c r="Q18" s="525"/>
      <c r="R18" s="525"/>
      <c r="S18" s="525"/>
    </row>
    <row r="19" spans="1:19" s="16" customFormat="1" ht="13.5" customHeight="1" outlineLevel="1">
      <c r="A19" s="249" t="s">
        <v>14</v>
      </c>
      <c r="B19" s="613" t="str">
        <f>'Master List'!B19</f>
        <v>(702) 491-3884</v>
      </c>
      <c r="C19" s="608" t="s">
        <v>14</v>
      </c>
      <c r="D19" s="609" t="str">
        <f>'Master List'!D19</f>
        <v>(702) 491-3884</v>
      </c>
      <c r="E19" s="575"/>
      <c r="F19" s="527"/>
      <c r="G19" s="575"/>
      <c r="H19" s="527"/>
      <c r="I19" s="525"/>
      <c r="J19" s="525"/>
      <c r="K19" s="525"/>
      <c r="L19" s="525"/>
      <c r="M19" s="525"/>
      <c r="N19" s="525"/>
      <c r="O19" s="525"/>
      <c r="P19" s="525"/>
      <c r="Q19" s="525"/>
      <c r="R19" s="525"/>
      <c r="S19" s="525"/>
    </row>
    <row r="20" spans="1:19" s="16" customFormat="1" ht="13.5" customHeight="1" outlineLevel="1">
      <c r="A20" s="249" t="s">
        <v>15</v>
      </c>
      <c r="B20" s="613" t="str">
        <f>'Master List'!B20</f>
        <v>kirk.golding@silvertoncasino.com</v>
      </c>
      <c r="C20" s="608" t="s">
        <v>15</v>
      </c>
      <c r="D20" s="609" t="str">
        <f>'Master List'!D20</f>
        <v>kirk.golding@silvertoncasino.com</v>
      </c>
      <c r="E20" s="575"/>
      <c r="F20" s="527"/>
      <c r="G20" s="575"/>
      <c r="H20" s="527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</row>
    <row r="21" spans="1:19" s="16" customFormat="1" ht="13.5" customHeight="1" outlineLevel="1">
      <c r="A21" s="249"/>
      <c r="B21" s="613"/>
      <c r="C21" s="609"/>
      <c r="D21" s="611"/>
      <c r="E21" s="575"/>
      <c r="F21" s="527"/>
      <c r="G21" s="575"/>
      <c r="H21" s="527"/>
      <c r="I21" s="525"/>
      <c r="J21" s="525"/>
      <c r="K21" s="525"/>
      <c r="L21" s="525"/>
      <c r="M21" s="525"/>
      <c r="N21" s="525"/>
      <c r="O21" s="525"/>
      <c r="P21" s="525"/>
      <c r="Q21" s="525"/>
      <c r="R21" s="525"/>
      <c r="S21" s="525"/>
    </row>
    <row r="22" spans="1:19" s="16" customFormat="1" ht="13.5" customHeight="1" outlineLevel="1">
      <c r="A22" s="18" t="s">
        <v>16</v>
      </c>
      <c r="B22" s="613">
        <f>'Master List'!B23</f>
        <v>0</v>
      </c>
      <c r="C22" s="608"/>
      <c r="D22" s="609"/>
      <c r="E22" s="575"/>
      <c r="F22" s="527"/>
      <c r="G22" s="575"/>
      <c r="H22" s="527"/>
      <c r="I22" s="525"/>
      <c r="J22" s="525"/>
      <c r="K22" s="525"/>
      <c r="L22" s="525"/>
      <c r="M22" s="525"/>
      <c r="N22" s="525"/>
      <c r="O22" s="525"/>
      <c r="P22" s="525"/>
      <c r="Q22" s="525"/>
      <c r="R22" s="525"/>
      <c r="S22" s="525"/>
    </row>
    <row r="23" spans="1:19" s="16" customFormat="1" ht="13.5" customHeight="1" outlineLevel="1">
      <c r="A23" s="18" t="s">
        <v>17</v>
      </c>
      <c r="B23" s="614">
        <f>'Master List'!B22</f>
        <v>9654.2543105769237</v>
      </c>
      <c r="C23" s="608"/>
      <c r="D23" s="609"/>
      <c r="E23" s="575"/>
      <c r="F23" s="527"/>
      <c r="G23" s="575"/>
      <c r="H23" s="527"/>
      <c r="I23" s="525"/>
      <c r="J23" s="525"/>
      <c r="K23" s="525"/>
      <c r="L23" s="525"/>
      <c r="M23" s="525"/>
      <c r="N23" s="525"/>
      <c r="O23" s="525"/>
      <c r="P23" s="525"/>
      <c r="Q23" s="525"/>
      <c r="R23" s="525"/>
      <c r="S23" s="525"/>
    </row>
    <row r="24" spans="1:19" s="16" customFormat="1" ht="13.5" customHeight="1" outlineLevel="1">
      <c r="A24" s="256" t="s">
        <v>18</v>
      </c>
      <c r="B24" s="613">
        <f>'Master List'!B24</f>
        <v>0</v>
      </c>
      <c r="C24" s="609"/>
      <c r="D24" s="609"/>
      <c r="E24" s="575"/>
      <c r="F24" s="527"/>
      <c r="G24" s="575"/>
      <c r="H24" s="527"/>
      <c r="I24" s="525"/>
      <c r="J24" s="525"/>
      <c r="K24" s="525"/>
      <c r="L24" s="525"/>
      <c r="M24" s="525"/>
      <c r="N24" s="525"/>
      <c r="O24" s="525"/>
      <c r="P24" s="525"/>
      <c r="Q24" s="525"/>
      <c r="R24" s="525"/>
      <c r="S24" s="525"/>
    </row>
    <row r="25" spans="1:19" s="16" customFormat="1" ht="13.5" customHeight="1">
      <c r="B25" s="615"/>
      <c r="C25" s="609"/>
      <c r="D25" s="609"/>
      <c r="E25" s="574"/>
      <c r="F25" s="527"/>
      <c r="G25" s="575"/>
      <c r="H25" s="527"/>
      <c r="I25" s="525"/>
      <c r="J25" s="525"/>
      <c r="K25" s="525"/>
      <c r="L25" s="525"/>
      <c r="M25" s="525"/>
      <c r="N25" s="525"/>
      <c r="O25" s="525"/>
      <c r="P25" s="525"/>
      <c r="Q25" s="525"/>
      <c r="R25" s="525"/>
      <c r="S25" s="525"/>
    </row>
    <row r="26" spans="1:19" s="15" customFormat="1" ht="13.5" customHeight="1" outlineLevel="1" thickBot="1">
      <c r="A26" s="274" t="s">
        <v>91</v>
      </c>
      <c r="B26" s="275"/>
      <c r="C26" s="564"/>
      <c r="D26" s="500"/>
      <c r="E26" s="576"/>
      <c r="F26" s="500"/>
      <c r="G26" s="576"/>
      <c r="H26" s="500"/>
      <c r="I26" s="500"/>
      <c r="J26" s="500"/>
      <c r="K26" s="500"/>
      <c r="L26" s="500"/>
      <c r="M26" s="500"/>
      <c r="N26" s="500"/>
      <c r="O26" s="500"/>
      <c r="P26" s="500"/>
      <c r="Q26" s="500"/>
      <c r="R26" s="500"/>
      <c r="S26" s="500"/>
    </row>
    <row r="27" spans="1:19" s="14" customFormat="1" ht="13.5" customHeight="1" outlineLevel="1">
      <c r="A27" s="56"/>
      <c r="B27" s="33"/>
      <c r="C27" s="501"/>
      <c r="D27" s="501"/>
      <c r="E27" s="577"/>
      <c r="F27" s="501"/>
      <c r="G27" s="577"/>
      <c r="H27" s="501"/>
      <c r="I27" s="502"/>
      <c r="J27" s="503"/>
      <c r="K27" s="503"/>
      <c r="L27" s="503"/>
      <c r="M27" s="503"/>
      <c r="N27" s="503"/>
      <c r="O27" s="503"/>
      <c r="P27" s="503"/>
      <c r="Q27" s="503"/>
      <c r="R27" s="503"/>
      <c r="S27" s="503"/>
    </row>
    <row r="28" spans="1:19" s="495" customFormat="1" ht="10.5" customHeight="1" outlineLevel="1">
      <c r="A28" s="493" t="s">
        <v>92</v>
      </c>
      <c r="B28" s="494"/>
      <c r="C28" s="504"/>
      <c r="D28" s="504"/>
      <c r="E28" s="578"/>
      <c r="F28" s="504"/>
      <c r="G28" s="591"/>
      <c r="H28" s="505"/>
      <c r="I28" s="506"/>
      <c r="J28" s="506"/>
      <c r="K28" s="506"/>
      <c r="L28" s="506"/>
      <c r="M28" s="506"/>
      <c r="N28" s="506"/>
      <c r="O28" s="506"/>
      <c r="P28" s="506"/>
      <c r="Q28" s="506"/>
      <c r="R28" s="506"/>
      <c r="S28" s="506"/>
    </row>
    <row r="29" spans="1:19" s="495" customFormat="1" ht="10.5" customHeight="1" outlineLevel="1">
      <c r="A29" s="496" t="s">
        <v>93</v>
      </c>
      <c r="B29" s="494"/>
      <c r="C29" s="504"/>
      <c r="D29" s="504"/>
      <c r="E29" s="578"/>
      <c r="F29" s="504"/>
      <c r="G29" s="591"/>
      <c r="H29" s="505"/>
      <c r="I29" s="506"/>
      <c r="J29" s="506"/>
      <c r="K29" s="506"/>
      <c r="L29" s="506"/>
      <c r="M29" s="506"/>
      <c r="N29" s="506"/>
      <c r="O29" s="506"/>
      <c r="P29" s="506"/>
      <c r="Q29" s="506"/>
      <c r="R29" s="506"/>
      <c r="S29" s="506"/>
    </row>
    <row r="30" spans="1:19" s="495" customFormat="1" ht="10.5" customHeight="1" outlineLevel="1">
      <c r="A30" s="497" t="s">
        <v>94</v>
      </c>
      <c r="B30" s="494"/>
      <c r="C30" s="504"/>
      <c r="D30" s="504"/>
      <c r="E30" s="578"/>
      <c r="F30" s="504"/>
      <c r="G30" s="591"/>
      <c r="H30" s="505"/>
      <c r="I30" s="506"/>
      <c r="J30" s="506"/>
      <c r="K30" s="506"/>
      <c r="L30" s="506"/>
      <c r="M30" s="506"/>
      <c r="N30" s="506"/>
      <c r="O30" s="506"/>
      <c r="P30" s="506"/>
      <c r="Q30" s="506"/>
      <c r="R30" s="506"/>
      <c r="S30" s="506"/>
    </row>
    <row r="31" spans="1:19" s="495" customFormat="1" ht="10.5" customHeight="1" outlineLevel="1">
      <c r="A31" s="498" t="s">
        <v>95</v>
      </c>
      <c r="B31" s="494"/>
      <c r="C31" s="504"/>
      <c r="D31" s="504"/>
      <c r="E31" s="578"/>
      <c r="F31" s="504"/>
      <c r="G31" s="591"/>
      <c r="H31" s="505"/>
      <c r="I31" s="506"/>
      <c r="J31" s="506"/>
      <c r="K31" s="506"/>
      <c r="L31" s="506"/>
      <c r="M31" s="506"/>
      <c r="N31" s="506"/>
      <c r="O31" s="506"/>
      <c r="P31" s="506"/>
      <c r="Q31" s="506"/>
      <c r="R31" s="506"/>
      <c r="S31" s="506"/>
    </row>
    <row r="32" spans="1:19" s="495" customFormat="1" ht="10.5" customHeight="1" outlineLevel="1">
      <c r="A32" s="499" t="s">
        <v>96</v>
      </c>
      <c r="B32" s="494"/>
      <c r="C32" s="504"/>
      <c r="D32" s="504"/>
      <c r="E32" s="578"/>
      <c r="F32" s="504"/>
      <c r="G32" s="591"/>
      <c r="H32" s="505"/>
      <c r="I32" s="506"/>
      <c r="J32" s="506"/>
      <c r="K32" s="506"/>
      <c r="L32" s="506"/>
      <c r="M32" s="506"/>
      <c r="N32" s="506"/>
      <c r="O32" s="506"/>
      <c r="P32" s="506"/>
      <c r="Q32" s="506"/>
      <c r="R32" s="506"/>
      <c r="S32" s="506"/>
    </row>
    <row r="33" spans="1:19" s="495" customFormat="1" ht="10.5" customHeight="1" outlineLevel="1">
      <c r="A33" s="496" t="s">
        <v>97</v>
      </c>
      <c r="B33" s="494"/>
      <c r="C33" s="528"/>
      <c r="D33" s="528"/>
      <c r="E33" s="578"/>
      <c r="F33" s="504"/>
      <c r="G33" s="591"/>
      <c r="H33" s="505"/>
      <c r="I33" s="506"/>
      <c r="J33" s="506"/>
      <c r="K33" s="506"/>
      <c r="L33" s="506"/>
      <c r="M33" s="506"/>
      <c r="N33" s="506"/>
      <c r="O33" s="506"/>
      <c r="P33" s="506"/>
      <c r="Q33" s="506"/>
      <c r="R33" s="506"/>
      <c r="S33" s="506"/>
    </row>
    <row r="34" spans="1:19" s="14" customFormat="1" ht="13.5" customHeight="1">
      <c r="A34" s="56"/>
      <c r="B34" s="503"/>
      <c r="C34" s="503"/>
      <c r="D34" s="503"/>
      <c r="E34" s="579"/>
      <c r="F34" s="501"/>
      <c r="G34" s="577"/>
      <c r="H34" s="503"/>
      <c r="I34" s="502"/>
      <c r="J34" s="503"/>
      <c r="K34" s="503"/>
      <c r="L34" s="503"/>
      <c r="M34" s="503"/>
      <c r="N34" s="503"/>
      <c r="O34" s="503"/>
      <c r="P34" s="503"/>
      <c r="Q34" s="503"/>
      <c r="R34" s="503"/>
      <c r="S34" s="503"/>
    </row>
    <row r="35" spans="1:19" s="15" customFormat="1" ht="13.5" customHeight="1" thickBot="1">
      <c r="A35" s="274" t="s">
        <v>98</v>
      </c>
      <c r="B35" s="275"/>
      <c r="C35" s="564"/>
      <c r="D35" s="500"/>
      <c r="E35" s="576"/>
      <c r="F35" s="500"/>
      <c r="G35" s="576"/>
      <c r="H35" s="500"/>
      <c r="I35" s="500"/>
      <c r="J35" s="500"/>
      <c r="K35" s="500"/>
      <c r="L35" s="500"/>
      <c r="M35" s="500"/>
      <c r="N35" s="500"/>
      <c r="O35" s="500"/>
      <c r="P35" s="500"/>
      <c r="Q35" s="500"/>
      <c r="R35" s="500"/>
      <c r="S35" s="500"/>
    </row>
    <row r="36" spans="1:19" s="14" customFormat="1" ht="13.5" customHeight="1">
      <c r="A36" s="57"/>
      <c r="B36" s="33"/>
      <c r="C36" s="501"/>
      <c r="D36" s="501"/>
      <c r="E36" s="577"/>
      <c r="F36" s="501"/>
      <c r="G36" s="577"/>
      <c r="H36" s="501"/>
      <c r="I36" s="502"/>
      <c r="J36" s="503"/>
      <c r="K36" s="503"/>
      <c r="L36" s="503"/>
      <c r="M36" s="503"/>
      <c r="N36" s="503"/>
      <c r="O36" s="503"/>
      <c r="P36" s="503"/>
      <c r="Q36" s="503"/>
      <c r="R36" s="503"/>
      <c r="S36" s="503"/>
    </row>
    <row r="37" spans="1:19" s="16" customFormat="1" ht="13.5" customHeight="1">
      <c r="A37" s="278"/>
      <c r="B37" s="107"/>
      <c r="C37" s="565"/>
      <c r="D37" s="507"/>
      <c r="E37" s="571"/>
      <c r="F37" s="507"/>
      <c r="G37" s="571" t="s">
        <v>182</v>
      </c>
      <c r="H37" s="507" t="s">
        <v>183</v>
      </c>
      <c r="I37" s="507"/>
      <c r="J37" s="507"/>
      <c r="K37" s="507"/>
      <c r="L37" s="507"/>
      <c r="M37" s="507"/>
      <c r="N37" s="507" t="s">
        <v>184</v>
      </c>
      <c r="O37" s="507" t="s">
        <v>184</v>
      </c>
      <c r="P37" s="507" t="s">
        <v>184</v>
      </c>
      <c r="Q37" s="507" t="s">
        <v>184</v>
      </c>
      <c r="R37" s="507" t="s">
        <v>184</v>
      </c>
      <c r="S37" s="507" t="s">
        <v>184</v>
      </c>
    </row>
    <row r="38" spans="1:19" s="15" customFormat="1" ht="13.5" customHeight="1" thickBot="1">
      <c r="A38" s="276" t="s">
        <v>58</v>
      </c>
      <c r="B38" s="277" t="s">
        <v>60</v>
      </c>
      <c r="C38" s="566" t="s">
        <v>59</v>
      </c>
      <c r="D38" s="508" t="s">
        <v>61</v>
      </c>
      <c r="E38" s="580" t="s">
        <v>255</v>
      </c>
      <c r="F38" s="508" t="s">
        <v>99</v>
      </c>
      <c r="G38" s="580" t="s">
        <v>181</v>
      </c>
      <c r="H38" s="508" t="s">
        <v>248</v>
      </c>
      <c r="I38" s="508" t="s">
        <v>100</v>
      </c>
      <c r="J38" s="508" t="s">
        <v>101</v>
      </c>
      <c r="K38" s="508" t="s">
        <v>102</v>
      </c>
      <c r="L38" s="508" t="s">
        <v>103</v>
      </c>
      <c r="M38" s="508" t="s">
        <v>104</v>
      </c>
      <c r="N38" s="508" t="s">
        <v>249</v>
      </c>
      <c r="O38" s="508" t="s">
        <v>250</v>
      </c>
      <c r="P38" s="508" t="s">
        <v>251</v>
      </c>
      <c r="Q38" s="508" t="s">
        <v>252</v>
      </c>
      <c r="R38" s="508" t="s">
        <v>253</v>
      </c>
      <c r="S38" s="508" t="s">
        <v>254</v>
      </c>
    </row>
    <row r="39" spans="1:19" s="14" customFormat="1" ht="13.5" customHeight="1">
      <c r="A39" s="477" t="str">
        <f>IF('Pivot Table'!A5="(blank)",0,'Pivot Table'!A5)</f>
        <v>CEN-CI3-3</v>
      </c>
      <c r="B39" s="551" t="str">
        <f>IF($A39&gt;0,VLOOKUP($A39,'Pivot Table'!$A$4:$L$240,MATCH(B$38,'Pivot Table'!$A$4:$L$4,0),FALSE)," ")</f>
        <v>Crestron</v>
      </c>
      <c r="C39" s="529">
        <f>IF($A39&gt;0,VLOOKUP($A39,'Pivot Table'!$A$4:$L$240,MATCH(C$38,'Pivot Table'!$A$4:$L$4,0),FALSE)," ")</f>
        <v>1</v>
      </c>
      <c r="D39" s="551" t="str">
        <f>IF($A39&gt;0,VLOOKUP($A39,'Pivot Table'!$A$4:$L$240,MATCH(D$38,'Pivot Table'!$A$4:$L$4,0),FALSE)," ")</f>
        <v>3-Series™ Card Interface – 3 Slot; includes PW-2420RU</v>
      </c>
      <c r="E39" s="551">
        <f>IF($A39&gt;0,VLOOKUP($A39,'Pivot Table'!$A$4:$L$240,MATCH(E$38,'Pivot Table'!$A$4:$L$4,0),FALSE)," ")</f>
        <v>900</v>
      </c>
      <c r="F39" s="553">
        <v>0</v>
      </c>
      <c r="G39" s="551">
        <f>IF(A39&gt;0,(C39*E39)*(1-F39),0)</f>
        <v>900</v>
      </c>
      <c r="H39" s="551">
        <f>IF($A39&gt;0,VLOOKUP($A39,'Pivot Table'!$A$4:$L$240,MATCH(H$38,'Pivot Table'!$A$4:$L$4,0),FALSE)," ")</f>
        <v>1440</v>
      </c>
      <c r="I39" s="509"/>
      <c r="J39" s="509"/>
      <c r="K39" s="509"/>
      <c r="L39" s="509"/>
      <c r="M39" s="509"/>
      <c r="N39" s="529">
        <f>IF($A39&gt;0,VLOOKUP($A39,'Pivot Table'!$A$4:$L$240,MATCH(N$38,'Pivot Table'!$A$4:$L$4,0),FALSE)," ")</f>
        <v>0</v>
      </c>
      <c r="O39" s="529">
        <f>IF($A39&gt;0,VLOOKUP($A39,'Pivot Table'!$A$4:$L$240,MATCH(O$38,'Pivot Table'!$A$4:$L$4,0),FALSE)," ")</f>
        <v>0</v>
      </c>
      <c r="P39" s="529">
        <f>IF($A39&gt;0,VLOOKUP($A39,'Pivot Table'!$A$4:$L$240,MATCH(P$38,'Pivot Table'!$A$4:$L$4,0),FALSE)," ")</f>
        <v>0</v>
      </c>
      <c r="Q39" s="529">
        <f>IF($A39&gt;0,VLOOKUP($A39,'Pivot Table'!$A$4:$L$240,MATCH(Q$38,'Pivot Table'!$A$4:$L$4,0),FALSE)," ")</f>
        <v>16</v>
      </c>
      <c r="R39" s="529">
        <f>IF($A39&gt;0,VLOOKUP($A39,'Pivot Table'!$A$4:$L$240,MATCH(R$38,'Pivot Table'!$A$4:$L$4,0),FALSE)," ")</f>
        <v>1</v>
      </c>
      <c r="S39" s="529">
        <f>IF($A39&gt;0,VLOOKUP($A39,'Pivot Table'!$A$4:$L$240,MATCH(S$38,'Pivot Table'!$A$4:$L$4,0),FALSE)," ")</f>
        <v>26</v>
      </c>
    </row>
    <row r="40" spans="1:19" s="14" customFormat="1" ht="13.5" customHeight="1">
      <c r="A40" s="477" t="str">
        <f>IF('Pivot Table'!A6="(blank)",0,'Pivot Table'!A6)</f>
        <v>C3IR-8</v>
      </c>
      <c r="B40" s="551" t="str">
        <f>IF($A40&gt;0,VLOOKUP($A40,'Pivot Table'!$A$4:$L$240,MATCH(B$38,'Pivot Table'!$A$4:$L$4,0),FALSE)," ")</f>
        <v>Crestron</v>
      </c>
      <c r="C40" s="529">
        <f>IF($A40&gt;0,VLOOKUP($A40,'Pivot Table'!$A$4:$L$240,MATCH(C$38,'Pivot Table'!$A$4:$L$4,0),FALSE)," ")</f>
        <v>2</v>
      </c>
      <c r="D40" s="551" t="str">
        <f>IF($A40&gt;0,VLOOKUP($A40,'Pivot Table'!$A$4:$L$240,MATCH(D$38,'Pivot Table'!$A$4:$L$4,0),FALSE)," ")</f>
        <v>3-Series™ Control Card – 8 IR Ports</v>
      </c>
      <c r="E40" s="551">
        <f>IF($A40&gt;0,VLOOKUP($A40,'Pivot Table'!$A$4:$L$240,MATCH(E$38,'Pivot Table'!$A$4:$L$4,0),FALSE)," ")</f>
        <v>350</v>
      </c>
      <c r="F40" s="553"/>
      <c r="G40" s="551">
        <f>IF(A40&gt;0,(C40*E40)*(1-F40),0)</f>
        <v>700</v>
      </c>
      <c r="H40" s="551">
        <f>IF($A40&gt;0,VLOOKUP($A40,'Pivot Table'!$A$4:$L$240,MATCH(H$38,'Pivot Table'!$A$4:$L$4,0),FALSE)," ")</f>
        <v>1120</v>
      </c>
      <c r="I40" s="509"/>
      <c r="J40" s="509"/>
      <c r="K40" s="509"/>
      <c r="L40" s="509"/>
      <c r="M40" s="509"/>
      <c r="N40" s="529">
        <f>IF($A40&gt;0,VLOOKUP($A40,'Pivot Table'!$A$4:$L$240,MATCH(N$38,'Pivot Table'!$A$4:$L$4,0),FALSE)," ")</f>
        <v>0</v>
      </c>
      <c r="O40" s="529">
        <f>IF($A40&gt;0,VLOOKUP($A40,'Pivot Table'!$A$4:$L$240,MATCH(O$38,'Pivot Table'!$A$4:$L$4,0),FALSE)," ")</f>
        <v>0</v>
      </c>
      <c r="P40" s="529">
        <f>IF($A40&gt;0,VLOOKUP($A40,'Pivot Table'!$A$4:$L$240,MATCH(P$38,'Pivot Table'!$A$4:$L$4,0),FALSE)," ")</f>
        <v>0</v>
      </c>
      <c r="Q40" s="529">
        <f>IF($A40&gt;0,VLOOKUP($A40,'Pivot Table'!$A$4:$L$240,MATCH(Q$38,'Pivot Table'!$A$4:$L$4,0),FALSE)," ")</f>
        <v>16</v>
      </c>
      <c r="R40" s="529">
        <f>IF($A40&gt;0,VLOOKUP($A40,'Pivot Table'!$A$4:$L$240,MATCH(R$38,'Pivot Table'!$A$4:$L$4,0),FALSE)," ")</f>
        <v>0.5</v>
      </c>
      <c r="S40" s="529">
        <f>IF($A40&gt;0,VLOOKUP($A40,'Pivot Table'!$A$4:$L$240,MATCH(S$38,'Pivot Table'!$A$4:$L$4,0),FALSE)," ")</f>
        <v>0</v>
      </c>
    </row>
    <row r="41" spans="1:19" s="14" customFormat="1" ht="13.5" customHeight="1">
      <c r="A41" s="477">
        <f>IF('Pivot Table'!A7="(blank)",0,'Pivot Table'!A7)</f>
        <v>0</v>
      </c>
      <c r="B41" s="551" t="str">
        <f>IF($A41&gt;0,VLOOKUP($A41,'Pivot Table'!$A$4:$L$240,MATCH(B$38,'Pivot Table'!$A$4:$L$4,0),FALSE)," ")</f>
        <v xml:space="preserve"> </v>
      </c>
      <c r="C41" s="529" t="str">
        <f>IF($A41&gt;0,VLOOKUP($A41,'Pivot Table'!$A$4:$L$240,MATCH(C$38,'Pivot Table'!$A$4:$L$4,0),FALSE)," ")</f>
        <v xml:space="preserve"> </v>
      </c>
      <c r="D41" s="551" t="str">
        <f>IF($A41&gt;0,VLOOKUP($A41,'Pivot Table'!$A$4:$L$240,MATCH(D$38,'Pivot Table'!$A$4:$L$4,0),FALSE)," ")</f>
        <v xml:space="preserve"> </v>
      </c>
      <c r="E41" s="551" t="str">
        <f>IF($A41&gt;0,VLOOKUP($A41,'Pivot Table'!$A$4:$L$240,MATCH(E$38,'Pivot Table'!$A$4:$L$4,0),FALSE)," ")</f>
        <v xml:space="preserve"> </v>
      </c>
      <c r="F41" s="553">
        <v>0</v>
      </c>
      <c r="G41" s="551">
        <f t="shared" ref="G41:G104" si="0">IF(A41&gt;0,(C41*E41)*(1-F41),0)</f>
        <v>0</v>
      </c>
      <c r="H41" s="551" t="str">
        <f>IF($A41&gt;0,VLOOKUP($A41,'Pivot Table'!$A$4:$L$240,MATCH(H$38,'Pivot Table'!$A$4:$L$4,0),FALSE)," ")</f>
        <v xml:space="preserve"> </v>
      </c>
      <c r="I41" s="509"/>
      <c r="J41" s="509"/>
      <c r="K41" s="509"/>
      <c r="L41" s="509"/>
      <c r="M41" s="509"/>
      <c r="N41" s="529" t="str">
        <f>IF($A41&gt;0,VLOOKUP($A41,'Pivot Table'!$A$4:$L$240,MATCH(N$38,'Pivot Table'!$A$4:$L$4,0),FALSE)," ")</f>
        <v xml:space="preserve"> </v>
      </c>
      <c r="O41" s="529" t="str">
        <f>IF($A41&gt;0,VLOOKUP($A41,'Pivot Table'!$A$4:$L$240,MATCH(O$38,'Pivot Table'!$A$4:$L$4,0),FALSE)," ")</f>
        <v xml:space="preserve"> </v>
      </c>
      <c r="P41" s="529" t="str">
        <f>IF($A41&gt;0,VLOOKUP($A41,'Pivot Table'!$A$4:$L$240,MATCH(P$38,'Pivot Table'!$A$4:$L$4,0),FALSE)," ")</f>
        <v xml:space="preserve"> </v>
      </c>
      <c r="Q41" s="529" t="str">
        <f>IF($A41&gt;0,VLOOKUP($A41,'Pivot Table'!$A$4:$L$240,MATCH(Q$38,'Pivot Table'!$A$4:$L$4,0),FALSE)," ")</f>
        <v xml:space="preserve"> </v>
      </c>
      <c r="R41" s="529" t="str">
        <f>IF($A41&gt;0,VLOOKUP($A41,'Pivot Table'!$A$4:$L$240,MATCH(R$38,'Pivot Table'!$A$4:$L$4,0),FALSE)," ")</f>
        <v xml:space="preserve"> </v>
      </c>
      <c r="S41" s="529" t="str">
        <f>IF($A41&gt;0,VLOOKUP($A41,'Pivot Table'!$A$4:$L$240,MATCH(S$38,'Pivot Table'!$A$4:$L$4,0),FALSE)," ")</f>
        <v xml:space="preserve"> </v>
      </c>
    </row>
    <row r="42" spans="1:19" s="14" customFormat="1" ht="13.5" customHeight="1">
      <c r="A42" s="477">
        <f>IF('Pivot Table'!A8="(blank)",0,'Pivot Table'!A8)</f>
        <v>0</v>
      </c>
      <c r="B42" s="551" t="str">
        <f>IF($A42&gt;0,VLOOKUP($A42,'Pivot Table'!$A$4:$L$240,MATCH(B$38,'Pivot Table'!$A$4:$L$4,0),FALSE)," ")</f>
        <v xml:space="preserve"> </v>
      </c>
      <c r="C42" s="529" t="str">
        <f>IF($A42&gt;0,VLOOKUP($A42,'Pivot Table'!$A$4:$L$240,MATCH(C$38,'Pivot Table'!$A$4:$L$4,0),FALSE)," ")</f>
        <v xml:space="preserve"> </v>
      </c>
      <c r="D42" s="551" t="str">
        <f>IF($A42&gt;0,VLOOKUP($A42,'Pivot Table'!$A$4:$L$240,MATCH(D$38,'Pivot Table'!$A$4:$L$4,0),FALSE)," ")</f>
        <v xml:space="preserve"> </v>
      </c>
      <c r="E42" s="551" t="str">
        <f>IF($A42&gt;0,VLOOKUP($A42,'Pivot Table'!$A$4:$L$240,MATCH(E$38,'Pivot Table'!$A$4:$L$4,0),FALSE)," ")</f>
        <v xml:space="preserve"> </v>
      </c>
      <c r="F42" s="553">
        <v>0</v>
      </c>
      <c r="G42" s="551">
        <f t="shared" si="0"/>
        <v>0</v>
      </c>
      <c r="H42" s="551" t="str">
        <f>IF($A42&gt;0,VLOOKUP($A42,'Pivot Table'!$A$4:$L$240,MATCH(H$38,'Pivot Table'!$A$4:$L$4,0),FALSE)," ")</f>
        <v xml:space="preserve"> </v>
      </c>
      <c r="I42" s="509"/>
      <c r="J42" s="509"/>
      <c r="K42" s="509"/>
      <c r="L42" s="509"/>
      <c r="M42" s="509"/>
      <c r="N42" s="529" t="str">
        <f>IF($A42&gt;0,VLOOKUP($A42,'Pivot Table'!$A$4:$L$240,MATCH(N$38,'Pivot Table'!$A$4:$L$4,0),FALSE)," ")</f>
        <v xml:space="preserve"> </v>
      </c>
      <c r="O42" s="529" t="str">
        <f>IF($A42&gt;0,VLOOKUP($A42,'Pivot Table'!$A$4:$L$240,MATCH(O$38,'Pivot Table'!$A$4:$L$4,0),FALSE)," ")</f>
        <v xml:space="preserve"> </v>
      </c>
      <c r="P42" s="529" t="str">
        <f>IF($A42&gt;0,VLOOKUP($A42,'Pivot Table'!$A$4:$L$240,MATCH(P$38,'Pivot Table'!$A$4:$L$4,0),FALSE)," ")</f>
        <v xml:space="preserve"> </v>
      </c>
      <c r="Q42" s="529" t="str">
        <f>IF($A42&gt;0,VLOOKUP($A42,'Pivot Table'!$A$4:$L$240,MATCH(Q$38,'Pivot Table'!$A$4:$L$4,0),FALSE)," ")</f>
        <v xml:space="preserve"> </v>
      </c>
      <c r="R42" s="529" t="str">
        <f>IF($A42&gt;0,VLOOKUP($A42,'Pivot Table'!$A$4:$L$240,MATCH(R$38,'Pivot Table'!$A$4:$L$4,0),FALSE)," ")</f>
        <v xml:space="preserve"> </v>
      </c>
      <c r="S42" s="529" t="str">
        <f>IF($A42&gt;0,VLOOKUP($A42,'Pivot Table'!$A$4:$L$240,MATCH(S$38,'Pivot Table'!$A$4:$L$4,0),FALSE)," ")</f>
        <v xml:space="preserve"> </v>
      </c>
    </row>
    <row r="43" spans="1:19" s="14" customFormat="1" ht="13.5" customHeight="1">
      <c r="A43" s="477">
        <f>IF('Pivot Table'!A9="(blank)",0,'Pivot Table'!A9)</f>
        <v>0</v>
      </c>
      <c r="B43" s="551" t="str">
        <f>IF($A43&gt;0,VLOOKUP($A43,'Pivot Table'!$A$4:$L$240,MATCH(B$38,'Pivot Table'!$A$4:$L$4,0),FALSE)," ")</f>
        <v xml:space="preserve"> </v>
      </c>
      <c r="C43" s="529" t="str">
        <f>IF($A43&gt;0,VLOOKUP($A43,'Pivot Table'!$A$4:$L$240,MATCH(C$38,'Pivot Table'!$A$4:$L$4,0),FALSE)," ")</f>
        <v xml:space="preserve"> </v>
      </c>
      <c r="D43" s="551" t="str">
        <f>IF($A43&gt;0,VLOOKUP($A43,'Pivot Table'!$A$4:$L$240,MATCH(D$38,'Pivot Table'!$A$4:$L$4,0),FALSE)," ")</f>
        <v xml:space="preserve"> </v>
      </c>
      <c r="E43" s="551" t="str">
        <f>IF($A43&gt;0,VLOOKUP($A43,'Pivot Table'!$A$4:$L$240,MATCH(E$38,'Pivot Table'!$A$4:$L$4,0),FALSE)," ")</f>
        <v xml:space="preserve"> </v>
      </c>
      <c r="F43" s="553">
        <v>0</v>
      </c>
      <c r="G43" s="551">
        <f t="shared" si="0"/>
        <v>0</v>
      </c>
      <c r="H43" s="551" t="str">
        <f>IF($A43&gt;0,VLOOKUP($A43,'Pivot Table'!$A$4:$L$240,MATCH(H$38,'Pivot Table'!$A$4:$L$4,0),FALSE)," ")</f>
        <v xml:space="preserve"> </v>
      </c>
      <c r="I43" s="509"/>
      <c r="J43" s="509"/>
      <c r="K43" s="509"/>
      <c r="L43" s="509"/>
      <c r="M43" s="509"/>
      <c r="N43" s="529" t="str">
        <f>IF($A43&gt;0,VLOOKUP($A43,'Pivot Table'!$A$4:$L$240,MATCH(N$38,'Pivot Table'!$A$4:$L$4,0),FALSE)," ")</f>
        <v xml:space="preserve"> </v>
      </c>
      <c r="O43" s="529" t="str">
        <f>IF($A43&gt;0,VLOOKUP($A43,'Pivot Table'!$A$4:$L$240,MATCH(O$38,'Pivot Table'!$A$4:$L$4,0),FALSE)," ")</f>
        <v xml:space="preserve"> </v>
      </c>
      <c r="P43" s="529" t="str">
        <f>IF($A43&gt;0,VLOOKUP($A43,'Pivot Table'!$A$4:$L$240,MATCH(P$38,'Pivot Table'!$A$4:$L$4,0),FALSE)," ")</f>
        <v xml:space="preserve"> </v>
      </c>
      <c r="Q43" s="529" t="str">
        <f>IF($A43&gt;0,VLOOKUP($A43,'Pivot Table'!$A$4:$L$240,MATCH(Q$38,'Pivot Table'!$A$4:$L$4,0),FALSE)," ")</f>
        <v xml:space="preserve"> </v>
      </c>
      <c r="R43" s="529" t="str">
        <f>IF($A43&gt;0,VLOOKUP($A43,'Pivot Table'!$A$4:$L$240,MATCH(R$38,'Pivot Table'!$A$4:$L$4,0),FALSE)," ")</f>
        <v xml:space="preserve"> </v>
      </c>
      <c r="S43" s="529" t="str">
        <f>IF($A43&gt;0,VLOOKUP($A43,'Pivot Table'!$A$4:$L$240,MATCH(S$38,'Pivot Table'!$A$4:$L$4,0),FALSE)," ")</f>
        <v xml:space="preserve"> </v>
      </c>
    </row>
    <row r="44" spans="1:19" s="14" customFormat="1" ht="13.5" customHeight="1">
      <c r="A44" s="477">
        <f>IF('Pivot Table'!A10="(blank)",0,'Pivot Table'!A10)</f>
        <v>0</v>
      </c>
      <c r="B44" s="551" t="str">
        <f>IF($A44&gt;0,VLOOKUP($A44,'Pivot Table'!$A$4:$L$240,MATCH(B$38,'Pivot Table'!$A$4:$L$4,0),FALSE)," ")</f>
        <v xml:space="preserve"> </v>
      </c>
      <c r="C44" s="529" t="str">
        <f>IF($A44&gt;0,VLOOKUP($A44,'Pivot Table'!$A$4:$L$240,MATCH(C$38,'Pivot Table'!$A$4:$L$4,0),FALSE)," ")</f>
        <v xml:space="preserve"> </v>
      </c>
      <c r="D44" s="551" t="str">
        <f>IF($A44&gt;0,VLOOKUP($A44,'Pivot Table'!$A$4:$L$240,MATCH(D$38,'Pivot Table'!$A$4:$L$4,0),FALSE)," ")</f>
        <v xml:space="preserve"> </v>
      </c>
      <c r="E44" s="551" t="str">
        <f>IF($A44&gt;0,VLOOKUP($A44,'Pivot Table'!$A$4:$L$240,MATCH(E$38,'Pivot Table'!$A$4:$L$4,0),FALSE)," ")</f>
        <v xml:space="preserve"> </v>
      </c>
      <c r="F44" s="553">
        <v>0</v>
      </c>
      <c r="G44" s="551">
        <f t="shared" si="0"/>
        <v>0</v>
      </c>
      <c r="H44" s="551" t="str">
        <f>IF($A44&gt;0,VLOOKUP($A44,'Pivot Table'!$A$4:$L$240,MATCH(H$38,'Pivot Table'!$A$4:$L$4,0),FALSE)," ")</f>
        <v xml:space="preserve"> </v>
      </c>
      <c r="I44" s="509"/>
      <c r="J44" s="509"/>
      <c r="K44" s="509"/>
      <c r="L44" s="509"/>
      <c r="M44" s="509"/>
      <c r="N44" s="529" t="str">
        <f>IF($A44&gt;0,VLOOKUP($A44,'Pivot Table'!$A$4:$L$240,MATCH(N$38,'Pivot Table'!$A$4:$L$4,0),FALSE)," ")</f>
        <v xml:space="preserve"> </v>
      </c>
      <c r="O44" s="529" t="str">
        <f>IF($A44&gt;0,VLOOKUP($A44,'Pivot Table'!$A$4:$L$240,MATCH(O$38,'Pivot Table'!$A$4:$L$4,0),FALSE)," ")</f>
        <v xml:space="preserve"> </v>
      </c>
      <c r="P44" s="529" t="str">
        <f>IF($A44&gt;0,VLOOKUP($A44,'Pivot Table'!$A$4:$L$240,MATCH(P$38,'Pivot Table'!$A$4:$L$4,0),FALSE)," ")</f>
        <v xml:space="preserve"> </v>
      </c>
      <c r="Q44" s="529" t="str">
        <f>IF($A44&gt;0,VLOOKUP($A44,'Pivot Table'!$A$4:$L$240,MATCH(Q$38,'Pivot Table'!$A$4:$L$4,0),FALSE)," ")</f>
        <v xml:space="preserve"> </v>
      </c>
      <c r="R44" s="529" t="str">
        <f>IF($A44&gt;0,VLOOKUP($A44,'Pivot Table'!$A$4:$L$240,MATCH(R$38,'Pivot Table'!$A$4:$L$4,0),FALSE)," ")</f>
        <v xml:space="preserve"> </v>
      </c>
      <c r="S44" s="529" t="str">
        <f>IF($A44&gt;0,VLOOKUP($A44,'Pivot Table'!$A$4:$L$240,MATCH(S$38,'Pivot Table'!$A$4:$L$4,0),FALSE)," ")</f>
        <v xml:space="preserve"> </v>
      </c>
    </row>
    <row r="45" spans="1:19" s="14" customFormat="1" ht="13.5" customHeight="1">
      <c r="A45" s="477">
        <f>IF('Pivot Table'!A11="(blank)",0,'Pivot Table'!A11)</f>
        <v>0</v>
      </c>
      <c r="B45" s="551" t="str">
        <f>IF($A45&gt;0,VLOOKUP($A45,'Pivot Table'!$A$4:$L$240,MATCH(B$38,'Pivot Table'!$A$4:$L$4,0),FALSE)," ")</f>
        <v xml:space="preserve"> </v>
      </c>
      <c r="C45" s="529" t="str">
        <f>IF($A45&gt;0,VLOOKUP($A45,'Pivot Table'!$A$4:$L$240,MATCH(C$38,'Pivot Table'!$A$4:$L$4,0),FALSE)," ")</f>
        <v xml:space="preserve"> </v>
      </c>
      <c r="D45" s="551" t="str">
        <f>IF($A45&gt;0,VLOOKUP($A45,'Pivot Table'!$A$4:$L$240,MATCH(D$38,'Pivot Table'!$A$4:$L$4,0),FALSE)," ")</f>
        <v xml:space="preserve"> </v>
      </c>
      <c r="E45" s="551" t="str">
        <f>IF($A45&gt;0,VLOOKUP($A45,'Pivot Table'!$A$4:$L$240,MATCH(E$38,'Pivot Table'!$A$4:$L$4,0),FALSE)," ")</f>
        <v xml:space="preserve"> </v>
      </c>
      <c r="F45" s="553">
        <v>0</v>
      </c>
      <c r="G45" s="551">
        <f t="shared" si="0"/>
        <v>0</v>
      </c>
      <c r="H45" s="551" t="str">
        <f>IF($A45&gt;0,VLOOKUP($A45,'Pivot Table'!$A$4:$L$240,MATCH(H$38,'Pivot Table'!$A$4:$L$4,0),FALSE)," ")</f>
        <v xml:space="preserve"> </v>
      </c>
      <c r="I45" s="509"/>
      <c r="J45" s="509"/>
      <c r="K45" s="509"/>
      <c r="L45" s="509"/>
      <c r="M45" s="509"/>
      <c r="N45" s="529" t="str">
        <f>IF($A45&gt;0,VLOOKUP($A45,'Pivot Table'!$A$4:$L$240,MATCH(N$38,'Pivot Table'!$A$4:$L$4,0),FALSE)," ")</f>
        <v xml:space="preserve"> </v>
      </c>
      <c r="O45" s="529" t="str">
        <f>IF($A45&gt;0,VLOOKUP($A45,'Pivot Table'!$A$4:$L$240,MATCH(O$38,'Pivot Table'!$A$4:$L$4,0),FALSE)," ")</f>
        <v xml:space="preserve"> </v>
      </c>
      <c r="P45" s="529" t="str">
        <f>IF($A45&gt;0,VLOOKUP($A45,'Pivot Table'!$A$4:$L$240,MATCH(P$38,'Pivot Table'!$A$4:$L$4,0),FALSE)," ")</f>
        <v xml:space="preserve"> </v>
      </c>
      <c r="Q45" s="529" t="str">
        <f>IF($A45&gt;0,VLOOKUP($A45,'Pivot Table'!$A$4:$L$240,MATCH(Q$38,'Pivot Table'!$A$4:$L$4,0),FALSE)," ")</f>
        <v xml:space="preserve"> </v>
      </c>
      <c r="R45" s="529" t="str">
        <f>IF($A45&gt;0,VLOOKUP($A45,'Pivot Table'!$A$4:$L$240,MATCH(R$38,'Pivot Table'!$A$4:$L$4,0),FALSE)," ")</f>
        <v xml:space="preserve"> </v>
      </c>
      <c r="S45" s="529" t="str">
        <f>IF($A45&gt;0,VLOOKUP($A45,'Pivot Table'!$A$4:$L$240,MATCH(S$38,'Pivot Table'!$A$4:$L$4,0),FALSE)," ")</f>
        <v xml:space="preserve"> </v>
      </c>
    </row>
    <row r="46" spans="1:19" s="14" customFormat="1" ht="13.5" customHeight="1">
      <c r="A46" s="477">
        <f>IF('Pivot Table'!A12="(blank)",0,'Pivot Table'!A12)</f>
        <v>0</v>
      </c>
      <c r="B46" s="551" t="str">
        <f>IF($A46&gt;0,VLOOKUP($A46,'Pivot Table'!$A$4:$L$240,MATCH(B$38,'Pivot Table'!$A$4:$L$4,0),FALSE)," ")</f>
        <v xml:space="preserve"> </v>
      </c>
      <c r="C46" s="529" t="str">
        <f>IF($A46&gt;0,VLOOKUP($A46,'Pivot Table'!$A$4:$L$240,MATCH(C$38,'Pivot Table'!$A$4:$L$4,0),FALSE)," ")</f>
        <v xml:space="preserve"> </v>
      </c>
      <c r="D46" s="551" t="str">
        <f>IF($A46&gt;0,VLOOKUP($A46,'Pivot Table'!$A$4:$L$240,MATCH(D$38,'Pivot Table'!$A$4:$L$4,0),FALSE)," ")</f>
        <v xml:space="preserve"> </v>
      </c>
      <c r="E46" s="551" t="str">
        <f>IF($A46&gt;0,VLOOKUP($A46,'Pivot Table'!$A$4:$L$240,MATCH(E$38,'Pivot Table'!$A$4:$L$4,0),FALSE)," ")</f>
        <v xml:space="preserve"> </v>
      </c>
      <c r="F46" s="553">
        <v>0</v>
      </c>
      <c r="G46" s="551">
        <f t="shared" si="0"/>
        <v>0</v>
      </c>
      <c r="H46" s="551" t="str">
        <f>IF($A46&gt;0,VLOOKUP($A46,'Pivot Table'!$A$4:$L$240,MATCH(H$38,'Pivot Table'!$A$4:$L$4,0),FALSE)," ")</f>
        <v xml:space="preserve"> </v>
      </c>
      <c r="I46" s="509"/>
      <c r="J46" s="509"/>
      <c r="K46" s="509"/>
      <c r="L46" s="509"/>
      <c r="M46" s="509"/>
      <c r="N46" s="529" t="str">
        <f>IF($A46&gt;0,VLOOKUP($A46,'Pivot Table'!$A$4:$L$240,MATCH(N$38,'Pivot Table'!$A$4:$L$4,0),FALSE)," ")</f>
        <v xml:space="preserve"> </v>
      </c>
      <c r="O46" s="529" t="str">
        <f>IF($A46&gt;0,VLOOKUP($A46,'Pivot Table'!$A$4:$L$240,MATCH(O$38,'Pivot Table'!$A$4:$L$4,0),FALSE)," ")</f>
        <v xml:space="preserve"> </v>
      </c>
      <c r="P46" s="529" t="str">
        <f>IF($A46&gt;0,VLOOKUP($A46,'Pivot Table'!$A$4:$L$240,MATCH(P$38,'Pivot Table'!$A$4:$L$4,0),FALSE)," ")</f>
        <v xml:space="preserve"> </v>
      </c>
      <c r="Q46" s="529" t="str">
        <f>IF($A46&gt;0,VLOOKUP($A46,'Pivot Table'!$A$4:$L$240,MATCH(Q$38,'Pivot Table'!$A$4:$L$4,0),FALSE)," ")</f>
        <v xml:space="preserve"> </v>
      </c>
      <c r="R46" s="529" t="str">
        <f>IF($A46&gt;0,VLOOKUP($A46,'Pivot Table'!$A$4:$L$240,MATCH(R$38,'Pivot Table'!$A$4:$L$4,0),FALSE)," ")</f>
        <v xml:space="preserve"> </v>
      </c>
      <c r="S46" s="529" t="str">
        <f>IF($A46&gt;0,VLOOKUP($A46,'Pivot Table'!$A$4:$L$240,MATCH(S$38,'Pivot Table'!$A$4:$L$4,0),FALSE)," ")</f>
        <v xml:space="preserve"> </v>
      </c>
    </row>
    <row r="47" spans="1:19" s="14" customFormat="1" ht="13.5" customHeight="1">
      <c r="A47" s="477">
        <f>IF('Pivot Table'!A13="(blank)",0,'Pivot Table'!A13)</f>
        <v>0</v>
      </c>
      <c r="B47" s="551" t="str">
        <f>IF($A47&gt;0,VLOOKUP($A47,'Pivot Table'!$A$4:$L$240,MATCH(B$38,'Pivot Table'!$A$4:$L$4,0),FALSE)," ")</f>
        <v xml:space="preserve"> </v>
      </c>
      <c r="C47" s="529" t="str">
        <f>IF($A47&gt;0,VLOOKUP($A47,'Pivot Table'!$A$4:$L$240,MATCH(C$38,'Pivot Table'!$A$4:$L$4,0),FALSE)," ")</f>
        <v xml:space="preserve"> </v>
      </c>
      <c r="D47" s="551" t="str">
        <f>IF($A47&gt;0,VLOOKUP($A47,'Pivot Table'!$A$4:$L$240,MATCH(D$38,'Pivot Table'!$A$4:$L$4,0),FALSE)," ")</f>
        <v xml:space="preserve"> </v>
      </c>
      <c r="E47" s="551" t="str">
        <f>IF($A47&gt;0,VLOOKUP($A47,'Pivot Table'!$A$4:$L$240,MATCH(E$38,'Pivot Table'!$A$4:$L$4,0),FALSE)," ")</f>
        <v xml:space="preserve"> </v>
      </c>
      <c r="F47" s="553">
        <v>0</v>
      </c>
      <c r="G47" s="551">
        <f t="shared" si="0"/>
        <v>0</v>
      </c>
      <c r="H47" s="551" t="str">
        <f>IF($A47&gt;0,VLOOKUP($A47,'Pivot Table'!$A$4:$L$240,MATCH(H$38,'Pivot Table'!$A$4:$L$4,0),FALSE)," ")</f>
        <v xml:space="preserve"> </v>
      </c>
      <c r="I47" s="509"/>
      <c r="J47" s="509"/>
      <c r="K47" s="509"/>
      <c r="L47" s="509"/>
      <c r="M47" s="509"/>
      <c r="N47" s="529" t="str">
        <f>IF($A47&gt;0,VLOOKUP($A47,'Pivot Table'!$A$4:$L$240,MATCH(N$38,'Pivot Table'!$A$4:$L$4,0),FALSE)," ")</f>
        <v xml:space="preserve"> </v>
      </c>
      <c r="O47" s="529" t="str">
        <f>IF($A47&gt;0,VLOOKUP($A47,'Pivot Table'!$A$4:$L$240,MATCH(O$38,'Pivot Table'!$A$4:$L$4,0),FALSE)," ")</f>
        <v xml:space="preserve"> </v>
      </c>
      <c r="P47" s="529" t="str">
        <f>IF($A47&gt;0,VLOOKUP($A47,'Pivot Table'!$A$4:$L$240,MATCH(P$38,'Pivot Table'!$A$4:$L$4,0),FALSE)," ")</f>
        <v xml:space="preserve"> </v>
      </c>
      <c r="Q47" s="529" t="str">
        <f>IF($A47&gt;0,VLOOKUP($A47,'Pivot Table'!$A$4:$L$240,MATCH(Q$38,'Pivot Table'!$A$4:$L$4,0),FALSE)," ")</f>
        <v xml:space="preserve"> </v>
      </c>
      <c r="R47" s="529" t="str">
        <f>IF($A47&gt;0,VLOOKUP($A47,'Pivot Table'!$A$4:$L$240,MATCH(R$38,'Pivot Table'!$A$4:$L$4,0),FALSE)," ")</f>
        <v xml:space="preserve"> </v>
      </c>
      <c r="S47" s="529" t="str">
        <f>IF($A47&gt;0,VLOOKUP($A47,'Pivot Table'!$A$4:$L$240,MATCH(S$38,'Pivot Table'!$A$4:$L$4,0),FALSE)," ")</f>
        <v xml:space="preserve"> </v>
      </c>
    </row>
    <row r="48" spans="1:19" s="14" customFormat="1" ht="13.5" customHeight="1">
      <c r="A48" s="477">
        <f>IF('Pivot Table'!A14="(blank)",0,'Pivot Table'!A14)</f>
        <v>0</v>
      </c>
      <c r="B48" s="551" t="str">
        <f>IF($A48&gt;0,VLOOKUP($A48,'Pivot Table'!$A$4:$L$240,MATCH(B$38,'Pivot Table'!$A$4:$L$4,0),FALSE)," ")</f>
        <v xml:space="preserve"> </v>
      </c>
      <c r="C48" s="529" t="str">
        <f>IF($A48&gt;0,VLOOKUP($A48,'Pivot Table'!$A$4:$L$240,MATCH(C$38,'Pivot Table'!$A$4:$L$4,0),FALSE)," ")</f>
        <v xml:space="preserve"> </v>
      </c>
      <c r="D48" s="551" t="str">
        <f>IF($A48&gt;0,VLOOKUP($A48,'Pivot Table'!$A$4:$L$240,MATCH(D$38,'Pivot Table'!$A$4:$L$4,0),FALSE)," ")</f>
        <v xml:space="preserve"> </v>
      </c>
      <c r="E48" s="551" t="str">
        <f>IF($A48&gt;0,VLOOKUP($A48,'Pivot Table'!$A$4:$L$240,MATCH(E$38,'Pivot Table'!$A$4:$L$4,0),FALSE)," ")</f>
        <v xml:space="preserve"> </v>
      </c>
      <c r="F48" s="553">
        <v>0</v>
      </c>
      <c r="G48" s="551">
        <f t="shared" si="0"/>
        <v>0</v>
      </c>
      <c r="H48" s="551" t="str">
        <f>IF($A48&gt;0,VLOOKUP($A48,'Pivot Table'!$A$4:$L$240,MATCH(H$38,'Pivot Table'!$A$4:$L$4,0),FALSE)," ")</f>
        <v xml:space="preserve"> </v>
      </c>
      <c r="I48" s="509"/>
      <c r="J48" s="509"/>
      <c r="K48" s="509"/>
      <c r="L48" s="509"/>
      <c r="M48" s="509"/>
      <c r="N48" s="529" t="str">
        <f>IF($A48&gt;0,VLOOKUP($A48,'Pivot Table'!$A$4:$L$240,MATCH(N$38,'Pivot Table'!$A$4:$L$4,0),FALSE)," ")</f>
        <v xml:space="preserve"> </v>
      </c>
      <c r="O48" s="529" t="str">
        <f>IF($A48&gt;0,VLOOKUP($A48,'Pivot Table'!$A$4:$L$240,MATCH(O$38,'Pivot Table'!$A$4:$L$4,0),FALSE)," ")</f>
        <v xml:space="preserve"> </v>
      </c>
      <c r="P48" s="529" t="str">
        <f>IF($A48&gt;0,VLOOKUP($A48,'Pivot Table'!$A$4:$L$240,MATCH(P$38,'Pivot Table'!$A$4:$L$4,0),FALSE)," ")</f>
        <v xml:space="preserve"> </v>
      </c>
      <c r="Q48" s="529" t="str">
        <f>IF($A48&gt;0,VLOOKUP($A48,'Pivot Table'!$A$4:$L$240,MATCH(Q$38,'Pivot Table'!$A$4:$L$4,0),FALSE)," ")</f>
        <v xml:space="preserve"> </v>
      </c>
      <c r="R48" s="529" t="str">
        <f>IF($A48&gt;0,VLOOKUP($A48,'Pivot Table'!$A$4:$L$240,MATCH(R$38,'Pivot Table'!$A$4:$L$4,0),FALSE)," ")</f>
        <v xml:space="preserve"> </v>
      </c>
      <c r="S48" s="529" t="str">
        <f>IF($A48&gt;0,VLOOKUP($A48,'Pivot Table'!$A$4:$L$240,MATCH(S$38,'Pivot Table'!$A$4:$L$4,0),FALSE)," ")</f>
        <v xml:space="preserve"> </v>
      </c>
    </row>
    <row r="49" spans="1:19" s="14" customFormat="1" ht="13.5" customHeight="1">
      <c r="A49" s="477">
        <f>IF('Pivot Table'!A15="(blank)",0,'Pivot Table'!A15)</f>
        <v>0</v>
      </c>
      <c r="B49" s="551" t="str">
        <f>IF($A49&gt;0,VLOOKUP($A49,'Pivot Table'!$A$4:$L$240,MATCH(B$38,'Pivot Table'!$A$4:$L$4,0),FALSE)," ")</f>
        <v xml:space="preserve"> </v>
      </c>
      <c r="C49" s="529" t="str">
        <f>IF($A49&gt;0,VLOOKUP($A49,'Pivot Table'!$A$4:$L$240,MATCH(C$38,'Pivot Table'!$A$4:$L$4,0),FALSE)," ")</f>
        <v xml:space="preserve"> </v>
      </c>
      <c r="D49" s="551" t="str">
        <f>IF($A49&gt;0,VLOOKUP($A49,'Pivot Table'!$A$4:$L$240,MATCH(D$38,'Pivot Table'!$A$4:$L$4,0),FALSE)," ")</f>
        <v xml:space="preserve"> </v>
      </c>
      <c r="E49" s="551" t="str">
        <f>IF($A49&gt;0,VLOOKUP($A49,'Pivot Table'!$A$4:$L$240,MATCH(E$38,'Pivot Table'!$A$4:$L$4,0),FALSE)," ")</f>
        <v xml:space="preserve"> </v>
      </c>
      <c r="F49" s="553">
        <v>0</v>
      </c>
      <c r="G49" s="551">
        <f t="shared" si="0"/>
        <v>0</v>
      </c>
      <c r="H49" s="551" t="str">
        <f>IF($A49&gt;0,VLOOKUP($A49,'Pivot Table'!$A$4:$L$240,MATCH(H$38,'Pivot Table'!$A$4:$L$4,0),FALSE)," ")</f>
        <v xml:space="preserve"> </v>
      </c>
      <c r="I49" s="509"/>
      <c r="J49" s="509"/>
      <c r="K49" s="509"/>
      <c r="L49" s="509"/>
      <c r="M49" s="509"/>
      <c r="N49" s="529" t="str">
        <f>IF($A49&gt;0,VLOOKUP($A49,'Pivot Table'!$A$4:$L$240,MATCH(N$38,'Pivot Table'!$A$4:$L$4,0),FALSE)," ")</f>
        <v xml:space="preserve"> </v>
      </c>
      <c r="O49" s="529" t="str">
        <f>IF($A49&gt;0,VLOOKUP($A49,'Pivot Table'!$A$4:$L$240,MATCH(O$38,'Pivot Table'!$A$4:$L$4,0),FALSE)," ")</f>
        <v xml:space="preserve"> </v>
      </c>
      <c r="P49" s="529" t="str">
        <f>IF($A49&gt;0,VLOOKUP($A49,'Pivot Table'!$A$4:$L$240,MATCH(P$38,'Pivot Table'!$A$4:$L$4,0),FALSE)," ")</f>
        <v xml:space="preserve"> </v>
      </c>
      <c r="Q49" s="529" t="str">
        <f>IF($A49&gt;0,VLOOKUP($A49,'Pivot Table'!$A$4:$L$240,MATCH(Q$38,'Pivot Table'!$A$4:$L$4,0),FALSE)," ")</f>
        <v xml:space="preserve"> </v>
      </c>
      <c r="R49" s="529" t="str">
        <f>IF($A49&gt;0,VLOOKUP($A49,'Pivot Table'!$A$4:$L$240,MATCH(R$38,'Pivot Table'!$A$4:$L$4,0),FALSE)," ")</f>
        <v xml:space="preserve"> </v>
      </c>
      <c r="S49" s="529" t="str">
        <f>IF($A49&gt;0,VLOOKUP($A49,'Pivot Table'!$A$4:$L$240,MATCH(S$38,'Pivot Table'!$A$4:$L$4,0),FALSE)," ")</f>
        <v xml:space="preserve"> </v>
      </c>
    </row>
    <row r="50" spans="1:19" s="14" customFormat="1" ht="13.5" customHeight="1">
      <c r="A50" s="477">
        <f>IF('Pivot Table'!A16="(blank)",0,'Pivot Table'!A16)</f>
        <v>0</v>
      </c>
      <c r="B50" s="551" t="str">
        <f>IF($A50&gt;0,VLOOKUP($A50,'Pivot Table'!$A$4:$L$240,MATCH(B$38,'Pivot Table'!$A$4:$L$4,0),FALSE)," ")</f>
        <v xml:space="preserve"> </v>
      </c>
      <c r="C50" s="529" t="str">
        <f>IF($A50&gt;0,VLOOKUP($A50,'Pivot Table'!$A$4:$L$240,MATCH(C$38,'Pivot Table'!$A$4:$L$4,0),FALSE)," ")</f>
        <v xml:space="preserve"> </v>
      </c>
      <c r="D50" s="551" t="str">
        <f>IF($A50&gt;0,VLOOKUP($A50,'Pivot Table'!$A$4:$L$240,MATCH(D$38,'Pivot Table'!$A$4:$L$4,0),FALSE)," ")</f>
        <v xml:space="preserve"> </v>
      </c>
      <c r="E50" s="551" t="str">
        <f>IF($A50&gt;0,VLOOKUP($A50,'Pivot Table'!$A$4:$L$240,MATCH(E$38,'Pivot Table'!$A$4:$L$4,0),FALSE)," ")</f>
        <v xml:space="preserve"> </v>
      </c>
      <c r="F50" s="554"/>
      <c r="G50" s="551">
        <f t="shared" si="0"/>
        <v>0</v>
      </c>
      <c r="H50" s="551" t="str">
        <f>IF($A50&gt;0,VLOOKUP($A50,'Pivot Table'!$A$4:$L$240,MATCH(H$38,'Pivot Table'!$A$4:$L$4,0),FALSE)," ")</f>
        <v xml:space="preserve"> </v>
      </c>
      <c r="I50" s="510"/>
      <c r="J50" s="510"/>
      <c r="K50" s="510"/>
      <c r="L50" s="510"/>
      <c r="M50" s="510"/>
      <c r="N50" s="529" t="str">
        <f>IF($A50&gt;0,VLOOKUP($A50,'Pivot Table'!$A$4:$L$240,MATCH(N$38,'Pivot Table'!$A$4:$L$4,0),FALSE)," ")</f>
        <v xml:space="preserve"> </v>
      </c>
      <c r="O50" s="529" t="str">
        <f>IF($A50&gt;0,VLOOKUP($A50,'Pivot Table'!$A$4:$L$240,MATCH(O$38,'Pivot Table'!$A$4:$L$4,0),FALSE)," ")</f>
        <v xml:space="preserve"> </v>
      </c>
      <c r="P50" s="529" t="str">
        <f>IF($A50&gt;0,VLOOKUP($A50,'Pivot Table'!$A$4:$L$240,MATCH(P$38,'Pivot Table'!$A$4:$L$4,0),FALSE)," ")</f>
        <v xml:space="preserve"> </v>
      </c>
      <c r="Q50" s="529" t="str">
        <f>IF($A50&gt;0,VLOOKUP($A50,'Pivot Table'!$A$4:$L$240,MATCH(Q$38,'Pivot Table'!$A$4:$L$4,0),FALSE)," ")</f>
        <v xml:space="preserve"> </v>
      </c>
      <c r="R50" s="529" t="str">
        <f>IF($A50&gt;0,VLOOKUP($A50,'Pivot Table'!$A$4:$L$240,MATCH(R$38,'Pivot Table'!$A$4:$L$4,0),FALSE)," ")</f>
        <v xml:space="preserve"> </v>
      </c>
      <c r="S50" s="529" t="str">
        <f>IF($A50&gt;0,VLOOKUP($A50,'Pivot Table'!$A$4:$L$240,MATCH(S$38,'Pivot Table'!$A$4:$L$4,0),FALSE)," ")</f>
        <v xml:space="preserve"> </v>
      </c>
    </row>
    <row r="51" spans="1:19" s="14" customFormat="1" ht="13.5" customHeight="1">
      <c r="A51" s="477">
        <f>IF('Pivot Table'!A17="(blank)",0,'Pivot Table'!A17)</f>
        <v>0</v>
      </c>
      <c r="B51" s="551" t="str">
        <f>IF($A51&gt;0,VLOOKUP($A51,'Pivot Table'!$A$4:$L$240,MATCH(B$38,'Pivot Table'!$A$4:$L$4,0),FALSE)," ")</f>
        <v xml:space="preserve"> </v>
      </c>
      <c r="C51" s="529" t="str">
        <f>IF($A51&gt;0,VLOOKUP($A51,'Pivot Table'!$A$4:$L$240,MATCH(C$38,'Pivot Table'!$A$4:$L$4,0),FALSE)," ")</f>
        <v xml:space="preserve"> </v>
      </c>
      <c r="D51" s="551" t="str">
        <f>IF($A51&gt;0,VLOOKUP($A51,'Pivot Table'!$A$4:$L$240,MATCH(D$38,'Pivot Table'!$A$4:$L$4,0),FALSE)," ")</f>
        <v xml:space="preserve"> </v>
      </c>
      <c r="E51" s="551" t="str">
        <f>IF($A51&gt;0,VLOOKUP($A51,'Pivot Table'!$A$4:$L$240,MATCH(E$38,'Pivot Table'!$A$4:$L$4,0),FALSE)," ")</f>
        <v xml:space="preserve"> </v>
      </c>
      <c r="F51" s="554"/>
      <c r="G51" s="551">
        <f t="shared" si="0"/>
        <v>0</v>
      </c>
      <c r="H51" s="551" t="str">
        <f>IF($A51&gt;0,VLOOKUP($A51,'Pivot Table'!$A$4:$L$240,MATCH(H$38,'Pivot Table'!$A$4:$L$4,0),FALSE)," ")</f>
        <v xml:space="preserve"> </v>
      </c>
      <c r="I51" s="510"/>
      <c r="J51" s="510"/>
      <c r="K51" s="510"/>
      <c r="L51" s="510"/>
      <c r="M51" s="510"/>
      <c r="N51" s="529" t="str">
        <f>IF($A51&gt;0,VLOOKUP($A51,'Pivot Table'!$A$4:$L$240,MATCH(N$38,'Pivot Table'!$A$4:$L$4,0),FALSE)," ")</f>
        <v xml:space="preserve"> </v>
      </c>
      <c r="O51" s="529" t="str">
        <f>IF($A51&gt;0,VLOOKUP($A51,'Pivot Table'!$A$4:$L$240,MATCH(O$38,'Pivot Table'!$A$4:$L$4,0),FALSE)," ")</f>
        <v xml:space="preserve"> </v>
      </c>
      <c r="P51" s="529" t="str">
        <f>IF($A51&gt;0,VLOOKUP($A51,'Pivot Table'!$A$4:$L$240,MATCH(P$38,'Pivot Table'!$A$4:$L$4,0),FALSE)," ")</f>
        <v xml:space="preserve"> </v>
      </c>
      <c r="Q51" s="529" t="str">
        <f>IF($A51&gt;0,VLOOKUP($A51,'Pivot Table'!$A$4:$L$240,MATCH(Q$38,'Pivot Table'!$A$4:$L$4,0),FALSE)," ")</f>
        <v xml:space="preserve"> </v>
      </c>
      <c r="R51" s="529" t="str">
        <f>IF($A51&gt;0,VLOOKUP($A51,'Pivot Table'!$A$4:$L$240,MATCH(R$38,'Pivot Table'!$A$4:$L$4,0),FALSE)," ")</f>
        <v xml:space="preserve"> </v>
      </c>
      <c r="S51" s="529" t="str">
        <f>IF($A51&gt;0,VLOOKUP($A51,'Pivot Table'!$A$4:$L$240,MATCH(S$38,'Pivot Table'!$A$4:$L$4,0),FALSE)," ")</f>
        <v xml:space="preserve"> </v>
      </c>
    </row>
    <row r="52" spans="1:19" s="14" customFormat="1" ht="13.5" customHeight="1">
      <c r="A52" s="477">
        <f>IF('Pivot Table'!A18="(blank)",0,'Pivot Table'!A18)</f>
        <v>0</v>
      </c>
      <c r="B52" s="551" t="str">
        <f>IF($A52&gt;0,VLOOKUP($A52,'Pivot Table'!$A$4:$L$240,MATCH(B$38,'Pivot Table'!$A$4:$L$4,0),FALSE)," ")</f>
        <v xml:space="preserve"> </v>
      </c>
      <c r="C52" s="529" t="str">
        <f>IF($A52&gt;0,VLOOKUP($A52,'Pivot Table'!$A$4:$L$240,MATCH(C$38,'Pivot Table'!$A$4:$L$4,0),FALSE)," ")</f>
        <v xml:space="preserve"> </v>
      </c>
      <c r="D52" s="551" t="str">
        <f>IF($A52&gt;0,VLOOKUP($A52,'Pivot Table'!$A$4:$L$240,MATCH(D$38,'Pivot Table'!$A$4:$L$4,0),FALSE)," ")</f>
        <v xml:space="preserve"> </v>
      </c>
      <c r="E52" s="551" t="str">
        <f>IF($A52&gt;0,VLOOKUP($A52,'Pivot Table'!$A$4:$L$240,MATCH(E$38,'Pivot Table'!$A$4:$L$4,0),FALSE)," ")</f>
        <v xml:space="preserve"> </v>
      </c>
      <c r="F52" s="554"/>
      <c r="G52" s="551">
        <f t="shared" si="0"/>
        <v>0</v>
      </c>
      <c r="H52" s="551" t="str">
        <f>IF($A52&gt;0,VLOOKUP($A52,'Pivot Table'!$A$4:$L$240,MATCH(H$38,'Pivot Table'!$A$4:$L$4,0),FALSE)," ")</f>
        <v xml:space="preserve"> </v>
      </c>
      <c r="I52" s="510"/>
      <c r="J52" s="510"/>
      <c r="K52" s="510"/>
      <c r="L52" s="510"/>
      <c r="M52" s="510"/>
      <c r="N52" s="529" t="str">
        <f>IF($A52&gt;0,VLOOKUP($A52,'Pivot Table'!$A$4:$L$240,MATCH(N$38,'Pivot Table'!$A$4:$L$4,0),FALSE)," ")</f>
        <v xml:space="preserve"> </v>
      </c>
      <c r="O52" s="529" t="str">
        <f>IF($A52&gt;0,VLOOKUP($A52,'Pivot Table'!$A$4:$L$240,MATCH(O$38,'Pivot Table'!$A$4:$L$4,0),FALSE)," ")</f>
        <v xml:space="preserve"> </v>
      </c>
      <c r="P52" s="529" t="str">
        <f>IF($A52&gt;0,VLOOKUP($A52,'Pivot Table'!$A$4:$L$240,MATCH(P$38,'Pivot Table'!$A$4:$L$4,0),FALSE)," ")</f>
        <v xml:space="preserve"> </v>
      </c>
      <c r="Q52" s="529" t="str">
        <f>IF($A52&gt;0,VLOOKUP($A52,'Pivot Table'!$A$4:$L$240,MATCH(Q$38,'Pivot Table'!$A$4:$L$4,0),FALSE)," ")</f>
        <v xml:space="preserve"> </v>
      </c>
      <c r="R52" s="529" t="str">
        <f>IF($A52&gt;0,VLOOKUP($A52,'Pivot Table'!$A$4:$L$240,MATCH(R$38,'Pivot Table'!$A$4:$L$4,0),FALSE)," ")</f>
        <v xml:space="preserve"> </v>
      </c>
      <c r="S52" s="529" t="str">
        <f>IF($A52&gt;0,VLOOKUP($A52,'Pivot Table'!$A$4:$L$240,MATCH(S$38,'Pivot Table'!$A$4:$L$4,0),FALSE)," ")</f>
        <v xml:space="preserve"> </v>
      </c>
    </row>
    <row r="53" spans="1:19" s="14" customFormat="1" ht="13.5" customHeight="1">
      <c r="A53" s="477">
        <f>IF('Pivot Table'!A19="(blank)",0,'Pivot Table'!A19)</f>
        <v>0</v>
      </c>
      <c r="B53" s="551" t="str">
        <f>IF($A53&gt;0,VLOOKUP($A53,'Pivot Table'!$A$4:$L$240,MATCH(B$38,'Pivot Table'!$A$4:$L$4,0),FALSE)," ")</f>
        <v xml:space="preserve"> </v>
      </c>
      <c r="C53" s="529" t="str">
        <f>IF($A53&gt;0,VLOOKUP($A53,'Pivot Table'!$A$4:$L$240,MATCH(C$38,'Pivot Table'!$A$4:$L$4,0),FALSE)," ")</f>
        <v xml:space="preserve"> </v>
      </c>
      <c r="D53" s="551" t="str">
        <f>IF($A53&gt;0,VLOOKUP($A53,'Pivot Table'!$A$4:$L$240,MATCH(D$38,'Pivot Table'!$A$4:$L$4,0),FALSE)," ")</f>
        <v xml:space="preserve"> </v>
      </c>
      <c r="E53" s="551" t="str">
        <f>IF($A53&gt;0,VLOOKUP($A53,'Pivot Table'!$A$4:$L$240,MATCH(E$38,'Pivot Table'!$A$4:$L$4,0),FALSE)," ")</f>
        <v xml:space="preserve"> </v>
      </c>
      <c r="F53" s="554"/>
      <c r="G53" s="551">
        <f t="shared" si="0"/>
        <v>0</v>
      </c>
      <c r="H53" s="551" t="str">
        <f>IF($A53&gt;0,VLOOKUP($A53,'Pivot Table'!$A$4:$L$240,MATCH(H$38,'Pivot Table'!$A$4:$L$4,0),FALSE)," ")</f>
        <v xml:space="preserve"> </v>
      </c>
      <c r="I53" s="510"/>
      <c r="J53" s="510"/>
      <c r="K53" s="510"/>
      <c r="L53" s="510"/>
      <c r="M53" s="510"/>
      <c r="N53" s="529" t="str">
        <f>IF($A53&gt;0,VLOOKUP($A53,'Pivot Table'!$A$4:$L$240,MATCH(N$38,'Pivot Table'!$A$4:$L$4,0),FALSE)," ")</f>
        <v xml:space="preserve"> </v>
      </c>
      <c r="O53" s="529" t="str">
        <f>IF($A53&gt;0,VLOOKUP($A53,'Pivot Table'!$A$4:$L$240,MATCH(O$38,'Pivot Table'!$A$4:$L$4,0),FALSE)," ")</f>
        <v xml:space="preserve"> </v>
      </c>
      <c r="P53" s="529" t="str">
        <f>IF($A53&gt;0,VLOOKUP($A53,'Pivot Table'!$A$4:$L$240,MATCH(P$38,'Pivot Table'!$A$4:$L$4,0),FALSE)," ")</f>
        <v xml:space="preserve"> </v>
      </c>
      <c r="Q53" s="529" t="str">
        <f>IF($A53&gt;0,VLOOKUP($A53,'Pivot Table'!$A$4:$L$240,MATCH(Q$38,'Pivot Table'!$A$4:$L$4,0),FALSE)," ")</f>
        <v xml:space="preserve"> </v>
      </c>
      <c r="R53" s="529" t="str">
        <f>IF($A53&gt;0,VLOOKUP($A53,'Pivot Table'!$A$4:$L$240,MATCH(R$38,'Pivot Table'!$A$4:$L$4,0),FALSE)," ")</f>
        <v xml:space="preserve"> </v>
      </c>
      <c r="S53" s="529" t="str">
        <f>IF($A53&gt;0,VLOOKUP($A53,'Pivot Table'!$A$4:$L$240,MATCH(S$38,'Pivot Table'!$A$4:$L$4,0),FALSE)," ")</f>
        <v xml:space="preserve"> </v>
      </c>
    </row>
    <row r="54" spans="1:19" s="14" customFormat="1" ht="13.5" customHeight="1">
      <c r="A54" s="477">
        <f>IF('Pivot Table'!A20="(blank)",0,'Pivot Table'!A20)</f>
        <v>0</v>
      </c>
      <c r="B54" s="551" t="str">
        <f>IF($A54&gt;0,VLOOKUP($A54,'Pivot Table'!$A$4:$L$240,MATCH(B$38,'Pivot Table'!$A$4:$L$4,0),FALSE)," ")</f>
        <v xml:space="preserve"> </v>
      </c>
      <c r="C54" s="529" t="str">
        <f>IF($A54&gt;0,VLOOKUP($A54,'Pivot Table'!$A$4:$L$240,MATCH(C$38,'Pivot Table'!$A$4:$L$4,0),FALSE)," ")</f>
        <v xml:space="preserve"> </v>
      </c>
      <c r="D54" s="551" t="str">
        <f>IF($A54&gt;0,VLOOKUP($A54,'Pivot Table'!$A$4:$L$240,MATCH(D$38,'Pivot Table'!$A$4:$L$4,0),FALSE)," ")</f>
        <v xml:space="preserve"> </v>
      </c>
      <c r="E54" s="551" t="str">
        <f>IF($A54&gt;0,VLOOKUP($A54,'Pivot Table'!$A$4:$L$240,MATCH(E$38,'Pivot Table'!$A$4:$L$4,0),FALSE)," ")</f>
        <v xml:space="preserve"> </v>
      </c>
      <c r="F54" s="554"/>
      <c r="G54" s="551">
        <f t="shared" si="0"/>
        <v>0</v>
      </c>
      <c r="H54" s="551" t="str">
        <f>IF($A54&gt;0,VLOOKUP($A54,'Pivot Table'!$A$4:$L$240,MATCH(H$38,'Pivot Table'!$A$4:$L$4,0),FALSE)," ")</f>
        <v xml:space="preserve"> </v>
      </c>
      <c r="I54" s="510"/>
      <c r="J54" s="510"/>
      <c r="K54" s="510"/>
      <c r="L54" s="510"/>
      <c r="M54" s="510"/>
      <c r="N54" s="529" t="str">
        <f>IF($A54&gt;0,VLOOKUP($A54,'Pivot Table'!$A$4:$L$240,MATCH(N$38,'Pivot Table'!$A$4:$L$4,0),FALSE)," ")</f>
        <v xml:space="preserve"> </v>
      </c>
      <c r="O54" s="529" t="str">
        <f>IF($A54&gt;0,VLOOKUP($A54,'Pivot Table'!$A$4:$L$240,MATCH(O$38,'Pivot Table'!$A$4:$L$4,0),FALSE)," ")</f>
        <v xml:space="preserve"> </v>
      </c>
      <c r="P54" s="529" t="str">
        <f>IF($A54&gt;0,VLOOKUP($A54,'Pivot Table'!$A$4:$L$240,MATCH(P$38,'Pivot Table'!$A$4:$L$4,0),FALSE)," ")</f>
        <v xml:space="preserve"> </v>
      </c>
      <c r="Q54" s="529" t="str">
        <f>IF($A54&gt;0,VLOOKUP($A54,'Pivot Table'!$A$4:$L$240,MATCH(Q$38,'Pivot Table'!$A$4:$L$4,0),FALSE)," ")</f>
        <v xml:space="preserve"> </v>
      </c>
      <c r="R54" s="529" t="str">
        <f>IF($A54&gt;0,VLOOKUP($A54,'Pivot Table'!$A$4:$L$240,MATCH(R$38,'Pivot Table'!$A$4:$L$4,0),FALSE)," ")</f>
        <v xml:space="preserve"> </v>
      </c>
      <c r="S54" s="529" t="str">
        <f>IF($A54&gt;0,VLOOKUP($A54,'Pivot Table'!$A$4:$L$240,MATCH(S$38,'Pivot Table'!$A$4:$L$4,0),FALSE)," ")</f>
        <v xml:space="preserve"> </v>
      </c>
    </row>
    <row r="55" spans="1:19" s="14" customFormat="1" ht="13.5" customHeight="1">
      <c r="A55" s="477">
        <f>IF('Pivot Table'!A21="(blank)",0,'Pivot Table'!A21)</f>
        <v>0</v>
      </c>
      <c r="B55" s="551" t="str">
        <f>IF($A55&gt;0,VLOOKUP($A55,'Pivot Table'!$A$4:$L$240,MATCH(B$38,'Pivot Table'!$A$4:$L$4,0),FALSE)," ")</f>
        <v xml:space="preserve"> </v>
      </c>
      <c r="C55" s="529" t="str">
        <f>IF($A55&gt;0,VLOOKUP($A55,'Pivot Table'!$A$4:$L$240,MATCH(C$38,'Pivot Table'!$A$4:$L$4,0),FALSE)," ")</f>
        <v xml:space="preserve"> </v>
      </c>
      <c r="D55" s="551" t="str">
        <f>IF($A55&gt;0,VLOOKUP($A55,'Pivot Table'!$A$4:$L$240,MATCH(D$38,'Pivot Table'!$A$4:$L$4,0),FALSE)," ")</f>
        <v xml:space="preserve"> </v>
      </c>
      <c r="E55" s="551" t="str">
        <f>IF($A55&gt;0,VLOOKUP($A55,'Pivot Table'!$A$4:$L$240,MATCH(E$38,'Pivot Table'!$A$4:$L$4,0),FALSE)," ")</f>
        <v xml:space="preserve"> </v>
      </c>
      <c r="F55" s="554"/>
      <c r="G55" s="551">
        <f t="shared" si="0"/>
        <v>0</v>
      </c>
      <c r="H55" s="551" t="str">
        <f>IF($A55&gt;0,VLOOKUP($A55,'Pivot Table'!$A$4:$L$240,MATCH(H$38,'Pivot Table'!$A$4:$L$4,0),FALSE)," ")</f>
        <v xml:space="preserve"> </v>
      </c>
      <c r="I55" s="510"/>
      <c r="J55" s="510"/>
      <c r="K55" s="510"/>
      <c r="L55" s="510"/>
      <c r="M55" s="510"/>
      <c r="N55" s="529" t="str">
        <f>IF($A55&gt;0,VLOOKUP($A55,'Pivot Table'!$A$4:$L$240,MATCH(N$38,'Pivot Table'!$A$4:$L$4,0),FALSE)," ")</f>
        <v xml:space="preserve"> </v>
      </c>
      <c r="O55" s="529" t="str">
        <f>IF($A55&gt;0,VLOOKUP($A55,'Pivot Table'!$A$4:$L$240,MATCH(O$38,'Pivot Table'!$A$4:$L$4,0),FALSE)," ")</f>
        <v xml:space="preserve"> </v>
      </c>
      <c r="P55" s="529" t="str">
        <f>IF($A55&gt;0,VLOOKUP($A55,'Pivot Table'!$A$4:$L$240,MATCH(P$38,'Pivot Table'!$A$4:$L$4,0),FALSE)," ")</f>
        <v xml:space="preserve"> </v>
      </c>
      <c r="Q55" s="529" t="str">
        <f>IF($A55&gt;0,VLOOKUP($A55,'Pivot Table'!$A$4:$L$240,MATCH(Q$38,'Pivot Table'!$A$4:$L$4,0),FALSE)," ")</f>
        <v xml:space="preserve"> </v>
      </c>
      <c r="R55" s="529" t="str">
        <f>IF($A55&gt;0,VLOOKUP($A55,'Pivot Table'!$A$4:$L$240,MATCH(R$38,'Pivot Table'!$A$4:$L$4,0),FALSE)," ")</f>
        <v xml:space="preserve"> </v>
      </c>
      <c r="S55" s="529" t="str">
        <f>IF($A55&gt;0,VLOOKUP($A55,'Pivot Table'!$A$4:$L$240,MATCH(S$38,'Pivot Table'!$A$4:$L$4,0),FALSE)," ")</f>
        <v xml:space="preserve"> </v>
      </c>
    </row>
    <row r="56" spans="1:19" s="14" customFormat="1" ht="13.5" customHeight="1">
      <c r="A56" s="477">
        <f>IF('Pivot Table'!A22="(blank)",0,'Pivot Table'!A22)</f>
        <v>0</v>
      </c>
      <c r="B56" s="551" t="str">
        <f>IF($A56&gt;0,VLOOKUP($A56,'Pivot Table'!$A$4:$L$240,MATCH(B$38,'Pivot Table'!$A$4:$L$4,0),FALSE)," ")</f>
        <v xml:space="preserve"> </v>
      </c>
      <c r="C56" s="529" t="str">
        <f>IF($A56&gt;0,VLOOKUP($A56,'Pivot Table'!$A$4:$L$240,MATCH(C$38,'Pivot Table'!$A$4:$L$4,0),FALSE)," ")</f>
        <v xml:space="preserve"> </v>
      </c>
      <c r="D56" s="551" t="str">
        <f>IF($A56&gt;0,VLOOKUP($A56,'Pivot Table'!$A$4:$L$240,MATCH(D$38,'Pivot Table'!$A$4:$L$4,0),FALSE)," ")</f>
        <v xml:space="preserve"> </v>
      </c>
      <c r="E56" s="551" t="str">
        <f>IF($A56&gt;0,VLOOKUP($A56,'Pivot Table'!$A$4:$L$240,MATCH(E$38,'Pivot Table'!$A$4:$L$4,0),FALSE)," ")</f>
        <v xml:space="preserve"> </v>
      </c>
      <c r="F56" s="554"/>
      <c r="G56" s="551">
        <f t="shared" si="0"/>
        <v>0</v>
      </c>
      <c r="H56" s="551" t="str">
        <f>IF($A56&gt;0,VLOOKUP($A56,'Pivot Table'!$A$4:$L$240,MATCH(H$38,'Pivot Table'!$A$4:$L$4,0),FALSE)," ")</f>
        <v xml:space="preserve"> </v>
      </c>
      <c r="I56" s="510"/>
      <c r="J56" s="510"/>
      <c r="K56" s="510"/>
      <c r="L56" s="510"/>
      <c r="M56" s="510"/>
      <c r="N56" s="529" t="str">
        <f>IF($A56&gt;0,VLOOKUP($A56,'Pivot Table'!$A$4:$L$240,MATCH(N$38,'Pivot Table'!$A$4:$L$4,0),FALSE)," ")</f>
        <v xml:space="preserve"> </v>
      </c>
      <c r="O56" s="529" t="str">
        <f>IF($A56&gt;0,VLOOKUP($A56,'Pivot Table'!$A$4:$L$240,MATCH(O$38,'Pivot Table'!$A$4:$L$4,0),FALSE)," ")</f>
        <v xml:space="preserve"> </v>
      </c>
      <c r="P56" s="529" t="str">
        <f>IF($A56&gt;0,VLOOKUP($A56,'Pivot Table'!$A$4:$L$240,MATCH(P$38,'Pivot Table'!$A$4:$L$4,0),FALSE)," ")</f>
        <v xml:space="preserve"> </v>
      </c>
      <c r="Q56" s="529" t="str">
        <f>IF($A56&gt;0,VLOOKUP($A56,'Pivot Table'!$A$4:$L$240,MATCH(Q$38,'Pivot Table'!$A$4:$L$4,0),FALSE)," ")</f>
        <v xml:space="preserve"> </v>
      </c>
      <c r="R56" s="529" t="str">
        <f>IF($A56&gt;0,VLOOKUP($A56,'Pivot Table'!$A$4:$L$240,MATCH(R$38,'Pivot Table'!$A$4:$L$4,0),FALSE)," ")</f>
        <v xml:space="preserve"> </v>
      </c>
      <c r="S56" s="529" t="str">
        <f>IF($A56&gt;0,VLOOKUP($A56,'Pivot Table'!$A$4:$L$240,MATCH(S$38,'Pivot Table'!$A$4:$L$4,0),FALSE)," ")</f>
        <v xml:space="preserve"> </v>
      </c>
    </row>
    <row r="57" spans="1:19" s="14" customFormat="1" ht="13.5" customHeight="1">
      <c r="A57" s="477">
        <f>IF('Pivot Table'!A23="(blank)",0,'Pivot Table'!A23)</f>
        <v>0</v>
      </c>
      <c r="B57" s="551" t="str">
        <f>IF($A57&gt;0,VLOOKUP($A57,'Pivot Table'!$A$4:$L$240,MATCH(B$38,'Pivot Table'!$A$4:$L$4,0),FALSE)," ")</f>
        <v xml:space="preserve"> </v>
      </c>
      <c r="C57" s="529" t="str">
        <f>IF($A57&gt;0,VLOOKUP($A57,'Pivot Table'!$A$4:$L$240,MATCH(C$38,'Pivot Table'!$A$4:$L$4,0),FALSE)," ")</f>
        <v xml:space="preserve"> </v>
      </c>
      <c r="D57" s="551" t="str">
        <f>IF($A57&gt;0,VLOOKUP($A57,'Pivot Table'!$A$4:$L$240,MATCH(D$38,'Pivot Table'!$A$4:$L$4,0),FALSE)," ")</f>
        <v xml:space="preserve"> </v>
      </c>
      <c r="E57" s="551" t="str">
        <f>IF($A57&gt;0,VLOOKUP($A57,'Pivot Table'!$A$4:$L$240,MATCH(E$38,'Pivot Table'!$A$4:$L$4,0),FALSE)," ")</f>
        <v xml:space="preserve"> </v>
      </c>
      <c r="F57" s="554"/>
      <c r="G57" s="551">
        <f t="shared" si="0"/>
        <v>0</v>
      </c>
      <c r="H57" s="551" t="str">
        <f>IF($A57&gt;0,VLOOKUP($A57,'Pivot Table'!$A$4:$L$240,MATCH(H$38,'Pivot Table'!$A$4:$L$4,0),FALSE)," ")</f>
        <v xml:space="preserve"> </v>
      </c>
      <c r="I57" s="510"/>
      <c r="J57" s="510"/>
      <c r="K57" s="510"/>
      <c r="L57" s="510"/>
      <c r="M57" s="510"/>
      <c r="N57" s="529" t="str">
        <f>IF($A57&gt;0,VLOOKUP($A57,'Pivot Table'!$A$4:$L$240,MATCH(N$38,'Pivot Table'!$A$4:$L$4,0),FALSE)," ")</f>
        <v xml:space="preserve"> </v>
      </c>
      <c r="O57" s="529" t="str">
        <f>IF($A57&gt;0,VLOOKUP($A57,'Pivot Table'!$A$4:$L$240,MATCH(O$38,'Pivot Table'!$A$4:$L$4,0),FALSE)," ")</f>
        <v xml:space="preserve"> </v>
      </c>
      <c r="P57" s="529" t="str">
        <f>IF($A57&gt;0,VLOOKUP($A57,'Pivot Table'!$A$4:$L$240,MATCH(P$38,'Pivot Table'!$A$4:$L$4,0),FALSE)," ")</f>
        <v xml:space="preserve"> </v>
      </c>
      <c r="Q57" s="529" t="str">
        <f>IF($A57&gt;0,VLOOKUP($A57,'Pivot Table'!$A$4:$L$240,MATCH(Q$38,'Pivot Table'!$A$4:$L$4,0),FALSE)," ")</f>
        <v xml:space="preserve"> </v>
      </c>
      <c r="R57" s="529" t="str">
        <f>IF($A57&gt;0,VLOOKUP($A57,'Pivot Table'!$A$4:$L$240,MATCH(R$38,'Pivot Table'!$A$4:$L$4,0),FALSE)," ")</f>
        <v xml:space="preserve"> </v>
      </c>
      <c r="S57" s="529" t="str">
        <f>IF($A57&gt;0,VLOOKUP($A57,'Pivot Table'!$A$4:$L$240,MATCH(S$38,'Pivot Table'!$A$4:$L$4,0),FALSE)," ")</f>
        <v xml:space="preserve"> </v>
      </c>
    </row>
    <row r="58" spans="1:19" s="14" customFormat="1" ht="13.5" hidden="1" customHeight="1" outlineLevel="1">
      <c r="A58" s="477">
        <f>IF('Pivot Table'!A24="(blank)",0,'Pivot Table'!A24)</f>
        <v>0</v>
      </c>
      <c r="B58" s="551" t="str">
        <f>IF($A58&gt;0,VLOOKUP($A58,'Pivot Table'!$A$4:$L$240,MATCH(B$38,'Pivot Table'!$A$4:$L$4,0),FALSE)," ")</f>
        <v xml:space="preserve"> </v>
      </c>
      <c r="C58" s="529" t="str">
        <f>IF($A58&gt;0,VLOOKUP($A58,'Pivot Table'!$A$4:$L$240,MATCH(C$38,'Pivot Table'!$A$4:$L$4,0),FALSE)," ")</f>
        <v xml:space="preserve"> </v>
      </c>
      <c r="D58" s="551" t="str">
        <f>IF($A58&gt;0,VLOOKUP($A58,'Pivot Table'!$A$4:$L$240,MATCH(D$38,'Pivot Table'!$A$4:$L$4,0),FALSE)," ")</f>
        <v xml:space="preserve"> </v>
      </c>
      <c r="E58" s="551" t="str">
        <f>IF($A58&gt;0,VLOOKUP($A58,'Pivot Table'!$A$4:$L$240,MATCH(E$38,'Pivot Table'!$A$4:$L$4,0),FALSE)," ")</f>
        <v xml:space="preserve"> </v>
      </c>
      <c r="F58" s="554"/>
      <c r="G58" s="551">
        <f t="shared" si="0"/>
        <v>0</v>
      </c>
      <c r="H58" s="551" t="str">
        <f>IF($A58&gt;0,VLOOKUP($A58,'Pivot Table'!$A$4:$L$240,MATCH(H$38,'Pivot Table'!$A$4:$L$4,0),FALSE)," ")</f>
        <v xml:space="preserve"> </v>
      </c>
      <c r="I58" s="510"/>
      <c r="J58" s="510"/>
      <c r="K58" s="510"/>
      <c r="L58" s="510"/>
      <c r="M58" s="510"/>
      <c r="N58" s="529" t="str">
        <f>IF($A58&gt;0,VLOOKUP($A58,'Pivot Table'!$A$4:$L$240,MATCH(N$38,'Pivot Table'!$A$4:$L$4,0),FALSE)," ")</f>
        <v xml:space="preserve"> </v>
      </c>
      <c r="O58" s="529" t="str">
        <f>IF($A58&gt;0,VLOOKUP($A58,'Pivot Table'!$A$4:$L$240,MATCH(O$38,'Pivot Table'!$A$4:$L$4,0),FALSE)," ")</f>
        <v xml:space="preserve"> </v>
      </c>
      <c r="P58" s="529" t="str">
        <f>IF($A58&gt;0,VLOOKUP($A58,'Pivot Table'!$A$4:$L$240,MATCH(P$38,'Pivot Table'!$A$4:$L$4,0),FALSE)," ")</f>
        <v xml:space="preserve"> </v>
      </c>
      <c r="Q58" s="529" t="str">
        <f>IF($A58&gt;0,VLOOKUP($A58,'Pivot Table'!$A$4:$L$240,MATCH(Q$38,'Pivot Table'!$A$4:$L$4,0),FALSE)," ")</f>
        <v xml:space="preserve"> </v>
      </c>
      <c r="R58" s="529" t="str">
        <f>IF($A58&gt;0,VLOOKUP($A58,'Pivot Table'!$A$4:$L$240,MATCH(R$38,'Pivot Table'!$A$4:$L$4,0),FALSE)," ")</f>
        <v xml:space="preserve"> </v>
      </c>
      <c r="S58" s="529" t="str">
        <f>IF($A58&gt;0,VLOOKUP($A58,'Pivot Table'!$A$4:$L$240,MATCH(S$38,'Pivot Table'!$A$4:$L$4,0),FALSE)," ")</f>
        <v xml:space="preserve"> </v>
      </c>
    </row>
    <row r="59" spans="1:19" s="14" customFormat="1" ht="13.5" hidden="1" customHeight="1" outlineLevel="1">
      <c r="A59" s="477">
        <f>IF('Pivot Table'!A25="(blank)",0,'Pivot Table'!A25)</f>
        <v>0</v>
      </c>
      <c r="B59" s="551" t="str">
        <f>IF($A59&gt;0,VLOOKUP($A59,'Pivot Table'!$A$4:$L$240,MATCH(B$38,'Pivot Table'!$A$4:$L$4,0),FALSE)," ")</f>
        <v xml:space="preserve"> </v>
      </c>
      <c r="C59" s="529" t="str">
        <f>IF($A59&gt;0,VLOOKUP($A59,'Pivot Table'!$A$4:$L$240,MATCH(C$38,'Pivot Table'!$A$4:$L$4,0),FALSE)," ")</f>
        <v xml:space="preserve"> </v>
      </c>
      <c r="D59" s="551" t="str">
        <f>IF($A59&gt;0,VLOOKUP($A59,'Pivot Table'!$A$4:$L$240,MATCH(D$38,'Pivot Table'!$A$4:$L$4,0),FALSE)," ")</f>
        <v xml:space="preserve"> </v>
      </c>
      <c r="E59" s="551" t="str">
        <f>IF($A59&gt;0,VLOOKUP($A59,'Pivot Table'!$A$4:$L$240,MATCH(E$38,'Pivot Table'!$A$4:$L$4,0),FALSE)," ")</f>
        <v xml:space="preserve"> </v>
      </c>
      <c r="F59" s="554"/>
      <c r="G59" s="551">
        <f t="shared" si="0"/>
        <v>0</v>
      </c>
      <c r="H59" s="551" t="str">
        <f>IF($A59&gt;0,VLOOKUP($A59,'Pivot Table'!$A$4:$L$240,MATCH(H$38,'Pivot Table'!$A$4:$L$4,0),FALSE)," ")</f>
        <v xml:space="preserve"> </v>
      </c>
      <c r="I59" s="510"/>
      <c r="J59" s="510"/>
      <c r="K59" s="510"/>
      <c r="L59" s="510"/>
      <c r="M59" s="510"/>
      <c r="N59" s="529" t="str">
        <f>IF($A59&gt;0,VLOOKUP($A59,'Pivot Table'!$A$4:$L$240,MATCH(N$38,'Pivot Table'!$A$4:$L$4,0),FALSE)," ")</f>
        <v xml:space="preserve"> </v>
      </c>
      <c r="O59" s="529" t="str">
        <f>IF($A59&gt;0,VLOOKUP($A59,'Pivot Table'!$A$4:$L$240,MATCH(O$38,'Pivot Table'!$A$4:$L$4,0),FALSE)," ")</f>
        <v xml:space="preserve"> </v>
      </c>
      <c r="P59" s="529" t="str">
        <f>IF($A59&gt;0,VLOOKUP($A59,'Pivot Table'!$A$4:$L$240,MATCH(P$38,'Pivot Table'!$A$4:$L$4,0),FALSE)," ")</f>
        <v xml:space="preserve"> </v>
      </c>
      <c r="Q59" s="529" t="str">
        <f>IF($A59&gt;0,VLOOKUP($A59,'Pivot Table'!$A$4:$L$240,MATCH(Q$38,'Pivot Table'!$A$4:$L$4,0),FALSE)," ")</f>
        <v xml:space="preserve"> </v>
      </c>
      <c r="R59" s="529" t="str">
        <f>IF($A59&gt;0,VLOOKUP($A59,'Pivot Table'!$A$4:$L$240,MATCH(R$38,'Pivot Table'!$A$4:$L$4,0),FALSE)," ")</f>
        <v xml:space="preserve"> </v>
      </c>
      <c r="S59" s="529" t="str">
        <f>IF($A59&gt;0,VLOOKUP($A59,'Pivot Table'!$A$4:$L$240,MATCH(S$38,'Pivot Table'!$A$4:$L$4,0),FALSE)," ")</f>
        <v xml:space="preserve"> </v>
      </c>
    </row>
    <row r="60" spans="1:19" s="14" customFormat="1" ht="13.5" hidden="1" customHeight="1" outlineLevel="1">
      <c r="A60" s="477">
        <f>IF('Pivot Table'!A26="(blank)",0,'Pivot Table'!A26)</f>
        <v>0</v>
      </c>
      <c r="B60" s="551" t="str">
        <f>IF($A60&gt;0,VLOOKUP($A60,'Pivot Table'!$A$4:$L$240,MATCH(B$38,'Pivot Table'!$A$4:$L$4,0),FALSE)," ")</f>
        <v xml:space="preserve"> </v>
      </c>
      <c r="C60" s="529" t="str">
        <f>IF($A60&gt;0,VLOOKUP($A60,'Pivot Table'!$A$4:$L$240,MATCH(C$38,'Pivot Table'!$A$4:$L$4,0),FALSE)," ")</f>
        <v xml:space="preserve"> </v>
      </c>
      <c r="D60" s="551" t="str">
        <f>IF($A60&gt;0,VLOOKUP($A60,'Pivot Table'!$A$4:$L$240,MATCH(D$38,'Pivot Table'!$A$4:$L$4,0),FALSE)," ")</f>
        <v xml:space="preserve"> </v>
      </c>
      <c r="E60" s="551" t="str">
        <f>IF($A60&gt;0,VLOOKUP($A60,'Pivot Table'!$A$4:$L$240,MATCH(E$38,'Pivot Table'!$A$4:$L$4,0),FALSE)," ")</f>
        <v xml:space="preserve"> </v>
      </c>
      <c r="F60" s="554"/>
      <c r="G60" s="551">
        <f t="shared" si="0"/>
        <v>0</v>
      </c>
      <c r="H60" s="551" t="str">
        <f>IF($A60&gt;0,VLOOKUP($A60,'Pivot Table'!$A$4:$L$240,MATCH(H$38,'Pivot Table'!$A$4:$L$4,0),FALSE)," ")</f>
        <v xml:space="preserve"> </v>
      </c>
      <c r="I60" s="510"/>
      <c r="J60" s="510"/>
      <c r="K60" s="510"/>
      <c r="L60" s="510"/>
      <c r="M60" s="510"/>
      <c r="N60" s="529" t="str">
        <f>IF($A60&gt;0,VLOOKUP($A60,'Pivot Table'!$A$4:$L$240,MATCH(N$38,'Pivot Table'!$A$4:$L$4,0),FALSE)," ")</f>
        <v xml:space="preserve"> </v>
      </c>
      <c r="O60" s="529" t="str">
        <f>IF($A60&gt;0,VLOOKUP($A60,'Pivot Table'!$A$4:$L$240,MATCH(O$38,'Pivot Table'!$A$4:$L$4,0),FALSE)," ")</f>
        <v xml:space="preserve"> </v>
      </c>
      <c r="P60" s="529" t="str">
        <f>IF($A60&gt;0,VLOOKUP($A60,'Pivot Table'!$A$4:$L$240,MATCH(P$38,'Pivot Table'!$A$4:$L$4,0),FALSE)," ")</f>
        <v xml:space="preserve"> </v>
      </c>
      <c r="Q60" s="529" t="str">
        <f>IF($A60&gt;0,VLOOKUP($A60,'Pivot Table'!$A$4:$L$240,MATCH(Q$38,'Pivot Table'!$A$4:$L$4,0),FALSE)," ")</f>
        <v xml:space="preserve"> </v>
      </c>
      <c r="R60" s="529" t="str">
        <f>IF($A60&gt;0,VLOOKUP($A60,'Pivot Table'!$A$4:$L$240,MATCH(R$38,'Pivot Table'!$A$4:$L$4,0),FALSE)," ")</f>
        <v xml:space="preserve"> </v>
      </c>
      <c r="S60" s="529" t="str">
        <f>IF($A60&gt;0,VLOOKUP($A60,'Pivot Table'!$A$4:$L$240,MATCH(S$38,'Pivot Table'!$A$4:$L$4,0),FALSE)," ")</f>
        <v xml:space="preserve"> </v>
      </c>
    </row>
    <row r="61" spans="1:19" s="14" customFormat="1" ht="13.5" hidden="1" customHeight="1" outlineLevel="1">
      <c r="A61" s="477">
        <f>IF('Pivot Table'!A27="(blank)",0,'Pivot Table'!A27)</f>
        <v>0</v>
      </c>
      <c r="B61" s="551" t="str">
        <f>IF($A61&gt;0,VLOOKUP($A61,'Pivot Table'!$A$4:$L$240,MATCH(B$38,'Pivot Table'!$A$4:$L$4,0),FALSE)," ")</f>
        <v xml:space="preserve"> </v>
      </c>
      <c r="C61" s="529" t="str">
        <f>IF($A61&gt;0,VLOOKUP($A61,'Pivot Table'!$A$4:$L$240,MATCH(C$38,'Pivot Table'!$A$4:$L$4,0),FALSE)," ")</f>
        <v xml:space="preserve"> </v>
      </c>
      <c r="D61" s="551" t="str">
        <f>IF($A61&gt;0,VLOOKUP($A61,'Pivot Table'!$A$4:$L$240,MATCH(D$38,'Pivot Table'!$A$4:$L$4,0),FALSE)," ")</f>
        <v xml:space="preserve"> </v>
      </c>
      <c r="E61" s="551" t="str">
        <f>IF($A61&gt;0,VLOOKUP($A61,'Pivot Table'!$A$4:$L$240,MATCH(E$38,'Pivot Table'!$A$4:$L$4,0),FALSE)," ")</f>
        <v xml:space="preserve"> </v>
      </c>
      <c r="F61" s="554"/>
      <c r="G61" s="551">
        <f t="shared" si="0"/>
        <v>0</v>
      </c>
      <c r="H61" s="551" t="str">
        <f>IF($A61&gt;0,VLOOKUP($A61,'Pivot Table'!$A$4:$L$240,MATCH(H$38,'Pivot Table'!$A$4:$L$4,0),FALSE)," ")</f>
        <v xml:space="preserve"> </v>
      </c>
      <c r="I61" s="510"/>
      <c r="J61" s="510"/>
      <c r="K61" s="510"/>
      <c r="L61" s="510"/>
      <c r="M61" s="510"/>
      <c r="N61" s="529" t="str">
        <f>IF($A61&gt;0,VLOOKUP($A61,'Pivot Table'!$A$4:$L$240,MATCH(N$38,'Pivot Table'!$A$4:$L$4,0),FALSE)," ")</f>
        <v xml:space="preserve"> </v>
      </c>
      <c r="O61" s="529" t="str">
        <f>IF($A61&gt;0,VLOOKUP($A61,'Pivot Table'!$A$4:$L$240,MATCH(O$38,'Pivot Table'!$A$4:$L$4,0),FALSE)," ")</f>
        <v xml:space="preserve"> </v>
      </c>
      <c r="P61" s="529" t="str">
        <f>IF($A61&gt;0,VLOOKUP($A61,'Pivot Table'!$A$4:$L$240,MATCH(P$38,'Pivot Table'!$A$4:$L$4,0),FALSE)," ")</f>
        <v xml:space="preserve"> </v>
      </c>
      <c r="Q61" s="529" t="str">
        <f>IF($A61&gt;0,VLOOKUP($A61,'Pivot Table'!$A$4:$L$240,MATCH(Q$38,'Pivot Table'!$A$4:$L$4,0),FALSE)," ")</f>
        <v xml:space="preserve"> </v>
      </c>
      <c r="R61" s="529" t="str">
        <f>IF($A61&gt;0,VLOOKUP($A61,'Pivot Table'!$A$4:$L$240,MATCH(R$38,'Pivot Table'!$A$4:$L$4,0),FALSE)," ")</f>
        <v xml:space="preserve"> </v>
      </c>
      <c r="S61" s="529" t="str">
        <f>IF($A61&gt;0,VLOOKUP($A61,'Pivot Table'!$A$4:$L$240,MATCH(S$38,'Pivot Table'!$A$4:$L$4,0),FALSE)," ")</f>
        <v xml:space="preserve"> </v>
      </c>
    </row>
    <row r="62" spans="1:19" s="14" customFormat="1" ht="13.5" hidden="1" customHeight="1" outlineLevel="1">
      <c r="A62" s="477">
        <f>IF('Pivot Table'!A28="(blank)",0,'Pivot Table'!A28)</f>
        <v>0</v>
      </c>
      <c r="B62" s="551" t="str">
        <f>IF($A62&gt;0,VLOOKUP($A62,'Pivot Table'!$A$4:$L$240,MATCH(B$38,'Pivot Table'!$A$4:$L$4,0),FALSE)," ")</f>
        <v xml:space="preserve"> </v>
      </c>
      <c r="C62" s="529" t="str">
        <f>IF($A62&gt;0,VLOOKUP($A62,'Pivot Table'!$A$4:$L$240,MATCH(C$38,'Pivot Table'!$A$4:$L$4,0),FALSE)," ")</f>
        <v xml:space="preserve"> </v>
      </c>
      <c r="D62" s="551" t="str">
        <f>IF($A62&gt;0,VLOOKUP($A62,'Pivot Table'!$A$4:$L$240,MATCH(D$38,'Pivot Table'!$A$4:$L$4,0),FALSE)," ")</f>
        <v xml:space="preserve"> </v>
      </c>
      <c r="E62" s="551" t="str">
        <f>IF($A62&gt;0,VLOOKUP($A62,'Pivot Table'!$A$4:$L$240,MATCH(E$38,'Pivot Table'!$A$4:$L$4,0),FALSE)," ")</f>
        <v xml:space="preserve"> </v>
      </c>
      <c r="F62" s="554"/>
      <c r="G62" s="551">
        <f t="shared" si="0"/>
        <v>0</v>
      </c>
      <c r="H62" s="551" t="str">
        <f>IF($A62&gt;0,VLOOKUP($A62,'Pivot Table'!$A$4:$L$240,MATCH(H$38,'Pivot Table'!$A$4:$L$4,0),FALSE)," ")</f>
        <v xml:space="preserve"> </v>
      </c>
      <c r="I62" s="510"/>
      <c r="J62" s="510"/>
      <c r="K62" s="510"/>
      <c r="L62" s="510"/>
      <c r="M62" s="510"/>
      <c r="N62" s="529" t="str">
        <f>IF($A62&gt;0,VLOOKUP($A62,'Pivot Table'!$A$4:$L$240,MATCH(N$38,'Pivot Table'!$A$4:$L$4,0),FALSE)," ")</f>
        <v xml:space="preserve"> </v>
      </c>
      <c r="O62" s="529" t="str">
        <f>IF($A62&gt;0,VLOOKUP($A62,'Pivot Table'!$A$4:$L$240,MATCH(O$38,'Pivot Table'!$A$4:$L$4,0),FALSE)," ")</f>
        <v xml:space="preserve"> </v>
      </c>
      <c r="P62" s="529" t="str">
        <f>IF($A62&gt;0,VLOOKUP($A62,'Pivot Table'!$A$4:$L$240,MATCH(P$38,'Pivot Table'!$A$4:$L$4,0),FALSE)," ")</f>
        <v xml:space="preserve"> </v>
      </c>
      <c r="Q62" s="529" t="str">
        <f>IF($A62&gt;0,VLOOKUP($A62,'Pivot Table'!$A$4:$L$240,MATCH(Q$38,'Pivot Table'!$A$4:$L$4,0),FALSE)," ")</f>
        <v xml:space="preserve"> </v>
      </c>
      <c r="R62" s="529" t="str">
        <f>IF($A62&gt;0,VLOOKUP($A62,'Pivot Table'!$A$4:$L$240,MATCH(R$38,'Pivot Table'!$A$4:$L$4,0),FALSE)," ")</f>
        <v xml:space="preserve"> </v>
      </c>
      <c r="S62" s="529" t="str">
        <f>IF($A62&gt;0,VLOOKUP($A62,'Pivot Table'!$A$4:$L$240,MATCH(S$38,'Pivot Table'!$A$4:$L$4,0),FALSE)," ")</f>
        <v xml:space="preserve"> </v>
      </c>
    </row>
    <row r="63" spans="1:19" s="14" customFormat="1" ht="13.5" hidden="1" customHeight="1" outlineLevel="1">
      <c r="A63" s="477">
        <f>IF('Pivot Table'!A29="(blank)",0,'Pivot Table'!A29)</f>
        <v>0</v>
      </c>
      <c r="B63" s="551" t="str">
        <f>IF($A63&gt;0,VLOOKUP($A63,'Pivot Table'!$A$4:$L$240,MATCH(B$38,'Pivot Table'!$A$4:$L$4,0),FALSE)," ")</f>
        <v xml:space="preserve"> </v>
      </c>
      <c r="C63" s="529" t="str">
        <f>IF($A63&gt;0,VLOOKUP($A63,'Pivot Table'!$A$4:$L$240,MATCH(C$38,'Pivot Table'!$A$4:$L$4,0),FALSE)," ")</f>
        <v xml:space="preserve"> </v>
      </c>
      <c r="D63" s="551" t="str">
        <f>IF($A63&gt;0,VLOOKUP($A63,'Pivot Table'!$A$4:$L$240,MATCH(D$38,'Pivot Table'!$A$4:$L$4,0),FALSE)," ")</f>
        <v xml:space="preserve"> </v>
      </c>
      <c r="E63" s="551" t="str">
        <f>IF($A63&gt;0,VLOOKUP($A63,'Pivot Table'!$A$4:$L$240,MATCH(E$38,'Pivot Table'!$A$4:$L$4,0),FALSE)," ")</f>
        <v xml:space="preserve"> </v>
      </c>
      <c r="F63" s="554"/>
      <c r="G63" s="551">
        <f t="shared" si="0"/>
        <v>0</v>
      </c>
      <c r="H63" s="551" t="str">
        <f>IF($A63&gt;0,VLOOKUP($A63,'Pivot Table'!$A$4:$L$240,MATCH(H$38,'Pivot Table'!$A$4:$L$4,0),FALSE)," ")</f>
        <v xml:space="preserve"> </v>
      </c>
      <c r="I63" s="510"/>
      <c r="J63" s="510"/>
      <c r="K63" s="510"/>
      <c r="L63" s="510"/>
      <c r="M63" s="510"/>
      <c r="N63" s="529" t="str">
        <f>IF($A63&gt;0,VLOOKUP($A63,'Pivot Table'!$A$4:$L$240,MATCH(N$38,'Pivot Table'!$A$4:$L$4,0),FALSE)," ")</f>
        <v xml:space="preserve"> </v>
      </c>
      <c r="O63" s="529" t="str">
        <f>IF($A63&gt;0,VLOOKUP($A63,'Pivot Table'!$A$4:$L$240,MATCH(O$38,'Pivot Table'!$A$4:$L$4,0),FALSE)," ")</f>
        <v xml:space="preserve"> </v>
      </c>
      <c r="P63" s="529" t="str">
        <f>IF($A63&gt;0,VLOOKUP($A63,'Pivot Table'!$A$4:$L$240,MATCH(P$38,'Pivot Table'!$A$4:$L$4,0),FALSE)," ")</f>
        <v xml:space="preserve"> </v>
      </c>
      <c r="Q63" s="529" t="str">
        <f>IF($A63&gt;0,VLOOKUP($A63,'Pivot Table'!$A$4:$L$240,MATCH(Q$38,'Pivot Table'!$A$4:$L$4,0),FALSE)," ")</f>
        <v xml:space="preserve"> </v>
      </c>
      <c r="R63" s="529" t="str">
        <f>IF($A63&gt;0,VLOOKUP($A63,'Pivot Table'!$A$4:$L$240,MATCH(R$38,'Pivot Table'!$A$4:$L$4,0),FALSE)," ")</f>
        <v xml:space="preserve"> </v>
      </c>
      <c r="S63" s="529" t="str">
        <f>IF($A63&gt;0,VLOOKUP($A63,'Pivot Table'!$A$4:$L$240,MATCH(S$38,'Pivot Table'!$A$4:$L$4,0),FALSE)," ")</f>
        <v xml:space="preserve"> </v>
      </c>
    </row>
    <row r="64" spans="1:19" s="14" customFormat="1" ht="13.5" hidden="1" customHeight="1" outlineLevel="1">
      <c r="A64" s="477">
        <f>IF('Pivot Table'!A30="(blank)",0,'Pivot Table'!A30)</f>
        <v>0</v>
      </c>
      <c r="B64" s="551" t="str">
        <f>IF($A64&gt;0,VLOOKUP($A64,'Pivot Table'!$A$4:$L$240,MATCH(B$38,'Pivot Table'!$A$4:$L$4,0),FALSE)," ")</f>
        <v xml:space="preserve"> </v>
      </c>
      <c r="C64" s="529" t="str">
        <f>IF($A64&gt;0,VLOOKUP($A64,'Pivot Table'!$A$4:$L$240,MATCH(C$38,'Pivot Table'!$A$4:$L$4,0),FALSE)," ")</f>
        <v xml:space="preserve"> </v>
      </c>
      <c r="D64" s="551" t="str">
        <f>IF($A64&gt;0,VLOOKUP($A64,'Pivot Table'!$A$4:$L$240,MATCH(D$38,'Pivot Table'!$A$4:$L$4,0),FALSE)," ")</f>
        <v xml:space="preserve"> </v>
      </c>
      <c r="E64" s="551" t="str">
        <f>IF($A64&gt;0,VLOOKUP($A64,'Pivot Table'!$A$4:$L$240,MATCH(E$38,'Pivot Table'!$A$4:$L$4,0),FALSE)," ")</f>
        <v xml:space="preserve"> </v>
      </c>
      <c r="F64" s="554"/>
      <c r="G64" s="551">
        <f t="shared" si="0"/>
        <v>0</v>
      </c>
      <c r="H64" s="551" t="str">
        <f>IF($A64&gt;0,VLOOKUP($A64,'Pivot Table'!$A$4:$L$240,MATCH(H$38,'Pivot Table'!$A$4:$L$4,0),FALSE)," ")</f>
        <v xml:space="preserve"> </v>
      </c>
      <c r="I64" s="510"/>
      <c r="J64" s="510"/>
      <c r="K64" s="510"/>
      <c r="L64" s="510"/>
      <c r="M64" s="510"/>
      <c r="N64" s="529" t="str">
        <f>IF($A64&gt;0,VLOOKUP($A64,'Pivot Table'!$A$4:$L$240,MATCH(N$38,'Pivot Table'!$A$4:$L$4,0),FALSE)," ")</f>
        <v xml:space="preserve"> </v>
      </c>
      <c r="O64" s="529" t="str">
        <f>IF($A64&gt;0,VLOOKUP($A64,'Pivot Table'!$A$4:$L$240,MATCH(O$38,'Pivot Table'!$A$4:$L$4,0),FALSE)," ")</f>
        <v xml:space="preserve"> </v>
      </c>
      <c r="P64" s="529" t="str">
        <f>IF($A64&gt;0,VLOOKUP($A64,'Pivot Table'!$A$4:$L$240,MATCH(P$38,'Pivot Table'!$A$4:$L$4,0),FALSE)," ")</f>
        <v xml:space="preserve"> </v>
      </c>
      <c r="Q64" s="529" t="str">
        <f>IF($A64&gt;0,VLOOKUP($A64,'Pivot Table'!$A$4:$L$240,MATCH(Q$38,'Pivot Table'!$A$4:$L$4,0),FALSE)," ")</f>
        <v xml:space="preserve"> </v>
      </c>
      <c r="R64" s="529" t="str">
        <f>IF($A64&gt;0,VLOOKUP($A64,'Pivot Table'!$A$4:$L$240,MATCH(R$38,'Pivot Table'!$A$4:$L$4,0),FALSE)," ")</f>
        <v xml:space="preserve"> </v>
      </c>
      <c r="S64" s="529" t="str">
        <f>IF($A64&gt;0,VLOOKUP($A64,'Pivot Table'!$A$4:$L$240,MATCH(S$38,'Pivot Table'!$A$4:$L$4,0),FALSE)," ")</f>
        <v xml:space="preserve"> </v>
      </c>
    </row>
    <row r="65" spans="1:19" s="14" customFormat="1" ht="13.5" hidden="1" customHeight="1" outlineLevel="1">
      <c r="A65" s="477">
        <f>IF('Pivot Table'!A31="(blank)",0,'Pivot Table'!A31)</f>
        <v>0</v>
      </c>
      <c r="B65" s="551" t="str">
        <f>IF($A65&gt;0,VLOOKUP($A65,'Pivot Table'!$A$4:$L$240,MATCH(B$38,'Pivot Table'!$A$4:$L$4,0),FALSE)," ")</f>
        <v xml:space="preserve"> </v>
      </c>
      <c r="C65" s="529" t="str">
        <f>IF($A65&gt;0,VLOOKUP($A65,'Pivot Table'!$A$4:$L$240,MATCH(C$38,'Pivot Table'!$A$4:$L$4,0),FALSE)," ")</f>
        <v xml:space="preserve"> </v>
      </c>
      <c r="D65" s="551" t="str">
        <f>IF($A65&gt;0,VLOOKUP($A65,'Pivot Table'!$A$4:$L$240,MATCH(D$38,'Pivot Table'!$A$4:$L$4,0),FALSE)," ")</f>
        <v xml:space="preserve"> </v>
      </c>
      <c r="E65" s="551" t="str">
        <f>IF($A65&gt;0,VLOOKUP($A65,'Pivot Table'!$A$4:$L$240,MATCH(E$38,'Pivot Table'!$A$4:$L$4,0),FALSE)," ")</f>
        <v xml:space="preserve"> </v>
      </c>
      <c r="F65" s="554"/>
      <c r="G65" s="551">
        <f t="shared" si="0"/>
        <v>0</v>
      </c>
      <c r="H65" s="551" t="str">
        <f>IF($A65&gt;0,VLOOKUP($A65,'Pivot Table'!$A$4:$L$240,MATCH(H$38,'Pivot Table'!$A$4:$L$4,0),FALSE)," ")</f>
        <v xml:space="preserve"> </v>
      </c>
      <c r="I65" s="510"/>
      <c r="J65" s="510"/>
      <c r="K65" s="510"/>
      <c r="L65" s="510"/>
      <c r="M65" s="510"/>
      <c r="N65" s="529" t="str">
        <f>IF($A65&gt;0,VLOOKUP($A65,'Pivot Table'!$A$4:$L$240,MATCH(N$38,'Pivot Table'!$A$4:$L$4,0),FALSE)," ")</f>
        <v xml:space="preserve"> </v>
      </c>
      <c r="O65" s="529" t="str">
        <f>IF($A65&gt;0,VLOOKUP($A65,'Pivot Table'!$A$4:$L$240,MATCH(O$38,'Pivot Table'!$A$4:$L$4,0),FALSE)," ")</f>
        <v xml:space="preserve"> </v>
      </c>
      <c r="P65" s="529" t="str">
        <f>IF($A65&gt;0,VLOOKUP($A65,'Pivot Table'!$A$4:$L$240,MATCH(P$38,'Pivot Table'!$A$4:$L$4,0),FALSE)," ")</f>
        <v xml:space="preserve"> </v>
      </c>
      <c r="Q65" s="529" t="str">
        <f>IF($A65&gt;0,VLOOKUP($A65,'Pivot Table'!$A$4:$L$240,MATCH(Q$38,'Pivot Table'!$A$4:$L$4,0),FALSE)," ")</f>
        <v xml:space="preserve"> </v>
      </c>
      <c r="R65" s="529" t="str">
        <f>IF($A65&gt;0,VLOOKUP($A65,'Pivot Table'!$A$4:$L$240,MATCH(R$38,'Pivot Table'!$A$4:$L$4,0),FALSE)," ")</f>
        <v xml:space="preserve"> </v>
      </c>
      <c r="S65" s="529" t="str">
        <f>IF($A65&gt;0,VLOOKUP($A65,'Pivot Table'!$A$4:$L$240,MATCH(S$38,'Pivot Table'!$A$4:$L$4,0),FALSE)," ")</f>
        <v xml:space="preserve"> </v>
      </c>
    </row>
    <row r="66" spans="1:19" s="14" customFormat="1" ht="13.5" hidden="1" customHeight="1" outlineLevel="1">
      <c r="A66" s="477">
        <f>IF('Pivot Table'!A32="(blank)",0,'Pivot Table'!A32)</f>
        <v>0</v>
      </c>
      <c r="B66" s="551" t="str">
        <f>IF($A66&gt;0,VLOOKUP($A66,'Pivot Table'!$A$4:$L$240,MATCH(B$38,'Pivot Table'!$A$4:$L$4,0),FALSE)," ")</f>
        <v xml:space="preserve"> </v>
      </c>
      <c r="C66" s="529" t="str">
        <f>IF($A66&gt;0,VLOOKUP($A66,'Pivot Table'!$A$4:$L$240,MATCH(C$38,'Pivot Table'!$A$4:$L$4,0),FALSE)," ")</f>
        <v xml:space="preserve"> </v>
      </c>
      <c r="D66" s="551" t="str">
        <f>IF($A66&gt;0,VLOOKUP($A66,'Pivot Table'!$A$4:$L$240,MATCH(D$38,'Pivot Table'!$A$4:$L$4,0),FALSE)," ")</f>
        <v xml:space="preserve"> </v>
      </c>
      <c r="E66" s="551" t="str">
        <f>IF($A66&gt;0,VLOOKUP($A66,'Pivot Table'!$A$4:$L$240,MATCH(E$38,'Pivot Table'!$A$4:$L$4,0),FALSE)," ")</f>
        <v xml:space="preserve"> </v>
      </c>
      <c r="F66" s="554"/>
      <c r="G66" s="551">
        <f t="shared" si="0"/>
        <v>0</v>
      </c>
      <c r="H66" s="551" t="str">
        <f>IF($A66&gt;0,VLOOKUP($A66,'Pivot Table'!$A$4:$L$240,MATCH(H$38,'Pivot Table'!$A$4:$L$4,0),FALSE)," ")</f>
        <v xml:space="preserve"> </v>
      </c>
      <c r="I66" s="510"/>
      <c r="J66" s="510"/>
      <c r="K66" s="510"/>
      <c r="L66" s="510"/>
      <c r="M66" s="510"/>
      <c r="N66" s="529" t="str">
        <f>IF($A66&gt;0,VLOOKUP($A66,'Pivot Table'!$A$4:$L$240,MATCH(N$38,'Pivot Table'!$A$4:$L$4,0),FALSE)," ")</f>
        <v xml:space="preserve"> </v>
      </c>
      <c r="O66" s="529" t="str">
        <f>IF($A66&gt;0,VLOOKUP($A66,'Pivot Table'!$A$4:$L$240,MATCH(O$38,'Pivot Table'!$A$4:$L$4,0),FALSE)," ")</f>
        <v xml:space="preserve"> </v>
      </c>
      <c r="P66" s="529" t="str">
        <f>IF($A66&gt;0,VLOOKUP($A66,'Pivot Table'!$A$4:$L$240,MATCH(P$38,'Pivot Table'!$A$4:$L$4,0),FALSE)," ")</f>
        <v xml:space="preserve"> </v>
      </c>
      <c r="Q66" s="529" t="str">
        <f>IF($A66&gt;0,VLOOKUP($A66,'Pivot Table'!$A$4:$L$240,MATCH(Q$38,'Pivot Table'!$A$4:$L$4,0),FALSE)," ")</f>
        <v xml:space="preserve"> </v>
      </c>
      <c r="R66" s="529" t="str">
        <f>IF($A66&gt;0,VLOOKUP($A66,'Pivot Table'!$A$4:$L$240,MATCH(R$38,'Pivot Table'!$A$4:$L$4,0),FALSE)," ")</f>
        <v xml:space="preserve"> </v>
      </c>
      <c r="S66" s="529" t="str">
        <f>IF($A66&gt;0,VLOOKUP($A66,'Pivot Table'!$A$4:$L$240,MATCH(S$38,'Pivot Table'!$A$4:$L$4,0),FALSE)," ")</f>
        <v xml:space="preserve"> </v>
      </c>
    </row>
    <row r="67" spans="1:19" s="14" customFormat="1" ht="13.5" hidden="1" customHeight="1" outlineLevel="1">
      <c r="A67" s="477">
        <f>IF('Pivot Table'!A33="(blank)",0,'Pivot Table'!A33)</f>
        <v>0</v>
      </c>
      <c r="B67" s="551" t="str">
        <f>IF($A67&gt;0,VLOOKUP($A67,'Pivot Table'!$A$4:$L$240,MATCH(B$38,'Pivot Table'!$A$4:$L$4,0),FALSE)," ")</f>
        <v xml:space="preserve"> </v>
      </c>
      <c r="C67" s="529" t="str">
        <f>IF($A67&gt;0,VLOOKUP($A67,'Pivot Table'!$A$4:$L$240,MATCH(C$38,'Pivot Table'!$A$4:$L$4,0),FALSE)," ")</f>
        <v xml:space="preserve"> </v>
      </c>
      <c r="D67" s="551" t="str">
        <f>IF($A67&gt;0,VLOOKUP($A67,'Pivot Table'!$A$4:$L$240,MATCH(D$38,'Pivot Table'!$A$4:$L$4,0),FALSE)," ")</f>
        <v xml:space="preserve"> </v>
      </c>
      <c r="E67" s="551" t="str">
        <f>IF($A67&gt;0,VLOOKUP($A67,'Pivot Table'!$A$4:$L$240,MATCH(E$38,'Pivot Table'!$A$4:$L$4,0),FALSE)," ")</f>
        <v xml:space="preserve"> </v>
      </c>
      <c r="F67" s="554"/>
      <c r="G67" s="551">
        <f t="shared" si="0"/>
        <v>0</v>
      </c>
      <c r="H67" s="551" t="str">
        <f>IF($A67&gt;0,VLOOKUP($A67,'Pivot Table'!$A$4:$L$240,MATCH(H$38,'Pivot Table'!$A$4:$L$4,0),FALSE)," ")</f>
        <v xml:space="preserve"> </v>
      </c>
      <c r="I67" s="510"/>
      <c r="J67" s="510"/>
      <c r="K67" s="510"/>
      <c r="L67" s="510"/>
      <c r="M67" s="510"/>
      <c r="N67" s="529" t="str">
        <f>IF($A67&gt;0,VLOOKUP($A67,'Pivot Table'!$A$4:$L$240,MATCH(N$38,'Pivot Table'!$A$4:$L$4,0),FALSE)," ")</f>
        <v xml:space="preserve"> </v>
      </c>
      <c r="O67" s="529" t="str">
        <f>IF($A67&gt;0,VLOOKUP($A67,'Pivot Table'!$A$4:$L$240,MATCH(O$38,'Pivot Table'!$A$4:$L$4,0),FALSE)," ")</f>
        <v xml:space="preserve"> </v>
      </c>
      <c r="P67" s="529" t="str">
        <f>IF($A67&gt;0,VLOOKUP($A67,'Pivot Table'!$A$4:$L$240,MATCH(P$38,'Pivot Table'!$A$4:$L$4,0),FALSE)," ")</f>
        <v xml:space="preserve"> </v>
      </c>
      <c r="Q67" s="529" t="str">
        <f>IF($A67&gt;0,VLOOKUP($A67,'Pivot Table'!$A$4:$L$240,MATCH(Q$38,'Pivot Table'!$A$4:$L$4,0),FALSE)," ")</f>
        <v xml:space="preserve"> </v>
      </c>
      <c r="R67" s="529" t="str">
        <f>IF($A67&gt;0,VLOOKUP($A67,'Pivot Table'!$A$4:$L$240,MATCH(R$38,'Pivot Table'!$A$4:$L$4,0),FALSE)," ")</f>
        <v xml:space="preserve"> </v>
      </c>
      <c r="S67" s="529" t="str">
        <f>IF($A67&gt;0,VLOOKUP($A67,'Pivot Table'!$A$4:$L$240,MATCH(S$38,'Pivot Table'!$A$4:$L$4,0),FALSE)," ")</f>
        <v xml:space="preserve"> </v>
      </c>
    </row>
    <row r="68" spans="1:19" s="14" customFormat="1" ht="13.5" hidden="1" customHeight="1" outlineLevel="1">
      <c r="A68" s="477">
        <f>IF('Pivot Table'!A34="(blank)",0,'Pivot Table'!A34)</f>
        <v>0</v>
      </c>
      <c r="B68" s="551" t="str">
        <f>IF($A68&gt;0,VLOOKUP($A68,'Pivot Table'!$A$4:$L$240,MATCH(B$38,'Pivot Table'!$A$4:$L$4,0),FALSE)," ")</f>
        <v xml:space="preserve"> </v>
      </c>
      <c r="C68" s="529" t="str">
        <f>IF($A68&gt;0,VLOOKUP($A68,'Pivot Table'!$A$4:$L$240,MATCH(C$38,'Pivot Table'!$A$4:$L$4,0),FALSE)," ")</f>
        <v xml:space="preserve"> </v>
      </c>
      <c r="D68" s="551" t="str">
        <f>IF($A68&gt;0,VLOOKUP($A68,'Pivot Table'!$A$4:$L$240,MATCH(D$38,'Pivot Table'!$A$4:$L$4,0),FALSE)," ")</f>
        <v xml:space="preserve"> </v>
      </c>
      <c r="E68" s="551" t="str">
        <f>IF($A68&gt;0,VLOOKUP($A68,'Pivot Table'!$A$4:$L$240,MATCH(E$38,'Pivot Table'!$A$4:$L$4,0),FALSE)," ")</f>
        <v xml:space="preserve"> </v>
      </c>
      <c r="F68" s="554"/>
      <c r="G68" s="551">
        <f t="shared" si="0"/>
        <v>0</v>
      </c>
      <c r="H68" s="551" t="str">
        <f>IF($A68&gt;0,VLOOKUP($A68,'Pivot Table'!$A$4:$L$240,MATCH(H$38,'Pivot Table'!$A$4:$L$4,0),FALSE)," ")</f>
        <v xml:space="preserve"> </v>
      </c>
      <c r="I68" s="510"/>
      <c r="J68" s="510"/>
      <c r="K68" s="510"/>
      <c r="L68" s="510"/>
      <c r="M68" s="510"/>
      <c r="N68" s="529" t="str">
        <f>IF($A68&gt;0,VLOOKUP($A68,'Pivot Table'!$A$4:$L$240,MATCH(N$38,'Pivot Table'!$A$4:$L$4,0),FALSE)," ")</f>
        <v xml:space="preserve"> </v>
      </c>
      <c r="O68" s="529" t="str">
        <f>IF($A68&gt;0,VLOOKUP($A68,'Pivot Table'!$A$4:$L$240,MATCH(O$38,'Pivot Table'!$A$4:$L$4,0),FALSE)," ")</f>
        <v xml:space="preserve"> </v>
      </c>
      <c r="P68" s="529" t="str">
        <f>IF($A68&gt;0,VLOOKUP($A68,'Pivot Table'!$A$4:$L$240,MATCH(P$38,'Pivot Table'!$A$4:$L$4,0),FALSE)," ")</f>
        <v xml:space="preserve"> </v>
      </c>
      <c r="Q68" s="529" t="str">
        <f>IF($A68&gt;0,VLOOKUP($A68,'Pivot Table'!$A$4:$L$240,MATCH(Q$38,'Pivot Table'!$A$4:$L$4,0),FALSE)," ")</f>
        <v xml:space="preserve"> </v>
      </c>
      <c r="R68" s="529" t="str">
        <f>IF($A68&gt;0,VLOOKUP($A68,'Pivot Table'!$A$4:$L$240,MATCH(R$38,'Pivot Table'!$A$4:$L$4,0),FALSE)," ")</f>
        <v xml:space="preserve"> </v>
      </c>
      <c r="S68" s="529" t="str">
        <f>IF($A68&gt;0,VLOOKUP($A68,'Pivot Table'!$A$4:$L$240,MATCH(S$38,'Pivot Table'!$A$4:$L$4,0),FALSE)," ")</f>
        <v xml:space="preserve"> </v>
      </c>
    </row>
    <row r="69" spans="1:19" s="14" customFormat="1" ht="13.5" hidden="1" customHeight="1" outlineLevel="1">
      <c r="A69" s="477">
        <f>IF('Pivot Table'!A35="(blank)",0,'Pivot Table'!A35)</f>
        <v>0</v>
      </c>
      <c r="B69" s="551" t="str">
        <f>IF($A69&gt;0,VLOOKUP($A69,'Pivot Table'!$A$4:$L$240,MATCH(B$38,'Pivot Table'!$A$4:$L$4,0),FALSE)," ")</f>
        <v xml:space="preserve"> </v>
      </c>
      <c r="C69" s="529" t="str">
        <f>IF($A69&gt;0,VLOOKUP($A69,'Pivot Table'!$A$4:$L$240,MATCH(C$38,'Pivot Table'!$A$4:$L$4,0),FALSE)," ")</f>
        <v xml:space="preserve"> </v>
      </c>
      <c r="D69" s="551" t="str">
        <f>IF($A69&gt;0,VLOOKUP($A69,'Pivot Table'!$A$4:$L$240,MATCH(D$38,'Pivot Table'!$A$4:$L$4,0),FALSE)," ")</f>
        <v xml:space="preserve"> </v>
      </c>
      <c r="E69" s="551" t="str">
        <f>IF($A69&gt;0,VLOOKUP($A69,'Pivot Table'!$A$4:$L$240,MATCH(E$38,'Pivot Table'!$A$4:$L$4,0),FALSE)," ")</f>
        <v xml:space="preserve"> </v>
      </c>
      <c r="F69" s="554"/>
      <c r="G69" s="551">
        <f t="shared" si="0"/>
        <v>0</v>
      </c>
      <c r="H69" s="551" t="str">
        <f>IF($A69&gt;0,VLOOKUP($A69,'Pivot Table'!$A$4:$L$240,MATCH(H$38,'Pivot Table'!$A$4:$L$4,0),FALSE)," ")</f>
        <v xml:space="preserve"> </v>
      </c>
      <c r="I69" s="510"/>
      <c r="J69" s="510"/>
      <c r="K69" s="510"/>
      <c r="L69" s="510"/>
      <c r="M69" s="510"/>
      <c r="N69" s="529" t="str">
        <f>IF($A69&gt;0,VLOOKUP($A69,'Pivot Table'!$A$4:$L$240,MATCH(N$38,'Pivot Table'!$A$4:$L$4,0),FALSE)," ")</f>
        <v xml:space="preserve"> </v>
      </c>
      <c r="O69" s="529" t="str">
        <f>IF($A69&gt;0,VLOOKUP($A69,'Pivot Table'!$A$4:$L$240,MATCH(O$38,'Pivot Table'!$A$4:$L$4,0),FALSE)," ")</f>
        <v xml:space="preserve"> </v>
      </c>
      <c r="P69" s="529" t="str">
        <f>IF($A69&gt;0,VLOOKUP($A69,'Pivot Table'!$A$4:$L$240,MATCH(P$38,'Pivot Table'!$A$4:$L$4,0),FALSE)," ")</f>
        <v xml:space="preserve"> </v>
      </c>
      <c r="Q69" s="529" t="str">
        <f>IF($A69&gt;0,VLOOKUP($A69,'Pivot Table'!$A$4:$L$240,MATCH(Q$38,'Pivot Table'!$A$4:$L$4,0),FALSE)," ")</f>
        <v xml:space="preserve"> </v>
      </c>
      <c r="R69" s="529" t="str">
        <f>IF($A69&gt;0,VLOOKUP($A69,'Pivot Table'!$A$4:$L$240,MATCH(R$38,'Pivot Table'!$A$4:$L$4,0),FALSE)," ")</f>
        <v xml:space="preserve"> </v>
      </c>
      <c r="S69" s="529" t="str">
        <f>IF($A69&gt;0,VLOOKUP($A69,'Pivot Table'!$A$4:$L$240,MATCH(S$38,'Pivot Table'!$A$4:$L$4,0),FALSE)," ")</f>
        <v xml:space="preserve"> </v>
      </c>
    </row>
    <row r="70" spans="1:19" s="14" customFormat="1" ht="13.5" hidden="1" customHeight="1" outlineLevel="1">
      <c r="A70" s="477">
        <f>IF('Pivot Table'!A36="(blank)",0,'Pivot Table'!A36)</f>
        <v>0</v>
      </c>
      <c r="B70" s="551" t="str">
        <f>IF($A70&gt;0,VLOOKUP($A70,'Pivot Table'!$A$4:$L$240,MATCH(B$38,'Pivot Table'!$A$4:$L$4,0),FALSE)," ")</f>
        <v xml:space="preserve"> </v>
      </c>
      <c r="C70" s="529" t="str">
        <f>IF($A70&gt;0,VLOOKUP($A70,'Pivot Table'!$A$4:$L$240,MATCH(C$38,'Pivot Table'!$A$4:$L$4,0),FALSE)," ")</f>
        <v xml:space="preserve"> </v>
      </c>
      <c r="D70" s="551" t="str">
        <f>IF($A70&gt;0,VLOOKUP($A70,'Pivot Table'!$A$4:$L$240,MATCH(D$38,'Pivot Table'!$A$4:$L$4,0),FALSE)," ")</f>
        <v xml:space="preserve"> </v>
      </c>
      <c r="E70" s="551" t="str">
        <f>IF($A70&gt;0,VLOOKUP($A70,'Pivot Table'!$A$4:$L$240,MATCH(E$38,'Pivot Table'!$A$4:$L$4,0),FALSE)," ")</f>
        <v xml:space="preserve"> </v>
      </c>
      <c r="F70" s="554"/>
      <c r="G70" s="551">
        <f t="shared" si="0"/>
        <v>0</v>
      </c>
      <c r="H70" s="551" t="str">
        <f>IF($A70&gt;0,VLOOKUP($A70,'Pivot Table'!$A$4:$L$240,MATCH(H$38,'Pivot Table'!$A$4:$L$4,0),FALSE)," ")</f>
        <v xml:space="preserve"> </v>
      </c>
      <c r="I70" s="510"/>
      <c r="J70" s="510"/>
      <c r="K70" s="510"/>
      <c r="L70" s="510"/>
      <c r="M70" s="510"/>
      <c r="N70" s="529" t="str">
        <f>IF($A70&gt;0,VLOOKUP($A70,'Pivot Table'!$A$4:$L$240,MATCH(N$38,'Pivot Table'!$A$4:$L$4,0),FALSE)," ")</f>
        <v xml:space="preserve"> </v>
      </c>
      <c r="O70" s="529" t="str">
        <f>IF($A70&gt;0,VLOOKUP($A70,'Pivot Table'!$A$4:$L$240,MATCH(O$38,'Pivot Table'!$A$4:$L$4,0),FALSE)," ")</f>
        <v xml:space="preserve"> </v>
      </c>
      <c r="P70" s="529" t="str">
        <f>IF($A70&gt;0,VLOOKUP($A70,'Pivot Table'!$A$4:$L$240,MATCH(P$38,'Pivot Table'!$A$4:$L$4,0),FALSE)," ")</f>
        <v xml:space="preserve"> </v>
      </c>
      <c r="Q70" s="529" t="str">
        <f>IF($A70&gt;0,VLOOKUP($A70,'Pivot Table'!$A$4:$L$240,MATCH(Q$38,'Pivot Table'!$A$4:$L$4,0),FALSE)," ")</f>
        <v xml:space="preserve"> </v>
      </c>
      <c r="R70" s="529" t="str">
        <f>IF($A70&gt;0,VLOOKUP($A70,'Pivot Table'!$A$4:$L$240,MATCH(R$38,'Pivot Table'!$A$4:$L$4,0),FALSE)," ")</f>
        <v xml:space="preserve"> </v>
      </c>
      <c r="S70" s="529" t="str">
        <f>IF($A70&gt;0,VLOOKUP($A70,'Pivot Table'!$A$4:$L$240,MATCH(S$38,'Pivot Table'!$A$4:$L$4,0),FALSE)," ")</f>
        <v xml:space="preserve"> </v>
      </c>
    </row>
    <row r="71" spans="1:19" s="14" customFormat="1" ht="13.5" hidden="1" customHeight="1" outlineLevel="1">
      <c r="A71" s="477">
        <f>IF('Pivot Table'!A37="(blank)",0,'Pivot Table'!A37)</f>
        <v>0</v>
      </c>
      <c r="B71" s="551" t="str">
        <f>IF($A71&gt;0,VLOOKUP($A71,'Pivot Table'!$A$4:$L$240,MATCH(B$38,'Pivot Table'!$A$4:$L$4,0),FALSE)," ")</f>
        <v xml:space="preserve"> </v>
      </c>
      <c r="C71" s="529" t="str">
        <f>IF($A71&gt;0,VLOOKUP($A71,'Pivot Table'!$A$4:$L$240,MATCH(C$38,'Pivot Table'!$A$4:$L$4,0),FALSE)," ")</f>
        <v xml:space="preserve"> </v>
      </c>
      <c r="D71" s="551" t="str">
        <f>IF($A71&gt;0,VLOOKUP($A71,'Pivot Table'!$A$4:$L$240,MATCH(D$38,'Pivot Table'!$A$4:$L$4,0),FALSE)," ")</f>
        <v xml:space="preserve"> </v>
      </c>
      <c r="E71" s="551" t="str">
        <f>IF($A71&gt;0,VLOOKUP($A71,'Pivot Table'!$A$4:$L$240,MATCH(E$38,'Pivot Table'!$A$4:$L$4,0),FALSE)," ")</f>
        <v xml:space="preserve"> </v>
      </c>
      <c r="F71" s="554"/>
      <c r="G71" s="551">
        <f t="shared" si="0"/>
        <v>0</v>
      </c>
      <c r="H71" s="551" t="str">
        <f>IF($A71&gt;0,VLOOKUP($A71,'Pivot Table'!$A$4:$L$240,MATCH(H$38,'Pivot Table'!$A$4:$L$4,0),FALSE)," ")</f>
        <v xml:space="preserve"> </v>
      </c>
      <c r="I71" s="510"/>
      <c r="J71" s="510"/>
      <c r="K71" s="510"/>
      <c r="L71" s="510"/>
      <c r="M71" s="510"/>
      <c r="N71" s="529" t="str">
        <f>IF($A71&gt;0,VLOOKUP($A71,'Pivot Table'!$A$4:$L$240,MATCH(N$38,'Pivot Table'!$A$4:$L$4,0),FALSE)," ")</f>
        <v xml:space="preserve"> </v>
      </c>
      <c r="O71" s="529" t="str">
        <f>IF($A71&gt;0,VLOOKUP($A71,'Pivot Table'!$A$4:$L$240,MATCH(O$38,'Pivot Table'!$A$4:$L$4,0),FALSE)," ")</f>
        <v xml:space="preserve"> </v>
      </c>
      <c r="P71" s="529" t="str">
        <f>IF($A71&gt;0,VLOOKUP($A71,'Pivot Table'!$A$4:$L$240,MATCH(P$38,'Pivot Table'!$A$4:$L$4,0),FALSE)," ")</f>
        <v xml:space="preserve"> </v>
      </c>
      <c r="Q71" s="529" t="str">
        <f>IF($A71&gt;0,VLOOKUP($A71,'Pivot Table'!$A$4:$L$240,MATCH(Q$38,'Pivot Table'!$A$4:$L$4,0),FALSE)," ")</f>
        <v xml:space="preserve"> </v>
      </c>
      <c r="R71" s="529" t="str">
        <f>IF($A71&gt;0,VLOOKUP($A71,'Pivot Table'!$A$4:$L$240,MATCH(R$38,'Pivot Table'!$A$4:$L$4,0),FALSE)," ")</f>
        <v xml:space="preserve"> </v>
      </c>
      <c r="S71" s="529" t="str">
        <f>IF($A71&gt;0,VLOOKUP($A71,'Pivot Table'!$A$4:$L$240,MATCH(S$38,'Pivot Table'!$A$4:$L$4,0),FALSE)," ")</f>
        <v xml:space="preserve"> </v>
      </c>
    </row>
    <row r="72" spans="1:19" s="14" customFormat="1" ht="13.5" hidden="1" customHeight="1" outlineLevel="1">
      <c r="A72" s="477">
        <f>IF('Pivot Table'!A38="(blank)",0,'Pivot Table'!A38)</f>
        <v>0</v>
      </c>
      <c r="B72" s="551" t="str">
        <f>IF($A72&gt;0,VLOOKUP($A72,'Pivot Table'!$A$4:$L$240,MATCH(B$38,'Pivot Table'!$A$4:$L$4,0),FALSE)," ")</f>
        <v xml:space="preserve"> </v>
      </c>
      <c r="C72" s="529" t="str">
        <f>IF($A72&gt;0,VLOOKUP($A72,'Pivot Table'!$A$4:$L$240,MATCH(C$38,'Pivot Table'!$A$4:$L$4,0),FALSE)," ")</f>
        <v xml:space="preserve"> </v>
      </c>
      <c r="D72" s="551" t="str">
        <f>IF($A72&gt;0,VLOOKUP($A72,'Pivot Table'!$A$4:$L$240,MATCH(D$38,'Pivot Table'!$A$4:$L$4,0),FALSE)," ")</f>
        <v xml:space="preserve"> </v>
      </c>
      <c r="E72" s="551" t="str">
        <f>IF($A72&gt;0,VLOOKUP($A72,'Pivot Table'!$A$4:$L$240,MATCH(E$38,'Pivot Table'!$A$4:$L$4,0),FALSE)," ")</f>
        <v xml:space="preserve"> </v>
      </c>
      <c r="F72" s="554"/>
      <c r="G72" s="551">
        <f t="shared" si="0"/>
        <v>0</v>
      </c>
      <c r="H72" s="551" t="str">
        <f>IF($A72&gt;0,VLOOKUP($A72,'Pivot Table'!$A$4:$L$240,MATCH(H$38,'Pivot Table'!$A$4:$L$4,0),FALSE)," ")</f>
        <v xml:space="preserve"> </v>
      </c>
      <c r="I72" s="510"/>
      <c r="J72" s="510"/>
      <c r="K72" s="510"/>
      <c r="L72" s="510"/>
      <c r="M72" s="510"/>
      <c r="N72" s="529" t="str">
        <f>IF($A72&gt;0,VLOOKUP($A72,'Pivot Table'!$A$4:$L$240,MATCH(N$38,'Pivot Table'!$A$4:$L$4,0),FALSE)," ")</f>
        <v xml:space="preserve"> </v>
      </c>
      <c r="O72" s="529" t="str">
        <f>IF($A72&gt;0,VLOOKUP($A72,'Pivot Table'!$A$4:$L$240,MATCH(O$38,'Pivot Table'!$A$4:$L$4,0),FALSE)," ")</f>
        <v xml:space="preserve"> </v>
      </c>
      <c r="P72" s="529" t="str">
        <f>IF($A72&gt;0,VLOOKUP($A72,'Pivot Table'!$A$4:$L$240,MATCH(P$38,'Pivot Table'!$A$4:$L$4,0),FALSE)," ")</f>
        <v xml:space="preserve"> </v>
      </c>
      <c r="Q72" s="529" t="str">
        <f>IF($A72&gt;0,VLOOKUP($A72,'Pivot Table'!$A$4:$L$240,MATCH(Q$38,'Pivot Table'!$A$4:$L$4,0),FALSE)," ")</f>
        <v xml:space="preserve"> </v>
      </c>
      <c r="R72" s="529" t="str">
        <f>IF($A72&gt;0,VLOOKUP($A72,'Pivot Table'!$A$4:$L$240,MATCH(R$38,'Pivot Table'!$A$4:$L$4,0),FALSE)," ")</f>
        <v xml:space="preserve"> </v>
      </c>
      <c r="S72" s="529" t="str">
        <f>IF($A72&gt;0,VLOOKUP($A72,'Pivot Table'!$A$4:$L$240,MATCH(S$38,'Pivot Table'!$A$4:$L$4,0),FALSE)," ")</f>
        <v xml:space="preserve"> </v>
      </c>
    </row>
    <row r="73" spans="1:19" s="14" customFormat="1" ht="13.5" hidden="1" customHeight="1" outlineLevel="1">
      <c r="A73" s="477">
        <f>IF('Pivot Table'!A39="(blank)",0,'Pivot Table'!A39)</f>
        <v>0</v>
      </c>
      <c r="B73" s="551" t="str">
        <f>IF($A73&gt;0,VLOOKUP($A73,'Pivot Table'!$A$4:$L$240,MATCH(B$38,'Pivot Table'!$A$4:$L$4,0),FALSE)," ")</f>
        <v xml:space="preserve"> </v>
      </c>
      <c r="C73" s="529" t="str">
        <f>IF($A73&gt;0,VLOOKUP($A73,'Pivot Table'!$A$4:$L$240,MATCH(C$38,'Pivot Table'!$A$4:$L$4,0),FALSE)," ")</f>
        <v xml:space="preserve"> </v>
      </c>
      <c r="D73" s="551" t="str">
        <f>IF($A73&gt;0,VLOOKUP($A73,'Pivot Table'!$A$4:$L$240,MATCH(D$38,'Pivot Table'!$A$4:$L$4,0),FALSE)," ")</f>
        <v xml:space="preserve"> </v>
      </c>
      <c r="E73" s="551" t="str">
        <f>IF($A73&gt;0,VLOOKUP($A73,'Pivot Table'!$A$4:$L$240,MATCH(E$38,'Pivot Table'!$A$4:$L$4,0),FALSE)," ")</f>
        <v xml:space="preserve"> </v>
      </c>
      <c r="F73" s="554"/>
      <c r="G73" s="551">
        <f t="shared" si="0"/>
        <v>0</v>
      </c>
      <c r="H73" s="551" t="str">
        <f>IF($A73&gt;0,VLOOKUP($A73,'Pivot Table'!$A$4:$L$240,MATCH(H$38,'Pivot Table'!$A$4:$L$4,0),FALSE)," ")</f>
        <v xml:space="preserve"> </v>
      </c>
      <c r="I73" s="510"/>
      <c r="J73" s="510"/>
      <c r="K73" s="510"/>
      <c r="L73" s="510"/>
      <c r="M73" s="510"/>
      <c r="N73" s="529" t="str">
        <f>IF($A73&gt;0,VLOOKUP($A73,'Pivot Table'!$A$4:$L$240,MATCH(N$38,'Pivot Table'!$A$4:$L$4,0),FALSE)," ")</f>
        <v xml:space="preserve"> </v>
      </c>
      <c r="O73" s="529" t="str">
        <f>IF($A73&gt;0,VLOOKUP($A73,'Pivot Table'!$A$4:$L$240,MATCH(O$38,'Pivot Table'!$A$4:$L$4,0),FALSE)," ")</f>
        <v xml:space="preserve"> </v>
      </c>
      <c r="P73" s="529" t="str">
        <f>IF($A73&gt;0,VLOOKUP($A73,'Pivot Table'!$A$4:$L$240,MATCH(P$38,'Pivot Table'!$A$4:$L$4,0),FALSE)," ")</f>
        <v xml:space="preserve"> </v>
      </c>
      <c r="Q73" s="529" t="str">
        <f>IF($A73&gt;0,VLOOKUP($A73,'Pivot Table'!$A$4:$L$240,MATCH(Q$38,'Pivot Table'!$A$4:$L$4,0),FALSE)," ")</f>
        <v xml:space="preserve"> </v>
      </c>
      <c r="R73" s="529" t="str">
        <f>IF($A73&gt;0,VLOOKUP($A73,'Pivot Table'!$A$4:$L$240,MATCH(R$38,'Pivot Table'!$A$4:$L$4,0),FALSE)," ")</f>
        <v xml:space="preserve"> </v>
      </c>
      <c r="S73" s="529" t="str">
        <f>IF($A73&gt;0,VLOOKUP($A73,'Pivot Table'!$A$4:$L$240,MATCH(S$38,'Pivot Table'!$A$4:$L$4,0),FALSE)," ")</f>
        <v xml:space="preserve"> </v>
      </c>
    </row>
    <row r="74" spans="1:19" s="14" customFormat="1" ht="13.5" hidden="1" customHeight="1" outlineLevel="1">
      <c r="A74" s="477">
        <f>IF('Pivot Table'!A40="(blank)",0,'Pivot Table'!A40)</f>
        <v>0</v>
      </c>
      <c r="B74" s="551" t="str">
        <f>IF($A74&gt;0,VLOOKUP($A74,'Pivot Table'!$A$4:$L$240,MATCH(B$38,'Pivot Table'!$A$4:$L$4,0),FALSE)," ")</f>
        <v xml:space="preserve"> </v>
      </c>
      <c r="C74" s="529" t="str">
        <f>IF($A74&gt;0,VLOOKUP($A74,'Pivot Table'!$A$4:$L$240,MATCH(C$38,'Pivot Table'!$A$4:$L$4,0),FALSE)," ")</f>
        <v xml:space="preserve"> </v>
      </c>
      <c r="D74" s="551" t="str">
        <f>IF($A74&gt;0,VLOOKUP($A74,'Pivot Table'!$A$4:$L$240,MATCH(D$38,'Pivot Table'!$A$4:$L$4,0),FALSE)," ")</f>
        <v xml:space="preserve"> </v>
      </c>
      <c r="E74" s="551" t="str">
        <f>IF($A74&gt;0,VLOOKUP($A74,'Pivot Table'!$A$4:$L$240,MATCH(E$38,'Pivot Table'!$A$4:$L$4,0),FALSE)," ")</f>
        <v xml:space="preserve"> </v>
      </c>
      <c r="F74" s="554"/>
      <c r="G74" s="551">
        <f t="shared" si="0"/>
        <v>0</v>
      </c>
      <c r="H74" s="551" t="str">
        <f>IF($A74&gt;0,VLOOKUP($A74,'Pivot Table'!$A$4:$L$240,MATCH(H$38,'Pivot Table'!$A$4:$L$4,0),FALSE)," ")</f>
        <v xml:space="preserve"> </v>
      </c>
      <c r="I74" s="510"/>
      <c r="J74" s="510"/>
      <c r="K74" s="510"/>
      <c r="L74" s="510"/>
      <c r="M74" s="510"/>
      <c r="N74" s="529" t="str">
        <f>IF($A74&gt;0,VLOOKUP($A74,'Pivot Table'!$A$4:$L$240,MATCH(N$38,'Pivot Table'!$A$4:$L$4,0),FALSE)," ")</f>
        <v xml:space="preserve"> </v>
      </c>
      <c r="O74" s="529" t="str">
        <f>IF($A74&gt;0,VLOOKUP($A74,'Pivot Table'!$A$4:$L$240,MATCH(O$38,'Pivot Table'!$A$4:$L$4,0),FALSE)," ")</f>
        <v xml:space="preserve"> </v>
      </c>
      <c r="P74" s="529" t="str">
        <f>IF($A74&gt;0,VLOOKUP($A74,'Pivot Table'!$A$4:$L$240,MATCH(P$38,'Pivot Table'!$A$4:$L$4,0),FALSE)," ")</f>
        <v xml:space="preserve"> </v>
      </c>
      <c r="Q74" s="529" t="str">
        <f>IF($A74&gt;0,VLOOKUP($A74,'Pivot Table'!$A$4:$L$240,MATCH(Q$38,'Pivot Table'!$A$4:$L$4,0),FALSE)," ")</f>
        <v xml:space="preserve"> </v>
      </c>
      <c r="R74" s="529" t="str">
        <f>IF($A74&gt;0,VLOOKUP($A74,'Pivot Table'!$A$4:$L$240,MATCH(R$38,'Pivot Table'!$A$4:$L$4,0),FALSE)," ")</f>
        <v xml:space="preserve"> </v>
      </c>
      <c r="S74" s="529" t="str">
        <f>IF($A74&gt;0,VLOOKUP($A74,'Pivot Table'!$A$4:$L$240,MATCH(S$38,'Pivot Table'!$A$4:$L$4,0),FALSE)," ")</f>
        <v xml:space="preserve"> </v>
      </c>
    </row>
    <row r="75" spans="1:19" s="14" customFormat="1" ht="13.5" hidden="1" customHeight="1" outlineLevel="1">
      <c r="A75" s="477">
        <f>IF('Pivot Table'!A41="(blank)",0,'Pivot Table'!A41)</f>
        <v>0</v>
      </c>
      <c r="B75" s="551" t="str">
        <f>IF($A75&gt;0,VLOOKUP($A75,'Pivot Table'!$A$4:$L$240,MATCH(B$38,'Pivot Table'!$A$4:$L$4,0),FALSE)," ")</f>
        <v xml:space="preserve"> </v>
      </c>
      <c r="C75" s="529" t="str">
        <f>IF($A75&gt;0,VLOOKUP($A75,'Pivot Table'!$A$4:$L$240,MATCH(C$38,'Pivot Table'!$A$4:$L$4,0),FALSE)," ")</f>
        <v xml:space="preserve"> </v>
      </c>
      <c r="D75" s="551" t="str">
        <f>IF($A75&gt;0,VLOOKUP($A75,'Pivot Table'!$A$4:$L$240,MATCH(D$38,'Pivot Table'!$A$4:$L$4,0),FALSE)," ")</f>
        <v xml:space="preserve"> </v>
      </c>
      <c r="E75" s="551" t="str">
        <f>IF($A75&gt;0,VLOOKUP($A75,'Pivot Table'!$A$4:$L$240,MATCH(E$38,'Pivot Table'!$A$4:$L$4,0),FALSE)," ")</f>
        <v xml:space="preserve"> </v>
      </c>
      <c r="F75" s="554"/>
      <c r="G75" s="551">
        <f t="shared" si="0"/>
        <v>0</v>
      </c>
      <c r="H75" s="551" t="str">
        <f>IF($A75&gt;0,VLOOKUP($A75,'Pivot Table'!$A$4:$L$240,MATCH(H$38,'Pivot Table'!$A$4:$L$4,0),FALSE)," ")</f>
        <v xml:space="preserve"> </v>
      </c>
      <c r="I75" s="510"/>
      <c r="J75" s="510"/>
      <c r="K75" s="510"/>
      <c r="L75" s="510"/>
      <c r="M75" s="510"/>
      <c r="N75" s="529" t="str">
        <f>IF($A75&gt;0,VLOOKUP($A75,'Pivot Table'!$A$4:$L$240,MATCH(N$38,'Pivot Table'!$A$4:$L$4,0),FALSE)," ")</f>
        <v xml:space="preserve"> </v>
      </c>
      <c r="O75" s="529" t="str">
        <f>IF($A75&gt;0,VLOOKUP($A75,'Pivot Table'!$A$4:$L$240,MATCH(O$38,'Pivot Table'!$A$4:$L$4,0),FALSE)," ")</f>
        <v xml:space="preserve"> </v>
      </c>
      <c r="P75" s="529" t="str">
        <f>IF($A75&gt;0,VLOOKUP($A75,'Pivot Table'!$A$4:$L$240,MATCH(P$38,'Pivot Table'!$A$4:$L$4,0),FALSE)," ")</f>
        <v xml:space="preserve"> </v>
      </c>
      <c r="Q75" s="529" t="str">
        <f>IF($A75&gt;0,VLOOKUP($A75,'Pivot Table'!$A$4:$L$240,MATCH(Q$38,'Pivot Table'!$A$4:$L$4,0),FALSE)," ")</f>
        <v xml:space="preserve"> </v>
      </c>
      <c r="R75" s="529" t="str">
        <f>IF($A75&gt;0,VLOOKUP($A75,'Pivot Table'!$A$4:$L$240,MATCH(R$38,'Pivot Table'!$A$4:$L$4,0),FALSE)," ")</f>
        <v xml:space="preserve"> </v>
      </c>
      <c r="S75" s="529" t="str">
        <f>IF($A75&gt;0,VLOOKUP($A75,'Pivot Table'!$A$4:$L$240,MATCH(S$38,'Pivot Table'!$A$4:$L$4,0),FALSE)," ")</f>
        <v xml:space="preserve"> </v>
      </c>
    </row>
    <row r="76" spans="1:19" s="14" customFormat="1" ht="13.5" hidden="1" customHeight="1" outlineLevel="1">
      <c r="A76" s="477">
        <f>IF('Pivot Table'!A42="(blank)",0,'Pivot Table'!A42)</f>
        <v>0</v>
      </c>
      <c r="B76" s="551" t="str">
        <f>IF($A76&gt;0,VLOOKUP($A76,'Pivot Table'!$A$4:$L$240,MATCH(B$38,'Pivot Table'!$A$4:$L$4,0),FALSE)," ")</f>
        <v xml:space="preserve"> </v>
      </c>
      <c r="C76" s="529" t="str">
        <f>IF($A76&gt;0,VLOOKUP($A76,'Pivot Table'!$A$4:$L$240,MATCH(C$38,'Pivot Table'!$A$4:$L$4,0),FALSE)," ")</f>
        <v xml:space="preserve"> </v>
      </c>
      <c r="D76" s="551" t="str">
        <f>IF($A76&gt;0,VLOOKUP($A76,'Pivot Table'!$A$4:$L$240,MATCH(D$38,'Pivot Table'!$A$4:$L$4,0),FALSE)," ")</f>
        <v xml:space="preserve"> </v>
      </c>
      <c r="E76" s="551" t="str">
        <f>IF($A76&gt;0,VLOOKUP($A76,'Pivot Table'!$A$4:$L$240,MATCH(E$38,'Pivot Table'!$A$4:$L$4,0),FALSE)," ")</f>
        <v xml:space="preserve"> </v>
      </c>
      <c r="F76" s="554"/>
      <c r="G76" s="551">
        <f t="shared" si="0"/>
        <v>0</v>
      </c>
      <c r="H76" s="551" t="str">
        <f>IF($A76&gt;0,VLOOKUP($A76,'Pivot Table'!$A$4:$L$240,MATCH(H$38,'Pivot Table'!$A$4:$L$4,0),FALSE)," ")</f>
        <v xml:space="preserve"> </v>
      </c>
      <c r="I76" s="510"/>
      <c r="J76" s="510"/>
      <c r="K76" s="510"/>
      <c r="L76" s="510"/>
      <c r="M76" s="510"/>
      <c r="N76" s="529" t="str">
        <f>IF($A76&gt;0,VLOOKUP($A76,'Pivot Table'!$A$4:$L$240,MATCH(N$38,'Pivot Table'!$A$4:$L$4,0),FALSE)," ")</f>
        <v xml:space="preserve"> </v>
      </c>
      <c r="O76" s="529" t="str">
        <f>IF($A76&gt;0,VLOOKUP($A76,'Pivot Table'!$A$4:$L$240,MATCH(O$38,'Pivot Table'!$A$4:$L$4,0),FALSE)," ")</f>
        <v xml:space="preserve"> </v>
      </c>
      <c r="P76" s="529" t="str">
        <f>IF($A76&gt;0,VLOOKUP($A76,'Pivot Table'!$A$4:$L$240,MATCH(P$38,'Pivot Table'!$A$4:$L$4,0),FALSE)," ")</f>
        <v xml:space="preserve"> </v>
      </c>
      <c r="Q76" s="529" t="str">
        <f>IF($A76&gt;0,VLOOKUP($A76,'Pivot Table'!$A$4:$L$240,MATCH(Q$38,'Pivot Table'!$A$4:$L$4,0),FALSE)," ")</f>
        <v xml:space="preserve"> </v>
      </c>
      <c r="R76" s="529" t="str">
        <f>IF($A76&gt;0,VLOOKUP($A76,'Pivot Table'!$A$4:$L$240,MATCH(R$38,'Pivot Table'!$A$4:$L$4,0),FALSE)," ")</f>
        <v xml:space="preserve"> </v>
      </c>
      <c r="S76" s="529" t="str">
        <f>IF($A76&gt;0,VLOOKUP($A76,'Pivot Table'!$A$4:$L$240,MATCH(S$38,'Pivot Table'!$A$4:$L$4,0),FALSE)," ")</f>
        <v xml:space="preserve"> </v>
      </c>
    </row>
    <row r="77" spans="1:19" s="14" customFormat="1" ht="13.5" hidden="1" customHeight="1" outlineLevel="1">
      <c r="A77" s="477">
        <f>IF('Pivot Table'!A43="(blank)",0,'Pivot Table'!A43)</f>
        <v>0</v>
      </c>
      <c r="B77" s="551" t="str">
        <f>IF($A77&gt;0,VLOOKUP($A77,'Pivot Table'!$A$4:$L$240,MATCH(B$38,'Pivot Table'!$A$4:$L$4,0),FALSE)," ")</f>
        <v xml:space="preserve"> </v>
      </c>
      <c r="C77" s="529" t="str">
        <f>IF($A77&gt;0,VLOOKUP($A77,'Pivot Table'!$A$4:$L$240,MATCH(C$38,'Pivot Table'!$A$4:$L$4,0),FALSE)," ")</f>
        <v xml:space="preserve"> </v>
      </c>
      <c r="D77" s="551" t="str">
        <f>IF($A77&gt;0,VLOOKUP($A77,'Pivot Table'!$A$4:$L$240,MATCH(D$38,'Pivot Table'!$A$4:$L$4,0),FALSE)," ")</f>
        <v xml:space="preserve"> </v>
      </c>
      <c r="E77" s="551" t="str">
        <f>IF($A77&gt;0,VLOOKUP($A77,'Pivot Table'!$A$4:$L$240,MATCH(E$38,'Pivot Table'!$A$4:$L$4,0),FALSE)," ")</f>
        <v xml:space="preserve"> </v>
      </c>
      <c r="F77" s="554"/>
      <c r="G77" s="551">
        <f t="shared" si="0"/>
        <v>0</v>
      </c>
      <c r="H77" s="551" t="str">
        <f>IF($A77&gt;0,VLOOKUP($A77,'Pivot Table'!$A$4:$L$240,MATCH(H$38,'Pivot Table'!$A$4:$L$4,0),FALSE)," ")</f>
        <v xml:space="preserve"> </v>
      </c>
      <c r="I77" s="510"/>
      <c r="J77" s="510"/>
      <c r="K77" s="510"/>
      <c r="L77" s="510"/>
      <c r="M77" s="510"/>
      <c r="N77" s="529" t="str">
        <f>IF($A77&gt;0,VLOOKUP($A77,'Pivot Table'!$A$4:$L$240,MATCH(N$38,'Pivot Table'!$A$4:$L$4,0),FALSE)," ")</f>
        <v xml:space="preserve"> </v>
      </c>
      <c r="O77" s="529" t="str">
        <f>IF($A77&gt;0,VLOOKUP($A77,'Pivot Table'!$A$4:$L$240,MATCH(O$38,'Pivot Table'!$A$4:$L$4,0),FALSE)," ")</f>
        <v xml:space="preserve"> </v>
      </c>
      <c r="P77" s="529" t="str">
        <f>IF($A77&gt;0,VLOOKUP($A77,'Pivot Table'!$A$4:$L$240,MATCH(P$38,'Pivot Table'!$A$4:$L$4,0),FALSE)," ")</f>
        <v xml:space="preserve"> </v>
      </c>
      <c r="Q77" s="529" t="str">
        <f>IF($A77&gt;0,VLOOKUP($A77,'Pivot Table'!$A$4:$L$240,MATCH(Q$38,'Pivot Table'!$A$4:$L$4,0),FALSE)," ")</f>
        <v xml:space="preserve"> </v>
      </c>
      <c r="R77" s="529" t="str">
        <f>IF($A77&gt;0,VLOOKUP($A77,'Pivot Table'!$A$4:$L$240,MATCH(R$38,'Pivot Table'!$A$4:$L$4,0),FALSE)," ")</f>
        <v xml:space="preserve"> </v>
      </c>
      <c r="S77" s="529" t="str">
        <f>IF($A77&gt;0,VLOOKUP($A77,'Pivot Table'!$A$4:$L$240,MATCH(S$38,'Pivot Table'!$A$4:$L$4,0),FALSE)," ")</f>
        <v xml:space="preserve"> </v>
      </c>
    </row>
    <row r="78" spans="1:19" s="14" customFormat="1" ht="13.5" hidden="1" customHeight="1" outlineLevel="1">
      <c r="A78" s="477">
        <f>IF('Pivot Table'!A44="(blank)",0,'Pivot Table'!A44)</f>
        <v>0</v>
      </c>
      <c r="B78" s="551" t="str">
        <f>IF($A78&gt;0,VLOOKUP($A78,'Pivot Table'!$A$4:$L$240,MATCH(B$38,'Pivot Table'!$A$4:$L$4,0),FALSE)," ")</f>
        <v xml:space="preserve"> </v>
      </c>
      <c r="C78" s="529" t="str">
        <f>IF($A78&gt;0,VLOOKUP($A78,'Pivot Table'!$A$4:$L$240,MATCH(C$38,'Pivot Table'!$A$4:$L$4,0),FALSE)," ")</f>
        <v xml:space="preserve"> </v>
      </c>
      <c r="D78" s="551" t="str">
        <f>IF($A78&gt;0,VLOOKUP($A78,'Pivot Table'!$A$4:$L$240,MATCH(D$38,'Pivot Table'!$A$4:$L$4,0),FALSE)," ")</f>
        <v xml:space="preserve"> </v>
      </c>
      <c r="E78" s="551" t="str">
        <f>IF($A78&gt;0,VLOOKUP($A78,'Pivot Table'!$A$4:$L$240,MATCH(E$38,'Pivot Table'!$A$4:$L$4,0),FALSE)," ")</f>
        <v xml:space="preserve"> </v>
      </c>
      <c r="F78" s="554"/>
      <c r="G78" s="551">
        <f t="shared" si="0"/>
        <v>0</v>
      </c>
      <c r="H78" s="551" t="str">
        <f>IF($A78&gt;0,VLOOKUP($A78,'Pivot Table'!$A$4:$L$240,MATCH(H$38,'Pivot Table'!$A$4:$L$4,0),FALSE)," ")</f>
        <v xml:space="preserve"> </v>
      </c>
      <c r="I78" s="510"/>
      <c r="J78" s="510"/>
      <c r="K78" s="510"/>
      <c r="L78" s="510"/>
      <c r="M78" s="510"/>
      <c r="N78" s="529" t="str">
        <f>IF($A78&gt;0,VLOOKUP($A78,'Pivot Table'!$A$4:$L$240,MATCH(N$38,'Pivot Table'!$A$4:$L$4,0),FALSE)," ")</f>
        <v xml:space="preserve"> </v>
      </c>
      <c r="O78" s="529" t="str">
        <f>IF($A78&gt;0,VLOOKUP($A78,'Pivot Table'!$A$4:$L$240,MATCH(O$38,'Pivot Table'!$A$4:$L$4,0),FALSE)," ")</f>
        <v xml:space="preserve"> </v>
      </c>
      <c r="P78" s="529" t="str">
        <f>IF($A78&gt;0,VLOOKUP($A78,'Pivot Table'!$A$4:$L$240,MATCH(P$38,'Pivot Table'!$A$4:$L$4,0),FALSE)," ")</f>
        <v xml:space="preserve"> </v>
      </c>
      <c r="Q78" s="529" t="str">
        <f>IF($A78&gt;0,VLOOKUP($A78,'Pivot Table'!$A$4:$L$240,MATCH(Q$38,'Pivot Table'!$A$4:$L$4,0),FALSE)," ")</f>
        <v xml:space="preserve"> </v>
      </c>
      <c r="R78" s="529" t="str">
        <f>IF($A78&gt;0,VLOOKUP($A78,'Pivot Table'!$A$4:$L$240,MATCH(R$38,'Pivot Table'!$A$4:$L$4,0),FALSE)," ")</f>
        <v xml:space="preserve"> </v>
      </c>
      <c r="S78" s="529" t="str">
        <f>IF($A78&gt;0,VLOOKUP($A78,'Pivot Table'!$A$4:$L$240,MATCH(S$38,'Pivot Table'!$A$4:$L$4,0),FALSE)," ")</f>
        <v xml:space="preserve"> </v>
      </c>
    </row>
    <row r="79" spans="1:19" s="14" customFormat="1" ht="13.5" hidden="1" customHeight="1" outlineLevel="1">
      <c r="A79" s="477">
        <f>IF('Pivot Table'!A45="(blank)",0,'Pivot Table'!A45)</f>
        <v>0</v>
      </c>
      <c r="B79" s="551" t="str">
        <f>IF($A79&gt;0,VLOOKUP($A79,'Pivot Table'!$A$4:$L$240,MATCH(B$38,'Pivot Table'!$A$4:$L$4,0),FALSE)," ")</f>
        <v xml:space="preserve"> </v>
      </c>
      <c r="C79" s="529" t="str">
        <f>IF($A79&gt;0,VLOOKUP($A79,'Pivot Table'!$A$4:$L$240,MATCH(C$38,'Pivot Table'!$A$4:$L$4,0),FALSE)," ")</f>
        <v xml:space="preserve"> </v>
      </c>
      <c r="D79" s="551" t="str">
        <f>IF($A79&gt;0,VLOOKUP($A79,'Pivot Table'!$A$4:$L$240,MATCH(D$38,'Pivot Table'!$A$4:$L$4,0),FALSE)," ")</f>
        <v xml:space="preserve"> </v>
      </c>
      <c r="E79" s="551" t="str">
        <f>IF($A79&gt;0,VLOOKUP($A79,'Pivot Table'!$A$4:$L$240,MATCH(E$38,'Pivot Table'!$A$4:$L$4,0),FALSE)," ")</f>
        <v xml:space="preserve"> </v>
      </c>
      <c r="F79" s="554"/>
      <c r="G79" s="551">
        <f t="shared" si="0"/>
        <v>0</v>
      </c>
      <c r="H79" s="551" t="str">
        <f>IF($A79&gt;0,VLOOKUP($A79,'Pivot Table'!$A$4:$L$240,MATCH(H$38,'Pivot Table'!$A$4:$L$4,0),FALSE)," ")</f>
        <v xml:space="preserve"> </v>
      </c>
      <c r="I79" s="510"/>
      <c r="J79" s="510"/>
      <c r="K79" s="510"/>
      <c r="L79" s="510"/>
      <c r="M79" s="510"/>
      <c r="N79" s="529" t="str">
        <f>IF($A79&gt;0,VLOOKUP($A79,'Pivot Table'!$A$4:$L$240,MATCH(N$38,'Pivot Table'!$A$4:$L$4,0),FALSE)," ")</f>
        <v xml:space="preserve"> </v>
      </c>
      <c r="O79" s="529" t="str">
        <f>IF($A79&gt;0,VLOOKUP($A79,'Pivot Table'!$A$4:$L$240,MATCH(O$38,'Pivot Table'!$A$4:$L$4,0),FALSE)," ")</f>
        <v xml:space="preserve"> </v>
      </c>
      <c r="P79" s="529" t="str">
        <f>IF($A79&gt;0,VLOOKUP($A79,'Pivot Table'!$A$4:$L$240,MATCH(P$38,'Pivot Table'!$A$4:$L$4,0),FALSE)," ")</f>
        <v xml:space="preserve"> </v>
      </c>
      <c r="Q79" s="529" t="str">
        <f>IF($A79&gt;0,VLOOKUP($A79,'Pivot Table'!$A$4:$L$240,MATCH(Q$38,'Pivot Table'!$A$4:$L$4,0),FALSE)," ")</f>
        <v xml:space="preserve"> </v>
      </c>
      <c r="R79" s="529" t="str">
        <f>IF($A79&gt;0,VLOOKUP($A79,'Pivot Table'!$A$4:$L$240,MATCH(R$38,'Pivot Table'!$A$4:$L$4,0),FALSE)," ")</f>
        <v xml:space="preserve"> </v>
      </c>
      <c r="S79" s="529" t="str">
        <f>IF($A79&gt;0,VLOOKUP($A79,'Pivot Table'!$A$4:$L$240,MATCH(S$38,'Pivot Table'!$A$4:$L$4,0),FALSE)," ")</f>
        <v xml:space="preserve"> </v>
      </c>
    </row>
    <row r="80" spans="1:19" s="14" customFormat="1" ht="13.5" hidden="1" customHeight="1" outlineLevel="1">
      <c r="A80" s="477">
        <f>IF('Pivot Table'!A46="(blank)",0,'Pivot Table'!A46)</f>
        <v>0</v>
      </c>
      <c r="B80" s="551" t="str">
        <f>IF($A80&gt;0,VLOOKUP($A80,'Pivot Table'!$A$4:$L$240,MATCH(B$38,'Pivot Table'!$A$4:$L$4,0),FALSE)," ")</f>
        <v xml:space="preserve"> </v>
      </c>
      <c r="C80" s="529" t="str">
        <f>IF($A80&gt;0,VLOOKUP($A80,'Pivot Table'!$A$4:$L$240,MATCH(C$38,'Pivot Table'!$A$4:$L$4,0),FALSE)," ")</f>
        <v xml:space="preserve"> </v>
      </c>
      <c r="D80" s="551" t="str">
        <f>IF($A80&gt;0,VLOOKUP($A80,'Pivot Table'!$A$4:$L$240,MATCH(D$38,'Pivot Table'!$A$4:$L$4,0),FALSE)," ")</f>
        <v xml:space="preserve"> </v>
      </c>
      <c r="E80" s="551" t="str">
        <f>IF($A80&gt;0,VLOOKUP($A80,'Pivot Table'!$A$4:$L$240,MATCH(E$38,'Pivot Table'!$A$4:$L$4,0),FALSE)," ")</f>
        <v xml:space="preserve"> </v>
      </c>
      <c r="F80" s="554"/>
      <c r="G80" s="551">
        <f t="shared" si="0"/>
        <v>0</v>
      </c>
      <c r="H80" s="551" t="str">
        <f>IF($A80&gt;0,VLOOKUP($A80,'Pivot Table'!$A$4:$L$240,MATCH(H$38,'Pivot Table'!$A$4:$L$4,0),FALSE)," ")</f>
        <v xml:space="preserve"> </v>
      </c>
      <c r="I80" s="510"/>
      <c r="J80" s="510"/>
      <c r="K80" s="510"/>
      <c r="L80" s="510"/>
      <c r="M80" s="510"/>
      <c r="N80" s="529" t="str">
        <f>IF($A80&gt;0,VLOOKUP($A80,'Pivot Table'!$A$4:$L$240,MATCH(N$38,'Pivot Table'!$A$4:$L$4,0),FALSE)," ")</f>
        <v xml:space="preserve"> </v>
      </c>
      <c r="O80" s="529" t="str">
        <f>IF($A80&gt;0,VLOOKUP($A80,'Pivot Table'!$A$4:$L$240,MATCH(O$38,'Pivot Table'!$A$4:$L$4,0),FALSE)," ")</f>
        <v xml:space="preserve"> </v>
      </c>
      <c r="P80" s="529" t="str">
        <f>IF($A80&gt;0,VLOOKUP($A80,'Pivot Table'!$A$4:$L$240,MATCH(P$38,'Pivot Table'!$A$4:$L$4,0),FALSE)," ")</f>
        <v xml:space="preserve"> </v>
      </c>
      <c r="Q80" s="529" t="str">
        <f>IF($A80&gt;0,VLOOKUP($A80,'Pivot Table'!$A$4:$L$240,MATCH(Q$38,'Pivot Table'!$A$4:$L$4,0),FALSE)," ")</f>
        <v xml:space="preserve"> </v>
      </c>
      <c r="R80" s="529" t="str">
        <f>IF($A80&gt;0,VLOOKUP($A80,'Pivot Table'!$A$4:$L$240,MATCH(R$38,'Pivot Table'!$A$4:$L$4,0),FALSE)," ")</f>
        <v xml:space="preserve"> </v>
      </c>
      <c r="S80" s="529" t="str">
        <f>IF($A80&gt;0,VLOOKUP($A80,'Pivot Table'!$A$4:$L$240,MATCH(S$38,'Pivot Table'!$A$4:$L$4,0),FALSE)," ")</f>
        <v xml:space="preserve"> </v>
      </c>
    </row>
    <row r="81" spans="1:19" s="14" customFormat="1" ht="13.5" hidden="1" customHeight="1" outlineLevel="1">
      <c r="A81" s="477">
        <f>IF('Pivot Table'!A47="(blank)",0,'Pivot Table'!A47)</f>
        <v>0</v>
      </c>
      <c r="B81" s="551" t="str">
        <f>IF($A81&gt;0,VLOOKUP($A81,'Pivot Table'!$A$4:$L$240,MATCH(B$38,'Pivot Table'!$A$4:$L$4,0),FALSE)," ")</f>
        <v xml:space="preserve"> </v>
      </c>
      <c r="C81" s="529" t="str">
        <f>IF($A81&gt;0,VLOOKUP($A81,'Pivot Table'!$A$4:$L$240,MATCH(C$38,'Pivot Table'!$A$4:$L$4,0),FALSE)," ")</f>
        <v xml:space="preserve"> </v>
      </c>
      <c r="D81" s="551" t="str">
        <f>IF($A81&gt;0,VLOOKUP($A81,'Pivot Table'!$A$4:$L$240,MATCH(D$38,'Pivot Table'!$A$4:$L$4,0),FALSE)," ")</f>
        <v xml:space="preserve"> </v>
      </c>
      <c r="E81" s="551" t="str">
        <f>IF($A81&gt;0,VLOOKUP($A81,'Pivot Table'!$A$4:$L$240,MATCH(E$38,'Pivot Table'!$A$4:$L$4,0),FALSE)," ")</f>
        <v xml:space="preserve"> </v>
      </c>
      <c r="F81" s="554"/>
      <c r="G81" s="551">
        <f t="shared" si="0"/>
        <v>0</v>
      </c>
      <c r="H81" s="551" t="str">
        <f>IF($A81&gt;0,VLOOKUP($A81,'Pivot Table'!$A$4:$L$240,MATCH(H$38,'Pivot Table'!$A$4:$L$4,0),FALSE)," ")</f>
        <v xml:space="preserve"> </v>
      </c>
      <c r="I81" s="510"/>
      <c r="J81" s="510"/>
      <c r="K81" s="510"/>
      <c r="L81" s="510"/>
      <c r="M81" s="510"/>
      <c r="N81" s="529" t="str">
        <f>IF($A81&gt;0,VLOOKUP($A81,'Pivot Table'!$A$4:$L$240,MATCH(N$38,'Pivot Table'!$A$4:$L$4,0),FALSE)," ")</f>
        <v xml:space="preserve"> </v>
      </c>
      <c r="O81" s="529" t="str">
        <f>IF($A81&gt;0,VLOOKUP($A81,'Pivot Table'!$A$4:$L$240,MATCH(O$38,'Pivot Table'!$A$4:$L$4,0),FALSE)," ")</f>
        <v xml:space="preserve"> </v>
      </c>
      <c r="P81" s="529" t="str">
        <f>IF($A81&gt;0,VLOOKUP($A81,'Pivot Table'!$A$4:$L$240,MATCH(P$38,'Pivot Table'!$A$4:$L$4,0),FALSE)," ")</f>
        <v xml:space="preserve"> </v>
      </c>
      <c r="Q81" s="529" t="str">
        <f>IF($A81&gt;0,VLOOKUP($A81,'Pivot Table'!$A$4:$L$240,MATCH(Q$38,'Pivot Table'!$A$4:$L$4,0),FALSE)," ")</f>
        <v xml:space="preserve"> </v>
      </c>
      <c r="R81" s="529" t="str">
        <f>IF($A81&gt;0,VLOOKUP($A81,'Pivot Table'!$A$4:$L$240,MATCH(R$38,'Pivot Table'!$A$4:$L$4,0),FALSE)," ")</f>
        <v xml:space="preserve"> </v>
      </c>
      <c r="S81" s="529" t="str">
        <f>IF($A81&gt;0,VLOOKUP($A81,'Pivot Table'!$A$4:$L$240,MATCH(S$38,'Pivot Table'!$A$4:$L$4,0),FALSE)," ")</f>
        <v xml:space="preserve"> </v>
      </c>
    </row>
    <row r="82" spans="1:19" s="14" customFormat="1" ht="13.5" hidden="1" customHeight="1" outlineLevel="1">
      <c r="A82" s="477">
        <f>IF('Pivot Table'!A48="(blank)",0,'Pivot Table'!A48)</f>
        <v>0</v>
      </c>
      <c r="B82" s="551" t="str">
        <f>IF($A82&gt;0,VLOOKUP($A82,'Pivot Table'!$A$4:$L$240,MATCH(B$38,'Pivot Table'!$A$4:$L$4,0),FALSE)," ")</f>
        <v xml:space="preserve"> </v>
      </c>
      <c r="C82" s="529" t="str">
        <f>IF($A82&gt;0,VLOOKUP($A82,'Pivot Table'!$A$4:$L$240,MATCH(C$38,'Pivot Table'!$A$4:$L$4,0),FALSE)," ")</f>
        <v xml:space="preserve"> </v>
      </c>
      <c r="D82" s="551" t="str">
        <f>IF($A82&gt;0,VLOOKUP($A82,'Pivot Table'!$A$4:$L$240,MATCH(D$38,'Pivot Table'!$A$4:$L$4,0),FALSE)," ")</f>
        <v xml:space="preserve"> </v>
      </c>
      <c r="E82" s="551" t="str">
        <f>IF($A82&gt;0,VLOOKUP($A82,'Pivot Table'!$A$4:$L$240,MATCH(E$38,'Pivot Table'!$A$4:$L$4,0),FALSE)," ")</f>
        <v xml:space="preserve"> </v>
      </c>
      <c r="F82" s="554"/>
      <c r="G82" s="551">
        <f t="shared" si="0"/>
        <v>0</v>
      </c>
      <c r="H82" s="551" t="str">
        <f>IF($A82&gt;0,VLOOKUP($A82,'Pivot Table'!$A$4:$L$240,MATCH(H$38,'Pivot Table'!$A$4:$L$4,0),FALSE)," ")</f>
        <v xml:space="preserve"> </v>
      </c>
      <c r="I82" s="510"/>
      <c r="J82" s="510"/>
      <c r="K82" s="510"/>
      <c r="L82" s="510"/>
      <c r="M82" s="510"/>
      <c r="N82" s="529" t="str">
        <f>IF($A82&gt;0,VLOOKUP($A82,'Pivot Table'!$A$4:$L$240,MATCH(N$38,'Pivot Table'!$A$4:$L$4,0),FALSE)," ")</f>
        <v xml:space="preserve"> </v>
      </c>
      <c r="O82" s="529" t="str">
        <f>IF($A82&gt;0,VLOOKUP($A82,'Pivot Table'!$A$4:$L$240,MATCH(O$38,'Pivot Table'!$A$4:$L$4,0),FALSE)," ")</f>
        <v xml:space="preserve"> </v>
      </c>
      <c r="P82" s="529" t="str">
        <f>IF($A82&gt;0,VLOOKUP($A82,'Pivot Table'!$A$4:$L$240,MATCH(P$38,'Pivot Table'!$A$4:$L$4,0),FALSE)," ")</f>
        <v xml:space="preserve"> </v>
      </c>
      <c r="Q82" s="529" t="str">
        <f>IF($A82&gt;0,VLOOKUP($A82,'Pivot Table'!$A$4:$L$240,MATCH(Q$38,'Pivot Table'!$A$4:$L$4,0),FALSE)," ")</f>
        <v xml:space="preserve"> </v>
      </c>
      <c r="R82" s="529" t="str">
        <f>IF($A82&gt;0,VLOOKUP($A82,'Pivot Table'!$A$4:$L$240,MATCH(R$38,'Pivot Table'!$A$4:$L$4,0),FALSE)," ")</f>
        <v xml:space="preserve"> </v>
      </c>
      <c r="S82" s="529" t="str">
        <f>IF($A82&gt;0,VLOOKUP($A82,'Pivot Table'!$A$4:$L$240,MATCH(S$38,'Pivot Table'!$A$4:$L$4,0),FALSE)," ")</f>
        <v xml:space="preserve"> </v>
      </c>
    </row>
    <row r="83" spans="1:19" s="14" customFormat="1" ht="13.5" hidden="1" customHeight="1" outlineLevel="1">
      <c r="A83" s="477">
        <f>IF('Pivot Table'!A49="(blank)",0,'Pivot Table'!A49)</f>
        <v>0</v>
      </c>
      <c r="B83" s="551" t="str">
        <f>IF($A83&gt;0,VLOOKUP($A83,'Pivot Table'!$A$4:$L$240,MATCH(B$38,'Pivot Table'!$A$4:$L$4,0),FALSE)," ")</f>
        <v xml:space="preserve"> </v>
      </c>
      <c r="C83" s="529" t="str">
        <f>IF($A83&gt;0,VLOOKUP($A83,'Pivot Table'!$A$4:$L$240,MATCH(C$38,'Pivot Table'!$A$4:$L$4,0),FALSE)," ")</f>
        <v xml:space="preserve"> </v>
      </c>
      <c r="D83" s="551" t="str">
        <f>IF($A83&gt;0,VLOOKUP($A83,'Pivot Table'!$A$4:$L$240,MATCH(D$38,'Pivot Table'!$A$4:$L$4,0),FALSE)," ")</f>
        <v xml:space="preserve"> </v>
      </c>
      <c r="E83" s="551" t="str">
        <f>IF($A83&gt;0,VLOOKUP($A83,'Pivot Table'!$A$4:$L$240,MATCH(E$38,'Pivot Table'!$A$4:$L$4,0),FALSE)," ")</f>
        <v xml:space="preserve"> </v>
      </c>
      <c r="F83" s="554"/>
      <c r="G83" s="551">
        <f t="shared" si="0"/>
        <v>0</v>
      </c>
      <c r="H83" s="551" t="str">
        <f>IF($A83&gt;0,VLOOKUP($A83,'Pivot Table'!$A$4:$L$240,MATCH(H$38,'Pivot Table'!$A$4:$L$4,0),FALSE)," ")</f>
        <v xml:space="preserve"> </v>
      </c>
      <c r="I83" s="510"/>
      <c r="J83" s="510"/>
      <c r="K83" s="510"/>
      <c r="L83" s="510"/>
      <c r="M83" s="510"/>
      <c r="N83" s="529" t="str">
        <f>IF($A83&gt;0,VLOOKUP($A83,'Pivot Table'!$A$4:$L$240,MATCH(N$38,'Pivot Table'!$A$4:$L$4,0),FALSE)," ")</f>
        <v xml:space="preserve"> </v>
      </c>
      <c r="O83" s="529" t="str">
        <f>IF($A83&gt;0,VLOOKUP($A83,'Pivot Table'!$A$4:$L$240,MATCH(O$38,'Pivot Table'!$A$4:$L$4,0),FALSE)," ")</f>
        <v xml:space="preserve"> </v>
      </c>
      <c r="P83" s="529" t="str">
        <f>IF($A83&gt;0,VLOOKUP($A83,'Pivot Table'!$A$4:$L$240,MATCH(P$38,'Pivot Table'!$A$4:$L$4,0),FALSE)," ")</f>
        <v xml:space="preserve"> </v>
      </c>
      <c r="Q83" s="529" t="str">
        <f>IF($A83&gt;0,VLOOKUP($A83,'Pivot Table'!$A$4:$L$240,MATCH(Q$38,'Pivot Table'!$A$4:$L$4,0),FALSE)," ")</f>
        <v xml:space="preserve"> </v>
      </c>
      <c r="R83" s="529" t="str">
        <f>IF($A83&gt;0,VLOOKUP($A83,'Pivot Table'!$A$4:$L$240,MATCH(R$38,'Pivot Table'!$A$4:$L$4,0),FALSE)," ")</f>
        <v xml:space="preserve"> </v>
      </c>
      <c r="S83" s="529" t="str">
        <f>IF($A83&gt;0,VLOOKUP($A83,'Pivot Table'!$A$4:$L$240,MATCH(S$38,'Pivot Table'!$A$4:$L$4,0),FALSE)," ")</f>
        <v xml:space="preserve"> </v>
      </c>
    </row>
    <row r="84" spans="1:19" s="14" customFormat="1" ht="13.5" hidden="1" customHeight="1" outlineLevel="1">
      <c r="A84" s="477">
        <f>IF('Pivot Table'!A50="(blank)",0,'Pivot Table'!A50)</f>
        <v>0</v>
      </c>
      <c r="B84" s="551" t="str">
        <f>IF($A84&gt;0,VLOOKUP($A84,'Pivot Table'!$A$4:$L$240,MATCH(B$38,'Pivot Table'!$A$4:$L$4,0),FALSE)," ")</f>
        <v xml:space="preserve"> </v>
      </c>
      <c r="C84" s="529" t="str">
        <f>IF($A84&gt;0,VLOOKUP($A84,'Pivot Table'!$A$4:$L$240,MATCH(C$38,'Pivot Table'!$A$4:$L$4,0),FALSE)," ")</f>
        <v xml:space="preserve"> </v>
      </c>
      <c r="D84" s="551" t="str">
        <f>IF($A84&gt;0,VLOOKUP($A84,'Pivot Table'!$A$4:$L$240,MATCH(D$38,'Pivot Table'!$A$4:$L$4,0),FALSE)," ")</f>
        <v xml:space="preserve"> </v>
      </c>
      <c r="E84" s="551" t="str">
        <f>IF($A84&gt;0,VLOOKUP($A84,'Pivot Table'!$A$4:$L$240,MATCH(E$38,'Pivot Table'!$A$4:$L$4,0),FALSE)," ")</f>
        <v xml:space="preserve"> </v>
      </c>
      <c r="F84" s="554"/>
      <c r="G84" s="551">
        <f t="shared" si="0"/>
        <v>0</v>
      </c>
      <c r="H84" s="551" t="str">
        <f>IF($A84&gt;0,VLOOKUP($A84,'Pivot Table'!$A$4:$L$240,MATCH(H$38,'Pivot Table'!$A$4:$L$4,0),FALSE)," ")</f>
        <v xml:space="preserve"> </v>
      </c>
      <c r="I84" s="510"/>
      <c r="J84" s="510"/>
      <c r="K84" s="510"/>
      <c r="L84" s="510"/>
      <c r="M84" s="510"/>
      <c r="N84" s="529" t="str">
        <f>IF($A84&gt;0,VLOOKUP($A84,'Pivot Table'!$A$4:$L$240,MATCH(N$38,'Pivot Table'!$A$4:$L$4,0),FALSE)," ")</f>
        <v xml:space="preserve"> </v>
      </c>
      <c r="O84" s="529" t="str">
        <f>IF($A84&gt;0,VLOOKUP($A84,'Pivot Table'!$A$4:$L$240,MATCH(O$38,'Pivot Table'!$A$4:$L$4,0),FALSE)," ")</f>
        <v xml:space="preserve"> </v>
      </c>
      <c r="P84" s="529" t="str">
        <f>IF($A84&gt;0,VLOOKUP($A84,'Pivot Table'!$A$4:$L$240,MATCH(P$38,'Pivot Table'!$A$4:$L$4,0),FALSE)," ")</f>
        <v xml:space="preserve"> </v>
      </c>
      <c r="Q84" s="529" t="str">
        <f>IF($A84&gt;0,VLOOKUP($A84,'Pivot Table'!$A$4:$L$240,MATCH(Q$38,'Pivot Table'!$A$4:$L$4,0),FALSE)," ")</f>
        <v xml:space="preserve"> </v>
      </c>
      <c r="R84" s="529" t="str">
        <f>IF($A84&gt;0,VLOOKUP($A84,'Pivot Table'!$A$4:$L$240,MATCH(R$38,'Pivot Table'!$A$4:$L$4,0),FALSE)," ")</f>
        <v xml:space="preserve"> </v>
      </c>
      <c r="S84" s="529" t="str">
        <f>IF($A84&gt;0,VLOOKUP($A84,'Pivot Table'!$A$4:$L$240,MATCH(S$38,'Pivot Table'!$A$4:$L$4,0),FALSE)," ")</f>
        <v xml:space="preserve"> </v>
      </c>
    </row>
    <row r="85" spans="1:19" s="14" customFormat="1" ht="13.5" hidden="1" customHeight="1" outlineLevel="1">
      <c r="A85" s="477">
        <f>IF('Pivot Table'!A51="(blank)",0,'Pivot Table'!A51)</f>
        <v>0</v>
      </c>
      <c r="B85" s="551" t="str">
        <f>IF($A85&gt;0,VLOOKUP($A85,'Pivot Table'!$A$4:$L$240,MATCH(B$38,'Pivot Table'!$A$4:$L$4,0),FALSE)," ")</f>
        <v xml:space="preserve"> </v>
      </c>
      <c r="C85" s="529" t="str">
        <f>IF($A85&gt;0,VLOOKUP($A85,'Pivot Table'!$A$4:$L$240,MATCH(C$38,'Pivot Table'!$A$4:$L$4,0),FALSE)," ")</f>
        <v xml:space="preserve"> </v>
      </c>
      <c r="D85" s="551" t="str">
        <f>IF($A85&gt;0,VLOOKUP($A85,'Pivot Table'!$A$4:$L$240,MATCH(D$38,'Pivot Table'!$A$4:$L$4,0),FALSE)," ")</f>
        <v xml:space="preserve"> </v>
      </c>
      <c r="E85" s="551" t="str">
        <f>IF($A85&gt;0,VLOOKUP($A85,'Pivot Table'!$A$4:$L$240,MATCH(E$38,'Pivot Table'!$A$4:$L$4,0),FALSE)," ")</f>
        <v xml:space="preserve"> </v>
      </c>
      <c r="F85" s="554"/>
      <c r="G85" s="551">
        <f t="shared" si="0"/>
        <v>0</v>
      </c>
      <c r="H85" s="551" t="str">
        <f>IF($A85&gt;0,VLOOKUP($A85,'Pivot Table'!$A$4:$L$240,MATCH(H$38,'Pivot Table'!$A$4:$L$4,0),FALSE)," ")</f>
        <v xml:space="preserve"> </v>
      </c>
      <c r="I85" s="510"/>
      <c r="J85" s="510"/>
      <c r="K85" s="510"/>
      <c r="L85" s="510"/>
      <c r="M85" s="510"/>
      <c r="N85" s="529" t="str">
        <f>IF($A85&gt;0,VLOOKUP($A85,'Pivot Table'!$A$4:$L$240,MATCH(N$38,'Pivot Table'!$A$4:$L$4,0),FALSE)," ")</f>
        <v xml:space="preserve"> </v>
      </c>
      <c r="O85" s="529" t="str">
        <f>IF($A85&gt;0,VLOOKUP($A85,'Pivot Table'!$A$4:$L$240,MATCH(O$38,'Pivot Table'!$A$4:$L$4,0),FALSE)," ")</f>
        <v xml:space="preserve"> </v>
      </c>
      <c r="P85" s="529" t="str">
        <f>IF($A85&gt;0,VLOOKUP($A85,'Pivot Table'!$A$4:$L$240,MATCH(P$38,'Pivot Table'!$A$4:$L$4,0),FALSE)," ")</f>
        <v xml:space="preserve"> </v>
      </c>
      <c r="Q85" s="529" t="str">
        <f>IF($A85&gt;0,VLOOKUP($A85,'Pivot Table'!$A$4:$L$240,MATCH(Q$38,'Pivot Table'!$A$4:$L$4,0),FALSE)," ")</f>
        <v xml:space="preserve"> </v>
      </c>
      <c r="R85" s="529" t="str">
        <f>IF($A85&gt;0,VLOOKUP($A85,'Pivot Table'!$A$4:$L$240,MATCH(R$38,'Pivot Table'!$A$4:$L$4,0),FALSE)," ")</f>
        <v xml:space="preserve"> </v>
      </c>
      <c r="S85" s="529" t="str">
        <f>IF($A85&gt;0,VLOOKUP($A85,'Pivot Table'!$A$4:$L$240,MATCH(S$38,'Pivot Table'!$A$4:$L$4,0),FALSE)," ")</f>
        <v xml:space="preserve"> </v>
      </c>
    </row>
    <row r="86" spans="1:19" s="14" customFormat="1" ht="13.5" hidden="1" customHeight="1" outlineLevel="1">
      <c r="A86" s="477">
        <f>IF('Pivot Table'!A52="(blank)",0,'Pivot Table'!A52)</f>
        <v>0</v>
      </c>
      <c r="B86" s="551" t="str">
        <f>IF($A86&gt;0,VLOOKUP($A86,'Pivot Table'!$A$4:$L$240,MATCH(B$38,'Pivot Table'!$A$4:$L$4,0),FALSE)," ")</f>
        <v xml:space="preserve"> </v>
      </c>
      <c r="C86" s="529" t="str">
        <f>IF($A86&gt;0,VLOOKUP($A86,'Pivot Table'!$A$4:$L$240,MATCH(C$38,'Pivot Table'!$A$4:$L$4,0),FALSE)," ")</f>
        <v xml:space="preserve"> </v>
      </c>
      <c r="D86" s="551" t="str">
        <f>IF($A86&gt;0,VLOOKUP($A86,'Pivot Table'!$A$4:$L$240,MATCH(D$38,'Pivot Table'!$A$4:$L$4,0),FALSE)," ")</f>
        <v xml:space="preserve"> </v>
      </c>
      <c r="E86" s="551" t="str">
        <f>IF($A86&gt;0,VLOOKUP($A86,'Pivot Table'!$A$4:$L$240,MATCH(E$38,'Pivot Table'!$A$4:$L$4,0),FALSE)," ")</f>
        <v xml:space="preserve"> </v>
      </c>
      <c r="F86" s="554"/>
      <c r="G86" s="551">
        <f t="shared" si="0"/>
        <v>0</v>
      </c>
      <c r="H86" s="551" t="str">
        <f>IF($A86&gt;0,VLOOKUP($A86,'Pivot Table'!$A$4:$L$240,MATCH(H$38,'Pivot Table'!$A$4:$L$4,0),FALSE)," ")</f>
        <v xml:space="preserve"> </v>
      </c>
      <c r="I86" s="510"/>
      <c r="J86" s="510"/>
      <c r="K86" s="510"/>
      <c r="L86" s="510"/>
      <c r="M86" s="510"/>
      <c r="N86" s="529" t="str">
        <f>IF($A86&gt;0,VLOOKUP($A86,'Pivot Table'!$A$4:$L$240,MATCH(N$38,'Pivot Table'!$A$4:$L$4,0),FALSE)," ")</f>
        <v xml:space="preserve"> </v>
      </c>
      <c r="O86" s="529" t="str">
        <f>IF($A86&gt;0,VLOOKUP($A86,'Pivot Table'!$A$4:$L$240,MATCH(O$38,'Pivot Table'!$A$4:$L$4,0),FALSE)," ")</f>
        <v xml:space="preserve"> </v>
      </c>
      <c r="P86" s="529" t="str">
        <f>IF($A86&gt;0,VLOOKUP($A86,'Pivot Table'!$A$4:$L$240,MATCH(P$38,'Pivot Table'!$A$4:$L$4,0),FALSE)," ")</f>
        <v xml:space="preserve"> </v>
      </c>
      <c r="Q86" s="529" t="str">
        <f>IF($A86&gt;0,VLOOKUP($A86,'Pivot Table'!$A$4:$L$240,MATCH(Q$38,'Pivot Table'!$A$4:$L$4,0),FALSE)," ")</f>
        <v xml:space="preserve"> </v>
      </c>
      <c r="R86" s="529" t="str">
        <f>IF($A86&gt;0,VLOOKUP($A86,'Pivot Table'!$A$4:$L$240,MATCH(R$38,'Pivot Table'!$A$4:$L$4,0),FALSE)," ")</f>
        <v xml:space="preserve"> </v>
      </c>
      <c r="S86" s="529" t="str">
        <f>IF($A86&gt;0,VLOOKUP($A86,'Pivot Table'!$A$4:$L$240,MATCH(S$38,'Pivot Table'!$A$4:$L$4,0),FALSE)," ")</f>
        <v xml:space="preserve"> </v>
      </c>
    </row>
    <row r="87" spans="1:19" s="14" customFormat="1" ht="13.5" hidden="1" customHeight="1" outlineLevel="1">
      <c r="A87" s="477">
        <f>IF('Pivot Table'!A53="(blank)",0,'Pivot Table'!A53)</f>
        <v>0</v>
      </c>
      <c r="B87" s="551" t="str">
        <f>IF($A87&gt;0,VLOOKUP($A87,'Pivot Table'!$A$4:$L$240,MATCH(B$38,'Pivot Table'!$A$4:$L$4,0),FALSE)," ")</f>
        <v xml:space="preserve"> </v>
      </c>
      <c r="C87" s="529" t="str">
        <f>IF($A87&gt;0,VLOOKUP($A87,'Pivot Table'!$A$4:$L$240,MATCH(C$38,'Pivot Table'!$A$4:$L$4,0),FALSE)," ")</f>
        <v xml:space="preserve"> </v>
      </c>
      <c r="D87" s="551" t="str">
        <f>IF($A87&gt;0,VLOOKUP($A87,'Pivot Table'!$A$4:$L$240,MATCH(D$38,'Pivot Table'!$A$4:$L$4,0),FALSE)," ")</f>
        <v xml:space="preserve"> </v>
      </c>
      <c r="E87" s="551" t="str">
        <f>IF($A87&gt;0,VLOOKUP($A87,'Pivot Table'!$A$4:$L$240,MATCH(E$38,'Pivot Table'!$A$4:$L$4,0),FALSE)," ")</f>
        <v xml:space="preserve"> </v>
      </c>
      <c r="F87" s="554"/>
      <c r="G87" s="551">
        <f t="shared" si="0"/>
        <v>0</v>
      </c>
      <c r="H87" s="551" t="str">
        <f>IF($A87&gt;0,VLOOKUP($A87,'Pivot Table'!$A$4:$L$240,MATCH(H$38,'Pivot Table'!$A$4:$L$4,0),FALSE)," ")</f>
        <v xml:space="preserve"> </v>
      </c>
      <c r="I87" s="510"/>
      <c r="J87" s="510"/>
      <c r="K87" s="510"/>
      <c r="L87" s="510"/>
      <c r="M87" s="510"/>
      <c r="N87" s="529" t="str">
        <f>IF($A87&gt;0,VLOOKUP($A87,'Pivot Table'!$A$4:$L$240,MATCH(N$38,'Pivot Table'!$A$4:$L$4,0),FALSE)," ")</f>
        <v xml:space="preserve"> </v>
      </c>
      <c r="O87" s="529" t="str">
        <f>IF($A87&gt;0,VLOOKUP($A87,'Pivot Table'!$A$4:$L$240,MATCH(O$38,'Pivot Table'!$A$4:$L$4,0),FALSE)," ")</f>
        <v xml:space="preserve"> </v>
      </c>
      <c r="P87" s="529" t="str">
        <f>IF($A87&gt;0,VLOOKUP($A87,'Pivot Table'!$A$4:$L$240,MATCH(P$38,'Pivot Table'!$A$4:$L$4,0),FALSE)," ")</f>
        <v xml:space="preserve"> </v>
      </c>
      <c r="Q87" s="529" t="str">
        <f>IF($A87&gt;0,VLOOKUP($A87,'Pivot Table'!$A$4:$L$240,MATCH(Q$38,'Pivot Table'!$A$4:$L$4,0),FALSE)," ")</f>
        <v xml:space="preserve"> </v>
      </c>
      <c r="R87" s="529" t="str">
        <f>IF($A87&gt;0,VLOOKUP($A87,'Pivot Table'!$A$4:$L$240,MATCH(R$38,'Pivot Table'!$A$4:$L$4,0),FALSE)," ")</f>
        <v xml:space="preserve"> </v>
      </c>
      <c r="S87" s="529" t="str">
        <f>IF($A87&gt;0,VLOOKUP($A87,'Pivot Table'!$A$4:$L$240,MATCH(S$38,'Pivot Table'!$A$4:$L$4,0),FALSE)," ")</f>
        <v xml:space="preserve"> </v>
      </c>
    </row>
    <row r="88" spans="1:19" s="14" customFormat="1" ht="13.5" hidden="1" customHeight="1" outlineLevel="1">
      <c r="A88" s="477">
        <f>IF('Pivot Table'!A54="(blank)",0,'Pivot Table'!A54)</f>
        <v>0</v>
      </c>
      <c r="B88" s="551" t="str">
        <f>IF($A88&gt;0,VLOOKUP($A88,'Pivot Table'!$A$4:$L$240,MATCH(B$38,'Pivot Table'!$A$4:$L$4,0),FALSE)," ")</f>
        <v xml:space="preserve"> </v>
      </c>
      <c r="C88" s="529" t="str">
        <f>IF($A88&gt;0,VLOOKUP($A88,'Pivot Table'!$A$4:$L$240,MATCH(C$38,'Pivot Table'!$A$4:$L$4,0),FALSE)," ")</f>
        <v xml:space="preserve"> </v>
      </c>
      <c r="D88" s="551" t="str">
        <f>IF($A88&gt;0,VLOOKUP($A88,'Pivot Table'!$A$4:$L$240,MATCH(D$38,'Pivot Table'!$A$4:$L$4,0),FALSE)," ")</f>
        <v xml:space="preserve"> </v>
      </c>
      <c r="E88" s="551" t="str">
        <f>IF($A88&gt;0,VLOOKUP($A88,'Pivot Table'!$A$4:$L$240,MATCH(E$38,'Pivot Table'!$A$4:$L$4,0),FALSE)," ")</f>
        <v xml:space="preserve"> </v>
      </c>
      <c r="F88" s="554"/>
      <c r="G88" s="551">
        <f t="shared" si="0"/>
        <v>0</v>
      </c>
      <c r="H88" s="551" t="str">
        <f>IF($A88&gt;0,VLOOKUP($A88,'Pivot Table'!$A$4:$L$240,MATCH(H$38,'Pivot Table'!$A$4:$L$4,0),FALSE)," ")</f>
        <v xml:space="preserve"> </v>
      </c>
      <c r="I88" s="510"/>
      <c r="J88" s="510"/>
      <c r="K88" s="510"/>
      <c r="L88" s="510"/>
      <c r="M88" s="510"/>
      <c r="N88" s="529" t="str">
        <f>IF($A88&gt;0,VLOOKUP($A88,'Pivot Table'!$A$4:$L$240,MATCH(N$38,'Pivot Table'!$A$4:$L$4,0),FALSE)," ")</f>
        <v xml:space="preserve"> </v>
      </c>
      <c r="O88" s="529" t="str">
        <f>IF($A88&gt;0,VLOOKUP($A88,'Pivot Table'!$A$4:$L$240,MATCH(O$38,'Pivot Table'!$A$4:$L$4,0),FALSE)," ")</f>
        <v xml:space="preserve"> </v>
      </c>
      <c r="P88" s="529" t="str">
        <f>IF($A88&gt;0,VLOOKUP($A88,'Pivot Table'!$A$4:$L$240,MATCH(P$38,'Pivot Table'!$A$4:$L$4,0),FALSE)," ")</f>
        <v xml:space="preserve"> </v>
      </c>
      <c r="Q88" s="529" t="str">
        <f>IF($A88&gt;0,VLOOKUP($A88,'Pivot Table'!$A$4:$L$240,MATCH(Q$38,'Pivot Table'!$A$4:$L$4,0),FALSE)," ")</f>
        <v xml:space="preserve"> </v>
      </c>
      <c r="R88" s="529" t="str">
        <f>IF($A88&gt;0,VLOOKUP($A88,'Pivot Table'!$A$4:$L$240,MATCH(R$38,'Pivot Table'!$A$4:$L$4,0),FALSE)," ")</f>
        <v xml:space="preserve"> </v>
      </c>
      <c r="S88" s="529" t="str">
        <f>IF($A88&gt;0,VLOOKUP($A88,'Pivot Table'!$A$4:$L$240,MATCH(S$38,'Pivot Table'!$A$4:$L$4,0),FALSE)," ")</f>
        <v xml:space="preserve"> </v>
      </c>
    </row>
    <row r="89" spans="1:19" s="14" customFormat="1" ht="13.5" hidden="1" customHeight="1" outlineLevel="1">
      <c r="A89" s="477">
        <f>IF('Pivot Table'!A55="(blank)",0,'Pivot Table'!A55)</f>
        <v>0</v>
      </c>
      <c r="B89" s="551" t="str">
        <f>IF($A89&gt;0,VLOOKUP($A89,'Pivot Table'!$A$4:$L$240,MATCH(B$38,'Pivot Table'!$A$4:$L$4,0),FALSE)," ")</f>
        <v xml:space="preserve"> </v>
      </c>
      <c r="C89" s="529" t="str">
        <f>IF($A89&gt;0,VLOOKUP($A89,'Pivot Table'!$A$4:$L$240,MATCH(C$38,'Pivot Table'!$A$4:$L$4,0),FALSE)," ")</f>
        <v xml:space="preserve"> </v>
      </c>
      <c r="D89" s="551" t="str">
        <f>IF($A89&gt;0,VLOOKUP($A89,'Pivot Table'!$A$4:$L$240,MATCH(D$38,'Pivot Table'!$A$4:$L$4,0),FALSE)," ")</f>
        <v xml:space="preserve"> </v>
      </c>
      <c r="E89" s="551" t="str">
        <f>IF($A89&gt;0,VLOOKUP($A89,'Pivot Table'!$A$4:$L$240,MATCH(E$38,'Pivot Table'!$A$4:$L$4,0),FALSE)," ")</f>
        <v xml:space="preserve"> </v>
      </c>
      <c r="F89" s="554"/>
      <c r="G89" s="551">
        <f t="shared" si="0"/>
        <v>0</v>
      </c>
      <c r="H89" s="551" t="str">
        <f>IF($A89&gt;0,VLOOKUP($A89,'Pivot Table'!$A$4:$L$240,MATCH(H$38,'Pivot Table'!$A$4:$L$4,0),FALSE)," ")</f>
        <v xml:space="preserve"> </v>
      </c>
      <c r="I89" s="510"/>
      <c r="J89" s="510"/>
      <c r="K89" s="510"/>
      <c r="L89" s="510"/>
      <c r="M89" s="510"/>
      <c r="N89" s="529" t="str">
        <f>IF($A89&gt;0,VLOOKUP($A89,'Pivot Table'!$A$4:$L$240,MATCH(N$38,'Pivot Table'!$A$4:$L$4,0),FALSE)," ")</f>
        <v xml:space="preserve"> </v>
      </c>
      <c r="O89" s="529" t="str">
        <f>IF($A89&gt;0,VLOOKUP($A89,'Pivot Table'!$A$4:$L$240,MATCH(O$38,'Pivot Table'!$A$4:$L$4,0),FALSE)," ")</f>
        <v xml:space="preserve"> </v>
      </c>
      <c r="P89" s="529" t="str">
        <f>IF($A89&gt;0,VLOOKUP($A89,'Pivot Table'!$A$4:$L$240,MATCH(P$38,'Pivot Table'!$A$4:$L$4,0),FALSE)," ")</f>
        <v xml:space="preserve"> </v>
      </c>
      <c r="Q89" s="529" t="str">
        <f>IF($A89&gt;0,VLOOKUP($A89,'Pivot Table'!$A$4:$L$240,MATCH(Q$38,'Pivot Table'!$A$4:$L$4,0),FALSE)," ")</f>
        <v xml:space="preserve"> </v>
      </c>
      <c r="R89" s="529" t="str">
        <f>IF($A89&gt;0,VLOOKUP($A89,'Pivot Table'!$A$4:$L$240,MATCH(R$38,'Pivot Table'!$A$4:$L$4,0),FALSE)," ")</f>
        <v xml:space="preserve"> </v>
      </c>
      <c r="S89" s="529" t="str">
        <f>IF($A89&gt;0,VLOOKUP($A89,'Pivot Table'!$A$4:$L$240,MATCH(S$38,'Pivot Table'!$A$4:$L$4,0),FALSE)," ")</f>
        <v xml:space="preserve"> </v>
      </c>
    </row>
    <row r="90" spans="1:19" s="14" customFormat="1" ht="13.5" hidden="1" customHeight="1" outlineLevel="1">
      <c r="A90" s="477">
        <f>IF('Pivot Table'!A56="(blank)",0,'Pivot Table'!A56)</f>
        <v>0</v>
      </c>
      <c r="B90" s="551" t="str">
        <f>IF($A90&gt;0,VLOOKUP($A90,'Pivot Table'!$A$4:$L$240,MATCH(B$38,'Pivot Table'!$A$4:$L$4,0),FALSE)," ")</f>
        <v xml:space="preserve"> </v>
      </c>
      <c r="C90" s="529" t="str">
        <f>IF($A90&gt;0,VLOOKUP($A90,'Pivot Table'!$A$4:$L$240,MATCH(C$38,'Pivot Table'!$A$4:$L$4,0),FALSE)," ")</f>
        <v xml:space="preserve"> </v>
      </c>
      <c r="D90" s="551" t="str">
        <f>IF($A90&gt;0,VLOOKUP($A90,'Pivot Table'!$A$4:$L$240,MATCH(D$38,'Pivot Table'!$A$4:$L$4,0),FALSE)," ")</f>
        <v xml:space="preserve"> </v>
      </c>
      <c r="E90" s="551" t="str">
        <f>IF($A90&gt;0,VLOOKUP($A90,'Pivot Table'!$A$4:$L$240,MATCH(E$38,'Pivot Table'!$A$4:$L$4,0),FALSE)," ")</f>
        <v xml:space="preserve"> </v>
      </c>
      <c r="F90" s="554"/>
      <c r="G90" s="551">
        <f t="shared" si="0"/>
        <v>0</v>
      </c>
      <c r="H90" s="551" t="str">
        <f>IF($A90&gt;0,VLOOKUP($A90,'Pivot Table'!$A$4:$L$240,MATCH(H$38,'Pivot Table'!$A$4:$L$4,0),FALSE)," ")</f>
        <v xml:space="preserve"> </v>
      </c>
      <c r="I90" s="510"/>
      <c r="J90" s="510"/>
      <c r="K90" s="510"/>
      <c r="L90" s="510"/>
      <c r="M90" s="510"/>
      <c r="N90" s="529" t="str">
        <f>IF($A90&gt;0,VLOOKUP($A90,'Pivot Table'!$A$4:$L$240,MATCH(N$38,'Pivot Table'!$A$4:$L$4,0),FALSE)," ")</f>
        <v xml:space="preserve"> </v>
      </c>
      <c r="O90" s="529" t="str">
        <f>IF($A90&gt;0,VLOOKUP($A90,'Pivot Table'!$A$4:$L$240,MATCH(O$38,'Pivot Table'!$A$4:$L$4,0),FALSE)," ")</f>
        <v xml:space="preserve"> </v>
      </c>
      <c r="P90" s="529" t="str">
        <f>IF($A90&gt;0,VLOOKUP($A90,'Pivot Table'!$A$4:$L$240,MATCH(P$38,'Pivot Table'!$A$4:$L$4,0),FALSE)," ")</f>
        <v xml:space="preserve"> </v>
      </c>
      <c r="Q90" s="529" t="str">
        <f>IF($A90&gt;0,VLOOKUP($A90,'Pivot Table'!$A$4:$L$240,MATCH(Q$38,'Pivot Table'!$A$4:$L$4,0),FALSE)," ")</f>
        <v xml:space="preserve"> </v>
      </c>
      <c r="R90" s="529" t="str">
        <f>IF($A90&gt;0,VLOOKUP($A90,'Pivot Table'!$A$4:$L$240,MATCH(R$38,'Pivot Table'!$A$4:$L$4,0),FALSE)," ")</f>
        <v xml:space="preserve"> </v>
      </c>
      <c r="S90" s="529" t="str">
        <f>IF($A90&gt;0,VLOOKUP($A90,'Pivot Table'!$A$4:$L$240,MATCH(S$38,'Pivot Table'!$A$4:$L$4,0),FALSE)," ")</f>
        <v xml:space="preserve"> </v>
      </c>
    </row>
    <row r="91" spans="1:19" s="14" customFormat="1" ht="13.5" hidden="1" customHeight="1" outlineLevel="1">
      <c r="A91" s="477">
        <f>IF('Pivot Table'!A57="(blank)",0,'Pivot Table'!A57)</f>
        <v>0</v>
      </c>
      <c r="B91" s="551" t="str">
        <f>IF($A91&gt;0,VLOOKUP($A91,'Pivot Table'!$A$4:$L$240,MATCH(B$38,'Pivot Table'!$A$4:$L$4,0),FALSE)," ")</f>
        <v xml:space="preserve"> </v>
      </c>
      <c r="C91" s="529" t="str">
        <f>IF($A91&gt;0,VLOOKUP($A91,'Pivot Table'!$A$4:$L$240,MATCH(C$38,'Pivot Table'!$A$4:$L$4,0),FALSE)," ")</f>
        <v xml:space="preserve"> </v>
      </c>
      <c r="D91" s="551" t="str">
        <f>IF($A91&gt;0,VLOOKUP($A91,'Pivot Table'!$A$4:$L$240,MATCH(D$38,'Pivot Table'!$A$4:$L$4,0),FALSE)," ")</f>
        <v xml:space="preserve"> </v>
      </c>
      <c r="E91" s="551" t="str">
        <f>IF($A91&gt;0,VLOOKUP($A91,'Pivot Table'!$A$4:$L$240,MATCH(E$38,'Pivot Table'!$A$4:$L$4,0),FALSE)," ")</f>
        <v xml:space="preserve"> </v>
      </c>
      <c r="F91" s="554"/>
      <c r="G91" s="551">
        <f t="shared" si="0"/>
        <v>0</v>
      </c>
      <c r="H91" s="551" t="str">
        <f>IF($A91&gt;0,VLOOKUP($A91,'Pivot Table'!$A$4:$L$240,MATCH(H$38,'Pivot Table'!$A$4:$L$4,0),FALSE)," ")</f>
        <v xml:space="preserve"> </v>
      </c>
      <c r="I91" s="510"/>
      <c r="J91" s="510"/>
      <c r="K91" s="510"/>
      <c r="L91" s="510"/>
      <c r="M91" s="510"/>
      <c r="N91" s="529" t="str">
        <f>IF($A91&gt;0,VLOOKUP($A91,'Pivot Table'!$A$4:$L$240,MATCH(N$38,'Pivot Table'!$A$4:$L$4,0),FALSE)," ")</f>
        <v xml:space="preserve"> </v>
      </c>
      <c r="O91" s="529" t="str">
        <f>IF($A91&gt;0,VLOOKUP($A91,'Pivot Table'!$A$4:$L$240,MATCH(O$38,'Pivot Table'!$A$4:$L$4,0),FALSE)," ")</f>
        <v xml:space="preserve"> </v>
      </c>
      <c r="P91" s="529" t="str">
        <f>IF($A91&gt;0,VLOOKUP($A91,'Pivot Table'!$A$4:$L$240,MATCH(P$38,'Pivot Table'!$A$4:$L$4,0),FALSE)," ")</f>
        <v xml:space="preserve"> </v>
      </c>
      <c r="Q91" s="529" t="str">
        <f>IF($A91&gt;0,VLOOKUP($A91,'Pivot Table'!$A$4:$L$240,MATCH(Q$38,'Pivot Table'!$A$4:$L$4,0),FALSE)," ")</f>
        <v xml:space="preserve"> </v>
      </c>
      <c r="R91" s="529" t="str">
        <f>IF($A91&gt;0,VLOOKUP($A91,'Pivot Table'!$A$4:$L$240,MATCH(R$38,'Pivot Table'!$A$4:$L$4,0),FALSE)," ")</f>
        <v xml:space="preserve"> </v>
      </c>
      <c r="S91" s="529" t="str">
        <f>IF($A91&gt;0,VLOOKUP($A91,'Pivot Table'!$A$4:$L$240,MATCH(S$38,'Pivot Table'!$A$4:$L$4,0),FALSE)," ")</f>
        <v xml:space="preserve"> </v>
      </c>
    </row>
    <row r="92" spans="1:19" s="14" customFormat="1" ht="13.5" hidden="1" customHeight="1" outlineLevel="1">
      <c r="A92" s="477">
        <f>IF('Pivot Table'!A58="(blank)",0,'Pivot Table'!A58)</f>
        <v>0</v>
      </c>
      <c r="B92" s="551" t="str">
        <f>IF($A92&gt;0,VLOOKUP($A92,'Pivot Table'!$A$4:$L$240,MATCH(B$38,'Pivot Table'!$A$4:$L$4,0),FALSE)," ")</f>
        <v xml:space="preserve"> </v>
      </c>
      <c r="C92" s="529" t="str">
        <f>IF($A92&gt;0,VLOOKUP($A92,'Pivot Table'!$A$4:$L$240,MATCH(C$38,'Pivot Table'!$A$4:$L$4,0),FALSE)," ")</f>
        <v xml:space="preserve"> </v>
      </c>
      <c r="D92" s="551" t="str">
        <f>IF($A92&gt;0,VLOOKUP($A92,'Pivot Table'!$A$4:$L$240,MATCH(D$38,'Pivot Table'!$A$4:$L$4,0),FALSE)," ")</f>
        <v xml:space="preserve"> </v>
      </c>
      <c r="E92" s="551" t="str">
        <f>IF($A92&gt;0,VLOOKUP($A92,'Pivot Table'!$A$4:$L$240,MATCH(E$38,'Pivot Table'!$A$4:$L$4,0),FALSE)," ")</f>
        <v xml:space="preserve"> </v>
      </c>
      <c r="F92" s="554"/>
      <c r="G92" s="551">
        <f t="shared" si="0"/>
        <v>0</v>
      </c>
      <c r="H92" s="551" t="str">
        <f>IF($A92&gt;0,VLOOKUP($A92,'Pivot Table'!$A$4:$L$240,MATCH(H$38,'Pivot Table'!$A$4:$L$4,0),FALSE)," ")</f>
        <v xml:space="preserve"> </v>
      </c>
      <c r="I92" s="510"/>
      <c r="J92" s="510"/>
      <c r="K92" s="510"/>
      <c r="L92" s="510"/>
      <c r="M92" s="510"/>
      <c r="N92" s="529" t="str">
        <f>IF($A92&gt;0,VLOOKUP($A92,'Pivot Table'!$A$4:$L$240,MATCH(N$38,'Pivot Table'!$A$4:$L$4,0),FALSE)," ")</f>
        <v xml:space="preserve"> </v>
      </c>
      <c r="O92" s="529" t="str">
        <f>IF($A92&gt;0,VLOOKUP($A92,'Pivot Table'!$A$4:$L$240,MATCH(O$38,'Pivot Table'!$A$4:$L$4,0),FALSE)," ")</f>
        <v xml:space="preserve"> </v>
      </c>
      <c r="P92" s="529" t="str">
        <f>IF($A92&gt;0,VLOOKUP($A92,'Pivot Table'!$A$4:$L$240,MATCH(P$38,'Pivot Table'!$A$4:$L$4,0),FALSE)," ")</f>
        <v xml:space="preserve"> </v>
      </c>
      <c r="Q92" s="529" t="str">
        <f>IF($A92&gt;0,VLOOKUP($A92,'Pivot Table'!$A$4:$L$240,MATCH(Q$38,'Pivot Table'!$A$4:$L$4,0),FALSE)," ")</f>
        <v xml:space="preserve"> </v>
      </c>
      <c r="R92" s="529" t="str">
        <f>IF($A92&gt;0,VLOOKUP($A92,'Pivot Table'!$A$4:$L$240,MATCH(R$38,'Pivot Table'!$A$4:$L$4,0),FALSE)," ")</f>
        <v xml:space="preserve"> </v>
      </c>
      <c r="S92" s="529" t="str">
        <f>IF($A92&gt;0,VLOOKUP($A92,'Pivot Table'!$A$4:$L$240,MATCH(S$38,'Pivot Table'!$A$4:$L$4,0),FALSE)," ")</f>
        <v xml:space="preserve"> </v>
      </c>
    </row>
    <row r="93" spans="1:19" s="14" customFormat="1" ht="13.5" hidden="1" customHeight="1" outlineLevel="1">
      <c r="A93" s="477">
        <f>IF('Pivot Table'!A59="(blank)",0,'Pivot Table'!A59)</f>
        <v>0</v>
      </c>
      <c r="B93" s="551" t="str">
        <f>IF($A93&gt;0,VLOOKUP($A93,'Pivot Table'!$A$4:$L$240,MATCH(B$38,'Pivot Table'!$A$4:$L$4,0),FALSE)," ")</f>
        <v xml:space="preserve"> </v>
      </c>
      <c r="C93" s="529" t="str">
        <f>IF($A93&gt;0,VLOOKUP($A93,'Pivot Table'!$A$4:$L$240,MATCH(C$38,'Pivot Table'!$A$4:$L$4,0),FALSE)," ")</f>
        <v xml:space="preserve"> </v>
      </c>
      <c r="D93" s="551" t="str">
        <f>IF($A93&gt;0,VLOOKUP($A93,'Pivot Table'!$A$4:$L$240,MATCH(D$38,'Pivot Table'!$A$4:$L$4,0),FALSE)," ")</f>
        <v xml:space="preserve"> </v>
      </c>
      <c r="E93" s="551" t="str">
        <f>IF($A93&gt;0,VLOOKUP($A93,'Pivot Table'!$A$4:$L$240,MATCH(E$38,'Pivot Table'!$A$4:$L$4,0),FALSE)," ")</f>
        <v xml:space="preserve"> </v>
      </c>
      <c r="F93" s="554"/>
      <c r="G93" s="551">
        <f t="shared" si="0"/>
        <v>0</v>
      </c>
      <c r="H93" s="551" t="str">
        <f>IF($A93&gt;0,VLOOKUP($A93,'Pivot Table'!$A$4:$L$240,MATCH(H$38,'Pivot Table'!$A$4:$L$4,0),FALSE)," ")</f>
        <v xml:space="preserve"> </v>
      </c>
      <c r="I93" s="510"/>
      <c r="J93" s="510"/>
      <c r="K93" s="510"/>
      <c r="L93" s="510"/>
      <c r="M93" s="510"/>
      <c r="N93" s="529" t="str">
        <f>IF($A93&gt;0,VLOOKUP($A93,'Pivot Table'!$A$4:$L$240,MATCH(N$38,'Pivot Table'!$A$4:$L$4,0),FALSE)," ")</f>
        <v xml:space="preserve"> </v>
      </c>
      <c r="O93" s="529" t="str">
        <f>IF($A93&gt;0,VLOOKUP($A93,'Pivot Table'!$A$4:$L$240,MATCH(O$38,'Pivot Table'!$A$4:$L$4,0),FALSE)," ")</f>
        <v xml:space="preserve"> </v>
      </c>
      <c r="P93" s="529" t="str">
        <f>IF($A93&gt;0,VLOOKUP($A93,'Pivot Table'!$A$4:$L$240,MATCH(P$38,'Pivot Table'!$A$4:$L$4,0),FALSE)," ")</f>
        <v xml:space="preserve"> </v>
      </c>
      <c r="Q93" s="529" t="str">
        <f>IF($A93&gt;0,VLOOKUP($A93,'Pivot Table'!$A$4:$L$240,MATCH(Q$38,'Pivot Table'!$A$4:$L$4,0),FALSE)," ")</f>
        <v xml:space="preserve"> </v>
      </c>
      <c r="R93" s="529" t="str">
        <f>IF($A93&gt;0,VLOOKUP($A93,'Pivot Table'!$A$4:$L$240,MATCH(R$38,'Pivot Table'!$A$4:$L$4,0),FALSE)," ")</f>
        <v xml:space="preserve"> </v>
      </c>
      <c r="S93" s="529" t="str">
        <f>IF($A93&gt;0,VLOOKUP($A93,'Pivot Table'!$A$4:$L$240,MATCH(S$38,'Pivot Table'!$A$4:$L$4,0),FALSE)," ")</f>
        <v xml:space="preserve"> </v>
      </c>
    </row>
    <row r="94" spans="1:19" s="14" customFormat="1" ht="13.5" hidden="1" customHeight="1" outlineLevel="1">
      <c r="A94" s="477">
        <f>IF('Pivot Table'!A60="(blank)",0,'Pivot Table'!A60)</f>
        <v>0</v>
      </c>
      <c r="B94" s="551" t="str">
        <f>IF($A94&gt;0,VLOOKUP($A94,'Pivot Table'!$A$4:$L$240,MATCH(B$38,'Pivot Table'!$A$4:$L$4,0),FALSE)," ")</f>
        <v xml:space="preserve"> </v>
      </c>
      <c r="C94" s="529" t="str">
        <f>IF($A94&gt;0,VLOOKUP($A94,'Pivot Table'!$A$4:$L$240,MATCH(C$38,'Pivot Table'!$A$4:$L$4,0),FALSE)," ")</f>
        <v xml:space="preserve"> </v>
      </c>
      <c r="D94" s="551" t="str">
        <f>IF($A94&gt;0,VLOOKUP($A94,'Pivot Table'!$A$4:$L$240,MATCH(D$38,'Pivot Table'!$A$4:$L$4,0),FALSE)," ")</f>
        <v xml:space="preserve"> </v>
      </c>
      <c r="E94" s="551" t="str">
        <f>IF($A94&gt;0,VLOOKUP($A94,'Pivot Table'!$A$4:$L$240,MATCH(E$38,'Pivot Table'!$A$4:$L$4,0),FALSE)," ")</f>
        <v xml:space="preserve"> </v>
      </c>
      <c r="F94" s="554"/>
      <c r="G94" s="551">
        <f t="shared" si="0"/>
        <v>0</v>
      </c>
      <c r="H94" s="551" t="str">
        <f>IF($A94&gt;0,VLOOKUP($A94,'Pivot Table'!$A$4:$L$240,MATCH(H$38,'Pivot Table'!$A$4:$L$4,0),FALSE)," ")</f>
        <v xml:space="preserve"> </v>
      </c>
      <c r="I94" s="510"/>
      <c r="J94" s="510"/>
      <c r="K94" s="510"/>
      <c r="L94" s="510"/>
      <c r="M94" s="510"/>
      <c r="N94" s="529" t="str">
        <f>IF($A94&gt;0,VLOOKUP($A94,'Pivot Table'!$A$4:$L$240,MATCH(N$38,'Pivot Table'!$A$4:$L$4,0),FALSE)," ")</f>
        <v xml:space="preserve"> </v>
      </c>
      <c r="O94" s="529" t="str">
        <f>IF($A94&gt;0,VLOOKUP($A94,'Pivot Table'!$A$4:$L$240,MATCH(O$38,'Pivot Table'!$A$4:$L$4,0),FALSE)," ")</f>
        <v xml:space="preserve"> </v>
      </c>
      <c r="P94" s="529" t="str">
        <f>IF($A94&gt;0,VLOOKUP($A94,'Pivot Table'!$A$4:$L$240,MATCH(P$38,'Pivot Table'!$A$4:$L$4,0),FALSE)," ")</f>
        <v xml:space="preserve"> </v>
      </c>
      <c r="Q94" s="529" t="str">
        <f>IF($A94&gt;0,VLOOKUP($A94,'Pivot Table'!$A$4:$L$240,MATCH(Q$38,'Pivot Table'!$A$4:$L$4,0),FALSE)," ")</f>
        <v xml:space="preserve"> </v>
      </c>
      <c r="R94" s="529" t="str">
        <f>IF($A94&gt;0,VLOOKUP($A94,'Pivot Table'!$A$4:$L$240,MATCH(R$38,'Pivot Table'!$A$4:$L$4,0),FALSE)," ")</f>
        <v xml:space="preserve"> </v>
      </c>
      <c r="S94" s="529" t="str">
        <f>IF($A94&gt;0,VLOOKUP($A94,'Pivot Table'!$A$4:$L$240,MATCH(S$38,'Pivot Table'!$A$4:$L$4,0),FALSE)," ")</f>
        <v xml:space="preserve"> </v>
      </c>
    </row>
    <row r="95" spans="1:19" s="14" customFormat="1" ht="13.5" hidden="1" customHeight="1" outlineLevel="1">
      <c r="A95" s="477">
        <f>IF('Pivot Table'!A61="(blank)",0,'Pivot Table'!A61)</f>
        <v>0</v>
      </c>
      <c r="B95" s="551" t="str">
        <f>IF($A95&gt;0,VLOOKUP($A95,'Pivot Table'!$A$4:$L$240,MATCH(B$38,'Pivot Table'!$A$4:$L$4,0),FALSE)," ")</f>
        <v xml:space="preserve"> </v>
      </c>
      <c r="C95" s="529" t="str">
        <f>IF($A95&gt;0,VLOOKUP($A95,'Pivot Table'!$A$4:$L$240,MATCH(C$38,'Pivot Table'!$A$4:$L$4,0),FALSE)," ")</f>
        <v xml:space="preserve"> </v>
      </c>
      <c r="D95" s="551" t="str">
        <f>IF($A95&gt;0,VLOOKUP($A95,'Pivot Table'!$A$4:$L$240,MATCH(D$38,'Pivot Table'!$A$4:$L$4,0),FALSE)," ")</f>
        <v xml:space="preserve"> </v>
      </c>
      <c r="E95" s="551" t="str">
        <f>IF($A95&gt;0,VLOOKUP($A95,'Pivot Table'!$A$4:$L$240,MATCH(E$38,'Pivot Table'!$A$4:$L$4,0),FALSE)," ")</f>
        <v xml:space="preserve"> </v>
      </c>
      <c r="F95" s="554"/>
      <c r="G95" s="551">
        <f t="shared" si="0"/>
        <v>0</v>
      </c>
      <c r="H95" s="551" t="str">
        <f>IF($A95&gt;0,VLOOKUP($A95,'Pivot Table'!$A$4:$L$240,MATCH(H$38,'Pivot Table'!$A$4:$L$4,0),FALSE)," ")</f>
        <v xml:space="preserve"> </v>
      </c>
      <c r="I95" s="510"/>
      <c r="J95" s="510"/>
      <c r="K95" s="510"/>
      <c r="L95" s="510"/>
      <c r="M95" s="510"/>
      <c r="N95" s="529" t="str">
        <f>IF($A95&gt;0,VLOOKUP($A95,'Pivot Table'!$A$4:$L$240,MATCH(N$38,'Pivot Table'!$A$4:$L$4,0),FALSE)," ")</f>
        <v xml:space="preserve"> </v>
      </c>
      <c r="O95" s="529" t="str">
        <f>IF($A95&gt;0,VLOOKUP($A95,'Pivot Table'!$A$4:$L$240,MATCH(O$38,'Pivot Table'!$A$4:$L$4,0),FALSE)," ")</f>
        <v xml:space="preserve"> </v>
      </c>
      <c r="P95" s="529" t="str">
        <f>IF($A95&gt;0,VLOOKUP($A95,'Pivot Table'!$A$4:$L$240,MATCH(P$38,'Pivot Table'!$A$4:$L$4,0),FALSE)," ")</f>
        <v xml:space="preserve"> </v>
      </c>
      <c r="Q95" s="529" t="str">
        <f>IF($A95&gt;0,VLOOKUP($A95,'Pivot Table'!$A$4:$L$240,MATCH(Q$38,'Pivot Table'!$A$4:$L$4,0),FALSE)," ")</f>
        <v xml:space="preserve"> </v>
      </c>
      <c r="R95" s="529" t="str">
        <f>IF($A95&gt;0,VLOOKUP($A95,'Pivot Table'!$A$4:$L$240,MATCH(R$38,'Pivot Table'!$A$4:$L$4,0),FALSE)," ")</f>
        <v xml:space="preserve"> </v>
      </c>
      <c r="S95" s="529" t="str">
        <f>IF($A95&gt;0,VLOOKUP($A95,'Pivot Table'!$A$4:$L$240,MATCH(S$38,'Pivot Table'!$A$4:$L$4,0),FALSE)," ")</f>
        <v xml:space="preserve"> </v>
      </c>
    </row>
    <row r="96" spans="1:19" s="14" customFormat="1" ht="13.5" hidden="1" customHeight="1" outlineLevel="1">
      <c r="A96" s="477">
        <f>IF('Pivot Table'!A62="(blank)",0,'Pivot Table'!A62)</f>
        <v>0</v>
      </c>
      <c r="B96" s="551" t="str">
        <f>IF($A96&gt;0,VLOOKUP($A96,'Pivot Table'!$A$4:$L$240,MATCH(B$38,'Pivot Table'!$A$4:$L$4,0),FALSE)," ")</f>
        <v xml:space="preserve"> </v>
      </c>
      <c r="C96" s="529" t="str">
        <f>IF($A96&gt;0,VLOOKUP($A96,'Pivot Table'!$A$4:$L$240,MATCH(C$38,'Pivot Table'!$A$4:$L$4,0),FALSE)," ")</f>
        <v xml:space="preserve"> </v>
      </c>
      <c r="D96" s="551" t="str">
        <f>IF($A96&gt;0,VLOOKUP($A96,'Pivot Table'!$A$4:$L$240,MATCH(D$38,'Pivot Table'!$A$4:$L$4,0),FALSE)," ")</f>
        <v xml:space="preserve"> </v>
      </c>
      <c r="E96" s="551" t="str">
        <f>IF($A96&gt;0,VLOOKUP($A96,'Pivot Table'!$A$4:$L$240,MATCH(E$38,'Pivot Table'!$A$4:$L$4,0),FALSE)," ")</f>
        <v xml:space="preserve"> </v>
      </c>
      <c r="F96" s="554"/>
      <c r="G96" s="551">
        <f t="shared" si="0"/>
        <v>0</v>
      </c>
      <c r="H96" s="551" t="str">
        <f>IF($A96&gt;0,VLOOKUP($A96,'Pivot Table'!$A$4:$L$240,MATCH(H$38,'Pivot Table'!$A$4:$L$4,0),FALSE)," ")</f>
        <v xml:space="preserve"> </v>
      </c>
      <c r="I96" s="510"/>
      <c r="J96" s="510"/>
      <c r="K96" s="510"/>
      <c r="L96" s="510"/>
      <c r="M96" s="510"/>
      <c r="N96" s="529" t="str">
        <f>IF($A96&gt;0,VLOOKUP($A96,'Pivot Table'!$A$4:$L$240,MATCH(N$38,'Pivot Table'!$A$4:$L$4,0),FALSE)," ")</f>
        <v xml:space="preserve"> </v>
      </c>
      <c r="O96" s="529" t="str">
        <f>IF($A96&gt;0,VLOOKUP($A96,'Pivot Table'!$A$4:$L$240,MATCH(O$38,'Pivot Table'!$A$4:$L$4,0),FALSE)," ")</f>
        <v xml:space="preserve"> </v>
      </c>
      <c r="P96" s="529" t="str">
        <f>IF($A96&gt;0,VLOOKUP($A96,'Pivot Table'!$A$4:$L$240,MATCH(P$38,'Pivot Table'!$A$4:$L$4,0),FALSE)," ")</f>
        <v xml:space="preserve"> </v>
      </c>
      <c r="Q96" s="529" t="str">
        <f>IF($A96&gt;0,VLOOKUP($A96,'Pivot Table'!$A$4:$L$240,MATCH(Q$38,'Pivot Table'!$A$4:$L$4,0),FALSE)," ")</f>
        <v xml:space="preserve"> </v>
      </c>
      <c r="R96" s="529" t="str">
        <f>IF($A96&gt;0,VLOOKUP($A96,'Pivot Table'!$A$4:$L$240,MATCH(R$38,'Pivot Table'!$A$4:$L$4,0),FALSE)," ")</f>
        <v xml:space="preserve"> </v>
      </c>
      <c r="S96" s="529" t="str">
        <f>IF($A96&gt;0,VLOOKUP($A96,'Pivot Table'!$A$4:$L$240,MATCH(S$38,'Pivot Table'!$A$4:$L$4,0),FALSE)," ")</f>
        <v xml:space="preserve"> </v>
      </c>
    </row>
    <row r="97" spans="1:19" s="14" customFormat="1" ht="13.5" hidden="1" customHeight="1" outlineLevel="1">
      <c r="A97" s="477">
        <f>IF('Pivot Table'!A63="(blank)",0,'Pivot Table'!A63)</f>
        <v>0</v>
      </c>
      <c r="B97" s="551" t="str">
        <f>IF($A97&gt;0,VLOOKUP($A97,'Pivot Table'!$A$4:$L$240,MATCH(B$38,'Pivot Table'!$A$4:$L$4,0),FALSE)," ")</f>
        <v xml:space="preserve"> </v>
      </c>
      <c r="C97" s="529" t="str">
        <f>IF($A97&gt;0,VLOOKUP($A97,'Pivot Table'!$A$4:$L$240,MATCH(C$38,'Pivot Table'!$A$4:$L$4,0),FALSE)," ")</f>
        <v xml:space="preserve"> </v>
      </c>
      <c r="D97" s="551" t="str">
        <f>IF($A97&gt;0,VLOOKUP($A97,'Pivot Table'!$A$4:$L$240,MATCH(D$38,'Pivot Table'!$A$4:$L$4,0),FALSE)," ")</f>
        <v xml:space="preserve"> </v>
      </c>
      <c r="E97" s="551" t="str">
        <f>IF($A97&gt;0,VLOOKUP($A97,'Pivot Table'!$A$4:$L$240,MATCH(E$38,'Pivot Table'!$A$4:$L$4,0),FALSE)," ")</f>
        <v xml:space="preserve"> </v>
      </c>
      <c r="F97" s="554"/>
      <c r="G97" s="551">
        <f t="shared" si="0"/>
        <v>0</v>
      </c>
      <c r="H97" s="551" t="str">
        <f>IF($A97&gt;0,VLOOKUP($A97,'Pivot Table'!$A$4:$L$240,MATCH(H$38,'Pivot Table'!$A$4:$L$4,0),FALSE)," ")</f>
        <v xml:space="preserve"> </v>
      </c>
      <c r="I97" s="510"/>
      <c r="J97" s="510"/>
      <c r="K97" s="510"/>
      <c r="L97" s="510"/>
      <c r="M97" s="510"/>
      <c r="N97" s="529" t="str">
        <f>IF($A97&gt;0,VLOOKUP($A97,'Pivot Table'!$A$4:$L$240,MATCH(N$38,'Pivot Table'!$A$4:$L$4,0),FALSE)," ")</f>
        <v xml:space="preserve"> </v>
      </c>
      <c r="O97" s="529" t="str">
        <f>IF($A97&gt;0,VLOOKUP($A97,'Pivot Table'!$A$4:$L$240,MATCH(O$38,'Pivot Table'!$A$4:$L$4,0),FALSE)," ")</f>
        <v xml:space="preserve"> </v>
      </c>
      <c r="P97" s="529" t="str">
        <f>IF($A97&gt;0,VLOOKUP($A97,'Pivot Table'!$A$4:$L$240,MATCH(P$38,'Pivot Table'!$A$4:$L$4,0),FALSE)," ")</f>
        <v xml:space="preserve"> </v>
      </c>
      <c r="Q97" s="529" t="str">
        <f>IF($A97&gt;0,VLOOKUP($A97,'Pivot Table'!$A$4:$L$240,MATCH(Q$38,'Pivot Table'!$A$4:$L$4,0),FALSE)," ")</f>
        <v xml:space="preserve"> </v>
      </c>
      <c r="R97" s="529" t="str">
        <f>IF($A97&gt;0,VLOOKUP($A97,'Pivot Table'!$A$4:$L$240,MATCH(R$38,'Pivot Table'!$A$4:$L$4,0),FALSE)," ")</f>
        <v xml:space="preserve"> </v>
      </c>
      <c r="S97" s="529" t="str">
        <f>IF($A97&gt;0,VLOOKUP($A97,'Pivot Table'!$A$4:$L$240,MATCH(S$38,'Pivot Table'!$A$4:$L$4,0),FALSE)," ")</f>
        <v xml:space="preserve"> </v>
      </c>
    </row>
    <row r="98" spans="1:19" s="14" customFormat="1" ht="13.5" hidden="1" customHeight="1" outlineLevel="1">
      <c r="A98" s="477">
        <f>IF('Pivot Table'!A64="(blank)",0,'Pivot Table'!A64)</f>
        <v>0</v>
      </c>
      <c r="B98" s="551" t="str">
        <f>IF($A98&gt;0,VLOOKUP($A98,'Pivot Table'!$A$4:$L$240,MATCH(B$38,'Pivot Table'!$A$4:$L$4,0),FALSE)," ")</f>
        <v xml:space="preserve"> </v>
      </c>
      <c r="C98" s="529" t="str">
        <f>IF($A98&gt;0,VLOOKUP($A98,'Pivot Table'!$A$4:$L$240,MATCH(C$38,'Pivot Table'!$A$4:$L$4,0),FALSE)," ")</f>
        <v xml:space="preserve"> </v>
      </c>
      <c r="D98" s="551" t="str">
        <f>IF($A98&gt;0,VLOOKUP($A98,'Pivot Table'!$A$4:$L$240,MATCH(D$38,'Pivot Table'!$A$4:$L$4,0),FALSE)," ")</f>
        <v xml:space="preserve"> </v>
      </c>
      <c r="E98" s="551" t="str">
        <f>IF($A98&gt;0,VLOOKUP($A98,'Pivot Table'!$A$4:$L$240,MATCH(E$38,'Pivot Table'!$A$4:$L$4,0),FALSE)," ")</f>
        <v xml:space="preserve"> </v>
      </c>
      <c r="F98" s="554"/>
      <c r="G98" s="551">
        <f t="shared" si="0"/>
        <v>0</v>
      </c>
      <c r="H98" s="551" t="str">
        <f>IF($A98&gt;0,VLOOKUP($A98,'Pivot Table'!$A$4:$L$240,MATCH(H$38,'Pivot Table'!$A$4:$L$4,0),FALSE)," ")</f>
        <v xml:space="preserve"> </v>
      </c>
      <c r="I98" s="510"/>
      <c r="J98" s="510"/>
      <c r="K98" s="510"/>
      <c r="L98" s="510"/>
      <c r="M98" s="510"/>
      <c r="N98" s="529" t="str">
        <f>IF($A98&gt;0,VLOOKUP($A98,'Pivot Table'!$A$4:$L$240,MATCH(N$38,'Pivot Table'!$A$4:$L$4,0),FALSE)," ")</f>
        <v xml:space="preserve"> </v>
      </c>
      <c r="O98" s="529" t="str">
        <f>IF($A98&gt;0,VLOOKUP($A98,'Pivot Table'!$A$4:$L$240,MATCH(O$38,'Pivot Table'!$A$4:$L$4,0),FALSE)," ")</f>
        <v xml:space="preserve"> </v>
      </c>
      <c r="P98" s="529" t="str">
        <f>IF($A98&gt;0,VLOOKUP($A98,'Pivot Table'!$A$4:$L$240,MATCH(P$38,'Pivot Table'!$A$4:$L$4,0),FALSE)," ")</f>
        <v xml:space="preserve"> </v>
      </c>
      <c r="Q98" s="529" t="str">
        <f>IF($A98&gt;0,VLOOKUP($A98,'Pivot Table'!$A$4:$L$240,MATCH(Q$38,'Pivot Table'!$A$4:$L$4,0),FALSE)," ")</f>
        <v xml:space="preserve"> </v>
      </c>
      <c r="R98" s="529" t="str">
        <f>IF($A98&gt;0,VLOOKUP($A98,'Pivot Table'!$A$4:$L$240,MATCH(R$38,'Pivot Table'!$A$4:$L$4,0),FALSE)," ")</f>
        <v xml:space="preserve"> </v>
      </c>
      <c r="S98" s="529" t="str">
        <f>IF($A98&gt;0,VLOOKUP($A98,'Pivot Table'!$A$4:$L$240,MATCH(S$38,'Pivot Table'!$A$4:$L$4,0),FALSE)," ")</f>
        <v xml:space="preserve"> </v>
      </c>
    </row>
    <row r="99" spans="1:19" s="14" customFormat="1" ht="13.5" hidden="1" customHeight="1" outlineLevel="1">
      <c r="A99" s="477">
        <f>IF('Pivot Table'!A65="(blank)",0,'Pivot Table'!A65)</f>
        <v>0</v>
      </c>
      <c r="B99" s="551" t="str">
        <f>IF($A99&gt;0,VLOOKUP($A99,'Pivot Table'!$A$4:$L$240,MATCH(B$38,'Pivot Table'!$A$4:$L$4,0),FALSE)," ")</f>
        <v xml:space="preserve"> </v>
      </c>
      <c r="C99" s="529" t="str">
        <f>IF($A99&gt;0,VLOOKUP($A99,'Pivot Table'!$A$4:$L$240,MATCH(C$38,'Pivot Table'!$A$4:$L$4,0),FALSE)," ")</f>
        <v xml:space="preserve"> </v>
      </c>
      <c r="D99" s="551" t="str">
        <f>IF($A99&gt;0,VLOOKUP($A99,'Pivot Table'!$A$4:$L$240,MATCH(D$38,'Pivot Table'!$A$4:$L$4,0),FALSE)," ")</f>
        <v xml:space="preserve"> </v>
      </c>
      <c r="E99" s="551" t="str">
        <f>IF($A99&gt;0,VLOOKUP($A99,'Pivot Table'!$A$4:$L$240,MATCH(E$38,'Pivot Table'!$A$4:$L$4,0),FALSE)," ")</f>
        <v xml:space="preserve"> </v>
      </c>
      <c r="F99" s="554"/>
      <c r="G99" s="551">
        <f t="shared" si="0"/>
        <v>0</v>
      </c>
      <c r="H99" s="551" t="str">
        <f>IF($A99&gt;0,VLOOKUP($A99,'Pivot Table'!$A$4:$L$240,MATCH(H$38,'Pivot Table'!$A$4:$L$4,0),FALSE)," ")</f>
        <v xml:space="preserve"> </v>
      </c>
      <c r="I99" s="510"/>
      <c r="J99" s="510"/>
      <c r="K99" s="510"/>
      <c r="L99" s="510"/>
      <c r="M99" s="510"/>
      <c r="N99" s="529" t="str">
        <f>IF($A99&gt;0,VLOOKUP($A99,'Pivot Table'!$A$4:$L$240,MATCH(N$38,'Pivot Table'!$A$4:$L$4,0),FALSE)," ")</f>
        <v xml:space="preserve"> </v>
      </c>
      <c r="O99" s="529" t="str">
        <f>IF($A99&gt;0,VLOOKUP($A99,'Pivot Table'!$A$4:$L$240,MATCH(O$38,'Pivot Table'!$A$4:$L$4,0),FALSE)," ")</f>
        <v xml:space="preserve"> </v>
      </c>
      <c r="P99" s="529" t="str">
        <f>IF($A99&gt;0,VLOOKUP($A99,'Pivot Table'!$A$4:$L$240,MATCH(P$38,'Pivot Table'!$A$4:$L$4,0),FALSE)," ")</f>
        <v xml:space="preserve"> </v>
      </c>
      <c r="Q99" s="529" t="str">
        <f>IF($A99&gt;0,VLOOKUP($A99,'Pivot Table'!$A$4:$L$240,MATCH(Q$38,'Pivot Table'!$A$4:$L$4,0),FALSE)," ")</f>
        <v xml:space="preserve"> </v>
      </c>
      <c r="R99" s="529" t="str">
        <f>IF($A99&gt;0,VLOOKUP($A99,'Pivot Table'!$A$4:$L$240,MATCH(R$38,'Pivot Table'!$A$4:$L$4,0),FALSE)," ")</f>
        <v xml:space="preserve"> </v>
      </c>
      <c r="S99" s="529" t="str">
        <f>IF($A99&gt;0,VLOOKUP($A99,'Pivot Table'!$A$4:$L$240,MATCH(S$38,'Pivot Table'!$A$4:$L$4,0),FALSE)," ")</f>
        <v xml:space="preserve"> </v>
      </c>
    </row>
    <row r="100" spans="1:19" s="14" customFormat="1" ht="13.5" hidden="1" customHeight="1" outlineLevel="1">
      <c r="A100" s="477">
        <f>IF('Pivot Table'!A66="(blank)",0,'Pivot Table'!A66)</f>
        <v>0</v>
      </c>
      <c r="B100" s="551" t="str">
        <f>IF($A100&gt;0,VLOOKUP($A100,'Pivot Table'!$A$4:$L$240,MATCH(B$38,'Pivot Table'!$A$4:$L$4,0),FALSE)," ")</f>
        <v xml:space="preserve"> </v>
      </c>
      <c r="C100" s="529" t="str">
        <f>IF($A100&gt;0,VLOOKUP($A100,'Pivot Table'!$A$4:$L$240,MATCH(C$38,'Pivot Table'!$A$4:$L$4,0),FALSE)," ")</f>
        <v xml:space="preserve"> </v>
      </c>
      <c r="D100" s="551" t="str">
        <f>IF($A100&gt;0,VLOOKUP($A100,'Pivot Table'!$A$4:$L$240,MATCH(D$38,'Pivot Table'!$A$4:$L$4,0),FALSE)," ")</f>
        <v xml:space="preserve"> </v>
      </c>
      <c r="E100" s="551" t="str">
        <f>IF($A100&gt;0,VLOOKUP($A100,'Pivot Table'!$A$4:$L$240,MATCH(E$38,'Pivot Table'!$A$4:$L$4,0),FALSE)," ")</f>
        <v xml:space="preserve"> </v>
      </c>
      <c r="F100" s="554"/>
      <c r="G100" s="551">
        <f t="shared" si="0"/>
        <v>0</v>
      </c>
      <c r="H100" s="551" t="str">
        <f>IF($A100&gt;0,VLOOKUP($A100,'Pivot Table'!$A$4:$L$240,MATCH(H$38,'Pivot Table'!$A$4:$L$4,0),FALSE)," ")</f>
        <v xml:space="preserve"> </v>
      </c>
      <c r="I100" s="510"/>
      <c r="J100" s="510"/>
      <c r="K100" s="510"/>
      <c r="L100" s="510"/>
      <c r="M100" s="510"/>
      <c r="N100" s="529" t="str">
        <f>IF($A100&gt;0,VLOOKUP($A100,'Pivot Table'!$A$4:$L$240,MATCH(N$38,'Pivot Table'!$A$4:$L$4,0),FALSE)," ")</f>
        <v xml:space="preserve"> </v>
      </c>
      <c r="O100" s="529" t="str">
        <f>IF($A100&gt;0,VLOOKUP($A100,'Pivot Table'!$A$4:$L$240,MATCH(O$38,'Pivot Table'!$A$4:$L$4,0),FALSE)," ")</f>
        <v xml:space="preserve"> </v>
      </c>
      <c r="P100" s="529" t="str">
        <f>IF($A100&gt;0,VLOOKUP($A100,'Pivot Table'!$A$4:$L$240,MATCH(P$38,'Pivot Table'!$A$4:$L$4,0),FALSE)," ")</f>
        <v xml:space="preserve"> </v>
      </c>
      <c r="Q100" s="529" t="str">
        <f>IF($A100&gt;0,VLOOKUP($A100,'Pivot Table'!$A$4:$L$240,MATCH(Q$38,'Pivot Table'!$A$4:$L$4,0),FALSE)," ")</f>
        <v xml:space="preserve"> </v>
      </c>
      <c r="R100" s="529" t="str">
        <f>IF($A100&gt;0,VLOOKUP($A100,'Pivot Table'!$A$4:$L$240,MATCH(R$38,'Pivot Table'!$A$4:$L$4,0),FALSE)," ")</f>
        <v xml:space="preserve"> </v>
      </c>
      <c r="S100" s="529" t="str">
        <f>IF($A100&gt;0,VLOOKUP($A100,'Pivot Table'!$A$4:$L$240,MATCH(S$38,'Pivot Table'!$A$4:$L$4,0),FALSE)," ")</f>
        <v xml:space="preserve"> </v>
      </c>
    </row>
    <row r="101" spans="1:19" s="14" customFormat="1" ht="13.5" hidden="1" customHeight="1" outlineLevel="1">
      <c r="A101" s="477">
        <f>IF('Pivot Table'!A67="(blank)",0,'Pivot Table'!A67)</f>
        <v>0</v>
      </c>
      <c r="B101" s="551" t="str">
        <f>IF($A101&gt;0,VLOOKUP($A101,'Pivot Table'!$A$4:$L$240,MATCH(B$38,'Pivot Table'!$A$4:$L$4,0),FALSE)," ")</f>
        <v xml:space="preserve"> </v>
      </c>
      <c r="C101" s="529" t="str">
        <f>IF($A101&gt;0,VLOOKUP($A101,'Pivot Table'!$A$4:$L$240,MATCH(C$38,'Pivot Table'!$A$4:$L$4,0),FALSE)," ")</f>
        <v xml:space="preserve"> </v>
      </c>
      <c r="D101" s="551" t="str">
        <f>IF($A101&gt;0,VLOOKUP($A101,'Pivot Table'!$A$4:$L$240,MATCH(D$38,'Pivot Table'!$A$4:$L$4,0),FALSE)," ")</f>
        <v xml:space="preserve"> </v>
      </c>
      <c r="E101" s="551" t="str">
        <f>IF($A101&gt;0,VLOOKUP($A101,'Pivot Table'!$A$4:$L$240,MATCH(E$38,'Pivot Table'!$A$4:$L$4,0),FALSE)," ")</f>
        <v xml:space="preserve"> </v>
      </c>
      <c r="F101" s="554"/>
      <c r="G101" s="551">
        <f t="shared" si="0"/>
        <v>0</v>
      </c>
      <c r="H101" s="551" t="str">
        <f>IF($A101&gt;0,VLOOKUP($A101,'Pivot Table'!$A$4:$L$240,MATCH(H$38,'Pivot Table'!$A$4:$L$4,0),FALSE)," ")</f>
        <v xml:space="preserve"> </v>
      </c>
      <c r="I101" s="510"/>
      <c r="J101" s="510"/>
      <c r="K101" s="510"/>
      <c r="L101" s="510"/>
      <c r="M101" s="510"/>
      <c r="N101" s="529" t="str">
        <f>IF($A101&gt;0,VLOOKUP($A101,'Pivot Table'!$A$4:$L$240,MATCH(N$38,'Pivot Table'!$A$4:$L$4,0),FALSE)," ")</f>
        <v xml:space="preserve"> </v>
      </c>
      <c r="O101" s="529" t="str">
        <f>IF($A101&gt;0,VLOOKUP($A101,'Pivot Table'!$A$4:$L$240,MATCH(O$38,'Pivot Table'!$A$4:$L$4,0),FALSE)," ")</f>
        <v xml:space="preserve"> </v>
      </c>
      <c r="P101" s="529" t="str">
        <f>IF($A101&gt;0,VLOOKUP($A101,'Pivot Table'!$A$4:$L$240,MATCH(P$38,'Pivot Table'!$A$4:$L$4,0),FALSE)," ")</f>
        <v xml:space="preserve"> </v>
      </c>
      <c r="Q101" s="529" t="str">
        <f>IF($A101&gt;0,VLOOKUP($A101,'Pivot Table'!$A$4:$L$240,MATCH(Q$38,'Pivot Table'!$A$4:$L$4,0),FALSE)," ")</f>
        <v xml:space="preserve"> </v>
      </c>
      <c r="R101" s="529" t="str">
        <f>IF($A101&gt;0,VLOOKUP($A101,'Pivot Table'!$A$4:$L$240,MATCH(R$38,'Pivot Table'!$A$4:$L$4,0),FALSE)," ")</f>
        <v xml:space="preserve"> </v>
      </c>
      <c r="S101" s="529" t="str">
        <f>IF($A101&gt;0,VLOOKUP($A101,'Pivot Table'!$A$4:$L$240,MATCH(S$38,'Pivot Table'!$A$4:$L$4,0),FALSE)," ")</f>
        <v xml:space="preserve"> </v>
      </c>
    </row>
    <row r="102" spans="1:19" s="14" customFormat="1" ht="13.5" hidden="1" customHeight="1" outlineLevel="1">
      <c r="A102" s="477">
        <f>IF('Pivot Table'!A68="(blank)",0,'Pivot Table'!A68)</f>
        <v>0</v>
      </c>
      <c r="B102" s="551" t="str">
        <f>IF($A102&gt;0,VLOOKUP($A102,'Pivot Table'!$A$4:$L$240,MATCH(B$38,'Pivot Table'!$A$4:$L$4,0),FALSE)," ")</f>
        <v xml:space="preserve"> </v>
      </c>
      <c r="C102" s="529" t="str">
        <f>IF($A102&gt;0,VLOOKUP($A102,'Pivot Table'!$A$4:$L$240,MATCH(C$38,'Pivot Table'!$A$4:$L$4,0),FALSE)," ")</f>
        <v xml:space="preserve"> </v>
      </c>
      <c r="D102" s="551" t="str">
        <f>IF($A102&gt;0,VLOOKUP($A102,'Pivot Table'!$A$4:$L$240,MATCH(D$38,'Pivot Table'!$A$4:$L$4,0),FALSE)," ")</f>
        <v xml:space="preserve"> </v>
      </c>
      <c r="E102" s="551" t="str">
        <f>IF($A102&gt;0,VLOOKUP($A102,'Pivot Table'!$A$4:$L$240,MATCH(E$38,'Pivot Table'!$A$4:$L$4,0),FALSE)," ")</f>
        <v xml:space="preserve"> </v>
      </c>
      <c r="F102" s="554"/>
      <c r="G102" s="551">
        <f t="shared" si="0"/>
        <v>0</v>
      </c>
      <c r="H102" s="551" t="str">
        <f>IF($A102&gt;0,VLOOKUP($A102,'Pivot Table'!$A$4:$L$240,MATCH(H$38,'Pivot Table'!$A$4:$L$4,0),FALSE)," ")</f>
        <v xml:space="preserve"> </v>
      </c>
      <c r="I102" s="510"/>
      <c r="J102" s="510"/>
      <c r="K102" s="510"/>
      <c r="L102" s="510"/>
      <c r="M102" s="510"/>
      <c r="N102" s="529" t="str">
        <f>IF($A102&gt;0,VLOOKUP($A102,'Pivot Table'!$A$4:$L$240,MATCH(N$38,'Pivot Table'!$A$4:$L$4,0),FALSE)," ")</f>
        <v xml:space="preserve"> </v>
      </c>
      <c r="O102" s="529" t="str">
        <f>IF($A102&gt;0,VLOOKUP($A102,'Pivot Table'!$A$4:$L$240,MATCH(O$38,'Pivot Table'!$A$4:$L$4,0),FALSE)," ")</f>
        <v xml:space="preserve"> </v>
      </c>
      <c r="P102" s="529" t="str">
        <f>IF($A102&gt;0,VLOOKUP($A102,'Pivot Table'!$A$4:$L$240,MATCH(P$38,'Pivot Table'!$A$4:$L$4,0),FALSE)," ")</f>
        <v xml:space="preserve"> </v>
      </c>
      <c r="Q102" s="529" t="str">
        <f>IF($A102&gt;0,VLOOKUP($A102,'Pivot Table'!$A$4:$L$240,MATCH(Q$38,'Pivot Table'!$A$4:$L$4,0),FALSE)," ")</f>
        <v xml:space="preserve"> </v>
      </c>
      <c r="R102" s="529" t="str">
        <f>IF($A102&gt;0,VLOOKUP($A102,'Pivot Table'!$A$4:$L$240,MATCH(R$38,'Pivot Table'!$A$4:$L$4,0),FALSE)," ")</f>
        <v xml:space="preserve"> </v>
      </c>
      <c r="S102" s="529" t="str">
        <f>IF($A102&gt;0,VLOOKUP($A102,'Pivot Table'!$A$4:$L$240,MATCH(S$38,'Pivot Table'!$A$4:$L$4,0),FALSE)," ")</f>
        <v xml:space="preserve"> </v>
      </c>
    </row>
    <row r="103" spans="1:19" s="14" customFormat="1" ht="13.5" hidden="1" customHeight="1" outlineLevel="1">
      <c r="A103" s="477">
        <f>IF('Pivot Table'!A69="(blank)",0,'Pivot Table'!A69)</f>
        <v>0</v>
      </c>
      <c r="B103" s="551" t="str">
        <f>IF($A103&gt;0,VLOOKUP($A103,'Pivot Table'!$A$4:$L$240,MATCH(B$38,'Pivot Table'!$A$4:$L$4,0),FALSE)," ")</f>
        <v xml:space="preserve"> </v>
      </c>
      <c r="C103" s="529" t="str">
        <f>IF($A103&gt;0,VLOOKUP($A103,'Pivot Table'!$A$4:$L$240,MATCH(C$38,'Pivot Table'!$A$4:$L$4,0),FALSE)," ")</f>
        <v xml:space="preserve"> </v>
      </c>
      <c r="D103" s="551" t="str">
        <f>IF($A103&gt;0,VLOOKUP($A103,'Pivot Table'!$A$4:$L$240,MATCH(D$38,'Pivot Table'!$A$4:$L$4,0),FALSE)," ")</f>
        <v xml:space="preserve"> </v>
      </c>
      <c r="E103" s="551" t="str">
        <f>IF($A103&gt;0,VLOOKUP($A103,'Pivot Table'!$A$4:$L$240,MATCH(E$38,'Pivot Table'!$A$4:$L$4,0),FALSE)," ")</f>
        <v xml:space="preserve"> </v>
      </c>
      <c r="F103" s="554"/>
      <c r="G103" s="551">
        <f t="shared" si="0"/>
        <v>0</v>
      </c>
      <c r="H103" s="551" t="str">
        <f>IF($A103&gt;0,VLOOKUP($A103,'Pivot Table'!$A$4:$L$240,MATCH(H$38,'Pivot Table'!$A$4:$L$4,0),FALSE)," ")</f>
        <v xml:space="preserve"> </v>
      </c>
      <c r="I103" s="510"/>
      <c r="J103" s="510"/>
      <c r="K103" s="510"/>
      <c r="L103" s="510"/>
      <c r="M103" s="510"/>
      <c r="N103" s="529" t="str">
        <f>IF($A103&gt;0,VLOOKUP($A103,'Pivot Table'!$A$4:$L$240,MATCH(N$38,'Pivot Table'!$A$4:$L$4,0),FALSE)," ")</f>
        <v xml:space="preserve"> </v>
      </c>
      <c r="O103" s="529" t="str">
        <f>IF($A103&gt;0,VLOOKUP($A103,'Pivot Table'!$A$4:$L$240,MATCH(O$38,'Pivot Table'!$A$4:$L$4,0),FALSE)," ")</f>
        <v xml:space="preserve"> </v>
      </c>
      <c r="P103" s="529" t="str">
        <f>IF($A103&gt;0,VLOOKUP($A103,'Pivot Table'!$A$4:$L$240,MATCH(P$38,'Pivot Table'!$A$4:$L$4,0),FALSE)," ")</f>
        <v xml:space="preserve"> </v>
      </c>
      <c r="Q103" s="529" t="str">
        <f>IF($A103&gt;0,VLOOKUP($A103,'Pivot Table'!$A$4:$L$240,MATCH(Q$38,'Pivot Table'!$A$4:$L$4,0),FALSE)," ")</f>
        <v xml:space="preserve"> </v>
      </c>
      <c r="R103" s="529" t="str">
        <f>IF($A103&gt;0,VLOOKUP($A103,'Pivot Table'!$A$4:$L$240,MATCH(R$38,'Pivot Table'!$A$4:$L$4,0),FALSE)," ")</f>
        <v xml:space="preserve"> </v>
      </c>
      <c r="S103" s="529" t="str">
        <f>IF($A103&gt;0,VLOOKUP($A103,'Pivot Table'!$A$4:$L$240,MATCH(S$38,'Pivot Table'!$A$4:$L$4,0),FALSE)," ")</f>
        <v xml:space="preserve"> </v>
      </c>
    </row>
    <row r="104" spans="1:19" s="14" customFormat="1" ht="13.5" hidden="1" customHeight="1" outlineLevel="1">
      <c r="A104" s="477">
        <f>IF('Pivot Table'!A70="(blank)",0,'Pivot Table'!A70)</f>
        <v>0</v>
      </c>
      <c r="B104" s="551" t="str">
        <f>IF($A104&gt;0,VLOOKUP($A104,'Pivot Table'!$A$4:$L$240,MATCH(B$38,'Pivot Table'!$A$4:$L$4,0),FALSE)," ")</f>
        <v xml:space="preserve"> </v>
      </c>
      <c r="C104" s="529" t="str">
        <f>IF($A104&gt;0,VLOOKUP($A104,'Pivot Table'!$A$4:$L$240,MATCH(C$38,'Pivot Table'!$A$4:$L$4,0),FALSE)," ")</f>
        <v xml:space="preserve"> </v>
      </c>
      <c r="D104" s="551" t="str">
        <f>IF($A104&gt;0,VLOOKUP($A104,'Pivot Table'!$A$4:$L$240,MATCH(D$38,'Pivot Table'!$A$4:$L$4,0),FALSE)," ")</f>
        <v xml:space="preserve"> </v>
      </c>
      <c r="E104" s="551" t="str">
        <f>IF($A104&gt;0,VLOOKUP($A104,'Pivot Table'!$A$4:$L$240,MATCH(E$38,'Pivot Table'!$A$4:$L$4,0),FALSE)," ")</f>
        <v xml:space="preserve"> </v>
      </c>
      <c r="F104" s="554"/>
      <c r="G104" s="551">
        <f t="shared" si="0"/>
        <v>0</v>
      </c>
      <c r="H104" s="551" t="str">
        <f>IF($A104&gt;0,VLOOKUP($A104,'Pivot Table'!$A$4:$L$240,MATCH(H$38,'Pivot Table'!$A$4:$L$4,0),FALSE)," ")</f>
        <v xml:space="preserve"> </v>
      </c>
      <c r="I104" s="510"/>
      <c r="J104" s="510"/>
      <c r="K104" s="510"/>
      <c r="L104" s="510"/>
      <c r="M104" s="510"/>
      <c r="N104" s="529" t="str">
        <f>IF($A104&gt;0,VLOOKUP($A104,'Pivot Table'!$A$4:$L$240,MATCH(N$38,'Pivot Table'!$A$4:$L$4,0),FALSE)," ")</f>
        <v xml:space="preserve"> </v>
      </c>
      <c r="O104" s="529" t="str">
        <f>IF($A104&gt;0,VLOOKUP($A104,'Pivot Table'!$A$4:$L$240,MATCH(O$38,'Pivot Table'!$A$4:$L$4,0),FALSE)," ")</f>
        <v xml:space="preserve"> </v>
      </c>
      <c r="P104" s="529" t="str">
        <f>IF($A104&gt;0,VLOOKUP($A104,'Pivot Table'!$A$4:$L$240,MATCH(P$38,'Pivot Table'!$A$4:$L$4,0),FALSE)," ")</f>
        <v xml:space="preserve"> </v>
      </c>
      <c r="Q104" s="529" t="str">
        <f>IF($A104&gt;0,VLOOKUP($A104,'Pivot Table'!$A$4:$L$240,MATCH(Q$38,'Pivot Table'!$A$4:$L$4,0),FALSE)," ")</f>
        <v xml:space="preserve"> </v>
      </c>
      <c r="R104" s="529" t="str">
        <f>IF($A104&gt;0,VLOOKUP($A104,'Pivot Table'!$A$4:$L$240,MATCH(R$38,'Pivot Table'!$A$4:$L$4,0),FALSE)," ")</f>
        <v xml:space="preserve"> </v>
      </c>
      <c r="S104" s="529" t="str">
        <f>IF($A104&gt;0,VLOOKUP($A104,'Pivot Table'!$A$4:$L$240,MATCH(S$38,'Pivot Table'!$A$4:$L$4,0),FALSE)," ")</f>
        <v xml:space="preserve"> </v>
      </c>
    </row>
    <row r="105" spans="1:19" s="14" customFormat="1" ht="13.5" hidden="1" customHeight="1" outlineLevel="1">
      <c r="A105" s="477">
        <f>IF('Pivot Table'!A71="(blank)",0,'Pivot Table'!A71)</f>
        <v>0</v>
      </c>
      <c r="B105" s="551" t="str">
        <f>IF($A105&gt;0,VLOOKUP($A105,'Pivot Table'!$A$4:$L$240,MATCH(B$38,'Pivot Table'!$A$4:$L$4,0),FALSE)," ")</f>
        <v xml:space="preserve"> </v>
      </c>
      <c r="C105" s="529" t="str">
        <f>IF($A105&gt;0,VLOOKUP($A105,'Pivot Table'!$A$4:$L$240,MATCH(C$38,'Pivot Table'!$A$4:$L$4,0),FALSE)," ")</f>
        <v xml:space="preserve"> </v>
      </c>
      <c r="D105" s="551" t="str">
        <f>IF($A105&gt;0,VLOOKUP($A105,'Pivot Table'!$A$4:$L$240,MATCH(D$38,'Pivot Table'!$A$4:$L$4,0),FALSE)," ")</f>
        <v xml:space="preserve"> </v>
      </c>
      <c r="E105" s="551" t="str">
        <f>IF($A105&gt;0,VLOOKUP($A105,'Pivot Table'!$A$4:$L$240,MATCH(E$38,'Pivot Table'!$A$4:$L$4,0),FALSE)," ")</f>
        <v xml:space="preserve"> </v>
      </c>
      <c r="F105" s="554"/>
      <c r="G105" s="551">
        <f t="shared" ref="G105:G168" si="1">IF(A105&gt;0,(C105*E105)*(1-F105),0)</f>
        <v>0</v>
      </c>
      <c r="H105" s="551" t="str">
        <f>IF($A105&gt;0,VLOOKUP($A105,'Pivot Table'!$A$4:$L$240,MATCH(H$38,'Pivot Table'!$A$4:$L$4,0),FALSE)," ")</f>
        <v xml:space="preserve"> </v>
      </c>
      <c r="I105" s="510"/>
      <c r="J105" s="510"/>
      <c r="K105" s="510"/>
      <c r="L105" s="510"/>
      <c r="M105" s="510"/>
      <c r="N105" s="529" t="str">
        <f>IF($A105&gt;0,VLOOKUP($A105,'Pivot Table'!$A$4:$L$240,MATCH(N$38,'Pivot Table'!$A$4:$L$4,0),FALSE)," ")</f>
        <v xml:space="preserve"> </v>
      </c>
      <c r="O105" s="529" t="str">
        <f>IF($A105&gt;0,VLOOKUP($A105,'Pivot Table'!$A$4:$L$240,MATCH(O$38,'Pivot Table'!$A$4:$L$4,0),FALSE)," ")</f>
        <v xml:space="preserve"> </v>
      </c>
      <c r="P105" s="529" t="str">
        <f>IF($A105&gt;0,VLOOKUP($A105,'Pivot Table'!$A$4:$L$240,MATCH(P$38,'Pivot Table'!$A$4:$L$4,0),FALSE)," ")</f>
        <v xml:space="preserve"> </v>
      </c>
      <c r="Q105" s="529" t="str">
        <f>IF($A105&gt;0,VLOOKUP($A105,'Pivot Table'!$A$4:$L$240,MATCH(Q$38,'Pivot Table'!$A$4:$L$4,0),FALSE)," ")</f>
        <v xml:space="preserve"> </v>
      </c>
      <c r="R105" s="529" t="str">
        <f>IF($A105&gt;0,VLOOKUP($A105,'Pivot Table'!$A$4:$L$240,MATCH(R$38,'Pivot Table'!$A$4:$L$4,0),FALSE)," ")</f>
        <v xml:space="preserve"> </v>
      </c>
      <c r="S105" s="529" t="str">
        <f>IF($A105&gt;0,VLOOKUP($A105,'Pivot Table'!$A$4:$L$240,MATCH(S$38,'Pivot Table'!$A$4:$L$4,0),FALSE)," ")</f>
        <v xml:space="preserve"> </v>
      </c>
    </row>
    <row r="106" spans="1:19" s="14" customFormat="1" ht="13.5" hidden="1" customHeight="1" outlineLevel="1">
      <c r="A106" s="477">
        <f>IF('Pivot Table'!A72="(blank)",0,'Pivot Table'!A72)</f>
        <v>0</v>
      </c>
      <c r="B106" s="551" t="str">
        <f>IF($A106&gt;0,VLOOKUP($A106,'Pivot Table'!$A$4:$L$240,MATCH(B$38,'Pivot Table'!$A$4:$L$4,0),FALSE)," ")</f>
        <v xml:space="preserve"> </v>
      </c>
      <c r="C106" s="529" t="str">
        <f>IF($A106&gt;0,VLOOKUP($A106,'Pivot Table'!$A$4:$L$240,MATCH(C$38,'Pivot Table'!$A$4:$L$4,0),FALSE)," ")</f>
        <v xml:space="preserve"> </v>
      </c>
      <c r="D106" s="551" t="str">
        <f>IF($A106&gt;0,VLOOKUP($A106,'Pivot Table'!$A$4:$L$240,MATCH(D$38,'Pivot Table'!$A$4:$L$4,0),FALSE)," ")</f>
        <v xml:space="preserve"> </v>
      </c>
      <c r="E106" s="551" t="str">
        <f>IF($A106&gt;0,VLOOKUP($A106,'Pivot Table'!$A$4:$L$240,MATCH(E$38,'Pivot Table'!$A$4:$L$4,0),FALSE)," ")</f>
        <v xml:space="preserve"> </v>
      </c>
      <c r="F106" s="554"/>
      <c r="G106" s="551">
        <f t="shared" si="1"/>
        <v>0</v>
      </c>
      <c r="H106" s="551" t="str">
        <f>IF($A106&gt;0,VLOOKUP($A106,'Pivot Table'!$A$4:$L$240,MATCH(H$38,'Pivot Table'!$A$4:$L$4,0),FALSE)," ")</f>
        <v xml:space="preserve"> </v>
      </c>
      <c r="I106" s="510"/>
      <c r="J106" s="510"/>
      <c r="K106" s="510"/>
      <c r="L106" s="510"/>
      <c r="M106" s="510"/>
      <c r="N106" s="529" t="str">
        <f>IF($A106&gt;0,VLOOKUP($A106,'Pivot Table'!$A$4:$L$240,MATCH(N$38,'Pivot Table'!$A$4:$L$4,0),FALSE)," ")</f>
        <v xml:space="preserve"> </v>
      </c>
      <c r="O106" s="529" t="str">
        <f>IF($A106&gt;0,VLOOKUP($A106,'Pivot Table'!$A$4:$L$240,MATCH(O$38,'Pivot Table'!$A$4:$L$4,0),FALSE)," ")</f>
        <v xml:space="preserve"> </v>
      </c>
      <c r="P106" s="529" t="str">
        <f>IF($A106&gt;0,VLOOKUP($A106,'Pivot Table'!$A$4:$L$240,MATCH(P$38,'Pivot Table'!$A$4:$L$4,0),FALSE)," ")</f>
        <v xml:space="preserve"> </v>
      </c>
      <c r="Q106" s="529" t="str">
        <f>IF($A106&gt;0,VLOOKUP($A106,'Pivot Table'!$A$4:$L$240,MATCH(Q$38,'Pivot Table'!$A$4:$L$4,0),FALSE)," ")</f>
        <v xml:space="preserve"> </v>
      </c>
      <c r="R106" s="529" t="str">
        <f>IF($A106&gt;0,VLOOKUP($A106,'Pivot Table'!$A$4:$L$240,MATCH(R$38,'Pivot Table'!$A$4:$L$4,0),FALSE)," ")</f>
        <v xml:space="preserve"> </v>
      </c>
      <c r="S106" s="529" t="str">
        <f>IF($A106&gt;0,VLOOKUP($A106,'Pivot Table'!$A$4:$L$240,MATCH(S$38,'Pivot Table'!$A$4:$L$4,0),FALSE)," ")</f>
        <v xml:space="preserve"> </v>
      </c>
    </row>
    <row r="107" spans="1:19" s="14" customFormat="1" ht="13.5" hidden="1" customHeight="1" outlineLevel="1">
      <c r="A107" s="477">
        <f>IF('Pivot Table'!A73="(blank)",0,'Pivot Table'!A73)</f>
        <v>0</v>
      </c>
      <c r="B107" s="551" t="str">
        <f>IF($A107&gt;0,VLOOKUP($A107,'Pivot Table'!$A$4:$L$240,MATCH(B$38,'Pivot Table'!$A$4:$L$4,0),FALSE)," ")</f>
        <v xml:space="preserve"> </v>
      </c>
      <c r="C107" s="529" t="str">
        <f>IF($A107&gt;0,VLOOKUP($A107,'Pivot Table'!$A$4:$L$240,MATCH(C$38,'Pivot Table'!$A$4:$L$4,0),FALSE)," ")</f>
        <v xml:space="preserve"> </v>
      </c>
      <c r="D107" s="551" t="str">
        <f>IF($A107&gt;0,VLOOKUP($A107,'Pivot Table'!$A$4:$L$240,MATCH(D$38,'Pivot Table'!$A$4:$L$4,0),FALSE)," ")</f>
        <v xml:space="preserve"> </v>
      </c>
      <c r="E107" s="551" t="str">
        <f>IF($A107&gt;0,VLOOKUP($A107,'Pivot Table'!$A$4:$L$240,MATCH(E$38,'Pivot Table'!$A$4:$L$4,0),FALSE)," ")</f>
        <v xml:space="preserve"> </v>
      </c>
      <c r="F107" s="554"/>
      <c r="G107" s="551">
        <f t="shared" si="1"/>
        <v>0</v>
      </c>
      <c r="H107" s="551" t="str">
        <f>IF($A107&gt;0,VLOOKUP($A107,'Pivot Table'!$A$4:$L$240,MATCH(H$38,'Pivot Table'!$A$4:$L$4,0),FALSE)," ")</f>
        <v xml:space="preserve"> </v>
      </c>
      <c r="I107" s="510"/>
      <c r="J107" s="510"/>
      <c r="K107" s="510"/>
      <c r="L107" s="510"/>
      <c r="M107" s="510"/>
      <c r="N107" s="529" t="str">
        <f>IF($A107&gt;0,VLOOKUP($A107,'Pivot Table'!$A$4:$L$240,MATCH(N$38,'Pivot Table'!$A$4:$L$4,0),FALSE)," ")</f>
        <v xml:space="preserve"> </v>
      </c>
      <c r="O107" s="529" t="str">
        <f>IF($A107&gt;0,VLOOKUP($A107,'Pivot Table'!$A$4:$L$240,MATCH(O$38,'Pivot Table'!$A$4:$L$4,0),FALSE)," ")</f>
        <v xml:space="preserve"> </v>
      </c>
      <c r="P107" s="529" t="str">
        <f>IF($A107&gt;0,VLOOKUP($A107,'Pivot Table'!$A$4:$L$240,MATCH(P$38,'Pivot Table'!$A$4:$L$4,0),FALSE)," ")</f>
        <v xml:space="preserve"> </v>
      </c>
      <c r="Q107" s="529" t="str">
        <f>IF($A107&gt;0,VLOOKUP($A107,'Pivot Table'!$A$4:$L$240,MATCH(Q$38,'Pivot Table'!$A$4:$L$4,0),FALSE)," ")</f>
        <v xml:space="preserve"> </v>
      </c>
      <c r="R107" s="529" t="str">
        <f>IF($A107&gt;0,VLOOKUP($A107,'Pivot Table'!$A$4:$L$240,MATCH(R$38,'Pivot Table'!$A$4:$L$4,0),FALSE)," ")</f>
        <v xml:space="preserve"> </v>
      </c>
      <c r="S107" s="529" t="str">
        <f>IF($A107&gt;0,VLOOKUP($A107,'Pivot Table'!$A$4:$L$240,MATCH(S$38,'Pivot Table'!$A$4:$L$4,0),FALSE)," ")</f>
        <v xml:space="preserve"> </v>
      </c>
    </row>
    <row r="108" spans="1:19" s="14" customFormat="1" ht="13.5" hidden="1" customHeight="1" outlineLevel="1">
      <c r="A108" s="477">
        <f>IF('Pivot Table'!A74="(blank)",0,'Pivot Table'!A74)</f>
        <v>0</v>
      </c>
      <c r="B108" s="551" t="str">
        <f>IF($A108&gt;0,VLOOKUP($A108,'Pivot Table'!$A$4:$L$240,MATCH(B$38,'Pivot Table'!$A$4:$L$4,0),FALSE)," ")</f>
        <v xml:space="preserve"> </v>
      </c>
      <c r="C108" s="529" t="str">
        <f>IF($A108&gt;0,VLOOKUP($A108,'Pivot Table'!$A$4:$L$240,MATCH(C$38,'Pivot Table'!$A$4:$L$4,0),FALSE)," ")</f>
        <v xml:space="preserve"> </v>
      </c>
      <c r="D108" s="551" t="str">
        <f>IF($A108&gt;0,VLOOKUP($A108,'Pivot Table'!$A$4:$L$240,MATCH(D$38,'Pivot Table'!$A$4:$L$4,0),FALSE)," ")</f>
        <v xml:space="preserve"> </v>
      </c>
      <c r="E108" s="551" t="str">
        <f>IF($A108&gt;0,VLOOKUP($A108,'Pivot Table'!$A$4:$L$240,MATCH(E$38,'Pivot Table'!$A$4:$L$4,0),FALSE)," ")</f>
        <v xml:space="preserve"> </v>
      </c>
      <c r="F108" s="554"/>
      <c r="G108" s="551">
        <f t="shared" si="1"/>
        <v>0</v>
      </c>
      <c r="H108" s="551" t="str">
        <f>IF($A108&gt;0,VLOOKUP($A108,'Pivot Table'!$A$4:$L$240,MATCH(H$38,'Pivot Table'!$A$4:$L$4,0),FALSE)," ")</f>
        <v xml:space="preserve"> </v>
      </c>
      <c r="I108" s="510"/>
      <c r="J108" s="510"/>
      <c r="K108" s="510"/>
      <c r="L108" s="510"/>
      <c r="M108" s="510"/>
      <c r="N108" s="529" t="str">
        <f>IF($A108&gt;0,VLOOKUP($A108,'Pivot Table'!$A$4:$L$240,MATCH(N$38,'Pivot Table'!$A$4:$L$4,0),FALSE)," ")</f>
        <v xml:space="preserve"> </v>
      </c>
      <c r="O108" s="529" t="str">
        <f>IF($A108&gt;0,VLOOKUP($A108,'Pivot Table'!$A$4:$L$240,MATCH(O$38,'Pivot Table'!$A$4:$L$4,0),FALSE)," ")</f>
        <v xml:space="preserve"> </v>
      </c>
      <c r="P108" s="529" t="str">
        <f>IF($A108&gt;0,VLOOKUP($A108,'Pivot Table'!$A$4:$L$240,MATCH(P$38,'Pivot Table'!$A$4:$L$4,0),FALSE)," ")</f>
        <v xml:space="preserve"> </v>
      </c>
      <c r="Q108" s="529" t="str">
        <f>IF($A108&gt;0,VLOOKUP($A108,'Pivot Table'!$A$4:$L$240,MATCH(Q$38,'Pivot Table'!$A$4:$L$4,0),FALSE)," ")</f>
        <v xml:space="preserve"> </v>
      </c>
      <c r="R108" s="529" t="str">
        <f>IF($A108&gt;0,VLOOKUP($A108,'Pivot Table'!$A$4:$L$240,MATCH(R$38,'Pivot Table'!$A$4:$L$4,0),FALSE)," ")</f>
        <v xml:space="preserve"> </v>
      </c>
      <c r="S108" s="529" t="str">
        <f>IF($A108&gt;0,VLOOKUP($A108,'Pivot Table'!$A$4:$L$240,MATCH(S$38,'Pivot Table'!$A$4:$L$4,0),FALSE)," ")</f>
        <v xml:space="preserve"> </v>
      </c>
    </row>
    <row r="109" spans="1:19" s="14" customFormat="1" ht="13.5" hidden="1" customHeight="1" outlineLevel="1">
      <c r="A109" s="477">
        <f>IF('Pivot Table'!A75="(blank)",0,'Pivot Table'!A75)</f>
        <v>0</v>
      </c>
      <c r="B109" s="551" t="str">
        <f>IF($A109&gt;0,VLOOKUP($A109,'Pivot Table'!$A$4:$L$240,MATCH(B$38,'Pivot Table'!$A$4:$L$4,0),FALSE)," ")</f>
        <v xml:space="preserve"> </v>
      </c>
      <c r="C109" s="529" t="str">
        <f>IF($A109&gt;0,VLOOKUP($A109,'Pivot Table'!$A$4:$L$240,MATCH(C$38,'Pivot Table'!$A$4:$L$4,0),FALSE)," ")</f>
        <v xml:space="preserve"> </v>
      </c>
      <c r="D109" s="551" t="str">
        <f>IF($A109&gt;0,VLOOKUP($A109,'Pivot Table'!$A$4:$L$240,MATCH(D$38,'Pivot Table'!$A$4:$L$4,0),FALSE)," ")</f>
        <v xml:space="preserve"> </v>
      </c>
      <c r="E109" s="551" t="str">
        <f>IF($A109&gt;0,VLOOKUP($A109,'Pivot Table'!$A$4:$L$240,MATCH(E$38,'Pivot Table'!$A$4:$L$4,0),FALSE)," ")</f>
        <v xml:space="preserve"> </v>
      </c>
      <c r="F109" s="554"/>
      <c r="G109" s="551">
        <f t="shared" si="1"/>
        <v>0</v>
      </c>
      <c r="H109" s="551" t="str">
        <f>IF($A109&gt;0,VLOOKUP($A109,'Pivot Table'!$A$4:$L$240,MATCH(H$38,'Pivot Table'!$A$4:$L$4,0),FALSE)," ")</f>
        <v xml:space="preserve"> </v>
      </c>
      <c r="I109" s="510"/>
      <c r="J109" s="510"/>
      <c r="K109" s="510"/>
      <c r="L109" s="510"/>
      <c r="M109" s="510"/>
      <c r="N109" s="529" t="str">
        <f>IF($A109&gt;0,VLOOKUP($A109,'Pivot Table'!$A$4:$L$240,MATCH(N$38,'Pivot Table'!$A$4:$L$4,0),FALSE)," ")</f>
        <v xml:space="preserve"> </v>
      </c>
      <c r="O109" s="529" t="str">
        <f>IF($A109&gt;0,VLOOKUP($A109,'Pivot Table'!$A$4:$L$240,MATCH(O$38,'Pivot Table'!$A$4:$L$4,0),FALSE)," ")</f>
        <v xml:space="preserve"> </v>
      </c>
      <c r="P109" s="529" t="str">
        <f>IF($A109&gt;0,VLOOKUP($A109,'Pivot Table'!$A$4:$L$240,MATCH(P$38,'Pivot Table'!$A$4:$L$4,0),FALSE)," ")</f>
        <v xml:space="preserve"> </v>
      </c>
      <c r="Q109" s="529" t="str">
        <f>IF($A109&gt;0,VLOOKUP($A109,'Pivot Table'!$A$4:$L$240,MATCH(Q$38,'Pivot Table'!$A$4:$L$4,0),FALSE)," ")</f>
        <v xml:space="preserve"> </v>
      </c>
      <c r="R109" s="529" t="str">
        <f>IF($A109&gt;0,VLOOKUP($A109,'Pivot Table'!$A$4:$L$240,MATCH(R$38,'Pivot Table'!$A$4:$L$4,0),FALSE)," ")</f>
        <v xml:space="preserve"> </v>
      </c>
      <c r="S109" s="529" t="str">
        <f>IF($A109&gt;0,VLOOKUP($A109,'Pivot Table'!$A$4:$L$240,MATCH(S$38,'Pivot Table'!$A$4:$L$4,0),FALSE)," ")</f>
        <v xml:space="preserve"> </v>
      </c>
    </row>
    <row r="110" spans="1:19" s="14" customFormat="1" ht="13.5" hidden="1" customHeight="1" outlineLevel="1">
      <c r="A110" s="477">
        <f>IF('Pivot Table'!A76="(blank)",0,'Pivot Table'!A76)</f>
        <v>0</v>
      </c>
      <c r="B110" s="551" t="str">
        <f>IF($A110&gt;0,VLOOKUP($A110,'Pivot Table'!$A$4:$L$240,MATCH(B$38,'Pivot Table'!$A$4:$L$4,0),FALSE)," ")</f>
        <v xml:space="preserve"> </v>
      </c>
      <c r="C110" s="529" t="str">
        <f>IF($A110&gt;0,VLOOKUP($A110,'Pivot Table'!$A$4:$L$240,MATCH(C$38,'Pivot Table'!$A$4:$L$4,0),FALSE)," ")</f>
        <v xml:space="preserve"> </v>
      </c>
      <c r="D110" s="551" t="str">
        <f>IF($A110&gt;0,VLOOKUP($A110,'Pivot Table'!$A$4:$L$240,MATCH(D$38,'Pivot Table'!$A$4:$L$4,0),FALSE)," ")</f>
        <v xml:space="preserve"> </v>
      </c>
      <c r="E110" s="551" t="str">
        <f>IF($A110&gt;0,VLOOKUP($A110,'Pivot Table'!$A$4:$L$240,MATCH(E$38,'Pivot Table'!$A$4:$L$4,0),FALSE)," ")</f>
        <v xml:space="preserve"> </v>
      </c>
      <c r="F110" s="554"/>
      <c r="G110" s="551">
        <f t="shared" si="1"/>
        <v>0</v>
      </c>
      <c r="H110" s="551" t="str">
        <f>IF($A110&gt;0,VLOOKUP($A110,'Pivot Table'!$A$4:$L$240,MATCH(H$38,'Pivot Table'!$A$4:$L$4,0),FALSE)," ")</f>
        <v xml:space="preserve"> </v>
      </c>
      <c r="I110" s="510"/>
      <c r="J110" s="510"/>
      <c r="K110" s="510"/>
      <c r="L110" s="510"/>
      <c r="M110" s="510"/>
      <c r="N110" s="529" t="str">
        <f>IF($A110&gt;0,VLOOKUP($A110,'Pivot Table'!$A$4:$L$240,MATCH(N$38,'Pivot Table'!$A$4:$L$4,0),FALSE)," ")</f>
        <v xml:space="preserve"> </v>
      </c>
      <c r="O110" s="529" t="str">
        <f>IF($A110&gt;0,VLOOKUP($A110,'Pivot Table'!$A$4:$L$240,MATCH(O$38,'Pivot Table'!$A$4:$L$4,0),FALSE)," ")</f>
        <v xml:space="preserve"> </v>
      </c>
      <c r="P110" s="529" t="str">
        <f>IF($A110&gt;0,VLOOKUP($A110,'Pivot Table'!$A$4:$L$240,MATCH(P$38,'Pivot Table'!$A$4:$L$4,0),FALSE)," ")</f>
        <v xml:space="preserve"> </v>
      </c>
      <c r="Q110" s="529" t="str">
        <f>IF($A110&gt;0,VLOOKUP($A110,'Pivot Table'!$A$4:$L$240,MATCH(Q$38,'Pivot Table'!$A$4:$L$4,0),FALSE)," ")</f>
        <v xml:space="preserve"> </v>
      </c>
      <c r="R110" s="529" t="str">
        <f>IF($A110&gt;0,VLOOKUP($A110,'Pivot Table'!$A$4:$L$240,MATCH(R$38,'Pivot Table'!$A$4:$L$4,0),FALSE)," ")</f>
        <v xml:space="preserve"> </v>
      </c>
      <c r="S110" s="529" t="str">
        <f>IF($A110&gt;0,VLOOKUP($A110,'Pivot Table'!$A$4:$L$240,MATCH(S$38,'Pivot Table'!$A$4:$L$4,0),FALSE)," ")</f>
        <v xml:space="preserve"> </v>
      </c>
    </row>
    <row r="111" spans="1:19" s="14" customFormat="1" ht="13.5" hidden="1" customHeight="1" outlineLevel="1">
      <c r="A111" s="477">
        <f>IF('Pivot Table'!A77="(blank)",0,'Pivot Table'!A77)</f>
        <v>0</v>
      </c>
      <c r="B111" s="551" t="str">
        <f>IF($A111&gt;0,VLOOKUP($A111,'Pivot Table'!$A$4:$L$240,MATCH(B$38,'Pivot Table'!$A$4:$L$4,0),FALSE)," ")</f>
        <v xml:space="preserve"> </v>
      </c>
      <c r="C111" s="529" t="str">
        <f>IF($A111&gt;0,VLOOKUP($A111,'Pivot Table'!$A$4:$L$240,MATCH(C$38,'Pivot Table'!$A$4:$L$4,0),FALSE)," ")</f>
        <v xml:space="preserve"> </v>
      </c>
      <c r="D111" s="551" t="str">
        <f>IF($A111&gt;0,VLOOKUP($A111,'Pivot Table'!$A$4:$L$240,MATCH(D$38,'Pivot Table'!$A$4:$L$4,0),FALSE)," ")</f>
        <v xml:space="preserve"> </v>
      </c>
      <c r="E111" s="551" t="str">
        <f>IF($A111&gt;0,VLOOKUP($A111,'Pivot Table'!$A$4:$L$240,MATCH(E$38,'Pivot Table'!$A$4:$L$4,0),FALSE)," ")</f>
        <v xml:space="preserve"> </v>
      </c>
      <c r="F111" s="554"/>
      <c r="G111" s="551">
        <f t="shared" si="1"/>
        <v>0</v>
      </c>
      <c r="H111" s="551" t="str">
        <f>IF($A111&gt;0,VLOOKUP($A111,'Pivot Table'!$A$4:$L$240,MATCH(H$38,'Pivot Table'!$A$4:$L$4,0),FALSE)," ")</f>
        <v xml:space="preserve"> </v>
      </c>
      <c r="I111" s="510"/>
      <c r="J111" s="510"/>
      <c r="K111" s="510"/>
      <c r="L111" s="510"/>
      <c r="M111" s="510"/>
      <c r="N111" s="529" t="str">
        <f>IF($A111&gt;0,VLOOKUP($A111,'Pivot Table'!$A$4:$L$240,MATCH(N$38,'Pivot Table'!$A$4:$L$4,0),FALSE)," ")</f>
        <v xml:space="preserve"> </v>
      </c>
      <c r="O111" s="529" t="str">
        <f>IF($A111&gt;0,VLOOKUP($A111,'Pivot Table'!$A$4:$L$240,MATCH(O$38,'Pivot Table'!$A$4:$L$4,0),FALSE)," ")</f>
        <v xml:space="preserve"> </v>
      </c>
      <c r="P111" s="529" t="str">
        <f>IF($A111&gt;0,VLOOKUP($A111,'Pivot Table'!$A$4:$L$240,MATCH(P$38,'Pivot Table'!$A$4:$L$4,0),FALSE)," ")</f>
        <v xml:space="preserve"> </v>
      </c>
      <c r="Q111" s="529" t="str">
        <f>IF($A111&gt;0,VLOOKUP($A111,'Pivot Table'!$A$4:$L$240,MATCH(Q$38,'Pivot Table'!$A$4:$L$4,0),FALSE)," ")</f>
        <v xml:space="preserve"> </v>
      </c>
      <c r="R111" s="529" t="str">
        <f>IF($A111&gt;0,VLOOKUP($A111,'Pivot Table'!$A$4:$L$240,MATCH(R$38,'Pivot Table'!$A$4:$L$4,0),FALSE)," ")</f>
        <v xml:space="preserve"> </v>
      </c>
      <c r="S111" s="529" t="str">
        <f>IF($A111&gt;0,VLOOKUP($A111,'Pivot Table'!$A$4:$L$240,MATCH(S$38,'Pivot Table'!$A$4:$L$4,0),FALSE)," ")</f>
        <v xml:space="preserve"> </v>
      </c>
    </row>
    <row r="112" spans="1:19" s="14" customFormat="1" ht="13.5" hidden="1" customHeight="1" outlineLevel="1">
      <c r="A112" s="477">
        <f>IF('Pivot Table'!A78="(blank)",0,'Pivot Table'!A78)</f>
        <v>0</v>
      </c>
      <c r="B112" s="551" t="str">
        <f>IF($A112&gt;0,VLOOKUP($A112,'Pivot Table'!$A$4:$L$240,MATCH(B$38,'Pivot Table'!$A$4:$L$4,0),FALSE)," ")</f>
        <v xml:space="preserve"> </v>
      </c>
      <c r="C112" s="529" t="str">
        <f>IF($A112&gt;0,VLOOKUP($A112,'Pivot Table'!$A$4:$L$240,MATCH(C$38,'Pivot Table'!$A$4:$L$4,0),FALSE)," ")</f>
        <v xml:space="preserve"> </v>
      </c>
      <c r="D112" s="551" t="str">
        <f>IF($A112&gt;0,VLOOKUP($A112,'Pivot Table'!$A$4:$L$240,MATCH(D$38,'Pivot Table'!$A$4:$L$4,0),FALSE)," ")</f>
        <v xml:space="preserve"> </v>
      </c>
      <c r="E112" s="551" t="str">
        <f>IF($A112&gt;0,VLOOKUP($A112,'Pivot Table'!$A$4:$L$240,MATCH(E$38,'Pivot Table'!$A$4:$L$4,0),FALSE)," ")</f>
        <v xml:space="preserve"> </v>
      </c>
      <c r="F112" s="554"/>
      <c r="G112" s="551">
        <f t="shared" si="1"/>
        <v>0</v>
      </c>
      <c r="H112" s="551" t="str">
        <f>IF($A112&gt;0,VLOOKUP($A112,'Pivot Table'!$A$4:$L$240,MATCH(H$38,'Pivot Table'!$A$4:$L$4,0),FALSE)," ")</f>
        <v xml:space="preserve"> </v>
      </c>
      <c r="I112" s="510"/>
      <c r="J112" s="510"/>
      <c r="K112" s="510"/>
      <c r="L112" s="510"/>
      <c r="M112" s="510"/>
      <c r="N112" s="529" t="str">
        <f>IF($A112&gt;0,VLOOKUP($A112,'Pivot Table'!$A$4:$L$240,MATCH(N$38,'Pivot Table'!$A$4:$L$4,0),FALSE)," ")</f>
        <v xml:space="preserve"> </v>
      </c>
      <c r="O112" s="529" t="str">
        <f>IF($A112&gt;0,VLOOKUP($A112,'Pivot Table'!$A$4:$L$240,MATCH(O$38,'Pivot Table'!$A$4:$L$4,0),FALSE)," ")</f>
        <v xml:space="preserve"> </v>
      </c>
      <c r="P112" s="529" t="str">
        <f>IF($A112&gt;0,VLOOKUP($A112,'Pivot Table'!$A$4:$L$240,MATCH(P$38,'Pivot Table'!$A$4:$L$4,0),FALSE)," ")</f>
        <v xml:space="preserve"> </v>
      </c>
      <c r="Q112" s="529" t="str">
        <f>IF($A112&gt;0,VLOOKUP($A112,'Pivot Table'!$A$4:$L$240,MATCH(Q$38,'Pivot Table'!$A$4:$L$4,0),FALSE)," ")</f>
        <v xml:space="preserve"> </v>
      </c>
      <c r="R112" s="529" t="str">
        <f>IF($A112&gt;0,VLOOKUP($A112,'Pivot Table'!$A$4:$L$240,MATCH(R$38,'Pivot Table'!$A$4:$L$4,0),FALSE)," ")</f>
        <v xml:space="preserve"> </v>
      </c>
      <c r="S112" s="529" t="str">
        <f>IF($A112&gt;0,VLOOKUP($A112,'Pivot Table'!$A$4:$L$240,MATCH(S$38,'Pivot Table'!$A$4:$L$4,0),FALSE)," ")</f>
        <v xml:space="preserve"> </v>
      </c>
    </row>
    <row r="113" spans="1:19" s="14" customFormat="1" ht="13.5" hidden="1" customHeight="1" outlineLevel="1">
      <c r="A113" s="477">
        <f>IF('Pivot Table'!A79="(blank)",0,'Pivot Table'!A79)</f>
        <v>0</v>
      </c>
      <c r="B113" s="551" t="str">
        <f>IF($A113&gt;0,VLOOKUP($A113,'Pivot Table'!$A$4:$L$240,MATCH(B$38,'Pivot Table'!$A$4:$L$4,0),FALSE)," ")</f>
        <v xml:space="preserve"> </v>
      </c>
      <c r="C113" s="529" t="str">
        <f>IF($A113&gt;0,VLOOKUP($A113,'Pivot Table'!$A$4:$L$240,MATCH(C$38,'Pivot Table'!$A$4:$L$4,0),FALSE)," ")</f>
        <v xml:space="preserve"> </v>
      </c>
      <c r="D113" s="551" t="str">
        <f>IF($A113&gt;0,VLOOKUP($A113,'Pivot Table'!$A$4:$L$240,MATCH(D$38,'Pivot Table'!$A$4:$L$4,0),FALSE)," ")</f>
        <v xml:space="preserve"> </v>
      </c>
      <c r="E113" s="551" t="str">
        <f>IF($A113&gt;0,VLOOKUP($A113,'Pivot Table'!$A$4:$L$240,MATCH(E$38,'Pivot Table'!$A$4:$L$4,0),FALSE)," ")</f>
        <v xml:space="preserve"> </v>
      </c>
      <c r="F113" s="554"/>
      <c r="G113" s="551">
        <f t="shared" si="1"/>
        <v>0</v>
      </c>
      <c r="H113" s="551" t="str">
        <f>IF($A113&gt;0,VLOOKUP($A113,'Pivot Table'!$A$4:$L$240,MATCH(H$38,'Pivot Table'!$A$4:$L$4,0),FALSE)," ")</f>
        <v xml:space="preserve"> </v>
      </c>
      <c r="I113" s="510"/>
      <c r="J113" s="510"/>
      <c r="K113" s="510"/>
      <c r="L113" s="510"/>
      <c r="M113" s="510"/>
      <c r="N113" s="529" t="str">
        <f>IF($A113&gt;0,VLOOKUP($A113,'Pivot Table'!$A$4:$L$240,MATCH(N$38,'Pivot Table'!$A$4:$L$4,0),FALSE)," ")</f>
        <v xml:space="preserve"> </v>
      </c>
      <c r="O113" s="529" t="str">
        <f>IF($A113&gt;0,VLOOKUP($A113,'Pivot Table'!$A$4:$L$240,MATCH(O$38,'Pivot Table'!$A$4:$L$4,0),FALSE)," ")</f>
        <v xml:space="preserve"> </v>
      </c>
      <c r="P113" s="529" t="str">
        <f>IF($A113&gt;0,VLOOKUP($A113,'Pivot Table'!$A$4:$L$240,MATCH(P$38,'Pivot Table'!$A$4:$L$4,0),FALSE)," ")</f>
        <v xml:space="preserve"> </v>
      </c>
      <c r="Q113" s="529" t="str">
        <f>IF($A113&gt;0,VLOOKUP($A113,'Pivot Table'!$A$4:$L$240,MATCH(Q$38,'Pivot Table'!$A$4:$L$4,0),FALSE)," ")</f>
        <v xml:space="preserve"> </v>
      </c>
      <c r="R113" s="529" t="str">
        <f>IF($A113&gt;0,VLOOKUP($A113,'Pivot Table'!$A$4:$L$240,MATCH(R$38,'Pivot Table'!$A$4:$L$4,0),FALSE)," ")</f>
        <v xml:space="preserve"> </v>
      </c>
      <c r="S113" s="529" t="str">
        <f>IF($A113&gt;0,VLOOKUP($A113,'Pivot Table'!$A$4:$L$240,MATCH(S$38,'Pivot Table'!$A$4:$L$4,0),FALSE)," ")</f>
        <v xml:space="preserve"> </v>
      </c>
    </row>
    <row r="114" spans="1:19" s="14" customFormat="1" ht="13.5" hidden="1" customHeight="1" outlineLevel="1">
      <c r="A114" s="477">
        <f>IF('Pivot Table'!A80="(blank)",0,'Pivot Table'!A80)</f>
        <v>0</v>
      </c>
      <c r="B114" s="551" t="str">
        <f>IF($A114&gt;0,VLOOKUP($A114,'Pivot Table'!$A$4:$L$240,MATCH(B$38,'Pivot Table'!$A$4:$L$4,0),FALSE)," ")</f>
        <v xml:space="preserve"> </v>
      </c>
      <c r="C114" s="529" t="str">
        <f>IF($A114&gt;0,VLOOKUP($A114,'Pivot Table'!$A$4:$L$240,MATCH(C$38,'Pivot Table'!$A$4:$L$4,0),FALSE)," ")</f>
        <v xml:space="preserve"> </v>
      </c>
      <c r="D114" s="551" t="str">
        <f>IF($A114&gt;0,VLOOKUP($A114,'Pivot Table'!$A$4:$L$240,MATCH(D$38,'Pivot Table'!$A$4:$L$4,0),FALSE)," ")</f>
        <v xml:space="preserve"> </v>
      </c>
      <c r="E114" s="551" t="str">
        <f>IF($A114&gt;0,VLOOKUP($A114,'Pivot Table'!$A$4:$L$240,MATCH(E$38,'Pivot Table'!$A$4:$L$4,0),FALSE)," ")</f>
        <v xml:space="preserve"> </v>
      </c>
      <c r="F114" s="554"/>
      <c r="G114" s="551">
        <f t="shared" si="1"/>
        <v>0</v>
      </c>
      <c r="H114" s="551" t="str">
        <f>IF($A114&gt;0,VLOOKUP($A114,'Pivot Table'!$A$4:$L$240,MATCH(H$38,'Pivot Table'!$A$4:$L$4,0),FALSE)," ")</f>
        <v xml:space="preserve"> </v>
      </c>
      <c r="I114" s="510"/>
      <c r="J114" s="510"/>
      <c r="K114" s="510"/>
      <c r="L114" s="510"/>
      <c r="M114" s="510"/>
      <c r="N114" s="529" t="str">
        <f>IF($A114&gt;0,VLOOKUP($A114,'Pivot Table'!$A$4:$L$240,MATCH(N$38,'Pivot Table'!$A$4:$L$4,0),FALSE)," ")</f>
        <v xml:space="preserve"> </v>
      </c>
      <c r="O114" s="529" t="str">
        <f>IF($A114&gt;0,VLOOKUP($A114,'Pivot Table'!$A$4:$L$240,MATCH(O$38,'Pivot Table'!$A$4:$L$4,0),FALSE)," ")</f>
        <v xml:space="preserve"> </v>
      </c>
      <c r="P114" s="529" t="str">
        <f>IF($A114&gt;0,VLOOKUP($A114,'Pivot Table'!$A$4:$L$240,MATCH(P$38,'Pivot Table'!$A$4:$L$4,0),FALSE)," ")</f>
        <v xml:space="preserve"> </v>
      </c>
      <c r="Q114" s="529" t="str">
        <f>IF($A114&gt;0,VLOOKUP($A114,'Pivot Table'!$A$4:$L$240,MATCH(Q$38,'Pivot Table'!$A$4:$L$4,0),FALSE)," ")</f>
        <v xml:space="preserve"> </v>
      </c>
      <c r="R114" s="529" t="str">
        <f>IF($A114&gt;0,VLOOKUP($A114,'Pivot Table'!$A$4:$L$240,MATCH(R$38,'Pivot Table'!$A$4:$L$4,0),FALSE)," ")</f>
        <v xml:space="preserve"> </v>
      </c>
      <c r="S114" s="529" t="str">
        <f>IF($A114&gt;0,VLOOKUP($A114,'Pivot Table'!$A$4:$L$240,MATCH(S$38,'Pivot Table'!$A$4:$L$4,0),FALSE)," ")</f>
        <v xml:space="preserve"> </v>
      </c>
    </row>
    <row r="115" spans="1:19" s="14" customFormat="1" ht="13.5" hidden="1" customHeight="1" outlineLevel="1">
      <c r="A115" s="477">
        <f>IF('Pivot Table'!A81="(blank)",0,'Pivot Table'!A81)</f>
        <v>0</v>
      </c>
      <c r="B115" s="551" t="str">
        <f>IF($A115&gt;0,VLOOKUP($A115,'Pivot Table'!$A$4:$L$240,MATCH(B$38,'Pivot Table'!$A$4:$L$4,0),FALSE)," ")</f>
        <v xml:space="preserve"> </v>
      </c>
      <c r="C115" s="529" t="str">
        <f>IF($A115&gt;0,VLOOKUP($A115,'Pivot Table'!$A$4:$L$240,MATCH(C$38,'Pivot Table'!$A$4:$L$4,0),FALSE)," ")</f>
        <v xml:space="preserve"> </v>
      </c>
      <c r="D115" s="551" t="str">
        <f>IF($A115&gt;0,VLOOKUP($A115,'Pivot Table'!$A$4:$L$240,MATCH(D$38,'Pivot Table'!$A$4:$L$4,0),FALSE)," ")</f>
        <v xml:space="preserve"> </v>
      </c>
      <c r="E115" s="551" t="str">
        <f>IF($A115&gt;0,VLOOKUP($A115,'Pivot Table'!$A$4:$L$240,MATCH(E$38,'Pivot Table'!$A$4:$L$4,0),FALSE)," ")</f>
        <v xml:space="preserve"> </v>
      </c>
      <c r="F115" s="554"/>
      <c r="G115" s="551">
        <f t="shared" si="1"/>
        <v>0</v>
      </c>
      <c r="H115" s="551" t="str">
        <f>IF($A115&gt;0,VLOOKUP($A115,'Pivot Table'!$A$4:$L$240,MATCH(H$38,'Pivot Table'!$A$4:$L$4,0),FALSE)," ")</f>
        <v xml:space="preserve"> </v>
      </c>
      <c r="I115" s="510"/>
      <c r="J115" s="510"/>
      <c r="K115" s="510"/>
      <c r="L115" s="510"/>
      <c r="M115" s="510"/>
      <c r="N115" s="529" t="str">
        <f>IF($A115&gt;0,VLOOKUP($A115,'Pivot Table'!$A$4:$L$240,MATCH(N$38,'Pivot Table'!$A$4:$L$4,0),FALSE)," ")</f>
        <v xml:space="preserve"> </v>
      </c>
      <c r="O115" s="529" t="str">
        <f>IF($A115&gt;0,VLOOKUP($A115,'Pivot Table'!$A$4:$L$240,MATCH(O$38,'Pivot Table'!$A$4:$L$4,0),FALSE)," ")</f>
        <v xml:space="preserve"> </v>
      </c>
      <c r="P115" s="529" t="str">
        <f>IF($A115&gt;0,VLOOKUP($A115,'Pivot Table'!$A$4:$L$240,MATCH(P$38,'Pivot Table'!$A$4:$L$4,0),FALSE)," ")</f>
        <v xml:space="preserve"> </v>
      </c>
      <c r="Q115" s="529" t="str">
        <f>IF($A115&gt;0,VLOOKUP($A115,'Pivot Table'!$A$4:$L$240,MATCH(Q$38,'Pivot Table'!$A$4:$L$4,0),FALSE)," ")</f>
        <v xml:space="preserve"> </v>
      </c>
      <c r="R115" s="529" t="str">
        <f>IF($A115&gt;0,VLOOKUP($A115,'Pivot Table'!$A$4:$L$240,MATCH(R$38,'Pivot Table'!$A$4:$L$4,0),FALSE)," ")</f>
        <v xml:space="preserve"> </v>
      </c>
      <c r="S115" s="529" t="str">
        <f>IF($A115&gt;0,VLOOKUP($A115,'Pivot Table'!$A$4:$L$240,MATCH(S$38,'Pivot Table'!$A$4:$L$4,0),FALSE)," ")</f>
        <v xml:space="preserve"> </v>
      </c>
    </row>
    <row r="116" spans="1:19" s="14" customFormat="1" ht="13.5" hidden="1" customHeight="1" outlineLevel="1">
      <c r="A116" s="477">
        <f>IF('Pivot Table'!A82="(blank)",0,'Pivot Table'!A82)</f>
        <v>0</v>
      </c>
      <c r="B116" s="551" t="str">
        <f>IF($A116&gt;0,VLOOKUP($A116,'Pivot Table'!$A$4:$L$240,MATCH(B$38,'Pivot Table'!$A$4:$L$4,0),FALSE)," ")</f>
        <v xml:space="preserve"> </v>
      </c>
      <c r="C116" s="529" t="str">
        <f>IF($A116&gt;0,VLOOKUP($A116,'Pivot Table'!$A$4:$L$240,MATCH(C$38,'Pivot Table'!$A$4:$L$4,0),FALSE)," ")</f>
        <v xml:space="preserve"> </v>
      </c>
      <c r="D116" s="551" t="str">
        <f>IF($A116&gt;0,VLOOKUP($A116,'Pivot Table'!$A$4:$L$240,MATCH(D$38,'Pivot Table'!$A$4:$L$4,0),FALSE)," ")</f>
        <v xml:space="preserve"> </v>
      </c>
      <c r="E116" s="551" t="str">
        <f>IF($A116&gt;0,VLOOKUP($A116,'Pivot Table'!$A$4:$L$240,MATCH(E$38,'Pivot Table'!$A$4:$L$4,0),FALSE)," ")</f>
        <v xml:space="preserve"> </v>
      </c>
      <c r="F116" s="554"/>
      <c r="G116" s="551">
        <f t="shared" si="1"/>
        <v>0</v>
      </c>
      <c r="H116" s="551" t="str">
        <f>IF($A116&gt;0,VLOOKUP($A116,'Pivot Table'!$A$4:$L$240,MATCH(H$38,'Pivot Table'!$A$4:$L$4,0),FALSE)," ")</f>
        <v xml:space="preserve"> </v>
      </c>
      <c r="I116" s="510"/>
      <c r="J116" s="510"/>
      <c r="K116" s="510"/>
      <c r="L116" s="510"/>
      <c r="M116" s="510"/>
      <c r="N116" s="529" t="str">
        <f>IF($A116&gt;0,VLOOKUP($A116,'Pivot Table'!$A$4:$L$240,MATCH(N$38,'Pivot Table'!$A$4:$L$4,0),FALSE)," ")</f>
        <v xml:space="preserve"> </v>
      </c>
      <c r="O116" s="529" t="str">
        <f>IF($A116&gt;0,VLOOKUP($A116,'Pivot Table'!$A$4:$L$240,MATCH(O$38,'Pivot Table'!$A$4:$L$4,0),FALSE)," ")</f>
        <v xml:space="preserve"> </v>
      </c>
      <c r="P116" s="529" t="str">
        <f>IF($A116&gt;0,VLOOKUP($A116,'Pivot Table'!$A$4:$L$240,MATCH(P$38,'Pivot Table'!$A$4:$L$4,0),FALSE)," ")</f>
        <v xml:space="preserve"> </v>
      </c>
      <c r="Q116" s="529" t="str">
        <f>IF($A116&gt;0,VLOOKUP($A116,'Pivot Table'!$A$4:$L$240,MATCH(Q$38,'Pivot Table'!$A$4:$L$4,0),FALSE)," ")</f>
        <v xml:space="preserve"> </v>
      </c>
      <c r="R116" s="529" t="str">
        <f>IF($A116&gt;0,VLOOKUP($A116,'Pivot Table'!$A$4:$L$240,MATCH(R$38,'Pivot Table'!$A$4:$L$4,0),FALSE)," ")</f>
        <v xml:space="preserve"> </v>
      </c>
      <c r="S116" s="529" t="str">
        <f>IF($A116&gt;0,VLOOKUP($A116,'Pivot Table'!$A$4:$L$240,MATCH(S$38,'Pivot Table'!$A$4:$L$4,0),FALSE)," ")</f>
        <v xml:space="preserve"> </v>
      </c>
    </row>
    <row r="117" spans="1:19" s="14" customFormat="1" ht="13.5" hidden="1" customHeight="1" outlineLevel="1">
      <c r="A117" s="477">
        <f>IF('Pivot Table'!A83="(blank)",0,'Pivot Table'!A83)</f>
        <v>0</v>
      </c>
      <c r="B117" s="551" t="str">
        <f>IF($A117&gt;0,VLOOKUP($A117,'Pivot Table'!$A$4:$L$240,MATCH(B$38,'Pivot Table'!$A$4:$L$4,0),FALSE)," ")</f>
        <v xml:space="preserve"> </v>
      </c>
      <c r="C117" s="529" t="str">
        <f>IF($A117&gt;0,VLOOKUP($A117,'Pivot Table'!$A$4:$L$240,MATCH(C$38,'Pivot Table'!$A$4:$L$4,0),FALSE)," ")</f>
        <v xml:space="preserve"> </v>
      </c>
      <c r="D117" s="551" t="str">
        <f>IF($A117&gt;0,VLOOKUP($A117,'Pivot Table'!$A$4:$L$240,MATCH(D$38,'Pivot Table'!$A$4:$L$4,0),FALSE)," ")</f>
        <v xml:space="preserve"> </v>
      </c>
      <c r="E117" s="551" t="str">
        <f>IF($A117&gt;0,VLOOKUP($A117,'Pivot Table'!$A$4:$L$240,MATCH(E$38,'Pivot Table'!$A$4:$L$4,0),FALSE)," ")</f>
        <v xml:space="preserve"> </v>
      </c>
      <c r="F117" s="554"/>
      <c r="G117" s="551">
        <f t="shared" si="1"/>
        <v>0</v>
      </c>
      <c r="H117" s="551" t="str">
        <f>IF($A117&gt;0,VLOOKUP($A117,'Pivot Table'!$A$4:$L$240,MATCH(H$38,'Pivot Table'!$A$4:$L$4,0),FALSE)," ")</f>
        <v xml:space="preserve"> </v>
      </c>
      <c r="I117" s="510"/>
      <c r="J117" s="510"/>
      <c r="K117" s="510"/>
      <c r="L117" s="510"/>
      <c r="M117" s="510"/>
      <c r="N117" s="529" t="str">
        <f>IF($A117&gt;0,VLOOKUP($A117,'Pivot Table'!$A$4:$L$240,MATCH(N$38,'Pivot Table'!$A$4:$L$4,0),FALSE)," ")</f>
        <v xml:space="preserve"> </v>
      </c>
      <c r="O117" s="529" t="str">
        <f>IF($A117&gt;0,VLOOKUP($A117,'Pivot Table'!$A$4:$L$240,MATCH(O$38,'Pivot Table'!$A$4:$L$4,0),FALSE)," ")</f>
        <v xml:space="preserve"> </v>
      </c>
      <c r="P117" s="529" t="str">
        <f>IF($A117&gt;0,VLOOKUP($A117,'Pivot Table'!$A$4:$L$240,MATCH(P$38,'Pivot Table'!$A$4:$L$4,0),FALSE)," ")</f>
        <v xml:space="preserve"> </v>
      </c>
      <c r="Q117" s="529" t="str">
        <f>IF($A117&gt;0,VLOOKUP($A117,'Pivot Table'!$A$4:$L$240,MATCH(Q$38,'Pivot Table'!$A$4:$L$4,0),FALSE)," ")</f>
        <v xml:space="preserve"> </v>
      </c>
      <c r="R117" s="529" t="str">
        <f>IF($A117&gt;0,VLOOKUP($A117,'Pivot Table'!$A$4:$L$240,MATCH(R$38,'Pivot Table'!$A$4:$L$4,0),FALSE)," ")</f>
        <v xml:space="preserve"> </v>
      </c>
      <c r="S117" s="529" t="str">
        <f>IF($A117&gt;0,VLOOKUP($A117,'Pivot Table'!$A$4:$L$240,MATCH(S$38,'Pivot Table'!$A$4:$L$4,0),FALSE)," ")</f>
        <v xml:space="preserve"> </v>
      </c>
    </row>
    <row r="118" spans="1:19" s="14" customFormat="1" ht="13.5" hidden="1" customHeight="1" outlineLevel="1">
      <c r="A118" s="477">
        <f>IF('Pivot Table'!A84="(blank)",0,'Pivot Table'!A84)</f>
        <v>0</v>
      </c>
      <c r="B118" s="551" t="str">
        <f>IF($A118&gt;0,VLOOKUP($A118,'Pivot Table'!$A$4:$L$240,MATCH(B$38,'Pivot Table'!$A$4:$L$4,0),FALSE)," ")</f>
        <v xml:space="preserve"> </v>
      </c>
      <c r="C118" s="529" t="str">
        <f>IF($A118&gt;0,VLOOKUP($A118,'Pivot Table'!$A$4:$L$240,MATCH(C$38,'Pivot Table'!$A$4:$L$4,0),FALSE)," ")</f>
        <v xml:space="preserve"> </v>
      </c>
      <c r="D118" s="551" t="str">
        <f>IF($A118&gt;0,VLOOKUP($A118,'Pivot Table'!$A$4:$L$240,MATCH(D$38,'Pivot Table'!$A$4:$L$4,0),FALSE)," ")</f>
        <v xml:space="preserve"> </v>
      </c>
      <c r="E118" s="551" t="str">
        <f>IF($A118&gt;0,VLOOKUP($A118,'Pivot Table'!$A$4:$L$240,MATCH(E$38,'Pivot Table'!$A$4:$L$4,0),FALSE)," ")</f>
        <v xml:space="preserve"> </v>
      </c>
      <c r="F118" s="554"/>
      <c r="G118" s="551">
        <f t="shared" si="1"/>
        <v>0</v>
      </c>
      <c r="H118" s="551" t="str">
        <f>IF($A118&gt;0,VLOOKUP($A118,'Pivot Table'!$A$4:$L$240,MATCH(H$38,'Pivot Table'!$A$4:$L$4,0),FALSE)," ")</f>
        <v xml:space="preserve"> </v>
      </c>
      <c r="I118" s="510"/>
      <c r="J118" s="510"/>
      <c r="K118" s="510"/>
      <c r="L118" s="510"/>
      <c r="M118" s="510"/>
      <c r="N118" s="529" t="str">
        <f>IF($A118&gt;0,VLOOKUP($A118,'Pivot Table'!$A$4:$L$240,MATCH(N$38,'Pivot Table'!$A$4:$L$4,0),FALSE)," ")</f>
        <v xml:space="preserve"> </v>
      </c>
      <c r="O118" s="529" t="str">
        <f>IF($A118&gt;0,VLOOKUP($A118,'Pivot Table'!$A$4:$L$240,MATCH(O$38,'Pivot Table'!$A$4:$L$4,0),FALSE)," ")</f>
        <v xml:space="preserve"> </v>
      </c>
      <c r="P118" s="529" t="str">
        <f>IF($A118&gt;0,VLOOKUP($A118,'Pivot Table'!$A$4:$L$240,MATCH(P$38,'Pivot Table'!$A$4:$L$4,0),FALSE)," ")</f>
        <v xml:space="preserve"> </v>
      </c>
      <c r="Q118" s="529" t="str">
        <f>IF($A118&gt;0,VLOOKUP($A118,'Pivot Table'!$A$4:$L$240,MATCH(Q$38,'Pivot Table'!$A$4:$L$4,0),FALSE)," ")</f>
        <v xml:space="preserve"> </v>
      </c>
      <c r="R118" s="529" t="str">
        <f>IF($A118&gt;0,VLOOKUP($A118,'Pivot Table'!$A$4:$L$240,MATCH(R$38,'Pivot Table'!$A$4:$L$4,0),FALSE)," ")</f>
        <v xml:space="preserve"> </v>
      </c>
      <c r="S118" s="529" t="str">
        <f>IF($A118&gt;0,VLOOKUP($A118,'Pivot Table'!$A$4:$L$240,MATCH(S$38,'Pivot Table'!$A$4:$L$4,0),FALSE)," ")</f>
        <v xml:space="preserve"> </v>
      </c>
    </row>
    <row r="119" spans="1:19" s="14" customFormat="1" ht="13.5" hidden="1" customHeight="1" outlineLevel="1">
      <c r="A119" s="477">
        <f>IF('Pivot Table'!A85="(blank)",0,'Pivot Table'!A85)</f>
        <v>0</v>
      </c>
      <c r="B119" s="551" t="str">
        <f>IF($A119&gt;0,VLOOKUP($A119,'Pivot Table'!$A$4:$L$240,MATCH(B$38,'Pivot Table'!$A$4:$L$4,0),FALSE)," ")</f>
        <v xml:space="preserve"> </v>
      </c>
      <c r="C119" s="529" t="str">
        <f>IF($A119&gt;0,VLOOKUP($A119,'Pivot Table'!$A$4:$L$240,MATCH(C$38,'Pivot Table'!$A$4:$L$4,0),FALSE)," ")</f>
        <v xml:space="preserve"> </v>
      </c>
      <c r="D119" s="551" t="str">
        <f>IF($A119&gt;0,VLOOKUP($A119,'Pivot Table'!$A$4:$L$240,MATCH(D$38,'Pivot Table'!$A$4:$L$4,0),FALSE)," ")</f>
        <v xml:space="preserve"> </v>
      </c>
      <c r="E119" s="551" t="str">
        <f>IF($A119&gt;0,VLOOKUP($A119,'Pivot Table'!$A$4:$L$240,MATCH(E$38,'Pivot Table'!$A$4:$L$4,0),FALSE)," ")</f>
        <v xml:space="preserve"> </v>
      </c>
      <c r="F119" s="553">
        <v>0</v>
      </c>
      <c r="G119" s="551">
        <f t="shared" si="1"/>
        <v>0</v>
      </c>
      <c r="H119" s="551" t="str">
        <f>IF($A119&gt;0,VLOOKUP($A119,'Pivot Table'!$A$4:$L$240,MATCH(H$38,'Pivot Table'!$A$4:$L$4,0),FALSE)," ")</f>
        <v xml:space="preserve"> </v>
      </c>
      <c r="I119" s="509"/>
      <c r="J119" s="509"/>
      <c r="K119" s="509"/>
      <c r="L119" s="509"/>
      <c r="M119" s="509"/>
      <c r="N119" s="529" t="str">
        <f>IF($A119&gt;0,VLOOKUP($A119,'Pivot Table'!$A$4:$L$240,MATCH(N$38,'Pivot Table'!$A$4:$L$4,0),FALSE)," ")</f>
        <v xml:space="preserve"> </v>
      </c>
      <c r="O119" s="529" t="str">
        <f>IF($A119&gt;0,VLOOKUP($A119,'Pivot Table'!$A$4:$L$240,MATCH(O$38,'Pivot Table'!$A$4:$L$4,0),FALSE)," ")</f>
        <v xml:space="preserve"> </v>
      </c>
      <c r="P119" s="529" t="str">
        <f>IF($A119&gt;0,VLOOKUP($A119,'Pivot Table'!$A$4:$L$240,MATCH(P$38,'Pivot Table'!$A$4:$L$4,0),FALSE)," ")</f>
        <v xml:space="preserve"> </v>
      </c>
      <c r="Q119" s="529" t="str">
        <f>IF($A119&gt;0,VLOOKUP($A119,'Pivot Table'!$A$4:$L$240,MATCH(Q$38,'Pivot Table'!$A$4:$L$4,0),FALSE)," ")</f>
        <v xml:space="preserve"> </v>
      </c>
      <c r="R119" s="529" t="str">
        <f>IF($A119&gt;0,VLOOKUP($A119,'Pivot Table'!$A$4:$L$240,MATCH(R$38,'Pivot Table'!$A$4:$L$4,0),FALSE)," ")</f>
        <v xml:space="preserve"> </v>
      </c>
      <c r="S119" s="529" t="str">
        <f>IF($A119&gt;0,VLOOKUP($A119,'Pivot Table'!$A$4:$L$240,MATCH(S$38,'Pivot Table'!$A$4:$L$4,0),FALSE)," ")</f>
        <v xml:space="preserve"> </v>
      </c>
    </row>
    <row r="120" spans="1:19" s="14" customFormat="1" ht="13.5" hidden="1" customHeight="1" outlineLevel="1">
      <c r="A120" s="477">
        <f>IF('Pivot Table'!A86="(blank)",0,'Pivot Table'!A86)</f>
        <v>0</v>
      </c>
      <c r="B120" s="551" t="str">
        <f>IF($A120&gt;0,VLOOKUP($A120,'Pivot Table'!$A$4:$L$240,MATCH(B$38,'Pivot Table'!$A$4:$L$4,0),FALSE)," ")</f>
        <v xml:space="preserve"> </v>
      </c>
      <c r="C120" s="529" t="str">
        <f>IF($A120&gt;0,VLOOKUP($A120,'Pivot Table'!$A$4:$L$240,MATCH(C$38,'Pivot Table'!$A$4:$L$4,0),FALSE)," ")</f>
        <v xml:space="preserve"> </v>
      </c>
      <c r="D120" s="551" t="str">
        <f>IF($A120&gt;0,VLOOKUP($A120,'Pivot Table'!$A$4:$L$240,MATCH(D$38,'Pivot Table'!$A$4:$L$4,0),FALSE)," ")</f>
        <v xml:space="preserve"> </v>
      </c>
      <c r="E120" s="551" t="str">
        <f>IF($A120&gt;0,VLOOKUP($A120,'Pivot Table'!$A$4:$L$240,MATCH(E$38,'Pivot Table'!$A$4:$L$4,0),FALSE)," ")</f>
        <v xml:space="preserve"> </v>
      </c>
      <c r="F120" s="553">
        <v>0</v>
      </c>
      <c r="G120" s="551">
        <f t="shared" si="1"/>
        <v>0</v>
      </c>
      <c r="H120" s="551" t="str">
        <f>IF($A120&gt;0,VLOOKUP($A120,'Pivot Table'!$A$4:$L$240,MATCH(H$38,'Pivot Table'!$A$4:$L$4,0),FALSE)," ")</f>
        <v xml:space="preserve"> </v>
      </c>
      <c r="I120" s="509"/>
      <c r="J120" s="509"/>
      <c r="K120" s="509"/>
      <c r="L120" s="509"/>
      <c r="M120" s="509"/>
      <c r="N120" s="529" t="str">
        <f>IF($A120&gt;0,VLOOKUP($A120,'Pivot Table'!$A$4:$L$240,MATCH(N$38,'Pivot Table'!$A$4:$L$4,0),FALSE)," ")</f>
        <v xml:space="preserve"> </v>
      </c>
      <c r="O120" s="529" t="str">
        <f>IF($A120&gt;0,VLOOKUP($A120,'Pivot Table'!$A$4:$L$240,MATCH(O$38,'Pivot Table'!$A$4:$L$4,0),FALSE)," ")</f>
        <v xml:space="preserve"> </v>
      </c>
      <c r="P120" s="529" t="str">
        <f>IF($A120&gt;0,VLOOKUP($A120,'Pivot Table'!$A$4:$L$240,MATCH(P$38,'Pivot Table'!$A$4:$L$4,0),FALSE)," ")</f>
        <v xml:space="preserve"> </v>
      </c>
      <c r="Q120" s="529" t="str">
        <f>IF($A120&gt;0,VLOOKUP($A120,'Pivot Table'!$A$4:$L$240,MATCH(Q$38,'Pivot Table'!$A$4:$L$4,0),FALSE)," ")</f>
        <v xml:space="preserve"> </v>
      </c>
      <c r="R120" s="529" t="str">
        <f>IF($A120&gt;0,VLOOKUP($A120,'Pivot Table'!$A$4:$L$240,MATCH(R$38,'Pivot Table'!$A$4:$L$4,0),FALSE)," ")</f>
        <v xml:space="preserve"> </v>
      </c>
      <c r="S120" s="529" t="str">
        <f>IF($A120&gt;0,VLOOKUP($A120,'Pivot Table'!$A$4:$L$240,MATCH(S$38,'Pivot Table'!$A$4:$L$4,0),FALSE)," ")</f>
        <v xml:space="preserve"> </v>
      </c>
    </row>
    <row r="121" spans="1:19" s="14" customFormat="1" ht="13.5" hidden="1" customHeight="1" outlineLevel="1">
      <c r="A121" s="477">
        <f>IF('Pivot Table'!A87="(blank)",0,'Pivot Table'!A87)</f>
        <v>0</v>
      </c>
      <c r="B121" s="551" t="str">
        <f>IF($A121&gt;0,VLOOKUP($A121,'Pivot Table'!$A$4:$L$240,MATCH(B$38,'Pivot Table'!$A$4:$L$4,0),FALSE)," ")</f>
        <v xml:space="preserve"> </v>
      </c>
      <c r="C121" s="529" t="str">
        <f>IF($A121&gt;0,VLOOKUP($A121,'Pivot Table'!$A$4:$L$240,MATCH(C$38,'Pivot Table'!$A$4:$L$4,0),FALSE)," ")</f>
        <v xml:space="preserve"> </v>
      </c>
      <c r="D121" s="551" t="str">
        <f>IF($A121&gt;0,VLOOKUP($A121,'Pivot Table'!$A$4:$L$240,MATCH(D$38,'Pivot Table'!$A$4:$L$4,0),FALSE)," ")</f>
        <v xml:space="preserve"> </v>
      </c>
      <c r="E121" s="551" t="str">
        <f>IF($A121&gt;0,VLOOKUP($A121,'Pivot Table'!$A$4:$L$240,MATCH(E$38,'Pivot Table'!$A$4:$L$4,0),FALSE)," ")</f>
        <v xml:space="preserve"> </v>
      </c>
      <c r="F121" s="553">
        <v>0</v>
      </c>
      <c r="G121" s="551">
        <f t="shared" si="1"/>
        <v>0</v>
      </c>
      <c r="H121" s="551" t="str">
        <f>IF($A121&gt;0,VLOOKUP($A121,'Pivot Table'!$A$4:$L$240,MATCH(H$38,'Pivot Table'!$A$4:$L$4,0),FALSE)," ")</f>
        <v xml:space="preserve"> </v>
      </c>
      <c r="I121" s="509"/>
      <c r="J121" s="509"/>
      <c r="K121" s="509"/>
      <c r="L121" s="509"/>
      <c r="M121" s="509"/>
      <c r="N121" s="529" t="str">
        <f>IF($A121&gt;0,VLOOKUP($A121,'Pivot Table'!$A$4:$L$240,MATCH(N$38,'Pivot Table'!$A$4:$L$4,0),FALSE)," ")</f>
        <v xml:space="preserve"> </v>
      </c>
      <c r="O121" s="529" t="str">
        <f>IF($A121&gt;0,VLOOKUP($A121,'Pivot Table'!$A$4:$L$240,MATCH(O$38,'Pivot Table'!$A$4:$L$4,0),FALSE)," ")</f>
        <v xml:space="preserve"> </v>
      </c>
      <c r="P121" s="529" t="str">
        <f>IF($A121&gt;0,VLOOKUP($A121,'Pivot Table'!$A$4:$L$240,MATCH(P$38,'Pivot Table'!$A$4:$L$4,0),FALSE)," ")</f>
        <v xml:space="preserve"> </v>
      </c>
      <c r="Q121" s="529" t="str">
        <f>IF($A121&gt;0,VLOOKUP($A121,'Pivot Table'!$A$4:$L$240,MATCH(Q$38,'Pivot Table'!$A$4:$L$4,0),FALSE)," ")</f>
        <v xml:space="preserve"> </v>
      </c>
      <c r="R121" s="529" t="str">
        <f>IF($A121&gt;0,VLOOKUP($A121,'Pivot Table'!$A$4:$L$240,MATCH(R$38,'Pivot Table'!$A$4:$L$4,0),FALSE)," ")</f>
        <v xml:space="preserve"> </v>
      </c>
      <c r="S121" s="529" t="str">
        <f>IF($A121&gt;0,VLOOKUP($A121,'Pivot Table'!$A$4:$L$240,MATCH(S$38,'Pivot Table'!$A$4:$L$4,0),FALSE)," ")</f>
        <v xml:space="preserve"> </v>
      </c>
    </row>
    <row r="122" spans="1:19" s="14" customFormat="1" ht="13.5" hidden="1" customHeight="1" outlineLevel="1">
      <c r="A122" s="477">
        <f>IF('Pivot Table'!A88="(blank)",0,'Pivot Table'!A88)</f>
        <v>0</v>
      </c>
      <c r="B122" s="551" t="str">
        <f>IF($A122&gt;0,VLOOKUP($A122,'Pivot Table'!$A$4:$L$240,MATCH(B$38,'Pivot Table'!$A$4:$L$4,0),FALSE)," ")</f>
        <v xml:space="preserve"> </v>
      </c>
      <c r="C122" s="529" t="str">
        <f>IF($A122&gt;0,VLOOKUP($A122,'Pivot Table'!$A$4:$L$240,MATCH(C$38,'Pivot Table'!$A$4:$L$4,0),FALSE)," ")</f>
        <v xml:space="preserve"> </v>
      </c>
      <c r="D122" s="551" t="str">
        <f>IF($A122&gt;0,VLOOKUP($A122,'Pivot Table'!$A$4:$L$240,MATCH(D$38,'Pivot Table'!$A$4:$L$4,0),FALSE)," ")</f>
        <v xml:space="preserve"> </v>
      </c>
      <c r="E122" s="551" t="str">
        <f>IF($A122&gt;0,VLOOKUP($A122,'Pivot Table'!$A$4:$L$240,MATCH(E$38,'Pivot Table'!$A$4:$L$4,0),FALSE)," ")</f>
        <v xml:space="preserve"> </v>
      </c>
      <c r="F122" s="553">
        <v>0</v>
      </c>
      <c r="G122" s="551">
        <f t="shared" si="1"/>
        <v>0</v>
      </c>
      <c r="H122" s="551" t="str">
        <f>IF($A122&gt;0,VLOOKUP($A122,'Pivot Table'!$A$4:$L$240,MATCH(H$38,'Pivot Table'!$A$4:$L$4,0),FALSE)," ")</f>
        <v xml:space="preserve"> </v>
      </c>
      <c r="I122" s="509"/>
      <c r="J122" s="509"/>
      <c r="K122" s="509"/>
      <c r="L122" s="509"/>
      <c r="M122" s="509"/>
      <c r="N122" s="529" t="str">
        <f>IF($A122&gt;0,VLOOKUP($A122,'Pivot Table'!$A$4:$L$240,MATCH(N$38,'Pivot Table'!$A$4:$L$4,0),FALSE)," ")</f>
        <v xml:space="preserve"> </v>
      </c>
      <c r="O122" s="529" t="str">
        <f>IF($A122&gt;0,VLOOKUP($A122,'Pivot Table'!$A$4:$L$240,MATCH(O$38,'Pivot Table'!$A$4:$L$4,0),FALSE)," ")</f>
        <v xml:space="preserve"> </v>
      </c>
      <c r="P122" s="529" t="str">
        <f>IF($A122&gt;0,VLOOKUP($A122,'Pivot Table'!$A$4:$L$240,MATCH(P$38,'Pivot Table'!$A$4:$L$4,0),FALSE)," ")</f>
        <v xml:space="preserve"> </v>
      </c>
      <c r="Q122" s="529" t="str">
        <f>IF($A122&gt;0,VLOOKUP($A122,'Pivot Table'!$A$4:$L$240,MATCH(Q$38,'Pivot Table'!$A$4:$L$4,0),FALSE)," ")</f>
        <v xml:space="preserve"> </v>
      </c>
      <c r="R122" s="529" t="str">
        <f>IF($A122&gt;0,VLOOKUP($A122,'Pivot Table'!$A$4:$L$240,MATCH(R$38,'Pivot Table'!$A$4:$L$4,0),FALSE)," ")</f>
        <v xml:space="preserve"> </v>
      </c>
      <c r="S122" s="529" t="str">
        <f>IF($A122&gt;0,VLOOKUP($A122,'Pivot Table'!$A$4:$L$240,MATCH(S$38,'Pivot Table'!$A$4:$L$4,0),FALSE)," ")</f>
        <v xml:space="preserve"> </v>
      </c>
    </row>
    <row r="123" spans="1:19" s="14" customFormat="1" ht="13.5" hidden="1" customHeight="1" outlineLevel="1">
      <c r="A123" s="477">
        <f>IF('Pivot Table'!A89="(blank)",0,'Pivot Table'!A89)</f>
        <v>0</v>
      </c>
      <c r="B123" s="551" t="str">
        <f>IF($A123&gt;0,VLOOKUP($A123,'Pivot Table'!$A$4:$L$240,MATCH(B$38,'Pivot Table'!$A$4:$L$4,0),FALSE)," ")</f>
        <v xml:space="preserve"> </v>
      </c>
      <c r="C123" s="529" t="str">
        <f>IF($A123&gt;0,VLOOKUP($A123,'Pivot Table'!$A$4:$L$240,MATCH(C$38,'Pivot Table'!$A$4:$L$4,0),FALSE)," ")</f>
        <v xml:space="preserve"> </v>
      </c>
      <c r="D123" s="551" t="str">
        <f>IF($A123&gt;0,VLOOKUP($A123,'Pivot Table'!$A$4:$L$240,MATCH(D$38,'Pivot Table'!$A$4:$L$4,0),FALSE)," ")</f>
        <v xml:space="preserve"> </v>
      </c>
      <c r="E123" s="551" t="str">
        <f>IF($A123&gt;0,VLOOKUP($A123,'Pivot Table'!$A$4:$L$240,MATCH(E$38,'Pivot Table'!$A$4:$L$4,0),FALSE)," ")</f>
        <v xml:space="preserve"> </v>
      </c>
      <c r="F123" s="553">
        <v>0</v>
      </c>
      <c r="G123" s="551">
        <f t="shared" si="1"/>
        <v>0</v>
      </c>
      <c r="H123" s="551" t="str">
        <f>IF($A123&gt;0,VLOOKUP($A123,'Pivot Table'!$A$4:$L$240,MATCH(H$38,'Pivot Table'!$A$4:$L$4,0),FALSE)," ")</f>
        <v xml:space="preserve"> </v>
      </c>
      <c r="I123" s="509"/>
      <c r="J123" s="509"/>
      <c r="K123" s="509"/>
      <c r="L123" s="509"/>
      <c r="M123" s="509"/>
      <c r="N123" s="529" t="str">
        <f>IF($A123&gt;0,VLOOKUP($A123,'Pivot Table'!$A$4:$L$240,MATCH(N$38,'Pivot Table'!$A$4:$L$4,0),FALSE)," ")</f>
        <v xml:space="preserve"> </v>
      </c>
      <c r="O123" s="529" t="str">
        <f>IF($A123&gt;0,VLOOKUP($A123,'Pivot Table'!$A$4:$L$240,MATCH(O$38,'Pivot Table'!$A$4:$L$4,0),FALSE)," ")</f>
        <v xml:space="preserve"> </v>
      </c>
      <c r="P123" s="529" t="str">
        <f>IF($A123&gt;0,VLOOKUP($A123,'Pivot Table'!$A$4:$L$240,MATCH(P$38,'Pivot Table'!$A$4:$L$4,0),FALSE)," ")</f>
        <v xml:space="preserve"> </v>
      </c>
      <c r="Q123" s="529" t="str">
        <f>IF($A123&gt;0,VLOOKUP($A123,'Pivot Table'!$A$4:$L$240,MATCH(Q$38,'Pivot Table'!$A$4:$L$4,0),FALSE)," ")</f>
        <v xml:space="preserve"> </v>
      </c>
      <c r="R123" s="529" t="str">
        <f>IF($A123&gt;0,VLOOKUP($A123,'Pivot Table'!$A$4:$L$240,MATCH(R$38,'Pivot Table'!$A$4:$L$4,0),FALSE)," ")</f>
        <v xml:space="preserve"> </v>
      </c>
      <c r="S123" s="529" t="str">
        <f>IF($A123&gt;0,VLOOKUP($A123,'Pivot Table'!$A$4:$L$240,MATCH(S$38,'Pivot Table'!$A$4:$L$4,0),FALSE)," ")</f>
        <v xml:space="preserve"> </v>
      </c>
    </row>
    <row r="124" spans="1:19" s="14" customFormat="1" ht="13.5" hidden="1" customHeight="1" outlineLevel="1">
      <c r="A124" s="477">
        <f>IF('Pivot Table'!A90="(blank)",0,'Pivot Table'!A90)</f>
        <v>0</v>
      </c>
      <c r="B124" s="551" t="str">
        <f>IF($A124&gt;0,VLOOKUP($A124,'Pivot Table'!$A$4:$L$240,MATCH(B$38,'Pivot Table'!$A$4:$L$4,0),FALSE)," ")</f>
        <v xml:space="preserve"> </v>
      </c>
      <c r="C124" s="529" t="str">
        <f>IF($A124&gt;0,VLOOKUP($A124,'Pivot Table'!$A$4:$L$240,MATCH(C$38,'Pivot Table'!$A$4:$L$4,0),FALSE)," ")</f>
        <v xml:space="preserve"> </v>
      </c>
      <c r="D124" s="551" t="str">
        <f>IF($A124&gt;0,VLOOKUP($A124,'Pivot Table'!$A$4:$L$240,MATCH(D$38,'Pivot Table'!$A$4:$L$4,0),FALSE)," ")</f>
        <v xml:space="preserve"> </v>
      </c>
      <c r="E124" s="551" t="str">
        <f>IF($A124&gt;0,VLOOKUP($A124,'Pivot Table'!$A$4:$L$240,MATCH(E$38,'Pivot Table'!$A$4:$L$4,0),FALSE)," ")</f>
        <v xml:space="preserve"> </v>
      </c>
      <c r="F124" s="553">
        <v>0</v>
      </c>
      <c r="G124" s="551">
        <f t="shared" si="1"/>
        <v>0</v>
      </c>
      <c r="H124" s="551" t="str">
        <f>IF($A124&gt;0,VLOOKUP($A124,'Pivot Table'!$A$4:$L$240,MATCH(H$38,'Pivot Table'!$A$4:$L$4,0),FALSE)," ")</f>
        <v xml:space="preserve"> </v>
      </c>
      <c r="I124" s="509"/>
      <c r="J124" s="509"/>
      <c r="K124" s="509"/>
      <c r="L124" s="509"/>
      <c r="M124" s="509"/>
      <c r="N124" s="529" t="str">
        <f>IF($A124&gt;0,VLOOKUP($A124,'Pivot Table'!$A$4:$L$240,MATCH(N$38,'Pivot Table'!$A$4:$L$4,0),FALSE)," ")</f>
        <v xml:space="preserve"> </v>
      </c>
      <c r="O124" s="529" t="str">
        <f>IF($A124&gt;0,VLOOKUP($A124,'Pivot Table'!$A$4:$L$240,MATCH(O$38,'Pivot Table'!$A$4:$L$4,0),FALSE)," ")</f>
        <v xml:space="preserve"> </v>
      </c>
      <c r="P124" s="529" t="str">
        <f>IF($A124&gt;0,VLOOKUP($A124,'Pivot Table'!$A$4:$L$240,MATCH(P$38,'Pivot Table'!$A$4:$L$4,0),FALSE)," ")</f>
        <v xml:space="preserve"> </v>
      </c>
      <c r="Q124" s="529" t="str">
        <f>IF($A124&gt;0,VLOOKUP($A124,'Pivot Table'!$A$4:$L$240,MATCH(Q$38,'Pivot Table'!$A$4:$L$4,0),FALSE)," ")</f>
        <v xml:space="preserve"> </v>
      </c>
      <c r="R124" s="529" t="str">
        <f>IF($A124&gt;0,VLOOKUP($A124,'Pivot Table'!$A$4:$L$240,MATCH(R$38,'Pivot Table'!$A$4:$L$4,0),FALSE)," ")</f>
        <v xml:space="preserve"> </v>
      </c>
      <c r="S124" s="529" t="str">
        <f>IF($A124&gt;0,VLOOKUP($A124,'Pivot Table'!$A$4:$L$240,MATCH(S$38,'Pivot Table'!$A$4:$L$4,0),FALSE)," ")</f>
        <v xml:space="preserve"> </v>
      </c>
    </row>
    <row r="125" spans="1:19" s="14" customFormat="1" ht="13.5" hidden="1" customHeight="1" outlineLevel="1">
      <c r="A125" s="477">
        <f>IF('Pivot Table'!A91="(blank)",0,'Pivot Table'!A91)</f>
        <v>0</v>
      </c>
      <c r="B125" s="551" t="str">
        <f>IF($A125&gt;0,VLOOKUP($A125,'Pivot Table'!$A$4:$L$240,MATCH(B$38,'Pivot Table'!$A$4:$L$4,0),FALSE)," ")</f>
        <v xml:space="preserve"> </v>
      </c>
      <c r="C125" s="529" t="str">
        <f>IF($A125&gt;0,VLOOKUP($A125,'Pivot Table'!$A$4:$L$240,MATCH(C$38,'Pivot Table'!$A$4:$L$4,0),FALSE)," ")</f>
        <v xml:space="preserve"> </v>
      </c>
      <c r="D125" s="551" t="str">
        <f>IF($A125&gt;0,VLOOKUP($A125,'Pivot Table'!$A$4:$L$240,MATCH(D$38,'Pivot Table'!$A$4:$L$4,0),FALSE)," ")</f>
        <v xml:space="preserve"> </v>
      </c>
      <c r="E125" s="551" t="str">
        <f>IF($A125&gt;0,VLOOKUP($A125,'Pivot Table'!$A$4:$L$240,MATCH(E$38,'Pivot Table'!$A$4:$L$4,0),FALSE)," ")</f>
        <v xml:space="preserve"> </v>
      </c>
      <c r="F125" s="553">
        <v>0</v>
      </c>
      <c r="G125" s="551">
        <f t="shared" si="1"/>
        <v>0</v>
      </c>
      <c r="H125" s="551" t="str">
        <f>IF($A125&gt;0,VLOOKUP($A125,'Pivot Table'!$A$4:$L$240,MATCH(H$38,'Pivot Table'!$A$4:$L$4,0),FALSE)," ")</f>
        <v xml:space="preserve"> </v>
      </c>
      <c r="I125" s="509"/>
      <c r="J125" s="509"/>
      <c r="K125" s="509"/>
      <c r="L125" s="509"/>
      <c r="M125" s="509"/>
      <c r="N125" s="529" t="str">
        <f>IF($A125&gt;0,VLOOKUP($A125,'Pivot Table'!$A$4:$L$240,MATCH(N$38,'Pivot Table'!$A$4:$L$4,0),FALSE)," ")</f>
        <v xml:space="preserve"> </v>
      </c>
      <c r="O125" s="529" t="str">
        <f>IF($A125&gt;0,VLOOKUP($A125,'Pivot Table'!$A$4:$L$240,MATCH(O$38,'Pivot Table'!$A$4:$L$4,0),FALSE)," ")</f>
        <v xml:space="preserve"> </v>
      </c>
      <c r="P125" s="529" t="str">
        <f>IF($A125&gt;0,VLOOKUP($A125,'Pivot Table'!$A$4:$L$240,MATCH(P$38,'Pivot Table'!$A$4:$L$4,0),FALSE)," ")</f>
        <v xml:space="preserve"> </v>
      </c>
      <c r="Q125" s="529" t="str">
        <f>IF($A125&gt;0,VLOOKUP($A125,'Pivot Table'!$A$4:$L$240,MATCH(Q$38,'Pivot Table'!$A$4:$L$4,0),FALSE)," ")</f>
        <v xml:space="preserve"> </v>
      </c>
      <c r="R125" s="529" t="str">
        <f>IF($A125&gt;0,VLOOKUP($A125,'Pivot Table'!$A$4:$L$240,MATCH(R$38,'Pivot Table'!$A$4:$L$4,0),FALSE)," ")</f>
        <v xml:space="preserve"> </v>
      </c>
      <c r="S125" s="529" t="str">
        <f>IF($A125&gt;0,VLOOKUP($A125,'Pivot Table'!$A$4:$L$240,MATCH(S$38,'Pivot Table'!$A$4:$L$4,0),FALSE)," ")</f>
        <v xml:space="preserve"> </v>
      </c>
    </row>
    <row r="126" spans="1:19" s="14" customFormat="1" ht="13.5" hidden="1" customHeight="1" outlineLevel="1">
      <c r="A126" s="477">
        <f>IF('Pivot Table'!A92="(blank)",0,'Pivot Table'!A92)</f>
        <v>0</v>
      </c>
      <c r="B126" s="551" t="str">
        <f>IF($A126&gt;0,VLOOKUP($A126,'Pivot Table'!$A$4:$L$240,MATCH(B$38,'Pivot Table'!$A$4:$L$4,0),FALSE)," ")</f>
        <v xml:space="preserve"> </v>
      </c>
      <c r="C126" s="529" t="str">
        <f>IF($A126&gt;0,VLOOKUP($A126,'Pivot Table'!$A$4:$L$240,MATCH(C$38,'Pivot Table'!$A$4:$L$4,0),FALSE)," ")</f>
        <v xml:space="preserve"> </v>
      </c>
      <c r="D126" s="551" t="str">
        <f>IF($A126&gt;0,VLOOKUP($A126,'Pivot Table'!$A$4:$L$240,MATCH(D$38,'Pivot Table'!$A$4:$L$4,0),FALSE)," ")</f>
        <v xml:space="preserve"> </v>
      </c>
      <c r="E126" s="551" t="str">
        <f>IF($A126&gt;0,VLOOKUP($A126,'Pivot Table'!$A$4:$L$240,MATCH(E$38,'Pivot Table'!$A$4:$L$4,0),FALSE)," ")</f>
        <v xml:space="preserve"> </v>
      </c>
      <c r="F126" s="553">
        <v>0</v>
      </c>
      <c r="G126" s="551">
        <f t="shared" si="1"/>
        <v>0</v>
      </c>
      <c r="H126" s="551" t="str">
        <f>IF($A126&gt;0,VLOOKUP($A126,'Pivot Table'!$A$4:$L$240,MATCH(H$38,'Pivot Table'!$A$4:$L$4,0),FALSE)," ")</f>
        <v xml:space="preserve"> </v>
      </c>
      <c r="I126" s="509"/>
      <c r="J126" s="509"/>
      <c r="K126" s="509"/>
      <c r="L126" s="509"/>
      <c r="M126" s="509"/>
      <c r="N126" s="529" t="str">
        <f>IF($A126&gt;0,VLOOKUP($A126,'Pivot Table'!$A$4:$L$240,MATCH(N$38,'Pivot Table'!$A$4:$L$4,0),FALSE)," ")</f>
        <v xml:space="preserve"> </v>
      </c>
      <c r="O126" s="529" t="str">
        <f>IF($A126&gt;0,VLOOKUP($A126,'Pivot Table'!$A$4:$L$240,MATCH(O$38,'Pivot Table'!$A$4:$L$4,0),FALSE)," ")</f>
        <v xml:space="preserve"> </v>
      </c>
      <c r="P126" s="529" t="str">
        <f>IF($A126&gt;0,VLOOKUP($A126,'Pivot Table'!$A$4:$L$240,MATCH(P$38,'Pivot Table'!$A$4:$L$4,0),FALSE)," ")</f>
        <v xml:space="preserve"> </v>
      </c>
      <c r="Q126" s="529" t="str">
        <f>IF($A126&gt;0,VLOOKUP($A126,'Pivot Table'!$A$4:$L$240,MATCH(Q$38,'Pivot Table'!$A$4:$L$4,0),FALSE)," ")</f>
        <v xml:space="preserve"> </v>
      </c>
      <c r="R126" s="529" t="str">
        <f>IF($A126&gt;0,VLOOKUP($A126,'Pivot Table'!$A$4:$L$240,MATCH(R$38,'Pivot Table'!$A$4:$L$4,0),FALSE)," ")</f>
        <v xml:space="preserve"> </v>
      </c>
      <c r="S126" s="529" t="str">
        <f>IF($A126&gt;0,VLOOKUP($A126,'Pivot Table'!$A$4:$L$240,MATCH(S$38,'Pivot Table'!$A$4:$L$4,0),FALSE)," ")</f>
        <v xml:space="preserve"> </v>
      </c>
    </row>
    <row r="127" spans="1:19" s="14" customFormat="1" ht="13.5" hidden="1" customHeight="1" outlineLevel="1">
      <c r="A127" s="477">
        <f>IF('Pivot Table'!A93="(blank)",0,'Pivot Table'!A93)</f>
        <v>0</v>
      </c>
      <c r="B127" s="551" t="str">
        <f>IF($A127&gt;0,VLOOKUP($A127,'Pivot Table'!$A$4:$L$240,MATCH(B$38,'Pivot Table'!$A$4:$L$4,0),FALSE)," ")</f>
        <v xml:space="preserve"> </v>
      </c>
      <c r="C127" s="529" t="str">
        <f>IF($A127&gt;0,VLOOKUP($A127,'Pivot Table'!$A$4:$L$240,MATCH(C$38,'Pivot Table'!$A$4:$L$4,0),FALSE)," ")</f>
        <v xml:space="preserve"> </v>
      </c>
      <c r="D127" s="551" t="str">
        <f>IF($A127&gt;0,VLOOKUP($A127,'Pivot Table'!$A$4:$L$240,MATCH(D$38,'Pivot Table'!$A$4:$L$4,0),FALSE)," ")</f>
        <v xml:space="preserve"> </v>
      </c>
      <c r="E127" s="551" t="str">
        <f>IF($A127&gt;0,VLOOKUP($A127,'Pivot Table'!$A$4:$L$240,MATCH(E$38,'Pivot Table'!$A$4:$L$4,0),FALSE)," ")</f>
        <v xml:space="preserve"> </v>
      </c>
      <c r="F127" s="553">
        <v>0</v>
      </c>
      <c r="G127" s="551">
        <f t="shared" si="1"/>
        <v>0</v>
      </c>
      <c r="H127" s="551" t="str">
        <f>IF($A127&gt;0,VLOOKUP($A127,'Pivot Table'!$A$4:$L$240,MATCH(H$38,'Pivot Table'!$A$4:$L$4,0),FALSE)," ")</f>
        <v xml:space="preserve"> </v>
      </c>
      <c r="I127" s="509"/>
      <c r="J127" s="509"/>
      <c r="K127" s="509"/>
      <c r="L127" s="509"/>
      <c r="M127" s="509"/>
      <c r="N127" s="529" t="str">
        <f>IF($A127&gt;0,VLOOKUP($A127,'Pivot Table'!$A$4:$L$240,MATCH(N$38,'Pivot Table'!$A$4:$L$4,0),FALSE)," ")</f>
        <v xml:space="preserve"> </v>
      </c>
      <c r="O127" s="529" t="str">
        <f>IF($A127&gt;0,VLOOKUP($A127,'Pivot Table'!$A$4:$L$240,MATCH(O$38,'Pivot Table'!$A$4:$L$4,0),FALSE)," ")</f>
        <v xml:space="preserve"> </v>
      </c>
      <c r="P127" s="529" t="str">
        <f>IF($A127&gt;0,VLOOKUP($A127,'Pivot Table'!$A$4:$L$240,MATCH(P$38,'Pivot Table'!$A$4:$L$4,0),FALSE)," ")</f>
        <v xml:space="preserve"> </v>
      </c>
      <c r="Q127" s="529" t="str">
        <f>IF($A127&gt;0,VLOOKUP($A127,'Pivot Table'!$A$4:$L$240,MATCH(Q$38,'Pivot Table'!$A$4:$L$4,0),FALSE)," ")</f>
        <v xml:space="preserve"> </v>
      </c>
      <c r="R127" s="529" t="str">
        <f>IF($A127&gt;0,VLOOKUP($A127,'Pivot Table'!$A$4:$L$240,MATCH(R$38,'Pivot Table'!$A$4:$L$4,0),FALSE)," ")</f>
        <v xml:space="preserve"> </v>
      </c>
      <c r="S127" s="529" t="str">
        <f>IF($A127&gt;0,VLOOKUP($A127,'Pivot Table'!$A$4:$L$240,MATCH(S$38,'Pivot Table'!$A$4:$L$4,0),FALSE)," ")</f>
        <v xml:space="preserve"> </v>
      </c>
    </row>
    <row r="128" spans="1:19" s="14" customFormat="1" ht="13.5" hidden="1" customHeight="1" outlineLevel="1">
      <c r="A128" s="477">
        <f>IF('Pivot Table'!A94="(blank)",0,'Pivot Table'!A94)</f>
        <v>0</v>
      </c>
      <c r="B128" s="551" t="str">
        <f>IF($A128&gt;0,VLOOKUP($A128,'Pivot Table'!$A$4:$L$240,MATCH(B$38,'Pivot Table'!$A$4:$L$4,0),FALSE)," ")</f>
        <v xml:space="preserve"> </v>
      </c>
      <c r="C128" s="529" t="str">
        <f>IF($A128&gt;0,VLOOKUP($A128,'Pivot Table'!$A$4:$L$240,MATCH(C$38,'Pivot Table'!$A$4:$L$4,0),FALSE)," ")</f>
        <v xml:space="preserve"> </v>
      </c>
      <c r="D128" s="551" t="str">
        <f>IF($A128&gt;0,VLOOKUP($A128,'Pivot Table'!$A$4:$L$240,MATCH(D$38,'Pivot Table'!$A$4:$L$4,0),FALSE)," ")</f>
        <v xml:space="preserve"> </v>
      </c>
      <c r="E128" s="551" t="str">
        <f>IF($A128&gt;0,VLOOKUP($A128,'Pivot Table'!$A$4:$L$240,MATCH(E$38,'Pivot Table'!$A$4:$L$4,0),FALSE)," ")</f>
        <v xml:space="preserve"> </v>
      </c>
      <c r="F128" s="553">
        <v>0</v>
      </c>
      <c r="G128" s="551">
        <f t="shared" si="1"/>
        <v>0</v>
      </c>
      <c r="H128" s="551" t="str">
        <f>IF($A128&gt;0,VLOOKUP($A128,'Pivot Table'!$A$4:$L$240,MATCH(H$38,'Pivot Table'!$A$4:$L$4,0),FALSE)," ")</f>
        <v xml:space="preserve"> </v>
      </c>
      <c r="I128" s="509"/>
      <c r="J128" s="509"/>
      <c r="K128" s="509"/>
      <c r="L128" s="509"/>
      <c r="M128" s="509"/>
      <c r="N128" s="529" t="str">
        <f>IF($A128&gt;0,VLOOKUP($A128,'Pivot Table'!$A$4:$L$240,MATCH(N$38,'Pivot Table'!$A$4:$L$4,0),FALSE)," ")</f>
        <v xml:space="preserve"> </v>
      </c>
      <c r="O128" s="529" t="str">
        <f>IF($A128&gt;0,VLOOKUP($A128,'Pivot Table'!$A$4:$L$240,MATCH(O$38,'Pivot Table'!$A$4:$L$4,0),FALSE)," ")</f>
        <v xml:space="preserve"> </v>
      </c>
      <c r="P128" s="529" t="str">
        <f>IF($A128&gt;0,VLOOKUP($A128,'Pivot Table'!$A$4:$L$240,MATCH(P$38,'Pivot Table'!$A$4:$L$4,0),FALSE)," ")</f>
        <v xml:space="preserve"> </v>
      </c>
      <c r="Q128" s="529" t="str">
        <f>IF($A128&gt;0,VLOOKUP($A128,'Pivot Table'!$A$4:$L$240,MATCH(Q$38,'Pivot Table'!$A$4:$L$4,0),FALSE)," ")</f>
        <v xml:space="preserve"> </v>
      </c>
      <c r="R128" s="529" t="str">
        <f>IF($A128&gt;0,VLOOKUP($A128,'Pivot Table'!$A$4:$L$240,MATCH(R$38,'Pivot Table'!$A$4:$L$4,0),FALSE)," ")</f>
        <v xml:space="preserve"> </v>
      </c>
      <c r="S128" s="529" t="str">
        <f>IF($A128&gt;0,VLOOKUP($A128,'Pivot Table'!$A$4:$L$240,MATCH(S$38,'Pivot Table'!$A$4:$L$4,0),FALSE)," ")</f>
        <v xml:space="preserve"> </v>
      </c>
    </row>
    <row r="129" spans="1:19" s="14" customFormat="1" ht="13.5" hidden="1" customHeight="1" outlineLevel="1">
      <c r="A129" s="477">
        <f>IF('Pivot Table'!A95="(blank)",0,'Pivot Table'!A95)</f>
        <v>0</v>
      </c>
      <c r="B129" s="551" t="str">
        <f>IF($A129&gt;0,VLOOKUP($A129,'Pivot Table'!$A$4:$L$240,MATCH(B$38,'Pivot Table'!$A$4:$L$4,0),FALSE)," ")</f>
        <v xml:space="preserve"> </v>
      </c>
      <c r="C129" s="529" t="str">
        <f>IF($A129&gt;0,VLOOKUP($A129,'Pivot Table'!$A$4:$L$240,MATCH(C$38,'Pivot Table'!$A$4:$L$4,0),FALSE)," ")</f>
        <v xml:space="preserve"> </v>
      </c>
      <c r="D129" s="551" t="str">
        <f>IF($A129&gt;0,VLOOKUP($A129,'Pivot Table'!$A$4:$L$240,MATCH(D$38,'Pivot Table'!$A$4:$L$4,0),FALSE)," ")</f>
        <v xml:space="preserve"> </v>
      </c>
      <c r="E129" s="551" t="str">
        <f>IF($A129&gt;0,VLOOKUP($A129,'Pivot Table'!$A$4:$L$240,MATCH(E$38,'Pivot Table'!$A$4:$L$4,0),FALSE)," ")</f>
        <v xml:space="preserve"> </v>
      </c>
      <c r="F129" s="553">
        <v>0</v>
      </c>
      <c r="G129" s="551">
        <f t="shared" si="1"/>
        <v>0</v>
      </c>
      <c r="H129" s="551" t="str">
        <f>IF($A129&gt;0,VLOOKUP($A129,'Pivot Table'!$A$4:$L$240,MATCH(H$38,'Pivot Table'!$A$4:$L$4,0),FALSE)," ")</f>
        <v xml:space="preserve"> </v>
      </c>
      <c r="I129" s="509"/>
      <c r="J129" s="509"/>
      <c r="K129" s="509"/>
      <c r="L129" s="509"/>
      <c r="M129" s="509"/>
      <c r="N129" s="529" t="str">
        <f>IF($A129&gt;0,VLOOKUP($A129,'Pivot Table'!$A$4:$L$240,MATCH(N$38,'Pivot Table'!$A$4:$L$4,0),FALSE)," ")</f>
        <v xml:space="preserve"> </v>
      </c>
      <c r="O129" s="529" t="str">
        <f>IF($A129&gt;0,VLOOKUP($A129,'Pivot Table'!$A$4:$L$240,MATCH(O$38,'Pivot Table'!$A$4:$L$4,0),FALSE)," ")</f>
        <v xml:space="preserve"> </v>
      </c>
      <c r="P129" s="529" t="str">
        <f>IF($A129&gt;0,VLOOKUP($A129,'Pivot Table'!$A$4:$L$240,MATCH(P$38,'Pivot Table'!$A$4:$L$4,0),FALSE)," ")</f>
        <v xml:space="preserve"> </v>
      </c>
      <c r="Q129" s="529" t="str">
        <f>IF($A129&gt;0,VLOOKUP($A129,'Pivot Table'!$A$4:$L$240,MATCH(Q$38,'Pivot Table'!$A$4:$L$4,0),FALSE)," ")</f>
        <v xml:space="preserve"> </v>
      </c>
      <c r="R129" s="529" t="str">
        <f>IF($A129&gt;0,VLOOKUP($A129,'Pivot Table'!$A$4:$L$240,MATCH(R$38,'Pivot Table'!$A$4:$L$4,0),FALSE)," ")</f>
        <v xml:space="preserve"> </v>
      </c>
      <c r="S129" s="529" t="str">
        <f>IF($A129&gt;0,VLOOKUP($A129,'Pivot Table'!$A$4:$L$240,MATCH(S$38,'Pivot Table'!$A$4:$L$4,0),FALSE)," ")</f>
        <v xml:space="preserve"> </v>
      </c>
    </row>
    <row r="130" spans="1:19" s="14" customFormat="1" ht="13.5" hidden="1" customHeight="1" outlineLevel="1">
      <c r="A130" s="477">
        <f>IF('Pivot Table'!A96="(blank)",0,'Pivot Table'!A96)</f>
        <v>0</v>
      </c>
      <c r="B130" s="551" t="str">
        <f>IF($A130&gt;0,VLOOKUP($A130,'Pivot Table'!$A$4:$L$240,MATCH(B$38,'Pivot Table'!$A$4:$L$4,0),FALSE)," ")</f>
        <v xml:space="preserve"> </v>
      </c>
      <c r="C130" s="529" t="str">
        <f>IF($A130&gt;0,VLOOKUP($A130,'Pivot Table'!$A$4:$L$240,MATCH(C$38,'Pivot Table'!$A$4:$L$4,0),FALSE)," ")</f>
        <v xml:space="preserve"> </v>
      </c>
      <c r="D130" s="551" t="str">
        <f>IF($A130&gt;0,VLOOKUP($A130,'Pivot Table'!$A$4:$L$240,MATCH(D$38,'Pivot Table'!$A$4:$L$4,0),FALSE)," ")</f>
        <v xml:space="preserve"> </v>
      </c>
      <c r="E130" s="551" t="str">
        <f>IF($A130&gt;0,VLOOKUP($A130,'Pivot Table'!$A$4:$L$240,MATCH(E$38,'Pivot Table'!$A$4:$L$4,0),FALSE)," ")</f>
        <v xml:space="preserve"> </v>
      </c>
      <c r="F130" s="553">
        <v>0</v>
      </c>
      <c r="G130" s="551">
        <f t="shared" si="1"/>
        <v>0</v>
      </c>
      <c r="H130" s="551" t="str">
        <f>IF($A130&gt;0,VLOOKUP($A130,'Pivot Table'!$A$4:$L$240,MATCH(H$38,'Pivot Table'!$A$4:$L$4,0),FALSE)," ")</f>
        <v xml:space="preserve"> </v>
      </c>
      <c r="I130" s="509"/>
      <c r="J130" s="509"/>
      <c r="K130" s="509"/>
      <c r="L130" s="509"/>
      <c r="M130" s="509"/>
      <c r="N130" s="529" t="str">
        <f>IF($A130&gt;0,VLOOKUP($A130,'Pivot Table'!$A$4:$L$240,MATCH(N$38,'Pivot Table'!$A$4:$L$4,0),FALSE)," ")</f>
        <v xml:space="preserve"> </v>
      </c>
      <c r="O130" s="529" t="str">
        <f>IF($A130&gt;0,VLOOKUP($A130,'Pivot Table'!$A$4:$L$240,MATCH(O$38,'Pivot Table'!$A$4:$L$4,0),FALSE)," ")</f>
        <v xml:space="preserve"> </v>
      </c>
      <c r="P130" s="529" t="str">
        <f>IF($A130&gt;0,VLOOKUP($A130,'Pivot Table'!$A$4:$L$240,MATCH(P$38,'Pivot Table'!$A$4:$L$4,0),FALSE)," ")</f>
        <v xml:space="preserve"> </v>
      </c>
      <c r="Q130" s="529" t="str">
        <f>IF($A130&gt;0,VLOOKUP($A130,'Pivot Table'!$A$4:$L$240,MATCH(Q$38,'Pivot Table'!$A$4:$L$4,0),FALSE)," ")</f>
        <v xml:space="preserve"> </v>
      </c>
      <c r="R130" s="529" t="str">
        <f>IF($A130&gt;0,VLOOKUP($A130,'Pivot Table'!$A$4:$L$240,MATCH(R$38,'Pivot Table'!$A$4:$L$4,0),FALSE)," ")</f>
        <v xml:space="preserve"> </v>
      </c>
      <c r="S130" s="529" t="str">
        <f>IF($A130&gt;0,VLOOKUP($A130,'Pivot Table'!$A$4:$L$240,MATCH(S$38,'Pivot Table'!$A$4:$L$4,0),FALSE)," ")</f>
        <v xml:space="preserve"> </v>
      </c>
    </row>
    <row r="131" spans="1:19" s="14" customFormat="1" ht="13.5" hidden="1" customHeight="1" outlineLevel="1">
      <c r="A131" s="477">
        <f>IF('Pivot Table'!A97="(blank)",0,'Pivot Table'!A97)</f>
        <v>0</v>
      </c>
      <c r="B131" s="551" t="str">
        <f>IF($A131&gt;0,VLOOKUP($A131,'Pivot Table'!$A$4:$L$240,MATCH(B$38,'Pivot Table'!$A$4:$L$4,0),FALSE)," ")</f>
        <v xml:space="preserve"> </v>
      </c>
      <c r="C131" s="529" t="str">
        <f>IF($A131&gt;0,VLOOKUP($A131,'Pivot Table'!$A$4:$L$240,MATCH(C$38,'Pivot Table'!$A$4:$L$4,0),FALSE)," ")</f>
        <v xml:space="preserve"> </v>
      </c>
      <c r="D131" s="551" t="str">
        <f>IF($A131&gt;0,VLOOKUP($A131,'Pivot Table'!$A$4:$L$240,MATCH(D$38,'Pivot Table'!$A$4:$L$4,0),FALSE)," ")</f>
        <v xml:space="preserve"> </v>
      </c>
      <c r="E131" s="551" t="str">
        <f>IF($A131&gt;0,VLOOKUP($A131,'Pivot Table'!$A$4:$L$240,MATCH(E$38,'Pivot Table'!$A$4:$L$4,0),FALSE)," ")</f>
        <v xml:space="preserve"> </v>
      </c>
      <c r="F131" s="553">
        <v>0</v>
      </c>
      <c r="G131" s="551">
        <f t="shared" si="1"/>
        <v>0</v>
      </c>
      <c r="H131" s="551" t="str">
        <f>IF($A131&gt;0,VLOOKUP($A131,'Pivot Table'!$A$4:$L$240,MATCH(H$38,'Pivot Table'!$A$4:$L$4,0),FALSE)," ")</f>
        <v xml:space="preserve"> </v>
      </c>
      <c r="I131" s="509"/>
      <c r="J131" s="509"/>
      <c r="K131" s="509"/>
      <c r="L131" s="509"/>
      <c r="M131" s="509"/>
      <c r="N131" s="529" t="str">
        <f>IF($A131&gt;0,VLOOKUP($A131,'Pivot Table'!$A$4:$L$240,MATCH(N$38,'Pivot Table'!$A$4:$L$4,0),FALSE)," ")</f>
        <v xml:space="preserve"> </v>
      </c>
      <c r="O131" s="529" t="str">
        <f>IF($A131&gt;0,VLOOKUP($A131,'Pivot Table'!$A$4:$L$240,MATCH(O$38,'Pivot Table'!$A$4:$L$4,0),FALSE)," ")</f>
        <v xml:space="preserve"> </v>
      </c>
      <c r="P131" s="529" t="str">
        <f>IF($A131&gt;0,VLOOKUP($A131,'Pivot Table'!$A$4:$L$240,MATCH(P$38,'Pivot Table'!$A$4:$L$4,0),FALSE)," ")</f>
        <v xml:space="preserve"> </v>
      </c>
      <c r="Q131" s="529" t="str">
        <f>IF($A131&gt;0,VLOOKUP($A131,'Pivot Table'!$A$4:$L$240,MATCH(Q$38,'Pivot Table'!$A$4:$L$4,0),FALSE)," ")</f>
        <v xml:space="preserve"> </v>
      </c>
      <c r="R131" s="529" t="str">
        <f>IF($A131&gt;0,VLOOKUP($A131,'Pivot Table'!$A$4:$L$240,MATCH(R$38,'Pivot Table'!$A$4:$L$4,0),FALSE)," ")</f>
        <v xml:space="preserve"> </v>
      </c>
      <c r="S131" s="529" t="str">
        <f>IF($A131&gt;0,VLOOKUP($A131,'Pivot Table'!$A$4:$L$240,MATCH(S$38,'Pivot Table'!$A$4:$L$4,0),FALSE)," ")</f>
        <v xml:space="preserve"> </v>
      </c>
    </row>
    <row r="132" spans="1:19" s="14" customFormat="1" ht="13.5" hidden="1" customHeight="1" outlineLevel="1">
      <c r="A132" s="477">
        <f>IF('Pivot Table'!A98="(blank)",0,'Pivot Table'!A98)</f>
        <v>0</v>
      </c>
      <c r="B132" s="551" t="str">
        <f>IF($A132&gt;0,VLOOKUP($A132,'Pivot Table'!$A$4:$L$240,MATCH(B$38,'Pivot Table'!$A$4:$L$4,0),FALSE)," ")</f>
        <v xml:space="preserve"> </v>
      </c>
      <c r="C132" s="529" t="str">
        <f>IF($A132&gt;0,VLOOKUP($A132,'Pivot Table'!$A$4:$L$240,MATCH(C$38,'Pivot Table'!$A$4:$L$4,0),FALSE)," ")</f>
        <v xml:space="preserve"> </v>
      </c>
      <c r="D132" s="551" t="str">
        <f>IF($A132&gt;0,VLOOKUP($A132,'Pivot Table'!$A$4:$L$240,MATCH(D$38,'Pivot Table'!$A$4:$L$4,0),FALSE)," ")</f>
        <v xml:space="preserve"> </v>
      </c>
      <c r="E132" s="551" t="str">
        <f>IF($A132&gt;0,VLOOKUP($A132,'Pivot Table'!$A$4:$L$240,MATCH(E$38,'Pivot Table'!$A$4:$L$4,0),FALSE)," ")</f>
        <v xml:space="preserve"> </v>
      </c>
      <c r="F132" s="553">
        <v>0</v>
      </c>
      <c r="G132" s="551">
        <f t="shared" si="1"/>
        <v>0</v>
      </c>
      <c r="H132" s="551" t="str">
        <f>IF($A132&gt;0,VLOOKUP($A132,'Pivot Table'!$A$4:$L$240,MATCH(H$38,'Pivot Table'!$A$4:$L$4,0),FALSE)," ")</f>
        <v xml:space="preserve"> </v>
      </c>
      <c r="I132" s="509"/>
      <c r="J132" s="509"/>
      <c r="K132" s="509"/>
      <c r="L132" s="509"/>
      <c r="M132" s="509"/>
      <c r="N132" s="529" t="str">
        <f>IF($A132&gt;0,VLOOKUP($A132,'Pivot Table'!$A$4:$L$240,MATCH(N$38,'Pivot Table'!$A$4:$L$4,0),FALSE)," ")</f>
        <v xml:space="preserve"> </v>
      </c>
      <c r="O132" s="529" t="str">
        <f>IF($A132&gt;0,VLOOKUP($A132,'Pivot Table'!$A$4:$L$240,MATCH(O$38,'Pivot Table'!$A$4:$L$4,0),FALSE)," ")</f>
        <v xml:space="preserve"> </v>
      </c>
      <c r="P132" s="529" t="str">
        <f>IF($A132&gt;0,VLOOKUP($A132,'Pivot Table'!$A$4:$L$240,MATCH(P$38,'Pivot Table'!$A$4:$L$4,0),FALSE)," ")</f>
        <v xml:space="preserve"> </v>
      </c>
      <c r="Q132" s="529" t="str">
        <f>IF($A132&gt;0,VLOOKUP($A132,'Pivot Table'!$A$4:$L$240,MATCH(Q$38,'Pivot Table'!$A$4:$L$4,0),FALSE)," ")</f>
        <v xml:space="preserve"> </v>
      </c>
      <c r="R132" s="529" t="str">
        <f>IF($A132&gt;0,VLOOKUP($A132,'Pivot Table'!$A$4:$L$240,MATCH(R$38,'Pivot Table'!$A$4:$L$4,0),FALSE)," ")</f>
        <v xml:space="preserve"> </v>
      </c>
      <c r="S132" s="529" t="str">
        <f>IF($A132&gt;0,VLOOKUP($A132,'Pivot Table'!$A$4:$L$240,MATCH(S$38,'Pivot Table'!$A$4:$L$4,0),FALSE)," ")</f>
        <v xml:space="preserve"> </v>
      </c>
    </row>
    <row r="133" spans="1:19" s="14" customFormat="1" ht="13.5" hidden="1" customHeight="1" outlineLevel="1">
      <c r="A133" s="477">
        <f>IF('Pivot Table'!A99="(blank)",0,'Pivot Table'!A99)</f>
        <v>0</v>
      </c>
      <c r="B133" s="551" t="str">
        <f>IF($A133&gt;0,VLOOKUP($A133,'Pivot Table'!$A$4:$L$240,MATCH(B$38,'Pivot Table'!$A$4:$L$4,0),FALSE)," ")</f>
        <v xml:space="preserve"> </v>
      </c>
      <c r="C133" s="529" t="str">
        <f>IF($A133&gt;0,VLOOKUP($A133,'Pivot Table'!$A$4:$L$240,MATCH(C$38,'Pivot Table'!$A$4:$L$4,0),FALSE)," ")</f>
        <v xml:space="preserve"> </v>
      </c>
      <c r="D133" s="551" t="str">
        <f>IF($A133&gt;0,VLOOKUP($A133,'Pivot Table'!$A$4:$L$240,MATCH(D$38,'Pivot Table'!$A$4:$L$4,0),FALSE)," ")</f>
        <v xml:space="preserve"> </v>
      </c>
      <c r="E133" s="551" t="str">
        <f>IF($A133&gt;0,VLOOKUP($A133,'Pivot Table'!$A$4:$L$240,MATCH(E$38,'Pivot Table'!$A$4:$L$4,0),FALSE)," ")</f>
        <v xml:space="preserve"> </v>
      </c>
      <c r="F133" s="553">
        <v>0</v>
      </c>
      <c r="G133" s="551">
        <f t="shared" si="1"/>
        <v>0</v>
      </c>
      <c r="H133" s="551" t="str">
        <f>IF($A133&gt;0,VLOOKUP($A133,'Pivot Table'!$A$4:$L$240,MATCH(H$38,'Pivot Table'!$A$4:$L$4,0),FALSE)," ")</f>
        <v xml:space="preserve"> </v>
      </c>
      <c r="I133" s="509"/>
      <c r="J133" s="509"/>
      <c r="K133" s="509"/>
      <c r="L133" s="509"/>
      <c r="M133" s="509"/>
      <c r="N133" s="529" t="str">
        <f>IF($A133&gt;0,VLOOKUP($A133,'Pivot Table'!$A$4:$L$240,MATCH(N$38,'Pivot Table'!$A$4:$L$4,0),FALSE)," ")</f>
        <v xml:space="preserve"> </v>
      </c>
      <c r="O133" s="529" t="str">
        <f>IF($A133&gt;0,VLOOKUP($A133,'Pivot Table'!$A$4:$L$240,MATCH(O$38,'Pivot Table'!$A$4:$L$4,0),FALSE)," ")</f>
        <v xml:space="preserve"> </v>
      </c>
      <c r="P133" s="529" t="str">
        <f>IF($A133&gt;0,VLOOKUP($A133,'Pivot Table'!$A$4:$L$240,MATCH(P$38,'Pivot Table'!$A$4:$L$4,0),FALSE)," ")</f>
        <v xml:space="preserve"> </v>
      </c>
      <c r="Q133" s="529" t="str">
        <f>IF($A133&gt;0,VLOOKUP($A133,'Pivot Table'!$A$4:$L$240,MATCH(Q$38,'Pivot Table'!$A$4:$L$4,0),FALSE)," ")</f>
        <v xml:space="preserve"> </v>
      </c>
      <c r="R133" s="529" t="str">
        <f>IF($A133&gt;0,VLOOKUP($A133,'Pivot Table'!$A$4:$L$240,MATCH(R$38,'Pivot Table'!$A$4:$L$4,0),FALSE)," ")</f>
        <v xml:space="preserve"> </v>
      </c>
      <c r="S133" s="529" t="str">
        <f>IF($A133&gt;0,VLOOKUP($A133,'Pivot Table'!$A$4:$L$240,MATCH(S$38,'Pivot Table'!$A$4:$L$4,0),FALSE)," ")</f>
        <v xml:space="preserve"> </v>
      </c>
    </row>
    <row r="134" spans="1:19" s="14" customFormat="1" ht="13.5" hidden="1" customHeight="1" outlineLevel="1">
      <c r="A134" s="477">
        <f>IF('Pivot Table'!A100="(blank)",0,'Pivot Table'!A100)</f>
        <v>0</v>
      </c>
      <c r="B134" s="551" t="str">
        <f>IF($A134&gt;0,VLOOKUP($A134,'Pivot Table'!$A$4:$L$240,MATCH(B$38,'Pivot Table'!$A$4:$L$4,0),FALSE)," ")</f>
        <v xml:space="preserve"> </v>
      </c>
      <c r="C134" s="529" t="str">
        <f>IF($A134&gt;0,VLOOKUP($A134,'Pivot Table'!$A$4:$L$240,MATCH(C$38,'Pivot Table'!$A$4:$L$4,0),FALSE)," ")</f>
        <v xml:space="preserve"> </v>
      </c>
      <c r="D134" s="551" t="str">
        <f>IF($A134&gt;0,VLOOKUP($A134,'Pivot Table'!$A$4:$L$240,MATCH(D$38,'Pivot Table'!$A$4:$L$4,0),FALSE)," ")</f>
        <v xml:space="preserve"> </v>
      </c>
      <c r="E134" s="551" t="str">
        <f>IF($A134&gt;0,VLOOKUP($A134,'Pivot Table'!$A$4:$L$240,MATCH(E$38,'Pivot Table'!$A$4:$L$4,0),FALSE)," ")</f>
        <v xml:space="preserve"> </v>
      </c>
      <c r="F134" s="553">
        <v>0</v>
      </c>
      <c r="G134" s="551">
        <f t="shared" si="1"/>
        <v>0</v>
      </c>
      <c r="H134" s="551" t="str">
        <f>IF($A134&gt;0,VLOOKUP($A134,'Pivot Table'!$A$4:$L$240,MATCH(H$38,'Pivot Table'!$A$4:$L$4,0),FALSE)," ")</f>
        <v xml:space="preserve"> </v>
      </c>
      <c r="I134" s="509"/>
      <c r="J134" s="509"/>
      <c r="K134" s="509"/>
      <c r="L134" s="509"/>
      <c r="M134" s="509"/>
      <c r="N134" s="529" t="str">
        <f>IF($A134&gt;0,VLOOKUP($A134,'Pivot Table'!$A$4:$L$240,MATCH(N$38,'Pivot Table'!$A$4:$L$4,0),FALSE)," ")</f>
        <v xml:space="preserve"> </v>
      </c>
      <c r="O134" s="529" t="str">
        <f>IF($A134&gt;0,VLOOKUP($A134,'Pivot Table'!$A$4:$L$240,MATCH(O$38,'Pivot Table'!$A$4:$L$4,0),FALSE)," ")</f>
        <v xml:space="preserve"> </v>
      </c>
      <c r="P134" s="529" t="str">
        <f>IF($A134&gt;0,VLOOKUP($A134,'Pivot Table'!$A$4:$L$240,MATCH(P$38,'Pivot Table'!$A$4:$L$4,0),FALSE)," ")</f>
        <v xml:space="preserve"> </v>
      </c>
      <c r="Q134" s="529" t="str">
        <f>IF($A134&gt;0,VLOOKUP($A134,'Pivot Table'!$A$4:$L$240,MATCH(Q$38,'Pivot Table'!$A$4:$L$4,0),FALSE)," ")</f>
        <v xml:space="preserve"> </v>
      </c>
      <c r="R134" s="529" t="str">
        <f>IF($A134&gt;0,VLOOKUP($A134,'Pivot Table'!$A$4:$L$240,MATCH(R$38,'Pivot Table'!$A$4:$L$4,0),FALSE)," ")</f>
        <v xml:space="preserve"> </v>
      </c>
      <c r="S134" s="529" t="str">
        <f>IF($A134&gt;0,VLOOKUP($A134,'Pivot Table'!$A$4:$L$240,MATCH(S$38,'Pivot Table'!$A$4:$L$4,0),FALSE)," ")</f>
        <v xml:space="preserve"> </v>
      </c>
    </row>
    <row r="135" spans="1:19" s="14" customFormat="1" ht="13.5" hidden="1" customHeight="1" outlineLevel="1">
      <c r="A135" s="477">
        <f>IF('Pivot Table'!A101="(blank)",0,'Pivot Table'!A101)</f>
        <v>0</v>
      </c>
      <c r="B135" s="551" t="str">
        <f>IF($A135&gt;0,VLOOKUP($A135,'Pivot Table'!$A$4:$L$240,MATCH(B$38,'Pivot Table'!$A$4:$L$4,0),FALSE)," ")</f>
        <v xml:space="preserve"> </v>
      </c>
      <c r="C135" s="529" t="str">
        <f>IF($A135&gt;0,VLOOKUP($A135,'Pivot Table'!$A$4:$L$240,MATCH(C$38,'Pivot Table'!$A$4:$L$4,0),FALSE)," ")</f>
        <v xml:space="preserve"> </v>
      </c>
      <c r="D135" s="551" t="str">
        <f>IF($A135&gt;0,VLOOKUP($A135,'Pivot Table'!$A$4:$L$240,MATCH(D$38,'Pivot Table'!$A$4:$L$4,0),FALSE)," ")</f>
        <v xml:space="preserve"> </v>
      </c>
      <c r="E135" s="551" t="str">
        <f>IF($A135&gt;0,VLOOKUP($A135,'Pivot Table'!$A$4:$L$240,MATCH(E$38,'Pivot Table'!$A$4:$L$4,0),FALSE)," ")</f>
        <v xml:space="preserve"> </v>
      </c>
      <c r="F135" s="553">
        <v>0</v>
      </c>
      <c r="G135" s="551">
        <f t="shared" si="1"/>
        <v>0</v>
      </c>
      <c r="H135" s="551" t="str">
        <f>IF($A135&gt;0,VLOOKUP($A135,'Pivot Table'!$A$4:$L$240,MATCH(H$38,'Pivot Table'!$A$4:$L$4,0),FALSE)," ")</f>
        <v xml:space="preserve"> </v>
      </c>
      <c r="I135" s="509"/>
      <c r="J135" s="509"/>
      <c r="K135" s="509"/>
      <c r="L135" s="509"/>
      <c r="M135" s="509"/>
      <c r="N135" s="529" t="str">
        <f>IF($A135&gt;0,VLOOKUP($A135,'Pivot Table'!$A$4:$L$240,MATCH(N$38,'Pivot Table'!$A$4:$L$4,0),FALSE)," ")</f>
        <v xml:space="preserve"> </v>
      </c>
      <c r="O135" s="529" t="str">
        <f>IF($A135&gt;0,VLOOKUP($A135,'Pivot Table'!$A$4:$L$240,MATCH(O$38,'Pivot Table'!$A$4:$L$4,0),FALSE)," ")</f>
        <v xml:space="preserve"> </v>
      </c>
      <c r="P135" s="529" t="str">
        <f>IF($A135&gt;0,VLOOKUP($A135,'Pivot Table'!$A$4:$L$240,MATCH(P$38,'Pivot Table'!$A$4:$L$4,0),FALSE)," ")</f>
        <v xml:space="preserve"> </v>
      </c>
      <c r="Q135" s="529" t="str">
        <f>IF($A135&gt;0,VLOOKUP($A135,'Pivot Table'!$A$4:$L$240,MATCH(Q$38,'Pivot Table'!$A$4:$L$4,0),FALSE)," ")</f>
        <v xml:space="preserve"> </v>
      </c>
      <c r="R135" s="529" t="str">
        <f>IF($A135&gt;0,VLOOKUP($A135,'Pivot Table'!$A$4:$L$240,MATCH(R$38,'Pivot Table'!$A$4:$L$4,0),FALSE)," ")</f>
        <v xml:space="preserve"> </v>
      </c>
      <c r="S135" s="529" t="str">
        <f>IF($A135&gt;0,VLOOKUP($A135,'Pivot Table'!$A$4:$L$240,MATCH(S$38,'Pivot Table'!$A$4:$L$4,0),FALSE)," ")</f>
        <v xml:space="preserve"> </v>
      </c>
    </row>
    <row r="136" spans="1:19" s="14" customFormat="1" ht="13.5" hidden="1" customHeight="1" outlineLevel="1">
      <c r="A136" s="477">
        <f>IF('Pivot Table'!A102="(blank)",0,'Pivot Table'!A102)</f>
        <v>0</v>
      </c>
      <c r="B136" s="551" t="str">
        <f>IF($A136&gt;0,VLOOKUP($A136,'Pivot Table'!$A$4:$L$240,MATCH(B$38,'Pivot Table'!$A$4:$L$4,0),FALSE)," ")</f>
        <v xml:space="preserve"> </v>
      </c>
      <c r="C136" s="529" t="str">
        <f>IF($A136&gt;0,VLOOKUP($A136,'Pivot Table'!$A$4:$L$240,MATCH(C$38,'Pivot Table'!$A$4:$L$4,0),FALSE)," ")</f>
        <v xml:space="preserve"> </v>
      </c>
      <c r="D136" s="551" t="str">
        <f>IF($A136&gt;0,VLOOKUP($A136,'Pivot Table'!$A$4:$L$240,MATCH(D$38,'Pivot Table'!$A$4:$L$4,0),FALSE)," ")</f>
        <v xml:space="preserve"> </v>
      </c>
      <c r="E136" s="551" t="str">
        <f>IF($A136&gt;0,VLOOKUP($A136,'Pivot Table'!$A$4:$L$240,MATCH(E$38,'Pivot Table'!$A$4:$L$4,0),FALSE)," ")</f>
        <v xml:space="preserve"> </v>
      </c>
      <c r="F136" s="553">
        <v>0</v>
      </c>
      <c r="G136" s="551">
        <f t="shared" si="1"/>
        <v>0</v>
      </c>
      <c r="H136" s="551" t="str">
        <f>IF($A136&gt;0,VLOOKUP($A136,'Pivot Table'!$A$4:$L$240,MATCH(H$38,'Pivot Table'!$A$4:$L$4,0),FALSE)," ")</f>
        <v xml:space="preserve"> </v>
      </c>
      <c r="I136" s="509"/>
      <c r="J136" s="509"/>
      <c r="K136" s="509"/>
      <c r="L136" s="509"/>
      <c r="M136" s="509"/>
      <c r="N136" s="529" t="str">
        <f>IF($A136&gt;0,VLOOKUP($A136,'Pivot Table'!$A$4:$L$240,MATCH(N$38,'Pivot Table'!$A$4:$L$4,0),FALSE)," ")</f>
        <v xml:space="preserve"> </v>
      </c>
      <c r="O136" s="529" t="str">
        <f>IF($A136&gt;0,VLOOKUP($A136,'Pivot Table'!$A$4:$L$240,MATCH(O$38,'Pivot Table'!$A$4:$L$4,0),FALSE)," ")</f>
        <v xml:space="preserve"> </v>
      </c>
      <c r="P136" s="529" t="str">
        <f>IF($A136&gt;0,VLOOKUP($A136,'Pivot Table'!$A$4:$L$240,MATCH(P$38,'Pivot Table'!$A$4:$L$4,0),FALSE)," ")</f>
        <v xml:space="preserve"> </v>
      </c>
      <c r="Q136" s="529" t="str">
        <f>IF($A136&gt;0,VLOOKUP($A136,'Pivot Table'!$A$4:$L$240,MATCH(Q$38,'Pivot Table'!$A$4:$L$4,0),FALSE)," ")</f>
        <v xml:space="preserve"> </v>
      </c>
      <c r="R136" s="529" t="str">
        <f>IF($A136&gt;0,VLOOKUP($A136,'Pivot Table'!$A$4:$L$240,MATCH(R$38,'Pivot Table'!$A$4:$L$4,0),FALSE)," ")</f>
        <v xml:space="preserve"> </v>
      </c>
      <c r="S136" s="529" t="str">
        <f>IF($A136&gt;0,VLOOKUP($A136,'Pivot Table'!$A$4:$L$240,MATCH(S$38,'Pivot Table'!$A$4:$L$4,0),FALSE)," ")</f>
        <v xml:space="preserve"> </v>
      </c>
    </row>
    <row r="137" spans="1:19" s="14" customFormat="1" ht="13.5" hidden="1" customHeight="1" outlineLevel="1">
      <c r="A137" s="477">
        <f>IF('Pivot Table'!A103="(blank)",0,'Pivot Table'!A103)</f>
        <v>0</v>
      </c>
      <c r="B137" s="551" t="str">
        <f>IF($A137&gt;0,VLOOKUP($A137,'Pivot Table'!$A$4:$L$240,MATCH(B$38,'Pivot Table'!$A$4:$L$4,0),FALSE)," ")</f>
        <v xml:space="preserve"> </v>
      </c>
      <c r="C137" s="529" t="str">
        <f>IF($A137&gt;0,VLOOKUP($A137,'Pivot Table'!$A$4:$L$240,MATCH(C$38,'Pivot Table'!$A$4:$L$4,0),FALSE)," ")</f>
        <v xml:space="preserve"> </v>
      </c>
      <c r="D137" s="551" t="str">
        <f>IF($A137&gt;0,VLOOKUP($A137,'Pivot Table'!$A$4:$L$240,MATCH(D$38,'Pivot Table'!$A$4:$L$4,0),FALSE)," ")</f>
        <v xml:space="preserve"> </v>
      </c>
      <c r="E137" s="551" t="str">
        <f>IF($A137&gt;0,VLOOKUP($A137,'Pivot Table'!$A$4:$L$240,MATCH(E$38,'Pivot Table'!$A$4:$L$4,0),FALSE)," ")</f>
        <v xml:space="preserve"> </v>
      </c>
      <c r="F137" s="553">
        <v>0</v>
      </c>
      <c r="G137" s="551">
        <f t="shared" si="1"/>
        <v>0</v>
      </c>
      <c r="H137" s="551" t="str">
        <f>IF($A137&gt;0,VLOOKUP($A137,'Pivot Table'!$A$4:$L$240,MATCH(H$38,'Pivot Table'!$A$4:$L$4,0),FALSE)," ")</f>
        <v xml:space="preserve"> </v>
      </c>
      <c r="I137" s="509"/>
      <c r="J137" s="509"/>
      <c r="K137" s="509"/>
      <c r="L137" s="509"/>
      <c r="M137" s="509"/>
      <c r="N137" s="529" t="str">
        <f>IF($A137&gt;0,VLOOKUP($A137,'Pivot Table'!$A$4:$L$240,MATCH(N$38,'Pivot Table'!$A$4:$L$4,0),FALSE)," ")</f>
        <v xml:space="preserve"> </v>
      </c>
      <c r="O137" s="529" t="str">
        <f>IF($A137&gt;0,VLOOKUP($A137,'Pivot Table'!$A$4:$L$240,MATCH(O$38,'Pivot Table'!$A$4:$L$4,0),FALSE)," ")</f>
        <v xml:space="preserve"> </v>
      </c>
      <c r="P137" s="529" t="str">
        <f>IF($A137&gt;0,VLOOKUP($A137,'Pivot Table'!$A$4:$L$240,MATCH(P$38,'Pivot Table'!$A$4:$L$4,0),FALSE)," ")</f>
        <v xml:space="preserve"> </v>
      </c>
      <c r="Q137" s="529" t="str">
        <f>IF($A137&gt;0,VLOOKUP($A137,'Pivot Table'!$A$4:$L$240,MATCH(Q$38,'Pivot Table'!$A$4:$L$4,0),FALSE)," ")</f>
        <v xml:space="preserve"> </v>
      </c>
      <c r="R137" s="529" t="str">
        <f>IF($A137&gt;0,VLOOKUP($A137,'Pivot Table'!$A$4:$L$240,MATCH(R$38,'Pivot Table'!$A$4:$L$4,0),FALSE)," ")</f>
        <v xml:space="preserve"> </v>
      </c>
      <c r="S137" s="529" t="str">
        <f>IF($A137&gt;0,VLOOKUP($A137,'Pivot Table'!$A$4:$L$240,MATCH(S$38,'Pivot Table'!$A$4:$L$4,0),FALSE)," ")</f>
        <v xml:space="preserve"> </v>
      </c>
    </row>
    <row r="138" spans="1:19" s="14" customFormat="1" ht="13.5" hidden="1" customHeight="1" outlineLevel="1">
      <c r="A138" s="477">
        <f>IF('Pivot Table'!A104="(blank)",0,'Pivot Table'!A104)</f>
        <v>0</v>
      </c>
      <c r="B138" s="551" t="str">
        <f>IF($A138&gt;0,VLOOKUP($A138,'Pivot Table'!$A$4:$L$240,MATCH(B$38,'Pivot Table'!$A$4:$L$4,0),FALSE)," ")</f>
        <v xml:space="preserve"> </v>
      </c>
      <c r="C138" s="529" t="str">
        <f>IF($A138&gt;0,VLOOKUP($A138,'Pivot Table'!$A$4:$L$240,MATCH(C$38,'Pivot Table'!$A$4:$L$4,0),FALSE)," ")</f>
        <v xml:space="preserve"> </v>
      </c>
      <c r="D138" s="551" t="str">
        <f>IF($A138&gt;0,VLOOKUP($A138,'Pivot Table'!$A$4:$L$240,MATCH(D$38,'Pivot Table'!$A$4:$L$4,0),FALSE)," ")</f>
        <v xml:space="preserve"> </v>
      </c>
      <c r="E138" s="551" t="str">
        <f>IF($A138&gt;0,VLOOKUP($A138,'Pivot Table'!$A$4:$L$240,MATCH(E$38,'Pivot Table'!$A$4:$L$4,0),FALSE)," ")</f>
        <v xml:space="preserve"> </v>
      </c>
      <c r="F138" s="553">
        <v>0</v>
      </c>
      <c r="G138" s="551">
        <f t="shared" si="1"/>
        <v>0</v>
      </c>
      <c r="H138" s="551" t="str">
        <f>IF($A138&gt;0,VLOOKUP($A138,'Pivot Table'!$A$4:$L$240,MATCH(H$38,'Pivot Table'!$A$4:$L$4,0),FALSE)," ")</f>
        <v xml:space="preserve"> </v>
      </c>
      <c r="I138" s="509"/>
      <c r="J138" s="509"/>
      <c r="K138" s="509"/>
      <c r="L138" s="509"/>
      <c r="M138" s="509"/>
      <c r="N138" s="529" t="str">
        <f>IF($A138&gt;0,VLOOKUP($A138,'Pivot Table'!$A$4:$L$240,MATCH(N$38,'Pivot Table'!$A$4:$L$4,0),FALSE)," ")</f>
        <v xml:space="preserve"> </v>
      </c>
      <c r="O138" s="529" t="str">
        <f>IF($A138&gt;0,VLOOKUP($A138,'Pivot Table'!$A$4:$L$240,MATCH(O$38,'Pivot Table'!$A$4:$L$4,0),FALSE)," ")</f>
        <v xml:space="preserve"> </v>
      </c>
      <c r="P138" s="529" t="str">
        <f>IF($A138&gt;0,VLOOKUP($A138,'Pivot Table'!$A$4:$L$240,MATCH(P$38,'Pivot Table'!$A$4:$L$4,0),FALSE)," ")</f>
        <v xml:space="preserve"> </v>
      </c>
      <c r="Q138" s="529" t="str">
        <f>IF($A138&gt;0,VLOOKUP($A138,'Pivot Table'!$A$4:$L$240,MATCH(Q$38,'Pivot Table'!$A$4:$L$4,0),FALSE)," ")</f>
        <v xml:space="preserve"> </v>
      </c>
      <c r="R138" s="529" t="str">
        <f>IF($A138&gt;0,VLOOKUP($A138,'Pivot Table'!$A$4:$L$240,MATCH(R$38,'Pivot Table'!$A$4:$L$4,0),FALSE)," ")</f>
        <v xml:space="preserve"> </v>
      </c>
      <c r="S138" s="529" t="str">
        <f>IF($A138&gt;0,VLOOKUP($A138,'Pivot Table'!$A$4:$L$240,MATCH(S$38,'Pivot Table'!$A$4:$L$4,0),FALSE)," ")</f>
        <v xml:space="preserve"> </v>
      </c>
    </row>
    <row r="139" spans="1:19" s="14" customFormat="1" ht="13.5" hidden="1" customHeight="1" outlineLevel="1">
      <c r="A139" s="477">
        <f>IF('Pivot Table'!A105="(blank)",0,'Pivot Table'!A105)</f>
        <v>0</v>
      </c>
      <c r="B139" s="551" t="str">
        <f>IF($A139&gt;0,VLOOKUP($A139,'Pivot Table'!$A$4:$L$240,MATCH(B$38,'Pivot Table'!$A$4:$L$4,0),FALSE)," ")</f>
        <v xml:space="preserve"> </v>
      </c>
      <c r="C139" s="529" t="str">
        <f>IF($A139&gt;0,VLOOKUP($A139,'Pivot Table'!$A$4:$L$240,MATCH(C$38,'Pivot Table'!$A$4:$L$4,0),FALSE)," ")</f>
        <v xml:space="preserve"> </v>
      </c>
      <c r="D139" s="551" t="str">
        <f>IF($A139&gt;0,VLOOKUP($A139,'Pivot Table'!$A$4:$L$240,MATCH(D$38,'Pivot Table'!$A$4:$L$4,0),FALSE)," ")</f>
        <v xml:space="preserve"> </v>
      </c>
      <c r="E139" s="551" t="str">
        <f>IF($A139&gt;0,VLOOKUP($A139,'Pivot Table'!$A$4:$L$240,MATCH(E$38,'Pivot Table'!$A$4:$L$4,0),FALSE)," ")</f>
        <v xml:space="preserve"> </v>
      </c>
      <c r="F139" s="553">
        <v>0</v>
      </c>
      <c r="G139" s="551">
        <f t="shared" si="1"/>
        <v>0</v>
      </c>
      <c r="H139" s="551" t="str">
        <f>IF($A139&gt;0,VLOOKUP($A139,'Pivot Table'!$A$4:$L$240,MATCH(H$38,'Pivot Table'!$A$4:$L$4,0),FALSE)," ")</f>
        <v xml:space="preserve"> </v>
      </c>
      <c r="I139" s="509"/>
      <c r="J139" s="509"/>
      <c r="K139" s="509"/>
      <c r="L139" s="509"/>
      <c r="M139" s="509"/>
      <c r="N139" s="529" t="str">
        <f>IF($A139&gt;0,VLOOKUP($A139,'Pivot Table'!$A$4:$L$240,MATCH(N$38,'Pivot Table'!$A$4:$L$4,0),FALSE)," ")</f>
        <v xml:space="preserve"> </v>
      </c>
      <c r="O139" s="529" t="str">
        <f>IF($A139&gt;0,VLOOKUP($A139,'Pivot Table'!$A$4:$L$240,MATCH(O$38,'Pivot Table'!$A$4:$L$4,0),FALSE)," ")</f>
        <v xml:space="preserve"> </v>
      </c>
      <c r="P139" s="529" t="str">
        <f>IF($A139&gt;0,VLOOKUP($A139,'Pivot Table'!$A$4:$L$240,MATCH(P$38,'Pivot Table'!$A$4:$L$4,0),FALSE)," ")</f>
        <v xml:space="preserve"> </v>
      </c>
      <c r="Q139" s="529" t="str">
        <f>IF($A139&gt;0,VLOOKUP($A139,'Pivot Table'!$A$4:$L$240,MATCH(Q$38,'Pivot Table'!$A$4:$L$4,0),FALSE)," ")</f>
        <v xml:space="preserve"> </v>
      </c>
      <c r="R139" s="529" t="str">
        <f>IF($A139&gt;0,VLOOKUP($A139,'Pivot Table'!$A$4:$L$240,MATCH(R$38,'Pivot Table'!$A$4:$L$4,0),FALSE)," ")</f>
        <v xml:space="preserve"> </v>
      </c>
      <c r="S139" s="529" t="str">
        <f>IF($A139&gt;0,VLOOKUP($A139,'Pivot Table'!$A$4:$L$240,MATCH(S$38,'Pivot Table'!$A$4:$L$4,0),FALSE)," ")</f>
        <v xml:space="preserve"> </v>
      </c>
    </row>
    <row r="140" spans="1:19" s="14" customFormat="1" ht="13.5" hidden="1" customHeight="1" outlineLevel="1">
      <c r="A140" s="477">
        <f>IF('Pivot Table'!A106="(blank)",0,'Pivot Table'!A106)</f>
        <v>0</v>
      </c>
      <c r="B140" s="551" t="str">
        <f>IF($A140&gt;0,VLOOKUP($A140,'Pivot Table'!$A$4:$L$240,MATCH(B$38,'Pivot Table'!$A$4:$L$4,0),FALSE)," ")</f>
        <v xml:space="preserve"> </v>
      </c>
      <c r="C140" s="529" t="str">
        <f>IF($A140&gt;0,VLOOKUP($A140,'Pivot Table'!$A$4:$L$240,MATCH(C$38,'Pivot Table'!$A$4:$L$4,0),FALSE)," ")</f>
        <v xml:space="preserve"> </v>
      </c>
      <c r="D140" s="551" t="str">
        <f>IF($A140&gt;0,VLOOKUP($A140,'Pivot Table'!$A$4:$L$240,MATCH(D$38,'Pivot Table'!$A$4:$L$4,0),FALSE)," ")</f>
        <v xml:space="preserve"> </v>
      </c>
      <c r="E140" s="551" t="str">
        <f>IF($A140&gt;0,VLOOKUP($A140,'Pivot Table'!$A$4:$L$240,MATCH(E$38,'Pivot Table'!$A$4:$L$4,0),FALSE)," ")</f>
        <v xml:space="preserve"> </v>
      </c>
      <c r="F140" s="553">
        <v>0</v>
      </c>
      <c r="G140" s="551">
        <f t="shared" si="1"/>
        <v>0</v>
      </c>
      <c r="H140" s="551" t="str">
        <f>IF($A140&gt;0,VLOOKUP($A140,'Pivot Table'!$A$4:$L$240,MATCH(H$38,'Pivot Table'!$A$4:$L$4,0),FALSE)," ")</f>
        <v xml:space="preserve"> </v>
      </c>
      <c r="I140" s="509"/>
      <c r="J140" s="509"/>
      <c r="K140" s="509"/>
      <c r="L140" s="509"/>
      <c r="M140" s="509"/>
      <c r="N140" s="529" t="str">
        <f>IF($A140&gt;0,VLOOKUP($A140,'Pivot Table'!$A$4:$L$240,MATCH(N$38,'Pivot Table'!$A$4:$L$4,0),FALSE)," ")</f>
        <v xml:space="preserve"> </v>
      </c>
      <c r="O140" s="529" t="str">
        <f>IF($A140&gt;0,VLOOKUP($A140,'Pivot Table'!$A$4:$L$240,MATCH(O$38,'Pivot Table'!$A$4:$L$4,0),FALSE)," ")</f>
        <v xml:space="preserve"> </v>
      </c>
      <c r="P140" s="529" t="str">
        <f>IF($A140&gt;0,VLOOKUP($A140,'Pivot Table'!$A$4:$L$240,MATCH(P$38,'Pivot Table'!$A$4:$L$4,0),FALSE)," ")</f>
        <v xml:space="preserve"> </v>
      </c>
      <c r="Q140" s="529" t="str">
        <f>IF($A140&gt;0,VLOOKUP($A140,'Pivot Table'!$A$4:$L$240,MATCH(Q$38,'Pivot Table'!$A$4:$L$4,0),FALSE)," ")</f>
        <v xml:space="preserve"> </v>
      </c>
      <c r="R140" s="529" t="str">
        <f>IF($A140&gt;0,VLOOKUP($A140,'Pivot Table'!$A$4:$L$240,MATCH(R$38,'Pivot Table'!$A$4:$L$4,0),FALSE)," ")</f>
        <v xml:space="preserve"> </v>
      </c>
      <c r="S140" s="529" t="str">
        <f>IF($A140&gt;0,VLOOKUP($A140,'Pivot Table'!$A$4:$L$240,MATCH(S$38,'Pivot Table'!$A$4:$L$4,0),FALSE)," ")</f>
        <v xml:space="preserve"> </v>
      </c>
    </row>
    <row r="141" spans="1:19" s="14" customFormat="1" ht="13.5" hidden="1" customHeight="1" outlineLevel="1">
      <c r="A141" s="477">
        <f>IF('Pivot Table'!A107="(blank)",0,'Pivot Table'!A107)</f>
        <v>0</v>
      </c>
      <c r="B141" s="551" t="str">
        <f>IF($A141&gt;0,VLOOKUP($A141,'Pivot Table'!$A$4:$L$240,MATCH(B$38,'Pivot Table'!$A$4:$L$4,0),FALSE)," ")</f>
        <v xml:space="preserve"> </v>
      </c>
      <c r="C141" s="529" t="str">
        <f>IF($A141&gt;0,VLOOKUP($A141,'Pivot Table'!$A$4:$L$240,MATCH(C$38,'Pivot Table'!$A$4:$L$4,0),FALSE)," ")</f>
        <v xml:space="preserve"> </v>
      </c>
      <c r="D141" s="551" t="str">
        <f>IF($A141&gt;0,VLOOKUP($A141,'Pivot Table'!$A$4:$L$240,MATCH(D$38,'Pivot Table'!$A$4:$L$4,0),FALSE)," ")</f>
        <v xml:space="preserve"> </v>
      </c>
      <c r="E141" s="551" t="str">
        <f>IF($A141&gt;0,VLOOKUP($A141,'Pivot Table'!$A$4:$L$240,MATCH(E$38,'Pivot Table'!$A$4:$L$4,0),FALSE)," ")</f>
        <v xml:space="preserve"> </v>
      </c>
      <c r="F141" s="553">
        <v>0</v>
      </c>
      <c r="G141" s="551">
        <f t="shared" si="1"/>
        <v>0</v>
      </c>
      <c r="H141" s="551" t="str">
        <f>IF($A141&gt;0,VLOOKUP($A141,'Pivot Table'!$A$4:$L$240,MATCH(H$38,'Pivot Table'!$A$4:$L$4,0),FALSE)," ")</f>
        <v xml:space="preserve"> </v>
      </c>
      <c r="I141" s="509"/>
      <c r="J141" s="509"/>
      <c r="K141" s="509"/>
      <c r="L141" s="509"/>
      <c r="M141" s="509"/>
      <c r="N141" s="529" t="str">
        <f>IF($A141&gt;0,VLOOKUP($A141,'Pivot Table'!$A$4:$L$240,MATCH(N$38,'Pivot Table'!$A$4:$L$4,0),FALSE)," ")</f>
        <v xml:space="preserve"> </v>
      </c>
      <c r="O141" s="529" t="str">
        <f>IF($A141&gt;0,VLOOKUP($A141,'Pivot Table'!$A$4:$L$240,MATCH(O$38,'Pivot Table'!$A$4:$L$4,0),FALSE)," ")</f>
        <v xml:space="preserve"> </v>
      </c>
      <c r="P141" s="529" t="str">
        <f>IF($A141&gt;0,VLOOKUP($A141,'Pivot Table'!$A$4:$L$240,MATCH(P$38,'Pivot Table'!$A$4:$L$4,0),FALSE)," ")</f>
        <v xml:space="preserve"> </v>
      </c>
      <c r="Q141" s="529" t="str">
        <f>IF($A141&gt;0,VLOOKUP($A141,'Pivot Table'!$A$4:$L$240,MATCH(Q$38,'Pivot Table'!$A$4:$L$4,0),FALSE)," ")</f>
        <v xml:space="preserve"> </v>
      </c>
      <c r="R141" s="529" t="str">
        <f>IF($A141&gt;0,VLOOKUP($A141,'Pivot Table'!$A$4:$L$240,MATCH(R$38,'Pivot Table'!$A$4:$L$4,0),FALSE)," ")</f>
        <v xml:space="preserve"> </v>
      </c>
      <c r="S141" s="529" t="str">
        <f>IF($A141&gt;0,VLOOKUP($A141,'Pivot Table'!$A$4:$L$240,MATCH(S$38,'Pivot Table'!$A$4:$L$4,0),FALSE)," ")</f>
        <v xml:space="preserve"> </v>
      </c>
    </row>
    <row r="142" spans="1:19" s="14" customFormat="1" ht="13.5" hidden="1" customHeight="1" outlineLevel="1">
      <c r="A142" s="477">
        <f>IF('Pivot Table'!A108="(blank)",0,'Pivot Table'!A108)</f>
        <v>0</v>
      </c>
      <c r="B142" s="551" t="str">
        <f>IF($A142&gt;0,VLOOKUP($A142,'Pivot Table'!$A$4:$L$240,MATCH(B$38,'Pivot Table'!$A$4:$L$4,0),FALSE)," ")</f>
        <v xml:space="preserve"> </v>
      </c>
      <c r="C142" s="529" t="str">
        <f>IF($A142&gt;0,VLOOKUP($A142,'Pivot Table'!$A$4:$L$240,MATCH(C$38,'Pivot Table'!$A$4:$L$4,0),FALSE)," ")</f>
        <v xml:space="preserve"> </v>
      </c>
      <c r="D142" s="551" t="str">
        <f>IF($A142&gt;0,VLOOKUP($A142,'Pivot Table'!$A$4:$L$240,MATCH(D$38,'Pivot Table'!$A$4:$L$4,0),FALSE)," ")</f>
        <v xml:space="preserve"> </v>
      </c>
      <c r="E142" s="551" t="str">
        <f>IF($A142&gt;0,VLOOKUP($A142,'Pivot Table'!$A$4:$L$240,MATCH(E$38,'Pivot Table'!$A$4:$L$4,0),FALSE)," ")</f>
        <v xml:space="preserve"> </v>
      </c>
      <c r="F142" s="553">
        <v>0</v>
      </c>
      <c r="G142" s="551">
        <f t="shared" si="1"/>
        <v>0</v>
      </c>
      <c r="H142" s="551" t="str">
        <f>IF($A142&gt;0,VLOOKUP($A142,'Pivot Table'!$A$4:$L$240,MATCH(H$38,'Pivot Table'!$A$4:$L$4,0),FALSE)," ")</f>
        <v xml:space="preserve"> </v>
      </c>
      <c r="I142" s="509"/>
      <c r="J142" s="509"/>
      <c r="K142" s="509"/>
      <c r="L142" s="509"/>
      <c r="M142" s="509"/>
      <c r="N142" s="529" t="str">
        <f>IF($A142&gt;0,VLOOKUP($A142,'Pivot Table'!$A$4:$L$240,MATCH(N$38,'Pivot Table'!$A$4:$L$4,0),FALSE)," ")</f>
        <v xml:space="preserve"> </v>
      </c>
      <c r="O142" s="529" t="str">
        <f>IF($A142&gt;0,VLOOKUP($A142,'Pivot Table'!$A$4:$L$240,MATCH(O$38,'Pivot Table'!$A$4:$L$4,0),FALSE)," ")</f>
        <v xml:space="preserve"> </v>
      </c>
      <c r="P142" s="529" t="str">
        <f>IF($A142&gt;0,VLOOKUP($A142,'Pivot Table'!$A$4:$L$240,MATCH(P$38,'Pivot Table'!$A$4:$L$4,0),FALSE)," ")</f>
        <v xml:space="preserve"> </v>
      </c>
      <c r="Q142" s="529" t="str">
        <f>IF($A142&gt;0,VLOOKUP($A142,'Pivot Table'!$A$4:$L$240,MATCH(Q$38,'Pivot Table'!$A$4:$L$4,0),FALSE)," ")</f>
        <v xml:space="preserve"> </v>
      </c>
      <c r="R142" s="529" t="str">
        <f>IF($A142&gt;0,VLOOKUP($A142,'Pivot Table'!$A$4:$L$240,MATCH(R$38,'Pivot Table'!$A$4:$L$4,0),FALSE)," ")</f>
        <v xml:space="preserve"> </v>
      </c>
      <c r="S142" s="529" t="str">
        <f>IF($A142&gt;0,VLOOKUP($A142,'Pivot Table'!$A$4:$L$240,MATCH(S$38,'Pivot Table'!$A$4:$L$4,0),FALSE)," ")</f>
        <v xml:space="preserve"> </v>
      </c>
    </row>
    <row r="143" spans="1:19" s="14" customFormat="1" ht="13.5" hidden="1" customHeight="1" outlineLevel="1">
      <c r="A143" s="477">
        <f>IF('Pivot Table'!A109="(blank)",0,'Pivot Table'!A109)</f>
        <v>0</v>
      </c>
      <c r="B143" s="551" t="str">
        <f>IF($A143&gt;0,VLOOKUP($A143,'Pivot Table'!$A$4:$L$240,MATCH(B$38,'Pivot Table'!$A$4:$L$4,0),FALSE)," ")</f>
        <v xml:space="preserve"> </v>
      </c>
      <c r="C143" s="529" t="str">
        <f>IF($A143&gt;0,VLOOKUP($A143,'Pivot Table'!$A$4:$L$240,MATCH(C$38,'Pivot Table'!$A$4:$L$4,0),FALSE)," ")</f>
        <v xml:space="preserve"> </v>
      </c>
      <c r="D143" s="551" t="str">
        <f>IF($A143&gt;0,VLOOKUP($A143,'Pivot Table'!$A$4:$L$240,MATCH(D$38,'Pivot Table'!$A$4:$L$4,0),FALSE)," ")</f>
        <v xml:space="preserve"> </v>
      </c>
      <c r="E143" s="551" t="str">
        <f>IF($A143&gt;0,VLOOKUP($A143,'Pivot Table'!$A$4:$L$240,MATCH(E$38,'Pivot Table'!$A$4:$L$4,0),FALSE)," ")</f>
        <v xml:space="preserve"> </v>
      </c>
      <c r="F143" s="553">
        <v>0</v>
      </c>
      <c r="G143" s="551">
        <f t="shared" si="1"/>
        <v>0</v>
      </c>
      <c r="H143" s="551" t="str">
        <f>IF($A143&gt;0,VLOOKUP($A143,'Pivot Table'!$A$4:$L$240,MATCH(H$38,'Pivot Table'!$A$4:$L$4,0),FALSE)," ")</f>
        <v xml:space="preserve"> </v>
      </c>
      <c r="I143" s="509"/>
      <c r="J143" s="509"/>
      <c r="K143" s="509"/>
      <c r="L143" s="509"/>
      <c r="M143" s="509"/>
      <c r="N143" s="529" t="str">
        <f>IF($A143&gt;0,VLOOKUP($A143,'Pivot Table'!$A$4:$L$240,MATCH(N$38,'Pivot Table'!$A$4:$L$4,0),FALSE)," ")</f>
        <v xml:space="preserve"> </v>
      </c>
      <c r="O143" s="529" t="str">
        <f>IF($A143&gt;0,VLOOKUP($A143,'Pivot Table'!$A$4:$L$240,MATCH(O$38,'Pivot Table'!$A$4:$L$4,0),FALSE)," ")</f>
        <v xml:space="preserve"> </v>
      </c>
      <c r="P143" s="529" t="str">
        <f>IF($A143&gt;0,VLOOKUP($A143,'Pivot Table'!$A$4:$L$240,MATCH(P$38,'Pivot Table'!$A$4:$L$4,0),FALSE)," ")</f>
        <v xml:space="preserve"> </v>
      </c>
      <c r="Q143" s="529" t="str">
        <f>IF($A143&gt;0,VLOOKUP($A143,'Pivot Table'!$A$4:$L$240,MATCH(Q$38,'Pivot Table'!$A$4:$L$4,0),FALSE)," ")</f>
        <v xml:space="preserve"> </v>
      </c>
      <c r="R143" s="529" t="str">
        <f>IF($A143&gt;0,VLOOKUP($A143,'Pivot Table'!$A$4:$L$240,MATCH(R$38,'Pivot Table'!$A$4:$L$4,0),FALSE)," ")</f>
        <v xml:space="preserve"> </v>
      </c>
      <c r="S143" s="529" t="str">
        <f>IF($A143&gt;0,VLOOKUP($A143,'Pivot Table'!$A$4:$L$240,MATCH(S$38,'Pivot Table'!$A$4:$L$4,0),FALSE)," ")</f>
        <v xml:space="preserve"> </v>
      </c>
    </row>
    <row r="144" spans="1:19" s="14" customFormat="1" ht="13.5" hidden="1" customHeight="1" outlineLevel="1">
      <c r="A144" s="477">
        <f>IF('Pivot Table'!A110="(blank)",0,'Pivot Table'!A110)</f>
        <v>0</v>
      </c>
      <c r="B144" s="551" t="str">
        <f>IF($A144&gt;0,VLOOKUP($A144,'Pivot Table'!$A$4:$L$240,MATCH(B$38,'Pivot Table'!$A$4:$L$4,0),FALSE)," ")</f>
        <v xml:space="preserve"> </v>
      </c>
      <c r="C144" s="529" t="str">
        <f>IF($A144&gt;0,VLOOKUP($A144,'Pivot Table'!$A$4:$L$240,MATCH(C$38,'Pivot Table'!$A$4:$L$4,0),FALSE)," ")</f>
        <v xml:space="preserve"> </v>
      </c>
      <c r="D144" s="551" t="str">
        <f>IF($A144&gt;0,VLOOKUP($A144,'Pivot Table'!$A$4:$L$240,MATCH(D$38,'Pivot Table'!$A$4:$L$4,0),FALSE)," ")</f>
        <v xml:space="preserve"> </v>
      </c>
      <c r="E144" s="551" t="str">
        <f>IF($A144&gt;0,VLOOKUP($A144,'Pivot Table'!$A$4:$L$240,MATCH(E$38,'Pivot Table'!$A$4:$L$4,0),FALSE)," ")</f>
        <v xml:space="preserve"> </v>
      </c>
      <c r="F144" s="553">
        <v>0</v>
      </c>
      <c r="G144" s="551">
        <f t="shared" si="1"/>
        <v>0</v>
      </c>
      <c r="H144" s="551" t="str">
        <f>IF($A144&gt;0,VLOOKUP($A144,'Pivot Table'!$A$4:$L$240,MATCH(H$38,'Pivot Table'!$A$4:$L$4,0),FALSE)," ")</f>
        <v xml:space="preserve"> </v>
      </c>
      <c r="I144" s="509"/>
      <c r="J144" s="509"/>
      <c r="K144" s="509"/>
      <c r="L144" s="509"/>
      <c r="M144" s="509"/>
      <c r="N144" s="529" t="str">
        <f>IF($A144&gt;0,VLOOKUP($A144,'Pivot Table'!$A$4:$L$240,MATCH(N$38,'Pivot Table'!$A$4:$L$4,0),FALSE)," ")</f>
        <v xml:space="preserve"> </v>
      </c>
      <c r="O144" s="529" t="str">
        <f>IF($A144&gt;0,VLOOKUP($A144,'Pivot Table'!$A$4:$L$240,MATCH(O$38,'Pivot Table'!$A$4:$L$4,0),FALSE)," ")</f>
        <v xml:space="preserve"> </v>
      </c>
      <c r="P144" s="529" t="str">
        <f>IF($A144&gt;0,VLOOKUP($A144,'Pivot Table'!$A$4:$L$240,MATCH(P$38,'Pivot Table'!$A$4:$L$4,0),FALSE)," ")</f>
        <v xml:space="preserve"> </v>
      </c>
      <c r="Q144" s="529" t="str">
        <f>IF($A144&gt;0,VLOOKUP($A144,'Pivot Table'!$A$4:$L$240,MATCH(Q$38,'Pivot Table'!$A$4:$L$4,0),FALSE)," ")</f>
        <v xml:space="preserve"> </v>
      </c>
      <c r="R144" s="529" t="str">
        <f>IF($A144&gt;0,VLOOKUP($A144,'Pivot Table'!$A$4:$L$240,MATCH(R$38,'Pivot Table'!$A$4:$L$4,0),FALSE)," ")</f>
        <v xml:space="preserve"> </v>
      </c>
      <c r="S144" s="529" t="str">
        <f>IF($A144&gt;0,VLOOKUP($A144,'Pivot Table'!$A$4:$L$240,MATCH(S$38,'Pivot Table'!$A$4:$L$4,0),FALSE)," ")</f>
        <v xml:space="preserve"> </v>
      </c>
    </row>
    <row r="145" spans="1:19" s="14" customFormat="1" ht="13.5" hidden="1" customHeight="1" outlineLevel="1">
      <c r="A145" s="477">
        <f>IF('Pivot Table'!A111="(blank)",0,'Pivot Table'!A111)</f>
        <v>0</v>
      </c>
      <c r="B145" s="551" t="str">
        <f>IF($A145&gt;0,VLOOKUP($A145,'Pivot Table'!$A$4:$L$240,MATCH(B$38,'Pivot Table'!$A$4:$L$4,0),FALSE)," ")</f>
        <v xml:space="preserve"> </v>
      </c>
      <c r="C145" s="529" t="str">
        <f>IF($A145&gt;0,VLOOKUP($A145,'Pivot Table'!$A$4:$L$240,MATCH(C$38,'Pivot Table'!$A$4:$L$4,0),FALSE)," ")</f>
        <v xml:space="preserve"> </v>
      </c>
      <c r="D145" s="551" t="str">
        <f>IF($A145&gt;0,VLOOKUP($A145,'Pivot Table'!$A$4:$L$240,MATCH(D$38,'Pivot Table'!$A$4:$L$4,0),FALSE)," ")</f>
        <v xml:space="preserve"> </v>
      </c>
      <c r="E145" s="551" t="str">
        <f>IF($A145&gt;0,VLOOKUP($A145,'Pivot Table'!$A$4:$L$240,MATCH(E$38,'Pivot Table'!$A$4:$L$4,0),FALSE)," ")</f>
        <v xml:space="preserve"> </v>
      </c>
      <c r="F145" s="553">
        <v>0</v>
      </c>
      <c r="G145" s="551">
        <f t="shared" si="1"/>
        <v>0</v>
      </c>
      <c r="H145" s="551" t="str">
        <f>IF($A145&gt;0,VLOOKUP($A145,'Pivot Table'!$A$4:$L$240,MATCH(H$38,'Pivot Table'!$A$4:$L$4,0),FALSE)," ")</f>
        <v xml:space="preserve"> </v>
      </c>
      <c r="I145" s="509"/>
      <c r="J145" s="509"/>
      <c r="K145" s="509"/>
      <c r="L145" s="509"/>
      <c r="M145" s="509"/>
      <c r="N145" s="529" t="str">
        <f>IF($A145&gt;0,VLOOKUP($A145,'Pivot Table'!$A$4:$L$240,MATCH(N$38,'Pivot Table'!$A$4:$L$4,0),FALSE)," ")</f>
        <v xml:space="preserve"> </v>
      </c>
      <c r="O145" s="529" t="str">
        <f>IF($A145&gt;0,VLOOKUP($A145,'Pivot Table'!$A$4:$L$240,MATCH(O$38,'Pivot Table'!$A$4:$L$4,0),FALSE)," ")</f>
        <v xml:space="preserve"> </v>
      </c>
      <c r="P145" s="529" t="str">
        <f>IF($A145&gt;0,VLOOKUP($A145,'Pivot Table'!$A$4:$L$240,MATCH(P$38,'Pivot Table'!$A$4:$L$4,0),FALSE)," ")</f>
        <v xml:space="preserve"> </v>
      </c>
      <c r="Q145" s="529" t="str">
        <f>IF($A145&gt;0,VLOOKUP($A145,'Pivot Table'!$A$4:$L$240,MATCH(Q$38,'Pivot Table'!$A$4:$L$4,0),FALSE)," ")</f>
        <v xml:space="preserve"> </v>
      </c>
      <c r="R145" s="529" t="str">
        <f>IF($A145&gt;0,VLOOKUP($A145,'Pivot Table'!$A$4:$L$240,MATCH(R$38,'Pivot Table'!$A$4:$L$4,0),FALSE)," ")</f>
        <v xml:space="preserve"> </v>
      </c>
      <c r="S145" s="529" t="str">
        <f>IF($A145&gt;0,VLOOKUP($A145,'Pivot Table'!$A$4:$L$240,MATCH(S$38,'Pivot Table'!$A$4:$L$4,0),FALSE)," ")</f>
        <v xml:space="preserve"> </v>
      </c>
    </row>
    <row r="146" spans="1:19" s="14" customFormat="1" ht="13.5" hidden="1" customHeight="1" outlineLevel="1">
      <c r="A146" s="477">
        <f>IF('Pivot Table'!A112="(blank)",0,'Pivot Table'!A112)</f>
        <v>0</v>
      </c>
      <c r="B146" s="551" t="str">
        <f>IF($A146&gt;0,VLOOKUP($A146,'Pivot Table'!$A$4:$L$240,MATCH(B$38,'Pivot Table'!$A$4:$L$4,0),FALSE)," ")</f>
        <v xml:space="preserve"> </v>
      </c>
      <c r="C146" s="529" t="str">
        <f>IF($A146&gt;0,VLOOKUP($A146,'Pivot Table'!$A$4:$L$240,MATCH(C$38,'Pivot Table'!$A$4:$L$4,0),FALSE)," ")</f>
        <v xml:space="preserve"> </v>
      </c>
      <c r="D146" s="551" t="str">
        <f>IF($A146&gt;0,VLOOKUP($A146,'Pivot Table'!$A$4:$L$240,MATCH(D$38,'Pivot Table'!$A$4:$L$4,0),FALSE)," ")</f>
        <v xml:space="preserve"> </v>
      </c>
      <c r="E146" s="551" t="str">
        <f>IF($A146&gt;0,VLOOKUP($A146,'Pivot Table'!$A$4:$L$240,MATCH(E$38,'Pivot Table'!$A$4:$L$4,0),FALSE)," ")</f>
        <v xml:space="preserve"> </v>
      </c>
      <c r="F146" s="553">
        <v>0</v>
      </c>
      <c r="G146" s="551">
        <f t="shared" si="1"/>
        <v>0</v>
      </c>
      <c r="H146" s="551" t="str">
        <f>IF($A146&gt;0,VLOOKUP($A146,'Pivot Table'!$A$4:$L$240,MATCH(H$38,'Pivot Table'!$A$4:$L$4,0),FALSE)," ")</f>
        <v xml:space="preserve"> </v>
      </c>
      <c r="I146" s="509"/>
      <c r="J146" s="509"/>
      <c r="K146" s="509"/>
      <c r="L146" s="509"/>
      <c r="M146" s="509"/>
      <c r="N146" s="529" t="str">
        <f>IF($A146&gt;0,VLOOKUP($A146,'Pivot Table'!$A$4:$L$240,MATCH(N$38,'Pivot Table'!$A$4:$L$4,0),FALSE)," ")</f>
        <v xml:space="preserve"> </v>
      </c>
      <c r="O146" s="529" t="str">
        <f>IF($A146&gt;0,VLOOKUP($A146,'Pivot Table'!$A$4:$L$240,MATCH(O$38,'Pivot Table'!$A$4:$L$4,0),FALSE)," ")</f>
        <v xml:space="preserve"> </v>
      </c>
      <c r="P146" s="529" t="str">
        <f>IF($A146&gt;0,VLOOKUP($A146,'Pivot Table'!$A$4:$L$240,MATCH(P$38,'Pivot Table'!$A$4:$L$4,0),FALSE)," ")</f>
        <v xml:space="preserve"> </v>
      </c>
      <c r="Q146" s="529" t="str">
        <f>IF($A146&gt;0,VLOOKUP($A146,'Pivot Table'!$A$4:$L$240,MATCH(Q$38,'Pivot Table'!$A$4:$L$4,0),FALSE)," ")</f>
        <v xml:space="preserve"> </v>
      </c>
      <c r="R146" s="529" t="str">
        <f>IF($A146&gt;0,VLOOKUP($A146,'Pivot Table'!$A$4:$L$240,MATCH(R$38,'Pivot Table'!$A$4:$L$4,0),FALSE)," ")</f>
        <v xml:space="preserve"> </v>
      </c>
      <c r="S146" s="529" t="str">
        <f>IF($A146&gt;0,VLOOKUP($A146,'Pivot Table'!$A$4:$L$240,MATCH(S$38,'Pivot Table'!$A$4:$L$4,0),FALSE)," ")</f>
        <v xml:space="preserve"> </v>
      </c>
    </row>
    <row r="147" spans="1:19" s="14" customFormat="1" ht="13.5" hidden="1" customHeight="1" outlineLevel="1">
      <c r="A147" s="477">
        <f>IF('Pivot Table'!A113="(blank)",0,'Pivot Table'!A113)</f>
        <v>0</v>
      </c>
      <c r="B147" s="551" t="str">
        <f>IF($A147&gt;0,VLOOKUP($A147,'Pivot Table'!$A$4:$L$240,MATCH(B$38,'Pivot Table'!$A$4:$L$4,0),FALSE)," ")</f>
        <v xml:space="preserve"> </v>
      </c>
      <c r="C147" s="529" t="str">
        <f>IF($A147&gt;0,VLOOKUP($A147,'Pivot Table'!$A$4:$L$240,MATCH(C$38,'Pivot Table'!$A$4:$L$4,0),FALSE)," ")</f>
        <v xml:space="preserve"> </v>
      </c>
      <c r="D147" s="551" t="str">
        <f>IF($A147&gt;0,VLOOKUP($A147,'Pivot Table'!$A$4:$L$240,MATCH(D$38,'Pivot Table'!$A$4:$L$4,0),FALSE)," ")</f>
        <v xml:space="preserve"> </v>
      </c>
      <c r="E147" s="551" t="str">
        <f>IF($A147&gt;0,VLOOKUP($A147,'Pivot Table'!$A$4:$L$240,MATCH(E$38,'Pivot Table'!$A$4:$L$4,0),FALSE)," ")</f>
        <v xml:space="preserve"> </v>
      </c>
      <c r="F147" s="553">
        <v>0</v>
      </c>
      <c r="G147" s="551">
        <f t="shared" si="1"/>
        <v>0</v>
      </c>
      <c r="H147" s="551" t="str">
        <f>IF($A147&gt;0,VLOOKUP($A147,'Pivot Table'!$A$4:$L$240,MATCH(H$38,'Pivot Table'!$A$4:$L$4,0),FALSE)," ")</f>
        <v xml:space="preserve"> </v>
      </c>
      <c r="I147" s="509"/>
      <c r="J147" s="509"/>
      <c r="K147" s="509"/>
      <c r="L147" s="509"/>
      <c r="M147" s="509"/>
      <c r="N147" s="529" t="str">
        <f>IF($A147&gt;0,VLOOKUP($A147,'Pivot Table'!$A$4:$L$240,MATCH(N$38,'Pivot Table'!$A$4:$L$4,0),FALSE)," ")</f>
        <v xml:space="preserve"> </v>
      </c>
      <c r="O147" s="529" t="str">
        <f>IF($A147&gt;0,VLOOKUP($A147,'Pivot Table'!$A$4:$L$240,MATCH(O$38,'Pivot Table'!$A$4:$L$4,0),FALSE)," ")</f>
        <v xml:space="preserve"> </v>
      </c>
      <c r="P147" s="529" t="str">
        <f>IF($A147&gt;0,VLOOKUP($A147,'Pivot Table'!$A$4:$L$240,MATCH(P$38,'Pivot Table'!$A$4:$L$4,0),FALSE)," ")</f>
        <v xml:space="preserve"> </v>
      </c>
      <c r="Q147" s="529" t="str">
        <f>IF($A147&gt;0,VLOOKUP($A147,'Pivot Table'!$A$4:$L$240,MATCH(Q$38,'Pivot Table'!$A$4:$L$4,0),FALSE)," ")</f>
        <v xml:space="preserve"> </v>
      </c>
      <c r="R147" s="529" t="str">
        <f>IF($A147&gt;0,VLOOKUP($A147,'Pivot Table'!$A$4:$L$240,MATCH(R$38,'Pivot Table'!$A$4:$L$4,0),FALSE)," ")</f>
        <v xml:space="preserve"> </v>
      </c>
      <c r="S147" s="529" t="str">
        <f>IF($A147&gt;0,VLOOKUP($A147,'Pivot Table'!$A$4:$L$240,MATCH(S$38,'Pivot Table'!$A$4:$L$4,0),FALSE)," ")</f>
        <v xml:space="preserve"> </v>
      </c>
    </row>
    <row r="148" spans="1:19" s="14" customFormat="1" ht="13.5" hidden="1" customHeight="1" outlineLevel="1">
      <c r="A148" s="477">
        <f>IF('Pivot Table'!A114="(blank)",0,'Pivot Table'!A114)</f>
        <v>0</v>
      </c>
      <c r="B148" s="551" t="str">
        <f>IF($A148&gt;0,VLOOKUP($A148,'Pivot Table'!$A$4:$L$240,MATCH(B$38,'Pivot Table'!$A$4:$L$4,0),FALSE)," ")</f>
        <v xml:space="preserve"> </v>
      </c>
      <c r="C148" s="529" t="str">
        <f>IF($A148&gt;0,VLOOKUP($A148,'Pivot Table'!$A$4:$L$240,MATCH(C$38,'Pivot Table'!$A$4:$L$4,0),FALSE)," ")</f>
        <v xml:space="preserve"> </v>
      </c>
      <c r="D148" s="551" t="str">
        <f>IF($A148&gt;0,VLOOKUP($A148,'Pivot Table'!$A$4:$L$240,MATCH(D$38,'Pivot Table'!$A$4:$L$4,0),FALSE)," ")</f>
        <v xml:space="preserve"> </v>
      </c>
      <c r="E148" s="551" t="str">
        <f>IF($A148&gt;0,VLOOKUP($A148,'Pivot Table'!$A$4:$L$240,MATCH(E$38,'Pivot Table'!$A$4:$L$4,0),FALSE)," ")</f>
        <v xml:space="preserve"> </v>
      </c>
      <c r="F148" s="553">
        <v>0</v>
      </c>
      <c r="G148" s="551">
        <f t="shared" si="1"/>
        <v>0</v>
      </c>
      <c r="H148" s="551" t="str">
        <f>IF($A148&gt;0,VLOOKUP($A148,'Pivot Table'!$A$4:$L$240,MATCH(H$38,'Pivot Table'!$A$4:$L$4,0),FALSE)," ")</f>
        <v xml:space="preserve"> </v>
      </c>
      <c r="I148" s="509"/>
      <c r="J148" s="509"/>
      <c r="K148" s="509"/>
      <c r="L148" s="509"/>
      <c r="M148" s="509"/>
      <c r="N148" s="529" t="str">
        <f>IF($A148&gt;0,VLOOKUP($A148,'Pivot Table'!$A$4:$L$240,MATCH(N$38,'Pivot Table'!$A$4:$L$4,0),FALSE)," ")</f>
        <v xml:space="preserve"> </v>
      </c>
      <c r="O148" s="529" t="str">
        <f>IF($A148&gt;0,VLOOKUP($A148,'Pivot Table'!$A$4:$L$240,MATCH(O$38,'Pivot Table'!$A$4:$L$4,0),FALSE)," ")</f>
        <v xml:space="preserve"> </v>
      </c>
      <c r="P148" s="529" t="str">
        <f>IF($A148&gt;0,VLOOKUP($A148,'Pivot Table'!$A$4:$L$240,MATCH(P$38,'Pivot Table'!$A$4:$L$4,0),FALSE)," ")</f>
        <v xml:space="preserve"> </v>
      </c>
      <c r="Q148" s="529" t="str">
        <f>IF($A148&gt;0,VLOOKUP($A148,'Pivot Table'!$A$4:$L$240,MATCH(Q$38,'Pivot Table'!$A$4:$L$4,0),FALSE)," ")</f>
        <v xml:space="preserve"> </v>
      </c>
      <c r="R148" s="529" t="str">
        <f>IF($A148&gt;0,VLOOKUP($A148,'Pivot Table'!$A$4:$L$240,MATCH(R$38,'Pivot Table'!$A$4:$L$4,0),FALSE)," ")</f>
        <v xml:space="preserve"> </v>
      </c>
      <c r="S148" s="529" t="str">
        <f>IF($A148&gt;0,VLOOKUP($A148,'Pivot Table'!$A$4:$L$240,MATCH(S$38,'Pivot Table'!$A$4:$L$4,0),FALSE)," ")</f>
        <v xml:space="preserve"> </v>
      </c>
    </row>
    <row r="149" spans="1:19" s="14" customFormat="1" ht="13.5" hidden="1" customHeight="1" outlineLevel="1">
      <c r="A149" s="477">
        <f>IF('Pivot Table'!A115="(blank)",0,'Pivot Table'!A115)</f>
        <v>0</v>
      </c>
      <c r="B149" s="551" t="str">
        <f>IF($A149&gt;0,VLOOKUP($A149,'Pivot Table'!$A$4:$L$240,MATCH(B$38,'Pivot Table'!$A$4:$L$4,0),FALSE)," ")</f>
        <v xml:space="preserve"> </v>
      </c>
      <c r="C149" s="529" t="str">
        <f>IF($A149&gt;0,VLOOKUP($A149,'Pivot Table'!$A$4:$L$240,MATCH(C$38,'Pivot Table'!$A$4:$L$4,0),FALSE)," ")</f>
        <v xml:space="preserve"> </v>
      </c>
      <c r="D149" s="551" t="str">
        <f>IF($A149&gt;0,VLOOKUP($A149,'Pivot Table'!$A$4:$L$240,MATCH(D$38,'Pivot Table'!$A$4:$L$4,0),FALSE)," ")</f>
        <v xml:space="preserve"> </v>
      </c>
      <c r="E149" s="551" t="str">
        <f>IF($A149&gt;0,VLOOKUP($A149,'Pivot Table'!$A$4:$L$240,MATCH(E$38,'Pivot Table'!$A$4:$L$4,0),FALSE)," ")</f>
        <v xml:space="preserve"> </v>
      </c>
      <c r="F149" s="553">
        <v>0</v>
      </c>
      <c r="G149" s="551">
        <f t="shared" si="1"/>
        <v>0</v>
      </c>
      <c r="H149" s="551" t="str">
        <f>IF($A149&gt;0,VLOOKUP($A149,'Pivot Table'!$A$4:$L$240,MATCH(H$38,'Pivot Table'!$A$4:$L$4,0),FALSE)," ")</f>
        <v xml:space="preserve"> </v>
      </c>
      <c r="I149" s="509"/>
      <c r="J149" s="509"/>
      <c r="K149" s="509"/>
      <c r="L149" s="509"/>
      <c r="M149" s="509"/>
      <c r="N149" s="529" t="str">
        <f>IF($A149&gt;0,VLOOKUP($A149,'Pivot Table'!$A$4:$L$240,MATCH(N$38,'Pivot Table'!$A$4:$L$4,0),FALSE)," ")</f>
        <v xml:space="preserve"> </v>
      </c>
      <c r="O149" s="529" t="str">
        <f>IF($A149&gt;0,VLOOKUP($A149,'Pivot Table'!$A$4:$L$240,MATCH(O$38,'Pivot Table'!$A$4:$L$4,0),FALSE)," ")</f>
        <v xml:space="preserve"> </v>
      </c>
      <c r="P149" s="529" t="str">
        <f>IF($A149&gt;0,VLOOKUP($A149,'Pivot Table'!$A$4:$L$240,MATCH(P$38,'Pivot Table'!$A$4:$L$4,0),FALSE)," ")</f>
        <v xml:space="preserve"> </v>
      </c>
      <c r="Q149" s="529" t="str">
        <f>IF($A149&gt;0,VLOOKUP($A149,'Pivot Table'!$A$4:$L$240,MATCH(Q$38,'Pivot Table'!$A$4:$L$4,0),FALSE)," ")</f>
        <v xml:space="preserve"> </v>
      </c>
      <c r="R149" s="529" t="str">
        <f>IF($A149&gt;0,VLOOKUP($A149,'Pivot Table'!$A$4:$L$240,MATCH(R$38,'Pivot Table'!$A$4:$L$4,0),FALSE)," ")</f>
        <v xml:space="preserve"> </v>
      </c>
      <c r="S149" s="529" t="str">
        <f>IF($A149&gt;0,VLOOKUP($A149,'Pivot Table'!$A$4:$L$240,MATCH(S$38,'Pivot Table'!$A$4:$L$4,0),FALSE)," ")</f>
        <v xml:space="preserve"> </v>
      </c>
    </row>
    <row r="150" spans="1:19" s="14" customFormat="1" ht="13.5" hidden="1" customHeight="1" outlineLevel="1">
      <c r="A150" s="477">
        <f>IF('Pivot Table'!A116="(blank)",0,'Pivot Table'!A116)</f>
        <v>0</v>
      </c>
      <c r="B150" s="551" t="str">
        <f>IF($A150&gt;0,VLOOKUP($A150,'Pivot Table'!$A$4:$L$240,MATCH(B$38,'Pivot Table'!$A$4:$L$4,0),FALSE)," ")</f>
        <v xml:space="preserve"> </v>
      </c>
      <c r="C150" s="529" t="str">
        <f>IF($A150&gt;0,VLOOKUP($A150,'Pivot Table'!$A$4:$L$240,MATCH(C$38,'Pivot Table'!$A$4:$L$4,0),FALSE)," ")</f>
        <v xml:space="preserve"> </v>
      </c>
      <c r="D150" s="551" t="str">
        <f>IF($A150&gt;0,VLOOKUP($A150,'Pivot Table'!$A$4:$L$240,MATCH(D$38,'Pivot Table'!$A$4:$L$4,0),FALSE)," ")</f>
        <v xml:space="preserve"> </v>
      </c>
      <c r="E150" s="551" t="str">
        <f>IF($A150&gt;0,VLOOKUP($A150,'Pivot Table'!$A$4:$L$240,MATCH(E$38,'Pivot Table'!$A$4:$L$4,0),FALSE)," ")</f>
        <v xml:space="preserve"> </v>
      </c>
      <c r="F150" s="553">
        <v>0</v>
      </c>
      <c r="G150" s="551">
        <f t="shared" si="1"/>
        <v>0</v>
      </c>
      <c r="H150" s="551" t="str">
        <f>IF($A150&gt;0,VLOOKUP($A150,'Pivot Table'!$A$4:$L$240,MATCH(H$38,'Pivot Table'!$A$4:$L$4,0),FALSE)," ")</f>
        <v xml:space="preserve"> </v>
      </c>
      <c r="I150" s="509"/>
      <c r="J150" s="509"/>
      <c r="K150" s="509"/>
      <c r="L150" s="509"/>
      <c r="M150" s="509"/>
      <c r="N150" s="529" t="str">
        <f>IF($A150&gt;0,VLOOKUP($A150,'Pivot Table'!$A$4:$L$240,MATCH(N$38,'Pivot Table'!$A$4:$L$4,0),FALSE)," ")</f>
        <v xml:space="preserve"> </v>
      </c>
      <c r="O150" s="529" t="str">
        <f>IF($A150&gt;0,VLOOKUP($A150,'Pivot Table'!$A$4:$L$240,MATCH(O$38,'Pivot Table'!$A$4:$L$4,0),FALSE)," ")</f>
        <v xml:space="preserve"> </v>
      </c>
      <c r="P150" s="529" t="str">
        <f>IF($A150&gt;0,VLOOKUP($A150,'Pivot Table'!$A$4:$L$240,MATCH(P$38,'Pivot Table'!$A$4:$L$4,0),FALSE)," ")</f>
        <v xml:space="preserve"> </v>
      </c>
      <c r="Q150" s="529" t="str">
        <f>IF($A150&gt;0,VLOOKUP($A150,'Pivot Table'!$A$4:$L$240,MATCH(Q$38,'Pivot Table'!$A$4:$L$4,0),FALSE)," ")</f>
        <v xml:space="preserve"> </v>
      </c>
      <c r="R150" s="529" t="str">
        <f>IF($A150&gt;0,VLOOKUP($A150,'Pivot Table'!$A$4:$L$240,MATCH(R$38,'Pivot Table'!$A$4:$L$4,0),FALSE)," ")</f>
        <v xml:space="preserve"> </v>
      </c>
      <c r="S150" s="529" t="str">
        <f>IF($A150&gt;0,VLOOKUP($A150,'Pivot Table'!$A$4:$L$240,MATCH(S$38,'Pivot Table'!$A$4:$L$4,0),FALSE)," ")</f>
        <v xml:space="preserve"> </v>
      </c>
    </row>
    <row r="151" spans="1:19" s="14" customFormat="1" ht="13.5" hidden="1" customHeight="1" outlineLevel="1">
      <c r="A151" s="477">
        <f>IF('Pivot Table'!A117="(blank)",0,'Pivot Table'!A117)</f>
        <v>0</v>
      </c>
      <c r="B151" s="551" t="str">
        <f>IF($A151&gt;0,VLOOKUP($A151,'Pivot Table'!$A$4:$L$240,MATCH(B$38,'Pivot Table'!$A$4:$L$4,0),FALSE)," ")</f>
        <v xml:space="preserve"> </v>
      </c>
      <c r="C151" s="529" t="str">
        <f>IF($A151&gt;0,VLOOKUP($A151,'Pivot Table'!$A$4:$L$240,MATCH(C$38,'Pivot Table'!$A$4:$L$4,0),FALSE)," ")</f>
        <v xml:space="preserve"> </v>
      </c>
      <c r="D151" s="551" t="str">
        <f>IF($A151&gt;0,VLOOKUP($A151,'Pivot Table'!$A$4:$L$240,MATCH(D$38,'Pivot Table'!$A$4:$L$4,0),FALSE)," ")</f>
        <v xml:space="preserve"> </v>
      </c>
      <c r="E151" s="551" t="str">
        <f>IF($A151&gt;0,VLOOKUP($A151,'Pivot Table'!$A$4:$L$240,MATCH(E$38,'Pivot Table'!$A$4:$L$4,0),FALSE)," ")</f>
        <v xml:space="preserve"> </v>
      </c>
      <c r="F151" s="553">
        <v>0</v>
      </c>
      <c r="G151" s="551">
        <f t="shared" si="1"/>
        <v>0</v>
      </c>
      <c r="H151" s="551" t="str">
        <f>IF($A151&gt;0,VLOOKUP($A151,'Pivot Table'!$A$4:$L$240,MATCH(H$38,'Pivot Table'!$A$4:$L$4,0),FALSE)," ")</f>
        <v xml:space="preserve"> </v>
      </c>
      <c r="I151" s="509"/>
      <c r="J151" s="509"/>
      <c r="K151" s="509"/>
      <c r="L151" s="509"/>
      <c r="M151" s="509"/>
      <c r="N151" s="529" t="str">
        <f>IF($A151&gt;0,VLOOKUP($A151,'Pivot Table'!$A$4:$L$240,MATCH(N$38,'Pivot Table'!$A$4:$L$4,0),FALSE)," ")</f>
        <v xml:space="preserve"> </v>
      </c>
      <c r="O151" s="529" t="str">
        <f>IF($A151&gt;0,VLOOKUP($A151,'Pivot Table'!$A$4:$L$240,MATCH(O$38,'Pivot Table'!$A$4:$L$4,0),FALSE)," ")</f>
        <v xml:space="preserve"> </v>
      </c>
      <c r="P151" s="529" t="str">
        <f>IF($A151&gt;0,VLOOKUP($A151,'Pivot Table'!$A$4:$L$240,MATCH(P$38,'Pivot Table'!$A$4:$L$4,0),FALSE)," ")</f>
        <v xml:space="preserve"> </v>
      </c>
      <c r="Q151" s="529" t="str">
        <f>IF($A151&gt;0,VLOOKUP($A151,'Pivot Table'!$A$4:$L$240,MATCH(Q$38,'Pivot Table'!$A$4:$L$4,0),FALSE)," ")</f>
        <v xml:space="preserve"> </v>
      </c>
      <c r="R151" s="529" t="str">
        <f>IF($A151&gt;0,VLOOKUP($A151,'Pivot Table'!$A$4:$L$240,MATCH(R$38,'Pivot Table'!$A$4:$L$4,0),FALSE)," ")</f>
        <v xml:space="preserve"> </v>
      </c>
      <c r="S151" s="529" t="str">
        <f>IF($A151&gt;0,VLOOKUP($A151,'Pivot Table'!$A$4:$L$240,MATCH(S$38,'Pivot Table'!$A$4:$L$4,0),FALSE)," ")</f>
        <v xml:space="preserve"> </v>
      </c>
    </row>
    <row r="152" spans="1:19" s="14" customFormat="1" ht="13.5" hidden="1" customHeight="1" outlineLevel="1">
      <c r="A152" s="477">
        <f>IF('Pivot Table'!A118="(blank)",0,'Pivot Table'!A118)</f>
        <v>0</v>
      </c>
      <c r="B152" s="551" t="str">
        <f>IF($A152&gt;0,VLOOKUP($A152,'Pivot Table'!$A$4:$L$240,MATCH(B$38,'Pivot Table'!$A$4:$L$4,0),FALSE)," ")</f>
        <v xml:space="preserve"> </v>
      </c>
      <c r="C152" s="529" t="str">
        <f>IF($A152&gt;0,VLOOKUP($A152,'Pivot Table'!$A$4:$L$240,MATCH(C$38,'Pivot Table'!$A$4:$L$4,0),FALSE)," ")</f>
        <v xml:space="preserve"> </v>
      </c>
      <c r="D152" s="551" t="str">
        <f>IF($A152&gt;0,VLOOKUP($A152,'Pivot Table'!$A$4:$L$240,MATCH(D$38,'Pivot Table'!$A$4:$L$4,0),FALSE)," ")</f>
        <v xml:space="preserve"> </v>
      </c>
      <c r="E152" s="551" t="str">
        <f>IF($A152&gt;0,VLOOKUP($A152,'Pivot Table'!$A$4:$L$240,MATCH(E$38,'Pivot Table'!$A$4:$L$4,0),FALSE)," ")</f>
        <v xml:space="preserve"> </v>
      </c>
      <c r="F152" s="553">
        <v>0</v>
      </c>
      <c r="G152" s="551">
        <f t="shared" si="1"/>
        <v>0</v>
      </c>
      <c r="H152" s="551" t="str">
        <f>IF($A152&gt;0,VLOOKUP($A152,'Pivot Table'!$A$4:$L$240,MATCH(H$38,'Pivot Table'!$A$4:$L$4,0),FALSE)," ")</f>
        <v xml:space="preserve"> </v>
      </c>
      <c r="I152" s="509"/>
      <c r="J152" s="509"/>
      <c r="K152" s="509"/>
      <c r="L152" s="509"/>
      <c r="M152" s="509"/>
      <c r="N152" s="529" t="str">
        <f>IF($A152&gt;0,VLOOKUP($A152,'Pivot Table'!$A$4:$L$240,MATCH(N$38,'Pivot Table'!$A$4:$L$4,0),FALSE)," ")</f>
        <v xml:space="preserve"> </v>
      </c>
      <c r="O152" s="529" t="str">
        <f>IF($A152&gt;0,VLOOKUP($A152,'Pivot Table'!$A$4:$L$240,MATCH(O$38,'Pivot Table'!$A$4:$L$4,0),FALSE)," ")</f>
        <v xml:space="preserve"> </v>
      </c>
      <c r="P152" s="529" t="str">
        <f>IF($A152&gt;0,VLOOKUP($A152,'Pivot Table'!$A$4:$L$240,MATCH(P$38,'Pivot Table'!$A$4:$L$4,0),FALSE)," ")</f>
        <v xml:space="preserve"> </v>
      </c>
      <c r="Q152" s="529" t="str">
        <f>IF($A152&gt;0,VLOOKUP($A152,'Pivot Table'!$A$4:$L$240,MATCH(Q$38,'Pivot Table'!$A$4:$L$4,0),FALSE)," ")</f>
        <v xml:space="preserve"> </v>
      </c>
      <c r="R152" s="529" t="str">
        <f>IF($A152&gt;0,VLOOKUP($A152,'Pivot Table'!$A$4:$L$240,MATCH(R$38,'Pivot Table'!$A$4:$L$4,0),FALSE)," ")</f>
        <v xml:space="preserve"> </v>
      </c>
      <c r="S152" s="529" t="str">
        <f>IF($A152&gt;0,VLOOKUP($A152,'Pivot Table'!$A$4:$L$240,MATCH(S$38,'Pivot Table'!$A$4:$L$4,0),FALSE)," ")</f>
        <v xml:space="preserve"> </v>
      </c>
    </row>
    <row r="153" spans="1:19" s="14" customFormat="1" ht="13.5" hidden="1" customHeight="1" outlineLevel="1">
      <c r="A153" s="477">
        <f>IF('Pivot Table'!A119="(blank)",0,'Pivot Table'!A119)</f>
        <v>0</v>
      </c>
      <c r="B153" s="551" t="str">
        <f>IF($A153&gt;0,VLOOKUP($A153,'Pivot Table'!$A$4:$L$240,MATCH(B$38,'Pivot Table'!$A$4:$L$4,0),FALSE)," ")</f>
        <v xml:space="preserve"> </v>
      </c>
      <c r="C153" s="529" t="str">
        <f>IF($A153&gt;0,VLOOKUP($A153,'Pivot Table'!$A$4:$L$240,MATCH(C$38,'Pivot Table'!$A$4:$L$4,0),FALSE)," ")</f>
        <v xml:space="preserve"> </v>
      </c>
      <c r="D153" s="551" t="str">
        <f>IF($A153&gt;0,VLOOKUP($A153,'Pivot Table'!$A$4:$L$240,MATCH(D$38,'Pivot Table'!$A$4:$L$4,0),FALSE)," ")</f>
        <v xml:space="preserve"> </v>
      </c>
      <c r="E153" s="551" t="str">
        <f>IF($A153&gt;0,VLOOKUP($A153,'Pivot Table'!$A$4:$L$240,MATCH(E$38,'Pivot Table'!$A$4:$L$4,0),FALSE)," ")</f>
        <v xml:space="preserve"> </v>
      </c>
      <c r="F153" s="553">
        <v>0</v>
      </c>
      <c r="G153" s="551">
        <f t="shared" si="1"/>
        <v>0</v>
      </c>
      <c r="H153" s="551" t="str">
        <f>IF($A153&gt;0,VLOOKUP($A153,'Pivot Table'!$A$4:$L$240,MATCH(H$38,'Pivot Table'!$A$4:$L$4,0),FALSE)," ")</f>
        <v xml:space="preserve"> </v>
      </c>
      <c r="I153" s="509"/>
      <c r="J153" s="509"/>
      <c r="K153" s="509"/>
      <c r="L153" s="509"/>
      <c r="M153" s="509"/>
      <c r="N153" s="529" t="str">
        <f>IF($A153&gt;0,VLOOKUP($A153,'Pivot Table'!$A$4:$L$240,MATCH(N$38,'Pivot Table'!$A$4:$L$4,0),FALSE)," ")</f>
        <v xml:space="preserve"> </v>
      </c>
      <c r="O153" s="529" t="str">
        <f>IF($A153&gt;0,VLOOKUP($A153,'Pivot Table'!$A$4:$L$240,MATCH(O$38,'Pivot Table'!$A$4:$L$4,0),FALSE)," ")</f>
        <v xml:space="preserve"> </v>
      </c>
      <c r="P153" s="529" t="str">
        <f>IF($A153&gt;0,VLOOKUP($A153,'Pivot Table'!$A$4:$L$240,MATCH(P$38,'Pivot Table'!$A$4:$L$4,0),FALSE)," ")</f>
        <v xml:space="preserve"> </v>
      </c>
      <c r="Q153" s="529" t="str">
        <f>IF($A153&gt;0,VLOOKUP($A153,'Pivot Table'!$A$4:$L$240,MATCH(Q$38,'Pivot Table'!$A$4:$L$4,0),FALSE)," ")</f>
        <v xml:space="preserve"> </v>
      </c>
      <c r="R153" s="529" t="str">
        <f>IF($A153&gt;0,VLOOKUP($A153,'Pivot Table'!$A$4:$L$240,MATCH(R$38,'Pivot Table'!$A$4:$L$4,0),FALSE)," ")</f>
        <v xml:space="preserve"> </v>
      </c>
      <c r="S153" s="529" t="str">
        <f>IF($A153&gt;0,VLOOKUP($A153,'Pivot Table'!$A$4:$L$240,MATCH(S$38,'Pivot Table'!$A$4:$L$4,0),FALSE)," ")</f>
        <v xml:space="preserve"> </v>
      </c>
    </row>
    <row r="154" spans="1:19" s="14" customFormat="1" ht="13.5" hidden="1" customHeight="1" outlineLevel="1">
      <c r="A154" s="477">
        <f>IF('Pivot Table'!A120="(blank)",0,'Pivot Table'!A120)</f>
        <v>0</v>
      </c>
      <c r="B154" s="551" t="str">
        <f>IF($A154&gt;0,VLOOKUP($A154,'Pivot Table'!$A$4:$L$240,MATCH(B$38,'Pivot Table'!$A$4:$L$4,0),FALSE)," ")</f>
        <v xml:space="preserve"> </v>
      </c>
      <c r="C154" s="529" t="str">
        <f>IF($A154&gt;0,VLOOKUP($A154,'Pivot Table'!$A$4:$L$240,MATCH(C$38,'Pivot Table'!$A$4:$L$4,0),FALSE)," ")</f>
        <v xml:space="preserve"> </v>
      </c>
      <c r="D154" s="551" t="str">
        <f>IF($A154&gt;0,VLOOKUP($A154,'Pivot Table'!$A$4:$L$240,MATCH(D$38,'Pivot Table'!$A$4:$L$4,0),FALSE)," ")</f>
        <v xml:space="preserve"> </v>
      </c>
      <c r="E154" s="551" t="str">
        <f>IF($A154&gt;0,VLOOKUP($A154,'Pivot Table'!$A$4:$L$240,MATCH(E$38,'Pivot Table'!$A$4:$L$4,0),FALSE)," ")</f>
        <v xml:space="preserve"> </v>
      </c>
      <c r="F154" s="553">
        <v>0</v>
      </c>
      <c r="G154" s="551">
        <f t="shared" si="1"/>
        <v>0</v>
      </c>
      <c r="H154" s="551" t="str">
        <f>IF($A154&gt;0,VLOOKUP($A154,'Pivot Table'!$A$4:$L$240,MATCH(H$38,'Pivot Table'!$A$4:$L$4,0),FALSE)," ")</f>
        <v xml:space="preserve"> </v>
      </c>
      <c r="I154" s="509"/>
      <c r="J154" s="509"/>
      <c r="K154" s="509"/>
      <c r="L154" s="509"/>
      <c r="M154" s="509"/>
      <c r="N154" s="529" t="str">
        <f>IF($A154&gt;0,VLOOKUP($A154,'Pivot Table'!$A$4:$L$240,MATCH(N$38,'Pivot Table'!$A$4:$L$4,0),FALSE)," ")</f>
        <v xml:space="preserve"> </v>
      </c>
      <c r="O154" s="529" t="str">
        <f>IF($A154&gt;0,VLOOKUP($A154,'Pivot Table'!$A$4:$L$240,MATCH(O$38,'Pivot Table'!$A$4:$L$4,0),FALSE)," ")</f>
        <v xml:space="preserve"> </v>
      </c>
      <c r="P154" s="529" t="str">
        <f>IF($A154&gt;0,VLOOKUP($A154,'Pivot Table'!$A$4:$L$240,MATCH(P$38,'Pivot Table'!$A$4:$L$4,0),FALSE)," ")</f>
        <v xml:space="preserve"> </v>
      </c>
      <c r="Q154" s="529" t="str">
        <f>IF($A154&gt;0,VLOOKUP($A154,'Pivot Table'!$A$4:$L$240,MATCH(Q$38,'Pivot Table'!$A$4:$L$4,0),FALSE)," ")</f>
        <v xml:space="preserve"> </v>
      </c>
      <c r="R154" s="529" t="str">
        <f>IF($A154&gt;0,VLOOKUP($A154,'Pivot Table'!$A$4:$L$240,MATCH(R$38,'Pivot Table'!$A$4:$L$4,0),FALSE)," ")</f>
        <v xml:space="preserve"> </v>
      </c>
      <c r="S154" s="529" t="str">
        <f>IF($A154&gt;0,VLOOKUP($A154,'Pivot Table'!$A$4:$L$240,MATCH(S$38,'Pivot Table'!$A$4:$L$4,0),FALSE)," ")</f>
        <v xml:space="preserve"> </v>
      </c>
    </row>
    <row r="155" spans="1:19" s="14" customFormat="1" ht="13.5" hidden="1" customHeight="1" outlineLevel="1">
      <c r="A155" s="477">
        <f>IF('Pivot Table'!A121="(blank)",0,'Pivot Table'!A121)</f>
        <v>0</v>
      </c>
      <c r="B155" s="551" t="str">
        <f>IF($A155&gt;0,VLOOKUP($A155,'Pivot Table'!$A$4:$L$240,MATCH(B$38,'Pivot Table'!$A$4:$L$4,0),FALSE)," ")</f>
        <v xml:space="preserve"> </v>
      </c>
      <c r="C155" s="529" t="str">
        <f>IF($A155&gt;0,VLOOKUP($A155,'Pivot Table'!$A$4:$L$240,MATCH(C$38,'Pivot Table'!$A$4:$L$4,0),FALSE)," ")</f>
        <v xml:space="preserve"> </v>
      </c>
      <c r="D155" s="551" t="str">
        <f>IF($A155&gt;0,VLOOKUP($A155,'Pivot Table'!$A$4:$L$240,MATCH(D$38,'Pivot Table'!$A$4:$L$4,0),FALSE)," ")</f>
        <v xml:space="preserve"> </v>
      </c>
      <c r="E155" s="551" t="str">
        <f>IF($A155&gt;0,VLOOKUP($A155,'Pivot Table'!$A$4:$L$240,MATCH(E$38,'Pivot Table'!$A$4:$L$4,0),FALSE)," ")</f>
        <v xml:space="preserve"> </v>
      </c>
      <c r="F155" s="553">
        <v>0</v>
      </c>
      <c r="G155" s="551">
        <f t="shared" si="1"/>
        <v>0</v>
      </c>
      <c r="H155" s="551" t="str">
        <f>IF($A155&gt;0,VLOOKUP($A155,'Pivot Table'!$A$4:$L$240,MATCH(H$38,'Pivot Table'!$A$4:$L$4,0),FALSE)," ")</f>
        <v xml:space="preserve"> </v>
      </c>
      <c r="I155" s="509"/>
      <c r="J155" s="509"/>
      <c r="K155" s="509"/>
      <c r="L155" s="509"/>
      <c r="M155" s="509"/>
      <c r="N155" s="529" t="str">
        <f>IF($A155&gt;0,VLOOKUP($A155,'Pivot Table'!$A$4:$L$240,MATCH(N$38,'Pivot Table'!$A$4:$L$4,0),FALSE)," ")</f>
        <v xml:space="preserve"> </v>
      </c>
      <c r="O155" s="529" t="str">
        <f>IF($A155&gt;0,VLOOKUP($A155,'Pivot Table'!$A$4:$L$240,MATCH(O$38,'Pivot Table'!$A$4:$L$4,0),FALSE)," ")</f>
        <v xml:space="preserve"> </v>
      </c>
      <c r="P155" s="529" t="str">
        <f>IF($A155&gt;0,VLOOKUP($A155,'Pivot Table'!$A$4:$L$240,MATCH(P$38,'Pivot Table'!$A$4:$L$4,0),FALSE)," ")</f>
        <v xml:space="preserve"> </v>
      </c>
      <c r="Q155" s="529" t="str">
        <f>IF($A155&gt;0,VLOOKUP($A155,'Pivot Table'!$A$4:$L$240,MATCH(Q$38,'Pivot Table'!$A$4:$L$4,0),FALSE)," ")</f>
        <v xml:space="preserve"> </v>
      </c>
      <c r="R155" s="529" t="str">
        <f>IF($A155&gt;0,VLOOKUP($A155,'Pivot Table'!$A$4:$L$240,MATCH(R$38,'Pivot Table'!$A$4:$L$4,0),FALSE)," ")</f>
        <v xml:space="preserve"> </v>
      </c>
      <c r="S155" s="529" t="str">
        <f>IF($A155&gt;0,VLOOKUP($A155,'Pivot Table'!$A$4:$L$240,MATCH(S$38,'Pivot Table'!$A$4:$L$4,0),FALSE)," ")</f>
        <v xml:space="preserve"> </v>
      </c>
    </row>
    <row r="156" spans="1:19" s="14" customFormat="1" ht="13.5" hidden="1" customHeight="1" outlineLevel="1">
      <c r="A156" s="477">
        <f>IF('Pivot Table'!A122="(blank)",0,'Pivot Table'!A122)</f>
        <v>0</v>
      </c>
      <c r="B156" s="551" t="str">
        <f>IF($A156&gt;0,VLOOKUP($A156,'Pivot Table'!$A$4:$L$240,MATCH(B$38,'Pivot Table'!$A$4:$L$4,0),FALSE)," ")</f>
        <v xml:space="preserve"> </v>
      </c>
      <c r="C156" s="529" t="str">
        <f>IF($A156&gt;0,VLOOKUP($A156,'Pivot Table'!$A$4:$L$240,MATCH(C$38,'Pivot Table'!$A$4:$L$4,0),FALSE)," ")</f>
        <v xml:space="preserve"> </v>
      </c>
      <c r="D156" s="551" t="str">
        <f>IF($A156&gt;0,VLOOKUP($A156,'Pivot Table'!$A$4:$L$240,MATCH(D$38,'Pivot Table'!$A$4:$L$4,0),FALSE)," ")</f>
        <v xml:space="preserve"> </v>
      </c>
      <c r="E156" s="551" t="str">
        <f>IF($A156&gt;0,VLOOKUP($A156,'Pivot Table'!$A$4:$L$240,MATCH(E$38,'Pivot Table'!$A$4:$L$4,0),FALSE)," ")</f>
        <v xml:space="preserve"> </v>
      </c>
      <c r="F156" s="553">
        <v>0</v>
      </c>
      <c r="G156" s="551">
        <f t="shared" si="1"/>
        <v>0</v>
      </c>
      <c r="H156" s="551" t="str">
        <f>IF($A156&gt;0,VLOOKUP($A156,'Pivot Table'!$A$4:$L$240,MATCH(H$38,'Pivot Table'!$A$4:$L$4,0),FALSE)," ")</f>
        <v xml:space="preserve"> </v>
      </c>
      <c r="I156" s="509"/>
      <c r="J156" s="509"/>
      <c r="K156" s="509"/>
      <c r="L156" s="509"/>
      <c r="M156" s="509"/>
      <c r="N156" s="529" t="str">
        <f>IF($A156&gt;0,VLOOKUP($A156,'Pivot Table'!$A$4:$L$240,MATCH(N$38,'Pivot Table'!$A$4:$L$4,0),FALSE)," ")</f>
        <v xml:space="preserve"> </v>
      </c>
      <c r="O156" s="529" t="str">
        <f>IF($A156&gt;0,VLOOKUP($A156,'Pivot Table'!$A$4:$L$240,MATCH(O$38,'Pivot Table'!$A$4:$L$4,0),FALSE)," ")</f>
        <v xml:space="preserve"> </v>
      </c>
      <c r="P156" s="529" t="str">
        <f>IF($A156&gt;0,VLOOKUP($A156,'Pivot Table'!$A$4:$L$240,MATCH(P$38,'Pivot Table'!$A$4:$L$4,0),FALSE)," ")</f>
        <v xml:space="preserve"> </v>
      </c>
      <c r="Q156" s="529" t="str">
        <f>IF($A156&gt;0,VLOOKUP($A156,'Pivot Table'!$A$4:$L$240,MATCH(Q$38,'Pivot Table'!$A$4:$L$4,0),FALSE)," ")</f>
        <v xml:space="preserve"> </v>
      </c>
      <c r="R156" s="529" t="str">
        <f>IF($A156&gt;0,VLOOKUP($A156,'Pivot Table'!$A$4:$L$240,MATCH(R$38,'Pivot Table'!$A$4:$L$4,0),FALSE)," ")</f>
        <v xml:space="preserve"> </v>
      </c>
      <c r="S156" s="529" t="str">
        <f>IF($A156&gt;0,VLOOKUP($A156,'Pivot Table'!$A$4:$L$240,MATCH(S$38,'Pivot Table'!$A$4:$L$4,0),FALSE)," ")</f>
        <v xml:space="preserve"> </v>
      </c>
    </row>
    <row r="157" spans="1:19" s="14" customFormat="1" ht="13.5" hidden="1" customHeight="1" outlineLevel="1">
      <c r="A157" s="477">
        <f>IF('Pivot Table'!A123="(blank)",0,'Pivot Table'!A123)</f>
        <v>0</v>
      </c>
      <c r="B157" s="551" t="str">
        <f>IF($A157&gt;0,VLOOKUP($A157,'Pivot Table'!$A$4:$L$240,MATCH(B$38,'Pivot Table'!$A$4:$L$4,0),FALSE)," ")</f>
        <v xml:space="preserve"> </v>
      </c>
      <c r="C157" s="529" t="str">
        <f>IF($A157&gt;0,VLOOKUP($A157,'Pivot Table'!$A$4:$L$240,MATCH(C$38,'Pivot Table'!$A$4:$L$4,0),FALSE)," ")</f>
        <v xml:space="preserve"> </v>
      </c>
      <c r="D157" s="551" t="str">
        <f>IF($A157&gt;0,VLOOKUP($A157,'Pivot Table'!$A$4:$L$240,MATCH(D$38,'Pivot Table'!$A$4:$L$4,0),FALSE)," ")</f>
        <v xml:space="preserve"> </v>
      </c>
      <c r="E157" s="551" t="str">
        <f>IF($A157&gt;0,VLOOKUP($A157,'Pivot Table'!$A$4:$L$240,MATCH(E$38,'Pivot Table'!$A$4:$L$4,0),FALSE)," ")</f>
        <v xml:space="preserve"> </v>
      </c>
      <c r="F157" s="553">
        <v>0</v>
      </c>
      <c r="G157" s="551">
        <f t="shared" si="1"/>
        <v>0</v>
      </c>
      <c r="H157" s="551" t="str">
        <f>IF($A157&gt;0,VLOOKUP($A157,'Pivot Table'!$A$4:$L$240,MATCH(H$38,'Pivot Table'!$A$4:$L$4,0),FALSE)," ")</f>
        <v xml:space="preserve"> </v>
      </c>
      <c r="I157" s="509"/>
      <c r="J157" s="509"/>
      <c r="K157" s="509"/>
      <c r="L157" s="509"/>
      <c r="M157" s="509"/>
      <c r="N157" s="529" t="str">
        <f>IF($A157&gt;0,VLOOKUP($A157,'Pivot Table'!$A$4:$L$240,MATCH(N$38,'Pivot Table'!$A$4:$L$4,0),FALSE)," ")</f>
        <v xml:space="preserve"> </v>
      </c>
      <c r="O157" s="529" t="str">
        <f>IF($A157&gt;0,VLOOKUP($A157,'Pivot Table'!$A$4:$L$240,MATCH(O$38,'Pivot Table'!$A$4:$L$4,0),FALSE)," ")</f>
        <v xml:space="preserve"> </v>
      </c>
      <c r="P157" s="529" t="str">
        <f>IF($A157&gt;0,VLOOKUP($A157,'Pivot Table'!$A$4:$L$240,MATCH(P$38,'Pivot Table'!$A$4:$L$4,0),FALSE)," ")</f>
        <v xml:space="preserve"> </v>
      </c>
      <c r="Q157" s="529" t="str">
        <f>IF($A157&gt;0,VLOOKUP($A157,'Pivot Table'!$A$4:$L$240,MATCH(Q$38,'Pivot Table'!$A$4:$L$4,0),FALSE)," ")</f>
        <v xml:space="preserve"> </v>
      </c>
      <c r="R157" s="529" t="str">
        <f>IF($A157&gt;0,VLOOKUP($A157,'Pivot Table'!$A$4:$L$240,MATCH(R$38,'Pivot Table'!$A$4:$L$4,0),FALSE)," ")</f>
        <v xml:space="preserve"> </v>
      </c>
      <c r="S157" s="529" t="str">
        <f>IF($A157&gt;0,VLOOKUP($A157,'Pivot Table'!$A$4:$L$240,MATCH(S$38,'Pivot Table'!$A$4:$L$4,0),FALSE)," ")</f>
        <v xml:space="preserve"> </v>
      </c>
    </row>
    <row r="158" spans="1:19" s="14" customFormat="1" ht="13.5" hidden="1" customHeight="1" outlineLevel="1">
      <c r="A158" s="477">
        <f>IF('Pivot Table'!A124="(blank)",0,'Pivot Table'!A124)</f>
        <v>0</v>
      </c>
      <c r="B158" s="551" t="str">
        <f>IF($A158&gt;0,VLOOKUP($A158,'Pivot Table'!$A$4:$L$240,MATCH(B$38,'Pivot Table'!$A$4:$L$4,0),FALSE)," ")</f>
        <v xml:space="preserve"> </v>
      </c>
      <c r="C158" s="529" t="str">
        <f>IF($A158&gt;0,VLOOKUP($A158,'Pivot Table'!$A$4:$L$240,MATCH(C$38,'Pivot Table'!$A$4:$L$4,0),FALSE)," ")</f>
        <v xml:space="preserve"> </v>
      </c>
      <c r="D158" s="551" t="str">
        <f>IF($A158&gt;0,VLOOKUP($A158,'Pivot Table'!$A$4:$L$240,MATCH(D$38,'Pivot Table'!$A$4:$L$4,0),FALSE)," ")</f>
        <v xml:space="preserve"> </v>
      </c>
      <c r="E158" s="551" t="str">
        <f>IF($A158&gt;0,VLOOKUP($A158,'Pivot Table'!$A$4:$L$240,MATCH(E$38,'Pivot Table'!$A$4:$L$4,0),FALSE)," ")</f>
        <v xml:space="preserve"> </v>
      </c>
      <c r="F158" s="553">
        <v>0</v>
      </c>
      <c r="G158" s="551">
        <f t="shared" si="1"/>
        <v>0</v>
      </c>
      <c r="H158" s="551" t="str">
        <f>IF($A158&gt;0,VLOOKUP($A158,'Pivot Table'!$A$4:$L$240,MATCH(H$38,'Pivot Table'!$A$4:$L$4,0),FALSE)," ")</f>
        <v xml:space="preserve"> </v>
      </c>
      <c r="I158" s="509"/>
      <c r="J158" s="509"/>
      <c r="K158" s="509"/>
      <c r="L158" s="509"/>
      <c r="M158" s="509"/>
      <c r="N158" s="529" t="str">
        <f>IF($A158&gt;0,VLOOKUP($A158,'Pivot Table'!$A$4:$L$240,MATCH(N$38,'Pivot Table'!$A$4:$L$4,0),FALSE)," ")</f>
        <v xml:space="preserve"> </v>
      </c>
      <c r="O158" s="529" t="str">
        <f>IF($A158&gt;0,VLOOKUP($A158,'Pivot Table'!$A$4:$L$240,MATCH(O$38,'Pivot Table'!$A$4:$L$4,0),FALSE)," ")</f>
        <v xml:space="preserve"> </v>
      </c>
      <c r="P158" s="529" t="str">
        <f>IF($A158&gt;0,VLOOKUP($A158,'Pivot Table'!$A$4:$L$240,MATCH(P$38,'Pivot Table'!$A$4:$L$4,0),FALSE)," ")</f>
        <v xml:space="preserve"> </v>
      </c>
      <c r="Q158" s="529" t="str">
        <f>IF($A158&gt;0,VLOOKUP($A158,'Pivot Table'!$A$4:$L$240,MATCH(Q$38,'Pivot Table'!$A$4:$L$4,0),FALSE)," ")</f>
        <v xml:space="preserve"> </v>
      </c>
      <c r="R158" s="529" t="str">
        <f>IF($A158&gt;0,VLOOKUP($A158,'Pivot Table'!$A$4:$L$240,MATCH(R$38,'Pivot Table'!$A$4:$L$4,0),FALSE)," ")</f>
        <v xml:space="preserve"> </v>
      </c>
      <c r="S158" s="529" t="str">
        <f>IF($A158&gt;0,VLOOKUP($A158,'Pivot Table'!$A$4:$L$240,MATCH(S$38,'Pivot Table'!$A$4:$L$4,0),FALSE)," ")</f>
        <v xml:space="preserve"> </v>
      </c>
    </row>
    <row r="159" spans="1:19" s="14" customFormat="1" ht="13.5" hidden="1" customHeight="1" outlineLevel="1">
      <c r="A159" s="477">
        <f>IF('Pivot Table'!A125="(blank)",0,'Pivot Table'!A125)</f>
        <v>0</v>
      </c>
      <c r="B159" s="551" t="str">
        <f>IF($A159&gt;0,VLOOKUP($A159,'Pivot Table'!$A$4:$L$240,MATCH(B$38,'Pivot Table'!$A$4:$L$4,0),FALSE)," ")</f>
        <v xml:space="preserve"> </v>
      </c>
      <c r="C159" s="529" t="str">
        <f>IF($A159&gt;0,VLOOKUP($A159,'Pivot Table'!$A$4:$L$240,MATCH(C$38,'Pivot Table'!$A$4:$L$4,0),FALSE)," ")</f>
        <v xml:space="preserve"> </v>
      </c>
      <c r="D159" s="551" t="str">
        <f>IF($A159&gt;0,VLOOKUP($A159,'Pivot Table'!$A$4:$L$240,MATCH(D$38,'Pivot Table'!$A$4:$L$4,0),FALSE)," ")</f>
        <v xml:space="preserve"> </v>
      </c>
      <c r="E159" s="551" t="str">
        <f>IF($A159&gt;0,VLOOKUP($A159,'Pivot Table'!$A$4:$L$240,MATCH(E$38,'Pivot Table'!$A$4:$L$4,0),FALSE)," ")</f>
        <v xml:space="preserve"> </v>
      </c>
      <c r="F159" s="553"/>
      <c r="G159" s="551">
        <f t="shared" si="1"/>
        <v>0</v>
      </c>
      <c r="H159" s="551" t="str">
        <f>IF($A159&gt;0,VLOOKUP($A159,'Pivot Table'!$A$4:$L$240,MATCH(H$38,'Pivot Table'!$A$4:$L$4,0),FALSE)," ")</f>
        <v xml:space="preserve"> </v>
      </c>
      <c r="I159" s="509"/>
      <c r="J159" s="509"/>
      <c r="K159" s="509"/>
      <c r="L159" s="509"/>
      <c r="M159" s="509"/>
      <c r="N159" s="529" t="str">
        <f>IF($A159&gt;0,VLOOKUP($A159,'Pivot Table'!$A$4:$L$240,MATCH(N$38,'Pivot Table'!$A$4:$L$4,0),FALSE)," ")</f>
        <v xml:space="preserve"> </v>
      </c>
      <c r="O159" s="529" t="str">
        <f>IF($A159&gt;0,VLOOKUP($A159,'Pivot Table'!$A$4:$L$240,MATCH(O$38,'Pivot Table'!$A$4:$L$4,0),FALSE)," ")</f>
        <v xml:space="preserve"> </v>
      </c>
      <c r="P159" s="529" t="str">
        <f>IF($A159&gt;0,VLOOKUP($A159,'Pivot Table'!$A$4:$L$240,MATCH(P$38,'Pivot Table'!$A$4:$L$4,0),FALSE)," ")</f>
        <v xml:space="preserve"> </v>
      </c>
      <c r="Q159" s="529" t="str">
        <f>IF($A159&gt;0,VLOOKUP($A159,'Pivot Table'!$A$4:$L$240,MATCH(Q$38,'Pivot Table'!$A$4:$L$4,0),FALSE)," ")</f>
        <v xml:space="preserve"> </v>
      </c>
      <c r="R159" s="529" t="str">
        <f>IF($A159&gt;0,VLOOKUP($A159,'Pivot Table'!$A$4:$L$240,MATCH(R$38,'Pivot Table'!$A$4:$L$4,0),FALSE)," ")</f>
        <v xml:space="preserve"> </v>
      </c>
      <c r="S159" s="529" t="str">
        <f>IF($A159&gt;0,VLOOKUP($A159,'Pivot Table'!$A$4:$L$240,MATCH(S$38,'Pivot Table'!$A$4:$L$4,0),FALSE)," ")</f>
        <v xml:space="preserve"> </v>
      </c>
    </row>
    <row r="160" spans="1:19" s="14" customFormat="1" ht="13.5" hidden="1" customHeight="1" outlineLevel="1">
      <c r="A160" s="477">
        <f>IF('Pivot Table'!A126="(blank)",0,'Pivot Table'!A126)</f>
        <v>0</v>
      </c>
      <c r="B160" s="551" t="str">
        <f>IF($A160&gt;0,VLOOKUP($A160,'Pivot Table'!$A$4:$L$240,MATCH(B$38,'Pivot Table'!$A$4:$L$4,0),FALSE)," ")</f>
        <v xml:space="preserve"> </v>
      </c>
      <c r="C160" s="529" t="str">
        <f>IF($A160&gt;0,VLOOKUP($A160,'Pivot Table'!$A$4:$L$240,MATCH(C$38,'Pivot Table'!$A$4:$L$4,0),FALSE)," ")</f>
        <v xml:space="preserve"> </v>
      </c>
      <c r="D160" s="551" t="str">
        <f>IF($A160&gt;0,VLOOKUP($A160,'Pivot Table'!$A$4:$L$240,MATCH(D$38,'Pivot Table'!$A$4:$L$4,0),FALSE)," ")</f>
        <v xml:space="preserve"> </v>
      </c>
      <c r="E160" s="551" t="str">
        <f>IF($A160&gt;0,VLOOKUP($A160,'Pivot Table'!$A$4:$L$240,MATCH(E$38,'Pivot Table'!$A$4:$L$4,0),FALSE)," ")</f>
        <v xml:space="preserve"> </v>
      </c>
      <c r="F160" s="553"/>
      <c r="G160" s="551">
        <f t="shared" si="1"/>
        <v>0</v>
      </c>
      <c r="H160" s="551" t="str">
        <f>IF($A160&gt;0,VLOOKUP($A160,'Pivot Table'!$A$4:$L$240,MATCH(H$38,'Pivot Table'!$A$4:$L$4,0),FALSE)," ")</f>
        <v xml:space="preserve"> </v>
      </c>
      <c r="I160" s="509"/>
      <c r="J160" s="509"/>
      <c r="K160" s="509"/>
      <c r="L160" s="509"/>
      <c r="M160" s="509"/>
      <c r="N160" s="529" t="str">
        <f>IF($A160&gt;0,VLOOKUP($A160,'Pivot Table'!$A$4:$L$240,MATCH(N$38,'Pivot Table'!$A$4:$L$4,0),FALSE)," ")</f>
        <v xml:space="preserve"> </v>
      </c>
      <c r="O160" s="529" t="str">
        <f>IF($A160&gt;0,VLOOKUP($A160,'Pivot Table'!$A$4:$L$240,MATCH(O$38,'Pivot Table'!$A$4:$L$4,0),FALSE)," ")</f>
        <v xml:space="preserve"> </v>
      </c>
      <c r="P160" s="529" t="str">
        <f>IF($A160&gt;0,VLOOKUP($A160,'Pivot Table'!$A$4:$L$240,MATCH(P$38,'Pivot Table'!$A$4:$L$4,0),FALSE)," ")</f>
        <v xml:space="preserve"> </v>
      </c>
      <c r="Q160" s="529" t="str">
        <f>IF($A160&gt;0,VLOOKUP($A160,'Pivot Table'!$A$4:$L$240,MATCH(Q$38,'Pivot Table'!$A$4:$L$4,0),FALSE)," ")</f>
        <v xml:space="preserve"> </v>
      </c>
      <c r="R160" s="529" t="str">
        <f>IF($A160&gt;0,VLOOKUP($A160,'Pivot Table'!$A$4:$L$240,MATCH(R$38,'Pivot Table'!$A$4:$L$4,0),FALSE)," ")</f>
        <v xml:space="preserve"> </v>
      </c>
      <c r="S160" s="529" t="str">
        <f>IF($A160&gt;0,VLOOKUP($A160,'Pivot Table'!$A$4:$L$240,MATCH(S$38,'Pivot Table'!$A$4:$L$4,0),FALSE)," ")</f>
        <v xml:space="preserve"> </v>
      </c>
    </row>
    <row r="161" spans="1:19" s="14" customFormat="1" ht="13.5" hidden="1" customHeight="1" outlineLevel="1">
      <c r="A161" s="477">
        <f>IF('Pivot Table'!A127="(blank)",0,'Pivot Table'!A127)</f>
        <v>0</v>
      </c>
      <c r="B161" s="551" t="str">
        <f>IF($A161&gt;0,VLOOKUP($A161,'Pivot Table'!$A$4:$L$240,MATCH(B$38,'Pivot Table'!$A$4:$L$4,0),FALSE)," ")</f>
        <v xml:space="preserve"> </v>
      </c>
      <c r="C161" s="529" t="str">
        <f>IF($A161&gt;0,VLOOKUP($A161,'Pivot Table'!$A$4:$L$240,MATCH(C$38,'Pivot Table'!$A$4:$L$4,0),FALSE)," ")</f>
        <v xml:space="preserve"> </v>
      </c>
      <c r="D161" s="551" t="str">
        <f>IF($A161&gt;0,VLOOKUP($A161,'Pivot Table'!$A$4:$L$240,MATCH(D$38,'Pivot Table'!$A$4:$L$4,0),FALSE)," ")</f>
        <v xml:space="preserve"> </v>
      </c>
      <c r="E161" s="551" t="str">
        <f>IF($A161&gt;0,VLOOKUP($A161,'Pivot Table'!$A$4:$L$240,MATCH(E$38,'Pivot Table'!$A$4:$L$4,0),FALSE)," ")</f>
        <v xml:space="preserve"> </v>
      </c>
      <c r="F161" s="553"/>
      <c r="G161" s="551">
        <f t="shared" si="1"/>
        <v>0</v>
      </c>
      <c r="H161" s="551" t="str">
        <f>IF($A161&gt;0,VLOOKUP($A161,'Pivot Table'!$A$4:$L$240,MATCH(H$38,'Pivot Table'!$A$4:$L$4,0),FALSE)," ")</f>
        <v xml:space="preserve"> </v>
      </c>
      <c r="I161" s="509"/>
      <c r="J161" s="509"/>
      <c r="K161" s="509"/>
      <c r="L161" s="509"/>
      <c r="M161" s="509"/>
      <c r="N161" s="529" t="str">
        <f>IF($A161&gt;0,VLOOKUP($A161,'Pivot Table'!$A$4:$L$240,MATCH(N$38,'Pivot Table'!$A$4:$L$4,0),FALSE)," ")</f>
        <v xml:space="preserve"> </v>
      </c>
      <c r="O161" s="529" t="str">
        <f>IF($A161&gt;0,VLOOKUP($A161,'Pivot Table'!$A$4:$L$240,MATCH(O$38,'Pivot Table'!$A$4:$L$4,0),FALSE)," ")</f>
        <v xml:space="preserve"> </v>
      </c>
      <c r="P161" s="529" t="str">
        <f>IF($A161&gt;0,VLOOKUP($A161,'Pivot Table'!$A$4:$L$240,MATCH(P$38,'Pivot Table'!$A$4:$L$4,0),FALSE)," ")</f>
        <v xml:space="preserve"> </v>
      </c>
      <c r="Q161" s="529" t="str">
        <f>IF($A161&gt;0,VLOOKUP($A161,'Pivot Table'!$A$4:$L$240,MATCH(Q$38,'Pivot Table'!$A$4:$L$4,0),FALSE)," ")</f>
        <v xml:space="preserve"> </v>
      </c>
      <c r="R161" s="529" t="str">
        <f>IF($A161&gt;0,VLOOKUP($A161,'Pivot Table'!$A$4:$L$240,MATCH(R$38,'Pivot Table'!$A$4:$L$4,0),FALSE)," ")</f>
        <v xml:space="preserve"> </v>
      </c>
      <c r="S161" s="529" t="str">
        <f>IF($A161&gt;0,VLOOKUP($A161,'Pivot Table'!$A$4:$L$240,MATCH(S$38,'Pivot Table'!$A$4:$L$4,0),FALSE)," ")</f>
        <v xml:space="preserve"> </v>
      </c>
    </row>
    <row r="162" spans="1:19" s="14" customFormat="1" ht="13.5" hidden="1" customHeight="1" outlineLevel="1">
      <c r="A162" s="477">
        <f>IF('Pivot Table'!A128="(blank)",0,'Pivot Table'!A128)</f>
        <v>0</v>
      </c>
      <c r="B162" s="551" t="str">
        <f>IF($A162&gt;0,VLOOKUP($A162,'Pivot Table'!$A$4:$L$240,MATCH(B$38,'Pivot Table'!$A$4:$L$4,0),FALSE)," ")</f>
        <v xml:space="preserve"> </v>
      </c>
      <c r="C162" s="529" t="str">
        <f>IF($A162&gt;0,VLOOKUP($A162,'Pivot Table'!$A$4:$L$240,MATCH(C$38,'Pivot Table'!$A$4:$L$4,0),FALSE)," ")</f>
        <v xml:space="preserve"> </v>
      </c>
      <c r="D162" s="551" t="str">
        <f>IF($A162&gt;0,VLOOKUP($A162,'Pivot Table'!$A$4:$L$240,MATCH(D$38,'Pivot Table'!$A$4:$L$4,0),FALSE)," ")</f>
        <v xml:space="preserve"> </v>
      </c>
      <c r="E162" s="551" t="str">
        <f>IF($A162&gt;0,VLOOKUP($A162,'Pivot Table'!$A$4:$L$240,MATCH(E$38,'Pivot Table'!$A$4:$L$4,0),FALSE)," ")</f>
        <v xml:space="preserve"> </v>
      </c>
      <c r="F162" s="553"/>
      <c r="G162" s="551">
        <f t="shared" si="1"/>
        <v>0</v>
      </c>
      <c r="H162" s="551" t="str">
        <f>IF($A162&gt;0,VLOOKUP($A162,'Pivot Table'!$A$4:$L$240,MATCH(H$38,'Pivot Table'!$A$4:$L$4,0),FALSE)," ")</f>
        <v xml:space="preserve"> </v>
      </c>
      <c r="I162" s="509"/>
      <c r="J162" s="509"/>
      <c r="K162" s="509"/>
      <c r="L162" s="509"/>
      <c r="M162" s="509"/>
      <c r="N162" s="529" t="str">
        <f>IF($A162&gt;0,VLOOKUP($A162,'Pivot Table'!$A$4:$L$240,MATCH(N$38,'Pivot Table'!$A$4:$L$4,0),FALSE)," ")</f>
        <v xml:space="preserve"> </v>
      </c>
      <c r="O162" s="529" t="str">
        <f>IF($A162&gt;0,VLOOKUP($A162,'Pivot Table'!$A$4:$L$240,MATCH(O$38,'Pivot Table'!$A$4:$L$4,0),FALSE)," ")</f>
        <v xml:space="preserve"> </v>
      </c>
      <c r="P162" s="529" t="str">
        <f>IF($A162&gt;0,VLOOKUP($A162,'Pivot Table'!$A$4:$L$240,MATCH(P$38,'Pivot Table'!$A$4:$L$4,0),FALSE)," ")</f>
        <v xml:space="preserve"> </v>
      </c>
      <c r="Q162" s="529" t="str">
        <f>IF($A162&gt;0,VLOOKUP($A162,'Pivot Table'!$A$4:$L$240,MATCH(Q$38,'Pivot Table'!$A$4:$L$4,0),FALSE)," ")</f>
        <v xml:space="preserve"> </v>
      </c>
      <c r="R162" s="529" t="str">
        <f>IF($A162&gt;0,VLOOKUP($A162,'Pivot Table'!$A$4:$L$240,MATCH(R$38,'Pivot Table'!$A$4:$L$4,0),FALSE)," ")</f>
        <v xml:space="preserve"> </v>
      </c>
      <c r="S162" s="529" t="str">
        <f>IF($A162&gt;0,VLOOKUP($A162,'Pivot Table'!$A$4:$L$240,MATCH(S$38,'Pivot Table'!$A$4:$L$4,0),FALSE)," ")</f>
        <v xml:space="preserve"> </v>
      </c>
    </row>
    <row r="163" spans="1:19" s="14" customFormat="1" ht="13.5" hidden="1" customHeight="1" outlineLevel="1">
      <c r="A163" s="477">
        <f>IF('Pivot Table'!A129="(blank)",0,'Pivot Table'!A129)</f>
        <v>0</v>
      </c>
      <c r="B163" s="551" t="str">
        <f>IF($A163&gt;0,VLOOKUP($A163,'Pivot Table'!$A$4:$L$240,MATCH(B$38,'Pivot Table'!$A$4:$L$4,0),FALSE)," ")</f>
        <v xml:space="preserve"> </v>
      </c>
      <c r="C163" s="529" t="str">
        <f>IF($A163&gt;0,VLOOKUP($A163,'Pivot Table'!$A$4:$L$240,MATCH(C$38,'Pivot Table'!$A$4:$L$4,0),FALSE)," ")</f>
        <v xml:space="preserve"> </v>
      </c>
      <c r="D163" s="551" t="str">
        <f>IF($A163&gt;0,VLOOKUP($A163,'Pivot Table'!$A$4:$L$240,MATCH(D$38,'Pivot Table'!$A$4:$L$4,0),FALSE)," ")</f>
        <v xml:space="preserve"> </v>
      </c>
      <c r="E163" s="551" t="str">
        <f>IF($A163&gt;0,VLOOKUP($A163,'Pivot Table'!$A$4:$L$240,MATCH(E$38,'Pivot Table'!$A$4:$L$4,0),FALSE)," ")</f>
        <v xml:space="preserve"> </v>
      </c>
      <c r="F163" s="553"/>
      <c r="G163" s="551">
        <f t="shared" si="1"/>
        <v>0</v>
      </c>
      <c r="H163" s="551" t="str">
        <f>IF($A163&gt;0,VLOOKUP($A163,'Pivot Table'!$A$4:$L$240,MATCH(H$38,'Pivot Table'!$A$4:$L$4,0),FALSE)," ")</f>
        <v xml:space="preserve"> </v>
      </c>
      <c r="I163" s="509"/>
      <c r="J163" s="509"/>
      <c r="K163" s="509"/>
      <c r="L163" s="509"/>
      <c r="M163" s="509"/>
      <c r="N163" s="529" t="str">
        <f>IF($A163&gt;0,VLOOKUP($A163,'Pivot Table'!$A$4:$L$240,MATCH(N$38,'Pivot Table'!$A$4:$L$4,0),FALSE)," ")</f>
        <v xml:space="preserve"> </v>
      </c>
      <c r="O163" s="529" t="str">
        <f>IF($A163&gt;0,VLOOKUP($A163,'Pivot Table'!$A$4:$L$240,MATCH(O$38,'Pivot Table'!$A$4:$L$4,0),FALSE)," ")</f>
        <v xml:space="preserve"> </v>
      </c>
      <c r="P163" s="529" t="str">
        <f>IF($A163&gt;0,VLOOKUP($A163,'Pivot Table'!$A$4:$L$240,MATCH(P$38,'Pivot Table'!$A$4:$L$4,0),FALSE)," ")</f>
        <v xml:space="preserve"> </v>
      </c>
      <c r="Q163" s="529" t="str">
        <f>IF($A163&gt;0,VLOOKUP($A163,'Pivot Table'!$A$4:$L$240,MATCH(Q$38,'Pivot Table'!$A$4:$L$4,0),FALSE)," ")</f>
        <v xml:space="preserve"> </v>
      </c>
      <c r="R163" s="529" t="str">
        <f>IF($A163&gt;0,VLOOKUP($A163,'Pivot Table'!$A$4:$L$240,MATCH(R$38,'Pivot Table'!$A$4:$L$4,0),FALSE)," ")</f>
        <v xml:space="preserve"> </v>
      </c>
      <c r="S163" s="529" t="str">
        <f>IF($A163&gt;0,VLOOKUP($A163,'Pivot Table'!$A$4:$L$240,MATCH(S$38,'Pivot Table'!$A$4:$L$4,0),FALSE)," ")</f>
        <v xml:space="preserve"> </v>
      </c>
    </row>
    <row r="164" spans="1:19" s="14" customFormat="1" ht="13.5" hidden="1" customHeight="1" outlineLevel="1">
      <c r="A164" s="477">
        <f>IF('Pivot Table'!A130="(blank)",0,'Pivot Table'!A130)</f>
        <v>0</v>
      </c>
      <c r="B164" s="551" t="str">
        <f>IF($A164&gt;0,VLOOKUP($A164,'Pivot Table'!$A$4:$L$240,MATCH(B$38,'Pivot Table'!$A$4:$L$4,0),FALSE)," ")</f>
        <v xml:space="preserve"> </v>
      </c>
      <c r="C164" s="529" t="str">
        <f>IF($A164&gt;0,VLOOKUP($A164,'Pivot Table'!$A$4:$L$240,MATCH(C$38,'Pivot Table'!$A$4:$L$4,0),FALSE)," ")</f>
        <v xml:space="preserve"> </v>
      </c>
      <c r="D164" s="551" t="str">
        <f>IF($A164&gt;0,VLOOKUP($A164,'Pivot Table'!$A$4:$L$240,MATCH(D$38,'Pivot Table'!$A$4:$L$4,0),FALSE)," ")</f>
        <v xml:space="preserve"> </v>
      </c>
      <c r="E164" s="551" t="str">
        <f>IF($A164&gt;0,VLOOKUP($A164,'Pivot Table'!$A$4:$L$240,MATCH(E$38,'Pivot Table'!$A$4:$L$4,0),FALSE)," ")</f>
        <v xml:space="preserve"> </v>
      </c>
      <c r="F164" s="553"/>
      <c r="G164" s="551">
        <f t="shared" si="1"/>
        <v>0</v>
      </c>
      <c r="H164" s="551" t="str">
        <f>IF($A164&gt;0,VLOOKUP($A164,'Pivot Table'!$A$4:$L$240,MATCH(H$38,'Pivot Table'!$A$4:$L$4,0),FALSE)," ")</f>
        <v xml:space="preserve"> </v>
      </c>
      <c r="I164" s="509"/>
      <c r="J164" s="509"/>
      <c r="K164" s="509"/>
      <c r="L164" s="509"/>
      <c r="M164" s="509"/>
      <c r="N164" s="529" t="str">
        <f>IF($A164&gt;0,VLOOKUP($A164,'Pivot Table'!$A$4:$L$240,MATCH(N$38,'Pivot Table'!$A$4:$L$4,0),FALSE)," ")</f>
        <v xml:space="preserve"> </v>
      </c>
      <c r="O164" s="529" t="str">
        <f>IF($A164&gt;0,VLOOKUP($A164,'Pivot Table'!$A$4:$L$240,MATCH(O$38,'Pivot Table'!$A$4:$L$4,0),FALSE)," ")</f>
        <v xml:space="preserve"> </v>
      </c>
      <c r="P164" s="529" t="str">
        <f>IF($A164&gt;0,VLOOKUP($A164,'Pivot Table'!$A$4:$L$240,MATCH(P$38,'Pivot Table'!$A$4:$L$4,0),FALSE)," ")</f>
        <v xml:space="preserve"> </v>
      </c>
      <c r="Q164" s="529" t="str">
        <f>IF($A164&gt;0,VLOOKUP($A164,'Pivot Table'!$A$4:$L$240,MATCH(Q$38,'Pivot Table'!$A$4:$L$4,0),FALSE)," ")</f>
        <v xml:space="preserve"> </v>
      </c>
      <c r="R164" s="529" t="str">
        <f>IF($A164&gt;0,VLOOKUP($A164,'Pivot Table'!$A$4:$L$240,MATCH(R$38,'Pivot Table'!$A$4:$L$4,0),FALSE)," ")</f>
        <v xml:space="preserve"> </v>
      </c>
      <c r="S164" s="529" t="str">
        <f>IF($A164&gt;0,VLOOKUP($A164,'Pivot Table'!$A$4:$L$240,MATCH(S$38,'Pivot Table'!$A$4:$L$4,0),FALSE)," ")</f>
        <v xml:space="preserve"> </v>
      </c>
    </row>
    <row r="165" spans="1:19" s="14" customFormat="1" ht="13.5" hidden="1" customHeight="1" outlineLevel="1">
      <c r="A165" s="477">
        <f>IF('Pivot Table'!A131="(blank)",0,'Pivot Table'!A131)</f>
        <v>0</v>
      </c>
      <c r="B165" s="551" t="str">
        <f>IF($A165&gt;0,VLOOKUP($A165,'Pivot Table'!$A$4:$L$240,MATCH(B$38,'Pivot Table'!$A$4:$L$4,0),FALSE)," ")</f>
        <v xml:space="preserve"> </v>
      </c>
      <c r="C165" s="529" t="str">
        <f>IF($A165&gt;0,VLOOKUP($A165,'Pivot Table'!$A$4:$L$240,MATCH(C$38,'Pivot Table'!$A$4:$L$4,0),FALSE)," ")</f>
        <v xml:space="preserve"> </v>
      </c>
      <c r="D165" s="551" t="str">
        <f>IF($A165&gt;0,VLOOKUP($A165,'Pivot Table'!$A$4:$L$240,MATCH(D$38,'Pivot Table'!$A$4:$L$4,0),FALSE)," ")</f>
        <v xml:space="preserve"> </v>
      </c>
      <c r="E165" s="551" t="str">
        <f>IF($A165&gt;0,VLOOKUP($A165,'Pivot Table'!$A$4:$L$240,MATCH(E$38,'Pivot Table'!$A$4:$L$4,0),FALSE)," ")</f>
        <v xml:space="preserve"> </v>
      </c>
      <c r="F165" s="553"/>
      <c r="G165" s="551">
        <f t="shared" si="1"/>
        <v>0</v>
      </c>
      <c r="H165" s="551" t="str">
        <f>IF($A165&gt;0,VLOOKUP($A165,'Pivot Table'!$A$4:$L$240,MATCH(H$38,'Pivot Table'!$A$4:$L$4,0),FALSE)," ")</f>
        <v xml:space="preserve"> </v>
      </c>
      <c r="I165" s="509"/>
      <c r="J165" s="509"/>
      <c r="K165" s="509"/>
      <c r="L165" s="509"/>
      <c r="M165" s="509"/>
      <c r="N165" s="529" t="str">
        <f>IF($A165&gt;0,VLOOKUP($A165,'Pivot Table'!$A$4:$L$240,MATCH(N$38,'Pivot Table'!$A$4:$L$4,0),FALSE)," ")</f>
        <v xml:space="preserve"> </v>
      </c>
      <c r="O165" s="529" t="str">
        <f>IF($A165&gt;0,VLOOKUP($A165,'Pivot Table'!$A$4:$L$240,MATCH(O$38,'Pivot Table'!$A$4:$L$4,0),FALSE)," ")</f>
        <v xml:space="preserve"> </v>
      </c>
      <c r="P165" s="529" t="str">
        <f>IF($A165&gt;0,VLOOKUP($A165,'Pivot Table'!$A$4:$L$240,MATCH(P$38,'Pivot Table'!$A$4:$L$4,0),FALSE)," ")</f>
        <v xml:space="preserve"> </v>
      </c>
      <c r="Q165" s="529" t="str">
        <f>IF($A165&gt;0,VLOOKUP($A165,'Pivot Table'!$A$4:$L$240,MATCH(Q$38,'Pivot Table'!$A$4:$L$4,0),FALSE)," ")</f>
        <v xml:space="preserve"> </v>
      </c>
      <c r="R165" s="529" t="str">
        <f>IF($A165&gt;0,VLOOKUP($A165,'Pivot Table'!$A$4:$L$240,MATCH(R$38,'Pivot Table'!$A$4:$L$4,0),FALSE)," ")</f>
        <v xml:space="preserve"> </v>
      </c>
      <c r="S165" s="529" t="str">
        <f>IF($A165&gt;0,VLOOKUP($A165,'Pivot Table'!$A$4:$L$240,MATCH(S$38,'Pivot Table'!$A$4:$L$4,0),FALSE)," ")</f>
        <v xml:space="preserve"> </v>
      </c>
    </row>
    <row r="166" spans="1:19" s="14" customFormat="1" ht="13.5" hidden="1" customHeight="1" outlineLevel="1">
      <c r="A166" s="477">
        <f>IF('Pivot Table'!A132="(blank)",0,'Pivot Table'!A132)</f>
        <v>0</v>
      </c>
      <c r="B166" s="551" t="str">
        <f>IF($A166&gt;0,VLOOKUP($A166,'Pivot Table'!$A$4:$L$240,MATCH(B$38,'Pivot Table'!$A$4:$L$4,0),FALSE)," ")</f>
        <v xml:space="preserve"> </v>
      </c>
      <c r="C166" s="529" t="str">
        <f>IF($A166&gt;0,VLOOKUP($A166,'Pivot Table'!$A$4:$L$240,MATCH(C$38,'Pivot Table'!$A$4:$L$4,0),FALSE)," ")</f>
        <v xml:space="preserve"> </v>
      </c>
      <c r="D166" s="551" t="str">
        <f>IF($A166&gt;0,VLOOKUP($A166,'Pivot Table'!$A$4:$L$240,MATCH(D$38,'Pivot Table'!$A$4:$L$4,0),FALSE)," ")</f>
        <v xml:space="preserve"> </v>
      </c>
      <c r="E166" s="551" t="str">
        <f>IF($A166&gt;0,VLOOKUP($A166,'Pivot Table'!$A$4:$L$240,MATCH(E$38,'Pivot Table'!$A$4:$L$4,0),FALSE)," ")</f>
        <v xml:space="preserve"> </v>
      </c>
      <c r="F166" s="553"/>
      <c r="G166" s="551">
        <f t="shared" si="1"/>
        <v>0</v>
      </c>
      <c r="H166" s="551" t="str">
        <f>IF($A166&gt;0,VLOOKUP($A166,'Pivot Table'!$A$4:$L$240,MATCH(H$38,'Pivot Table'!$A$4:$L$4,0),FALSE)," ")</f>
        <v xml:space="preserve"> </v>
      </c>
      <c r="I166" s="509"/>
      <c r="J166" s="509"/>
      <c r="K166" s="509"/>
      <c r="L166" s="509"/>
      <c r="M166" s="509"/>
      <c r="N166" s="529" t="str">
        <f>IF($A166&gt;0,VLOOKUP($A166,'Pivot Table'!$A$4:$L$240,MATCH(N$38,'Pivot Table'!$A$4:$L$4,0),FALSE)," ")</f>
        <v xml:space="preserve"> </v>
      </c>
      <c r="O166" s="529" t="str">
        <f>IF($A166&gt;0,VLOOKUP($A166,'Pivot Table'!$A$4:$L$240,MATCH(O$38,'Pivot Table'!$A$4:$L$4,0),FALSE)," ")</f>
        <v xml:space="preserve"> </v>
      </c>
      <c r="P166" s="529" t="str">
        <f>IF($A166&gt;0,VLOOKUP($A166,'Pivot Table'!$A$4:$L$240,MATCH(P$38,'Pivot Table'!$A$4:$L$4,0),FALSE)," ")</f>
        <v xml:space="preserve"> </v>
      </c>
      <c r="Q166" s="529" t="str">
        <f>IF($A166&gt;0,VLOOKUP($A166,'Pivot Table'!$A$4:$L$240,MATCH(Q$38,'Pivot Table'!$A$4:$L$4,0),FALSE)," ")</f>
        <v xml:space="preserve"> </v>
      </c>
      <c r="R166" s="529" t="str">
        <f>IF($A166&gt;0,VLOOKUP($A166,'Pivot Table'!$A$4:$L$240,MATCH(R$38,'Pivot Table'!$A$4:$L$4,0),FALSE)," ")</f>
        <v xml:space="preserve"> </v>
      </c>
      <c r="S166" s="529" t="str">
        <f>IF($A166&gt;0,VLOOKUP($A166,'Pivot Table'!$A$4:$L$240,MATCH(S$38,'Pivot Table'!$A$4:$L$4,0),FALSE)," ")</f>
        <v xml:space="preserve"> </v>
      </c>
    </row>
    <row r="167" spans="1:19" s="14" customFormat="1" ht="13.5" hidden="1" customHeight="1" outlineLevel="1">
      <c r="A167" s="477">
        <f>IF('Pivot Table'!A133="(blank)",0,'Pivot Table'!A133)</f>
        <v>0</v>
      </c>
      <c r="B167" s="551" t="str">
        <f>IF($A167&gt;0,VLOOKUP($A167,'Pivot Table'!$A$4:$L$240,MATCH(B$38,'Pivot Table'!$A$4:$L$4,0),FALSE)," ")</f>
        <v xml:space="preserve"> </v>
      </c>
      <c r="C167" s="529" t="str">
        <f>IF($A167&gt;0,VLOOKUP($A167,'Pivot Table'!$A$4:$L$240,MATCH(C$38,'Pivot Table'!$A$4:$L$4,0),FALSE)," ")</f>
        <v xml:space="preserve"> </v>
      </c>
      <c r="D167" s="551" t="str">
        <f>IF($A167&gt;0,VLOOKUP($A167,'Pivot Table'!$A$4:$L$240,MATCH(D$38,'Pivot Table'!$A$4:$L$4,0),FALSE)," ")</f>
        <v xml:space="preserve"> </v>
      </c>
      <c r="E167" s="551" t="str">
        <f>IF($A167&gt;0,VLOOKUP($A167,'Pivot Table'!$A$4:$L$240,MATCH(E$38,'Pivot Table'!$A$4:$L$4,0),FALSE)," ")</f>
        <v xml:space="preserve"> </v>
      </c>
      <c r="F167" s="553"/>
      <c r="G167" s="551">
        <f t="shared" si="1"/>
        <v>0</v>
      </c>
      <c r="H167" s="551" t="str">
        <f>IF($A167&gt;0,VLOOKUP($A167,'Pivot Table'!$A$4:$L$240,MATCH(H$38,'Pivot Table'!$A$4:$L$4,0),FALSE)," ")</f>
        <v xml:space="preserve"> </v>
      </c>
      <c r="I167" s="509"/>
      <c r="J167" s="509"/>
      <c r="K167" s="509"/>
      <c r="L167" s="509"/>
      <c r="M167" s="509"/>
      <c r="N167" s="529" t="str">
        <f>IF($A167&gt;0,VLOOKUP($A167,'Pivot Table'!$A$4:$L$240,MATCH(N$38,'Pivot Table'!$A$4:$L$4,0),FALSE)," ")</f>
        <v xml:space="preserve"> </v>
      </c>
      <c r="O167" s="529" t="str">
        <f>IF($A167&gt;0,VLOOKUP($A167,'Pivot Table'!$A$4:$L$240,MATCH(O$38,'Pivot Table'!$A$4:$L$4,0),FALSE)," ")</f>
        <v xml:space="preserve"> </v>
      </c>
      <c r="P167" s="529" t="str">
        <f>IF($A167&gt;0,VLOOKUP($A167,'Pivot Table'!$A$4:$L$240,MATCH(P$38,'Pivot Table'!$A$4:$L$4,0),FALSE)," ")</f>
        <v xml:space="preserve"> </v>
      </c>
      <c r="Q167" s="529" t="str">
        <f>IF($A167&gt;0,VLOOKUP($A167,'Pivot Table'!$A$4:$L$240,MATCH(Q$38,'Pivot Table'!$A$4:$L$4,0),FALSE)," ")</f>
        <v xml:space="preserve"> </v>
      </c>
      <c r="R167" s="529" t="str">
        <f>IF($A167&gt;0,VLOOKUP($A167,'Pivot Table'!$A$4:$L$240,MATCH(R$38,'Pivot Table'!$A$4:$L$4,0),FALSE)," ")</f>
        <v xml:space="preserve"> </v>
      </c>
      <c r="S167" s="529" t="str">
        <f>IF($A167&gt;0,VLOOKUP($A167,'Pivot Table'!$A$4:$L$240,MATCH(S$38,'Pivot Table'!$A$4:$L$4,0),FALSE)," ")</f>
        <v xml:space="preserve"> </v>
      </c>
    </row>
    <row r="168" spans="1:19" s="14" customFormat="1" ht="13.5" hidden="1" customHeight="1" outlineLevel="1">
      <c r="A168" s="477">
        <f>IF('Pivot Table'!A134="(blank)",0,'Pivot Table'!A134)</f>
        <v>0</v>
      </c>
      <c r="B168" s="551" t="str">
        <f>IF($A168&gt;0,VLOOKUP($A168,'Pivot Table'!$A$4:$L$240,MATCH(B$38,'Pivot Table'!$A$4:$L$4,0),FALSE)," ")</f>
        <v xml:space="preserve"> </v>
      </c>
      <c r="C168" s="529" t="str">
        <f>IF($A168&gt;0,VLOOKUP($A168,'Pivot Table'!$A$4:$L$240,MATCH(C$38,'Pivot Table'!$A$4:$L$4,0),FALSE)," ")</f>
        <v xml:space="preserve"> </v>
      </c>
      <c r="D168" s="551" t="str">
        <f>IF($A168&gt;0,VLOOKUP($A168,'Pivot Table'!$A$4:$L$240,MATCH(D$38,'Pivot Table'!$A$4:$L$4,0),FALSE)," ")</f>
        <v xml:space="preserve"> </v>
      </c>
      <c r="E168" s="551" t="str">
        <f>IF($A168&gt;0,VLOOKUP($A168,'Pivot Table'!$A$4:$L$240,MATCH(E$38,'Pivot Table'!$A$4:$L$4,0),FALSE)," ")</f>
        <v xml:space="preserve"> </v>
      </c>
      <c r="F168" s="553"/>
      <c r="G168" s="551">
        <f t="shared" si="1"/>
        <v>0</v>
      </c>
      <c r="H168" s="551" t="str">
        <f>IF($A168&gt;0,VLOOKUP($A168,'Pivot Table'!$A$4:$L$240,MATCH(H$38,'Pivot Table'!$A$4:$L$4,0),FALSE)," ")</f>
        <v xml:space="preserve"> </v>
      </c>
      <c r="I168" s="509"/>
      <c r="J168" s="509"/>
      <c r="K168" s="509"/>
      <c r="L168" s="509"/>
      <c r="M168" s="509"/>
      <c r="N168" s="529" t="str">
        <f>IF($A168&gt;0,VLOOKUP($A168,'Pivot Table'!$A$4:$L$240,MATCH(N$38,'Pivot Table'!$A$4:$L$4,0),FALSE)," ")</f>
        <v xml:space="preserve"> </v>
      </c>
      <c r="O168" s="529" t="str">
        <f>IF($A168&gt;0,VLOOKUP($A168,'Pivot Table'!$A$4:$L$240,MATCH(O$38,'Pivot Table'!$A$4:$L$4,0),FALSE)," ")</f>
        <v xml:space="preserve"> </v>
      </c>
      <c r="P168" s="529" t="str">
        <f>IF($A168&gt;0,VLOOKUP($A168,'Pivot Table'!$A$4:$L$240,MATCH(P$38,'Pivot Table'!$A$4:$L$4,0),FALSE)," ")</f>
        <v xml:space="preserve"> </v>
      </c>
      <c r="Q168" s="529" t="str">
        <f>IF($A168&gt;0,VLOOKUP($A168,'Pivot Table'!$A$4:$L$240,MATCH(Q$38,'Pivot Table'!$A$4:$L$4,0),FALSE)," ")</f>
        <v xml:space="preserve"> </v>
      </c>
      <c r="R168" s="529" t="str">
        <f>IF($A168&gt;0,VLOOKUP($A168,'Pivot Table'!$A$4:$L$240,MATCH(R$38,'Pivot Table'!$A$4:$L$4,0),FALSE)," ")</f>
        <v xml:space="preserve"> </v>
      </c>
      <c r="S168" s="529" t="str">
        <f>IF($A168&gt;0,VLOOKUP($A168,'Pivot Table'!$A$4:$L$240,MATCH(S$38,'Pivot Table'!$A$4:$L$4,0),FALSE)," ")</f>
        <v xml:space="preserve"> </v>
      </c>
    </row>
    <row r="169" spans="1:19" s="14" customFormat="1" ht="13.5" hidden="1" customHeight="1" outlineLevel="1">
      <c r="A169" s="477">
        <f>IF('Pivot Table'!A135="(blank)",0,'Pivot Table'!A135)</f>
        <v>0</v>
      </c>
      <c r="B169" s="551" t="str">
        <f>IF($A169&gt;0,VLOOKUP($A169,'Pivot Table'!$A$4:$L$240,MATCH(B$38,'Pivot Table'!$A$4:$L$4,0),FALSE)," ")</f>
        <v xml:space="preserve"> </v>
      </c>
      <c r="C169" s="529" t="str">
        <f>IF($A169&gt;0,VLOOKUP($A169,'Pivot Table'!$A$4:$L$240,MATCH(C$38,'Pivot Table'!$A$4:$L$4,0),FALSE)," ")</f>
        <v xml:space="preserve"> </v>
      </c>
      <c r="D169" s="551" t="str">
        <f>IF($A169&gt;0,VLOOKUP($A169,'Pivot Table'!$A$4:$L$240,MATCH(D$38,'Pivot Table'!$A$4:$L$4,0),FALSE)," ")</f>
        <v xml:space="preserve"> </v>
      </c>
      <c r="E169" s="551" t="str">
        <f>IF($A169&gt;0,VLOOKUP($A169,'Pivot Table'!$A$4:$L$240,MATCH(E$38,'Pivot Table'!$A$4:$L$4,0),FALSE)," ")</f>
        <v xml:space="preserve"> </v>
      </c>
      <c r="F169" s="553"/>
      <c r="G169" s="551">
        <f t="shared" ref="G169:G174" si="2">IF(A169&gt;0,(C169*E169)*(1-F169),0)</f>
        <v>0</v>
      </c>
      <c r="H169" s="551" t="str">
        <f>IF($A169&gt;0,VLOOKUP($A169,'Pivot Table'!$A$4:$L$240,MATCH(H$38,'Pivot Table'!$A$4:$L$4,0),FALSE)," ")</f>
        <v xml:space="preserve"> </v>
      </c>
      <c r="I169" s="509"/>
      <c r="J169" s="509"/>
      <c r="K169" s="509"/>
      <c r="L169" s="509"/>
      <c r="M169" s="509"/>
      <c r="N169" s="529" t="str">
        <f>IF($A169&gt;0,VLOOKUP($A169,'Pivot Table'!$A$4:$L$240,MATCH(N$38,'Pivot Table'!$A$4:$L$4,0),FALSE)," ")</f>
        <v xml:space="preserve"> </v>
      </c>
      <c r="O169" s="529" t="str">
        <f>IF($A169&gt;0,VLOOKUP($A169,'Pivot Table'!$A$4:$L$240,MATCH(O$38,'Pivot Table'!$A$4:$L$4,0),FALSE)," ")</f>
        <v xml:space="preserve"> </v>
      </c>
      <c r="P169" s="529" t="str">
        <f>IF($A169&gt;0,VLOOKUP($A169,'Pivot Table'!$A$4:$L$240,MATCH(P$38,'Pivot Table'!$A$4:$L$4,0),FALSE)," ")</f>
        <v xml:space="preserve"> </v>
      </c>
      <c r="Q169" s="529" t="str">
        <f>IF($A169&gt;0,VLOOKUP($A169,'Pivot Table'!$A$4:$L$240,MATCH(Q$38,'Pivot Table'!$A$4:$L$4,0),FALSE)," ")</f>
        <v xml:space="preserve"> </v>
      </c>
      <c r="R169" s="529" t="str">
        <f>IF($A169&gt;0,VLOOKUP($A169,'Pivot Table'!$A$4:$L$240,MATCH(R$38,'Pivot Table'!$A$4:$L$4,0),FALSE)," ")</f>
        <v xml:space="preserve"> </v>
      </c>
      <c r="S169" s="529" t="str">
        <f>IF($A169&gt;0,VLOOKUP($A169,'Pivot Table'!$A$4:$L$240,MATCH(S$38,'Pivot Table'!$A$4:$L$4,0),FALSE)," ")</f>
        <v xml:space="preserve"> </v>
      </c>
    </row>
    <row r="170" spans="1:19" s="14" customFormat="1" ht="13.5" hidden="1" customHeight="1" outlineLevel="1">
      <c r="A170" s="477">
        <f>IF('Pivot Table'!A136="(blank)",0,'Pivot Table'!A136)</f>
        <v>0</v>
      </c>
      <c r="B170" s="551" t="str">
        <f>IF($A170&gt;0,VLOOKUP($A170,'Pivot Table'!$A$4:$L$240,MATCH(B$38,'Pivot Table'!$A$4:$L$4,0),FALSE)," ")</f>
        <v xml:space="preserve"> </v>
      </c>
      <c r="C170" s="529" t="str">
        <f>IF($A170&gt;0,VLOOKUP($A170,'Pivot Table'!$A$4:$L$240,MATCH(C$38,'Pivot Table'!$A$4:$L$4,0),FALSE)," ")</f>
        <v xml:space="preserve"> </v>
      </c>
      <c r="D170" s="551" t="str">
        <f>IF($A170&gt;0,VLOOKUP($A170,'Pivot Table'!$A$4:$L$240,MATCH(D$38,'Pivot Table'!$A$4:$L$4,0),FALSE)," ")</f>
        <v xml:space="preserve"> </v>
      </c>
      <c r="E170" s="551" t="str">
        <f>IF($A170&gt;0,VLOOKUP($A170,'Pivot Table'!$A$4:$L$240,MATCH(E$38,'Pivot Table'!$A$4:$L$4,0),FALSE)," ")</f>
        <v xml:space="preserve"> </v>
      </c>
      <c r="F170" s="553"/>
      <c r="G170" s="551">
        <f t="shared" si="2"/>
        <v>0</v>
      </c>
      <c r="H170" s="551" t="str">
        <f>IF($A170&gt;0,VLOOKUP($A170,'Pivot Table'!$A$4:$L$240,MATCH(H$38,'Pivot Table'!$A$4:$L$4,0),FALSE)," ")</f>
        <v xml:space="preserve"> </v>
      </c>
      <c r="I170" s="509"/>
      <c r="J170" s="509"/>
      <c r="K170" s="509"/>
      <c r="L170" s="509"/>
      <c r="M170" s="509"/>
      <c r="N170" s="529" t="str">
        <f>IF($A170&gt;0,VLOOKUP($A170,'Pivot Table'!$A$4:$L$240,MATCH(N$38,'Pivot Table'!$A$4:$L$4,0),FALSE)," ")</f>
        <v xml:space="preserve"> </v>
      </c>
      <c r="O170" s="529" t="str">
        <f>IF($A170&gt;0,VLOOKUP($A170,'Pivot Table'!$A$4:$L$240,MATCH(O$38,'Pivot Table'!$A$4:$L$4,0),FALSE)," ")</f>
        <v xml:space="preserve"> </v>
      </c>
      <c r="P170" s="529" t="str">
        <f>IF($A170&gt;0,VLOOKUP($A170,'Pivot Table'!$A$4:$L$240,MATCH(P$38,'Pivot Table'!$A$4:$L$4,0),FALSE)," ")</f>
        <v xml:space="preserve"> </v>
      </c>
      <c r="Q170" s="529" t="str">
        <f>IF($A170&gt;0,VLOOKUP($A170,'Pivot Table'!$A$4:$L$240,MATCH(Q$38,'Pivot Table'!$A$4:$L$4,0),FALSE)," ")</f>
        <v xml:space="preserve"> </v>
      </c>
      <c r="R170" s="529" t="str">
        <f>IF($A170&gt;0,VLOOKUP($A170,'Pivot Table'!$A$4:$L$240,MATCH(R$38,'Pivot Table'!$A$4:$L$4,0),FALSE)," ")</f>
        <v xml:space="preserve"> </v>
      </c>
      <c r="S170" s="529" t="str">
        <f>IF($A170&gt;0,VLOOKUP($A170,'Pivot Table'!$A$4:$L$240,MATCH(S$38,'Pivot Table'!$A$4:$L$4,0),FALSE)," ")</f>
        <v xml:space="preserve"> </v>
      </c>
    </row>
    <row r="171" spans="1:19" s="14" customFormat="1" ht="13.5" hidden="1" customHeight="1" outlineLevel="1">
      <c r="A171" s="477">
        <f>IF('Pivot Table'!A137="(blank)",0,'Pivot Table'!A137)</f>
        <v>0</v>
      </c>
      <c r="B171" s="551" t="str">
        <f>IF($A171&gt;0,VLOOKUP($A171,'Pivot Table'!$A$4:$L$240,MATCH(B$38,'Pivot Table'!$A$4:$L$4,0),FALSE)," ")</f>
        <v xml:space="preserve"> </v>
      </c>
      <c r="C171" s="529" t="str">
        <f>IF($A171&gt;0,VLOOKUP($A171,'Pivot Table'!$A$4:$L$240,MATCH(C$38,'Pivot Table'!$A$4:$L$4,0),FALSE)," ")</f>
        <v xml:space="preserve"> </v>
      </c>
      <c r="D171" s="551" t="str">
        <f>IF($A171&gt;0,VLOOKUP($A171,'Pivot Table'!$A$4:$L$240,MATCH(D$38,'Pivot Table'!$A$4:$L$4,0),FALSE)," ")</f>
        <v xml:space="preserve"> </v>
      </c>
      <c r="E171" s="551" t="str">
        <f>IF($A171&gt;0,VLOOKUP($A171,'Pivot Table'!$A$4:$L$240,MATCH(E$38,'Pivot Table'!$A$4:$L$4,0),FALSE)," ")</f>
        <v xml:space="preserve"> </v>
      </c>
      <c r="F171" s="553"/>
      <c r="G171" s="551">
        <f t="shared" si="2"/>
        <v>0</v>
      </c>
      <c r="H171" s="551" t="str">
        <f>IF($A171&gt;0,VLOOKUP($A171,'Pivot Table'!$A$4:$L$240,MATCH(H$38,'Pivot Table'!$A$4:$L$4,0),FALSE)," ")</f>
        <v xml:space="preserve"> </v>
      </c>
      <c r="I171" s="509"/>
      <c r="J171" s="509"/>
      <c r="K171" s="509"/>
      <c r="L171" s="509"/>
      <c r="M171" s="509"/>
      <c r="N171" s="529" t="str">
        <f>IF($A171&gt;0,VLOOKUP($A171,'Pivot Table'!$A$4:$L$240,MATCH(N$38,'Pivot Table'!$A$4:$L$4,0),FALSE)," ")</f>
        <v xml:space="preserve"> </v>
      </c>
      <c r="O171" s="529" t="str">
        <f>IF($A171&gt;0,VLOOKUP($A171,'Pivot Table'!$A$4:$L$240,MATCH(O$38,'Pivot Table'!$A$4:$L$4,0),FALSE)," ")</f>
        <v xml:space="preserve"> </v>
      </c>
      <c r="P171" s="529" t="str">
        <f>IF($A171&gt;0,VLOOKUP($A171,'Pivot Table'!$A$4:$L$240,MATCH(P$38,'Pivot Table'!$A$4:$L$4,0),FALSE)," ")</f>
        <v xml:space="preserve"> </v>
      </c>
      <c r="Q171" s="529" t="str">
        <f>IF($A171&gt;0,VLOOKUP($A171,'Pivot Table'!$A$4:$L$240,MATCH(Q$38,'Pivot Table'!$A$4:$L$4,0),FALSE)," ")</f>
        <v xml:space="preserve"> </v>
      </c>
      <c r="R171" s="529" t="str">
        <f>IF($A171&gt;0,VLOOKUP($A171,'Pivot Table'!$A$4:$L$240,MATCH(R$38,'Pivot Table'!$A$4:$L$4,0),FALSE)," ")</f>
        <v xml:space="preserve"> </v>
      </c>
      <c r="S171" s="529" t="str">
        <f>IF($A171&gt;0,VLOOKUP($A171,'Pivot Table'!$A$4:$L$240,MATCH(S$38,'Pivot Table'!$A$4:$L$4,0),FALSE)," ")</f>
        <v xml:space="preserve"> </v>
      </c>
    </row>
    <row r="172" spans="1:19" s="14" customFormat="1" ht="13.5" hidden="1" customHeight="1" outlineLevel="1">
      <c r="A172" s="477">
        <f>IF('Pivot Table'!A138="(blank)",0,'Pivot Table'!A138)</f>
        <v>0</v>
      </c>
      <c r="B172" s="551" t="str">
        <f>IF($A172&gt;0,VLOOKUP($A172,'Pivot Table'!$A$4:$L$240,MATCH(B$38,'Pivot Table'!$A$4:$L$4,0),FALSE)," ")</f>
        <v xml:space="preserve"> </v>
      </c>
      <c r="C172" s="529" t="str">
        <f>IF($A172&gt;0,VLOOKUP($A172,'Pivot Table'!$A$4:$L$240,MATCH(C$38,'Pivot Table'!$A$4:$L$4,0),FALSE)," ")</f>
        <v xml:space="preserve"> </v>
      </c>
      <c r="D172" s="551" t="str">
        <f>IF($A172&gt;0,VLOOKUP($A172,'Pivot Table'!$A$4:$L$240,MATCH(D$38,'Pivot Table'!$A$4:$L$4,0),FALSE)," ")</f>
        <v xml:space="preserve"> </v>
      </c>
      <c r="E172" s="551" t="str">
        <f>IF($A172&gt;0,VLOOKUP($A172,'Pivot Table'!$A$4:$L$240,MATCH(E$38,'Pivot Table'!$A$4:$L$4,0),FALSE)," ")</f>
        <v xml:space="preserve"> </v>
      </c>
      <c r="F172" s="553"/>
      <c r="G172" s="551">
        <f t="shared" si="2"/>
        <v>0</v>
      </c>
      <c r="H172" s="551" t="str">
        <f>IF($A172&gt;0,VLOOKUP($A172,'Pivot Table'!$A$4:$L$240,MATCH(H$38,'Pivot Table'!$A$4:$L$4,0),FALSE)," ")</f>
        <v xml:space="preserve"> </v>
      </c>
      <c r="I172" s="509"/>
      <c r="J172" s="509"/>
      <c r="K172" s="509"/>
      <c r="L172" s="509"/>
      <c r="M172" s="509"/>
      <c r="N172" s="529" t="str">
        <f>IF($A172&gt;0,VLOOKUP($A172,'Pivot Table'!$A$4:$L$240,MATCH(N$38,'Pivot Table'!$A$4:$L$4,0),FALSE)," ")</f>
        <v xml:space="preserve"> </v>
      </c>
      <c r="O172" s="529" t="str">
        <f>IF($A172&gt;0,VLOOKUP($A172,'Pivot Table'!$A$4:$L$240,MATCH(O$38,'Pivot Table'!$A$4:$L$4,0),FALSE)," ")</f>
        <v xml:space="preserve"> </v>
      </c>
      <c r="P172" s="529" t="str">
        <f>IF($A172&gt;0,VLOOKUP($A172,'Pivot Table'!$A$4:$L$240,MATCH(P$38,'Pivot Table'!$A$4:$L$4,0),FALSE)," ")</f>
        <v xml:space="preserve"> </v>
      </c>
      <c r="Q172" s="529" t="str">
        <f>IF($A172&gt;0,VLOOKUP($A172,'Pivot Table'!$A$4:$L$240,MATCH(Q$38,'Pivot Table'!$A$4:$L$4,0),FALSE)," ")</f>
        <v xml:space="preserve"> </v>
      </c>
      <c r="R172" s="529" t="str">
        <f>IF($A172&gt;0,VLOOKUP($A172,'Pivot Table'!$A$4:$L$240,MATCH(R$38,'Pivot Table'!$A$4:$L$4,0),FALSE)," ")</f>
        <v xml:space="preserve"> </v>
      </c>
      <c r="S172" s="529" t="str">
        <f>IF($A172&gt;0,VLOOKUP($A172,'Pivot Table'!$A$4:$L$240,MATCH(S$38,'Pivot Table'!$A$4:$L$4,0),FALSE)," ")</f>
        <v xml:space="preserve"> </v>
      </c>
    </row>
    <row r="173" spans="1:19" s="14" customFormat="1" ht="13.5" hidden="1" customHeight="1" outlineLevel="1">
      <c r="A173" s="477">
        <f>IF('Pivot Table'!A139="(blank)",0,'Pivot Table'!A139)</f>
        <v>0</v>
      </c>
      <c r="B173" s="551" t="str">
        <f>IF($A173&gt;0,VLOOKUP($A173,'Pivot Table'!$A$4:$L$240,MATCH(B$38,'Pivot Table'!$A$4:$L$4,0),FALSE)," ")</f>
        <v xml:space="preserve"> </v>
      </c>
      <c r="C173" s="529" t="str">
        <f>IF($A173&gt;0,VLOOKUP($A173,'Pivot Table'!$A$4:$L$240,MATCH(C$38,'Pivot Table'!$A$4:$L$4,0),FALSE)," ")</f>
        <v xml:space="preserve"> </v>
      </c>
      <c r="D173" s="551" t="str">
        <f>IF($A173&gt;0,VLOOKUP($A173,'Pivot Table'!$A$4:$L$240,MATCH(D$38,'Pivot Table'!$A$4:$L$4,0),FALSE)," ")</f>
        <v xml:space="preserve"> </v>
      </c>
      <c r="E173" s="551" t="str">
        <f>IF($A173&gt;0,VLOOKUP($A173,'Pivot Table'!$A$4:$L$240,MATCH(E$38,'Pivot Table'!$A$4:$L$4,0),FALSE)," ")</f>
        <v xml:space="preserve"> </v>
      </c>
      <c r="F173" s="553"/>
      <c r="G173" s="551">
        <f t="shared" si="2"/>
        <v>0</v>
      </c>
      <c r="H173" s="551" t="str">
        <f>IF($A173&gt;0,VLOOKUP($A173,'Pivot Table'!$A$4:$L$240,MATCH(H$38,'Pivot Table'!$A$4:$L$4,0),FALSE)," ")</f>
        <v xml:space="preserve"> </v>
      </c>
      <c r="I173" s="509"/>
      <c r="J173" s="509"/>
      <c r="K173" s="509"/>
      <c r="L173" s="509"/>
      <c r="M173" s="509"/>
      <c r="N173" s="529" t="str">
        <f>IF($A173&gt;0,VLOOKUP($A173,'Pivot Table'!$A$4:$L$240,MATCH(N$38,'Pivot Table'!$A$4:$L$4,0),FALSE)," ")</f>
        <v xml:space="preserve"> </v>
      </c>
      <c r="O173" s="529" t="str">
        <f>IF($A173&gt;0,VLOOKUP($A173,'Pivot Table'!$A$4:$L$240,MATCH(O$38,'Pivot Table'!$A$4:$L$4,0),FALSE)," ")</f>
        <v xml:space="preserve"> </v>
      </c>
      <c r="P173" s="529" t="str">
        <f>IF($A173&gt;0,VLOOKUP($A173,'Pivot Table'!$A$4:$L$240,MATCH(P$38,'Pivot Table'!$A$4:$L$4,0),FALSE)," ")</f>
        <v xml:space="preserve"> </v>
      </c>
      <c r="Q173" s="529" t="str">
        <f>IF($A173&gt;0,VLOOKUP($A173,'Pivot Table'!$A$4:$L$240,MATCH(Q$38,'Pivot Table'!$A$4:$L$4,0),FALSE)," ")</f>
        <v xml:space="preserve"> </v>
      </c>
      <c r="R173" s="529" t="str">
        <f>IF($A173&gt;0,VLOOKUP($A173,'Pivot Table'!$A$4:$L$240,MATCH(R$38,'Pivot Table'!$A$4:$L$4,0),FALSE)," ")</f>
        <v xml:space="preserve"> </v>
      </c>
      <c r="S173" s="529" t="str">
        <f>IF($A173&gt;0,VLOOKUP($A173,'Pivot Table'!$A$4:$L$240,MATCH(S$38,'Pivot Table'!$A$4:$L$4,0),FALSE)," ")</f>
        <v xml:space="preserve"> </v>
      </c>
    </row>
    <row r="174" spans="1:19" s="14" customFormat="1" ht="13.5" hidden="1" customHeight="1" outlineLevel="1">
      <c r="A174" s="477">
        <f>IF('Pivot Table'!A140="(blank)",0,'Pivot Table'!A140)</f>
        <v>0</v>
      </c>
      <c r="B174" s="551" t="str">
        <f>IF($A174&gt;0,VLOOKUP($A174,'Pivot Table'!$A$4:$L$240,MATCH(B$38,'Pivot Table'!$A$4:$L$4,0),FALSE)," ")</f>
        <v xml:space="preserve"> </v>
      </c>
      <c r="C174" s="529" t="str">
        <f>IF($A174&gt;0,VLOOKUP($A174,'Pivot Table'!$A$4:$L$240,MATCH(C$38,'Pivot Table'!$A$4:$L$4,0),FALSE)," ")</f>
        <v xml:space="preserve"> </v>
      </c>
      <c r="D174" s="551" t="str">
        <f>IF($A174&gt;0,VLOOKUP($A174,'Pivot Table'!$A$4:$L$240,MATCH(D$38,'Pivot Table'!$A$4:$L$4,0),FALSE)," ")</f>
        <v xml:space="preserve"> </v>
      </c>
      <c r="E174" s="551" t="str">
        <f>IF($A174&gt;0,VLOOKUP($A174,'Pivot Table'!$A$4:$L$240,MATCH(E$38,'Pivot Table'!$A$4:$L$4,0),FALSE)," ")</f>
        <v xml:space="preserve"> </v>
      </c>
      <c r="F174" s="553"/>
      <c r="G174" s="551">
        <f t="shared" si="2"/>
        <v>0</v>
      </c>
      <c r="H174" s="551" t="str">
        <f>IF($A174&gt;0,VLOOKUP($A174,'Pivot Table'!$A$4:$L$240,MATCH(H$38,'Pivot Table'!$A$4:$L$4,0),FALSE)," ")</f>
        <v xml:space="preserve"> </v>
      </c>
      <c r="I174" s="509"/>
      <c r="J174" s="509"/>
      <c r="K174" s="509"/>
      <c r="L174" s="509"/>
      <c r="M174" s="509"/>
      <c r="N174" s="529" t="str">
        <f>IF($A174&gt;0,VLOOKUP($A174,'Pivot Table'!$A$4:$L$240,MATCH(N$38,'Pivot Table'!$A$4:$L$4,0),FALSE)," ")</f>
        <v xml:space="preserve"> </v>
      </c>
      <c r="O174" s="529" t="str">
        <f>IF($A174&gt;0,VLOOKUP($A174,'Pivot Table'!$A$4:$L$240,MATCH(O$38,'Pivot Table'!$A$4:$L$4,0),FALSE)," ")</f>
        <v xml:space="preserve"> </v>
      </c>
      <c r="P174" s="529" t="str">
        <f>IF($A174&gt;0,VLOOKUP($A174,'Pivot Table'!$A$4:$L$240,MATCH(P$38,'Pivot Table'!$A$4:$L$4,0),FALSE)," ")</f>
        <v xml:space="preserve"> </v>
      </c>
      <c r="Q174" s="529" t="str">
        <f>IF($A174&gt;0,VLOOKUP($A174,'Pivot Table'!$A$4:$L$240,MATCH(Q$38,'Pivot Table'!$A$4:$L$4,0),FALSE)," ")</f>
        <v xml:space="preserve"> </v>
      </c>
      <c r="R174" s="529" t="str">
        <f>IF($A174&gt;0,VLOOKUP($A174,'Pivot Table'!$A$4:$L$240,MATCH(R$38,'Pivot Table'!$A$4:$L$4,0),FALSE)," ")</f>
        <v xml:space="preserve"> </v>
      </c>
      <c r="S174" s="529" t="str">
        <f>IF($A174&gt;0,VLOOKUP($A174,'Pivot Table'!$A$4:$L$240,MATCH(S$38,'Pivot Table'!$A$4:$L$4,0),FALSE)," ")</f>
        <v xml:space="preserve"> </v>
      </c>
    </row>
    <row r="175" spans="1:19" s="250" customFormat="1" ht="13.5" customHeight="1" collapsed="1" thickBot="1">
      <c r="A175" s="282" t="s">
        <v>119</v>
      </c>
      <c r="B175" s="282"/>
      <c r="C175" s="511">
        <f>SUM(C39:C174)</f>
        <v>3</v>
      </c>
      <c r="D175" s="511">
        <f t="shared" ref="D175:F175" si="3">SUM(D39:D158)</f>
        <v>0</v>
      </c>
      <c r="E175" s="552"/>
      <c r="F175" s="555">
        <f t="shared" si="3"/>
        <v>0</v>
      </c>
      <c r="G175" s="552">
        <f>SUM(G39:G174)</f>
        <v>1600</v>
      </c>
      <c r="H175" s="552">
        <f>SUM(H39:H174)</f>
        <v>2560</v>
      </c>
      <c r="I175" s="511"/>
      <c r="J175" s="511"/>
      <c r="K175" s="511"/>
      <c r="L175" s="511"/>
      <c r="M175" s="511"/>
      <c r="N175" s="511">
        <f t="shared" ref="N175:R175" si="4">SUM(N39:N174)</f>
        <v>0</v>
      </c>
      <c r="O175" s="511">
        <f t="shared" si="4"/>
        <v>0</v>
      </c>
      <c r="P175" s="511">
        <f t="shared" si="4"/>
        <v>0</v>
      </c>
      <c r="Q175" s="511">
        <f t="shared" si="4"/>
        <v>32</v>
      </c>
      <c r="R175" s="511">
        <f t="shared" si="4"/>
        <v>1.5</v>
      </c>
      <c r="S175" s="511">
        <f>SUM(S39:S174)</f>
        <v>26</v>
      </c>
    </row>
    <row r="176" spans="1:19" s="14" customFormat="1" ht="13.5" customHeight="1" thickTop="1">
      <c r="A176" s="34"/>
      <c r="B176" s="25"/>
      <c r="C176" s="134"/>
      <c r="D176" s="134"/>
      <c r="E176" s="581"/>
      <c r="F176" s="134"/>
      <c r="G176" s="581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</row>
    <row r="177" spans="1:19" s="15" customFormat="1" ht="13.5" customHeight="1" thickBot="1">
      <c r="A177" s="274" t="s">
        <v>256</v>
      </c>
      <c r="B177" s="275"/>
      <c r="C177" s="564"/>
      <c r="D177" s="500"/>
      <c r="E177" s="576"/>
      <c r="F177" s="500"/>
      <c r="G177" s="576"/>
      <c r="H177" s="500"/>
      <c r="I177" s="500"/>
      <c r="J177" s="500"/>
      <c r="K177" s="500"/>
      <c r="L177" s="500"/>
      <c r="M177" s="500"/>
      <c r="N177" s="500"/>
      <c r="O177" s="500"/>
      <c r="P177" s="500"/>
      <c r="Q177" s="500"/>
      <c r="R177" s="500"/>
      <c r="S177" s="500"/>
    </row>
    <row r="178" spans="1:19" s="13" customFormat="1" ht="13.5" customHeight="1">
      <c r="A178" s="57"/>
      <c r="B178" s="54"/>
      <c r="C178" s="501"/>
      <c r="D178" s="512"/>
      <c r="E178" s="582"/>
      <c r="F178" s="512"/>
      <c r="G178" s="582"/>
      <c r="H178" s="512"/>
      <c r="I178" s="512"/>
      <c r="J178" s="512"/>
      <c r="K178" s="512"/>
      <c r="L178" s="512"/>
      <c r="M178" s="512"/>
      <c r="N178" s="512"/>
      <c r="O178" s="512"/>
      <c r="P178" s="512"/>
      <c r="Q178" s="512"/>
      <c r="R178" s="512"/>
      <c r="S178" s="512"/>
    </row>
    <row r="179" spans="1:19" s="16" customFormat="1" ht="13.5" customHeight="1">
      <c r="A179" s="278"/>
      <c r="B179" s="107"/>
      <c r="C179" s="565"/>
      <c r="D179" s="507"/>
      <c r="E179" s="571"/>
      <c r="F179" s="507"/>
      <c r="G179" s="571" t="s">
        <v>182</v>
      </c>
      <c r="H179" s="507" t="s">
        <v>183</v>
      </c>
      <c r="I179" s="507"/>
      <c r="J179" s="507"/>
      <c r="K179" s="507"/>
      <c r="L179" s="507"/>
      <c r="M179" s="507"/>
      <c r="N179" s="507" t="s">
        <v>184</v>
      </c>
      <c r="O179" s="507" t="s">
        <v>184</v>
      </c>
      <c r="P179" s="507" t="s">
        <v>184</v>
      </c>
      <c r="Q179" s="507" t="s">
        <v>184</v>
      </c>
      <c r="R179" s="507" t="s">
        <v>184</v>
      </c>
      <c r="S179" s="507" t="s">
        <v>184</v>
      </c>
    </row>
    <row r="180" spans="1:19" s="15" customFormat="1" ht="13.5" customHeight="1" thickBot="1">
      <c r="A180" s="558" t="s">
        <v>58</v>
      </c>
      <c r="B180" s="107" t="s">
        <v>60</v>
      </c>
      <c r="C180" s="565" t="s">
        <v>258</v>
      </c>
      <c r="D180" s="507" t="s">
        <v>61</v>
      </c>
      <c r="E180" s="571" t="s">
        <v>62</v>
      </c>
      <c r="F180" s="508" t="s">
        <v>99</v>
      </c>
      <c r="G180" s="580" t="s">
        <v>181</v>
      </c>
      <c r="H180" s="508" t="s">
        <v>248</v>
      </c>
      <c r="I180" s="508" t="s">
        <v>100</v>
      </c>
      <c r="J180" s="508" t="s">
        <v>101</v>
      </c>
      <c r="K180" s="508" t="s">
        <v>102</v>
      </c>
      <c r="L180" s="508" t="s">
        <v>103</v>
      </c>
      <c r="M180" s="508" t="s">
        <v>104</v>
      </c>
      <c r="N180" s="347" t="s">
        <v>68</v>
      </c>
      <c r="O180" s="347" t="s">
        <v>69</v>
      </c>
      <c r="P180" s="316" t="s">
        <v>128</v>
      </c>
      <c r="Q180" s="316" t="s">
        <v>129</v>
      </c>
      <c r="R180" s="347" t="s">
        <v>130</v>
      </c>
      <c r="S180" s="347" t="s">
        <v>131</v>
      </c>
    </row>
    <row r="181" spans="1:19" s="14" customFormat="1" ht="13.5" customHeight="1">
      <c r="A181" s="559"/>
      <c r="B181" s="557" t="str">
        <f>IF($A181&gt;0,VLOOKUP($A181,[1]Database!$A$1:$I$1047540,MATCH(B$180,[1]Database!$A$1:$I$1,0),FALSE)," ")</f>
        <v xml:space="preserve"> </v>
      </c>
      <c r="C181" s="510">
        <v>0</v>
      </c>
      <c r="D181" s="557" t="str">
        <f>IF($A181&gt;0,VLOOKUP($A181,[1]Database!$A$1:$I$1047540,MATCH(D$180,[1]Database!$A$1:$I$1,0),FALSE)," ")</f>
        <v xml:space="preserve"> </v>
      </c>
      <c r="E181" s="583" t="str">
        <f>IF($A181&gt;0,VLOOKUP($A181,[1]Database!$A$1:$I$1047540,MATCH(E$180,[1]Database!$A$1:$I$1,0),FALSE)," ")</f>
        <v xml:space="preserve"> </v>
      </c>
      <c r="F181" s="593">
        <v>0</v>
      </c>
      <c r="G181" s="551">
        <f>IF(A181&gt;0,(C181*E181)*(1-F181),0)</f>
        <v>0</v>
      </c>
      <c r="H181" s="556" t="s">
        <v>257</v>
      </c>
      <c r="I181" s="509"/>
      <c r="J181" s="509"/>
      <c r="K181" s="509"/>
      <c r="L181" s="509"/>
      <c r="M181" s="509"/>
      <c r="N181" s="509">
        <v>0</v>
      </c>
      <c r="O181" s="509">
        <v>0</v>
      </c>
      <c r="P181" s="529">
        <f>IFERROR(IF($A181&gt;0,VLOOKUP($A181,[1]Database!$A$1:$I$1047540,MATCH(P$180,[1]Database!$A$1:$I$1,0)*C181,FALSE)," ")*C181,)</f>
        <v>0</v>
      </c>
      <c r="Q181" s="529">
        <f>IFERROR(IF($A181&gt;0,VLOOKUP($A181,[1]Database!$A$1:$I$1047540,MATCH(Q$180,[1]Database!$A$1:$I$1,0),FALSE)," ")*C181,)</f>
        <v>0</v>
      </c>
      <c r="R181" s="529">
        <f>IFERROR(IF($A181&gt;0,VLOOKUP($A181,[1]Database!$A$1:$I$1047540,MATCH(R$180,[1]Database!$A$1:$I$1,0),FALSE)," ")*C181,)</f>
        <v>0</v>
      </c>
      <c r="S181" s="529">
        <f>IFERROR(IF($A181&gt;0,VLOOKUP($A181,[1]Database!$A$1:$I$1047540,MATCH(S$180,[1]Database!$A$1:$I$1,0),FALSE)," ")*C181,)</f>
        <v>0</v>
      </c>
    </row>
    <row r="182" spans="1:19" s="14" customFormat="1" ht="13.5" customHeight="1">
      <c r="A182" s="559"/>
      <c r="B182" s="557" t="str">
        <f>IF($A182&gt;0,VLOOKUP($A182,[1]Database!$A$1:$I$1047540,MATCH(B$180,[1]Database!$A$1:$I$1,0),FALSE)," ")</f>
        <v xml:space="preserve"> </v>
      </c>
      <c r="C182" s="510">
        <v>0</v>
      </c>
      <c r="D182" s="557" t="str">
        <f>IF($A182&gt;0,VLOOKUP($A182,[1]Database!$A$1:$I$1047540,MATCH(D$180,[1]Database!$A$1:$I$1,0),FALSE)," ")</f>
        <v xml:space="preserve"> </v>
      </c>
      <c r="E182" s="583" t="str">
        <f>IF($A182&gt;0,VLOOKUP($A182,[1]Database!$A$1:$I$1047540,MATCH(E$180,[1]Database!$A$1:$I$1,0),FALSE)," ")</f>
        <v xml:space="preserve"> </v>
      </c>
      <c r="F182" s="593">
        <v>0</v>
      </c>
      <c r="G182" s="551">
        <f t="shared" ref="G182:G231" si="5">IF(A182&gt;0,(C182*E182)*(1-F182),0)</f>
        <v>0</v>
      </c>
      <c r="H182" s="556" t="s">
        <v>257</v>
      </c>
      <c r="I182" s="509"/>
      <c r="J182" s="509"/>
      <c r="K182" s="509"/>
      <c r="L182" s="509"/>
      <c r="M182" s="509"/>
      <c r="N182" s="509">
        <v>0</v>
      </c>
      <c r="O182" s="509">
        <v>0</v>
      </c>
      <c r="P182" s="529">
        <f>IFERROR(IF($A182&gt;0,VLOOKUP($A182,[1]Database!$A$1:$I$1047540,MATCH(P$180,[1]Database!$A$1:$I$1,0)*C182,FALSE)," ")*C182,)</f>
        <v>0</v>
      </c>
      <c r="Q182" s="529">
        <f>IFERROR(IF($A182&gt;0,VLOOKUP($A182,[1]Database!$A$1:$I$1047540,MATCH(Q$180,[1]Database!$A$1:$I$1,0),FALSE)," ")*C182,)</f>
        <v>0</v>
      </c>
      <c r="R182" s="529">
        <f>IFERROR(IF($A182&gt;0,VLOOKUP($A182,[1]Database!$A$1:$I$1047540,MATCH(R$180,[1]Database!$A$1:$I$1,0),FALSE)," ")*C182,)</f>
        <v>0</v>
      </c>
      <c r="S182" s="529">
        <f>IFERROR(IF($A182&gt;0,VLOOKUP($A182,[1]Database!$A$1:$I$1047540,MATCH(S$180,[1]Database!$A$1:$I$1,0),FALSE)," ")*C182,)</f>
        <v>0</v>
      </c>
    </row>
    <row r="183" spans="1:19" s="14" customFormat="1" ht="13.5" customHeight="1">
      <c r="A183" s="559"/>
      <c r="B183" s="557" t="str">
        <f>IF($A183&gt;0,VLOOKUP($A183,[1]Database!$A$1:$I$1047540,MATCH(B$180,[1]Database!$A$1:$I$1,0),FALSE)," ")</f>
        <v xml:space="preserve"> </v>
      </c>
      <c r="C183" s="510">
        <v>0</v>
      </c>
      <c r="D183" s="557" t="str">
        <f>IF($A183&gt;0,VLOOKUP($A183,[1]Database!$A$1:$I$1047540,MATCH(D$180,[1]Database!$A$1:$I$1,0),FALSE)," ")</f>
        <v xml:space="preserve"> </v>
      </c>
      <c r="E183" s="583" t="str">
        <f>IF($A183&gt;0,VLOOKUP($A183,[1]Database!$A$1:$I$1047540,MATCH(E$180,[1]Database!$A$1:$I$1,0),FALSE)," ")</f>
        <v xml:space="preserve"> </v>
      </c>
      <c r="F183" s="593">
        <v>0</v>
      </c>
      <c r="G183" s="551">
        <f t="shared" si="5"/>
        <v>0</v>
      </c>
      <c r="H183" s="556" t="s">
        <v>257</v>
      </c>
      <c r="I183" s="509"/>
      <c r="J183" s="509"/>
      <c r="K183" s="509"/>
      <c r="L183" s="509"/>
      <c r="M183" s="509"/>
      <c r="N183" s="509">
        <v>0</v>
      </c>
      <c r="O183" s="509">
        <v>0</v>
      </c>
      <c r="P183" s="529">
        <f>IFERROR(IF($A183&gt;0,VLOOKUP($A183,[1]Database!$A$1:$I$1047540,MATCH(P$180,[1]Database!$A$1:$I$1,0)*C183,FALSE)," ")*C183,)</f>
        <v>0</v>
      </c>
      <c r="Q183" s="529">
        <f>IFERROR(IF($A183&gt;0,VLOOKUP($A183,[1]Database!$A$1:$I$1047540,MATCH(Q$180,[1]Database!$A$1:$I$1,0),FALSE)," ")*C183,)</f>
        <v>0</v>
      </c>
      <c r="R183" s="529">
        <f>IFERROR(IF($A183&gt;0,VLOOKUP($A183,[1]Database!$A$1:$I$1047540,MATCH(R$180,[1]Database!$A$1:$I$1,0),FALSE)," ")*C183,)</f>
        <v>0</v>
      </c>
      <c r="S183" s="529">
        <f>IFERROR(IF($A183&gt;0,VLOOKUP($A183,[1]Database!$A$1:$I$1047540,MATCH(S$180,[1]Database!$A$1:$I$1,0),FALSE)," ")*C183,)</f>
        <v>0</v>
      </c>
    </row>
    <row r="184" spans="1:19" s="14" customFormat="1" ht="13.5" customHeight="1">
      <c r="A184" s="559"/>
      <c r="B184" s="557" t="str">
        <f>IF($A184&gt;0,VLOOKUP($A184,[1]Database!$A$1:$I$1047540,MATCH(B$180,[1]Database!$A$1:$I$1,0),FALSE)," ")</f>
        <v xml:space="preserve"> </v>
      </c>
      <c r="C184" s="510">
        <v>0</v>
      </c>
      <c r="D184" s="557" t="str">
        <f>IF($A184&gt;0,VLOOKUP($A184,[1]Database!$A$1:$I$1047540,MATCH(D$180,[1]Database!$A$1:$I$1,0),FALSE)," ")</f>
        <v xml:space="preserve"> </v>
      </c>
      <c r="E184" s="583" t="str">
        <f>IF($A184&gt;0,VLOOKUP($A184,[1]Database!$A$1:$I$1047540,MATCH(E$180,[1]Database!$A$1:$I$1,0),FALSE)," ")</f>
        <v xml:space="preserve"> </v>
      </c>
      <c r="F184" s="593">
        <v>0</v>
      </c>
      <c r="G184" s="551">
        <f t="shared" si="5"/>
        <v>0</v>
      </c>
      <c r="H184" s="556" t="s">
        <v>257</v>
      </c>
      <c r="I184" s="509"/>
      <c r="J184" s="509"/>
      <c r="K184" s="509"/>
      <c r="L184" s="509"/>
      <c r="M184" s="509"/>
      <c r="N184" s="509">
        <v>0</v>
      </c>
      <c r="O184" s="509">
        <v>0</v>
      </c>
      <c r="P184" s="529">
        <f>IFERROR(IF($A184&gt;0,VLOOKUP($A184,[1]Database!$A$1:$I$1047540,MATCH(P$180,[1]Database!$A$1:$I$1,0)*C184,FALSE)," ")*C184,)</f>
        <v>0</v>
      </c>
      <c r="Q184" s="529">
        <f>IFERROR(IF($A184&gt;0,VLOOKUP($A184,[1]Database!$A$1:$I$1047540,MATCH(Q$180,[1]Database!$A$1:$I$1,0),FALSE)," ")*C184,)</f>
        <v>0</v>
      </c>
      <c r="R184" s="529">
        <f>IFERROR(IF($A184&gt;0,VLOOKUP($A184,[1]Database!$A$1:$I$1047540,MATCH(R$180,[1]Database!$A$1:$I$1,0),FALSE)," ")*C184,)</f>
        <v>0</v>
      </c>
      <c r="S184" s="529">
        <f>IFERROR(IF($A184&gt;0,VLOOKUP($A184,[1]Database!$A$1:$I$1047540,MATCH(S$180,[1]Database!$A$1:$I$1,0),FALSE)," ")*C184,)</f>
        <v>0</v>
      </c>
    </row>
    <row r="185" spans="1:19" s="14" customFormat="1" ht="13.5" customHeight="1">
      <c r="A185" s="559"/>
      <c r="B185" s="557" t="str">
        <f>IF($A185&gt;0,VLOOKUP($A185,[1]Database!$A$1:$I$1047540,MATCH(B$180,[1]Database!$A$1:$I$1,0),FALSE)," ")</f>
        <v xml:space="preserve"> </v>
      </c>
      <c r="C185" s="510">
        <v>0</v>
      </c>
      <c r="D185" s="557" t="str">
        <f>IF($A185&gt;0,VLOOKUP($A185,[1]Database!$A$1:$I$1047540,MATCH(D$180,[1]Database!$A$1:$I$1,0),FALSE)," ")</f>
        <v xml:space="preserve"> </v>
      </c>
      <c r="E185" s="583" t="str">
        <f>IF($A185&gt;0,VLOOKUP($A185,[1]Database!$A$1:$I$1047540,MATCH(E$180,[1]Database!$A$1:$I$1,0),FALSE)," ")</f>
        <v xml:space="preserve"> </v>
      </c>
      <c r="F185" s="593">
        <v>0</v>
      </c>
      <c r="G185" s="551">
        <f t="shared" si="5"/>
        <v>0</v>
      </c>
      <c r="H185" s="556" t="s">
        <v>257</v>
      </c>
      <c r="I185" s="509"/>
      <c r="J185" s="509"/>
      <c r="K185" s="509"/>
      <c r="L185" s="509"/>
      <c r="M185" s="509"/>
      <c r="N185" s="509">
        <v>0</v>
      </c>
      <c r="O185" s="509">
        <v>0</v>
      </c>
      <c r="P185" s="529">
        <f>IFERROR(IF($A185&gt;0,VLOOKUP($A185,[1]Database!$A$1:$I$1047540,MATCH(P$180,[1]Database!$A$1:$I$1,0)*C185,FALSE)," ")*C185,)</f>
        <v>0</v>
      </c>
      <c r="Q185" s="529">
        <f>IFERROR(IF($A185&gt;0,VLOOKUP($A185,[1]Database!$A$1:$I$1047540,MATCH(Q$180,[1]Database!$A$1:$I$1,0),FALSE)," ")*C185,)</f>
        <v>0</v>
      </c>
      <c r="R185" s="529">
        <f>IFERROR(IF($A185&gt;0,VLOOKUP($A185,[1]Database!$A$1:$I$1047540,MATCH(R$180,[1]Database!$A$1:$I$1,0),FALSE)," ")*C185,)</f>
        <v>0</v>
      </c>
      <c r="S185" s="529">
        <f>IFERROR(IF($A185&gt;0,VLOOKUP($A185,[1]Database!$A$1:$I$1047540,MATCH(S$180,[1]Database!$A$1:$I$1,0),FALSE)," ")*C185,)</f>
        <v>0</v>
      </c>
    </row>
    <row r="186" spans="1:19" s="14" customFormat="1" ht="13.5" customHeight="1">
      <c r="A186" s="559"/>
      <c r="B186" s="557" t="str">
        <f>IF($A186&gt;0,VLOOKUP($A186,[1]Database!$A$1:$I$1047540,MATCH(B$180,[1]Database!$A$1:$I$1,0),FALSE)," ")</f>
        <v xml:space="preserve"> </v>
      </c>
      <c r="C186" s="510">
        <v>0</v>
      </c>
      <c r="D186" s="557" t="str">
        <f>IF($A186&gt;0,VLOOKUP($A186,[1]Database!$A$1:$I$1047540,MATCH(D$180,[1]Database!$A$1:$I$1,0),FALSE)," ")</f>
        <v xml:space="preserve"> </v>
      </c>
      <c r="E186" s="583" t="str">
        <f>IF($A186&gt;0,VLOOKUP($A186,[1]Database!$A$1:$I$1047540,MATCH(E$180,[1]Database!$A$1:$I$1,0),FALSE)," ")</f>
        <v xml:space="preserve"> </v>
      </c>
      <c r="F186" s="593">
        <v>0</v>
      </c>
      <c r="G186" s="551">
        <f t="shared" si="5"/>
        <v>0</v>
      </c>
      <c r="H186" s="556" t="s">
        <v>257</v>
      </c>
      <c r="I186" s="509"/>
      <c r="J186" s="509"/>
      <c r="K186" s="509"/>
      <c r="L186" s="509"/>
      <c r="M186" s="509"/>
      <c r="N186" s="509">
        <v>0</v>
      </c>
      <c r="O186" s="509">
        <v>0</v>
      </c>
      <c r="P186" s="529">
        <f>IFERROR(IF($A186&gt;0,VLOOKUP($A186,[1]Database!$A$1:$I$1047540,MATCH(P$180,[1]Database!$A$1:$I$1,0)*C186,FALSE)," ")*C186,)</f>
        <v>0</v>
      </c>
      <c r="Q186" s="529">
        <f>IFERROR(IF($A186&gt;0,VLOOKUP($A186,[1]Database!$A$1:$I$1047540,MATCH(Q$180,[1]Database!$A$1:$I$1,0),FALSE)," ")*C186,)</f>
        <v>0</v>
      </c>
      <c r="R186" s="529">
        <f>IFERROR(IF($A186&gt;0,VLOOKUP($A186,[1]Database!$A$1:$I$1047540,MATCH(R$180,[1]Database!$A$1:$I$1,0),FALSE)," ")*C186,)</f>
        <v>0</v>
      </c>
      <c r="S186" s="529">
        <f>IFERROR(IF($A186&gt;0,VLOOKUP($A186,[1]Database!$A$1:$I$1047540,MATCH(S$180,[1]Database!$A$1:$I$1,0),FALSE)," ")*C186,)</f>
        <v>0</v>
      </c>
    </row>
    <row r="187" spans="1:19" s="14" customFormat="1" ht="14">
      <c r="A187" s="559"/>
      <c r="B187" s="557" t="str">
        <f>IF($A187&gt;0,VLOOKUP($A187,[1]Database!$A$1:$I$1047540,MATCH(B$180,[1]Database!$A$1:$I$1,0),FALSE)," ")</f>
        <v xml:space="preserve"> </v>
      </c>
      <c r="C187" s="510">
        <v>0</v>
      </c>
      <c r="D187" s="557" t="str">
        <f>IF($A187&gt;0,VLOOKUP($A187,[1]Database!$A$1:$I$1047540,MATCH(D$180,[1]Database!$A$1:$I$1,0),FALSE)," ")</f>
        <v xml:space="preserve"> </v>
      </c>
      <c r="E187" s="583" t="str">
        <f>IF($A187&gt;0,VLOOKUP($A187,[1]Database!$A$1:$I$1047540,MATCH(E$180,[1]Database!$A$1:$I$1,0),FALSE)," ")</f>
        <v xml:space="preserve"> </v>
      </c>
      <c r="F187" s="593">
        <v>0</v>
      </c>
      <c r="G187" s="551">
        <f t="shared" si="5"/>
        <v>0</v>
      </c>
      <c r="H187" s="556" t="s">
        <v>257</v>
      </c>
      <c r="I187" s="509"/>
      <c r="J187" s="509"/>
      <c r="K187" s="509"/>
      <c r="L187" s="509"/>
      <c r="M187" s="509"/>
      <c r="N187" s="509">
        <v>0</v>
      </c>
      <c r="O187" s="509">
        <v>0</v>
      </c>
      <c r="P187" s="529">
        <f>IFERROR(IF($A187&gt;0,VLOOKUP($A187,[1]Database!$A$1:$I$1047540,MATCH(P$180,[1]Database!$A$1:$I$1,0)*C187,FALSE)," ")*C187,)</f>
        <v>0</v>
      </c>
      <c r="Q187" s="529">
        <f>IFERROR(IF($A187&gt;0,VLOOKUP($A187,[1]Database!$A$1:$I$1047540,MATCH(Q$180,[1]Database!$A$1:$I$1,0),FALSE)," ")*C187,)</f>
        <v>0</v>
      </c>
      <c r="R187" s="529">
        <f>IFERROR(IF($A187&gt;0,VLOOKUP($A187,[1]Database!$A$1:$I$1047540,MATCH(R$180,[1]Database!$A$1:$I$1,0),FALSE)," ")*C187,)</f>
        <v>0</v>
      </c>
      <c r="S187" s="529">
        <f>IFERROR(IF($A187&gt;0,VLOOKUP($A187,[1]Database!$A$1:$I$1047540,MATCH(S$180,[1]Database!$A$1:$I$1,0),FALSE)," ")*C187,)</f>
        <v>0</v>
      </c>
    </row>
    <row r="188" spans="1:19" s="14" customFormat="1" ht="13.5" customHeight="1">
      <c r="A188" s="559"/>
      <c r="B188" s="557" t="str">
        <f>IF($A188&gt;0,VLOOKUP($A188,[1]Database!$A$1:$I$1047540,MATCH(B$180,[1]Database!$A$1:$I$1,0),FALSE)," ")</f>
        <v xml:space="preserve"> </v>
      </c>
      <c r="C188" s="510">
        <v>0</v>
      </c>
      <c r="D188" s="557" t="str">
        <f>IF($A188&gt;0,VLOOKUP($A188,[1]Database!$A$1:$I$1047540,MATCH(D$180,[1]Database!$A$1:$I$1,0),FALSE)," ")</f>
        <v xml:space="preserve"> </v>
      </c>
      <c r="E188" s="583" t="str">
        <f>IF($A188&gt;0,VLOOKUP($A188,[1]Database!$A$1:$I$1047540,MATCH(E$180,[1]Database!$A$1:$I$1,0),FALSE)," ")</f>
        <v xml:space="preserve"> </v>
      </c>
      <c r="F188" s="593">
        <v>0</v>
      </c>
      <c r="G188" s="551">
        <f t="shared" si="5"/>
        <v>0</v>
      </c>
      <c r="H188" s="556" t="s">
        <v>257</v>
      </c>
      <c r="I188" s="509"/>
      <c r="J188" s="509"/>
      <c r="K188" s="509"/>
      <c r="L188" s="509"/>
      <c r="M188" s="509"/>
      <c r="N188" s="509">
        <v>0</v>
      </c>
      <c r="O188" s="509">
        <v>0</v>
      </c>
      <c r="P188" s="529">
        <f>IFERROR(IF($A188&gt;0,VLOOKUP($A188,[1]Database!$A$1:$I$1047540,MATCH(P$180,[1]Database!$A$1:$I$1,0)*C188,FALSE)," ")*C188,)</f>
        <v>0</v>
      </c>
      <c r="Q188" s="529">
        <f>IFERROR(IF($A188&gt;0,VLOOKUP($A188,[1]Database!$A$1:$I$1047540,MATCH(Q$180,[1]Database!$A$1:$I$1,0),FALSE)," ")*C188,)</f>
        <v>0</v>
      </c>
      <c r="R188" s="529">
        <f>IFERROR(IF($A188&gt;0,VLOOKUP($A188,[1]Database!$A$1:$I$1047540,MATCH(R$180,[1]Database!$A$1:$I$1,0),FALSE)," ")*C188,)</f>
        <v>0</v>
      </c>
      <c r="S188" s="529">
        <f>IFERROR(IF($A188&gt;0,VLOOKUP($A188,[1]Database!$A$1:$I$1047540,MATCH(S$180,[1]Database!$A$1:$I$1,0),FALSE)," ")*C188,)</f>
        <v>0</v>
      </c>
    </row>
    <row r="189" spans="1:19" s="14" customFormat="1" ht="13.5" customHeight="1">
      <c r="A189" s="559"/>
      <c r="B189" s="557" t="str">
        <f>IF($A189&gt;0,VLOOKUP($A189,[1]Database!$A$1:$I$1047540,MATCH(B$180,[1]Database!$A$1:$I$1,0),FALSE)," ")</f>
        <v xml:space="preserve"> </v>
      </c>
      <c r="C189" s="510">
        <v>0</v>
      </c>
      <c r="D189" s="557" t="str">
        <f>IF($A189&gt;0,VLOOKUP($A189,[1]Database!$A$1:$I$1047540,MATCH(D$180,[1]Database!$A$1:$I$1,0),FALSE)," ")</f>
        <v xml:space="preserve"> </v>
      </c>
      <c r="E189" s="583" t="str">
        <f>IF($A189&gt;0,VLOOKUP($A189,[1]Database!$A$1:$I$1047540,MATCH(E$180,[1]Database!$A$1:$I$1,0),FALSE)," ")</f>
        <v xml:space="preserve"> </v>
      </c>
      <c r="F189" s="593">
        <v>0</v>
      </c>
      <c r="G189" s="551">
        <f t="shared" si="5"/>
        <v>0</v>
      </c>
      <c r="H189" s="556" t="s">
        <v>257</v>
      </c>
      <c r="I189" s="509"/>
      <c r="J189" s="509"/>
      <c r="K189" s="509"/>
      <c r="L189" s="509"/>
      <c r="M189" s="509"/>
      <c r="N189" s="509">
        <v>0</v>
      </c>
      <c r="O189" s="509">
        <v>0</v>
      </c>
      <c r="P189" s="529">
        <f>IFERROR(IF($A189&gt;0,VLOOKUP($A189,[1]Database!$A$1:$I$1047540,MATCH(P$180,[1]Database!$A$1:$I$1,0)*C189,FALSE)," ")*C189,)</f>
        <v>0</v>
      </c>
      <c r="Q189" s="529">
        <f>IFERROR(IF($A189&gt;0,VLOOKUP($A189,[1]Database!$A$1:$I$1047540,MATCH(Q$180,[1]Database!$A$1:$I$1,0),FALSE)," ")*C189,)</f>
        <v>0</v>
      </c>
      <c r="R189" s="529">
        <f>IFERROR(IF($A189&gt;0,VLOOKUP($A189,[1]Database!$A$1:$I$1047540,MATCH(R$180,[1]Database!$A$1:$I$1,0),FALSE)," ")*C189,)</f>
        <v>0</v>
      </c>
      <c r="S189" s="529">
        <f>IFERROR(IF($A189&gt;0,VLOOKUP($A189,[1]Database!$A$1:$I$1047540,MATCH(S$180,[1]Database!$A$1:$I$1,0),FALSE)," ")*C189,)</f>
        <v>0</v>
      </c>
    </row>
    <row r="190" spans="1:19" s="14" customFormat="1" ht="13.5" customHeight="1">
      <c r="A190" s="559"/>
      <c r="B190" s="557" t="str">
        <f>IF($A190&gt;0,VLOOKUP($A190,[1]Database!$A$1:$I$1047540,MATCH(B$180,[1]Database!$A$1:$I$1,0),FALSE)," ")</f>
        <v xml:space="preserve"> </v>
      </c>
      <c r="C190" s="510">
        <v>0</v>
      </c>
      <c r="D190" s="557" t="str">
        <f>IF($A190&gt;0,VLOOKUP($A190,[1]Database!$A$1:$I$1047540,MATCH(D$180,[1]Database!$A$1:$I$1,0),FALSE)," ")</f>
        <v xml:space="preserve"> </v>
      </c>
      <c r="E190" s="583" t="str">
        <f>IF($A190&gt;0,VLOOKUP($A190,[1]Database!$A$1:$I$1047540,MATCH(E$180,[1]Database!$A$1:$I$1,0),FALSE)," ")</f>
        <v xml:space="preserve"> </v>
      </c>
      <c r="F190" s="593">
        <v>0</v>
      </c>
      <c r="G190" s="551">
        <f t="shared" si="5"/>
        <v>0</v>
      </c>
      <c r="H190" s="556" t="s">
        <v>257</v>
      </c>
      <c r="I190" s="509"/>
      <c r="J190" s="509"/>
      <c r="K190" s="509"/>
      <c r="L190" s="509"/>
      <c r="M190" s="509"/>
      <c r="N190" s="509">
        <v>0</v>
      </c>
      <c r="O190" s="509">
        <v>0</v>
      </c>
      <c r="P190" s="529">
        <f>IFERROR(IF($A190&gt;0,VLOOKUP($A190,[1]Database!$A$1:$I$1047540,MATCH(P$180,[1]Database!$A$1:$I$1,0)*C190,FALSE)," ")*C190,)</f>
        <v>0</v>
      </c>
      <c r="Q190" s="529">
        <f>IFERROR(IF($A190&gt;0,VLOOKUP($A190,[1]Database!$A$1:$I$1047540,MATCH(Q$180,[1]Database!$A$1:$I$1,0),FALSE)," ")*C190,)</f>
        <v>0</v>
      </c>
      <c r="R190" s="529">
        <f>IFERROR(IF($A190&gt;0,VLOOKUP($A190,[1]Database!$A$1:$I$1047540,MATCH(R$180,[1]Database!$A$1:$I$1,0),FALSE)," ")*C190,)</f>
        <v>0</v>
      </c>
      <c r="S190" s="529">
        <f>IFERROR(IF($A190&gt;0,VLOOKUP($A190,[1]Database!$A$1:$I$1047540,MATCH(S$180,[1]Database!$A$1:$I$1,0),FALSE)," ")*C190,)</f>
        <v>0</v>
      </c>
    </row>
    <row r="191" spans="1:19" s="14" customFormat="1" ht="13.5" hidden="1" customHeight="1" outlineLevel="1">
      <c r="A191" s="559"/>
      <c r="B191" s="557" t="str">
        <f>IF($A191&gt;0,VLOOKUP($A191,[1]Database!$A$1:$I$1047540,MATCH(B$180,[1]Database!$A$1:$I$1,0),FALSE)," ")</f>
        <v xml:space="preserve"> </v>
      </c>
      <c r="C191" s="510">
        <v>0</v>
      </c>
      <c r="D191" s="557" t="str">
        <f>IF($A191&gt;0,VLOOKUP($A191,[1]Database!$A$1:$I$1047540,MATCH(D$180,[1]Database!$A$1:$I$1,0),FALSE)," ")</f>
        <v xml:space="preserve"> </v>
      </c>
      <c r="E191" s="583" t="str">
        <f>IF($A191&gt;0,VLOOKUP($A191,[1]Database!$A$1:$I$1047540,MATCH(E$180,[1]Database!$A$1:$I$1,0),FALSE)," ")</f>
        <v xml:space="preserve"> </v>
      </c>
      <c r="F191" s="593">
        <v>0</v>
      </c>
      <c r="G191" s="551">
        <f t="shared" si="5"/>
        <v>0</v>
      </c>
      <c r="H191" s="556" t="s">
        <v>257</v>
      </c>
      <c r="I191" s="509"/>
      <c r="J191" s="509"/>
      <c r="K191" s="509"/>
      <c r="L191" s="509"/>
      <c r="M191" s="509"/>
      <c r="N191" s="509">
        <v>0</v>
      </c>
      <c r="O191" s="509">
        <v>0</v>
      </c>
      <c r="P191" s="529">
        <f>IFERROR(IF($A191&gt;0,VLOOKUP($A191,[1]Database!$A$1:$I$1047540,MATCH(P$180,[1]Database!$A$1:$I$1,0)*C191,FALSE)," ")*C191,)</f>
        <v>0</v>
      </c>
      <c r="Q191" s="529">
        <f>IFERROR(IF($A191&gt;0,VLOOKUP($A191,[1]Database!$A$1:$I$1047540,MATCH(Q$180,[1]Database!$A$1:$I$1,0),FALSE)," ")*C191,)</f>
        <v>0</v>
      </c>
      <c r="R191" s="529">
        <f>IFERROR(IF($A191&gt;0,VLOOKUP($A191,[1]Database!$A$1:$I$1047540,MATCH(R$180,[1]Database!$A$1:$I$1,0),FALSE)," ")*C191,)</f>
        <v>0</v>
      </c>
      <c r="S191" s="529">
        <f>IFERROR(IF($A191&gt;0,VLOOKUP($A191,[1]Database!$A$1:$I$1047540,MATCH(S$180,[1]Database!$A$1:$I$1,0),FALSE)," ")*C191,)</f>
        <v>0</v>
      </c>
    </row>
    <row r="192" spans="1:19" s="14" customFormat="1" ht="13.5" hidden="1" customHeight="1" outlineLevel="1">
      <c r="A192" s="559"/>
      <c r="B192" s="557" t="str">
        <f>IF($A192&gt;0,VLOOKUP($A192,[1]Database!$A$1:$I$1047540,MATCH(B$180,[1]Database!$A$1:$I$1,0),FALSE)," ")</f>
        <v xml:space="preserve"> </v>
      </c>
      <c r="C192" s="510">
        <v>0</v>
      </c>
      <c r="D192" s="557" t="str">
        <f>IF($A192&gt;0,VLOOKUP($A192,[1]Database!$A$1:$I$1047540,MATCH(D$180,[1]Database!$A$1:$I$1,0),FALSE)," ")</f>
        <v xml:space="preserve"> </v>
      </c>
      <c r="E192" s="583" t="str">
        <f>IF($A192&gt;0,VLOOKUP($A192,[1]Database!$A$1:$I$1047540,MATCH(E$180,[1]Database!$A$1:$I$1,0),FALSE)," ")</f>
        <v xml:space="preserve"> </v>
      </c>
      <c r="F192" s="593">
        <v>0</v>
      </c>
      <c r="G192" s="551">
        <f t="shared" si="5"/>
        <v>0</v>
      </c>
      <c r="H192" s="556" t="s">
        <v>257</v>
      </c>
      <c r="I192" s="509"/>
      <c r="J192" s="509"/>
      <c r="K192" s="509"/>
      <c r="L192" s="509"/>
      <c r="M192" s="509"/>
      <c r="N192" s="509">
        <v>0</v>
      </c>
      <c r="O192" s="509">
        <v>0</v>
      </c>
      <c r="P192" s="529">
        <f>IFERROR(IF($A192&gt;0,VLOOKUP($A192,[1]Database!$A$1:$I$1047540,MATCH(P$180,[1]Database!$A$1:$I$1,0)*C192,FALSE)," ")*C192,)</f>
        <v>0</v>
      </c>
      <c r="Q192" s="529">
        <f>IFERROR(IF($A192&gt;0,VLOOKUP($A192,[1]Database!$A$1:$I$1047540,MATCH(Q$180,[1]Database!$A$1:$I$1,0),FALSE)," ")*C192,)</f>
        <v>0</v>
      </c>
      <c r="R192" s="529">
        <f>IFERROR(IF($A192&gt;0,VLOOKUP($A192,[1]Database!$A$1:$I$1047540,MATCH(R$180,[1]Database!$A$1:$I$1,0),FALSE)," ")*C192,)</f>
        <v>0</v>
      </c>
      <c r="S192" s="529">
        <f>IFERROR(IF($A192&gt;0,VLOOKUP($A192,[1]Database!$A$1:$I$1047540,MATCH(S$180,[1]Database!$A$1:$I$1,0),FALSE)," ")*C192,)</f>
        <v>0</v>
      </c>
    </row>
    <row r="193" spans="1:19" s="14" customFormat="1" ht="13.5" hidden="1" customHeight="1" outlineLevel="1">
      <c r="A193" s="559"/>
      <c r="B193" s="557" t="str">
        <f>IF($A193&gt;0,VLOOKUP($A193,[1]Database!$A$1:$I$1047540,MATCH(B$180,[1]Database!$A$1:$I$1,0),FALSE)," ")</f>
        <v xml:space="preserve"> </v>
      </c>
      <c r="C193" s="510">
        <v>0</v>
      </c>
      <c r="D193" s="557" t="str">
        <f>IF($A193&gt;0,VLOOKUP($A193,[1]Database!$A$1:$I$1047540,MATCH(D$180,[1]Database!$A$1:$I$1,0),FALSE)," ")</f>
        <v xml:space="preserve"> </v>
      </c>
      <c r="E193" s="583" t="str">
        <f>IF($A193&gt;0,VLOOKUP($A193,[1]Database!$A$1:$I$1047540,MATCH(E$180,[1]Database!$A$1:$I$1,0),FALSE)," ")</f>
        <v xml:space="preserve"> </v>
      </c>
      <c r="F193" s="593">
        <v>0</v>
      </c>
      <c r="G193" s="551">
        <f t="shared" si="5"/>
        <v>0</v>
      </c>
      <c r="H193" s="556" t="s">
        <v>257</v>
      </c>
      <c r="I193" s="509"/>
      <c r="J193" s="509"/>
      <c r="K193" s="509"/>
      <c r="L193" s="509"/>
      <c r="M193" s="509"/>
      <c r="N193" s="509">
        <v>0</v>
      </c>
      <c r="O193" s="509">
        <v>0</v>
      </c>
      <c r="P193" s="529">
        <f>IFERROR(IF($A193&gt;0,VLOOKUP($A193,[1]Database!$A$1:$I$1047540,MATCH(P$180,[1]Database!$A$1:$I$1,0)*C193,FALSE)," ")*C193,)</f>
        <v>0</v>
      </c>
      <c r="Q193" s="529">
        <f>IFERROR(IF($A193&gt;0,VLOOKUP($A193,[1]Database!$A$1:$I$1047540,MATCH(Q$180,[1]Database!$A$1:$I$1,0),FALSE)," ")*C193,)</f>
        <v>0</v>
      </c>
      <c r="R193" s="529">
        <f>IFERROR(IF($A193&gt;0,VLOOKUP($A193,[1]Database!$A$1:$I$1047540,MATCH(R$180,[1]Database!$A$1:$I$1,0),FALSE)," ")*C193,)</f>
        <v>0</v>
      </c>
      <c r="S193" s="529">
        <f>IFERROR(IF($A193&gt;0,VLOOKUP($A193,[1]Database!$A$1:$I$1047540,MATCH(S$180,[1]Database!$A$1:$I$1,0),FALSE)," ")*C193,)</f>
        <v>0</v>
      </c>
    </row>
    <row r="194" spans="1:19" s="14" customFormat="1" ht="13.5" hidden="1" customHeight="1" outlineLevel="1">
      <c r="A194" s="559"/>
      <c r="B194" s="557" t="str">
        <f>IF($A194&gt;0,VLOOKUP($A194,[1]Database!$A$1:$I$1047540,MATCH(B$180,[1]Database!$A$1:$I$1,0),FALSE)," ")</f>
        <v xml:space="preserve"> </v>
      </c>
      <c r="C194" s="510">
        <v>0</v>
      </c>
      <c r="D194" s="557" t="str">
        <f>IF($A194&gt;0,VLOOKUP($A194,[1]Database!$A$1:$I$1047540,MATCH(D$180,[1]Database!$A$1:$I$1,0),FALSE)," ")</f>
        <v xml:space="preserve"> </v>
      </c>
      <c r="E194" s="583" t="str">
        <f>IF($A194&gt;0,VLOOKUP($A194,[1]Database!$A$1:$I$1047540,MATCH(E$180,[1]Database!$A$1:$I$1,0),FALSE)," ")</f>
        <v xml:space="preserve"> </v>
      </c>
      <c r="F194" s="593">
        <v>0</v>
      </c>
      <c r="G194" s="551">
        <f t="shared" si="5"/>
        <v>0</v>
      </c>
      <c r="H194" s="556" t="s">
        <v>257</v>
      </c>
      <c r="I194" s="509"/>
      <c r="J194" s="509"/>
      <c r="K194" s="509"/>
      <c r="L194" s="509"/>
      <c r="M194" s="509"/>
      <c r="N194" s="509">
        <v>0</v>
      </c>
      <c r="O194" s="509">
        <v>0</v>
      </c>
      <c r="P194" s="529">
        <f>IFERROR(IF($A194&gt;0,VLOOKUP($A194,[1]Database!$A$1:$I$1047540,MATCH(P$180,[1]Database!$A$1:$I$1,0)*C194,FALSE)," ")*C194,)</f>
        <v>0</v>
      </c>
      <c r="Q194" s="529">
        <f>IFERROR(IF($A194&gt;0,VLOOKUP($A194,[1]Database!$A$1:$I$1047540,MATCH(Q$180,[1]Database!$A$1:$I$1,0),FALSE)," ")*C194,)</f>
        <v>0</v>
      </c>
      <c r="R194" s="529">
        <f>IFERROR(IF($A194&gt;0,VLOOKUP($A194,[1]Database!$A$1:$I$1047540,MATCH(R$180,[1]Database!$A$1:$I$1,0),FALSE)," ")*C194,)</f>
        <v>0</v>
      </c>
      <c r="S194" s="529">
        <f>IFERROR(IF($A194&gt;0,VLOOKUP($A194,[1]Database!$A$1:$I$1047540,MATCH(S$180,[1]Database!$A$1:$I$1,0),FALSE)," ")*C194,)</f>
        <v>0</v>
      </c>
    </row>
    <row r="195" spans="1:19" s="14" customFormat="1" ht="13.5" hidden="1" customHeight="1" outlineLevel="1">
      <c r="A195" s="559"/>
      <c r="B195" s="557" t="str">
        <f>IF($A195&gt;0,VLOOKUP($A195,[1]Database!$A$1:$I$1047540,MATCH(B$180,[1]Database!$A$1:$I$1,0),FALSE)," ")</f>
        <v xml:space="preserve"> </v>
      </c>
      <c r="C195" s="510">
        <v>0</v>
      </c>
      <c r="D195" s="557" t="str">
        <f>IF($A195&gt;0,VLOOKUP($A195,[1]Database!$A$1:$I$1047540,MATCH(D$180,[1]Database!$A$1:$I$1,0),FALSE)," ")</f>
        <v xml:space="preserve"> </v>
      </c>
      <c r="E195" s="583" t="str">
        <f>IF($A195&gt;0,VLOOKUP($A195,[1]Database!$A$1:$I$1047540,MATCH(E$180,[1]Database!$A$1:$I$1,0),FALSE)," ")</f>
        <v xml:space="preserve"> </v>
      </c>
      <c r="F195" s="593">
        <v>0</v>
      </c>
      <c r="G195" s="551">
        <f t="shared" si="5"/>
        <v>0</v>
      </c>
      <c r="H195" s="556" t="s">
        <v>257</v>
      </c>
      <c r="I195" s="509"/>
      <c r="J195" s="509"/>
      <c r="K195" s="509"/>
      <c r="L195" s="509"/>
      <c r="M195" s="509"/>
      <c r="N195" s="509">
        <v>0</v>
      </c>
      <c r="O195" s="509">
        <v>0</v>
      </c>
      <c r="P195" s="529">
        <f>IFERROR(IF($A195&gt;0,VLOOKUP($A195,[1]Database!$A$1:$I$1047540,MATCH(P$180,[1]Database!$A$1:$I$1,0)*C195,FALSE)," ")*C195,)</f>
        <v>0</v>
      </c>
      <c r="Q195" s="529">
        <f>IFERROR(IF($A195&gt;0,VLOOKUP($A195,[1]Database!$A$1:$I$1047540,MATCH(Q$180,[1]Database!$A$1:$I$1,0),FALSE)," ")*C195,)</f>
        <v>0</v>
      </c>
      <c r="R195" s="529">
        <f>IFERROR(IF($A195&gt;0,VLOOKUP($A195,[1]Database!$A$1:$I$1047540,MATCH(R$180,[1]Database!$A$1:$I$1,0),FALSE)," ")*C195,)</f>
        <v>0</v>
      </c>
      <c r="S195" s="529">
        <f>IFERROR(IF($A195&gt;0,VLOOKUP($A195,[1]Database!$A$1:$I$1047540,MATCH(S$180,[1]Database!$A$1:$I$1,0),FALSE)," ")*C195,)</f>
        <v>0</v>
      </c>
    </row>
    <row r="196" spans="1:19" s="14" customFormat="1" ht="13.5" hidden="1" customHeight="1" outlineLevel="1">
      <c r="A196" s="559"/>
      <c r="B196" s="557" t="str">
        <f>IF($A196&gt;0,VLOOKUP($A196,[1]Database!$A$1:$I$1047540,MATCH(B$180,[1]Database!$A$1:$I$1,0),FALSE)," ")</f>
        <v xml:space="preserve"> </v>
      </c>
      <c r="C196" s="510">
        <v>0</v>
      </c>
      <c r="D196" s="557" t="str">
        <f>IF($A196&gt;0,VLOOKUP($A196,[1]Database!$A$1:$I$1047540,MATCH(D$180,[1]Database!$A$1:$I$1,0),FALSE)," ")</f>
        <v xml:space="preserve"> </v>
      </c>
      <c r="E196" s="583" t="str">
        <f>IF($A196&gt;0,VLOOKUP($A196,[1]Database!$A$1:$I$1047540,MATCH(E$180,[1]Database!$A$1:$I$1,0),FALSE)," ")</f>
        <v xml:space="preserve"> </v>
      </c>
      <c r="F196" s="593">
        <v>0</v>
      </c>
      <c r="G196" s="551">
        <f t="shared" si="5"/>
        <v>0</v>
      </c>
      <c r="H196" s="556" t="s">
        <v>257</v>
      </c>
      <c r="I196" s="509"/>
      <c r="J196" s="509"/>
      <c r="K196" s="509"/>
      <c r="L196" s="509"/>
      <c r="M196" s="509"/>
      <c r="N196" s="509">
        <v>0</v>
      </c>
      <c r="O196" s="509">
        <v>0</v>
      </c>
      <c r="P196" s="529">
        <f>IFERROR(IF($A196&gt;0,VLOOKUP($A196,[1]Database!$A$1:$I$1047540,MATCH(P$180,[1]Database!$A$1:$I$1,0)*C196,FALSE)," ")*C196,)</f>
        <v>0</v>
      </c>
      <c r="Q196" s="529">
        <f>IFERROR(IF($A196&gt;0,VLOOKUP($A196,[1]Database!$A$1:$I$1047540,MATCH(Q$180,[1]Database!$A$1:$I$1,0),FALSE)," ")*C196,)</f>
        <v>0</v>
      </c>
      <c r="R196" s="529">
        <f>IFERROR(IF($A196&gt;0,VLOOKUP($A196,[1]Database!$A$1:$I$1047540,MATCH(R$180,[1]Database!$A$1:$I$1,0),FALSE)," ")*C196,)</f>
        <v>0</v>
      </c>
      <c r="S196" s="529">
        <f>IFERROR(IF($A196&gt;0,VLOOKUP($A196,[1]Database!$A$1:$I$1047540,MATCH(S$180,[1]Database!$A$1:$I$1,0),FALSE)," ")*C196,)</f>
        <v>0</v>
      </c>
    </row>
    <row r="197" spans="1:19" s="14" customFormat="1" ht="13.5" hidden="1" customHeight="1" outlineLevel="1">
      <c r="A197" s="559"/>
      <c r="B197" s="557" t="str">
        <f>IF($A197&gt;0,VLOOKUP($A197,[1]Database!$A$1:$I$1047540,MATCH(B$180,[1]Database!$A$1:$I$1,0),FALSE)," ")</f>
        <v xml:space="preserve"> </v>
      </c>
      <c r="C197" s="510">
        <v>0</v>
      </c>
      <c r="D197" s="557" t="str">
        <f>IF($A197&gt;0,VLOOKUP($A197,[1]Database!$A$1:$I$1047540,MATCH(D$180,[1]Database!$A$1:$I$1,0),FALSE)," ")</f>
        <v xml:space="preserve"> </v>
      </c>
      <c r="E197" s="583" t="str">
        <f>IF($A197&gt;0,VLOOKUP($A197,[1]Database!$A$1:$I$1047540,MATCH(E$180,[1]Database!$A$1:$I$1,0),FALSE)," ")</f>
        <v xml:space="preserve"> </v>
      </c>
      <c r="F197" s="593">
        <v>0</v>
      </c>
      <c r="G197" s="551">
        <f t="shared" si="5"/>
        <v>0</v>
      </c>
      <c r="H197" s="556" t="s">
        <v>257</v>
      </c>
      <c r="I197" s="509"/>
      <c r="J197" s="509"/>
      <c r="K197" s="509"/>
      <c r="L197" s="509"/>
      <c r="M197" s="509"/>
      <c r="N197" s="509">
        <v>0</v>
      </c>
      <c r="O197" s="509">
        <v>0</v>
      </c>
      <c r="P197" s="529">
        <f>IFERROR(IF($A197&gt;0,VLOOKUP($A197,[1]Database!$A$1:$I$1047540,MATCH(P$180,[1]Database!$A$1:$I$1,0)*C197,FALSE)," ")*C197,)</f>
        <v>0</v>
      </c>
      <c r="Q197" s="529">
        <f>IFERROR(IF($A197&gt;0,VLOOKUP($A197,[1]Database!$A$1:$I$1047540,MATCH(Q$180,[1]Database!$A$1:$I$1,0),FALSE)," ")*C197,)</f>
        <v>0</v>
      </c>
      <c r="R197" s="529">
        <f>IFERROR(IF($A197&gt;0,VLOOKUP($A197,[1]Database!$A$1:$I$1047540,MATCH(R$180,[1]Database!$A$1:$I$1,0),FALSE)," ")*C197,)</f>
        <v>0</v>
      </c>
      <c r="S197" s="529">
        <f>IFERROR(IF($A197&gt;0,VLOOKUP($A197,[1]Database!$A$1:$I$1047540,MATCH(S$180,[1]Database!$A$1:$I$1,0),FALSE)," ")*C197,)</f>
        <v>0</v>
      </c>
    </row>
    <row r="198" spans="1:19" s="14" customFormat="1" ht="13.5" hidden="1" customHeight="1" outlineLevel="1">
      <c r="A198" s="559"/>
      <c r="B198" s="557" t="str">
        <f>IF($A198&gt;0,VLOOKUP($A198,[1]Database!$A$1:$I$1047540,MATCH(B$180,[1]Database!$A$1:$I$1,0),FALSE)," ")</f>
        <v xml:space="preserve"> </v>
      </c>
      <c r="C198" s="510">
        <v>0</v>
      </c>
      <c r="D198" s="557" t="str">
        <f>IF($A198&gt;0,VLOOKUP($A198,[1]Database!$A$1:$I$1047540,MATCH(D$180,[1]Database!$A$1:$I$1,0),FALSE)," ")</f>
        <v xml:space="preserve"> </v>
      </c>
      <c r="E198" s="583" t="str">
        <f>IF($A198&gt;0,VLOOKUP($A198,[1]Database!$A$1:$I$1047540,MATCH(E$180,[1]Database!$A$1:$I$1,0),FALSE)," ")</f>
        <v xml:space="preserve"> </v>
      </c>
      <c r="F198" s="593">
        <v>0</v>
      </c>
      <c r="G198" s="551">
        <f t="shared" si="5"/>
        <v>0</v>
      </c>
      <c r="H198" s="556" t="s">
        <v>257</v>
      </c>
      <c r="I198" s="509"/>
      <c r="J198" s="509"/>
      <c r="K198" s="509"/>
      <c r="L198" s="509"/>
      <c r="M198" s="509"/>
      <c r="N198" s="509">
        <v>0</v>
      </c>
      <c r="O198" s="509">
        <v>0</v>
      </c>
      <c r="P198" s="529">
        <f>IFERROR(IF($A198&gt;0,VLOOKUP($A198,[1]Database!$A$1:$I$1047540,MATCH(P$180,[1]Database!$A$1:$I$1,0)*C198,FALSE)," ")*C198,)</f>
        <v>0</v>
      </c>
      <c r="Q198" s="529">
        <f>IFERROR(IF($A198&gt;0,VLOOKUP($A198,[1]Database!$A$1:$I$1047540,MATCH(Q$180,[1]Database!$A$1:$I$1,0),FALSE)," ")*C198,)</f>
        <v>0</v>
      </c>
      <c r="R198" s="529">
        <f>IFERROR(IF($A198&gt;0,VLOOKUP($A198,[1]Database!$A$1:$I$1047540,MATCH(R$180,[1]Database!$A$1:$I$1,0),FALSE)," ")*C198,)</f>
        <v>0</v>
      </c>
      <c r="S198" s="529">
        <f>IFERROR(IF($A198&gt;0,VLOOKUP($A198,[1]Database!$A$1:$I$1047540,MATCH(S$180,[1]Database!$A$1:$I$1,0),FALSE)," ")*C198,)</f>
        <v>0</v>
      </c>
    </row>
    <row r="199" spans="1:19" s="14" customFormat="1" ht="13.5" hidden="1" customHeight="1" outlineLevel="1">
      <c r="A199" s="559"/>
      <c r="B199" s="557" t="str">
        <f>IF($A199&gt;0,VLOOKUP($A199,[1]Database!$A$1:$I$1047540,MATCH(B$180,[1]Database!$A$1:$I$1,0),FALSE)," ")</f>
        <v xml:space="preserve"> </v>
      </c>
      <c r="C199" s="510">
        <v>0</v>
      </c>
      <c r="D199" s="557" t="str">
        <f>IF($A199&gt;0,VLOOKUP($A199,[1]Database!$A$1:$I$1047540,MATCH(D$180,[1]Database!$A$1:$I$1,0),FALSE)," ")</f>
        <v xml:space="preserve"> </v>
      </c>
      <c r="E199" s="583" t="str">
        <f>IF($A199&gt;0,VLOOKUP($A199,[1]Database!$A$1:$I$1047540,MATCH(E$180,[1]Database!$A$1:$I$1,0),FALSE)," ")</f>
        <v xml:space="preserve"> </v>
      </c>
      <c r="F199" s="593">
        <v>0</v>
      </c>
      <c r="G199" s="551">
        <f t="shared" si="5"/>
        <v>0</v>
      </c>
      <c r="H199" s="556" t="s">
        <v>257</v>
      </c>
      <c r="I199" s="509"/>
      <c r="J199" s="509"/>
      <c r="K199" s="509"/>
      <c r="L199" s="509"/>
      <c r="M199" s="509"/>
      <c r="N199" s="509">
        <v>0</v>
      </c>
      <c r="O199" s="509">
        <v>0</v>
      </c>
      <c r="P199" s="529">
        <f>IFERROR(IF($A199&gt;0,VLOOKUP($A199,[1]Database!$A$1:$I$1047540,MATCH(P$180,[1]Database!$A$1:$I$1,0)*C199,FALSE)," ")*C199,)</f>
        <v>0</v>
      </c>
      <c r="Q199" s="529">
        <f>IFERROR(IF($A199&gt;0,VLOOKUP($A199,[1]Database!$A$1:$I$1047540,MATCH(Q$180,[1]Database!$A$1:$I$1,0),FALSE)," ")*C199,)</f>
        <v>0</v>
      </c>
      <c r="R199" s="529">
        <f>IFERROR(IF($A199&gt;0,VLOOKUP($A199,[1]Database!$A$1:$I$1047540,MATCH(R$180,[1]Database!$A$1:$I$1,0),FALSE)," ")*C199,)</f>
        <v>0</v>
      </c>
      <c r="S199" s="529">
        <f>IFERROR(IF($A199&gt;0,VLOOKUP($A199,[1]Database!$A$1:$I$1047540,MATCH(S$180,[1]Database!$A$1:$I$1,0),FALSE)," ")*C199,)</f>
        <v>0</v>
      </c>
    </row>
    <row r="200" spans="1:19" s="14" customFormat="1" ht="13.5" hidden="1" customHeight="1" outlineLevel="1">
      <c r="A200" s="559"/>
      <c r="B200" s="557" t="str">
        <f>IF($A200&gt;0,VLOOKUP($A200,[1]Database!$A$1:$I$1047540,MATCH(B$180,[1]Database!$A$1:$I$1,0),FALSE)," ")</f>
        <v xml:space="preserve"> </v>
      </c>
      <c r="C200" s="510">
        <v>0</v>
      </c>
      <c r="D200" s="557" t="str">
        <f>IF($A200&gt;0,VLOOKUP($A200,[1]Database!$A$1:$I$1047540,MATCH(D$180,[1]Database!$A$1:$I$1,0),FALSE)," ")</f>
        <v xml:space="preserve"> </v>
      </c>
      <c r="E200" s="583" t="str">
        <f>IF($A200&gt;0,VLOOKUP($A200,[1]Database!$A$1:$I$1047540,MATCH(E$180,[1]Database!$A$1:$I$1,0),FALSE)," ")</f>
        <v xml:space="preserve"> </v>
      </c>
      <c r="F200" s="593">
        <v>0</v>
      </c>
      <c r="G200" s="551">
        <f t="shared" si="5"/>
        <v>0</v>
      </c>
      <c r="H200" s="556" t="s">
        <v>257</v>
      </c>
      <c r="I200" s="509"/>
      <c r="J200" s="509"/>
      <c r="K200" s="509"/>
      <c r="L200" s="509"/>
      <c r="M200" s="509"/>
      <c r="N200" s="509">
        <v>0</v>
      </c>
      <c r="O200" s="509">
        <v>0</v>
      </c>
      <c r="P200" s="529">
        <f>IFERROR(IF($A200&gt;0,VLOOKUP($A200,[1]Database!$A$1:$I$1047540,MATCH(P$180,[1]Database!$A$1:$I$1,0)*C200,FALSE)," ")*C200,)</f>
        <v>0</v>
      </c>
      <c r="Q200" s="529">
        <f>IFERROR(IF($A200&gt;0,VLOOKUP($A200,[1]Database!$A$1:$I$1047540,MATCH(Q$180,[1]Database!$A$1:$I$1,0),FALSE)," ")*C200,)</f>
        <v>0</v>
      </c>
      <c r="R200" s="529">
        <f>IFERROR(IF($A200&gt;0,VLOOKUP($A200,[1]Database!$A$1:$I$1047540,MATCH(R$180,[1]Database!$A$1:$I$1,0),FALSE)," ")*C200,)</f>
        <v>0</v>
      </c>
      <c r="S200" s="529">
        <f>IFERROR(IF($A200&gt;0,VLOOKUP($A200,[1]Database!$A$1:$I$1047540,MATCH(S$180,[1]Database!$A$1:$I$1,0),FALSE)," ")*C200,)</f>
        <v>0</v>
      </c>
    </row>
    <row r="201" spans="1:19" s="14" customFormat="1" ht="13.5" hidden="1" customHeight="1" outlineLevel="1">
      <c r="A201" s="559"/>
      <c r="B201" s="557" t="str">
        <f>IF($A201&gt;0,VLOOKUP($A201,[1]Database!$A$1:$I$1047540,MATCH(B$180,[1]Database!$A$1:$I$1,0),FALSE)," ")</f>
        <v xml:space="preserve"> </v>
      </c>
      <c r="C201" s="510">
        <v>0</v>
      </c>
      <c r="D201" s="557" t="str">
        <f>IF($A201&gt;0,VLOOKUP($A201,[1]Database!$A$1:$I$1047540,MATCH(D$180,[1]Database!$A$1:$I$1,0),FALSE)," ")</f>
        <v xml:space="preserve"> </v>
      </c>
      <c r="E201" s="583" t="str">
        <f>IF($A201&gt;0,VLOOKUP($A201,[1]Database!$A$1:$I$1047540,MATCH(E$180,[1]Database!$A$1:$I$1,0),FALSE)," ")</f>
        <v xml:space="preserve"> </v>
      </c>
      <c r="F201" s="593">
        <v>0</v>
      </c>
      <c r="G201" s="551">
        <f t="shared" si="5"/>
        <v>0</v>
      </c>
      <c r="H201" s="556" t="s">
        <v>257</v>
      </c>
      <c r="I201" s="509"/>
      <c r="J201" s="509"/>
      <c r="K201" s="509"/>
      <c r="L201" s="509"/>
      <c r="M201" s="509"/>
      <c r="N201" s="509">
        <v>0</v>
      </c>
      <c r="O201" s="509">
        <v>0</v>
      </c>
      <c r="P201" s="529">
        <f>IFERROR(IF($A201&gt;0,VLOOKUP($A201,[1]Database!$A$1:$I$1047540,MATCH(P$180,[1]Database!$A$1:$I$1,0)*C201,FALSE)," ")*C201,)</f>
        <v>0</v>
      </c>
      <c r="Q201" s="529">
        <f>IFERROR(IF($A201&gt;0,VLOOKUP($A201,[1]Database!$A$1:$I$1047540,MATCH(Q$180,[1]Database!$A$1:$I$1,0),FALSE)," ")*C201,)</f>
        <v>0</v>
      </c>
      <c r="R201" s="529">
        <f>IFERROR(IF($A201&gt;0,VLOOKUP($A201,[1]Database!$A$1:$I$1047540,MATCH(R$180,[1]Database!$A$1:$I$1,0),FALSE)," ")*C201,)</f>
        <v>0</v>
      </c>
      <c r="S201" s="529">
        <f>IFERROR(IF($A201&gt;0,VLOOKUP($A201,[1]Database!$A$1:$I$1047540,MATCH(S$180,[1]Database!$A$1:$I$1,0),FALSE)," ")*C201,)</f>
        <v>0</v>
      </c>
    </row>
    <row r="202" spans="1:19" s="14" customFormat="1" ht="13.5" hidden="1" customHeight="1" outlineLevel="1">
      <c r="A202" s="559"/>
      <c r="B202" s="557" t="str">
        <f>IF($A202&gt;0,VLOOKUP($A202,[1]Database!$A$1:$I$1047540,MATCH(B$180,[1]Database!$A$1:$I$1,0),FALSE)," ")</f>
        <v xml:space="preserve"> </v>
      </c>
      <c r="C202" s="510">
        <v>0</v>
      </c>
      <c r="D202" s="557" t="str">
        <f>IF($A202&gt;0,VLOOKUP($A202,[1]Database!$A$1:$I$1047540,MATCH(D$180,[1]Database!$A$1:$I$1,0),FALSE)," ")</f>
        <v xml:space="preserve"> </v>
      </c>
      <c r="E202" s="583" t="str">
        <f>IF($A202&gt;0,VLOOKUP($A202,[1]Database!$A$1:$I$1047540,MATCH(E$180,[1]Database!$A$1:$I$1,0),FALSE)," ")</f>
        <v xml:space="preserve"> </v>
      </c>
      <c r="F202" s="593">
        <v>0</v>
      </c>
      <c r="G202" s="551">
        <f t="shared" si="5"/>
        <v>0</v>
      </c>
      <c r="H202" s="556" t="s">
        <v>257</v>
      </c>
      <c r="I202" s="509"/>
      <c r="J202" s="509"/>
      <c r="K202" s="509"/>
      <c r="L202" s="509"/>
      <c r="M202" s="509"/>
      <c r="N202" s="509">
        <v>0</v>
      </c>
      <c r="O202" s="509">
        <v>0</v>
      </c>
      <c r="P202" s="529">
        <f>IFERROR(IF($A202&gt;0,VLOOKUP($A202,[1]Database!$A$1:$I$1047540,MATCH(P$180,[1]Database!$A$1:$I$1,0)*C202,FALSE)," ")*C202,)</f>
        <v>0</v>
      </c>
      <c r="Q202" s="529">
        <f>IFERROR(IF($A202&gt;0,VLOOKUP($A202,[1]Database!$A$1:$I$1047540,MATCH(Q$180,[1]Database!$A$1:$I$1,0),FALSE)," ")*C202,)</f>
        <v>0</v>
      </c>
      <c r="R202" s="529">
        <f>IFERROR(IF($A202&gt;0,VLOOKUP($A202,[1]Database!$A$1:$I$1047540,MATCH(R$180,[1]Database!$A$1:$I$1,0),FALSE)," ")*C202,)</f>
        <v>0</v>
      </c>
      <c r="S202" s="529">
        <f>IFERROR(IF($A202&gt;0,VLOOKUP($A202,[1]Database!$A$1:$I$1047540,MATCH(S$180,[1]Database!$A$1:$I$1,0),FALSE)," ")*C202,)</f>
        <v>0</v>
      </c>
    </row>
    <row r="203" spans="1:19" s="14" customFormat="1" ht="13.5" hidden="1" customHeight="1" outlineLevel="1">
      <c r="A203" s="559"/>
      <c r="B203" s="557" t="str">
        <f>IF($A203&gt;0,VLOOKUP($A203,[1]Database!$A$1:$I$1047540,MATCH(B$180,[1]Database!$A$1:$I$1,0),FALSE)," ")</f>
        <v xml:space="preserve"> </v>
      </c>
      <c r="C203" s="510">
        <v>0</v>
      </c>
      <c r="D203" s="557" t="str">
        <f>IF($A203&gt;0,VLOOKUP($A203,[1]Database!$A$1:$I$1047540,MATCH(D$180,[1]Database!$A$1:$I$1,0),FALSE)," ")</f>
        <v xml:space="preserve"> </v>
      </c>
      <c r="E203" s="583" t="str">
        <f>IF($A203&gt;0,VLOOKUP($A203,[1]Database!$A$1:$I$1047540,MATCH(E$180,[1]Database!$A$1:$I$1,0),FALSE)," ")</f>
        <v xml:space="preserve"> </v>
      </c>
      <c r="F203" s="593">
        <v>0</v>
      </c>
      <c r="G203" s="551">
        <f t="shared" si="5"/>
        <v>0</v>
      </c>
      <c r="H203" s="556" t="s">
        <v>257</v>
      </c>
      <c r="I203" s="509"/>
      <c r="J203" s="509"/>
      <c r="K203" s="509"/>
      <c r="L203" s="509"/>
      <c r="M203" s="509"/>
      <c r="N203" s="509">
        <v>0</v>
      </c>
      <c r="O203" s="509">
        <v>0</v>
      </c>
      <c r="P203" s="529">
        <f>IFERROR(IF($A203&gt;0,VLOOKUP($A203,[1]Database!$A$1:$I$1047540,MATCH(P$180,[1]Database!$A$1:$I$1,0)*C203,FALSE)," ")*C203,)</f>
        <v>0</v>
      </c>
      <c r="Q203" s="529">
        <f>IFERROR(IF($A203&gt;0,VLOOKUP($A203,[1]Database!$A$1:$I$1047540,MATCH(Q$180,[1]Database!$A$1:$I$1,0),FALSE)," ")*C203,)</f>
        <v>0</v>
      </c>
      <c r="R203" s="529">
        <f>IFERROR(IF($A203&gt;0,VLOOKUP($A203,[1]Database!$A$1:$I$1047540,MATCH(R$180,[1]Database!$A$1:$I$1,0),FALSE)," ")*C203,)</f>
        <v>0</v>
      </c>
      <c r="S203" s="529">
        <f>IFERROR(IF($A203&gt;0,VLOOKUP($A203,[1]Database!$A$1:$I$1047540,MATCH(S$180,[1]Database!$A$1:$I$1,0),FALSE)," ")*C203,)</f>
        <v>0</v>
      </c>
    </row>
    <row r="204" spans="1:19" s="14" customFormat="1" ht="13.5" hidden="1" customHeight="1" outlineLevel="1">
      <c r="A204" s="559"/>
      <c r="B204" s="557" t="str">
        <f>IF($A204&gt;0,VLOOKUP($A204,[1]Database!$A$1:$I$1047540,MATCH(B$180,[1]Database!$A$1:$I$1,0),FALSE)," ")</f>
        <v xml:space="preserve"> </v>
      </c>
      <c r="C204" s="510">
        <v>0</v>
      </c>
      <c r="D204" s="557" t="str">
        <f>IF($A204&gt;0,VLOOKUP($A204,[1]Database!$A$1:$I$1047540,MATCH(D$180,[1]Database!$A$1:$I$1,0),FALSE)," ")</f>
        <v xml:space="preserve"> </v>
      </c>
      <c r="E204" s="583" t="str">
        <f>IF($A204&gt;0,VLOOKUP($A204,[1]Database!$A$1:$I$1047540,MATCH(E$180,[1]Database!$A$1:$I$1,0),FALSE)," ")</f>
        <v xml:space="preserve"> </v>
      </c>
      <c r="F204" s="593">
        <v>0</v>
      </c>
      <c r="G204" s="551">
        <f t="shared" si="5"/>
        <v>0</v>
      </c>
      <c r="H204" s="556" t="s">
        <v>257</v>
      </c>
      <c r="I204" s="509"/>
      <c r="J204" s="509"/>
      <c r="K204" s="509"/>
      <c r="L204" s="509"/>
      <c r="M204" s="509"/>
      <c r="N204" s="509">
        <v>0</v>
      </c>
      <c r="O204" s="509">
        <v>0</v>
      </c>
      <c r="P204" s="529">
        <f>IFERROR(IF($A204&gt;0,VLOOKUP($A204,[1]Database!$A$1:$I$1047540,MATCH(P$180,[1]Database!$A$1:$I$1,0)*C204,FALSE)," ")*C204,)</f>
        <v>0</v>
      </c>
      <c r="Q204" s="529">
        <f>IFERROR(IF($A204&gt;0,VLOOKUP($A204,[1]Database!$A$1:$I$1047540,MATCH(Q$180,[1]Database!$A$1:$I$1,0),FALSE)," ")*C204,)</f>
        <v>0</v>
      </c>
      <c r="R204" s="529">
        <f>IFERROR(IF($A204&gt;0,VLOOKUP($A204,[1]Database!$A$1:$I$1047540,MATCH(R$180,[1]Database!$A$1:$I$1,0),FALSE)," ")*C204,)</f>
        <v>0</v>
      </c>
      <c r="S204" s="529">
        <f>IFERROR(IF($A204&gt;0,VLOOKUP($A204,[1]Database!$A$1:$I$1047540,MATCH(S$180,[1]Database!$A$1:$I$1,0),FALSE)," ")*C204,)</f>
        <v>0</v>
      </c>
    </row>
    <row r="205" spans="1:19" s="14" customFormat="1" ht="13.5" hidden="1" customHeight="1" outlineLevel="1">
      <c r="A205" s="559"/>
      <c r="B205" s="557" t="str">
        <f>IF($A205&gt;0,VLOOKUP($A205,[1]Database!$A$1:$I$1047540,MATCH(B$180,[1]Database!$A$1:$I$1,0),FALSE)," ")</f>
        <v xml:space="preserve"> </v>
      </c>
      <c r="C205" s="510">
        <v>0</v>
      </c>
      <c r="D205" s="557" t="str">
        <f>IF($A205&gt;0,VLOOKUP($A205,[1]Database!$A$1:$I$1047540,MATCH(D$180,[1]Database!$A$1:$I$1,0),FALSE)," ")</f>
        <v xml:space="preserve"> </v>
      </c>
      <c r="E205" s="583" t="str">
        <f>IF($A205&gt;0,VLOOKUP($A205,[1]Database!$A$1:$I$1047540,MATCH(E$180,[1]Database!$A$1:$I$1,0),FALSE)," ")</f>
        <v xml:space="preserve"> </v>
      </c>
      <c r="F205" s="593">
        <v>0</v>
      </c>
      <c r="G205" s="551">
        <f t="shared" si="5"/>
        <v>0</v>
      </c>
      <c r="H205" s="556" t="s">
        <v>257</v>
      </c>
      <c r="I205" s="509"/>
      <c r="J205" s="509"/>
      <c r="K205" s="509"/>
      <c r="L205" s="509"/>
      <c r="M205" s="509"/>
      <c r="N205" s="509">
        <v>0</v>
      </c>
      <c r="O205" s="509">
        <v>0</v>
      </c>
      <c r="P205" s="529">
        <f>IFERROR(IF($A205&gt;0,VLOOKUP($A205,[1]Database!$A$1:$I$1047540,MATCH(P$180,[1]Database!$A$1:$I$1,0)*C205,FALSE)," ")*C205,)</f>
        <v>0</v>
      </c>
      <c r="Q205" s="529">
        <f>IFERROR(IF($A205&gt;0,VLOOKUP($A205,[1]Database!$A$1:$I$1047540,MATCH(Q$180,[1]Database!$A$1:$I$1,0),FALSE)," ")*C205,)</f>
        <v>0</v>
      </c>
      <c r="R205" s="529">
        <f>IFERROR(IF($A205&gt;0,VLOOKUP($A205,[1]Database!$A$1:$I$1047540,MATCH(R$180,[1]Database!$A$1:$I$1,0),FALSE)," ")*C205,)</f>
        <v>0</v>
      </c>
      <c r="S205" s="529">
        <f>IFERROR(IF($A205&gt;0,VLOOKUP($A205,[1]Database!$A$1:$I$1047540,MATCH(S$180,[1]Database!$A$1:$I$1,0),FALSE)," ")*C205,)</f>
        <v>0</v>
      </c>
    </row>
    <row r="206" spans="1:19" s="14" customFormat="1" ht="13.5" hidden="1" customHeight="1" outlineLevel="1">
      <c r="A206" s="559"/>
      <c r="B206" s="557" t="str">
        <f>IF($A206&gt;0,VLOOKUP($A206,[1]Database!$A$1:$I$1047540,MATCH(B$180,[1]Database!$A$1:$I$1,0),FALSE)," ")</f>
        <v xml:space="preserve"> </v>
      </c>
      <c r="C206" s="510">
        <v>0</v>
      </c>
      <c r="D206" s="557" t="str">
        <f>IF($A206&gt;0,VLOOKUP($A206,[1]Database!$A$1:$I$1047540,MATCH(D$180,[1]Database!$A$1:$I$1,0),FALSE)," ")</f>
        <v xml:space="preserve"> </v>
      </c>
      <c r="E206" s="583" t="str">
        <f>IF($A206&gt;0,VLOOKUP($A206,[1]Database!$A$1:$I$1047540,MATCH(E$180,[1]Database!$A$1:$I$1,0),FALSE)," ")</f>
        <v xml:space="preserve"> </v>
      </c>
      <c r="F206" s="593">
        <v>0</v>
      </c>
      <c r="G206" s="551">
        <f t="shared" si="5"/>
        <v>0</v>
      </c>
      <c r="H206" s="556" t="s">
        <v>257</v>
      </c>
      <c r="I206" s="509"/>
      <c r="J206" s="509"/>
      <c r="K206" s="509"/>
      <c r="L206" s="509"/>
      <c r="M206" s="509"/>
      <c r="N206" s="509">
        <v>0</v>
      </c>
      <c r="O206" s="509">
        <v>0</v>
      </c>
      <c r="P206" s="529">
        <f>IFERROR(IF($A206&gt;0,VLOOKUP($A206,[1]Database!$A$1:$I$1047540,MATCH(P$180,[1]Database!$A$1:$I$1,0)*C206,FALSE)," ")*C206,)</f>
        <v>0</v>
      </c>
      <c r="Q206" s="529">
        <f>IFERROR(IF($A206&gt;0,VLOOKUP($A206,[1]Database!$A$1:$I$1047540,MATCH(Q$180,[1]Database!$A$1:$I$1,0),FALSE)," ")*C206,)</f>
        <v>0</v>
      </c>
      <c r="R206" s="529">
        <f>IFERROR(IF($A206&gt;0,VLOOKUP($A206,[1]Database!$A$1:$I$1047540,MATCH(R$180,[1]Database!$A$1:$I$1,0),FALSE)," ")*C206,)</f>
        <v>0</v>
      </c>
      <c r="S206" s="529">
        <f>IFERROR(IF($A206&gt;0,VLOOKUP($A206,[1]Database!$A$1:$I$1047540,MATCH(S$180,[1]Database!$A$1:$I$1,0),FALSE)," ")*C206,)</f>
        <v>0</v>
      </c>
    </row>
    <row r="207" spans="1:19" s="14" customFormat="1" ht="13.5" hidden="1" customHeight="1" outlineLevel="1">
      <c r="A207" s="559"/>
      <c r="B207" s="557" t="str">
        <f>IF($A207&gt;0,VLOOKUP($A207,[1]Database!$A$1:$I$1047540,MATCH(B$180,[1]Database!$A$1:$I$1,0),FALSE)," ")</f>
        <v xml:space="preserve"> </v>
      </c>
      <c r="C207" s="510">
        <v>0</v>
      </c>
      <c r="D207" s="557" t="str">
        <f>IF($A207&gt;0,VLOOKUP($A207,[1]Database!$A$1:$I$1047540,MATCH(D$180,[1]Database!$A$1:$I$1,0),FALSE)," ")</f>
        <v xml:space="preserve"> </v>
      </c>
      <c r="E207" s="583" t="str">
        <f>IF($A207&gt;0,VLOOKUP($A207,[1]Database!$A$1:$I$1047540,MATCH(E$180,[1]Database!$A$1:$I$1,0),FALSE)," ")</f>
        <v xml:space="preserve"> </v>
      </c>
      <c r="F207" s="593">
        <v>0</v>
      </c>
      <c r="G207" s="551">
        <f t="shared" si="5"/>
        <v>0</v>
      </c>
      <c r="H207" s="556" t="s">
        <v>257</v>
      </c>
      <c r="I207" s="509"/>
      <c r="J207" s="509"/>
      <c r="K207" s="509"/>
      <c r="L207" s="509"/>
      <c r="M207" s="509"/>
      <c r="N207" s="509">
        <v>0</v>
      </c>
      <c r="O207" s="509">
        <v>0</v>
      </c>
      <c r="P207" s="529">
        <f>IFERROR(IF($A207&gt;0,VLOOKUP($A207,[1]Database!$A$1:$I$1047540,MATCH(P$180,[1]Database!$A$1:$I$1,0)*C207,FALSE)," ")*C207,)</f>
        <v>0</v>
      </c>
      <c r="Q207" s="529">
        <f>IFERROR(IF($A207&gt;0,VLOOKUP($A207,[1]Database!$A$1:$I$1047540,MATCH(Q$180,[1]Database!$A$1:$I$1,0),FALSE)," ")*C207,)</f>
        <v>0</v>
      </c>
      <c r="R207" s="529">
        <f>IFERROR(IF($A207&gt;0,VLOOKUP($A207,[1]Database!$A$1:$I$1047540,MATCH(R$180,[1]Database!$A$1:$I$1,0),FALSE)," ")*C207,)</f>
        <v>0</v>
      </c>
      <c r="S207" s="529">
        <f>IFERROR(IF($A207&gt;0,VLOOKUP($A207,[1]Database!$A$1:$I$1047540,MATCH(S$180,[1]Database!$A$1:$I$1,0),FALSE)," ")*C207,)</f>
        <v>0</v>
      </c>
    </row>
    <row r="208" spans="1:19" s="14" customFormat="1" ht="13.5" hidden="1" customHeight="1" outlineLevel="1">
      <c r="A208" s="559"/>
      <c r="B208" s="557" t="str">
        <f>IF($A208&gt;0,VLOOKUP($A208,[1]Database!$A$1:$I$1047540,MATCH(B$180,[1]Database!$A$1:$I$1,0),FALSE)," ")</f>
        <v xml:space="preserve"> </v>
      </c>
      <c r="C208" s="510">
        <v>0</v>
      </c>
      <c r="D208" s="557" t="str">
        <f>IF($A208&gt;0,VLOOKUP($A208,[1]Database!$A$1:$I$1047540,MATCH(D$180,[1]Database!$A$1:$I$1,0),FALSE)," ")</f>
        <v xml:space="preserve"> </v>
      </c>
      <c r="E208" s="583" t="str">
        <f>IF($A208&gt;0,VLOOKUP($A208,[1]Database!$A$1:$I$1047540,MATCH(E$180,[1]Database!$A$1:$I$1,0),FALSE)," ")</f>
        <v xml:space="preserve"> </v>
      </c>
      <c r="F208" s="593">
        <v>0</v>
      </c>
      <c r="G208" s="551">
        <f t="shared" si="5"/>
        <v>0</v>
      </c>
      <c r="H208" s="556" t="s">
        <v>257</v>
      </c>
      <c r="I208" s="509"/>
      <c r="J208" s="509"/>
      <c r="K208" s="509"/>
      <c r="L208" s="509"/>
      <c r="M208" s="509"/>
      <c r="N208" s="509">
        <v>0</v>
      </c>
      <c r="O208" s="509">
        <v>0</v>
      </c>
      <c r="P208" s="529">
        <f>IFERROR(IF($A208&gt;0,VLOOKUP($A208,[1]Database!$A$1:$I$1047540,MATCH(P$180,[1]Database!$A$1:$I$1,0)*C208,FALSE)," ")*C208,)</f>
        <v>0</v>
      </c>
      <c r="Q208" s="529">
        <f>IFERROR(IF($A208&gt;0,VLOOKUP($A208,[1]Database!$A$1:$I$1047540,MATCH(Q$180,[1]Database!$A$1:$I$1,0),FALSE)," ")*C208,)</f>
        <v>0</v>
      </c>
      <c r="R208" s="529">
        <f>IFERROR(IF($A208&gt;0,VLOOKUP($A208,[1]Database!$A$1:$I$1047540,MATCH(R$180,[1]Database!$A$1:$I$1,0),FALSE)," ")*C208,)</f>
        <v>0</v>
      </c>
      <c r="S208" s="529">
        <f>IFERROR(IF($A208&gt;0,VLOOKUP($A208,[1]Database!$A$1:$I$1047540,MATCH(S$180,[1]Database!$A$1:$I$1,0),FALSE)," ")*C208,)</f>
        <v>0</v>
      </c>
    </row>
    <row r="209" spans="1:19" s="14" customFormat="1" ht="13.5" hidden="1" customHeight="1" outlineLevel="1">
      <c r="A209" s="559"/>
      <c r="B209" s="557" t="str">
        <f>IF($A209&gt;0,VLOOKUP($A209,[1]Database!$A$1:$I$1047540,MATCH(B$180,[1]Database!$A$1:$I$1,0),FALSE)," ")</f>
        <v xml:space="preserve"> </v>
      </c>
      <c r="C209" s="510">
        <v>0</v>
      </c>
      <c r="D209" s="557" t="str">
        <f>IF($A209&gt;0,VLOOKUP($A209,[1]Database!$A$1:$I$1047540,MATCH(D$180,[1]Database!$A$1:$I$1,0),FALSE)," ")</f>
        <v xml:space="preserve"> </v>
      </c>
      <c r="E209" s="583" t="str">
        <f>IF($A209&gt;0,VLOOKUP($A209,[1]Database!$A$1:$I$1047540,MATCH(E$180,[1]Database!$A$1:$I$1,0),FALSE)," ")</f>
        <v xml:space="preserve"> </v>
      </c>
      <c r="F209" s="593">
        <v>0</v>
      </c>
      <c r="G209" s="551">
        <f t="shared" si="5"/>
        <v>0</v>
      </c>
      <c r="H209" s="556" t="s">
        <v>257</v>
      </c>
      <c r="I209" s="509"/>
      <c r="J209" s="509"/>
      <c r="K209" s="509"/>
      <c r="L209" s="509"/>
      <c r="M209" s="509"/>
      <c r="N209" s="509">
        <v>0</v>
      </c>
      <c r="O209" s="509">
        <v>0</v>
      </c>
      <c r="P209" s="529">
        <f>IFERROR(IF($A209&gt;0,VLOOKUP($A209,[1]Database!$A$1:$I$1047540,MATCH(P$180,[1]Database!$A$1:$I$1,0)*C209,FALSE)," ")*C209,)</f>
        <v>0</v>
      </c>
      <c r="Q209" s="529">
        <f>IFERROR(IF($A209&gt;0,VLOOKUP($A209,[1]Database!$A$1:$I$1047540,MATCH(Q$180,[1]Database!$A$1:$I$1,0),FALSE)," ")*C209,)</f>
        <v>0</v>
      </c>
      <c r="R209" s="529">
        <f>IFERROR(IF($A209&gt;0,VLOOKUP($A209,[1]Database!$A$1:$I$1047540,MATCH(R$180,[1]Database!$A$1:$I$1,0),FALSE)," ")*C209,)</f>
        <v>0</v>
      </c>
      <c r="S209" s="529">
        <f>IFERROR(IF($A209&gt;0,VLOOKUP($A209,[1]Database!$A$1:$I$1047540,MATCH(S$180,[1]Database!$A$1:$I$1,0),FALSE)," ")*C209,)</f>
        <v>0</v>
      </c>
    </row>
    <row r="210" spans="1:19" s="14" customFormat="1" ht="13.5" hidden="1" customHeight="1" outlineLevel="1">
      <c r="A210" s="559"/>
      <c r="B210" s="557" t="str">
        <f>IF($A210&gt;0,VLOOKUP($A210,[1]Database!$A$1:$I$1047540,MATCH(B$180,[1]Database!$A$1:$I$1,0),FALSE)," ")</f>
        <v xml:space="preserve"> </v>
      </c>
      <c r="C210" s="510">
        <v>0</v>
      </c>
      <c r="D210" s="557" t="str">
        <f>IF($A210&gt;0,VLOOKUP($A210,[1]Database!$A$1:$I$1047540,MATCH(D$180,[1]Database!$A$1:$I$1,0),FALSE)," ")</f>
        <v xml:space="preserve"> </v>
      </c>
      <c r="E210" s="583" t="str">
        <f>IF($A210&gt;0,VLOOKUP($A210,[1]Database!$A$1:$I$1047540,MATCH(E$180,[1]Database!$A$1:$I$1,0),FALSE)," ")</f>
        <v xml:space="preserve"> </v>
      </c>
      <c r="F210" s="593">
        <v>0</v>
      </c>
      <c r="G210" s="551">
        <f t="shared" si="5"/>
        <v>0</v>
      </c>
      <c r="H210" s="556" t="s">
        <v>257</v>
      </c>
      <c r="I210" s="509"/>
      <c r="J210" s="509"/>
      <c r="K210" s="509"/>
      <c r="L210" s="509"/>
      <c r="M210" s="509"/>
      <c r="N210" s="509">
        <v>0</v>
      </c>
      <c r="O210" s="509">
        <v>0</v>
      </c>
      <c r="P210" s="529">
        <f>IFERROR(IF($A210&gt;0,VLOOKUP($A210,[1]Database!$A$1:$I$1047540,MATCH(P$180,[1]Database!$A$1:$I$1,0)*C210,FALSE)," ")*C210,)</f>
        <v>0</v>
      </c>
      <c r="Q210" s="529">
        <f>IFERROR(IF($A210&gt;0,VLOOKUP($A210,[1]Database!$A$1:$I$1047540,MATCH(Q$180,[1]Database!$A$1:$I$1,0),FALSE)," ")*C210,)</f>
        <v>0</v>
      </c>
      <c r="R210" s="529">
        <f>IFERROR(IF($A210&gt;0,VLOOKUP($A210,[1]Database!$A$1:$I$1047540,MATCH(R$180,[1]Database!$A$1:$I$1,0),FALSE)," ")*C210,)</f>
        <v>0</v>
      </c>
      <c r="S210" s="529">
        <f>IFERROR(IF($A210&gt;0,VLOOKUP($A210,[1]Database!$A$1:$I$1047540,MATCH(S$180,[1]Database!$A$1:$I$1,0),FALSE)," ")*C210,)</f>
        <v>0</v>
      </c>
    </row>
    <row r="211" spans="1:19" s="14" customFormat="1" ht="13.5" hidden="1" customHeight="1" outlineLevel="1">
      <c r="A211" s="559"/>
      <c r="B211" s="557" t="str">
        <f>IF($A211&gt;0,VLOOKUP($A211,[1]Database!$A$1:$I$1047540,MATCH(B$180,[1]Database!$A$1:$I$1,0),FALSE)," ")</f>
        <v xml:space="preserve"> </v>
      </c>
      <c r="C211" s="510">
        <v>0</v>
      </c>
      <c r="D211" s="557" t="str">
        <f>IF($A211&gt;0,VLOOKUP($A211,[1]Database!$A$1:$I$1047540,MATCH(D$180,[1]Database!$A$1:$I$1,0),FALSE)," ")</f>
        <v xml:space="preserve"> </v>
      </c>
      <c r="E211" s="583" t="str">
        <f>IF($A211&gt;0,VLOOKUP($A211,[1]Database!$A$1:$I$1047540,MATCH(E$180,[1]Database!$A$1:$I$1,0),FALSE)," ")</f>
        <v xml:space="preserve"> </v>
      </c>
      <c r="F211" s="593">
        <v>0</v>
      </c>
      <c r="G211" s="551">
        <f t="shared" si="5"/>
        <v>0</v>
      </c>
      <c r="H211" s="556" t="s">
        <v>257</v>
      </c>
      <c r="I211" s="509"/>
      <c r="J211" s="509"/>
      <c r="K211" s="509"/>
      <c r="L211" s="509"/>
      <c r="M211" s="509"/>
      <c r="N211" s="509">
        <v>0</v>
      </c>
      <c r="O211" s="509">
        <v>0</v>
      </c>
      <c r="P211" s="529">
        <f>IFERROR(IF($A211&gt;0,VLOOKUP($A211,[1]Database!$A$1:$I$1047540,MATCH(P$180,[1]Database!$A$1:$I$1,0)*C211,FALSE)," ")*C211,)</f>
        <v>0</v>
      </c>
      <c r="Q211" s="529">
        <f>IFERROR(IF($A211&gt;0,VLOOKUP($A211,[1]Database!$A$1:$I$1047540,MATCH(Q$180,[1]Database!$A$1:$I$1,0),FALSE)," ")*C211,)</f>
        <v>0</v>
      </c>
      <c r="R211" s="529">
        <f>IFERROR(IF($A211&gt;0,VLOOKUP($A211,[1]Database!$A$1:$I$1047540,MATCH(R$180,[1]Database!$A$1:$I$1,0),FALSE)," ")*C211,)</f>
        <v>0</v>
      </c>
      <c r="S211" s="529">
        <f>IFERROR(IF($A211&gt;0,VLOOKUP($A211,[1]Database!$A$1:$I$1047540,MATCH(S$180,[1]Database!$A$1:$I$1,0),FALSE)," ")*C211,)</f>
        <v>0</v>
      </c>
    </row>
    <row r="212" spans="1:19" s="14" customFormat="1" ht="13.5" hidden="1" customHeight="1" outlineLevel="1">
      <c r="A212" s="559"/>
      <c r="B212" s="557" t="str">
        <f>IF($A212&gt;0,VLOOKUP($A212,[1]Database!$A$1:$I$1047540,MATCH(B$180,[1]Database!$A$1:$I$1,0),FALSE)," ")</f>
        <v xml:space="preserve"> </v>
      </c>
      <c r="C212" s="510">
        <v>0</v>
      </c>
      <c r="D212" s="557" t="str">
        <f>IF($A212&gt;0,VLOOKUP($A212,[1]Database!$A$1:$I$1047540,MATCH(D$180,[1]Database!$A$1:$I$1,0),FALSE)," ")</f>
        <v xml:space="preserve"> </v>
      </c>
      <c r="E212" s="583" t="str">
        <f>IF($A212&gt;0,VLOOKUP($A212,[1]Database!$A$1:$I$1047540,MATCH(E$180,[1]Database!$A$1:$I$1,0),FALSE)," ")</f>
        <v xml:space="preserve"> </v>
      </c>
      <c r="F212" s="593">
        <v>0</v>
      </c>
      <c r="G212" s="551">
        <f t="shared" si="5"/>
        <v>0</v>
      </c>
      <c r="H212" s="556" t="s">
        <v>257</v>
      </c>
      <c r="I212" s="509"/>
      <c r="J212" s="509"/>
      <c r="K212" s="509"/>
      <c r="L212" s="509"/>
      <c r="M212" s="509"/>
      <c r="N212" s="509">
        <v>0</v>
      </c>
      <c r="O212" s="509">
        <v>0</v>
      </c>
      <c r="P212" s="529">
        <f>IFERROR(IF($A212&gt;0,VLOOKUP($A212,[1]Database!$A$1:$I$1047540,MATCH(P$180,[1]Database!$A$1:$I$1,0)*C212,FALSE)," ")*C212,)</f>
        <v>0</v>
      </c>
      <c r="Q212" s="529">
        <f>IFERROR(IF($A212&gt;0,VLOOKUP($A212,[1]Database!$A$1:$I$1047540,MATCH(Q$180,[1]Database!$A$1:$I$1,0),FALSE)," ")*C212,)</f>
        <v>0</v>
      </c>
      <c r="R212" s="529">
        <f>IFERROR(IF($A212&gt;0,VLOOKUP($A212,[1]Database!$A$1:$I$1047540,MATCH(R$180,[1]Database!$A$1:$I$1,0),FALSE)," ")*C212,)</f>
        <v>0</v>
      </c>
      <c r="S212" s="529">
        <f>IFERROR(IF($A212&gt;0,VLOOKUP($A212,[1]Database!$A$1:$I$1047540,MATCH(S$180,[1]Database!$A$1:$I$1,0),FALSE)," ")*C212,)</f>
        <v>0</v>
      </c>
    </row>
    <row r="213" spans="1:19" s="14" customFormat="1" ht="13.5" hidden="1" customHeight="1" outlineLevel="1">
      <c r="A213" s="559"/>
      <c r="B213" s="557" t="str">
        <f>IF($A213&gt;0,VLOOKUP($A213,[1]Database!$A$1:$I$1047540,MATCH(B$180,[1]Database!$A$1:$I$1,0),FALSE)," ")</f>
        <v xml:space="preserve"> </v>
      </c>
      <c r="C213" s="510">
        <v>0</v>
      </c>
      <c r="D213" s="557" t="str">
        <f>IF($A213&gt;0,VLOOKUP($A213,[1]Database!$A$1:$I$1047540,MATCH(D$180,[1]Database!$A$1:$I$1,0),FALSE)," ")</f>
        <v xml:space="preserve"> </v>
      </c>
      <c r="E213" s="583" t="str">
        <f>IF($A213&gt;0,VLOOKUP($A213,[1]Database!$A$1:$I$1047540,MATCH(E$180,[1]Database!$A$1:$I$1,0),FALSE)," ")</f>
        <v xml:space="preserve"> </v>
      </c>
      <c r="F213" s="593">
        <v>0</v>
      </c>
      <c r="G213" s="551">
        <f t="shared" si="5"/>
        <v>0</v>
      </c>
      <c r="H213" s="556" t="s">
        <v>257</v>
      </c>
      <c r="I213" s="509"/>
      <c r="J213" s="509"/>
      <c r="K213" s="509"/>
      <c r="L213" s="509"/>
      <c r="M213" s="509"/>
      <c r="N213" s="509">
        <v>0</v>
      </c>
      <c r="O213" s="509">
        <v>0</v>
      </c>
      <c r="P213" s="529">
        <f>IFERROR(IF($A213&gt;0,VLOOKUP($A213,[1]Database!$A$1:$I$1047540,MATCH(P$180,[1]Database!$A$1:$I$1,0)*C213,FALSE)," ")*C213,)</f>
        <v>0</v>
      </c>
      <c r="Q213" s="529">
        <f>IFERROR(IF($A213&gt;0,VLOOKUP($A213,[1]Database!$A$1:$I$1047540,MATCH(Q$180,[1]Database!$A$1:$I$1,0),FALSE)," ")*C213,)</f>
        <v>0</v>
      </c>
      <c r="R213" s="529">
        <f>IFERROR(IF($A213&gt;0,VLOOKUP($A213,[1]Database!$A$1:$I$1047540,MATCH(R$180,[1]Database!$A$1:$I$1,0),FALSE)," ")*C213,)</f>
        <v>0</v>
      </c>
      <c r="S213" s="529">
        <f>IFERROR(IF($A213&gt;0,VLOOKUP($A213,[1]Database!$A$1:$I$1047540,MATCH(S$180,[1]Database!$A$1:$I$1,0),FALSE)," ")*C213,)</f>
        <v>0</v>
      </c>
    </row>
    <row r="214" spans="1:19" s="14" customFormat="1" ht="13.5" hidden="1" customHeight="1" outlineLevel="1">
      <c r="A214" s="559"/>
      <c r="B214" s="557" t="str">
        <f>IF($A214&gt;0,VLOOKUP($A214,[1]Database!$A$1:$I$1047540,MATCH(B$180,[1]Database!$A$1:$I$1,0),FALSE)," ")</f>
        <v xml:space="preserve"> </v>
      </c>
      <c r="C214" s="510">
        <v>0</v>
      </c>
      <c r="D214" s="557" t="str">
        <f>IF($A214&gt;0,VLOOKUP($A214,[1]Database!$A$1:$I$1047540,MATCH(D$180,[1]Database!$A$1:$I$1,0),FALSE)," ")</f>
        <v xml:space="preserve"> </v>
      </c>
      <c r="E214" s="583" t="str">
        <f>IF($A214&gt;0,VLOOKUP($A214,[1]Database!$A$1:$I$1047540,MATCH(E$180,[1]Database!$A$1:$I$1,0),FALSE)," ")</f>
        <v xml:space="preserve"> </v>
      </c>
      <c r="F214" s="593">
        <v>0</v>
      </c>
      <c r="G214" s="551">
        <f t="shared" si="5"/>
        <v>0</v>
      </c>
      <c r="H214" s="556" t="s">
        <v>257</v>
      </c>
      <c r="I214" s="509"/>
      <c r="J214" s="509"/>
      <c r="K214" s="509"/>
      <c r="L214" s="509"/>
      <c r="M214" s="509"/>
      <c r="N214" s="509">
        <v>0</v>
      </c>
      <c r="O214" s="509">
        <v>0</v>
      </c>
      <c r="P214" s="529">
        <f>IFERROR(IF($A214&gt;0,VLOOKUP($A214,[1]Database!$A$1:$I$1047540,MATCH(P$180,[1]Database!$A$1:$I$1,0)*C214,FALSE)," ")*C214,)</f>
        <v>0</v>
      </c>
      <c r="Q214" s="529">
        <f>IFERROR(IF($A214&gt;0,VLOOKUP($A214,[1]Database!$A$1:$I$1047540,MATCH(Q$180,[1]Database!$A$1:$I$1,0),FALSE)," ")*C214,)</f>
        <v>0</v>
      </c>
      <c r="R214" s="529">
        <f>IFERROR(IF($A214&gt;0,VLOOKUP($A214,[1]Database!$A$1:$I$1047540,MATCH(R$180,[1]Database!$A$1:$I$1,0),FALSE)," ")*C214,)</f>
        <v>0</v>
      </c>
      <c r="S214" s="529">
        <f>IFERROR(IF($A214&gt;0,VLOOKUP($A214,[1]Database!$A$1:$I$1047540,MATCH(S$180,[1]Database!$A$1:$I$1,0),FALSE)," ")*C214,)</f>
        <v>0</v>
      </c>
    </row>
    <row r="215" spans="1:19" s="14" customFormat="1" ht="13.5" hidden="1" customHeight="1" outlineLevel="1">
      <c r="A215" s="559"/>
      <c r="B215" s="557" t="str">
        <f>IF($A215&gt;0,VLOOKUP($A215,[1]Database!$A$1:$I$1047540,MATCH(B$180,[1]Database!$A$1:$I$1,0),FALSE)," ")</f>
        <v xml:space="preserve"> </v>
      </c>
      <c r="C215" s="510">
        <v>0</v>
      </c>
      <c r="D215" s="557" t="str">
        <f>IF($A215&gt;0,VLOOKUP($A215,[1]Database!$A$1:$I$1047540,MATCH(D$180,[1]Database!$A$1:$I$1,0),FALSE)," ")</f>
        <v xml:space="preserve"> </v>
      </c>
      <c r="E215" s="583" t="str">
        <f>IF($A215&gt;0,VLOOKUP($A215,[1]Database!$A$1:$I$1047540,MATCH(E$180,[1]Database!$A$1:$I$1,0),FALSE)," ")</f>
        <v xml:space="preserve"> </v>
      </c>
      <c r="F215" s="593">
        <v>0</v>
      </c>
      <c r="G215" s="551">
        <f t="shared" si="5"/>
        <v>0</v>
      </c>
      <c r="H215" s="556" t="s">
        <v>257</v>
      </c>
      <c r="I215" s="509"/>
      <c r="J215" s="509"/>
      <c r="K215" s="509"/>
      <c r="L215" s="509"/>
      <c r="M215" s="509"/>
      <c r="N215" s="509">
        <v>0</v>
      </c>
      <c r="O215" s="509">
        <v>0</v>
      </c>
      <c r="P215" s="529">
        <f>IFERROR(IF($A215&gt;0,VLOOKUP($A215,[1]Database!$A$1:$I$1047540,MATCH(P$180,[1]Database!$A$1:$I$1,0)*C215,FALSE)," ")*C215,)</f>
        <v>0</v>
      </c>
      <c r="Q215" s="529">
        <f>IFERROR(IF($A215&gt;0,VLOOKUP($A215,[1]Database!$A$1:$I$1047540,MATCH(Q$180,[1]Database!$A$1:$I$1,0),FALSE)," ")*C215,)</f>
        <v>0</v>
      </c>
      <c r="R215" s="529">
        <f>IFERROR(IF($A215&gt;0,VLOOKUP($A215,[1]Database!$A$1:$I$1047540,MATCH(R$180,[1]Database!$A$1:$I$1,0),FALSE)," ")*C215,)</f>
        <v>0</v>
      </c>
      <c r="S215" s="529">
        <f>IFERROR(IF($A215&gt;0,VLOOKUP($A215,[1]Database!$A$1:$I$1047540,MATCH(S$180,[1]Database!$A$1:$I$1,0),FALSE)," ")*C215,)</f>
        <v>0</v>
      </c>
    </row>
    <row r="216" spans="1:19" s="14" customFormat="1" ht="13.5" hidden="1" customHeight="1" outlineLevel="1">
      <c r="A216" s="559"/>
      <c r="B216" s="557" t="str">
        <f>IF($A216&gt;0,VLOOKUP($A216,[1]Database!$A$1:$I$1047540,MATCH(B$180,[1]Database!$A$1:$I$1,0),FALSE)," ")</f>
        <v xml:space="preserve"> </v>
      </c>
      <c r="C216" s="510">
        <v>0</v>
      </c>
      <c r="D216" s="557" t="str">
        <f>IF($A216&gt;0,VLOOKUP($A216,[1]Database!$A$1:$I$1047540,MATCH(D$180,[1]Database!$A$1:$I$1,0),FALSE)," ")</f>
        <v xml:space="preserve"> </v>
      </c>
      <c r="E216" s="583" t="str">
        <f>IF($A216&gt;0,VLOOKUP($A216,[1]Database!$A$1:$I$1047540,MATCH(E$180,[1]Database!$A$1:$I$1,0),FALSE)," ")</f>
        <v xml:space="preserve"> </v>
      </c>
      <c r="F216" s="593">
        <v>0</v>
      </c>
      <c r="G216" s="551">
        <f t="shared" si="5"/>
        <v>0</v>
      </c>
      <c r="H216" s="556" t="s">
        <v>257</v>
      </c>
      <c r="I216" s="509"/>
      <c r="J216" s="509"/>
      <c r="K216" s="509"/>
      <c r="L216" s="509"/>
      <c r="M216" s="509"/>
      <c r="N216" s="509">
        <v>0</v>
      </c>
      <c r="O216" s="509">
        <v>0</v>
      </c>
      <c r="P216" s="529">
        <f>IFERROR(IF($A216&gt;0,VLOOKUP($A216,[1]Database!$A$1:$I$1047540,MATCH(P$180,[1]Database!$A$1:$I$1,0)*C216,FALSE)," ")*C216,)</f>
        <v>0</v>
      </c>
      <c r="Q216" s="529">
        <f>IFERROR(IF($A216&gt;0,VLOOKUP($A216,[1]Database!$A$1:$I$1047540,MATCH(Q$180,[1]Database!$A$1:$I$1,0),FALSE)," ")*C216,)</f>
        <v>0</v>
      </c>
      <c r="R216" s="529">
        <f>IFERROR(IF($A216&gt;0,VLOOKUP($A216,[1]Database!$A$1:$I$1047540,MATCH(R$180,[1]Database!$A$1:$I$1,0),FALSE)," ")*C216,)</f>
        <v>0</v>
      </c>
      <c r="S216" s="529">
        <f>IFERROR(IF($A216&gt;0,VLOOKUP($A216,[1]Database!$A$1:$I$1047540,MATCH(S$180,[1]Database!$A$1:$I$1,0),FALSE)," ")*C216,)</f>
        <v>0</v>
      </c>
    </row>
    <row r="217" spans="1:19" s="14" customFormat="1" ht="13.5" hidden="1" customHeight="1" outlineLevel="1">
      <c r="A217" s="559"/>
      <c r="B217" s="557" t="str">
        <f>IF($A217&gt;0,VLOOKUP($A217,[1]Database!$A$1:$I$1047540,MATCH(B$180,[1]Database!$A$1:$I$1,0),FALSE)," ")</f>
        <v xml:space="preserve"> </v>
      </c>
      <c r="C217" s="510">
        <v>0</v>
      </c>
      <c r="D217" s="557" t="str">
        <f>IF($A217&gt;0,VLOOKUP($A217,[1]Database!$A$1:$I$1047540,MATCH(D$180,[1]Database!$A$1:$I$1,0),FALSE)," ")</f>
        <v xml:space="preserve"> </v>
      </c>
      <c r="E217" s="583" t="str">
        <f>IF($A217&gt;0,VLOOKUP($A217,[1]Database!$A$1:$I$1047540,MATCH(E$180,[1]Database!$A$1:$I$1,0),FALSE)," ")</f>
        <v xml:space="preserve"> </v>
      </c>
      <c r="F217" s="593">
        <v>0</v>
      </c>
      <c r="G217" s="551">
        <f t="shared" si="5"/>
        <v>0</v>
      </c>
      <c r="H217" s="556" t="s">
        <v>257</v>
      </c>
      <c r="I217" s="509"/>
      <c r="J217" s="509"/>
      <c r="K217" s="509"/>
      <c r="L217" s="509"/>
      <c r="M217" s="509"/>
      <c r="N217" s="509">
        <v>0</v>
      </c>
      <c r="O217" s="509">
        <v>0</v>
      </c>
      <c r="P217" s="529">
        <f>IFERROR(IF($A217&gt;0,VLOOKUP($A217,[1]Database!$A$1:$I$1047540,MATCH(P$180,[1]Database!$A$1:$I$1,0)*C217,FALSE)," ")*C217,)</f>
        <v>0</v>
      </c>
      <c r="Q217" s="529">
        <f>IFERROR(IF($A217&gt;0,VLOOKUP($A217,[1]Database!$A$1:$I$1047540,MATCH(Q$180,[1]Database!$A$1:$I$1,0),FALSE)," ")*C217,)</f>
        <v>0</v>
      </c>
      <c r="R217" s="529">
        <f>IFERROR(IF($A217&gt;0,VLOOKUP($A217,[1]Database!$A$1:$I$1047540,MATCH(R$180,[1]Database!$A$1:$I$1,0),FALSE)," ")*C217,)</f>
        <v>0</v>
      </c>
      <c r="S217" s="529">
        <f>IFERROR(IF($A217&gt;0,VLOOKUP($A217,[1]Database!$A$1:$I$1047540,MATCH(S$180,[1]Database!$A$1:$I$1,0),FALSE)," ")*C217,)</f>
        <v>0</v>
      </c>
    </row>
    <row r="218" spans="1:19" s="14" customFormat="1" ht="13.5" hidden="1" customHeight="1" outlineLevel="1">
      <c r="A218" s="559"/>
      <c r="B218" s="557" t="str">
        <f>IF($A218&gt;0,VLOOKUP($A218,[1]Database!$A$1:$I$1047540,MATCH(B$180,[1]Database!$A$1:$I$1,0),FALSE)," ")</f>
        <v xml:space="preserve"> </v>
      </c>
      <c r="C218" s="510">
        <v>0</v>
      </c>
      <c r="D218" s="557" t="str">
        <f>IF($A218&gt;0,VLOOKUP($A218,[1]Database!$A$1:$I$1047540,MATCH(D$180,[1]Database!$A$1:$I$1,0),FALSE)," ")</f>
        <v xml:space="preserve"> </v>
      </c>
      <c r="E218" s="583" t="str">
        <f>IF($A218&gt;0,VLOOKUP($A218,[1]Database!$A$1:$I$1047540,MATCH(E$180,[1]Database!$A$1:$I$1,0),FALSE)," ")</f>
        <v xml:space="preserve"> </v>
      </c>
      <c r="F218" s="593">
        <v>0</v>
      </c>
      <c r="G218" s="551">
        <f t="shared" si="5"/>
        <v>0</v>
      </c>
      <c r="H218" s="556" t="s">
        <v>257</v>
      </c>
      <c r="I218" s="509"/>
      <c r="J218" s="509"/>
      <c r="K218" s="509"/>
      <c r="L218" s="509"/>
      <c r="M218" s="509"/>
      <c r="N218" s="509">
        <v>0</v>
      </c>
      <c r="O218" s="509">
        <v>0</v>
      </c>
      <c r="P218" s="529">
        <f>IFERROR(IF($A218&gt;0,VLOOKUP($A218,[1]Database!$A$1:$I$1047540,MATCH(P$180,[1]Database!$A$1:$I$1,0)*C218,FALSE)," ")*C218,)</f>
        <v>0</v>
      </c>
      <c r="Q218" s="529">
        <f>IFERROR(IF($A218&gt;0,VLOOKUP($A218,[1]Database!$A$1:$I$1047540,MATCH(Q$180,[1]Database!$A$1:$I$1,0),FALSE)," ")*C218,)</f>
        <v>0</v>
      </c>
      <c r="R218" s="529">
        <f>IFERROR(IF($A218&gt;0,VLOOKUP($A218,[1]Database!$A$1:$I$1047540,MATCH(R$180,[1]Database!$A$1:$I$1,0),FALSE)," ")*C218,)</f>
        <v>0</v>
      </c>
      <c r="S218" s="529">
        <f>IFERROR(IF($A218&gt;0,VLOOKUP($A218,[1]Database!$A$1:$I$1047540,MATCH(S$180,[1]Database!$A$1:$I$1,0),FALSE)," ")*C218,)</f>
        <v>0</v>
      </c>
    </row>
    <row r="219" spans="1:19" s="14" customFormat="1" ht="13.5" hidden="1" customHeight="1" outlineLevel="1">
      <c r="A219" s="559"/>
      <c r="B219" s="557" t="str">
        <f>IF($A219&gt;0,VLOOKUP($A219,[1]Database!$A$1:$I$1047540,MATCH(B$180,[1]Database!$A$1:$I$1,0),FALSE)," ")</f>
        <v xml:space="preserve"> </v>
      </c>
      <c r="C219" s="510">
        <v>0</v>
      </c>
      <c r="D219" s="557" t="str">
        <f>IF($A219&gt;0,VLOOKUP($A219,[1]Database!$A$1:$I$1047540,MATCH(D$180,[1]Database!$A$1:$I$1,0),FALSE)," ")</f>
        <v xml:space="preserve"> </v>
      </c>
      <c r="E219" s="583" t="str">
        <f>IF($A219&gt;0,VLOOKUP($A219,[1]Database!$A$1:$I$1047540,MATCH(E$180,[1]Database!$A$1:$I$1,0),FALSE)," ")</f>
        <v xml:space="preserve"> </v>
      </c>
      <c r="F219" s="593">
        <v>0</v>
      </c>
      <c r="G219" s="551">
        <f t="shared" si="5"/>
        <v>0</v>
      </c>
      <c r="H219" s="556" t="s">
        <v>257</v>
      </c>
      <c r="I219" s="509"/>
      <c r="J219" s="509"/>
      <c r="K219" s="509"/>
      <c r="L219" s="509"/>
      <c r="M219" s="509"/>
      <c r="N219" s="509">
        <v>0</v>
      </c>
      <c r="O219" s="509">
        <v>0</v>
      </c>
      <c r="P219" s="529">
        <f>IFERROR(IF($A219&gt;0,VLOOKUP($A219,[1]Database!$A$1:$I$1047540,MATCH(P$180,[1]Database!$A$1:$I$1,0)*C219,FALSE)," ")*C219,)</f>
        <v>0</v>
      </c>
      <c r="Q219" s="529">
        <f>IFERROR(IF($A219&gt;0,VLOOKUP($A219,[1]Database!$A$1:$I$1047540,MATCH(Q$180,[1]Database!$A$1:$I$1,0),FALSE)," ")*C219,)</f>
        <v>0</v>
      </c>
      <c r="R219" s="529">
        <f>IFERROR(IF($A219&gt;0,VLOOKUP($A219,[1]Database!$A$1:$I$1047540,MATCH(R$180,[1]Database!$A$1:$I$1,0),FALSE)," ")*C219,)</f>
        <v>0</v>
      </c>
      <c r="S219" s="529">
        <f>IFERROR(IF($A219&gt;0,VLOOKUP($A219,[1]Database!$A$1:$I$1047540,MATCH(S$180,[1]Database!$A$1:$I$1,0),FALSE)," ")*C219,)</f>
        <v>0</v>
      </c>
    </row>
    <row r="220" spans="1:19" s="14" customFormat="1" ht="13.5" hidden="1" customHeight="1" outlineLevel="1">
      <c r="A220" s="559"/>
      <c r="B220" s="557" t="str">
        <f>IF($A220&gt;0,VLOOKUP($A220,[1]Database!$A$1:$I$1047540,MATCH(B$180,[1]Database!$A$1:$I$1,0),FALSE)," ")</f>
        <v xml:space="preserve"> </v>
      </c>
      <c r="C220" s="510">
        <v>0</v>
      </c>
      <c r="D220" s="557" t="str">
        <f>IF($A220&gt;0,VLOOKUP($A220,[1]Database!$A$1:$I$1047540,MATCH(D$180,[1]Database!$A$1:$I$1,0),FALSE)," ")</f>
        <v xml:space="preserve"> </v>
      </c>
      <c r="E220" s="583" t="str">
        <f>IF($A220&gt;0,VLOOKUP($A220,[1]Database!$A$1:$I$1047540,MATCH(E$180,[1]Database!$A$1:$I$1,0),FALSE)," ")</f>
        <v xml:space="preserve"> </v>
      </c>
      <c r="F220" s="593">
        <v>0</v>
      </c>
      <c r="G220" s="551">
        <f t="shared" si="5"/>
        <v>0</v>
      </c>
      <c r="H220" s="556" t="s">
        <v>257</v>
      </c>
      <c r="I220" s="509"/>
      <c r="J220" s="509"/>
      <c r="K220" s="509"/>
      <c r="L220" s="509"/>
      <c r="M220" s="509"/>
      <c r="N220" s="509">
        <v>0</v>
      </c>
      <c r="O220" s="509">
        <v>0</v>
      </c>
      <c r="P220" s="529">
        <f>IFERROR(IF($A220&gt;0,VLOOKUP($A220,[1]Database!$A$1:$I$1047540,MATCH(P$180,[1]Database!$A$1:$I$1,0)*C220,FALSE)," ")*C220,)</f>
        <v>0</v>
      </c>
      <c r="Q220" s="529">
        <f>IFERROR(IF($A220&gt;0,VLOOKUP($A220,[1]Database!$A$1:$I$1047540,MATCH(Q$180,[1]Database!$A$1:$I$1,0),FALSE)," ")*C220,)</f>
        <v>0</v>
      </c>
      <c r="R220" s="529">
        <f>IFERROR(IF($A220&gt;0,VLOOKUP($A220,[1]Database!$A$1:$I$1047540,MATCH(R$180,[1]Database!$A$1:$I$1,0),FALSE)," ")*C220,)</f>
        <v>0</v>
      </c>
      <c r="S220" s="529">
        <f>IFERROR(IF($A220&gt;0,VLOOKUP($A220,[1]Database!$A$1:$I$1047540,MATCH(S$180,[1]Database!$A$1:$I$1,0),FALSE)," ")*C220,)</f>
        <v>0</v>
      </c>
    </row>
    <row r="221" spans="1:19" s="14" customFormat="1" ht="13.5" hidden="1" customHeight="1" outlineLevel="1">
      <c r="A221" s="559"/>
      <c r="B221" s="557" t="str">
        <f>IF($A221&gt;0,VLOOKUP($A221,[1]Database!$A$1:$I$1047540,MATCH(B$180,[1]Database!$A$1:$I$1,0),FALSE)," ")</f>
        <v xml:space="preserve"> </v>
      </c>
      <c r="C221" s="510">
        <v>0</v>
      </c>
      <c r="D221" s="557" t="str">
        <f>IF($A221&gt;0,VLOOKUP($A221,[1]Database!$A$1:$I$1047540,MATCH(D$180,[1]Database!$A$1:$I$1,0),FALSE)," ")</f>
        <v xml:space="preserve"> </v>
      </c>
      <c r="E221" s="583" t="str">
        <f>IF($A221&gt;0,VLOOKUP($A221,[1]Database!$A$1:$I$1047540,MATCH(E$180,[1]Database!$A$1:$I$1,0),FALSE)," ")</f>
        <v xml:space="preserve"> </v>
      </c>
      <c r="F221" s="593">
        <v>0</v>
      </c>
      <c r="G221" s="551">
        <f t="shared" si="5"/>
        <v>0</v>
      </c>
      <c r="H221" s="556" t="s">
        <v>257</v>
      </c>
      <c r="I221" s="509"/>
      <c r="J221" s="509"/>
      <c r="K221" s="509"/>
      <c r="L221" s="509"/>
      <c r="M221" s="509"/>
      <c r="N221" s="509">
        <v>0</v>
      </c>
      <c r="O221" s="509">
        <v>0</v>
      </c>
      <c r="P221" s="529">
        <f>IFERROR(IF($A221&gt;0,VLOOKUP($A221,[1]Database!$A$1:$I$1047540,MATCH(P$180,[1]Database!$A$1:$I$1,0)*C221,FALSE)," ")*C221,)</f>
        <v>0</v>
      </c>
      <c r="Q221" s="529">
        <f>IFERROR(IF($A221&gt;0,VLOOKUP($A221,[1]Database!$A$1:$I$1047540,MATCH(Q$180,[1]Database!$A$1:$I$1,0),FALSE)," ")*C221,)</f>
        <v>0</v>
      </c>
      <c r="R221" s="529">
        <f>IFERROR(IF($A221&gt;0,VLOOKUP($A221,[1]Database!$A$1:$I$1047540,MATCH(R$180,[1]Database!$A$1:$I$1,0),FALSE)," ")*C221,)</f>
        <v>0</v>
      </c>
      <c r="S221" s="529">
        <f>IFERROR(IF($A221&gt;0,VLOOKUP($A221,[1]Database!$A$1:$I$1047540,MATCH(S$180,[1]Database!$A$1:$I$1,0),FALSE)," ")*C221,)</f>
        <v>0</v>
      </c>
    </row>
    <row r="222" spans="1:19" s="14" customFormat="1" ht="13.5" hidden="1" customHeight="1" outlineLevel="1">
      <c r="A222" s="559"/>
      <c r="B222" s="557" t="str">
        <f>IF($A222&gt;0,VLOOKUP($A222,[1]Database!$A$1:$I$1047540,MATCH(B$180,[1]Database!$A$1:$I$1,0),FALSE)," ")</f>
        <v xml:space="preserve"> </v>
      </c>
      <c r="C222" s="510">
        <v>0</v>
      </c>
      <c r="D222" s="557" t="str">
        <f>IF($A222&gt;0,VLOOKUP($A222,[1]Database!$A$1:$I$1047540,MATCH(D$180,[1]Database!$A$1:$I$1,0),FALSE)," ")</f>
        <v xml:space="preserve"> </v>
      </c>
      <c r="E222" s="583" t="str">
        <f>IF($A222&gt;0,VLOOKUP($A222,[1]Database!$A$1:$I$1047540,MATCH(E$180,[1]Database!$A$1:$I$1,0),FALSE)," ")</f>
        <v xml:space="preserve"> </v>
      </c>
      <c r="F222" s="593">
        <v>0</v>
      </c>
      <c r="G222" s="551">
        <f t="shared" si="5"/>
        <v>0</v>
      </c>
      <c r="H222" s="556" t="s">
        <v>257</v>
      </c>
      <c r="I222" s="509"/>
      <c r="J222" s="509"/>
      <c r="K222" s="509"/>
      <c r="L222" s="509"/>
      <c r="M222" s="509"/>
      <c r="N222" s="509">
        <v>0</v>
      </c>
      <c r="O222" s="509">
        <v>0</v>
      </c>
      <c r="P222" s="529">
        <f>IFERROR(IF($A222&gt;0,VLOOKUP($A222,[1]Database!$A$1:$I$1047540,MATCH(P$180,[1]Database!$A$1:$I$1,0)*C222,FALSE)," ")*C222,)</f>
        <v>0</v>
      </c>
      <c r="Q222" s="529">
        <f>IFERROR(IF($A222&gt;0,VLOOKUP($A222,[1]Database!$A$1:$I$1047540,MATCH(Q$180,[1]Database!$A$1:$I$1,0),FALSE)," ")*C222,)</f>
        <v>0</v>
      </c>
      <c r="R222" s="529">
        <f>IFERROR(IF($A222&gt;0,VLOOKUP($A222,[1]Database!$A$1:$I$1047540,MATCH(R$180,[1]Database!$A$1:$I$1,0),FALSE)," ")*C222,)</f>
        <v>0</v>
      </c>
      <c r="S222" s="529">
        <f>IFERROR(IF($A222&gt;0,VLOOKUP($A222,[1]Database!$A$1:$I$1047540,MATCH(S$180,[1]Database!$A$1:$I$1,0),FALSE)," ")*C222,)</f>
        <v>0</v>
      </c>
    </row>
    <row r="223" spans="1:19" s="14" customFormat="1" ht="13.5" hidden="1" customHeight="1" outlineLevel="1">
      <c r="A223" s="559"/>
      <c r="B223" s="557" t="str">
        <f>IF($A223&gt;0,VLOOKUP($A223,[1]Database!$A$1:$I$1047540,MATCH(B$180,[1]Database!$A$1:$I$1,0),FALSE)," ")</f>
        <v xml:space="preserve"> </v>
      </c>
      <c r="C223" s="510">
        <v>0</v>
      </c>
      <c r="D223" s="557" t="str">
        <f>IF($A223&gt;0,VLOOKUP($A223,[1]Database!$A$1:$I$1047540,MATCH(D$180,[1]Database!$A$1:$I$1,0),FALSE)," ")</f>
        <v xml:space="preserve"> </v>
      </c>
      <c r="E223" s="583" t="str">
        <f>IF($A223&gt;0,VLOOKUP($A223,[1]Database!$A$1:$I$1047540,MATCH(E$180,[1]Database!$A$1:$I$1,0),FALSE)," ")</f>
        <v xml:space="preserve"> </v>
      </c>
      <c r="F223" s="593">
        <v>0</v>
      </c>
      <c r="G223" s="551">
        <f t="shared" si="5"/>
        <v>0</v>
      </c>
      <c r="H223" s="556" t="s">
        <v>257</v>
      </c>
      <c r="I223" s="509"/>
      <c r="J223" s="509"/>
      <c r="K223" s="509"/>
      <c r="L223" s="509"/>
      <c r="M223" s="509"/>
      <c r="N223" s="509">
        <v>0</v>
      </c>
      <c r="O223" s="509">
        <v>0</v>
      </c>
      <c r="P223" s="529">
        <f>IFERROR(IF($A223&gt;0,VLOOKUP($A223,[1]Database!$A$1:$I$1047540,MATCH(P$180,[1]Database!$A$1:$I$1,0)*C223,FALSE)," ")*C223,)</f>
        <v>0</v>
      </c>
      <c r="Q223" s="529">
        <f>IFERROR(IF($A223&gt;0,VLOOKUP($A223,[1]Database!$A$1:$I$1047540,MATCH(Q$180,[1]Database!$A$1:$I$1,0),FALSE)," ")*C223,)</f>
        <v>0</v>
      </c>
      <c r="R223" s="529">
        <f>IFERROR(IF($A223&gt;0,VLOOKUP($A223,[1]Database!$A$1:$I$1047540,MATCH(R$180,[1]Database!$A$1:$I$1,0),FALSE)," ")*C223,)</f>
        <v>0</v>
      </c>
      <c r="S223" s="529">
        <f>IFERROR(IF($A223&gt;0,VLOOKUP($A223,[1]Database!$A$1:$I$1047540,MATCH(S$180,[1]Database!$A$1:$I$1,0),FALSE)," ")*C223,)</f>
        <v>0</v>
      </c>
    </row>
    <row r="224" spans="1:19" s="14" customFormat="1" ht="13.5" hidden="1" customHeight="1" outlineLevel="1">
      <c r="A224" s="559"/>
      <c r="B224" s="557" t="str">
        <f>IF($A224&gt;0,VLOOKUP($A224,[1]Database!$A$1:$I$1047540,MATCH(B$180,[1]Database!$A$1:$I$1,0),FALSE)," ")</f>
        <v xml:space="preserve"> </v>
      </c>
      <c r="C224" s="510">
        <v>0</v>
      </c>
      <c r="D224" s="557" t="str">
        <f>IF($A224&gt;0,VLOOKUP($A224,[1]Database!$A$1:$I$1047540,MATCH(D$180,[1]Database!$A$1:$I$1,0),FALSE)," ")</f>
        <v xml:space="preserve"> </v>
      </c>
      <c r="E224" s="583" t="str">
        <f>IF($A224&gt;0,VLOOKUP($A224,[1]Database!$A$1:$I$1047540,MATCH(E$180,[1]Database!$A$1:$I$1,0),FALSE)," ")</f>
        <v xml:space="preserve"> </v>
      </c>
      <c r="F224" s="593">
        <v>0</v>
      </c>
      <c r="G224" s="551">
        <f t="shared" si="5"/>
        <v>0</v>
      </c>
      <c r="H224" s="556" t="s">
        <v>257</v>
      </c>
      <c r="I224" s="509"/>
      <c r="J224" s="509"/>
      <c r="K224" s="509"/>
      <c r="L224" s="509"/>
      <c r="M224" s="509"/>
      <c r="N224" s="509">
        <v>0</v>
      </c>
      <c r="O224" s="509">
        <v>0</v>
      </c>
      <c r="P224" s="529">
        <f>IFERROR(IF($A224&gt;0,VLOOKUP($A224,[1]Database!$A$1:$I$1047540,MATCH(P$180,[1]Database!$A$1:$I$1,0)*C224,FALSE)," ")*C224,)</f>
        <v>0</v>
      </c>
      <c r="Q224" s="529">
        <f>IFERROR(IF($A224&gt;0,VLOOKUP($A224,[1]Database!$A$1:$I$1047540,MATCH(Q$180,[1]Database!$A$1:$I$1,0),FALSE)," ")*C224,)</f>
        <v>0</v>
      </c>
      <c r="R224" s="529">
        <f>IFERROR(IF($A224&gt;0,VLOOKUP($A224,[1]Database!$A$1:$I$1047540,MATCH(R$180,[1]Database!$A$1:$I$1,0),FALSE)," ")*C224,)</f>
        <v>0</v>
      </c>
      <c r="S224" s="529">
        <f>IFERROR(IF($A224&gt;0,VLOOKUP($A224,[1]Database!$A$1:$I$1047540,MATCH(S$180,[1]Database!$A$1:$I$1,0),FALSE)," ")*C224,)</f>
        <v>0</v>
      </c>
    </row>
    <row r="225" spans="1:19" s="14" customFormat="1" ht="13.5" hidden="1" customHeight="1" outlineLevel="1">
      <c r="A225" s="559"/>
      <c r="B225" s="557" t="str">
        <f>IF($A225&gt;0,VLOOKUP($A225,[1]Database!$A$1:$I$1047540,MATCH(B$180,[1]Database!$A$1:$I$1,0),FALSE)," ")</f>
        <v xml:space="preserve"> </v>
      </c>
      <c r="C225" s="510">
        <v>0</v>
      </c>
      <c r="D225" s="557" t="str">
        <f>IF($A225&gt;0,VLOOKUP($A225,[1]Database!$A$1:$I$1047540,MATCH(D$180,[1]Database!$A$1:$I$1,0),FALSE)," ")</f>
        <v xml:space="preserve"> </v>
      </c>
      <c r="E225" s="583" t="str">
        <f>IF($A225&gt;0,VLOOKUP($A225,[1]Database!$A$1:$I$1047540,MATCH(E$180,[1]Database!$A$1:$I$1,0),FALSE)," ")</f>
        <v xml:space="preserve"> </v>
      </c>
      <c r="F225" s="593">
        <v>0</v>
      </c>
      <c r="G225" s="551">
        <f t="shared" si="5"/>
        <v>0</v>
      </c>
      <c r="H225" s="556" t="s">
        <v>257</v>
      </c>
      <c r="I225" s="509"/>
      <c r="J225" s="509"/>
      <c r="K225" s="509"/>
      <c r="L225" s="509"/>
      <c r="M225" s="509"/>
      <c r="N225" s="509">
        <v>0</v>
      </c>
      <c r="O225" s="509">
        <v>0</v>
      </c>
      <c r="P225" s="529">
        <f>IFERROR(IF($A225&gt;0,VLOOKUP($A225,[1]Database!$A$1:$I$1047540,MATCH(P$180,[1]Database!$A$1:$I$1,0)*C225,FALSE)," ")*C225,)</f>
        <v>0</v>
      </c>
      <c r="Q225" s="529">
        <f>IFERROR(IF($A225&gt;0,VLOOKUP($A225,[1]Database!$A$1:$I$1047540,MATCH(Q$180,[1]Database!$A$1:$I$1,0),FALSE)," ")*C225,)</f>
        <v>0</v>
      </c>
      <c r="R225" s="529">
        <f>IFERROR(IF($A225&gt;0,VLOOKUP($A225,[1]Database!$A$1:$I$1047540,MATCH(R$180,[1]Database!$A$1:$I$1,0),FALSE)," ")*C225,)</f>
        <v>0</v>
      </c>
      <c r="S225" s="529">
        <f>IFERROR(IF($A225&gt;0,VLOOKUP($A225,[1]Database!$A$1:$I$1047540,MATCH(S$180,[1]Database!$A$1:$I$1,0),FALSE)," ")*C225,)</f>
        <v>0</v>
      </c>
    </row>
    <row r="226" spans="1:19" s="14" customFormat="1" ht="13.5" hidden="1" customHeight="1" outlineLevel="1">
      <c r="A226" s="559"/>
      <c r="B226" s="557" t="str">
        <f>IF($A226&gt;0,VLOOKUP($A226,[1]Database!$A$1:$I$1047540,MATCH(B$180,[1]Database!$A$1:$I$1,0),FALSE)," ")</f>
        <v xml:space="preserve"> </v>
      </c>
      <c r="C226" s="510">
        <v>0</v>
      </c>
      <c r="D226" s="557" t="str">
        <f>IF($A226&gt;0,VLOOKUP($A226,[1]Database!$A$1:$I$1047540,MATCH(D$180,[1]Database!$A$1:$I$1,0),FALSE)," ")</f>
        <v xml:space="preserve"> </v>
      </c>
      <c r="E226" s="583" t="str">
        <f>IF($A226&gt;0,VLOOKUP($A226,[1]Database!$A$1:$I$1047540,MATCH(E$180,[1]Database!$A$1:$I$1,0),FALSE)," ")</f>
        <v xml:space="preserve"> </v>
      </c>
      <c r="F226" s="593">
        <v>0</v>
      </c>
      <c r="G226" s="551">
        <f t="shared" si="5"/>
        <v>0</v>
      </c>
      <c r="H226" s="556" t="s">
        <v>257</v>
      </c>
      <c r="I226" s="509"/>
      <c r="J226" s="509"/>
      <c r="K226" s="509"/>
      <c r="L226" s="509"/>
      <c r="M226" s="509"/>
      <c r="N226" s="509">
        <v>0</v>
      </c>
      <c r="O226" s="509">
        <v>0</v>
      </c>
      <c r="P226" s="529">
        <f>IFERROR(IF($A226&gt;0,VLOOKUP($A226,[1]Database!$A$1:$I$1047540,MATCH(P$180,[1]Database!$A$1:$I$1,0)*C226,FALSE)," ")*C226,)</f>
        <v>0</v>
      </c>
      <c r="Q226" s="529">
        <f>IFERROR(IF($A226&gt;0,VLOOKUP($A226,[1]Database!$A$1:$I$1047540,MATCH(Q$180,[1]Database!$A$1:$I$1,0),FALSE)," ")*C226,)</f>
        <v>0</v>
      </c>
      <c r="R226" s="529">
        <f>IFERROR(IF($A226&gt;0,VLOOKUP($A226,[1]Database!$A$1:$I$1047540,MATCH(R$180,[1]Database!$A$1:$I$1,0),FALSE)," ")*C226,)</f>
        <v>0</v>
      </c>
      <c r="S226" s="529">
        <f>IFERROR(IF($A226&gt;0,VLOOKUP($A226,[1]Database!$A$1:$I$1047540,MATCH(S$180,[1]Database!$A$1:$I$1,0),FALSE)," ")*C226,)</f>
        <v>0</v>
      </c>
    </row>
    <row r="227" spans="1:19" s="14" customFormat="1" ht="13.5" hidden="1" customHeight="1" outlineLevel="1">
      <c r="A227" s="559"/>
      <c r="B227" s="557" t="str">
        <f>IF($A227&gt;0,VLOOKUP($A227,[1]Database!$A$1:$I$1047540,MATCH(B$180,[1]Database!$A$1:$I$1,0),FALSE)," ")</f>
        <v xml:space="preserve"> </v>
      </c>
      <c r="C227" s="510">
        <v>0</v>
      </c>
      <c r="D227" s="557" t="str">
        <f>IF($A227&gt;0,VLOOKUP($A227,[1]Database!$A$1:$I$1047540,MATCH(D$180,[1]Database!$A$1:$I$1,0),FALSE)," ")</f>
        <v xml:space="preserve"> </v>
      </c>
      <c r="E227" s="583" t="str">
        <f>IF($A227&gt;0,VLOOKUP($A227,[1]Database!$A$1:$I$1047540,MATCH(E$180,[1]Database!$A$1:$I$1,0),FALSE)," ")</f>
        <v xml:space="preserve"> </v>
      </c>
      <c r="F227" s="593">
        <v>0</v>
      </c>
      <c r="G227" s="551">
        <f t="shared" si="5"/>
        <v>0</v>
      </c>
      <c r="H227" s="556" t="s">
        <v>257</v>
      </c>
      <c r="I227" s="509"/>
      <c r="J227" s="509"/>
      <c r="K227" s="509"/>
      <c r="L227" s="509"/>
      <c r="M227" s="509"/>
      <c r="N227" s="509">
        <v>0</v>
      </c>
      <c r="O227" s="509">
        <v>0</v>
      </c>
      <c r="P227" s="529">
        <f>IFERROR(IF($A227&gt;0,VLOOKUP($A227,[1]Database!$A$1:$I$1047540,MATCH(P$180,[1]Database!$A$1:$I$1,0)*C227,FALSE)," ")*C227,)</f>
        <v>0</v>
      </c>
      <c r="Q227" s="529">
        <f>IFERROR(IF($A227&gt;0,VLOOKUP($A227,[1]Database!$A$1:$I$1047540,MATCH(Q$180,[1]Database!$A$1:$I$1,0),FALSE)," ")*C227,)</f>
        <v>0</v>
      </c>
      <c r="R227" s="529">
        <f>IFERROR(IF($A227&gt;0,VLOOKUP($A227,[1]Database!$A$1:$I$1047540,MATCH(R$180,[1]Database!$A$1:$I$1,0),FALSE)," ")*C227,)</f>
        <v>0</v>
      </c>
      <c r="S227" s="529">
        <f>IFERROR(IF($A227&gt;0,VLOOKUP($A227,[1]Database!$A$1:$I$1047540,MATCH(S$180,[1]Database!$A$1:$I$1,0),FALSE)," ")*C227,)</f>
        <v>0</v>
      </c>
    </row>
    <row r="228" spans="1:19" s="14" customFormat="1" ht="13.5" hidden="1" customHeight="1" outlineLevel="1">
      <c r="A228" s="559"/>
      <c r="B228" s="557" t="str">
        <f>IF($A228&gt;0,VLOOKUP($A228,[1]Database!$A$1:$I$1047540,MATCH(B$180,[1]Database!$A$1:$I$1,0),FALSE)," ")</f>
        <v xml:space="preserve"> </v>
      </c>
      <c r="C228" s="510">
        <v>0</v>
      </c>
      <c r="D228" s="557" t="str">
        <f>IF($A228&gt;0,VLOOKUP($A228,[1]Database!$A$1:$I$1047540,MATCH(D$180,[1]Database!$A$1:$I$1,0),FALSE)," ")</f>
        <v xml:space="preserve"> </v>
      </c>
      <c r="E228" s="583" t="str">
        <f>IF($A228&gt;0,VLOOKUP($A228,[1]Database!$A$1:$I$1047540,MATCH(E$180,[1]Database!$A$1:$I$1,0),FALSE)," ")</f>
        <v xml:space="preserve"> </v>
      </c>
      <c r="F228" s="593">
        <v>0</v>
      </c>
      <c r="G228" s="551">
        <f t="shared" si="5"/>
        <v>0</v>
      </c>
      <c r="H228" s="556" t="s">
        <v>257</v>
      </c>
      <c r="I228" s="509"/>
      <c r="J228" s="509"/>
      <c r="K228" s="509"/>
      <c r="L228" s="509"/>
      <c r="M228" s="509"/>
      <c r="N228" s="509">
        <v>0</v>
      </c>
      <c r="O228" s="509">
        <v>0</v>
      </c>
      <c r="P228" s="529">
        <f>IFERROR(IF($A228&gt;0,VLOOKUP($A228,[1]Database!$A$1:$I$1047540,MATCH(P$180,[1]Database!$A$1:$I$1,0)*C228,FALSE)," ")*C228,)</f>
        <v>0</v>
      </c>
      <c r="Q228" s="529">
        <f>IFERROR(IF($A228&gt;0,VLOOKUP($A228,[1]Database!$A$1:$I$1047540,MATCH(Q$180,[1]Database!$A$1:$I$1,0),FALSE)," ")*C228,)</f>
        <v>0</v>
      </c>
      <c r="R228" s="529">
        <f>IFERROR(IF($A228&gt;0,VLOOKUP($A228,[1]Database!$A$1:$I$1047540,MATCH(R$180,[1]Database!$A$1:$I$1,0),FALSE)," ")*C228,)</f>
        <v>0</v>
      </c>
      <c r="S228" s="529">
        <f>IFERROR(IF($A228&gt;0,VLOOKUP($A228,[1]Database!$A$1:$I$1047540,MATCH(S$180,[1]Database!$A$1:$I$1,0),FALSE)," ")*C228,)</f>
        <v>0</v>
      </c>
    </row>
    <row r="229" spans="1:19" s="14" customFormat="1" ht="13.5" hidden="1" customHeight="1" outlineLevel="1">
      <c r="A229" s="559"/>
      <c r="B229" s="557" t="str">
        <f>IF($A229&gt;0,VLOOKUP($A229,[1]Database!$A$1:$I$1047540,MATCH(B$180,[1]Database!$A$1:$I$1,0),FALSE)," ")</f>
        <v xml:space="preserve"> </v>
      </c>
      <c r="C229" s="510">
        <v>0</v>
      </c>
      <c r="D229" s="557" t="str">
        <f>IF($A229&gt;0,VLOOKUP($A229,[1]Database!$A$1:$I$1047540,MATCH(D$180,[1]Database!$A$1:$I$1,0),FALSE)," ")</f>
        <v xml:space="preserve"> </v>
      </c>
      <c r="E229" s="583" t="str">
        <f>IF($A229&gt;0,VLOOKUP($A229,[1]Database!$A$1:$I$1047540,MATCH(E$180,[1]Database!$A$1:$I$1,0),FALSE)," ")</f>
        <v xml:space="preserve"> </v>
      </c>
      <c r="F229" s="593">
        <v>0</v>
      </c>
      <c r="G229" s="551">
        <f t="shared" si="5"/>
        <v>0</v>
      </c>
      <c r="H229" s="556" t="s">
        <v>257</v>
      </c>
      <c r="I229" s="509"/>
      <c r="J229" s="509"/>
      <c r="K229" s="509"/>
      <c r="L229" s="509"/>
      <c r="M229" s="509"/>
      <c r="N229" s="509">
        <v>0</v>
      </c>
      <c r="O229" s="509">
        <v>0</v>
      </c>
      <c r="P229" s="529">
        <f>IFERROR(IF($A229&gt;0,VLOOKUP($A229,[1]Database!$A$1:$I$1047540,MATCH(P$180,[1]Database!$A$1:$I$1,0)*C229,FALSE)," ")*C229,)</f>
        <v>0</v>
      </c>
      <c r="Q229" s="529">
        <f>IFERROR(IF($A229&gt;0,VLOOKUP($A229,[1]Database!$A$1:$I$1047540,MATCH(Q$180,[1]Database!$A$1:$I$1,0),FALSE)," ")*C229,)</f>
        <v>0</v>
      </c>
      <c r="R229" s="529">
        <f>IFERROR(IF($A229&gt;0,VLOOKUP($A229,[1]Database!$A$1:$I$1047540,MATCH(R$180,[1]Database!$A$1:$I$1,0),FALSE)," ")*C229,)</f>
        <v>0</v>
      </c>
      <c r="S229" s="529">
        <f>IFERROR(IF($A229&gt;0,VLOOKUP($A229,[1]Database!$A$1:$I$1047540,MATCH(S$180,[1]Database!$A$1:$I$1,0),FALSE)," ")*C229,)</f>
        <v>0</v>
      </c>
    </row>
    <row r="230" spans="1:19" s="14" customFormat="1" ht="13.5" hidden="1" customHeight="1" outlineLevel="1">
      <c r="A230" s="559"/>
      <c r="B230" s="557" t="str">
        <f>IF($A230&gt;0,VLOOKUP($A230,[1]Database!$A$1:$I$1047540,MATCH(B$180,[1]Database!$A$1:$I$1,0),FALSE)," ")</f>
        <v xml:space="preserve"> </v>
      </c>
      <c r="C230" s="510">
        <v>0</v>
      </c>
      <c r="D230" s="557" t="str">
        <f>IF($A230&gt;0,VLOOKUP($A230,[1]Database!$A$1:$I$1047540,MATCH(D$180,[1]Database!$A$1:$I$1,0),FALSE)," ")</f>
        <v xml:space="preserve"> </v>
      </c>
      <c r="E230" s="583" t="str">
        <f>IF($A230&gt;0,VLOOKUP($A230,[1]Database!$A$1:$I$1047540,MATCH(E$180,[1]Database!$A$1:$I$1,0),FALSE)," ")</f>
        <v xml:space="preserve"> </v>
      </c>
      <c r="F230" s="593">
        <v>0</v>
      </c>
      <c r="G230" s="551">
        <f t="shared" si="5"/>
        <v>0</v>
      </c>
      <c r="H230" s="556" t="s">
        <v>257</v>
      </c>
      <c r="I230" s="509"/>
      <c r="J230" s="509"/>
      <c r="K230" s="509"/>
      <c r="L230" s="509"/>
      <c r="M230" s="509"/>
      <c r="N230" s="509">
        <v>0</v>
      </c>
      <c r="O230" s="509">
        <v>0</v>
      </c>
      <c r="P230" s="529">
        <f>IFERROR(IF($A230&gt;0,VLOOKUP($A230,[1]Database!$A$1:$I$1047540,MATCH(P$180,[1]Database!$A$1:$I$1,0)*C230,FALSE)," ")*C230,)</f>
        <v>0</v>
      </c>
      <c r="Q230" s="529">
        <f>IFERROR(IF($A230&gt;0,VLOOKUP($A230,[1]Database!$A$1:$I$1047540,MATCH(Q$180,[1]Database!$A$1:$I$1,0),FALSE)," ")*C230,)</f>
        <v>0</v>
      </c>
      <c r="R230" s="529">
        <f>IFERROR(IF($A230&gt;0,VLOOKUP($A230,[1]Database!$A$1:$I$1047540,MATCH(R$180,[1]Database!$A$1:$I$1,0),FALSE)," ")*C230,)</f>
        <v>0</v>
      </c>
      <c r="S230" s="529">
        <f>IFERROR(IF($A230&gt;0,VLOOKUP($A230,[1]Database!$A$1:$I$1047540,MATCH(S$180,[1]Database!$A$1:$I$1,0),FALSE)," ")*C230,)</f>
        <v>0</v>
      </c>
    </row>
    <row r="231" spans="1:19" s="14" customFormat="1" ht="13.5" hidden="1" customHeight="1" outlineLevel="1">
      <c r="A231" s="559"/>
      <c r="B231" s="557" t="str">
        <f>IF($A231&gt;0,VLOOKUP($A231,[1]Database!$A$1:$I$1047540,MATCH(B$180,[1]Database!$A$1:$I$1,0),FALSE)," ")</f>
        <v xml:space="preserve"> </v>
      </c>
      <c r="C231" s="510">
        <v>0</v>
      </c>
      <c r="D231" s="557" t="str">
        <f>IF($A231&gt;0,VLOOKUP($A231,[1]Database!$A$1:$I$1047540,MATCH(D$180,[1]Database!$A$1:$I$1,0),FALSE)," ")</f>
        <v xml:space="preserve"> </v>
      </c>
      <c r="E231" s="583" t="str">
        <f>IF($A231&gt;0,VLOOKUP($A231,[1]Database!$A$1:$I$1047540,MATCH(E$180,[1]Database!$A$1:$I$1,0),FALSE)," ")</f>
        <v xml:space="preserve"> </v>
      </c>
      <c r="F231" s="593">
        <v>0</v>
      </c>
      <c r="G231" s="551">
        <f t="shared" si="5"/>
        <v>0</v>
      </c>
      <c r="H231" s="556" t="s">
        <v>257</v>
      </c>
      <c r="I231" s="509"/>
      <c r="J231" s="509"/>
      <c r="K231" s="509"/>
      <c r="L231" s="509"/>
      <c r="M231" s="509"/>
      <c r="N231" s="509">
        <v>0</v>
      </c>
      <c r="O231" s="509">
        <v>0</v>
      </c>
      <c r="P231" s="529">
        <f>IFERROR(IF($A231&gt;0,VLOOKUP($A231,[1]Database!$A$1:$I$1047540,MATCH(P$180,[1]Database!$A$1:$I$1,0)*C231,FALSE)," ")*C231,)</f>
        <v>0</v>
      </c>
      <c r="Q231" s="529">
        <f>IFERROR(IF($A231&gt;0,VLOOKUP($A231,[1]Database!$A$1:$I$1047540,MATCH(Q$180,[1]Database!$A$1:$I$1,0),FALSE)," ")*C231,)</f>
        <v>0</v>
      </c>
      <c r="R231" s="529">
        <f>IFERROR(IF($A231&gt;0,VLOOKUP($A231,[1]Database!$A$1:$I$1047540,MATCH(R$180,[1]Database!$A$1:$I$1,0),FALSE)," ")*C231,)</f>
        <v>0</v>
      </c>
      <c r="S231" s="529">
        <f>IFERROR(IF($A231&gt;0,VLOOKUP($A231,[1]Database!$A$1:$I$1047540,MATCH(S$180,[1]Database!$A$1:$I$1,0),FALSE)," ")*C231,)</f>
        <v>0</v>
      </c>
    </row>
    <row r="232" spans="1:19" s="250" customFormat="1" ht="13.5" customHeight="1" collapsed="1" thickBot="1">
      <c r="A232" s="282"/>
      <c r="B232" s="282"/>
      <c r="C232" s="511">
        <f>SUM(C181:C231)</f>
        <v>0</v>
      </c>
      <c r="D232" s="511"/>
      <c r="E232" s="552"/>
      <c r="F232" s="511"/>
      <c r="G232" s="552">
        <f>SUM(G181:G231)</f>
        <v>0</v>
      </c>
      <c r="H232" s="552"/>
      <c r="I232" s="511"/>
      <c r="J232" s="511"/>
      <c r="K232" s="511"/>
      <c r="L232" s="511"/>
      <c r="M232" s="511"/>
      <c r="N232" s="511">
        <f t="shared" ref="N232:S232" si="6">SUM(N181:N231)</f>
        <v>0</v>
      </c>
      <c r="O232" s="511">
        <f t="shared" si="6"/>
        <v>0</v>
      </c>
      <c r="P232" s="511">
        <f t="shared" si="6"/>
        <v>0</v>
      </c>
      <c r="Q232" s="511">
        <f t="shared" si="6"/>
        <v>0</v>
      </c>
      <c r="R232" s="511">
        <f t="shared" si="6"/>
        <v>0</v>
      </c>
      <c r="S232" s="511">
        <f t="shared" si="6"/>
        <v>0</v>
      </c>
    </row>
    <row r="233" spans="1:19" s="13" customFormat="1" ht="13.5" customHeight="1" thickTop="1">
      <c r="A233" s="57"/>
      <c r="B233" s="54"/>
      <c r="C233" s="501"/>
      <c r="D233" s="512"/>
      <c r="E233" s="582"/>
      <c r="F233" s="512"/>
      <c r="G233" s="582"/>
      <c r="H233" s="512"/>
      <c r="I233" s="512"/>
      <c r="J233" s="512"/>
      <c r="K233" s="512"/>
      <c r="L233" s="512"/>
      <c r="M233" s="512"/>
      <c r="N233" s="512"/>
      <c r="O233" s="512"/>
      <c r="P233" s="512"/>
      <c r="Q233" s="512"/>
      <c r="R233" s="512"/>
      <c r="S233" s="512"/>
    </row>
    <row r="234" spans="1:19" s="15" customFormat="1" ht="13.5" customHeight="1" thickBot="1">
      <c r="A234" s="274" t="s">
        <v>185</v>
      </c>
      <c r="B234" s="275"/>
      <c r="C234" s="564"/>
      <c r="D234" s="500"/>
      <c r="E234" s="576"/>
      <c r="F234" s="500"/>
      <c r="G234" s="576"/>
      <c r="H234" s="500"/>
      <c r="I234" s="500"/>
      <c r="J234" s="500"/>
      <c r="K234" s="500"/>
      <c r="L234" s="500"/>
      <c r="M234" s="500"/>
      <c r="N234" s="500"/>
      <c r="O234" s="500"/>
      <c r="P234" s="500"/>
      <c r="Q234" s="500"/>
      <c r="R234" s="500"/>
      <c r="S234" s="500"/>
    </row>
    <row r="235" spans="1:19" s="13" customFormat="1" ht="13.5" customHeight="1">
      <c r="A235" s="57"/>
      <c r="B235" s="54"/>
      <c r="C235" s="501"/>
      <c r="D235" s="512"/>
      <c r="E235" s="582"/>
      <c r="F235" s="512"/>
      <c r="G235" s="582"/>
      <c r="H235" s="512"/>
      <c r="I235" s="512"/>
      <c r="J235" s="512"/>
      <c r="K235" s="512"/>
      <c r="L235" s="512"/>
      <c r="M235" s="512"/>
      <c r="N235" s="512"/>
      <c r="O235" s="512"/>
      <c r="P235" s="512"/>
      <c r="Q235" s="512"/>
      <c r="R235" s="512"/>
      <c r="S235" s="512"/>
    </row>
    <row r="236" spans="1:19" s="281" customFormat="1" ht="25" thickBot="1">
      <c r="A236" s="280"/>
      <c r="B236" s="280"/>
      <c r="C236" s="567"/>
      <c r="D236" s="514"/>
      <c r="E236" s="584" t="s">
        <v>186</v>
      </c>
      <c r="F236" s="515" t="s">
        <v>259</v>
      </c>
      <c r="G236" s="584" t="s">
        <v>187</v>
      </c>
      <c r="H236" s="516"/>
      <c r="I236" s="515" t="s">
        <v>260</v>
      </c>
      <c r="J236" s="515" t="s">
        <v>261</v>
      </c>
      <c r="K236" s="513"/>
      <c r="L236" s="515" t="s">
        <v>188</v>
      </c>
      <c r="M236" s="513"/>
      <c r="N236" s="513"/>
      <c r="O236" s="513"/>
      <c r="P236" s="513"/>
      <c r="Q236" s="513"/>
      <c r="R236" s="514"/>
      <c r="S236" s="514"/>
    </row>
    <row r="237" spans="1:19" s="13" customFormat="1" ht="13.5" customHeight="1">
      <c r="A237" s="54"/>
      <c r="B237" s="54"/>
      <c r="C237" s="501"/>
      <c r="D237" s="523"/>
      <c r="E237" s="581"/>
      <c r="F237" s="517"/>
      <c r="G237" s="582"/>
      <c r="H237" s="512"/>
      <c r="I237" s="512"/>
      <c r="J237" s="512"/>
      <c r="K237" s="512"/>
      <c r="L237" s="512"/>
      <c r="M237" s="512"/>
      <c r="N237" s="512"/>
      <c r="O237" s="512"/>
      <c r="P237" s="512"/>
      <c r="Q237" s="512"/>
      <c r="R237" s="523"/>
      <c r="S237" s="523"/>
    </row>
    <row r="238" spans="1:19" s="14" customFormat="1" ht="13.5" customHeight="1">
      <c r="A238" s="25"/>
      <c r="B238" s="173" t="s">
        <v>70</v>
      </c>
      <c r="C238" s="530"/>
      <c r="D238" s="134"/>
      <c r="E238" s="577">
        <f>SUMPRODUCT($E$39:$E$174,$C$39:$C$174)</f>
        <v>1600</v>
      </c>
      <c r="F238" s="517">
        <f>G175+G232</f>
        <v>1600</v>
      </c>
      <c r="G238" s="577">
        <f>H175</f>
        <v>2560</v>
      </c>
      <c r="H238" s="134"/>
      <c r="I238" s="501">
        <f>G238-E238</f>
        <v>960</v>
      </c>
      <c r="J238" s="501">
        <f>G238-F238</f>
        <v>960</v>
      </c>
      <c r="K238" s="134"/>
      <c r="L238" s="531">
        <f>SUM(SGL:Window!E67)</f>
        <v>2560</v>
      </c>
      <c r="M238" s="134"/>
      <c r="N238" s="134"/>
      <c r="O238" s="134"/>
      <c r="P238" s="134"/>
      <c r="Q238" s="134"/>
      <c r="R238" s="134"/>
      <c r="S238" s="134"/>
    </row>
    <row r="239" spans="1:19" s="14" customFormat="1" ht="13.5" customHeight="1">
      <c r="A239" s="25"/>
      <c r="B239" s="169"/>
      <c r="C239" s="530"/>
      <c r="D239" s="134"/>
      <c r="E239" s="577"/>
      <c r="F239" s="532"/>
      <c r="G239" s="592"/>
      <c r="H239" s="134"/>
      <c r="I239" s="533"/>
      <c r="J239" s="533"/>
      <c r="K239" s="134"/>
      <c r="L239" s="531">
        <f>SUM(SGL:Window!E68)</f>
        <v>0</v>
      </c>
      <c r="M239" s="134"/>
      <c r="N239" s="134"/>
      <c r="O239" s="134"/>
      <c r="P239" s="134"/>
      <c r="Q239" s="134"/>
      <c r="R239" s="134"/>
      <c r="S239" s="134"/>
    </row>
    <row r="240" spans="1:19" s="14" customFormat="1" ht="13.5" customHeight="1">
      <c r="A240" s="25"/>
      <c r="B240" s="173" t="s">
        <v>71</v>
      </c>
      <c r="C240" s="530"/>
      <c r="D240" s="134"/>
      <c r="E240" s="577">
        <f>SUM(SGL:Window!E69)</f>
        <v>80</v>
      </c>
      <c r="F240" s="517">
        <f>'iParts Tracking'!L115</f>
        <v>0</v>
      </c>
      <c r="G240" s="577">
        <f>E240</f>
        <v>80</v>
      </c>
      <c r="H240" s="134"/>
      <c r="I240" s="501">
        <f>G240-E240</f>
        <v>0</v>
      </c>
      <c r="J240" s="501">
        <f>G240-F240</f>
        <v>80</v>
      </c>
      <c r="K240" s="134"/>
      <c r="L240" s="531">
        <f>SUM(SGL:Window!E69)</f>
        <v>80</v>
      </c>
      <c r="M240" s="134"/>
      <c r="N240" s="134"/>
      <c r="O240" s="134"/>
      <c r="P240" s="134"/>
      <c r="Q240" s="134"/>
      <c r="R240" s="134"/>
      <c r="S240" s="134"/>
    </row>
    <row r="241" spans="1:19" s="14" customFormat="1" ht="13.5" customHeight="1">
      <c r="A241" s="25"/>
      <c r="B241" s="173"/>
      <c r="C241" s="530"/>
      <c r="D241" s="134"/>
      <c r="E241" s="581"/>
      <c r="F241" s="532"/>
      <c r="G241" s="568"/>
      <c r="H241" s="134"/>
      <c r="I241" s="519"/>
      <c r="J241" s="519"/>
      <c r="K241" s="134"/>
      <c r="L241" s="531">
        <f>SUM(SGL:Window!E70)</f>
        <v>0</v>
      </c>
      <c r="M241" s="134"/>
      <c r="N241" s="134"/>
      <c r="O241" s="134"/>
      <c r="P241" s="134"/>
      <c r="Q241" s="134"/>
      <c r="R241" s="134"/>
      <c r="S241" s="134"/>
    </row>
    <row r="242" spans="1:19" s="14" customFormat="1" ht="13.5" customHeight="1" outlineLevel="1">
      <c r="A242" s="25"/>
      <c r="B242" s="173"/>
      <c r="C242" s="279" t="s">
        <v>262</v>
      </c>
      <c r="D242" s="279" t="s">
        <v>263</v>
      </c>
      <c r="E242" s="581"/>
      <c r="F242" s="534"/>
      <c r="G242" s="568"/>
      <c r="H242" s="134"/>
      <c r="I242" s="519"/>
      <c r="J242" s="519"/>
      <c r="K242" s="134"/>
      <c r="L242" s="531">
        <f>SUM(SGL:Window!E71)</f>
        <v>0</v>
      </c>
      <c r="M242" s="134"/>
      <c r="N242" s="134"/>
      <c r="O242" s="134"/>
      <c r="P242" s="134"/>
      <c r="Q242" s="134"/>
      <c r="R242" s="134"/>
      <c r="S242" s="134"/>
    </row>
    <row r="243" spans="1:19" s="49" customFormat="1" ht="13.5" customHeight="1" outlineLevel="1">
      <c r="B243" s="173" t="s">
        <v>72</v>
      </c>
      <c r="C243" s="279">
        <f>N175</f>
        <v>0</v>
      </c>
      <c r="D243" s="535">
        <f>'Labor Tracking'!C115</f>
        <v>0</v>
      </c>
      <c r="E243" s="594">
        <f>C243*'COST INPUTS'!J17</f>
        <v>0</v>
      </c>
      <c r="F243" s="595">
        <f>$D243*'COST INPUTS'!$J17</f>
        <v>0</v>
      </c>
      <c r="G243" s="596">
        <f>$C243*'COST INPUTS'!$L17</f>
        <v>0</v>
      </c>
      <c r="H243" s="597"/>
      <c r="I243" s="598">
        <f>G243-E243</f>
        <v>0</v>
      </c>
      <c r="J243" s="598">
        <f>G243-F243</f>
        <v>0</v>
      </c>
      <c r="K243" s="134"/>
      <c r="L243" s="531">
        <f>SUM(SGL:Window!E72)</f>
        <v>0</v>
      </c>
      <c r="M243" s="536"/>
      <c r="N243" s="536"/>
      <c r="O243" s="536"/>
      <c r="P243" s="536"/>
      <c r="Q243" s="536"/>
      <c r="R243" s="535"/>
      <c r="S243" s="535"/>
    </row>
    <row r="244" spans="1:19" s="49" customFormat="1" ht="13.5" customHeight="1" outlineLevel="1">
      <c r="B244" s="173" t="s">
        <v>73</v>
      </c>
      <c r="C244" s="279">
        <f>O175</f>
        <v>0</v>
      </c>
      <c r="D244" s="535">
        <f>'Labor Tracking'!D115</f>
        <v>0</v>
      </c>
      <c r="E244" s="594">
        <f>C244*'COST INPUTS'!J18</f>
        <v>0</v>
      </c>
      <c r="F244" s="595">
        <f>$D244*'COST INPUTS'!$J18</f>
        <v>0</v>
      </c>
      <c r="G244" s="596">
        <f>$C244*'COST INPUTS'!$L18</f>
        <v>0</v>
      </c>
      <c r="H244" s="597"/>
      <c r="I244" s="598">
        <f t="shared" ref="I244:I252" si="7">G244-E244</f>
        <v>0</v>
      </c>
      <c r="J244" s="598">
        <f t="shared" ref="I244:J261" si="8">H244-G244</f>
        <v>0</v>
      </c>
      <c r="K244" s="134"/>
      <c r="L244" s="531">
        <f>SUM(SGL:Window!E73)</f>
        <v>0</v>
      </c>
      <c r="M244" s="536"/>
      <c r="N244" s="536"/>
      <c r="O244" s="536"/>
      <c r="P244" s="536"/>
      <c r="Q244" s="536"/>
      <c r="R244" s="535"/>
      <c r="S244" s="535"/>
    </row>
    <row r="245" spans="1:19" s="49" customFormat="1" ht="13.5" customHeight="1" outlineLevel="1">
      <c r="A245" s="25"/>
      <c r="B245" s="173" t="s">
        <v>74</v>
      </c>
      <c r="C245" s="279">
        <f>P175</f>
        <v>0</v>
      </c>
      <c r="D245" s="535">
        <f>'Labor Tracking'!I115</f>
        <v>0</v>
      </c>
      <c r="E245" s="594">
        <f>C245*'COST INPUTS'!J19</f>
        <v>0</v>
      </c>
      <c r="F245" s="595">
        <f>$D245*'COST INPUTS'!$J19</f>
        <v>0</v>
      </c>
      <c r="G245" s="596">
        <f>$C245*'COST INPUTS'!$L19</f>
        <v>0</v>
      </c>
      <c r="H245" s="597"/>
      <c r="I245" s="598">
        <f t="shared" si="7"/>
        <v>0</v>
      </c>
      <c r="J245" s="598">
        <f t="shared" si="8"/>
        <v>0</v>
      </c>
      <c r="K245" s="134"/>
      <c r="L245" s="531">
        <f>SUM(SGL:Window!E74)</f>
        <v>0</v>
      </c>
      <c r="M245" s="536"/>
      <c r="N245" s="536"/>
      <c r="O245" s="536"/>
      <c r="P245" s="536"/>
      <c r="Q245" s="536"/>
      <c r="R245" s="535"/>
      <c r="S245" s="535"/>
    </row>
    <row r="246" spans="1:19" s="14" customFormat="1" ht="13.5" customHeight="1" outlineLevel="1">
      <c r="A246" s="25"/>
      <c r="B246" s="173" t="s">
        <v>75</v>
      </c>
      <c r="C246" s="279">
        <f>Q175</f>
        <v>32</v>
      </c>
      <c r="D246" s="134">
        <f>'Labor Tracking'!H115</f>
        <v>0</v>
      </c>
      <c r="E246" s="594">
        <f>C246*'COST INPUTS'!J20</f>
        <v>713.94500000000005</v>
      </c>
      <c r="F246" s="595">
        <f>$D246*'COST INPUTS'!$J20</f>
        <v>0</v>
      </c>
      <c r="G246" s="596">
        <f>$C246*'COST INPUTS'!$L20</f>
        <v>1427.89</v>
      </c>
      <c r="H246" s="599"/>
      <c r="I246" s="598">
        <f t="shared" si="7"/>
        <v>713.94500000000005</v>
      </c>
      <c r="J246" s="598">
        <f>G246-F246</f>
        <v>1427.89</v>
      </c>
      <c r="K246" s="134"/>
      <c r="L246" s="531">
        <f>SUM(SGL:Window!E75)</f>
        <v>1427.89</v>
      </c>
      <c r="M246" s="134"/>
      <c r="N246" s="134"/>
      <c r="O246" s="134"/>
      <c r="P246" s="134"/>
      <c r="Q246" s="134"/>
      <c r="R246" s="134"/>
      <c r="S246" s="134"/>
    </row>
    <row r="247" spans="1:19" s="14" customFormat="1" ht="13.5" customHeight="1" outlineLevel="1">
      <c r="A247" s="25"/>
      <c r="B247" s="173" t="s">
        <v>76</v>
      </c>
      <c r="C247" s="279">
        <f>R175</f>
        <v>1.5</v>
      </c>
      <c r="D247" s="134">
        <f>'Labor Tracking'!F115</f>
        <v>0</v>
      </c>
      <c r="E247" s="594">
        <f>C247*'COST INPUTS'!J21</f>
        <v>46.112343750000001</v>
      </c>
      <c r="F247" s="595">
        <f>$D247*'COST INPUTS'!$J21</f>
        <v>0</v>
      </c>
      <c r="G247" s="596">
        <f>$C247*'COST INPUTS'!$L21</f>
        <v>92.224687500000002</v>
      </c>
      <c r="H247" s="599"/>
      <c r="I247" s="598">
        <f t="shared" si="7"/>
        <v>46.112343750000001</v>
      </c>
      <c r="J247" s="598">
        <f t="shared" ref="J247:J252" si="9">G247-F247</f>
        <v>92.224687500000002</v>
      </c>
      <c r="K247" s="134"/>
      <c r="L247" s="531">
        <f>SUM(SGL:Window!E76)</f>
        <v>92.224687500000002</v>
      </c>
      <c r="M247" s="134"/>
      <c r="N247" s="134"/>
      <c r="O247" s="134"/>
      <c r="P247" s="134"/>
      <c r="Q247" s="134"/>
      <c r="R247" s="134"/>
      <c r="S247" s="134"/>
    </row>
    <row r="248" spans="1:19" s="14" customFormat="1" ht="13.5" customHeight="1" outlineLevel="1">
      <c r="A248" s="25"/>
      <c r="B248" s="173" t="s">
        <v>77</v>
      </c>
      <c r="C248" s="279">
        <f>S175</f>
        <v>26</v>
      </c>
      <c r="D248" s="134">
        <f>'Labor Tracking'!E115</f>
        <v>0</v>
      </c>
      <c r="E248" s="594">
        <f>C248*'COST INPUTS'!J22</f>
        <v>1948.076</v>
      </c>
      <c r="F248" s="595">
        <f>$D248*'COST INPUTS'!$J22</f>
        <v>0</v>
      </c>
      <c r="G248" s="596">
        <f>$C248*'COST INPUTS'!$L22</f>
        <v>2824.7102</v>
      </c>
      <c r="H248" s="599"/>
      <c r="I248" s="598">
        <f t="shared" si="7"/>
        <v>876.63419999999996</v>
      </c>
      <c r="J248" s="598">
        <f t="shared" si="9"/>
        <v>2824.7102</v>
      </c>
      <c r="K248" s="134"/>
      <c r="L248" s="531">
        <f>SUM(SGL:Window!E77)</f>
        <v>2824.7102</v>
      </c>
      <c r="M248" s="134"/>
      <c r="N248" s="134"/>
      <c r="O248" s="134"/>
      <c r="P248" s="134"/>
      <c r="Q248" s="134"/>
      <c r="R248" s="134"/>
      <c r="S248" s="134"/>
    </row>
    <row r="249" spans="1:19" s="14" customFormat="1" ht="13.5" customHeight="1" outlineLevel="1">
      <c r="A249" s="25"/>
      <c r="B249" s="173" t="s">
        <v>78</v>
      </c>
      <c r="C249" s="279">
        <f>SUM(C243:C248)*0.05</f>
        <v>2.9750000000000001</v>
      </c>
      <c r="D249" s="279">
        <f>SUM(D243:D248)*0.05</f>
        <v>0</v>
      </c>
      <c r="E249" s="594">
        <f>C249*'COST INPUTS'!J23</f>
        <v>91.456148437500005</v>
      </c>
      <c r="F249" s="595">
        <f>$D249*'COST INPUTS'!$J23</f>
        <v>0</v>
      </c>
      <c r="G249" s="596">
        <f>$C249*'COST INPUTS'!$L23</f>
        <v>182.91229687500001</v>
      </c>
      <c r="H249" s="599"/>
      <c r="I249" s="598">
        <f t="shared" si="7"/>
        <v>91.456148437500005</v>
      </c>
      <c r="J249" s="598">
        <f t="shared" si="9"/>
        <v>182.91229687500001</v>
      </c>
      <c r="K249" s="134"/>
      <c r="L249" s="531">
        <f>SUM(SGL:Window!E78)</f>
        <v>182.91229687500001</v>
      </c>
      <c r="M249" s="134"/>
      <c r="N249" s="134"/>
      <c r="O249" s="134"/>
      <c r="P249" s="134"/>
      <c r="Q249" s="134"/>
      <c r="R249" s="134"/>
      <c r="S249" s="134"/>
    </row>
    <row r="250" spans="1:19" s="14" customFormat="1" ht="13.5" customHeight="1" outlineLevel="1">
      <c r="A250" s="25"/>
      <c r="B250" s="173" t="s">
        <v>79</v>
      </c>
      <c r="C250" s="279">
        <f>SUM(C244:C248)*0.05</f>
        <v>2.9750000000000001</v>
      </c>
      <c r="D250" s="279">
        <f>SUM(D244:D248)*0.05</f>
        <v>0</v>
      </c>
      <c r="E250" s="594">
        <f>C250*'COST INPUTS'!J24</f>
        <v>91.456148437500005</v>
      </c>
      <c r="F250" s="595">
        <f>$D250*'COST INPUTS'!$J24</f>
        <v>0</v>
      </c>
      <c r="G250" s="596">
        <f>$C250*'COST INPUTS'!$L24</f>
        <v>182.91229687500001</v>
      </c>
      <c r="H250" s="599"/>
      <c r="I250" s="598">
        <f t="shared" si="7"/>
        <v>91.456148437500005</v>
      </c>
      <c r="J250" s="598">
        <f t="shared" si="9"/>
        <v>182.91229687500001</v>
      </c>
      <c r="K250" s="134"/>
      <c r="L250" s="531">
        <f>SUM(SGL:Window!E79)</f>
        <v>182.91229687500001</v>
      </c>
      <c r="M250" s="134"/>
      <c r="N250" s="134"/>
      <c r="O250" s="134"/>
      <c r="P250" s="134"/>
      <c r="Q250" s="134"/>
      <c r="R250" s="134"/>
      <c r="S250" s="134"/>
    </row>
    <row r="251" spans="1:19" s="14" customFormat="1" ht="13.5" customHeight="1" outlineLevel="1">
      <c r="A251" s="26"/>
      <c r="B251" s="173" t="s">
        <v>80</v>
      </c>
      <c r="C251" s="279">
        <f>SUM(C243:C248)*0.1</f>
        <v>5.95</v>
      </c>
      <c r="D251" s="279">
        <f>SUM(D243:D248)*0.1</f>
        <v>0</v>
      </c>
      <c r="E251" s="594">
        <f>C251*'COST INPUTS'!J25</f>
        <v>219.27609375</v>
      </c>
      <c r="F251" s="595">
        <f>$D251*'COST INPUTS'!$J25</f>
        <v>0</v>
      </c>
      <c r="G251" s="596">
        <f>$C251*'COST INPUTS'!$L25</f>
        <v>438.5521875</v>
      </c>
      <c r="H251" s="599"/>
      <c r="I251" s="598">
        <f t="shared" si="7"/>
        <v>219.27609375</v>
      </c>
      <c r="J251" s="598">
        <f t="shared" si="9"/>
        <v>438.5521875</v>
      </c>
      <c r="K251" s="134"/>
      <c r="L251" s="531">
        <f>SUM(SGL:Window!E80)</f>
        <v>438.5521875</v>
      </c>
      <c r="M251" s="134"/>
      <c r="N251" s="134"/>
      <c r="O251" s="134"/>
      <c r="P251" s="134"/>
      <c r="Q251" s="134"/>
      <c r="R251" s="134"/>
      <c r="S251" s="134"/>
    </row>
    <row r="252" spans="1:19" outlineLevel="1">
      <c r="B252" s="173" t="s">
        <v>81</v>
      </c>
      <c r="C252" s="279">
        <f>SUM(C243:C248)*0.1</f>
        <v>5.95</v>
      </c>
      <c r="D252" s="279">
        <f>SUM(D243:D248)*0.1</f>
        <v>0</v>
      </c>
      <c r="E252" s="594">
        <f>C252*'COST INPUTS'!J26</f>
        <v>156.27446153846154</v>
      </c>
      <c r="F252" s="595">
        <f>$D252*'COST INPUTS'!$J26</f>
        <v>0</v>
      </c>
      <c r="G252" s="596">
        <f>$C252*'COST INPUTS'!$L26</f>
        <v>312.54892307692307</v>
      </c>
      <c r="H252" s="600"/>
      <c r="I252" s="598">
        <f t="shared" si="7"/>
        <v>156.27446153846154</v>
      </c>
      <c r="J252" s="598">
        <f t="shared" si="9"/>
        <v>312.54892307692307</v>
      </c>
      <c r="K252" s="134"/>
      <c r="L252" s="531">
        <f>SUM(SGL:Window!E81)</f>
        <v>312.54892307692307</v>
      </c>
    </row>
    <row r="253" spans="1:19" outlineLevel="1">
      <c r="B253" s="173"/>
      <c r="C253" s="279"/>
      <c r="D253" s="279"/>
      <c r="E253" s="594"/>
      <c r="F253" s="595"/>
      <c r="G253" s="596"/>
      <c r="H253" s="600"/>
      <c r="I253" s="598"/>
      <c r="J253" s="598"/>
      <c r="K253" s="134"/>
      <c r="L253" s="531">
        <f>SUM(SGL:Window!E82)</f>
        <v>0</v>
      </c>
    </row>
    <row r="254" spans="1:19" outlineLevel="1">
      <c r="B254" s="173" t="s">
        <v>159</v>
      </c>
      <c r="C254" s="537">
        <f>SUM(C243:C252)</f>
        <v>77.350000000000009</v>
      </c>
      <c r="D254" s="537">
        <f>SUM(D243:D252)</f>
        <v>0</v>
      </c>
      <c r="E254" s="594">
        <f>C254*'COST INPUTS'!C48</f>
        <v>832.18187500000022</v>
      </c>
      <c r="F254" s="601">
        <f>$D254*'COST INPUTS'!$C48</f>
        <v>0</v>
      </c>
      <c r="G254" s="602">
        <f>$C254*'COST INPUTS'!$E48</f>
        <v>1206.66371875</v>
      </c>
      <c r="H254" s="600"/>
      <c r="I254" s="603">
        <f>G254-E254</f>
        <v>374.48184374999983</v>
      </c>
      <c r="J254" s="603">
        <f>G254-F254</f>
        <v>1206.66371875</v>
      </c>
      <c r="K254" s="134"/>
      <c r="L254" s="531">
        <f>SUM(SGL:Window!E83)</f>
        <v>1206.66371875</v>
      </c>
    </row>
    <row r="255" spans="1:19" outlineLevel="1">
      <c r="B255" s="173"/>
      <c r="C255" s="501"/>
      <c r="E255" s="596"/>
      <c r="F255" s="601"/>
      <c r="G255" s="594"/>
      <c r="H255" s="600"/>
      <c r="I255" s="600">
        <f t="shared" si="8"/>
        <v>0</v>
      </c>
      <c r="J255" s="600">
        <f t="shared" si="8"/>
        <v>0</v>
      </c>
      <c r="K255" s="134"/>
      <c r="L255" s="531">
        <f>SUM(SGL:Window!E84)</f>
        <v>0</v>
      </c>
    </row>
    <row r="256" spans="1:19">
      <c r="B256" s="173" t="s">
        <v>137</v>
      </c>
      <c r="C256" s="540"/>
      <c r="E256" s="604"/>
      <c r="F256" s="595"/>
      <c r="G256" s="594"/>
      <c r="H256" s="600"/>
      <c r="I256" s="600">
        <f t="shared" si="8"/>
        <v>0</v>
      </c>
      <c r="J256" s="600">
        <f t="shared" si="8"/>
        <v>0</v>
      </c>
      <c r="L256" s="531">
        <f>SUM(SGL:Window!E85)</f>
        <v>0</v>
      </c>
    </row>
    <row r="257" spans="2:12">
      <c r="B257" s="173" t="s">
        <v>136</v>
      </c>
      <c r="C257" s="530"/>
      <c r="E257" s="585">
        <f>SUM(E243:E254)</f>
        <v>4098.7780709134622</v>
      </c>
      <c r="F257" s="517">
        <f>SUM(F243:F254)</f>
        <v>0</v>
      </c>
      <c r="G257" s="577">
        <f>SUM(G243:G254)</f>
        <v>6668.4143105769235</v>
      </c>
      <c r="I257" s="501">
        <f>G257-E257</f>
        <v>2569.6362396634613</v>
      </c>
      <c r="J257" s="501">
        <f>G257-F257</f>
        <v>6668.4143105769235</v>
      </c>
      <c r="L257" s="531">
        <f>SUM(SGL:Window!E86)</f>
        <v>6668.4143105769235</v>
      </c>
    </row>
    <row r="258" spans="2:12">
      <c r="B258" s="173"/>
      <c r="C258" s="134"/>
      <c r="E258" s="581"/>
      <c r="F258" s="534"/>
      <c r="I258" s="519">
        <f t="shared" si="8"/>
        <v>0</v>
      </c>
      <c r="J258" s="519">
        <f t="shared" si="8"/>
        <v>0</v>
      </c>
      <c r="L258" s="531">
        <f>SUM(SGL:Window!E87)</f>
        <v>0</v>
      </c>
    </row>
    <row r="259" spans="2:12" ht="16" thickBot="1">
      <c r="B259" s="173" t="s">
        <v>83</v>
      </c>
      <c r="C259" s="501"/>
      <c r="E259" s="586">
        <f>SUM(E238+E240+E257)</f>
        <v>5778.7780709134622</v>
      </c>
      <c r="F259" s="542">
        <f>SUM(F238+F240+F257)</f>
        <v>1600</v>
      </c>
      <c r="G259" s="586">
        <f>SUM(G238+G240+G257)</f>
        <v>9308.4143105769235</v>
      </c>
      <c r="I259" s="541">
        <f>G259+E259</f>
        <v>15087.192381490386</v>
      </c>
      <c r="J259" s="541">
        <f>G259-F259</f>
        <v>7708.4143105769235</v>
      </c>
      <c r="L259" s="531">
        <f>SUM(SGL:Window!E88)</f>
        <v>9308.4143105769235</v>
      </c>
    </row>
    <row r="260" spans="2:12" ht="16" thickTop="1">
      <c r="B260" s="173"/>
      <c r="C260" s="501"/>
      <c r="E260" s="581"/>
      <c r="F260" s="543"/>
      <c r="L260" s="531">
        <f>SUM(SGL:Window!E89)</f>
        <v>0</v>
      </c>
    </row>
    <row r="261" spans="2:12">
      <c r="B261" s="173" t="s">
        <v>84</v>
      </c>
      <c r="C261" s="501"/>
      <c r="E261" s="605">
        <f>SUM(SGL:Window!E90)</f>
        <v>213.84</v>
      </c>
      <c r="F261" s="538">
        <f>SUM(SGL:Window!E90)</f>
        <v>213.84</v>
      </c>
      <c r="G261" s="587">
        <f>F261</f>
        <v>213.84</v>
      </c>
      <c r="I261" s="539">
        <f t="shared" si="8"/>
        <v>0</v>
      </c>
      <c r="J261" s="539">
        <f t="shared" ref="J261:J266" si="10">G261-F261</f>
        <v>0</v>
      </c>
      <c r="L261" s="531">
        <f>SUM(SGL:Window!E90)</f>
        <v>213.84</v>
      </c>
    </row>
    <row r="262" spans="2:12">
      <c r="B262" s="173" t="s">
        <v>85</v>
      </c>
      <c r="C262" s="501"/>
      <c r="E262" s="587">
        <f>SUM(SGL:Window!E91)</f>
        <v>132</v>
      </c>
      <c r="F262" s="538">
        <f>'Shipping Tracking'!L115</f>
        <v>0</v>
      </c>
      <c r="G262" s="587">
        <f>SUM(SGL:Window!$E$91)</f>
        <v>132</v>
      </c>
      <c r="I262" s="539">
        <f>G262-E262</f>
        <v>0</v>
      </c>
      <c r="J262" s="539">
        <f t="shared" si="10"/>
        <v>132</v>
      </c>
      <c r="L262" s="531">
        <f>SUM(SGL:Window!E91)</f>
        <v>132</v>
      </c>
    </row>
    <row r="263" spans="2:12">
      <c r="B263" s="173" t="s">
        <v>86</v>
      </c>
      <c r="C263" s="501"/>
      <c r="E263" s="587">
        <f>SUM(SGL:Window!E92)</f>
        <v>0</v>
      </c>
      <c r="F263" s="538">
        <f>'Travel Tracking'!L115</f>
        <v>0</v>
      </c>
      <c r="G263" s="587">
        <f>SUM(SGL:Window!$E$92)</f>
        <v>0</v>
      </c>
      <c r="I263" s="539">
        <f>G263-E263</f>
        <v>0</v>
      </c>
      <c r="J263" s="539">
        <f t="shared" si="10"/>
        <v>0</v>
      </c>
      <c r="L263" s="531">
        <f>SUM(SGL:Window!E92)</f>
        <v>0</v>
      </c>
    </row>
    <row r="264" spans="2:12">
      <c r="B264" s="173" t="s">
        <v>87</v>
      </c>
      <c r="C264" s="501"/>
      <c r="E264" s="587">
        <f>SUM(SGL:Window!$E$93)</f>
        <v>0</v>
      </c>
      <c r="F264" s="544">
        <v>0</v>
      </c>
      <c r="G264" s="587">
        <f>SUM(SGL:Window!$E$93)</f>
        <v>0</v>
      </c>
      <c r="I264" s="545">
        <f>G264-E264</f>
        <v>0</v>
      </c>
      <c r="J264" s="545">
        <f t="shared" si="10"/>
        <v>0</v>
      </c>
      <c r="L264" s="531">
        <f>SUM(SGL:Window!E93)</f>
        <v>0</v>
      </c>
    </row>
    <row r="265" spans="2:12">
      <c r="B265" s="173" t="s">
        <v>88</v>
      </c>
      <c r="C265" s="501"/>
      <c r="E265" s="587">
        <f>SUM(SGL:Window!$E$94)</f>
        <v>0</v>
      </c>
      <c r="F265" s="544">
        <v>0</v>
      </c>
      <c r="G265" s="587">
        <f>SUM(SGL:Window!$E$94)</f>
        <v>0</v>
      </c>
      <c r="I265" s="545">
        <f>G265-E265</f>
        <v>0</v>
      </c>
      <c r="J265" s="545">
        <f t="shared" si="10"/>
        <v>0</v>
      </c>
      <c r="L265" s="531">
        <f>SUM(SGL:Window!E94)</f>
        <v>0</v>
      </c>
    </row>
    <row r="266" spans="2:12" ht="16" thickBot="1">
      <c r="B266" s="173" t="s">
        <v>89</v>
      </c>
      <c r="C266" s="546"/>
      <c r="E266" s="588">
        <f>SUM(E259:E265)</f>
        <v>6124.6180709134624</v>
      </c>
      <c r="F266" s="548">
        <f>SUM(F259:F265)</f>
        <v>1813.84</v>
      </c>
      <c r="G266" s="588">
        <f>SUM(G259:G265)</f>
        <v>9654.2543105769237</v>
      </c>
      <c r="I266" s="547">
        <f>G266-E266</f>
        <v>3529.6362396634613</v>
      </c>
      <c r="J266" s="547">
        <f t="shared" si="10"/>
        <v>7840.4143105769235</v>
      </c>
      <c r="L266" s="531">
        <f>SUM(SGL:Window!E95)</f>
        <v>9654.2543105769237</v>
      </c>
    </row>
    <row r="267" spans="2:12">
      <c r="B267" s="170"/>
      <c r="C267" s="549"/>
      <c r="D267" s="550"/>
      <c r="E267" s="589"/>
    </row>
    <row r="270" spans="2:12">
      <c r="E270" s="589"/>
      <c r="F270" s="589"/>
      <c r="G270" s="589"/>
      <c r="H270" s="550"/>
      <c r="I270" s="606"/>
      <c r="J270" s="606"/>
    </row>
  </sheetData>
  <conditionalFormatting sqref="M39">
    <cfRule type="expression" dxfId="19" priority="43">
      <formula>$M39=$A$33</formula>
    </cfRule>
    <cfRule type="expression" dxfId="18" priority="44">
      <formula>$M39=$A$32</formula>
    </cfRule>
    <cfRule type="expression" dxfId="17" priority="45">
      <formula>$M39=$A$31</formula>
    </cfRule>
    <cfRule type="expression" dxfId="16" priority="46">
      <formula>$M39=$A$30</formula>
    </cfRule>
    <cfRule type="expression" dxfId="15" priority="47">
      <formula>$M39=$A$29</formula>
    </cfRule>
    <cfRule type="expression" dxfId="14" priority="51">
      <formula>$M39=$A$28</formula>
    </cfRule>
  </conditionalFormatting>
  <conditionalFormatting sqref="M40:M174">
    <cfRule type="expression" dxfId="13" priority="37">
      <formula>$M40=$A$33</formula>
    </cfRule>
    <cfRule type="expression" dxfId="12" priority="38">
      <formula>$M40=$A$32</formula>
    </cfRule>
    <cfRule type="expression" dxfId="11" priority="39">
      <formula>$M40=$A$31</formula>
    </cfRule>
    <cfRule type="expression" dxfId="10" priority="40">
      <formula>$M40=$A$30</formula>
    </cfRule>
    <cfRule type="expression" dxfId="9" priority="41">
      <formula>$M40=$A$29</formula>
    </cfRule>
    <cfRule type="expression" dxfId="8" priority="42">
      <formula>$M40=$A$28</formula>
    </cfRule>
  </conditionalFormatting>
  <conditionalFormatting sqref="M181:M231">
    <cfRule type="expression" dxfId="7" priority="1">
      <formula>$M181=$A$33</formula>
    </cfRule>
    <cfRule type="expression" dxfId="6" priority="2">
      <formula>$M181=$A$32</formula>
    </cfRule>
    <cfRule type="expression" dxfId="5" priority="3">
      <formula>$M181=$A$31</formula>
    </cfRule>
    <cfRule type="expression" dxfId="4" priority="4">
      <formula>$M181=$A$30</formula>
    </cfRule>
    <cfRule type="expression" dxfId="3" priority="5">
      <formula>$M181=$A$29</formula>
    </cfRule>
    <cfRule type="expression" dxfId="2" priority="6">
      <formula>$M181=$A$28</formula>
    </cfRule>
  </conditionalFormatting>
  <dataValidations count="2">
    <dataValidation type="list" allowBlank="1" showInputMessage="1" showErrorMessage="1" sqref="M39:M173 M181:M231">
      <formula1>$A$27:$A$33</formula1>
    </dataValidation>
    <dataValidation type="list" allowBlank="1" showInputMessage="1" sqref="A181:A231">
      <formula1>validation_list</formula1>
    </dataValidation>
  </dataValidations>
  <hyperlinks>
    <hyperlink ref="A1" location="'TABLE OF CONTENTS'!A1" display="BACK TO TABLE OF CONTENTS"/>
  </hyperlinks>
  <printOptions horizontalCentered="1"/>
  <pageMargins left="0.1" right="0.1" top="0.53" bottom="0.64" header="0.2" footer="0.34"/>
  <pageSetup orientation="portrait" horizontalDpi="4294967292" verticalDpi="4294967292"/>
  <headerFooter alignWithMargins="0"/>
  <rowBreaks count="1" manualBreakCount="1">
    <brk id="34" max="12" man="1"/>
  </rowBreaks>
  <drawing r:id="rId1"/>
  <extLst>
    <ext xmlns:mx="http://schemas.microsoft.com/office/mac/excel/2008/main" uri="{64002731-A6B0-56B0-2670-7721B7C09600}">
      <mx:PLV Mode="0" OnePage="0" WScale="46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>
    <tabColor theme="7"/>
  </sheetPr>
  <dimension ref="A1:O49"/>
  <sheetViews>
    <sheetView workbookViewId="0">
      <pane ySplit="1" topLeftCell="A2" activePane="bottomLeft" state="frozen"/>
      <selection activeCell="E41" sqref="E41"/>
      <selection pane="bottomLeft" activeCell="C18" sqref="C18"/>
    </sheetView>
  </sheetViews>
  <sheetFormatPr baseColWidth="10" defaultColWidth="8.83203125" defaultRowHeight="15" x14ac:dyDescent="0"/>
  <cols>
    <col min="1" max="1" width="34.6640625" style="182" customWidth="1"/>
    <col min="2" max="8" width="12.33203125" style="182" customWidth="1"/>
    <col min="9" max="9" width="3.6640625" style="182" customWidth="1"/>
    <col min="10" max="10" width="13.5" style="182" customWidth="1"/>
    <col min="11" max="11" width="12.1640625" style="182" customWidth="1"/>
    <col min="12" max="12" width="11" style="182" bestFit="1" customWidth="1"/>
    <col min="13" max="13" width="21.1640625" style="182" customWidth="1"/>
    <col min="14" max="16384" width="8.83203125" style="182"/>
  </cols>
  <sheetData>
    <row r="1" spans="1:15" ht="32">
      <c r="A1" s="130" t="s">
        <v>177</v>
      </c>
      <c r="C1" s="476" t="s">
        <v>180</v>
      </c>
    </row>
    <row r="2" spans="1:15" ht="16.5" customHeight="1">
      <c r="A2" s="130"/>
    </row>
    <row r="3" spans="1:15" ht="16.5" customHeight="1">
      <c r="A3" s="269" t="s">
        <v>30</v>
      </c>
      <c r="B3" s="270">
        <v>8.1000000000000003E-2</v>
      </c>
    </row>
    <row r="4" spans="1:15" ht="16.5" customHeight="1">
      <c r="A4" s="185"/>
    </row>
    <row r="5" spans="1:15" s="188" customFormat="1" ht="19" thickBot="1">
      <c r="A5" s="225" t="s">
        <v>173</v>
      </c>
      <c r="B5" s="226" t="s">
        <v>138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1:15" ht="15" customHeight="1">
      <c r="A6" s="196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</row>
    <row r="7" spans="1:15">
      <c r="A7" s="210"/>
      <c r="B7" s="184" t="s">
        <v>158</v>
      </c>
      <c r="C7" s="184" t="s">
        <v>157</v>
      </c>
      <c r="D7" s="184" t="s">
        <v>156</v>
      </c>
      <c r="E7" s="184" t="s">
        <v>155</v>
      </c>
      <c r="F7" s="184" t="s">
        <v>202</v>
      </c>
      <c r="G7" s="184" t="s">
        <v>264</v>
      </c>
      <c r="H7" s="209" t="s">
        <v>142</v>
      </c>
    </row>
    <row r="8" spans="1:15">
      <c r="A8" s="211" t="s">
        <v>139</v>
      </c>
      <c r="B8" s="221">
        <f>1923.07/80</f>
        <v>24.038374999999998</v>
      </c>
      <c r="C8" s="221">
        <f>2500/80</f>
        <v>31.25</v>
      </c>
      <c r="D8" s="221">
        <f>2760/138</f>
        <v>20</v>
      </c>
      <c r="E8" s="221">
        <v>87.5</v>
      </c>
      <c r="F8" s="221">
        <f>45000/52/40</f>
        <v>21.634615384615383</v>
      </c>
      <c r="G8" s="221">
        <v>12</v>
      </c>
      <c r="H8" s="222"/>
      <c r="I8" s="183"/>
    </row>
    <row r="9" spans="1:15">
      <c r="A9" s="211" t="s">
        <v>140</v>
      </c>
      <c r="B9" s="221">
        <f>204.8/80</f>
        <v>2.56</v>
      </c>
      <c r="C9" s="221">
        <f>248.25/80</f>
        <v>3.1031249999999999</v>
      </c>
      <c r="D9" s="221">
        <f>170.4/80</f>
        <v>2.13</v>
      </c>
      <c r="E9" s="221">
        <v>0</v>
      </c>
      <c r="F9" s="221">
        <f>170.4/80</f>
        <v>2.13</v>
      </c>
      <c r="G9" s="221">
        <v>1.25</v>
      </c>
      <c r="H9" s="222"/>
      <c r="I9" s="183"/>
    </row>
    <row r="10" spans="1:15">
      <c r="A10" s="211" t="s">
        <v>141</v>
      </c>
      <c r="B10" s="221">
        <f>300/160</f>
        <v>1.875</v>
      </c>
      <c r="C10" s="221">
        <f>300/160</f>
        <v>1.875</v>
      </c>
      <c r="D10" s="221">
        <f>300/160</f>
        <v>1.875</v>
      </c>
      <c r="E10" s="221"/>
      <c r="F10" s="221">
        <f>300/160</f>
        <v>1.875</v>
      </c>
      <c r="G10" s="221"/>
      <c r="H10" s="222"/>
      <c r="I10" s="183"/>
    </row>
    <row r="11" spans="1:15">
      <c r="A11" s="211" t="s">
        <v>153</v>
      </c>
      <c r="B11" s="221">
        <f>100/160</f>
        <v>0.625</v>
      </c>
      <c r="C11" s="221">
        <f>100/160</f>
        <v>0.625</v>
      </c>
      <c r="D11" s="221">
        <f>100/160</f>
        <v>0.625</v>
      </c>
      <c r="E11" s="221"/>
      <c r="F11" s="221">
        <f>100/160</f>
        <v>0.625</v>
      </c>
      <c r="G11" s="221">
        <v>0.63</v>
      </c>
      <c r="H11" s="222"/>
      <c r="I11" s="183"/>
    </row>
    <row r="12" spans="1:15">
      <c r="A12" s="211" t="s">
        <v>154</v>
      </c>
      <c r="B12" s="221"/>
      <c r="C12" s="221"/>
      <c r="D12" s="221"/>
      <c r="E12" s="221"/>
      <c r="F12" s="221"/>
      <c r="G12" s="221"/>
      <c r="H12" s="222"/>
      <c r="I12" s="183"/>
    </row>
    <row r="13" spans="1:15">
      <c r="A13" s="211" t="s">
        <v>154</v>
      </c>
      <c r="B13" s="221"/>
      <c r="C13" s="221"/>
      <c r="D13" s="221"/>
      <c r="E13" s="221"/>
      <c r="F13" s="221"/>
      <c r="G13" s="221"/>
      <c r="H13" s="222"/>
      <c r="I13" s="183"/>
    </row>
    <row r="14" spans="1:15" ht="16" thickBot="1">
      <c r="A14" s="212" t="s">
        <v>119</v>
      </c>
      <c r="B14" s="213">
        <f t="shared" ref="B14:H14" si="0">SUM(B8:B13)</f>
        <v>29.098374999999997</v>
      </c>
      <c r="C14" s="213">
        <f t="shared" si="0"/>
        <v>36.853124999999999</v>
      </c>
      <c r="D14" s="213">
        <f t="shared" si="0"/>
        <v>24.63</v>
      </c>
      <c r="E14" s="213">
        <f t="shared" si="0"/>
        <v>87.5</v>
      </c>
      <c r="F14" s="213">
        <f t="shared" si="0"/>
        <v>26.264615384615382</v>
      </c>
      <c r="G14" s="213">
        <f t="shared" si="0"/>
        <v>13.88</v>
      </c>
      <c r="H14" s="214">
        <f t="shared" si="0"/>
        <v>0</v>
      </c>
      <c r="I14" s="194"/>
      <c r="J14" s="182">
        <v>30.74</v>
      </c>
      <c r="L14" s="182">
        <v>61.48</v>
      </c>
    </row>
    <row r="15" spans="1:15" ht="16" thickTop="1"/>
    <row r="16" spans="1:15">
      <c r="A16" s="204" t="s">
        <v>143</v>
      </c>
      <c r="B16" s="187"/>
      <c r="C16" s="187"/>
      <c r="D16" s="187"/>
      <c r="E16" s="187"/>
      <c r="F16" s="187"/>
      <c r="G16" s="187"/>
      <c r="H16" s="203"/>
      <c r="J16" s="205" t="s">
        <v>144</v>
      </c>
      <c r="K16" s="186" t="s">
        <v>145</v>
      </c>
      <c r="L16" s="206" t="s">
        <v>146</v>
      </c>
      <c r="M16" s="218" t="s">
        <v>165</v>
      </c>
    </row>
    <row r="17" spans="1:15">
      <c r="A17" s="215" t="s">
        <v>72</v>
      </c>
      <c r="B17" s="240">
        <v>0.9</v>
      </c>
      <c r="C17" s="240">
        <v>0.1</v>
      </c>
      <c r="D17" s="240"/>
      <c r="E17" s="240"/>
      <c r="F17" s="240"/>
      <c r="G17" s="240"/>
      <c r="H17" s="241"/>
      <c r="I17" s="192"/>
      <c r="J17" s="197">
        <f>SUMPRODUCT($B$14:$H$14,B17:H17)</f>
        <v>29.873849999999997</v>
      </c>
      <c r="K17" s="223">
        <v>1</v>
      </c>
      <c r="L17" s="199">
        <f>(1+K17)*J17</f>
        <v>59.747699999999995</v>
      </c>
      <c r="M17" s="219">
        <v>100</v>
      </c>
      <c r="O17" s="193"/>
    </row>
    <row r="18" spans="1:15">
      <c r="A18" s="215" t="s">
        <v>73</v>
      </c>
      <c r="B18" s="223"/>
      <c r="C18" s="223">
        <v>1</v>
      </c>
      <c r="D18" s="223"/>
      <c r="E18" s="223"/>
      <c r="F18" s="223"/>
      <c r="G18" s="223"/>
      <c r="H18" s="242"/>
      <c r="I18" s="192"/>
      <c r="J18" s="197">
        <f t="shared" ref="J18:J26" si="1">SUMPRODUCT($B$14:$H$14,B18:H18)</f>
        <v>36.853124999999999</v>
      </c>
      <c r="K18" s="223">
        <v>1</v>
      </c>
      <c r="L18" s="198">
        <f t="shared" ref="L18:L26" si="2">(1+K18)*J18</f>
        <v>73.706249999999997</v>
      </c>
      <c r="M18" s="219">
        <v>90</v>
      </c>
    </row>
    <row r="19" spans="1:15">
      <c r="A19" s="215" t="s">
        <v>74</v>
      </c>
      <c r="B19" s="223"/>
      <c r="C19" s="223">
        <v>0.5</v>
      </c>
      <c r="D19" s="223">
        <v>0.5</v>
      </c>
      <c r="E19" s="223"/>
      <c r="F19" s="223"/>
      <c r="G19" s="223"/>
      <c r="H19" s="242"/>
      <c r="I19" s="192"/>
      <c r="J19" s="197">
        <f t="shared" si="1"/>
        <v>30.741562500000001</v>
      </c>
      <c r="K19" s="223">
        <v>1</v>
      </c>
      <c r="L19" s="198">
        <f t="shared" si="2"/>
        <v>61.483125000000001</v>
      </c>
      <c r="M19" s="219">
        <v>80</v>
      </c>
    </row>
    <row r="20" spans="1:15">
      <c r="A20" s="215" t="s">
        <v>75</v>
      </c>
      <c r="B20" s="223"/>
      <c r="C20" s="223">
        <v>0.25</v>
      </c>
      <c r="D20" s="223">
        <v>0.25</v>
      </c>
      <c r="E20" s="223"/>
      <c r="F20" s="223"/>
      <c r="G20" s="223">
        <v>0.5</v>
      </c>
      <c r="H20" s="242"/>
      <c r="I20" s="192"/>
      <c r="J20" s="197">
        <f t="shared" si="1"/>
        <v>22.310781250000002</v>
      </c>
      <c r="K20" s="223">
        <v>1</v>
      </c>
      <c r="L20" s="198">
        <f t="shared" si="2"/>
        <v>44.621562500000003</v>
      </c>
      <c r="M20" s="219">
        <v>80</v>
      </c>
    </row>
    <row r="21" spans="1:15">
      <c r="A21" s="215" t="s">
        <v>76</v>
      </c>
      <c r="B21" s="223"/>
      <c r="C21" s="223">
        <v>0.5</v>
      </c>
      <c r="D21" s="223">
        <v>0.5</v>
      </c>
      <c r="E21" s="223"/>
      <c r="F21" s="223"/>
      <c r="G21" s="223"/>
      <c r="H21" s="242"/>
      <c r="I21" s="192"/>
      <c r="J21" s="197">
        <f t="shared" si="1"/>
        <v>30.741562500000001</v>
      </c>
      <c r="K21" s="223">
        <v>1</v>
      </c>
      <c r="L21" s="198">
        <f t="shared" si="2"/>
        <v>61.483125000000001</v>
      </c>
      <c r="M21" s="219">
        <v>90</v>
      </c>
    </row>
    <row r="22" spans="1:15">
      <c r="A22" s="215" t="s">
        <v>77</v>
      </c>
      <c r="B22" s="223"/>
      <c r="C22" s="223"/>
      <c r="D22" s="223">
        <v>0.2</v>
      </c>
      <c r="E22" s="223">
        <v>0.8</v>
      </c>
      <c r="F22" s="223"/>
      <c r="G22" s="223"/>
      <c r="H22" s="242"/>
      <c r="I22" s="192"/>
      <c r="J22" s="197">
        <f t="shared" si="1"/>
        <v>74.926000000000002</v>
      </c>
      <c r="K22" s="223">
        <v>0.45</v>
      </c>
      <c r="L22" s="198">
        <f t="shared" si="2"/>
        <v>108.6427</v>
      </c>
      <c r="M22" s="219">
        <v>125</v>
      </c>
      <c r="O22" s="193"/>
    </row>
    <row r="23" spans="1:15">
      <c r="A23" s="215" t="s">
        <v>78</v>
      </c>
      <c r="B23" s="223"/>
      <c r="C23" s="223">
        <v>0.5</v>
      </c>
      <c r="D23" s="223">
        <v>0.5</v>
      </c>
      <c r="E23" s="223"/>
      <c r="F23" s="223"/>
      <c r="G23" s="223"/>
      <c r="H23" s="242"/>
      <c r="I23" s="192"/>
      <c r="J23" s="197">
        <f t="shared" si="1"/>
        <v>30.741562500000001</v>
      </c>
      <c r="K23" s="223">
        <v>1</v>
      </c>
      <c r="L23" s="198">
        <f t="shared" si="2"/>
        <v>61.483125000000001</v>
      </c>
      <c r="M23" s="219">
        <v>80</v>
      </c>
    </row>
    <row r="24" spans="1:15">
      <c r="A24" s="215" t="s">
        <v>79</v>
      </c>
      <c r="B24" s="223"/>
      <c r="C24" s="223">
        <v>0.5</v>
      </c>
      <c r="D24" s="223">
        <v>0.5</v>
      </c>
      <c r="E24" s="223"/>
      <c r="F24" s="223"/>
      <c r="G24" s="223"/>
      <c r="H24" s="242"/>
      <c r="I24" s="192"/>
      <c r="J24" s="197">
        <f t="shared" si="1"/>
        <v>30.741562500000001</v>
      </c>
      <c r="K24" s="223">
        <v>1</v>
      </c>
      <c r="L24" s="198">
        <f t="shared" si="2"/>
        <v>61.483125000000001</v>
      </c>
      <c r="M24" s="219">
        <v>80</v>
      </c>
    </row>
    <row r="25" spans="1:15">
      <c r="A25" s="215" t="s">
        <v>80</v>
      </c>
      <c r="B25" s="223"/>
      <c r="C25" s="223">
        <v>1</v>
      </c>
      <c r="D25" s="223"/>
      <c r="E25" s="223"/>
      <c r="F25" s="223"/>
      <c r="G25" s="223"/>
      <c r="H25" s="242"/>
      <c r="I25" s="192"/>
      <c r="J25" s="197">
        <f t="shared" si="1"/>
        <v>36.853124999999999</v>
      </c>
      <c r="K25" s="223">
        <v>1</v>
      </c>
      <c r="L25" s="198">
        <f t="shared" si="2"/>
        <v>73.706249999999997</v>
      </c>
      <c r="M25" s="219">
        <v>90</v>
      </c>
    </row>
    <row r="26" spans="1:15">
      <c r="A26" s="216" t="s">
        <v>81</v>
      </c>
      <c r="B26" s="224"/>
      <c r="C26" s="224"/>
      <c r="D26" s="224"/>
      <c r="E26" s="224"/>
      <c r="F26" s="224">
        <v>1</v>
      </c>
      <c r="G26" s="224"/>
      <c r="H26" s="243"/>
      <c r="I26" s="192"/>
      <c r="J26" s="207">
        <f t="shared" si="1"/>
        <v>26.264615384615382</v>
      </c>
      <c r="K26" s="224">
        <v>1</v>
      </c>
      <c r="L26" s="208">
        <f t="shared" si="2"/>
        <v>52.529230769230765</v>
      </c>
      <c r="M26" s="220">
        <v>50</v>
      </c>
    </row>
    <row r="27" spans="1:15">
      <c r="B27" s="188"/>
      <c r="C27" s="188"/>
      <c r="D27" s="188"/>
      <c r="E27" s="188"/>
      <c r="F27" s="188"/>
      <c r="G27" s="188"/>
      <c r="H27" s="188"/>
      <c r="I27" s="188"/>
      <c r="J27" s="188"/>
    </row>
    <row r="30" spans="1:15" s="188" customFormat="1" ht="19" thickBot="1">
      <c r="A30" s="225" t="s">
        <v>168</v>
      </c>
      <c r="B30" s="226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</row>
    <row r="32" spans="1:15" s="238" customFormat="1" ht="45">
      <c r="A32" s="235"/>
      <c r="B32" s="236" t="s">
        <v>169</v>
      </c>
      <c r="C32" s="236" t="s">
        <v>170</v>
      </c>
      <c r="D32" s="236" t="s">
        <v>145</v>
      </c>
      <c r="E32" s="237" t="s">
        <v>171</v>
      </c>
      <c r="J32" s="235" t="s">
        <v>166</v>
      </c>
      <c r="K32" s="239" t="s">
        <v>167</v>
      </c>
      <c r="L32" s="244" t="s">
        <v>172</v>
      </c>
    </row>
    <row r="33" spans="1:12">
      <c r="A33" s="190" t="s">
        <v>147</v>
      </c>
      <c r="B33" s="228">
        <f>4000*12</f>
        <v>48000</v>
      </c>
      <c r="C33" s="229">
        <f>B33/$L$33</f>
        <v>4.615384615384615</v>
      </c>
      <c r="D33" s="223">
        <v>0.45</v>
      </c>
      <c r="E33" s="230">
        <f>IF(D33&gt;0,(1+D33)*C33,C33)</f>
        <v>6.6923076923076916</v>
      </c>
      <c r="J33" s="234">
        <v>5</v>
      </c>
      <c r="K33" s="189">
        <v>40</v>
      </c>
      <c r="L33" s="245">
        <f>K33*J33*52</f>
        <v>10400</v>
      </c>
    </row>
    <row r="34" spans="1:12">
      <c r="A34" s="190" t="s">
        <v>148</v>
      </c>
      <c r="B34" s="228">
        <f>1500*12</f>
        <v>18000</v>
      </c>
      <c r="C34" s="229">
        <f t="shared" ref="C34:C46" si="3">B34/$L$33</f>
        <v>1.7307692307692308</v>
      </c>
      <c r="D34" s="223">
        <v>0.45</v>
      </c>
      <c r="E34" s="230">
        <f t="shared" ref="E34:E46" si="4">IF(D34&gt;0,(1+D34)*C34,C34)</f>
        <v>2.5096153846153846</v>
      </c>
    </row>
    <row r="35" spans="1:12">
      <c r="A35" s="190" t="s">
        <v>149</v>
      </c>
      <c r="B35" s="228">
        <f>1000*12</f>
        <v>12000</v>
      </c>
      <c r="C35" s="229">
        <f t="shared" si="3"/>
        <v>1.1538461538461537</v>
      </c>
      <c r="D35" s="223">
        <v>0.45</v>
      </c>
      <c r="E35" s="230">
        <f t="shared" si="4"/>
        <v>1.6730769230769229</v>
      </c>
    </row>
    <row r="36" spans="1:12">
      <c r="A36" s="190" t="s">
        <v>152</v>
      </c>
      <c r="B36" s="228">
        <f>150*12</f>
        <v>1800</v>
      </c>
      <c r="C36" s="229">
        <f t="shared" si="3"/>
        <v>0.17307692307692307</v>
      </c>
      <c r="D36" s="223">
        <v>0.45</v>
      </c>
      <c r="E36" s="230">
        <f t="shared" si="4"/>
        <v>0.25096153846153846</v>
      </c>
    </row>
    <row r="37" spans="1:12">
      <c r="A37" s="190" t="s">
        <v>151</v>
      </c>
      <c r="B37" s="228">
        <f>400*12</f>
        <v>4800</v>
      </c>
      <c r="C37" s="229">
        <f t="shared" si="3"/>
        <v>0.46153846153846156</v>
      </c>
      <c r="D37" s="223">
        <v>0.45</v>
      </c>
      <c r="E37" s="230">
        <f t="shared" si="4"/>
        <v>0.6692307692307693</v>
      </c>
    </row>
    <row r="38" spans="1:12">
      <c r="A38" s="190" t="s">
        <v>160</v>
      </c>
      <c r="B38" s="228">
        <f>300*12</f>
        <v>3600</v>
      </c>
      <c r="C38" s="229">
        <f t="shared" si="3"/>
        <v>0.34615384615384615</v>
      </c>
      <c r="D38" s="223">
        <v>0.45</v>
      </c>
      <c r="E38" s="230">
        <f t="shared" si="4"/>
        <v>0.50192307692307692</v>
      </c>
    </row>
    <row r="39" spans="1:12">
      <c r="A39" s="190" t="s">
        <v>161</v>
      </c>
      <c r="B39" s="228">
        <f>3000</f>
        <v>3000</v>
      </c>
      <c r="C39" s="229">
        <f t="shared" si="3"/>
        <v>0.28846153846153844</v>
      </c>
      <c r="D39" s="223">
        <v>0.45</v>
      </c>
      <c r="E39" s="230">
        <f t="shared" si="4"/>
        <v>0.41826923076923073</v>
      </c>
    </row>
    <row r="40" spans="1:12">
      <c r="A40" s="190" t="s">
        <v>162</v>
      </c>
      <c r="B40" s="228">
        <f>2100/8*12</f>
        <v>3150</v>
      </c>
      <c r="C40" s="229">
        <f t="shared" si="3"/>
        <v>0.30288461538461536</v>
      </c>
      <c r="D40" s="223">
        <v>0.45</v>
      </c>
      <c r="E40" s="230">
        <f t="shared" si="4"/>
        <v>0.43918269230769225</v>
      </c>
    </row>
    <row r="41" spans="1:12">
      <c r="A41" s="190" t="s">
        <v>163</v>
      </c>
      <c r="B41" s="228">
        <f>3600/10*12</f>
        <v>4320</v>
      </c>
      <c r="C41" s="229">
        <f t="shared" si="3"/>
        <v>0.41538461538461541</v>
      </c>
      <c r="D41" s="223">
        <v>0.45</v>
      </c>
      <c r="E41" s="230">
        <f t="shared" si="4"/>
        <v>0.60230769230769232</v>
      </c>
    </row>
    <row r="42" spans="1:12">
      <c r="A42" s="190" t="s">
        <v>164</v>
      </c>
      <c r="B42" s="228">
        <f>4400/6*12</f>
        <v>8800</v>
      </c>
      <c r="C42" s="229">
        <f t="shared" si="3"/>
        <v>0.84615384615384615</v>
      </c>
      <c r="D42" s="223">
        <v>0.45</v>
      </c>
      <c r="E42" s="230">
        <f t="shared" si="4"/>
        <v>1.2269230769230768</v>
      </c>
    </row>
    <row r="43" spans="1:12">
      <c r="A43" s="190" t="s">
        <v>150</v>
      </c>
      <c r="B43" s="228"/>
      <c r="C43" s="229">
        <f t="shared" si="3"/>
        <v>0</v>
      </c>
      <c r="D43" s="223">
        <v>0.45</v>
      </c>
      <c r="E43" s="230">
        <f t="shared" si="4"/>
        <v>0</v>
      </c>
    </row>
    <row r="44" spans="1:12">
      <c r="A44" s="190" t="s">
        <v>174</v>
      </c>
      <c r="B44" s="228">
        <f>85*52</f>
        <v>4420</v>
      </c>
      <c r="C44" s="229">
        <f t="shared" si="3"/>
        <v>0.42499999999999999</v>
      </c>
      <c r="D44" s="223">
        <v>0.45</v>
      </c>
      <c r="E44" s="230">
        <f>IF(D44&gt;0,(1+D44)*C44,C44)</f>
        <v>0.61624999999999996</v>
      </c>
    </row>
    <row r="45" spans="1:12">
      <c r="A45" s="190" t="s">
        <v>154</v>
      </c>
      <c r="B45" s="228"/>
      <c r="C45" s="229">
        <f t="shared" si="3"/>
        <v>0</v>
      </c>
      <c r="D45" s="223">
        <v>0.45</v>
      </c>
      <c r="E45" s="230">
        <f t="shared" si="4"/>
        <v>0</v>
      </c>
    </row>
    <row r="46" spans="1:12">
      <c r="A46" s="191" t="s">
        <v>154</v>
      </c>
      <c r="B46" s="231"/>
      <c r="C46" s="232">
        <f t="shared" si="3"/>
        <v>0</v>
      </c>
      <c r="D46" s="224">
        <v>0.45</v>
      </c>
      <c r="E46" s="233">
        <f t="shared" si="4"/>
        <v>0</v>
      </c>
    </row>
    <row r="47" spans="1:12">
      <c r="C47" s="200"/>
      <c r="E47" s="200"/>
    </row>
    <row r="48" spans="1:12" ht="16" thickBot="1">
      <c r="A48" s="195" t="s">
        <v>119</v>
      </c>
      <c r="B48" s="202">
        <f>SUM(B33:B46)</f>
        <v>111890</v>
      </c>
      <c r="C48" s="201">
        <f>SUM(C33:C46)</f>
        <v>10.758653846153848</v>
      </c>
      <c r="D48" s="195"/>
      <c r="E48" s="201">
        <f>SUM(E33:E46)</f>
        <v>15.600048076923077</v>
      </c>
    </row>
    <row r="49" ht="16" thickTop="1"/>
  </sheetData>
  <hyperlinks>
    <hyperlink ref="C1" location="'TABLE OF CONTENTS'!A1" display="BACK TO TABLE OF CONTENTS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7"/>
  </sheetPr>
  <dimension ref="A1:M40000"/>
  <sheetViews>
    <sheetView workbookViewId="0">
      <pane ySplit="1" topLeftCell="A2" activePane="bottomLeft" state="frozen"/>
      <selection activeCell="E41" sqref="E41"/>
      <selection pane="bottomLeft" activeCell="M9" sqref="M9"/>
    </sheetView>
  </sheetViews>
  <sheetFormatPr baseColWidth="10" defaultColWidth="53.33203125" defaultRowHeight="15" x14ac:dyDescent="0"/>
  <cols>
    <col min="1" max="1" width="5" style="335" customWidth="1"/>
    <col min="2" max="2" width="40.6640625" style="625" bestFit="1" customWidth="1"/>
    <col min="3" max="4" width="3" style="336" customWidth="1"/>
    <col min="5" max="5" width="3" style="337" customWidth="1"/>
    <col min="6" max="9" width="3" style="336" customWidth="1"/>
    <col min="10" max="10" width="40.6640625" style="329" customWidth="1"/>
    <col min="11" max="11" width="8.83203125" style="329" customWidth="1"/>
    <col min="12" max="16384" width="53.33203125" style="329"/>
  </cols>
  <sheetData>
    <row r="1" spans="1:13">
      <c r="A1" s="326" t="s">
        <v>192</v>
      </c>
      <c r="B1" s="624"/>
      <c r="C1" s="326"/>
      <c r="D1" s="326"/>
      <c r="E1" s="326"/>
      <c r="F1" s="326"/>
      <c r="G1" s="326"/>
      <c r="H1" s="327"/>
      <c r="I1" s="327"/>
      <c r="J1" s="327" t="s">
        <v>193</v>
      </c>
      <c r="K1" s="475" t="s">
        <v>219</v>
      </c>
      <c r="L1" s="328"/>
    </row>
    <row r="2" spans="1:13">
      <c r="A2" s="330">
        <f ca="1">IF(ISNUMBER(SEARCH($L$2,[1]Database!$A2)),MAX($A$1:A1)+1,0)</f>
        <v>1</v>
      </c>
      <c r="B2" s="625" t="str">
        <f>[1]Database!$A2</f>
        <v>Integrated 225</v>
      </c>
      <c r="J2" s="329" t="str">
        <f ca="1">IFERROR(VLOOKUP(ROWS($J$2:J2),$A$2:$B$7000,2,0),"")</f>
        <v>Integrated 225</v>
      </c>
      <c r="K2" s="331" t="s">
        <v>194</v>
      </c>
      <c r="L2" s="332" t="str">
        <f ca="1">IF(CELL("contents")&gt;0,INDIRECT(CELL("address")),"")</f>
        <v/>
      </c>
      <c r="M2" s="341"/>
    </row>
    <row r="3" spans="1:13">
      <c r="A3" s="330">
        <f ca="1">IF(ISNUMBER(SEARCH($L$2,[1]Database!$A3)),MAX($A$1:A2)+1,0)</f>
        <v>2</v>
      </c>
      <c r="B3" s="625" t="str">
        <f>[1]Database!$A3</f>
        <v>PVA 8</v>
      </c>
      <c r="J3" s="329" t="str">
        <f ca="1">IFERROR(VLOOKUP(ROWS($J$2:J3),$A$2:$B$7000,2,0),"")</f>
        <v>PVA 8</v>
      </c>
      <c r="K3" s="331" t="s">
        <v>195</v>
      </c>
      <c r="L3" s="333">
        <f ca="1">COUNTIF(J2:J7000,"?*")</f>
        <v>6977</v>
      </c>
    </row>
    <row r="4" spans="1:13">
      <c r="A4" s="330">
        <f ca="1">IF(ISNUMBER(SEARCH($L$2,[1]Database!$A4)),MAX($A$1:A3)+1,0)</f>
        <v>3</v>
      </c>
      <c r="B4" s="625" t="str">
        <f>[1]Database!$A4</f>
        <v>PVA 7</v>
      </c>
      <c r="J4" s="329" t="str">
        <f ca="1">IFERROR(VLOOKUP(ROWS($J$2:J4),$A$2:$B$7000,2,0),"")</f>
        <v>PVA 7</v>
      </c>
      <c r="K4" s="331" t="s">
        <v>196</v>
      </c>
      <c r="L4" s="333" t="str">
        <f ca="1">OFFSET($J$2,,,COUNTIF($J$2:$J$7000,"?*"))</f>
        <v>PVA 7</v>
      </c>
    </row>
    <row r="5" spans="1:13">
      <c r="A5" s="330">
        <f ca="1">IF(ISNUMBER(SEARCH($L$2,[1]Database!$A5)),MAX($A$1:A4)+1,0)</f>
        <v>4</v>
      </c>
      <c r="B5" s="625" t="str">
        <f>[1]Database!$A5</f>
        <v>MCA 50</v>
      </c>
      <c r="J5" s="329" t="str">
        <f ca="1">IFERROR(VLOOKUP(ROWS($J$2:J5),$A$2:$B$7000,2,0),"")</f>
        <v>MCA 50</v>
      </c>
      <c r="L5" s="334"/>
    </row>
    <row r="6" spans="1:13">
      <c r="A6" s="330">
        <f ca="1">IF(ISNUMBER(SEARCH($L$2,[1]Database!$A6)),MAX($A$1:A5)+1,0)</f>
        <v>5</v>
      </c>
      <c r="B6" s="625" t="str">
        <f>[1]Database!$A6</f>
        <v>PVA 5</v>
      </c>
      <c r="J6" s="329" t="str">
        <f ca="1">IFERROR(VLOOKUP(ROWS($J$2:J6),$A$2:$B$7000,2,0),"")</f>
        <v>PVA 5</v>
      </c>
      <c r="K6" s="334"/>
      <c r="L6" s="479"/>
    </row>
    <row r="7" spans="1:13">
      <c r="A7" s="330">
        <f ca="1">IF(ISNUMBER(SEARCH($L$2,[1]Database!$A7)),MAX($A$1:A6)+1,0)</f>
        <v>6</v>
      </c>
      <c r="B7" s="625" t="str">
        <f>[1]Database!$A7</f>
        <v>PVA 4</v>
      </c>
      <c r="J7" s="329" t="str">
        <f ca="1">IFERROR(VLOOKUP(ROWS($J$2:J7),$A$2:$B$7000,2,0),"")</f>
        <v>PVA 4</v>
      </c>
      <c r="L7" s="479"/>
      <c r="M7" s="623"/>
    </row>
    <row r="8" spans="1:13">
      <c r="A8" s="330">
        <f ca="1">IF(ISNUMBER(SEARCH($L$2,[1]Database!$A8)),MAX($A$1:A7)+1,0)</f>
        <v>7</v>
      </c>
      <c r="B8" s="625" t="str">
        <f>[1]Database!$A8</f>
        <v>MCA 30</v>
      </c>
      <c r="J8" s="329" t="str">
        <f ca="1">IFERROR(VLOOKUP(ROWS($J$2:J8),$A$2:$B$7000,2,0),"")</f>
        <v>MCA 30</v>
      </c>
      <c r="L8" s="479"/>
    </row>
    <row r="9" spans="1:13">
      <c r="A9" s="330">
        <f ca="1">IF(ISNUMBER(SEARCH($L$2,[1]Database!$A9)),MAX($A$1:A8)+1,0)</f>
        <v>8</v>
      </c>
      <c r="B9" s="625" t="str">
        <f>[1]Database!$A9</f>
        <v>MCA 20</v>
      </c>
      <c r="J9" s="329" t="str">
        <f ca="1">IFERROR(VLOOKUP(ROWS($J$2:J9),$A$2:$B$7000,2,0),"")</f>
        <v>MCA 20</v>
      </c>
      <c r="L9" s="479"/>
    </row>
    <row r="10" spans="1:13">
      <c r="A10" s="330">
        <f ca="1">IF(ISNUMBER(SEARCH($L$2,[1]Database!$A10)),MAX($A$1:A9)+1,0)</f>
        <v>9</v>
      </c>
      <c r="B10" s="625" t="str">
        <f>[1]Database!$A10</f>
        <v>PVA 2</v>
      </c>
      <c r="J10" s="329" t="str">
        <f ca="1">IFERROR(VLOOKUP(ROWS($J$2:J10),$A$2:$B$7000,2,0),"")</f>
        <v>PVA 2</v>
      </c>
      <c r="L10" s="479"/>
    </row>
    <row r="11" spans="1:13">
      <c r="A11" s="330">
        <f ca="1">IF(ISNUMBER(SEARCH($L$2,[1]Database!$A11)),MAX($A$1:A10)+1,0)</f>
        <v>10</v>
      </c>
      <c r="B11" s="625" t="str">
        <f>[1]Database!$A11</f>
        <v>MRX-300</v>
      </c>
      <c r="J11" s="329" t="str">
        <f ca="1">IFERROR(VLOOKUP(ROWS($J$2:J11),$A$2:$B$7000,2,0),"")</f>
        <v>MRX-300</v>
      </c>
      <c r="L11" s="479"/>
    </row>
    <row r="12" spans="1:13">
      <c r="A12" s="330">
        <f ca="1">IF(ISNUMBER(SEARCH($L$2,[1]Database!$A12)),MAX($A$1:A11)+1,0)</f>
        <v>0</v>
      </c>
      <c r="B12" s="625" t="str">
        <f>[1]Database!$A12</f>
        <v/>
      </c>
      <c r="J12" s="329" t="str">
        <f ca="1">IFERROR(VLOOKUP(ROWS($J$2:J12),$A$2:$B$7000,2,0),"")</f>
        <v>MRX-700</v>
      </c>
      <c r="K12" s="334"/>
      <c r="L12" s="479"/>
    </row>
    <row r="13" spans="1:13">
      <c r="A13" s="330">
        <f ca="1">IF(ISNUMBER(SEARCH($L$2,[1]Database!$A13)),MAX($A$1:A12)+1,0)</f>
        <v>11</v>
      </c>
      <c r="B13" s="625" t="str">
        <f>[1]Database!$A13</f>
        <v>MRX-700</v>
      </c>
      <c r="J13" s="329" t="str">
        <f ca="1">IFERROR(VLOOKUP(ROWS($J$2:J13),$A$2:$B$7000,2,0),"")</f>
        <v>MRX-500</v>
      </c>
      <c r="L13" s="479"/>
      <c r="M13" s="340"/>
    </row>
    <row r="14" spans="1:13">
      <c r="A14" s="330">
        <f ca="1">IF(ISNUMBER(SEARCH($L$2,[1]Database!$A14)),MAX($A$1:A13)+1,0)</f>
        <v>0</v>
      </c>
      <c r="B14" s="625" t="str">
        <f>[1]Database!$A14</f>
        <v/>
      </c>
      <c r="J14" s="329" t="str">
        <f ca="1">IFERROR(VLOOKUP(ROWS($J$2:J14),$A$2:$B$7000,2,0),"")</f>
        <v>MRX Rack Kit</v>
      </c>
      <c r="L14" s="334"/>
      <c r="M14" s="340"/>
    </row>
    <row r="15" spans="1:13">
      <c r="A15" s="330">
        <f ca="1">IF(ISNUMBER(SEARCH($L$2,[1]Database!$A15)),MAX($A$1:A14)+1,0)</f>
        <v>12</v>
      </c>
      <c r="B15" s="625" t="str">
        <f>[1]Database!$A15</f>
        <v>MRX-500</v>
      </c>
      <c r="J15" s="329" t="str">
        <f ca="1">IFERROR(VLOOKUP(ROWS($J$2:J15),$A$2:$B$7000,2,0),"")</f>
        <v>Apple TV</v>
      </c>
      <c r="L15" s="334"/>
      <c r="M15" s="340"/>
    </row>
    <row r="16" spans="1:13">
      <c r="A16" s="330">
        <f ca="1">IF(ISNUMBER(SEARCH($L$2,[1]Database!$A16)),MAX($A$1:A15)+1,0)</f>
        <v>0</v>
      </c>
      <c r="B16" s="625" t="str">
        <f>[1]Database!$A16</f>
        <v/>
      </c>
      <c r="J16" s="329" t="str">
        <f ca="1">IFERROR(VLOOKUP(ROWS($J$2:J16),$A$2:$B$7000,2,0),"")</f>
        <v>LVN1</v>
      </c>
      <c r="L16" s="334"/>
      <c r="M16" s="623"/>
    </row>
    <row r="17" spans="1:13">
      <c r="A17" s="330">
        <f ca="1">IF(ISNUMBER(SEARCH($L$2,[1]Database!$A17)),MAX($A$1:A16)+1,0)</f>
        <v>13</v>
      </c>
      <c r="B17" s="625" t="str">
        <f>[1]Database!$A17</f>
        <v>MRX Rack Kit</v>
      </c>
      <c r="J17" s="329" t="str">
        <f ca="1">IFERROR(VLOOKUP(ROWS($J$2:J17),$A$2:$B$7000,2,0),"")</f>
        <v>M-800</v>
      </c>
      <c r="L17" s="334"/>
    </row>
    <row r="18" spans="1:13">
      <c r="A18" s="330">
        <f ca="1">IF(ISNUMBER(SEARCH($L$2,[1]Database!$A18)),MAX($A$1:A17)+1,0)</f>
        <v>14</v>
      </c>
      <c r="B18" s="625" t="str">
        <f>[1]Database!$A18</f>
        <v>Apple TV</v>
      </c>
      <c r="J18" s="329" t="str">
        <f ca="1">IFERROR(VLOOKUP(ROWS($J$2:J18),$A$2:$B$7000,2,0),"")</f>
        <v>MMS-5A</v>
      </c>
      <c r="L18" s="334"/>
    </row>
    <row r="19" spans="1:13">
      <c r="A19" s="330">
        <f ca="1">IF(ISNUMBER(SEARCH($L$2,[1]Database!$A19)),MAX($A$1:A18)+1,0)</f>
        <v>15</v>
      </c>
      <c r="B19" s="625" t="str">
        <f>[1]Database!$A19</f>
        <v>LVN1</v>
      </c>
      <c r="J19" s="329">
        <f ca="1">IFERROR(VLOOKUP(ROWS($J$2:J19),$A$2:$B$7000,2,0),"")</f>
        <v>0</v>
      </c>
      <c r="L19" s="334"/>
    </row>
    <row r="20" spans="1:13">
      <c r="A20" s="330">
        <f ca="1">IF(ISNUMBER(SEARCH($L$2,[1]Database!$A20)),MAX($A$1:A19)+1,0)</f>
        <v>16</v>
      </c>
      <c r="B20" s="625" t="str">
        <f>[1]Database!$A20</f>
        <v>M-800</v>
      </c>
      <c r="J20" s="329" t="str">
        <f ca="1">IFERROR(VLOOKUP(ROWS($J$2:J20),$A$2:$B$7000,2,0),"")</f>
        <v>LBB3414/00</v>
      </c>
      <c r="L20" s="334"/>
    </row>
    <row r="21" spans="1:13">
      <c r="A21" s="330">
        <f ca="1">IF(ISNUMBER(SEARCH($L$2,[1]Database!$A21)),MAX($A$1:A20)+1,0)</f>
        <v>17</v>
      </c>
      <c r="B21" s="625" t="str">
        <f>[1]Database!$A21</f>
        <v>MMS-5A</v>
      </c>
      <c r="J21" s="329" t="str">
        <f ca="1">IFERROR(VLOOKUP(ROWS($J$2:J21),$A$2:$B$7000,2,0),"")</f>
        <v>HDP-LWSP</v>
      </c>
      <c r="L21" s="334"/>
    </row>
    <row r="22" spans="1:13">
      <c r="A22" s="330">
        <f ca="1">IF(ISNUMBER(SEARCH($L$2,[1]Database!$A22)),MAX($A$1:A21)+1,0)</f>
        <v>18</v>
      </c>
      <c r="B22" s="625">
        <f>[1]Database!$A22</f>
        <v>0</v>
      </c>
      <c r="J22" s="329" t="str">
        <f ca="1">IFERROR(VLOOKUP(ROWS($J$2:J22),$A$2:$B$7000,2,0),"")</f>
        <v>LBB4540/32</v>
      </c>
      <c r="L22" s="334"/>
      <c r="M22" s="342"/>
    </row>
    <row r="23" spans="1:13">
      <c r="A23" s="330">
        <f ca="1">IF(ISNUMBER(SEARCH($L$2,[1]Database!$A23)),MAX($A$1:A22)+1,0)</f>
        <v>19</v>
      </c>
      <c r="B23" s="625" t="str">
        <f>[1]Database!$A23</f>
        <v>LBB3414/00</v>
      </c>
      <c r="J23" s="329" t="str">
        <f ca="1">IFERROR(VLOOKUP(ROWS($J$2:J23),$A$2:$B$7000,2,0),"")</f>
        <v>DCN‐MICL‐D</v>
      </c>
      <c r="L23" s="334"/>
    </row>
    <row r="24" spans="1:13">
      <c r="A24" s="330">
        <f ca="1">IF(ISNUMBER(SEARCH($L$2,[1]Database!$A24)),MAX($A$1:A23)+1,0)</f>
        <v>20</v>
      </c>
      <c r="B24" s="625" t="str">
        <f>[1]Database!$A24</f>
        <v>HDP-LWSP</v>
      </c>
      <c r="J24" s="329" t="str">
        <f ca="1">IFERROR(VLOOKUP(ROWS($J$2:J24),$A$2:$B$7000,2,0),"")</f>
        <v>LBB4416/02</v>
      </c>
      <c r="L24" s="334"/>
    </row>
    <row r="25" spans="1:13">
      <c r="A25" s="330">
        <f ca="1">IF(ISNUMBER(SEARCH($L$2,[1]Database!$A25)),MAX($A$1:A24)+1,0)</f>
        <v>21</v>
      </c>
      <c r="B25" s="625" t="str">
        <f>[1]Database!$A25</f>
        <v>LBB4540/32</v>
      </c>
      <c r="J25" s="329" t="str">
        <f ca="1">IFERROR(VLOOKUP(ROWS($J$2:J25),$A$2:$B$7000,2,0),"")</f>
        <v>LBB 3443/10</v>
      </c>
      <c r="L25" s="334"/>
    </row>
    <row r="26" spans="1:13">
      <c r="A26" s="330">
        <f ca="1">IF(ISNUMBER(SEARCH($L$2,[1]Database!$A26)),MAX($A$1:A25)+1,0)</f>
        <v>22</v>
      </c>
      <c r="B26" s="625" t="str">
        <f>[1]Database!$A26</f>
        <v>DCN‐MICL‐D</v>
      </c>
      <c r="J26" s="329" t="str">
        <f ca="1">IFERROR(VLOOKUP(ROWS($J$2:J26),$A$2:$B$7000,2,0),"")</f>
        <v>LBB9095/30</v>
      </c>
      <c r="L26" s="334"/>
    </row>
    <row r="27" spans="1:13">
      <c r="A27" s="330">
        <f ca="1">IF(ISNUMBER(SEARCH($L$2,[1]Database!$A27)),MAX($A$1:A26)+1,0)</f>
        <v>23</v>
      </c>
      <c r="B27" s="625" t="str">
        <f>[1]Database!$A27</f>
        <v>LBB4416/02</v>
      </c>
      <c r="J27" s="329" t="str">
        <f ca="1">IFERROR(VLOOKUP(ROWS($J$2:J27),$A$2:$B$7000,2,0),"")</f>
        <v>DCN‐IDESK‐D</v>
      </c>
    </row>
    <row r="28" spans="1:13">
      <c r="A28" s="330">
        <f ca="1">IF(ISNUMBER(SEARCH($L$2,[1]Database!$A28)),MAX($A$1:A27)+1,0)</f>
        <v>24</v>
      </c>
      <c r="B28" s="625" t="str">
        <f>[1]Database!$A28</f>
        <v>LBB 3443/10</v>
      </c>
      <c r="J28" s="329" t="str">
        <f ca="1">IFERROR(VLOOKUP(ROWS($J$2:J28),$A$2:$B$7000,2,0),"")</f>
        <v>LBB 4512/00</v>
      </c>
    </row>
    <row r="29" spans="1:13">
      <c r="A29" s="330">
        <f ca="1">IF(ISNUMBER(SEARCH($L$2,[1]Database!$A29)),MAX($A$1:A28)+1,0)</f>
        <v>25</v>
      </c>
      <c r="B29" s="625" t="str">
        <f>[1]Database!$A29</f>
        <v>LBB9095/30</v>
      </c>
      <c r="J29" s="329" t="str">
        <f ca="1">IFERROR(VLOOKUP(ROWS($J$2:J29),$A$2:$B$7000,2,0),"")</f>
        <v>LBB4550/10</v>
      </c>
    </row>
    <row r="30" spans="1:13">
      <c r="A30" s="330">
        <f ca="1">IF(ISNUMBER(SEARCH($L$2,[1]Database!$A30)),MAX($A$1:A29)+1,0)</f>
        <v>26</v>
      </c>
      <c r="B30" s="625" t="str">
        <f>[1]Database!$A30</f>
        <v>DCN‐IDESK‐D</v>
      </c>
      <c r="J30" s="329" t="str">
        <f ca="1">IFERROR(VLOOKUP(ROWS($J$2:J30),$A$2:$B$7000,2,0),"")</f>
        <v>HDP‐ILN</v>
      </c>
    </row>
    <row r="31" spans="1:13">
      <c r="A31" s="330">
        <f ca="1">IF(ISNUMBER(SEARCH($L$2,[1]Database!$A31)),MAX($A$1:A30)+1,0)</f>
        <v>27</v>
      </c>
      <c r="B31" s="625" t="str">
        <f>[1]Database!$A31</f>
        <v>LBB 4512/00</v>
      </c>
      <c r="J31" s="329" t="str">
        <f ca="1">IFERROR(VLOOKUP(ROWS($J$2:J31),$A$2:$B$7000,2,0),"")</f>
        <v>LBB4115/00</v>
      </c>
    </row>
    <row r="32" spans="1:13">
      <c r="A32" s="330">
        <f ca="1">IF(ISNUMBER(SEARCH($L$2,[1]Database!$A32)),MAX($A$1:A31)+1,0)</f>
        <v>28</v>
      </c>
      <c r="B32" s="625" t="str">
        <f>[1]Database!$A32</f>
        <v>LBB4550/10</v>
      </c>
      <c r="J32" s="329" t="str">
        <f ca="1">IFERROR(VLOOKUP(ROWS($J$2:J32),$A$2:$B$7000,2,0),"")</f>
        <v>LBB 4116/00</v>
      </c>
    </row>
    <row r="33" spans="1:10">
      <c r="A33" s="330">
        <f ca="1">IF(ISNUMBER(SEARCH($L$2,[1]Database!$A33)),MAX($A$1:A32)+1,0)</f>
        <v>29</v>
      </c>
      <c r="B33" s="625" t="str">
        <f>[1]Database!$A33</f>
        <v>HDP‐ILN</v>
      </c>
      <c r="J33" s="329" t="str">
        <f ca="1">IFERROR(VLOOKUP(ROWS($J$2:J33),$A$2:$B$7000,2,0),"")</f>
        <v>LBB 4119/00</v>
      </c>
    </row>
    <row r="34" spans="1:10">
      <c r="A34" s="330">
        <f ca="1">IF(ISNUMBER(SEARCH($L$2,[1]Database!$A34)),MAX($A$1:A33)+1,0)</f>
        <v>30</v>
      </c>
      <c r="B34" s="625" t="str">
        <f>[1]Database!$A34</f>
        <v>LBB4115/00</v>
      </c>
      <c r="J34" s="329" t="str">
        <f ca="1">IFERROR(VLOOKUP(ROWS($J$2:J34),$A$2:$B$7000,2,0),"")</f>
        <v>LBB4560/50-US</v>
      </c>
    </row>
    <row r="35" spans="1:10">
      <c r="A35" s="330">
        <f ca="1">IF(ISNUMBER(SEARCH($L$2,[1]Database!$A35)),MAX($A$1:A34)+1,0)</f>
        <v>31</v>
      </c>
      <c r="B35" s="625" t="str">
        <f>[1]Database!$A35</f>
        <v>LBB 4116/00</v>
      </c>
      <c r="J35" s="329" t="str">
        <f ca="1">IFERROR(VLOOKUP(ROWS($J$2:J35),$A$2:$B$7000,2,0),"")</f>
        <v>DCN-CCU2</v>
      </c>
    </row>
    <row r="36" spans="1:10">
      <c r="A36" s="330">
        <f ca="1">IF(ISNUMBER(SEARCH($L$2,[1]Database!$A36)),MAX($A$1:A35)+1,0)</f>
        <v>32</v>
      </c>
      <c r="B36" s="625" t="str">
        <f>[1]Database!$A36</f>
        <v>LBB 4119/00</v>
      </c>
      <c r="J36" s="329" t="str">
        <f ca="1">IFERROR(VLOOKUP(ROWS($J$2:J36),$A$2:$B$7000,2,0),"")</f>
        <v>INT‐TX16‐US 16</v>
      </c>
    </row>
    <row r="37" spans="1:10">
      <c r="A37" s="330">
        <f ca="1">IF(ISNUMBER(SEARCH($L$2,[1]Database!$A37)),MAX($A$1:A36)+1,0)</f>
        <v>33</v>
      </c>
      <c r="B37" s="625" t="str">
        <f>[1]Database!$A37</f>
        <v>LBB4560/50-US</v>
      </c>
      <c r="J37" s="329" t="str">
        <f ca="1">IFERROR(VLOOKUP(ROWS($J$2:J37),$A$2:$B$7000,2,0),"")</f>
        <v>BLUHYBRID</v>
      </c>
    </row>
    <row r="38" spans="1:10">
      <c r="A38" s="330">
        <f ca="1">IF(ISNUMBER(SEARCH($L$2,[1]Database!$A38)),MAX($A$1:A37)+1,0)</f>
        <v>34</v>
      </c>
      <c r="B38" s="625" t="str">
        <f>[1]Database!$A38</f>
        <v>DCN-CCU2</v>
      </c>
      <c r="J38" s="329" t="str">
        <f ca="1">IFERROR(VLOOKUP(ROWS($J$2:J38),$A$2:$B$7000,2,0),"")</f>
        <v>RACK MOUNT KIT</v>
      </c>
    </row>
    <row r="39" spans="1:10">
      <c r="A39" s="330">
        <f ca="1">IF(ISNUMBER(SEARCH($L$2,[1]Database!$A39)),MAX($A$1:A38)+1,0)</f>
        <v>35</v>
      </c>
      <c r="B39" s="625" t="str">
        <f>[1]Database!$A39</f>
        <v>INT‐TX16‐US 16</v>
      </c>
      <c r="J39" s="329" t="str">
        <f ca="1">IFERROR(VLOOKUP(ROWS($J$2:J39),$A$2:$B$7000,2,0),"")</f>
        <v>BLU-800</v>
      </c>
    </row>
    <row r="40" spans="1:10">
      <c r="A40" s="330">
        <f ca="1">IF(ISNUMBER(SEARCH($L$2,[1]Database!$A40)),MAX($A$1:A39)+1,0)</f>
        <v>36</v>
      </c>
      <c r="B40" s="625" t="str">
        <f>[1]Database!$A40</f>
        <v>BLUHYBRID</v>
      </c>
      <c r="J40" s="329" t="str">
        <f ca="1">IFERROR(VLOOKUP(ROWS($J$2:J40),$A$2:$B$7000,2,0),"")</f>
        <v>BLU-160</v>
      </c>
    </row>
    <row r="41" spans="1:10">
      <c r="A41" s="330">
        <f ca="1">IF(ISNUMBER(SEARCH($L$2,[1]Database!$A41)),MAX($A$1:A40)+1,0)</f>
        <v>37</v>
      </c>
      <c r="B41" s="625" t="str">
        <f>[1]Database!$A41</f>
        <v>RACK MOUNT KIT</v>
      </c>
      <c r="J41" s="329" t="str">
        <f ca="1">IFERROR(VLOOKUP(ROWS($J$2:J41),$A$2:$B$7000,2,0),"")</f>
        <v>BLU-120</v>
      </c>
    </row>
    <row r="42" spans="1:10">
      <c r="A42" s="330">
        <f ca="1">IF(ISNUMBER(SEARCH($L$2,[1]Database!$A42)),MAX($A$1:A41)+1,0)</f>
        <v>38</v>
      </c>
      <c r="B42" s="625" t="str">
        <f>[1]Database!$A42</f>
        <v>BLU-800</v>
      </c>
      <c r="J42" s="329" t="str">
        <f ca="1">IFERROR(VLOOKUP(ROWS($J$2:J42),$A$2:$B$7000,2,0),"")</f>
        <v>BLU-BOB2</v>
      </c>
    </row>
    <row r="43" spans="1:10">
      <c r="A43" s="330">
        <f ca="1">IF(ISNUMBER(SEARCH($L$2,[1]Database!$A43)),MAX($A$1:A42)+1,0)</f>
        <v>39</v>
      </c>
      <c r="B43" s="625" t="str">
        <f>[1]Database!$A43</f>
        <v>BLU-160</v>
      </c>
      <c r="J43" s="329" t="str">
        <f ca="1">IFERROR(VLOOKUP(ROWS($J$2:J43),$A$2:$B$7000,2,0),"")</f>
        <v>BLU-BOB2</v>
      </c>
    </row>
    <row r="44" spans="1:10">
      <c r="A44" s="330">
        <f ca="1">IF(ISNUMBER(SEARCH($L$2,[1]Database!$A44)),MAX($A$1:A43)+1,0)</f>
        <v>40</v>
      </c>
      <c r="B44" s="625" t="str">
        <f>[1]Database!$A44</f>
        <v>BLU-120</v>
      </c>
      <c r="J44" s="329" t="str">
        <f ca="1">IFERROR(VLOOKUP(ROWS($J$2:J44),$A$2:$B$7000,2,0),"")</f>
        <v>BLU-BOB1</v>
      </c>
    </row>
    <row r="45" spans="1:10">
      <c r="A45" s="330">
        <f ca="1">IF(ISNUMBER(SEARCH($L$2,[1]Database!$A45)),MAX($A$1:A44)+1,0)</f>
        <v>41</v>
      </c>
      <c r="B45" s="625" t="str">
        <f>[1]Database!$A45</f>
        <v>BLU-BOB2</v>
      </c>
      <c r="J45" s="329" t="str">
        <f ca="1">IFERROR(VLOOKUP(ROWS($J$2:J45),$A$2:$B$7000,2,0),"")</f>
        <v>BLU-BIB</v>
      </c>
    </row>
    <row r="46" spans="1:10">
      <c r="A46" s="330">
        <f ca="1">IF(ISNUMBER(SEARCH($L$2,[1]Database!$A46)),MAX($A$1:A45)+1,0)</f>
        <v>42</v>
      </c>
      <c r="B46" s="625" t="str">
        <f>[1]Database!$A46</f>
        <v>BLU-BOB2</v>
      </c>
      <c r="J46" s="329" t="str">
        <f ca="1">IFERROR(VLOOKUP(ROWS($J$2:J46),$A$2:$B$7000,2,0),"")</f>
        <v>BLUCARD-OUT</v>
      </c>
    </row>
    <row r="47" spans="1:10">
      <c r="A47" s="330">
        <f ca="1">IF(ISNUMBER(SEARCH($L$2,[1]Database!$A47)),MAX($A$1:A46)+1,0)</f>
        <v>43</v>
      </c>
      <c r="B47" s="625" t="str">
        <f>[1]Database!$A47</f>
        <v>BLU-BOB1</v>
      </c>
      <c r="J47" s="329" t="str">
        <f ca="1">IFERROR(VLOOKUP(ROWS($J$2:J47),$A$2:$B$7000,2,0),"")</f>
        <v>BLUCARD-IN</v>
      </c>
    </row>
    <row r="48" spans="1:10">
      <c r="A48" s="330">
        <f ca="1">IF(ISNUMBER(SEARCH($L$2,[1]Database!$A48)),MAX($A$1:A47)+1,0)</f>
        <v>44</v>
      </c>
      <c r="B48" s="625" t="str">
        <f>[1]Database!$A48</f>
        <v>BLU-BIB</v>
      </c>
      <c r="J48" s="329" t="str">
        <f ca="1">IFERROR(VLOOKUP(ROWS($J$2:J48),$A$2:$B$7000,2,0),"")</f>
        <v>BLU-100</v>
      </c>
    </row>
    <row r="49" spans="1:10">
      <c r="A49" s="330">
        <f ca="1">IF(ISNUMBER(SEARCH($L$2,[1]Database!$A49)),MAX($A$1:A48)+1,0)</f>
        <v>45</v>
      </c>
      <c r="B49" s="625" t="str">
        <f>[1]Database!$A49</f>
        <v>BLUCARD-OUT</v>
      </c>
      <c r="J49" s="329" t="str">
        <f ca="1">IFERROR(VLOOKUP(ROWS($J$2:J49),$A$2:$B$7000,2,0),"")</f>
        <v>BLU-101</v>
      </c>
    </row>
    <row r="50" spans="1:10">
      <c r="A50" s="330">
        <f ca="1">IF(ISNUMBER(SEARCH($L$2,[1]Database!$A50)),MAX($A$1:A49)+1,0)</f>
        <v>46</v>
      </c>
      <c r="B50" s="625" t="str">
        <f>[1]Database!$A50</f>
        <v>BLUCARD-IN</v>
      </c>
      <c r="J50" s="329" t="str">
        <f ca="1">IFERROR(VLOOKUP(ROWS($J$2:J50),$A$2:$B$7000,2,0),"")</f>
        <v>BLU-102</v>
      </c>
    </row>
    <row r="51" spans="1:10">
      <c r="A51" s="330">
        <f ca="1">IF(ISNUMBER(SEARCH($L$2,[1]Database!$A51)),MAX($A$1:A50)+1,0)</f>
        <v>47</v>
      </c>
      <c r="B51" s="625" t="str">
        <f>[1]Database!$A51</f>
        <v>BLU-100</v>
      </c>
      <c r="J51" s="329" t="str">
        <f ca="1">IFERROR(VLOOKUP(ROWS($J$2:J51),$A$2:$B$7000,2,0),"")</f>
        <v>OFE-CABLE</v>
      </c>
    </row>
    <row r="52" spans="1:10">
      <c r="A52" s="330">
        <f ca="1">IF(ISNUMBER(SEARCH($L$2,[1]Database!$A52)),MAX($A$1:A51)+1,0)</f>
        <v>48</v>
      </c>
      <c r="B52" s="625" t="str">
        <f>[1]Database!$A52</f>
        <v>BLU-101</v>
      </c>
      <c r="J52" s="329" t="str">
        <f ca="1">IFERROR(VLOOKUP(ROWS($J$2:J52),$A$2:$B$7000,2,0),"")</f>
        <v xml:space="preserve">SCE940G </v>
      </c>
    </row>
    <row r="53" spans="1:10">
      <c r="A53" s="330">
        <f ca="1">IF(ISNUMBER(SEARCH($L$2,[1]Database!$A53)),MAX($A$1:A52)+1,0)</f>
        <v>49</v>
      </c>
      <c r="B53" s="625" t="str">
        <f>[1]Database!$A53</f>
        <v>BLU-102</v>
      </c>
      <c r="J53" s="329" t="str">
        <f ca="1">IFERROR(VLOOKUP(ROWS($J$2:J53),$A$2:$B$7000,2,0),"")</f>
        <v>SCG4X1C-100</v>
      </c>
    </row>
    <row r="54" spans="1:10">
      <c r="A54" s="330">
        <f ca="1">IF(ISNUMBER(SEARCH($L$2,[1]Database!$A54)),MAX($A$1:A53)+1,0)</f>
        <v>50</v>
      </c>
      <c r="B54" s="625" t="str">
        <f>[1]Database!$A54</f>
        <v>OFE-CABLE</v>
      </c>
      <c r="J54" s="329" t="str">
        <f ca="1">IFERROR(VLOOKUP(ROWS($J$2:J54),$A$2:$B$7000,2,0),"")</f>
        <v xml:space="preserve">SCE977GC </v>
      </c>
    </row>
    <row r="55" spans="1:10">
      <c r="A55" s="330">
        <f ca="1">IF(ISNUMBER(SEARCH($L$2,[1]Database!$A55)),MAX($A$1:A54)+1,0)</f>
        <v>51</v>
      </c>
      <c r="B55" s="625" t="str">
        <f>[1]Database!$A55</f>
        <v xml:space="preserve">SCE940G </v>
      </c>
      <c r="J55" s="329" t="str">
        <f ca="1">IFERROR(VLOOKUP(ROWS($J$2:J55),$A$2:$B$7000,2,0),"")</f>
        <v>SC100A</v>
      </c>
    </row>
    <row r="56" spans="1:10">
      <c r="A56" s="330">
        <f ca="1">IF(ISNUMBER(SEARCH($L$2,[1]Database!$A56)),MAX($A$1:A55)+1,0)</f>
        <v>52</v>
      </c>
      <c r="B56" s="625" t="str">
        <f>[1]Database!$A56</f>
        <v>SCG4X1C-100</v>
      </c>
      <c r="J56" s="329" t="str">
        <f ca="1">IFERROR(VLOOKUP(ROWS($J$2:J56),$A$2:$B$7000,2,0),"")</f>
        <v xml:space="preserve">SCE943G </v>
      </c>
    </row>
    <row r="57" spans="1:10">
      <c r="A57" s="330">
        <f ca="1">IF(ISNUMBER(SEARCH($L$2,[1]Database!$A57)),MAX($A$1:A56)+1,0)</f>
        <v>53</v>
      </c>
      <c r="B57" s="625" t="str">
        <f>[1]Database!$A57</f>
        <v xml:space="preserve">SCE977GC </v>
      </c>
      <c r="J57" s="329" t="str">
        <f ca="1">IFERROR(VLOOKUP(ROWS($J$2:J57),$A$2:$B$7000,2,0),"")</f>
        <v>6E04UR</v>
      </c>
    </row>
    <row r="58" spans="1:10">
      <c r="A58" s="330">
        <f ca="1">IF(ISNUMBER(SEARCH($L$2,[1]Database!$A58)),MAX($A$1:A57)+1,0)</f>
        <v>54</v>
      </c>
      <c r="B58" s="625" t="str">
        <f>[1]Database!$A58</f>
        <v>SC100A</v>
      </c>
      <c r="J58" s="329" t="str">
        <f ca="1">IFERROR(VLOOKUP(ROWS($J$2:J58),$A$2:$B$7000,2,0),"")</f>
        <v>5E04UR</v>
      </c>
    </row>
    <row r="59" spans="1:10">
      <c r="A59" s="330">
        <f ca="1">IF(ISNUMBER(SEARCH($L$2,[1]Database!$A59)),MAX($A$1:A58)+1,0)</f>
        <v>55</v>
      </c>
      <c r="B59" s="625" t="str">
        <f>[1]Database!$A59</f>
        <v xml:space="preserve">SCE943G </v>
      </c>
      <c r="J59" s="329" t="str">
        <f ca="1">IFERROR(VLOOKUP(ROWS($J$2:J59),$A$2:$B$7000,2,0),"")</f>
        <v>H3006</v>
      </c>
    </row>
    <row r="60" spans="1:10">
      <c r="A60" s="330">
        <f ca="1">IF(ISNUMBER(SEARCH($L$2,[1]Database!$A60)),MAX($A$1:A59)+1,0)</f>
        <v>56</v>
      </c>
      <c r="B60" s="625" t="str">
        <f>[1]Database!$A60</f>
        <v>6E04UR</v>
      </c>
      <c r="J60" s="329" t="str">
        <f ca="1">IFERROR(VLOOKUP(ROWS($J$2:J60),$A$2:$B$7000,2,0),"")</f>
        <v>H30050</v>
      </c>
    </row>
    <row r="61" spans="1:10">
      <c r="A61" s="330">
        <f ca="1">IF(ISNUMBER(SEARCH($L$2,[1]Database!$A61)),MAX($A$1:A60)+1,0)</f>
        <v>57</v>
      </c>
      <c r="B61" s="625" t="str">
        <f>[1]Database!$A61</f>
        <v>5E04UR</v>
      </c>
      <c r="J61" s="329" t="str">
        <f ca="1">IFERROR(VLOOKUP(ROWS($J$2:J61),$A$2:$B$7000,2,0),"")</f>
        <v>H3003</v>
      </c>
    </row>
    <row r="62" spans="1:10">
      <c r="A62" s="330">
        <f ca="1">IF(ISNUMBER(SEARCH($L$2,[1]Database!$A62)),MAX($A$1:A61)+1,0)</f>
        <v>58</v>
      </c>
      <c r="B62" s="625" t="str">
        <f>[1]Database!$A62</f>
        <v>H3006</v>
      </c>
      <c r="J62" s="329" t="str">
        <f ca="1">IFERROR(VLOOKUP(ROWS($J$2:J62),$A$2:$B$7000,2,0),"")</f>
        <v>H30035</v>
      </c>
    </row>
    <row r="63" spans="1:10">
      <c r="A63" s="330">
        <f ca="1">IF(ISNUMBER(SEARCH($L$2,[1]Database!$A63)),MAX($A$1:A62)+1,0)</f>
        <v>59</v>
      </c>
      <c r="B63" s="625" t="str">
        <f>[1]Database!$A63</f>
        <v>H30050</v>
      </c>
      <c r="J63" s="329" t="str">
        <f ca="1">IFERROR(VLOOKUP(ROWS($J$2:J63),$A$2:$B$7000,2,0),"")</f>
        <v>22/4 CMR - SOLID</v>
      </c>
    </row>
    <row r="64" spans="1:10">
      <c r="A64" s="330">
        <f ca="1">IF(ISNUMBER(SEARCH($L$2,[1]Database!$A64)),MAX($A$1:A63)+1,0)</f>
        <v>60</v>
      </c>
      <c r="B64" s="625" t="str">
        <f>[1]Database!$A64</f>
        <v>H3003</v>
      </c>
      <c r="J64" s="329" t="str">
        <f ca="1">IFERROR(VLOOKUP(ROWS($J$2:J64),$A$2:$B$7000,2,0),"")</f>
        <v>22/2 CMR - SOLID</v>
      </c>
    </row>
    <row r="65" spans="1:10">
      <c r="A65" s="330">
        <f ca="1">IF(ISNUMBER(SEARCH($L$2,[1]Database!$A65)),MAX($A$1:A64)+1,0)</f>
        <v>61</v>
      </c>
      <c r="B65" s="625" t="str">
        <f>[1]Database!$A65</f>
        <v>H30035</v>
      </c>
      <c r="J65" s="329" t="str">
        <f ca="1">IFERROR(VLOOKUP(ROWS($J$2:J65),$A$2:$B$7000,2,0),"")</f>
        <v>H30020</v>
      </c>
    </row>
    <row r="66" spans="1:10">
      <c r="A66" s="330">
        <f ca="1">IF(ISNUMBER(SEARCH($L$2,[1]Database!$A66)),MAX($A$1:A65)+1,0)</f>
        <v>62</v>
      </c>
      <c r="B66" s="625" t="str">
        <f>[1]Database!$A66</f>
        <v>22/4 CMR - SOLID</v>
      </c>
      <c r="J66" s="329" t="str">
        <f ca="1">IFERROR(VLOOKUP(ROWS($J$2:J66),$A$2:$B$7000,2,0),"")</f>
        <v>H3001</v>
      </c>
    </row>
    <row r="67" spans="1:10">
      <c r="A67" s="330">
        <f ca="1">IF(ISNUMBER(SEARCH($L$2,[1]Database!$A67)),MAX($A$1:A66)+1,0)</f>
        <v>63</v>
      </c>
      <c r="B67" s="625" t="str">
        <f>[1]Database!$A67</f>
        <v>22/2 CMR - SOLID</v>
      </c>
      <c r="J67" s="329" t="str">
        <f ca="1">IFERROR(VLOOKUP(ROWS($J$2:J67),$A$2:$B$7000,2,0),"")</f>
        <v>H30012</v>
      </c>
    </row>
    <row r="68" spans="1:10">
      <c r="A68" s="330">
        <f ca="1">IF(ISNUMBER(SEARCH($L$2,[1]Database!$A68)),MAX($A$1:A67)+1,0)</f>
        <v>64</v>
      </c>
      <c r="B68" s="625" t="str">
        <f>[1]Database!$A68</f>
        <v>H30020</v>
      </c>
      <c r="J68" s="329" t="str">
        <f ca="1">IFERROR(VLOOKUP(ROWS($J$2:J68),$A$2:$B$7000,2,0),"")</f>
        <v>MCA28-2404X-100</v>
      </c>
    </row>
    <row r="69" spans="1:10">
      <c r="A69" s="330">
        <f ca="1">IF(ISNUMBER(SEARCH($L$2,[1]Database!$A69)),MAX($A$1:A68)+1,0)</f>
        <v>65</v>
      </c>
      <c r="B69" s="625" t="str">
        <f>[1]Database!$A69</f>
        <v>H3001</v>
      </c>
      <c r="J69" s="329" t="str">
        <f ca="1">IFERROR(VLOOKUP(ROWS($J$2:J69),$A$2:$B$7000,2,0),"")</f>
        <v>C-0150HC</v>
      </c>
    </row>
    <row r="70" spans="1:10">
      <c r="A70" s="330">
        <f ca="1">IF(ISNUMBER(SEARCH($L$2,[1]Database!$A70)),MAX($A$1:A69)+1,0)</f>
        <v>66</v>
      </c>
      <c r="B70" s="625" t="str">
        <f>[1]Database!$A70</f>
        <v>H30012</v>
      </c>
      <c r="J70" s="329" t="str">
        <f ca="1">IFERROR(VLOOKUP(ROWS($J$2:J70),$A$2:$B$7000,2,0),"")</f>
        <v>C-0150E</v>
      </c>
    </row>
    <row r="71" spans="1:10">
      <c r="A71" s="330">
        <f ca="1">IF(ISNUMBER(SEARCH($L$2,[1]Database!$A71)),MAX($A$1:A70)+1,0)</f>
        <v>67</v>
      </c>
      <c r="B71" s="625" t="str">
        <f>[1]Database!$A71</f>
        <v>MCA28-2404X-100</v>
      </c>
      <c r="J71" s="329" t="str">
        <f ca="1">IFERROR(VLOOKUP(ROWS($J$2:J71),$A$2:$B$7000,2,0),"")</f>
        <v>YSM2</v>
      </c>
    </row>
    <row r="72" spans="1:10">
      <c r="A72" s="330">
        <f ca="1">IF(ISNUMBER(SEARCH($L$2,[1]Database!$A72)),MAX($A$1:A71)+1,0)</f>
        <v>68</v>
      </c>
      <c r="B72" s="625" t="str">
        <f>[1]Database!$A72</f>
        <v>C-0150HC</v>
      </c>
      <c r="J72" s="329" t="str">
        <f ca="1">IFERROR(VLOOKUP(ROWS($J$2:J72),$A$2:$B$7000,2,0),"")</f>
        <v>RXT2</v>
      </c>
    </row>
    <row r="73" spans="1:10">
      <c r="A73" s="330">
        <f ca="1">IF(ISNUMBER(SEARCH($L$2,[1]Database!$A73)),MAX($A$1:A72)+1,0)</f>
        <v>69</v>
      </c>
      <c r="B73" s="625" t="str">
        <f>[1]Database!$A73</f>
        <v>C-0150E</v>
      </c>
      <c r="J73" s="329" t="str">
        <f ca="1">IFERROR(VLOOKUP(ROWS($J$2:J73),$A$2:$B$7000,2,0),"")</f>
        <v>XTMXXXX</v>
      </c>
    </row>
    <row r="74" spans="1:10">
      <c r="A74" s="330">
        <f ca="1">IF(ISNUMBER(SEARCH($L$2,[1]Database!$A74)),MAX($A$1:A73)+1,0)</f>
        <v>70</v>
      </c>
      <c r="B74" s="625" t="str">
        <f>[1]Database!$A74</f>
        <v>YSM2</v>
      </c>
      <c r="J74" s="329" t="str">
        <f ca="1">IFERROR(VLOOKUP(ROWS($J$2:J74),$A$2:$B$7000,2,0),"")</f>
        <v>XSMXXXX</v>
      </c>
    </row>
    <row r="75" spans="1:10">
      <c r="A75" s="330">
        <f ca="1">IF(ISNUMBER(SEARCH($L$2,[1]Database!$A75)),MAX($A$1:A74)+1,0)</f>
        <v>71</v>
      </c>
      <c r="B75" s="625" t="str">
        <f>[1]Database!$A75</f>
        <v>RXT2</v>
      </c>
      <c r="J75" s="329" t="str">
        <f ca="1">IFERROR(VLOOKUP(ROWS($J$2:J75),$A$2:$B$7000,2,0),"")</f>
        <v>XY1</v>
      </c>
    </row>
    <row r="76" spans="1:10">
      <c r="A76" s="330">
        <f ca="1">IF(ISNUMBER(SEARCH($L$2,[1]Database!$A76)),MAX($A$1:A75)+1,0)</f>
        <v>72</v>
      </c>
      <c r="B76" s="625" t="str">
        <f>[1]Database!$A76</f>
        <v>XTMXXXX</v>
      </c>
      <c r="J76" s="329" t="str">
        <f ca="1">IFERROR(VLOOKUP(ROWS($J$2:J76),$A$2:$B$7000,2,0),"")</f>
        <v>PAC004</v>
      </c>
    </row>
    <row r="77" spans="1:10">
      <c r="A77" s="330">
        <f ca="1">IF(ISNUMBER(SEARCH($L$2,[1]Database!$A77)),MAX($A$1:A76)+1,0)</f>
        <v>73</v>
      </c>
      <c r="B77" s="625" t="str">
        <f>[1]Database!$A77</f>
        <v>XSMXXXX</v>
      </c>
      <c r="J77" s="329" t="str">
        <f ca="1">IFERROR(VLOOKUP(ROWS($J$2:J77),$A$2:$B$7000,2,0),"")</f>
        <v>WMA2S</v>
      </c>
    </row>
    <row r="78" spans="1:10">
      <c r="A78" s="330">
        <f ca="1">IF(ISNUMBER(SEARCH($L$2,[1]Database!$A78)),MAX($A$1:A77)+1,0)</f>
        <v>74</v>
      </c>
      <c r="B78" s="625" t="str">
        <f>[1]Database!$A78</f>
        <v>XY1</v>
      </c>
      <c r="J78" s="329" t="str">
        <f ca="1">IFERROR(VLOOKUP(ROWS($J$2:J78),$A$2:$B$7000,2,0),"")</f>
        <v>WMA1S</v>
      </c>
    </row>
    <row r="79" spans="1:10">
      <c r="A79" s="330">
        <f ca="1">IF(ISNUMBER(SEARCH($L$2,[1]Database!$A79)),MAX($A$1:A78)+1,0)</f>
        <v>75</v>
      </c>
      <c r="B79" s="625" t="str">
        <f>[1]Database!$A79</f>
        <v>PAC004</v>
      </c>
      <c r="J79" s="329" t="str">
        <f ca="1">IFERROR(VLOOKUP(ROWS($J$2:J79),$A$2:$B$7000,2,0),"")</f>
        <v>WM240AUS</v>
      </c>
    </row>
    <row r="80" spans="1:10">
      <c r="A80" s="330">
        <f ca="1">IF(ISNUMBER(SEARCH($L$2,[1]Database!$A80)),MAX($A$1:A79)+1,0)</f>
        <v>76</v>
      </c>
      <c r="B80" s="625" t="str">
        <f>[1]Database!$A80</f>
        <v>WMA2S</v>
      </c>
      <c r="J80" s="329" t="str">
        <f ca="1">IFERROR(VLOOKUP(ROWS($J$2:J80),$A$2:$B$7000,2,0),"")</f>
        <v>WM240SI</v>
      </c>
    </row>
    <row r="81" spans="1:10">
      <c r="A81" s="330">
        <f ca="1">IF(ISNUMBER(SEARCH($L$2,[1]Database!$A81)),MAX($A$1:A80)+1,0)</f>
        <v>77</v>
      </c>
      <c r="B81" s="625" t="str">
        <f>[1]Database!$A81</f>
        <v>WMA1S</v>
      </c>
      <c r="J81" s="329" t="str">
        <f ca="1">IFERROR(VLOOKUP(ROWS($J$2:J81),$A$2:$B$7000,2,0),"")</f>
        <v>WM240AUSI</v>
      </c>
    </row>
    <row r="82" spans="1:10">
      <c r="A82" s="330">
        <f ca="1">IF(ISNUMBER(SEARCH($L$2,[1]Database!$A82)),MAX($A$1:A81)+1,0)</f>
        <v>78</v>
      </c>
      <c r="B82" s="625" t="str">
        <f>[1]Database!$A82</f>
        <v>WM240AUS</v>
      </c>
      <c r="J82" s="329" t="str">
        <f ca="1">IFERROR(VLOOKUP(ROWS($J$2:J82),$A$2:$B$7000,2,0),"")</f>
        <v>WM230AUS</v>
      </c>
    </row>
    <row r="83" spans="1:10">
      <c r="A83" s="330">
        <f ca="1">IF(ISNUMBER(SEARCH($L$2,[1]Database!$A83)),MAX($A$1:A82)+1,0)</f>
        <v>79</v>
      </c>
      <c r="B83" s="625" t="str">
        <f>[1]Database!$A83</f>
        <v>WM240SI</v>
      </c>
      <c r="J83" s="329" t="str">
        <f ca="1">IFERROR(VLOOKUP(ROWS($J$2:J83),$A$2:$B$7000,2,0),"")</f>
        <v>WM230SI</v>
      </c>
    </row>
    <row r="84" spans="1:10">
      <c r="A84" s="330">
        <f ca="1">IF(ISNUMBER(SEARCH($L$2,[1]Database!$A84)),MAX($A$1:A83)+1,0)</f>
        <v>80</v>
      </c>
      <c r="B84" s="625" t="str">
        <f>[1]Database!$A84</f>
        <v>WM240AUSI</v>
      </c>
      <c r="J84" s="329" t="str">
        <f ca="1">IFERROR(VLOOKUP(ROWS($J$2:J84),$A$2:$B$7000,2,0),"")</f>
        <v>WM230AUSI</v>
      </c>
    </row>
    <row r="85" spans="1:10">
      <c r="A85" s="330">
        <f ca="1">IF(ISNUMBER(SEARCH($L$2,[1]Database!$A85)),MAX($A$1:A84)+1,0)</f>
        <v>81</v>
      </c>
      <c r="B85" s="625" t="str">
        <f>[1]Database!$A85</f>
        <v>WM230AUS</v>
      </c>
      <c r="J85" s="329" t="str">
        <f ca="1">IFERROR(VLOOKUP(ROWS($J$2:J85),$A$2:$B$7000,2,0),"")</f>
        <v>WM220AUS</v>
      </c>
    </row>
    <row r="86" spans="1:10">
      <c r="A86" s="330">
        <f ca="1">IF(ISNUMBER(SEARCH($L$2,[1]Database!$A86)),MAX($A$1:A85)+1,0)</f>
        <v>82</v>
      </c>
      <c r="B86" s="625" t="str">
        <f>[1]Database!$A86</f>
        <v>WM230SI</v>
      </c>
      <c r="J86" s="329" t="str">
        <f ca="1">IFERROR(VLOOKUP(ROWS($J$2:J86),$A$2:$B$7000,2,0),"")</f>
        <v>WM220SI</v>
      </c>
    </row>
    <row r="87" spans="1:10">
      <c r="A87" s="330">
        <f ca="1">IF(ISNUMBER(SEARCH($L$2,[1]Database!$A87)),MAX($A$1:A86)+1,0)</f>
        <v>83</v>
      </c>
      <c r="B87" s="625" t="str">
        <f>[1]Database!$A87</f>
        <v>WM230AUSI</v>
      </c>
      <c r="J87" s="329" t="str">
        <f ca="1">IFERROR(VLOOKUP(ROWS($J$2:J87),$A$2:$B$7000,2,0),"")</f>
        <v>WM220AUSI</v>
      </c>
    </row>
    <row r="88" spans="1:10">
      <c r="A88" s="330">
        <f ca="1">IF(ISNUMBER(SEARCH($L$2,[1]Database!$A88)),MAX($A$1:A87)+1,0)</f>
        <v>84</v>
      </c>
      <c r="B88" s="625" t="str">
        <f>[1]Database!$A88</f>
        <v>WM220AUS</v>
      </c>
      <c r="J88" s="329" t="str">
        <f ca="1">IFERROR(VLOOKUP(ROWS($J$2:J88),$A$2:$B$7000,2,0),"")</f>
        <v>WM210AUS</v>
      </c>
    </row>
    <row r="89" spans="1:10">
      <c r="A89" s="330">
        <f ca="1">IF(ISNUMBER(SEARCH($L$2,[1]Database!$A89)),MAX($A$1:A88)+1,0)</f>
        <v>85</v>
      </c>
      <c r="B89" s="625" t="str">
        <f>[1]Database!$A89</f>
        <v>WM220SI</v>
      </c>
      <c r="J89" s="329" t="str">
        <f ca="1">IFERROR(VLOOKUP(ROWS($J$2:J89),$A$2:$B$7000,2,0),"")</f>
        <v>WM210SI</v>
      </c>
    </row>
    <row r="90" spans="1:10">
      <c r="A90" s="330">
        <f ca="1">IF(ISNUMBER(SEARCH($L$2,[1]Database!$A90)),MAX($A$1:A89)+1,0)</f>
        <v>86</v>
      </c>
      <c r="B90" s="625" t="str">
        <f>[1]Database!$A90</f>
        <v>WM220AUSI</v>
      </c>
      <c r="J90" s="329" t="str">
        <f ca="1">IFERROR(VLOOKUP(ROWS($J$2:J90),$A$2:$B$7000,2,0),"")</f>
        <v>WM210AUSI</v>
      </c>
    </row>
    <row r="91" spans="1:10">
      <c r="A91" s="330">
        <f ca="1">IF(ISNUMBER(SEARCH($L$2,[1]Database!$A91)),MAX($A$1:A90)+1,0)</f>
        <v>87</v>
      </c>
      <c r="B91" s="625" t="str">
        <f>[1]Database!$A91</f>
        <v>WM210AUS</v>
      </c>
      <c r="J91" s="329" t="str">
        <f ca="1">IFERROR(VLOOKUP(ROWS($J$2:J91),$A$2:$B$7000,2,0),"")</f>
        <v>WM130AUS</v>
      </c>
    </row>
    <row r="92" spans="1:10">
      <c r="A92" s="330">
        <f ca="1">IF(ISNUMBER(SEARCH($L$2,[1]Database!$A92)),MAX($A$1:A91)+1,0)</f>
        <v>88</v>
      </c>
      <c r="B92" s="625" t="str">
        <f>[1]Database!$A92</f>
        <v>WM210SI</v>
      </c>
      <c r="J92" s="329" t="str">
        <f ca="1">IFERROR(VLOOKUP(ROWS($J$2:J92),$A$2:$B$7000,2,0),"")</f>
        <v>WM120AUS</v>
      </c>
    </row>
    <row r="93" spans="1:10">
      <c r="A93" s="330">
        <f ca="1">IF(ISNUMBER(SEARCH($L$2,[1]Database!$A93)),MAX($A$1:A92)+1,0)</f>
        <v>89</v>
      </c>
      <c r="B93" s="625" t="str">
        <f>[1]Database!$A93</f>
        <v>WM210AUSI</v>
      </c>
      <c r="J93" s="329" t="str">
        <f ca="1">IFERROR(VLOOKUP(ROWS($J$2:J93),$A$2:$B$7000,2,0),"")</f>
        <v>WM110AUS</v>
      </c>
    </row>
    <row r="94" spans="1:10">
      <c r="A94" s="330">
        <f ca="1">IF(ISNUMBER(SEARCH($L$2,[1]Database!$A94)),MAX($A$1:A93)+1,0)</f>
        <v>90</v>
      </c>
      <c r="B94" s="625" t="str">
        <f>[1]Database!$A94</f>
        <v>WM130AUS</v>
      </c>
      <c r="J94" s="329" t="str">
        <f ca="1">IFERROR(VLOOKUP(ROWS($J$2:J94),$A$2:$B$7000,2,0),"")</f>
        <v>WBMUS</v>
      </c>
    </row>
    <row r="95" spans="1:10">
      <c r="A95" s="330">
        <f ca="1">IF(ISNUMBER(SEARCH($L$2,[1]Database!$A95)),MAX($A$1:A94)+1,0)</f>
        <v>91</v>
      </c>
      <c r="B95" s="625" t="str">
        <f>[1]Database!$A95</f>
        <v>WM120AUS</v>
      </c>
      <c r="J95" s="329" t="str">
        <f ca="1">IFERROR(VLOOKUP(ROWS($J$2:J95),$A$2:$B$7000,2,0),"")</f>
        <v>WBAP</v>
      </c>
    </row>
    <row r="96" spans="1:10">
      <c r="A96" s="330">
        <f ca="1">IF(ISNUMBER(SEARCH($L$2,[1]Database!$A96)),MAX($A$1:A95)+1,0)</f>
        <v>92</v>
      </c>
      <c r="B96" s="625" t="str">
        <f>[1]Database!$A96</f>
        <v>WM110AUS</v>
      </c>
      <c r="J96" s="329" t="str">
        <f ca="1">IFERROR(VLOOKUP(ROWS($J$2:J96),$A$2:$B$7000,2,0),"")</f>
        <v>FVS150</v>
      </c>
    </row>
    <row r="97" spans="1:10">
      <c r="A97" s="330">
        <f ca="1">IF(ISNUMBER(SEARCH($L$2,[1]Database!$A97)),MAX($A$1:A96)+1,0)</f>
        <v>93</v>
      </c>
      <c r="B97" s="625" t="str">
        <f>[1]Database!$A97</f>
        <v>WBMUS</v>
      </c>
      <c r="J97" s="329" t="str">
        <f ca="1">IFERROR(VLOOKUP(ROWS($J$2:J97),$A$2:$B$7000,2,0),"")</f>
        <v>KSA1001B</v>
      </c>
    </row>
    <row r="98" spans="1:10">
      <c r="A98" s="330">
        <f ca="1">IF(ISNUMBER(SEARCH($L$2,[1]Database!$A98)),MAX($A$1:A97)+1,0)</f>
        <v>94</v>
      </c>
      <c r="B98" s="625" t="str">
        <f>[1]Database!$A98</f>
        <v>WBAP</v>
      </c>
      <c r="J98" s="329" t="str">
        <f ca="1">IFERROR(VLOOKUP(ROWS($J$2:J98),$A$2:$B$7000,2,0),"")</f>
        <v>KSA1001S</v>
      </c>
    </row>
    <row r="99" spans="1:10">
      <c r="A99" s="330">
        <f ca="1">IF(ISNUMBER(SEARCH($L$2,[1]Database!$A99)),MAX($A$1:A98)+1,0)</f>
        <v>95</v>
      </c>
      <c r="B99" s="625" t="str">
        <f>[1]Database!$A99</f>
        <v>FVS150</v>
      </c>
      <c r="J99" s="329" t="str">
        <f ca="1">IFERROR(VLOOKUP(ROWS($J$2:J99),$A$2:$B$7000,2,0),"")</f>
        <v>KWS220S</v>
      </c>
    </row>
    <row r="100" spans="1:10">
      <c r="A100" s="330">
        <f ca="1">IF(ISNUMBER(SEARCH($L$2,[1]Database!$A100)),MAX($A$1:A99)+1,0)</f>
        <v>96</v>
      </c>
      <c r="B100" s="625" t="str">
        <f>[1]Database!$A100</f>
        <v>KSA1001B</v>
      </c>
      <c r="J100" s="329" t="str">
        <f ca="1">IFERROR(VLOOKUP(ROWS($J$2:J100),$A$2:$B$7000,2,0),"")</f>
        <v>KWS220B</v>
      </c>
    </row>
    <row r="101" spans="1:10">
      <c r="A101" s="330">
        <f ca="1">IF(ISNUMBER(SEARCH($L$2,[1]Database!$A101)),MAX($A$1:A100)+1,0)</f>
        <v>97</v>
      </c>
      <c r="B101" s="625" t="str">
        <f>[1]Database!$A101</f>
        <v>KSA1001S</v>
      </c>
      <c r="J101" s="329" t="str">
        <f ca="1">IFERROR(VLOOKUP(ROWS($J$2:J101),$A$2:$B$7000,2,0),"")</f>
        <v>KWD320S</v>
      </c>
    </row>
    <row r="102" spans="1:10">
      <c r="A102" s="330">
        <f ca="1">IF(ISNUMBER(SEARCH($L$2,[1]Database!$A102)),MAX($A$1:A101)+1,0)</f>
        <v>98</v>
      </c>
      <c r="B102" s="625" t="str">
        <f>[1]Database!$A102</f>
        <v>KWS220S</v>
      </c>
      <c r="J102" s="329" t="str">
        <f ca="1">IFERROR(VLOOKUP(ROWS($J$2:J102),$A$2:$B$7000,2,0),"")</f>
        <v>KWD320B</v>
      </c>
    </row>
    <row r="103" spans="1:10">
      <c r="A103" s="330">
        <f ca="1">IF(ISNUMBER(SEARCH($L$2,[1]Database!$A103)),MAX($A$1:A102)+1,0)</f>
        <v>99</v>
      </c>
      <c r="B103" s="625" t="str">
        <f>[1]Database!$A103</f>
        <v>KWS220B</v>
      </c>
      <c r="J103" s="329" t="str">
        <f ca="1">IFERROR(VLOOKUP(ROWS($J$2:J103),$A$2:$B$7000,2,0),"")</f>
        <v>KWD220S</v>
      </c>
    </row>
    <row r="104" spans="1:10">
      <c r="A104" s="330">
        <f ca="1">IF(ISNUMBER(SEARCH($L$2,[1]Database!$A104)),MAX($A$1:A103)+1,0)</f>
        <v>100</v>
      </c>
      <c r="B104" s="625" t="str">
        <f>[1]Database!$A104</f>
        <v>KWD320S</v>
      </c>
      <c r="J104" s="329" t="str">
        <f ca="1">IFERROR(VLOOKUP(ROWS($J$2:J104),$A$2:$B$7000,2,0),"")</f>
        <v>KWD220B</v>
      </c>
    </row>
    <row r="105" spans="1:10">
      <c r="A105" s="330">
        <f ca="1">IF(ISNUMBER(SEARCH($L$2,[1]Database!$A105)),MAX($A$1:A104)+1,0)</f>
        <v>101</v>
      </c>
      <c r="B105" s="625" t="str">
        <f>[1]Database!$A105</f>
        <v>KWD320B</v>
      </c>
      <c r="J105" s="329" t="str">
        <f ca="1">IFERROR(VLOOKUP(ROWS($J$2:J105),$A$2:$B$7000,2,0),"")</f>
        <v>KWS320S</v>
      </c>
    </row>
    <row r="106" spans="1:10">
      <c r="A106" s="330">
        <f ca="1">IF(ISNUMBER(SEARCH($L$2,[1]Database!$A106)),MAX($A$1:A105)+1,0)</f>
        <v>102</v>
      </c>
      <c r="B106" s="625" t="str">
        <f>[1]Database!$A106</f>
        <v>KWD220S</v>
      </c>
      <c r="J106" s="329" t="str">
        <f ca="1">IFERROR(VLOOKUP(ROWS($J$2:J106),$A$2:$B$7000,2,0),"")</f>
        <v>KWS320B</v>
      </c>
    </row>
    <row r="107" spans="1:10">
      <c r="A107" s="330">
        <f ca="1">IF(ISNUMBER(SEARCH($L$2,[1]Database!$A107)),MAX($A$1:A106)+1,0)</f>
        <v>103</v>
      </c>
      <c r="B107" s="625" t="str">
        <f>[1]Database!$A107</f>
        <v>KWD220B</v>
      </c>
      <c r="J107" s="329" t="str">
        <f ca="1">IFERROR(VLOOKUP(ROWS($J$2:J107),$A$2:$B$7000,2,0),"")</f>
        <v>PAC101S</v>
      </c>
    </row>
    <row r="108" spans="1:10">
      <c r="A108" s="330">
        <f ca="1">IF(ISNUMBER(SEARCH($L$2,[1]Database!$A108)),MAX($A$1:A107)+1,0)</f>
        <v>104</v>
      </c>
      <c r="B108" s="625" t="str">
        <f>[1]Database!$A108</f>
        <v>KWS320S</v>
      </c>
      <c r="J108" s="329" t="str">
        <f ca="1">IFERROR(VLOOKUP(ROWS($J$2:J108),$A$2:$B$7000,2,0),"")</f>
        <v>KWY220S</v>
      </c>
    </row>
    <row r="109" spans="1:10">
      <c r="A109" s="330">
        <f ca="1">IF(ISNUMBER(SEARCH($L$2,[1]Database!$A109)),MAX($A$1:A108)+1,0)</f>
        <v>105</v>
      </c>
      <c r="B109" s="625" t="str">
        <f>[1]Database!$A109</f>
        <v>KWS320B</v>
      </c>
      <c r="J109" s="329" t="str">
        <f ca="1">IFERROR(VLOOKUP(ROWS($J$2:J109),$A$2:$B$7000,2,0),"")</f>
        <v>KWY220B</v>
      </c>
    </row>
    <row r="110" spans="1:10">
      <c r="A110" s="330">
        <f ca="1">IF(ISNUMBER(SEARCH($L$2,[1]Database!$A110)),MAX($A$1:A109)+1,0)</f>
        <v>106</v>
      </c>
      <c r="B110" s="625" t="str">
        <f>[1]Database!$A110</f>
        <v>PAC101S</v>
      </c>
      <c r="J110" s="329" t="str">
        <f ca="1">IFERROR(VLOOKUP(ROWS($J$2:J110),$A$2:$B$7000,2,0),"")</f>
        <v>KWG110S</v>
      </c>
    </row>
    <row r="111" spans="1:10">
      <c r="A111" s="330">
        <f ca="1">IF(ISNUMBER(SEARCH($L$2,[1]Database!$A111)),MAX($A$1:A110)+1,0)</f>
        <v>107</v>
      </c>
      <c r="B111" s="625" t="str">
        <f>[1]Database!$A111</f>
        <v>KWY220S</v>
      </c>
      <c r="J111" s="329" t="str">
        <f ca="1">IFERROR(VLOOKUP(ROWS($J$2:J111),$A$2:$B$7000,2,0),"")</f>
        <v>KWV110S</v>
      </c>
    </row>
    <row r="112" spans="1:10">
      <c r="A112" s="330">
        <f ca="1">IF(ISNUMBER(SEARCH($L$2,[1]Database!$A112)),MAX($A$1:A111)+1,0)</f>
        <v>108</v>
      </c>
      <c r="B112" s="625" t="str">
        <f>[1]Database!$A112</f>
        <v>KWY220B</v>
      </c>
      <c r="J112" s="329" t="str">
        <f ca="1">IFERROR(VLOOKUP(ROWS($J$2:J112),$A$2:$B$7000,2,0),"")</f>
        <v>KWV110B</v>
      </c>
    </row>
    <row r="113" spans="1:10">
      <c r="A113" s="330">
        <f ca="1">IF(ISNUMBER(SEARCH($L$2,[1]Database!$A113)),MAX($A$1:A112)+1,0)</f>
        <v>109</v>
      </c>
      <c r="B113" s="625" t="str">
        <f>[1]Database!$A113</f>
        <v>KWG110S</v>
      </c>
      <c r="J113" s="329" t="str">
        <f ca="1">IFERROR(VLOOKUP(ROWS($J$2:J113),$A$2:$B$7000,2,0),"")</f>
        <v>KWG110B</v>
      </c>
    </row>
    <row r="114" spans="1:10">
      <c r="A114" s="330">
        <f ca="1">IF(ISNUMBER(SEARCH($L$2,[1]Database!$A114)),MAX($A$1:A113)+1,0)</f>
        <v>110</v>
      </c>
      <c r="B114" s="625" t="str">
        <f>[1]Database!$A114</f>
        <v>KWV110S</v>
      </c>
      <c r="J114" s="329" t="str">
        <f ca="1">IFERROR(VLOOKUP(ROWS($J$2:J114),$A$2:$B$7000,2,0),"")</f>
        <v>KWB110S</v>
      </c>
    </row>
    <row r="115" spans="1:10">
      <c r="A115" s="330">
        <f ca="1">IF(ISNUMBER(SEARCH($L$2,[1]Database!$A115)),MAX($A$1:A114)+1,0)</f>
        <v>111</v>
      </c>
      <c r="B115" s="625" t="str">
        <f>[1]Database!$A115</f>
        <v>KWV110B</v>
      </c>
      <c r="J115" s="329" t="str">
        <f ca="1">IFERROR(VLOOKUP(ROWS($J$2:J115),$A$2:$B$7000,2,0),"")</f>
        <v>KWB110B</v>
      </c>
    </row>
    <row r="116" spans="1:10">
      <c r="A116" s="330">
        <f ca="1">IF(ISNUMBER(SEARCH($L$2,[1]Database!$A116)),MAX($A$1:A115)+1,0)</f>
        <v>112</v>
      </c>
      <c r="B116" s="625" t="str">
        <f>[1]Database!$A116</f>
        <v>KWG110B</v>
      </c>
      <c r="J116" s="329" t="str">
        <f ca="1">IFERROR(VLOOKUP(ROWS($J$2:J116),$A$2:$B$7000,2,0),"")</f>
        <v>FPA701-B1</v>
      </c>
    </row>
    <row r="117" spans="1:10">
      <c r="A117" s="330">
        <f ca="1">IF(ISNUMBER(SEARCH($L$2,[1]Database!$A117)),MAX($A$1:A116)+1,0)</f>
        <v>113</v>
      </c>
      <c r="B117" s="625" t="str">
        <f>[1]Database!$A117</f>
        <v>KWB110S</v>
      </c>
      <c r="J117" s="329" t="str">
        <f ca="1">IFERROR(VLOOKUP(ROWS($J$2:J117),$A$2:$B$7000,2,0),"")</f>
        <v>MSMVPU</v>
      </c>
    </row>
    <row r="118" spans="1:10">
      <c r="A118" s="330">
        <f ca="1">IF(ISNUMBER(SEARCH($L$2,[1]Database!$A118)),MAX($A$1:A117)+1,0)</f>
        <v>114</v>
      </c>
      <c r="B118" s="625" t="str">
        <f>[1]Database!$A118</f>
        <v>KWB110B</v>
      </c>
      <c r="J118" s="329" t="str">
        <f ca="1">IFERROR(VLOOKUP(ROWS($J$2:J118),$A$2:$B$7000,2,0),"")</f>
        <v>LSMVPU</v>
      </c>
    </row>
    <row r="119" spans="1:10">
      <c r="A119" s="330">
        <f ca="1">IF(ISNUMBER(SEARCH($L$2,[1]Database!$A119)),MAX($A$1:A118)+1,0)</f>
        <v>115</v>
      </c>
      <c r="B119" s="625" t="str">
        <f>[1]Database!$A119</f>
        <v>FPA701-B1</v>
      </c>
      <c r="J119" s="329" t="str">
        <f ca="1">IFERROR(VLOOKUP(ROWS($J$2:J119),$A$2:$B$7000,2,0),"")</f>
        <v>FVS200</v>
      </c>
    </row>
    <row r="120" spans="1:10">
      <c r="A120" s="330">
        <f ca="1">IF(ISNUMBER(SEARCH($L$2,[1]Database!$A120)),MAX($A$1:A119)+1,0)</f>
        <v>116</v>
      </c>
      <c r="B120" s="625" t="str">
        <f>[1]Database!$A120</f>
        <v>MSMVPU</v>
      </c>
      <c r="J120" s="329" t="str">
        <f ca="1">IFERROR(VLOOKUP(ROWS($J$2:J120),$A$2:$B$7000,2,0),"")</f>
        <v>FVS250</v>
      </c>
    </row>
    <row r="121" spans="1:10">
      <c r="A121" s="330">
        <f ca="1">IF(ISNUMBER(SEARCH($L$2,[1]Database!$A121)),MAX($A$1:A120)+1,0)</f>
        <v>117</v>
      </c>
      <c r="B121" s="625" t="str">
        <f>[1]Database!$A121</f>
        <v>LSMVPU</v>
      </c>
      <c r="J121" s="329" t="str">
        <f ca="1">IFERROR(VLOOKUP(ROWS($J$2:J121),$A$2:$B$7000,2,0),"")</f>
        <v>FVS251</v>
      </c>
    </row>
    <row r="122" spans="1:10">
      <c r="A122" s="330">
        <f ca="1">IF(ISNUMBER(SEARCH($L$2,[1]Database!$A122)),MAX($A$1:A121)+1,0)</f>
        <v>118</v>
      </c>
      <c r="B122" s="625" t="str">
        <f>[1]Database!$A122</f>
        <v>FVS200</v>
      </c>
      <c r="J122" s="329" t="str">
        <f ca="1">IFERROR(VLOOKUP(ROWS($J$2:J122),$A$2:$B$7000,2,0),"")</f>
        <v>PAC150</v>
      </c>
    </row>
    <row r="123" spans="1:10">
      <c r="A123" s="330">
        <f ca="1">IF(ISNUMBER(SEARCH($L$2,[1]Database!$A123)),MAX($A$1:A122)+1,0)</f>
        <v>119</v>
      </c>
      <c r="B123" s="625" t="str">
        <f>[1]Database!$A123</f>
        <v>FVS250</v>
      </c>
      <c r="J123" s="329" t="str">
        <f ca="1">IFERROR(VLOOKUP(ROWS($J$2:J123),$A$2:$B$7000,2,0),"")</f>
        <v>PAC715</v>
      </c>
    </row>
    <row r="124" spans="1:10">
      <c r="A124" s="330">
        <f ca="1">IF(ISNUMBER(SEARCH($L$2,[1]Database!$A124)),MAX($A$1:A123)+1,0)</f>
        <v>120</v>
      </c>
      <c r="B124" s="625" t="str">
        <f>[1]Database!$A124</f>
        <v>FVS251</v>
      </c>
      <c r="J124" s="329" t="str">
        <f ca="1">IFERROR(VLOOKUP(ROWS($J$2:J124),$A$2:$B$7000,2,0),"")</f>
        <v>CMA347</v>
      </c>
    </row>
    <row r="125" spans="1:10">
      <c r="A125" s="330">
        <f ca="1">IF(ISNUMBER(SEARCH($L$2,[1]Database!$A125)),MAX($A$1:A124)+1,0)</f>
        <v>121</v>
      </c>
      <c r="B125" s="625" t="str">
        <f>[1]Database!$A125</f>
        <v>PAC150</v>
      </c>
      <c r="J125" s="329" t="str">
        <f ca="1">IFERROR(VLOOKUP(ROWS($J$2:J125),$A$2:$B$7000,2,0),"")</f>
        <v>FSRV</v>
      </c>
    </row>
    <row r="126" spans="1:10">
      <c r="A126" s="330">
        <f ca="1">IF(ISNUMBER(SEARCH($L$2,[1]Database!$A126)),MAX($A$1:A125)+1,0)</f>
        <v>122</v>
      </c>
      <c r="B126" s="625" t="str">
        <f>[1]Database!$A126</f>
        <v>PAC715</v>
      </c>
      <c r="J126" s="329" t="str">
        <f ca="1">IFERROR(VLOOKUP(ROWS($J$2:J126),$A$2:$B$7000,2,0),"")</f>
        <v>FTRV</v>
      </c>
    </row>
    <row r="127" spans="1:10">
      <c r="A127" s="330">
        <f ca="1">IF(ISNUMBER(SEARCH($L$2,[1]Database!$A127)),MAX($A$1:A126)+1,0)</f>
        <v>123</v>
      </c>
      <c r="B127" s="625" t="str">
        <f>[1]Database!$A127</f>
        <v>CMA347</v>
      </c>
      <c r="J127" s="329" t="str">
        <f ca="1">IFERROR(VLOOKUP(ROWS($J$2:J127),$A$2:$B$7000,2,0),"")</f>
        <v>FSBVS</v>
      </c>
    </row>
    <row r="128" spans="1:10">
      <c r="A128" s="330">
        <f ca="1">IF(ISNUMBER(SEARCH($L$2,[1]Database!$A128)),MAX($A$1:A127)+1,0)</f>
        <v>124</v>
      </c>
      <c r="B128" s="625" t="str">
        <f>[1]Database!$A128</f>
        <v>FSRV</v>
      </c>
      <c r="J128" s="329" t="str">
        <f ca="1">IFERROR(VLOOKUP(ROWS($J$2:J128),$A$2:$B$7000,2,0),"")</f>
        <v>FSBVB</v>
      </c>
    </row>
    <row r="129" spans="1:10">
      <c r="A129" s="330">
        <f ca="1">IF(ISNUMBER(SEARCH($L$2,[1]Database!$A129)),MAX($A$1:A128)+1,0)</f>
        <v>125</v>
      </c>
      <c r="B129" s="625" t="str">
        <f>[1]Database!$A129</f>
        <v>FTRV</v>
      </c>
      <c r="J129" s="329" t="str">
        <f ca="1">IFERROR(VLOOKUP(ROWS($J$2:J129),$A$2:$B$7000,2,0),"")</f>
        <v>FSR4100</v>
      </c>
    </row>
    <row r="130" spans="1:10">
      <c r="A130" s="330">
        <f ca="1">IF(ISNUMBER(SEARCH($L$2,[1]Database!$A130)),MAX($A$1:A129)+1,0)</f>
        <v>126</v>
      </c>
      <c r="B130" s="625" t="str">
        <f>[1]Database!$A130</f>
        <v>FSBVS</v>
      </c>
      <c r="J130" s="329" t="str">
        <f ca="1">IFERROR(VLOOKUP(ROWS($J$2:J130),$A$2:$B$7000,2,0),"")</f>
        <v>FSB75100B</v>
      </c>
    </row>
    <row r="131" spans="1:10">
      <c r="A131" s="330">
        <f ca="1">IF(ISNUMBER(SEARCH($L$2,[1]Database!$A131)),MAX($A$1:A130)+1,0)</f>
        <v>127</v>
      </c>
      <c r="B131" s="625" t="str">
        <f>[1]Database!$A131</f>
        <v>FSBVB</v>
      </c>
      <c r="J131" s="329" t="str">
        <f ca="1">IFERROR(VLOOKUP(ROWS($J$2:J131),$A$2:$B$7000,2,0),"")</f>
        <v>FTR4100</v>
      </c>
    </row>
    <row r="132" spans="1:10">
      <c r="A132" s="330">
        <f ca="1">IF(ISNUMBER(SEARCH($L$2,[1]Database!$A132)),MAX($A$1:A131)+1,0)</f>
        <v>128</v>
      </c>
      <c r="B132" s="625" t="str">
        <f>[1]Database!$A132</f>
        <v>FSR4100</v>
      </c>
      <c r="J132" s="329" t="str">
        <f ca="1">IFERROR(VLOOKUP(ROWS($J$2:J132),$A$2:$B$7000,2,0),"")</f>
        <v>KTG230S</v>
      </c>
    </row>
    <row r="133" spans="1:10">
      <c r="A133" s="330">
        <f ca="1">IF(ISNUMBER(SEARCH($L$2,[1]Database!$A133)),MAX($A$1:A132)+1,0)</f>
        <v>129</v>
      </c>
      <c r="B133" s="625" t="str">
        <f>[1]Database!$A133</f>
        <v>FSB75100B</v>
      </c>
      <c r="J133" s="329" t="str">
        <f ca="1">IFERROR(VLOOKUP(ROWS($J$2:J133),$A$2:$B$7000,2,0),"")</f>
        <v>KTG230B</v>
      </c>
    </row>
    <row r="134" spans="1:10">
      <c r="A134" s="330">
        <f ca="1">IF(ISNUMBER(SEARCH($L$2,[1]Database!$A134)),MAX($A$1:A133)+1,0)</f>
        <v>130</v>
      </c>
      <c r="B134" s="625" t="str">
        <f>[1]Database!$A134</f>
        <v>FTR4100</v>
      </c>
      <c r="J134" s="329" t="str">
        <f ca="1">IFERROR(VLOOKUP(ROWS($J$2:J134),$A$2:$B$7000,2,0),"")</f>
        <v>VCM44E</v>
      </c>
    </row>
    <row r="135" spans="1:10">
      <c r="A135" s="330">
        <f ca="1">IF(ISNUMBER(SEARCH($L$2,[1]Database!$A135)),MAX($A$1:A134)+1,0)</f>
        <v>131</v>
      </c>
      <c r="B135" s="625" t="str">
        <f>[1]Database!$A135</f>
        <v>KTG230S</v>
      </c>
      <c r="J135" s="329" t="str">
        <f ca="1">IFERROR(VLOOKUP(ROWS($J$2:J135),$A$2:$B$7000,2,0),"")</f>
        <v>VCM94C</v>
      </c>
    </row>
    <row r="136" spans="1:10">
      <c r="A136" s="330">
        <f ca="1">IF(ISNUMBER(SEARCH($L$2,[1]Database!$A136)),MAX($A$1:A135)+1,0)</f>
        <v>132</v>
      </c>
      <c r="B136" s="625" t="str">
        <f>[1]Database!$A136</f>
        <v>KTG230B</v>
      </c>
      <c r="J136" s="329" t="str">
        <f ca="1">IFERROR(VLOOKUP(ROWS($J$2:J136),$A$2:$B$7000,2,0),"")</f>
        <v>VCMXXXX</v>
      </c>
    </row>
    <row r="137" spans="1:10">
      <c r="A137" s="330">
        <f ca="1">IF(ISNUMBER(SEARCH($L$2,[1]Database!$A137)),MAX($A$1:A136)+1,0)</f>
        <v>133</v>
      </c>
      <c r="B137" s="625" t="str">
        <f>[1]Database!$A137</f>
        <v>VCM44E</v>
      </c>
      <c r="J137" s="329" t="str">
        <f ca="1">IFERROR(VLOOKUP(ROWS($J$2:J137),$A$2:$B$7000,2,0),"")</f>
        <v>RPMBU</v>
      </c>
    </row>
    <row r="138" spans="1:10">
      <c r="A138" s="330">
        <f ca="1">IF(ISNUMBER(SEARCH($L$2,[1]Database!$A138)),MAX($A$1:A137)+1,0)</f>
        <v>134</v>
      </c>
      <c r="B138" s="625" t="str">
        <f>[1]Database!$A138</f>
        <v>VCM94C</v>
      </c>
      <c r="J138" s="329" t="str">
        <f ca="1">IFERROR(VLOOKUP(ROWS($J$2:J138),$A$2:$B$7000,2,0),"")</f>
        <v>RPMAUW</v>
      </c>
    </row>
    <row r="139" spans="1:10">
      <c r="A139" s="330">
        <f ca="1">IF(ISNUMBER(SEARCH($L$2,[1]Database!$A139)),MAX($A$1:A138)+1,0)</f>
        <v>135</v>
      </c>
      <c r="B139" s="625" t="str">
        <f>[1]Database!$A139</f>
        <v>VCMXXXX</v>
      </c>
      <c r="J139" s="329" t="str">
        <f ca="1">IFERROR(VLOOKUP(ROWS($J$2:J139),$A$2:$B$7000,2,0),"")</f>
        <v>RPMAU</v>
      </c>
    </row>
    <row r="140" spans="1:10">
      <c r="A140" s="330">
        <f ca="1">IF(ISNUMBER(SEARCH($L$2,[1]Database!$A140)),MAX($A$1:A139)+1,0)</f>
        <v>136</v>
      </c>
      <c r="B140" s="625" t="str">
        <f>[1]Database!$A140</f>
        <v>RPMBU</v>
      </c>
      <c r="J140" s="329" t="str">
        <f ca="1">IFERROR(VLOOKUP(ROWS($J$2:J140),$A$2:$B$7000,2,0),"")</f>
        <v>RPAUW</v>
      </c>
    </row>
    <row r="141" spans="1:10">
      <c r="A141" s="330">
        <f ca="1">IF(ISNUMBER(SEARCH($L$2,[1]Database!$A141)),MAX($A$1:A140)+1,0)</f>
        <v>137</v>
      </c>
      <c r="B141" s="625" t="str">
        <f>[1]Database!$A141</f>
        <v>RPMAUW</v>
      </c>
      <c r="J141" s="329" t="str">
        <f ca="1">IFERROR(VLOOKUP(ROWS($J$2:J141),$A$2:$B$7000,2,0),"")</f>
        <v>RPAUS</v>
      </c>
    </row>
    <row r="142" spans="1:10">
      <c r="A142" s="330">
        <f ca="1">IF(ISNUMBER(SEARCH($L$2,[1]Database!$A142)),MAX($A$1:A141)+1,0)</f>
        <v>138</v>
      </c>
      <c r="B142" s="625" t="str">
        <f>[1]Database!$A142</f>
        <v>RPMAU</v>
      </c>
      <c r="J142" s="329" t="str">
        <f ca="1">IFERROR(VLOOKUP(ROWS($J$2:J142),$A$2:$B$7000,2,0),"")</f>
        <v>RPAU</v>
      </c>
    </row>
    <row r="143" spans="1:10">
      <c r="A143" s="330">
        <f ca="1">IF(ISNUMBER(SEARCH($L$2,[1]Database!$A143)),MAX($A$1:A142)+1,0)</f>
        <v>139</v>
      </c>
      <c r="B143" s="625" t="str">
        <f>[1]Database!$A143</f>
        <v>RPAUW</v>
      </c>
      <c r="J143" s="329" t="str">
        <f ca="1">IFERROR(VLOOKUP(ROWS($J$2:J143),$A$2:$B$7000,2,0),"")</f>
        <v>PSBUS</v>
      </c>
    </row>
    <row r="144" spans="1:10">
      <c r="A144" s="330">
        <f ca="1">IF(ISNUMBER(SEARCH($L$2,[1]Database!$A144)),MAX($A$1:A143)+1,0)</f>
        <v>140</v>
      </c>
      <c r="B144" s="625" t="str">
        <f>[1]Database!$A144</f>
        <v>RPAUS</v>
      </c>
      <c r="J144" s="329" t="str">
        <f ca="1">IFERROR(VLOOKUP(ROWS($J$2:J144),$A$2:$B$7000,2,0),"")</f>
        <v>MSBUS</v>
      </c>
    </row>
    <row r="145" spans="1:10">
      <c r="A145" s="330">
        <f ca="1">IF(ISNUMBER(SEARCH($L$2,[1]Database!$A145)),MAX($A$1:A144)+1,0)</f>
        <v>141</v>
      </c>
      <c r="B145" s="625" t="str">
        <f>[1]Database!$A145</f>
        <v>RPAU</v>
      </c>
      <c r="J145" s="329" t="str">
        <f ca="1">IFERROR(VLOOKUP(ROWS($J$2:J145),$A$2:$B$7000,2,0),"")</f>
        <v>MSBUB</v>
      </c>
    </row>
    <row r="146" spans="1:10">
      <c r="A146" s="330">
        <f ca="1">IF(ISNUMBER(SEARCH($L$2,[1]Database!$A146)),MAX($A$1:A145)+1,0)</f>
        <v>142</v>
      </c>
      <c r="B146" s="625" t="str">
        <f>[1]Database!$A146</f>
        <v>PSBUS</v>
      </c>
      <c r="J146" s="329" t="str">
        <f ca="1">IFERROR(VLOOKUP(ROWS($J$2:J146),$A$2:$B$7000,2,0),"")</f>
        <v>JSBUS</v>
      </c>
    </row>
    <row r="147" spans="1:10">
      <c r="A147" s="330">
        <f ca="1">IF(ISNUMBER(SEARCH($L$2,[1]Database!$A147)),MAX($A$1:A146)+1,0)</f>
        <v>143</v>
      </c>
      <c r="B147" s="625" t="str">
        <f>[1]Database!$A147</f>
        <v>MSBUS</v>
      </c>
      <c r="J147" s="329" t="str">
        <f ca="1">IFERROR(VLOOKUP(ROWS($J$2:J147),$A$2:$B$7000,2,0),"")</f>
        <v>JSBUB</v>
      </c>
    </row>
    <row r="148" spans="1:10">
      <c r="A148" s="330">
        <f ca="1">IF(ISNUMBER(SEARCH($L$2,[1]Database!$A148)),MAX($A$1:A147)+1,0)</f>
        <v>144</v>
      </c>
      <c r="B148" s="625" t="str">
        <f>[1]Database!$A148</f>
        <v>MSBUB</v>
      </c>
      <c r="J148" s="329" t="str">
        <f ca="1">IFERROR(VLOOKUP(ROWS($J$2:J148),$A$2:$B$7000,2,0),"")</f>
        <v>SLMOW</v>
      </c>
    </row>
    <row r="149" spans="1:10">
      <c r="A149" s="330">
        <f ca="1">IF(ISNUMBER(SEARCH($L$2,[1]Database!$A149)),MAX($A$1:A148)+1,0)</f>
        <v>145</v>
      </c>
      <c r="B149" s="625" t="str">
        <f>[1]Database!$A149</f>
        <v>JSBUS</v>
      </c>
      <c r="J149" s="329" t="str">
        <f ca="1">IFERROR(VLOOKUP(ROWS($J$2:J149),$A$2:$B$7000,2,0),"")</f>
        <v>SLMOS</v>
      </c>
    </row>
    <row r="150" spans="1:10">
      <c r="A150" s="330">
        <f ca="1">IF(ISNUMBER(SEARCH($L$2,[1]Database!$A150)),MAX($A$1:A149)+1,0)</f>
        <v>146</v>
      </c>
      <c r="B150" s="625" t="str">
        <f>[1]Database!$A150</f>
        <v>JSBUB</v>
      </c>
      <c r="J150" s="329" t="str">
        <f ca="1">IFERROR(VLOOKUP(ROWS($J$2:J150),$A$2:$B$7000,2,0),"")</f>
        <v>SLMO</v>
      </c>
    </row>
    <row r="151" spans="1:10">
      <c r="A151" s="330">
        <f ca="1">IF(ISNUMBER(SEARCH($L$2,[1]Database!$A151)),MAX($A$1:A150)+1,0)</f>
        <v>147</v>
      </c>
      <c r="B151" s="625" t="str">
        <f>[1]Database!$A151</f>
        <v>SLMOW</v>
      </c>
      <c r="J151" s="329" t="str">
        <f ca="1">IFERROR(VLOOKUP(ROWS($J$2:J151),$A$2:$B$7000,2,0),"")</f>
        <v>SLBOW</v>
      </c>
    </row>
    <row r="152" spans="1:10">
      <c r="A152" s="330">
        <f ca="1">IF(ISNUMBER(SEARCH($L$2,[1]Database!$A152)),MAX($A$1:A151)+1,0)</f>
        <v>148</v>
      </c>
      <c r="B152" s="625" t="str">
        <f>[1]Database!$A152</f>
        <v>SLMOS</v>
      </c>
      <c r="J152" s="329" t="str">
        <f ca="1">IFERROR(VLOOKUP(ROWS($J$2:J152),$A$2:$B$7000,2,0),"")</f>
        <v>SLBOS</v>
      </c>
    </row>
    <row r="153" spans="1:10">
      <c r="A153" s="330">
        <f ca="1">IF(ISNUMBER(SEARCH($L$2,[1]Database!$A153)),MAX($A$1:A152)+1,0)</f>
        <v>149</v>
      </c>
      <c r="B153" s="625" t="str">
        <f>[1]Database!$A153</f>
        <v>SLMO</v>
      </c>
      <c r="J153" s="329" t="str">
        <f ca="1">IFERROR(VLOOKUP(ROWS($J$2:J153),$A$2:$B$7000,2,0),"")</f>
        <v>SLBO</v>
      </c>
    </row>
    <row r="154" spans="1:10">
      <c r="A154" s="330">
        <f ca="1">IF(ISNUMBER(SEARCH($L$2,[1]Database!$A154)),MAX($A$1:A153)+1,0)</f>
        <v>150</v>
      </c>
      <c r="B154" s="625" t="str">
        <f>[1]Database!$A154</f>
        <v>SLBOW</v>
      </c>
      <c r="J154" s="329" t="str">
        <f ca="1">IFERROR(VLOOKUP(ROWS($J$2:J154),$A$2:$B$7000,2,0),"")</f>
        <v>WBAU</v>
      </c>
    </row>
    <row r="155" spans="1:10">
      <c r="A155" s="330">
        <f ca="1">IF(ISNUMBER(SEARCH($L$2,[1]Database!$A155)),MAX($A$1:A154)+1,0)</f>
        <v>151</v>
      </c>
      <c r="B155" s="625" t="str">
        <f>[1]Database!$A155</f>
        <v>SLBOS</v>
      </c>
      <c r="J155" s="329" t="str">
        <f ca="1">IFERROR(VLOOKUP(ROWS($J$2:J155),$A$2:$B$7000,2,0),"")</f>
        <v>HBU</v>
      </c>
    </row>
    <row r="156" spans="1:10">
      <c r="A156" s="330">
        <f ca="1">IF(ISNUMBER(SEARCH($L$2,[1]Database!$A156)),MAX($A$1:A155)+1,0)</f>
        <v>152</v>
      </c>
      <c r="B156" s="625" t="str">
        <f>[1]Database!$A156</f>
        <v>SLBO</v>
      </c>
      <c r="J156" s="329" t="str">
        <f ca="1">IFERROR(VLOOKUP(ROWS($J$2:J156),$A$2:$B$7000,2,0),"")</f>
        <v>FHBU</v>
      </c>
    </row>
    <row r="157" spans="1:10">
      <c r="A157" s="330">
        <f ca="1">IF(ISNUMBER(SEARCH($L$2,[1]Database!$A157)),MAX($A$1:A156)+1,0)</f>
        <v>153</v>
      </c>
      <c r="B157" s="625" t="str">
        <f>[1]Database!$A157</f>
        <v>WBAU</v>
      </c>
      <c r="J157" s="329" t="str">
        <f ca="1">IFERROR(VLOOKUP(ROWS($J$2:J157),$A$2:$B$7000,2,0),"")</f>
        <v>QMP1C</v>
      </c>
    </row>
    <row r="158" spans="1:10">
      <c r="A158" s="330">
        <f ca="1">IF(ISNUMBER(SEARCH($L$2,[1]Database!$A158)),MAX($A$1:A157)+1,0)</f>
        <v>154</v>
      </c>
      <c r="B158" s="625" t="str">
        <f>[1]Database!$A158</f>
        <v>HBU</v>
      </c>
      <c r="J158" s="329" t="str">
        <f ca="1">IFERROR(VLOOKUP(ROWS($J$2:J158),$A$2:$B$7000,2,0),"")</f>
        <v>PAC251</v>
      </c>
    </row>
    <row r="159" spans="1:10">
      <c r="A159" s="330">
        <f ca="1">IF(ISNUMBER(SEARCH($L$2,[1]Database!$A159)),MAX($A$1:A158)+1,0)</f>
        <v>155</v>
      </c>
      <c r="B159" s="625" t="str">
        <f>[1]Database!$A159</f>
        <v>FHBU</v>
      </c>
      <c r="J159" s="329" t="str">
        <f ca="1">IFERROR(VLOOKUP(ROWS($J$2:J159),$A$2:$B$7000,2,0),"")</f>
        <v>LCDA215C</v>
      </c>
    </row>
    <row r="160" spans="1:10">
      <c r="A160" s="330">
        <f ca="1">IF(ISNUMBER(SEARCH($L$2,[1]Database!$A160)),MAX($A$1:A159)+1,0)</f>
        <v>156</v>
      </c>
      <c r="B160" s="625" t="str">
        <f>[1]Database!$A160</f>
        <v>QMP1C</v>
      </c>
      <c r="J160" s="329" t="str">
        <f ca="1">IFERROR(VLOOKUP(ROWS($J$2:J160),$A$2:$B$7000,2,0),"")</f>
        <v>KSY220S</v>
      </c>
    </row>
    <row r="161" spans="1:10">
      <c r="A161" s="330">
        <f ca="1">IF(ISNUMBER(SEARCH($L$2,[1]Database!$A161)),MAX($A$1:A160)+1,0)</f>
        <v>157</v>
      </c>
      <c r="B161" s="625" t="str">
        <f>[1]Database!$A161</f>
        <v>PAC251</v>
      </c>
      <c r="J161" s="329" t="str">
        <f ca="1">IFERROR(VLOOKUP(ROWS($J$2:J161),$A$2:$B$7000,2,0),"")</f>
        <v>KSY220B</v>
      </c>
    </row>
    <row r="162" spans="1:10">
      <c r="A162" s="330">
        <f ca="1">IF(ISNUMBER(SEARCH($L$2,[1]Database!$A162)),MAX($A$1:A161)+1,0)</f>
        <v>158</v>
      </c>
      <c r="B162" s="625" t="str">
        <f>[1]Database!$A162</f>
        <v>LCDA215C</v>
      </c>
      <c r="J162" s="329" t="str">
        <f ca="1">IFERROR(VLOOKUP(ROWS($J$2:J162),$A$2:$B$7000,2,0),"")</f>
        <v>KSG110S</v>
      </c>
    </row>
    <row r="163" spans="1:10">
      <c r="A163" s="330">
        <f ca="1">IF(ISNUMBER(SEARCH($L$2,[1]Database!$A163)),MAX($A$1:A162)+1,0)</f>
        <v>159</v>
      </c>
      <c r="B163" s="625" t="str">
        <f>[1]Database!$A163</f>
        <v>KSY220S</v>
      </c>
      <c r="J163" s="329" t="str">
        <f ca="1">IFERROR(VLOOKUP(ROWS($J$2:J163),$A$2:$B$7000,2,0),"")</f>
        <v>KSG110B</v>
      </c>
    </row>
    <row r="164" spans="1:10">
      <c r="A164" s="330">
        <f ca="1">IF(ISNUMBER(SEARCH($L$2,[1]Database!$A164)),MAX($A$1:A163)+1,0)</f>
        <v>160</v>
      </c>
      <c r="B164" s="625" t="str">
        <f>[1]Database!$A164</f>
        <v>KSY220B</v>
      </c>
      <c r="J164" s="329" t="str">
        <f ca="1">IFERROR(VLOOKUP(ROWS($J$2:J164),$A$2:$B$7000,2,0),"")</f>
        <v>CMA370</v>
      </c>
    </row>
    <row r="165" spans="1:10">
      <c r="A165" s="330">
        <f ca="1">IF(ISNUMBER(SEARCH($L$2,[1]Database!$A165)),MAX($A$1:A164)+1,0)</f>
        <v>161</v>
      </c>
      <c r="B165" s="625" t="str">
        <f>[1]Database!$A165</f>
        <v>KSG110S</v>
      </c>
      <c r="J165" s="329" t="str">
        <f ca="1">IFERROR(VLOOKUP(ROWS($J$2:J165),$A$2:$B$7000,2,0),"")</f>
        <v>CMA372</v>
      </c>
    </row>
    <row r="166" spans="1:10">
      <c r="A166" s="330">
        <f ca="1">IF(ISNUMBER(SEARCH($L$2,[1]Database!$A166)),MAX($A$1:A165)+1,0)</f>
        <v>162</v>
      </c>
      <c r="B166" s="625" t="str">
        <f>[1]Database!$A166</f>
        <v>KSG110B</v>
      </c>
      <c r="J166" s="329" t="str">
        <f ca="1">IFERROR(VLOOKUP(ROWS($J$2:J166),$A$2:$B$7000,2,0),"")</f>
        <v>MCDV</v>
      </c>
    </row>
    <row r="167" spans="1:10">
      <c r="A167" s="330">
        <f ca="1">IF(ISNUMBER(SEARCH($L$2,[1]Database!$A167)),MAX($A$1:A166)+1,0)</f>
        <v>163</v>
      </c>
      <c r="B167" s="625" t="str">
        <f>[1]Database!$A167</f>
        <v>CMA370</v>
      </c>
      <c r="J167" s="329" t="str">
        <f ca="1">IFERROR(VLOOKUP(ROWS($J$2:J167),$A$2:$B$7000,2,0),"")</f>
        <v>MCD6000</v>
      </c>
    </row>
    <row r="168" spans="1:10">
      <c r="A168" s="330">
        <f ca="1">IF(ISNUMBER(SEARCH($L$2,[1]Database!$A168)),MAX($A$1:A167)+1,0)</f>
        <v>164</v>
      </c>
      <c r="B168" s="625" t="str">
        <f>[1]Database!$A168</f>
        <v>CMA372</v>
      </c>
      <c r="J168" s="329" t="str">
        <f ca="1">IFERROR(VLOOKUP(ROWS($J$2:J168),$A$2:$B$7000,2,0),"")</f>
        <v>MCDXXXX</v>
      </c>
    </row>
    <row r="169" spans="1:10">
      <c r="A169" s="330">
        <f ca="1">IF(ISNUMBER(SEARCH($L$2,[1]Database!$A169)),MAX($A$1:A168)+1,0)</f>
        <v>165</v>
      </c>
      <c r="B169" s="625" t="str">
        <f>[1]Database!$A169</f>
        <v>MCDV</v>
      </c>
      <c r="J169" s="329" t="str">
        <f ca="1">IFERROR(VLOOKUP(ROWS($J$2:J169),$A$2:$B$7000,2,0),"")</f>
        <v>MCDU</v>
      </c>
    </row>
    <row r="170" spans="1:10">
      <c r="A170" s="330">
        <f ca="1">IF(ISNUMBER(SEARCH($L$2,[1]Database!$A170)),MAX($A$1:A169)+1,0)</f>
        <v>166</v>
      </c>
      <c r="B170" s="625" t="str">
        <f>[1]Database!$A170</f>
        <v>MCD6000</v>
      </c>
      <c r="J170" s="329" t="str">
        <f ca="1">IFERROR(VLOOKUP(ROWS($J$2:J170),$A$2:$B$7000,2,0),"")</f>
        <v>KSA1019S</v>
      </c>
    </row>
    <row r="171" spans="1:10">
      <c r="A171" s="330">
        <f ca="1">IF(ISNUMBER(SEARCH($L$2,[1]Database!$A171)),MAX($A$1:A170)+1,0)</f>
        <v>167</v>
      </c>
      <c r="B171" s="625" t="str">
        <f>[1]Database!$A171</f>
        <v>MCDXXXX</v>
      </c>
      <c r="J171" s="329" t="str">
        <f ca="1">IFERROR(VLOOKUP(ROWS($J$2:J171),$A$2:$B$7000,2,0),"")</f>
        <v>KSA1019B</v>
      </c>
    </row>
    <row r="172" spans="1:10">
      <c r="A172" s="330">
        <f ca="1">IF(ISNUMBER(SEARCH($L$2,[1]Database!$A172)),MAX($A$1:A171)+1,0)</f>
        <v>168</v>
      </c>
      <c r="B172" s="625" t="str">
        <f>[1]Database!$A172</f>
        <v>MCDU</v>
      </c>
      <c r="J172" s="329" t="str">
        <f ca="1">IFERROR(VLOOKUP(ROWS($J$2:J172),$A$2:$B$7000,2,0),"")</f>
        <v>TPSXXXX</v>
      </c>
    </row>
    <row r="173" spans="1:10">
      <c r="A173" s="330">
        <f ca="1">IF(ISNUMBER(SEARCH($L$2,[1]Database!$A173)),MAX($A$1:A172)+1,0)</f>
        <v>169</v>
      </c>
      <c r="B173" s="625" t="str">
        <f>[1]Database!$A173</f>
        <v>KSA1019S</v>
      </c>
      <c r="J173" s="329" t="str">
        <f ca="1">IFERROR(VLOOKUP(ROWS($J$2:J173),$A$2:$B$7000,2,0),"")</f>
        <v>TPSU</v>
      </c>
    </row>
    <row r="174" spans="1:10">
      <c r="A174" s="330">
        <f ca="1">IF(ISNUMBER(SEARCH($L$2,[1]Database!$A174)),MAX($A$1:A173)+1,0)</f>
        <v>170</v>
      </c>
      <c r="B174" s="625" t="str">
        <f>[1]Database!$A174</f>
        <v>KSA1019B</v>
      </c>
      <c r="J174" s="329" t="str">
        <f ca="1">IFERROR(VLOOKUP(ROWS($J$2:J174),$A$2:$B$7000,2,0),"")</f>
        <v>TPS2000B</v>
      </c>
    </row>
    <row r="175" spans="1:10">
      <c r="A175" s="330">
        <f ca="1">IF(ISNUMBER(SEARCH($L$2,[1]Database!$A175)),MAX($A$1:A174)+1,0)</f>
        <v>171</v>
      </c>
      <c r="B175" s="625" t="str">
        <f>[1]Database!$A175</f>
        <v>TPSXXXX</v>
      </c>
      <c r="J175" s="329" t="str">
        <f ca="1">IFERROR(VLOOKUP(ROWS($J$2:J175),$A$2:$B$7000,2,0),"")</f>
        <v>TPPU</v>
      </c>
    </row>
    <row r="176" spans="1:10">
      <c r="A176" s="330">
        <f ca="1">IF(ISNUMBER(SEARCH($L$2,[1]Database!$A176)),MAX($A$1:A175)+1,0)</f>
        <v>172</v>
      </c>
      <c r="B176" s="625" t="str">
        <f>[1]Database!$A176</f>
        <v>TPSU</v>
      </c>
      <c r="J176" s="329" t="str">
        <f ca="1">IFERROR(VLOOKUP(ROWS($J$2:J176),$A$2:$B$7000,2,0),"")</f>
        <v>TPP2000B</v>
      </c>
    </row>
    <row r="177" spans="1:10">
      <c r="A177" s="330">
        <f ca="1">IF(ISNUMBER(SEARCH($L$2,[1]Database!$A177)),MAX($A$1:A176)+1,0)</f>
        <v>173</v>
      </c>
      <c r="B177" s="625" t="str">
        <f>[1]Database!$A177</f>
        <v>TPS2000B</v>
      </c>
      <c r="J177" s="329" t="str">
        <f ca="1">IFERROR(VLOOKUP(ROWS($J$2:J177),$A$2:$B$7000,2,0),"")</f>
        <v>TPA111</v>
      </c>
    </row>
    <row r="178" spans="1:10">
      <c r="A178" s="330">
        <f ca="1">IF(ISNUMBER(SEARCH($L$2,[1]Database!$A178)),MAX($A$1:A177)+1,0)</f>
        <v>174</v>
      </c>
      <c r="B178" s="625" t="str">
        <f>[1]Database!$A178</f>
        <v>TPPU</v>
      </c>
      <c r="J178" s="329" t="str">
        <f ca="1">IFERROR(VLOOKUP(ROWS($J$2:J178),$A$2:$B$7000,2,0),"")</f>
        <v>CMA366</v>
      </c>
    </row>
    <row r="179" spans="1:10">
      <c r="A179" s="330">
        <f ca="1">IF(ISNUMBER(SEARCH($L$2,[1]Database!$A179)),MAX($A$1:A178)+1,0)</f>
        <v>175</v>
      </c>
      <c r="B179" s="625" t="str">
        <f>[1]Database!$A179</f>
        <v>TPP2000B</v>
      </c>
      <c r="J179" s="329" t="str">
        <f ca="1">IFERROR(VLOOKUP(ROWS($J$2:J179),$A$2:$B$7000,2,0),"")</f>
        <v>TPA112</v>
      </c>
    </row>
    <row r="180" spans="1:10">
      <c r="A180" s="330">
        <f ca="1">IF(ISNUMBER(SEARCH($L$2,[1]Database!$A180)),MAX($A$1:A179)+1,0)</f>
        <v>176</v>
      </c>
      <c r="B180" s="625" t="str">
        <f>[1]Database!$A180</f>
        <v>TPA111</v>
      </c>
      <c r="J180" s="329" t="str">
        <f ca="1">IFERROR(VLOOKUP(ROWS($J$2:J180),$A$2:$B$7000,2,0),"")</f>
        <v>TPK5</v>
      </c>
    </row>
    <row r="181" spans="1:10">
      <c r="A181" s="330">
        <f ca="1">IF(ISNUMBER(SEARCH($L$2,[1]Database!$A181)),MAX($A$1:A180)+1,0)</f>
        <v>177</v>
      </c>
      <c r="B181" s="625" t="str">
        <f>[1]Database!$A181</f>
        <v>CMA366</v>
      </c>
      <c r="J181" s="329" t="str">
        <f ca="1">IFERROR(VLOOKUP(ROWS($J$2:J181),$A$2:$B$7000,2,0),"")</f>
        <v>TPK4</v>
      </c>
    </row>
    <row r="182" spans="1:10">
      <c r="A182" s="330">
        <f ca="1">IF(ISNUMBER(SEARCH($L$2,[1]Database!$A182)),MAX($A$1:A181)+1,0)</f>
        <v>178</v>
      </c>
      <c r="B182" s="625" t="str">
        <f>[1]Database!$A182</f>
        <v>TPA112</v>
      </c>
      <c r="J182" s="329" t="str">
        <f ca="1">IFERROR(VLOOKUP(ROWS($J$2:J182),$A$2:$B$7000,2,0),"")</f>
        <v>TPK3</v>
      </c>
    </row>
    <row r="183" spans="1:10">
      <c r="A183" s="330">
        <f ca="1">IF(ISNUMBER(SEARCH($L$2,[1]Database!$A183)),MAX($A$1:A182)+1,0)</f>
        <v>179</v>
      </c>
      <c r="B183" s="625" t="str">
        <f>[1]Database!$A183</f>
        <v>TPK5</v>
      </c>
      <c r="J183" s="329" t="str">
        <f ca="1">IFERROR(VLOOKUP(ROWS($J$2:J183),$A$2:$B$7000,2,0),"")</f>
        <v>CMA365</v>
      </c>
    </row>
    <row r="184" spans="1:10">
      <c r="A184" s="330">
        <f ca="1">IF(ISNUMBER(SEARCH($L$2,[1]Database!$A184)),MAX($A$1:A183)+1,0)</f>
        <v>180</v>
      </c>
      <c r="B184" s="625" t="str">
        <f>[1]Database!$A184</f>
        <v>TPK4</v>
      </c>
      <c r="J184" s="329" t="str">
        <f ca="1">IFERROR(VLOOKUP(ROWS($J$2:J184),$A$2:$B$7000,2,0),"")</f>
        <v>TMA100</v>
      </c>
    </row>
    <row r="185" spans="1:10">
      <c r="A185" s="330">
        <f ca="1">IF(ISNUMBER(SEARCH($L$2,[1]Database!$A185)),MAX($A$1:A184)+1,0)</f>
        <v>181</v>
      </c>
      <c r="B185" s="625" t="str">
        <f>[1]Database!$A185</f>
        <v>TPK3</v>
      </c>
      <c r="J185" s="329" t="str">
        <f ca="1">IFERROR(VLOOKUP(ROWS($J$2:J185),$A$2:$B$7000,2,0),"")</f>
        <v>KCB110S</v>
      </c>
    </row>
    <row r="186" spans="1:10">
      <c r="A186" s="330">
        <f ca="1">IF(ISNUMBER(SEARCH($L$2,[1]Database!$A186)),MAX($A$1:A185)+1,0)</f>
        <v>182</v>
      </c>
      <c r="B186" s="625" t="str">
        <f>[1]Database!$A186</f>
        <v>CMA365</v>
      </c>
      <c r="J186" s="329" t="str">
        <f ca="1">IFERROR(VLOOKUP(ROWS($J$2:J186),$A$2:$B$7000,2,0),"")</f>
        <v>KCB110B</v>
      </c>
    </row>
    <row r="187" spans="1:10">
      <c r="A187" s="330">
        <f ca="1">IF(ISNUMBER(SEARCH($L$2,[1]Database!$A187)),MAX($A$1:A186)+1,0)</f>
        <v>183</v>
      </c>
      <c r="B187" s="625" t="str">
        <f>[1]Database!$A187</f>
        <v>TMA100</v>
      </c>
      <c r="J187" s="329" t="str">
        <f ca="1">IFERROR(VLOOKUP(ROWS($J$2:J187),$A$2:$B$7000,2,0),"")</f>
        <v>KMA320S</v>
      </c>
    </row>
    <row r="188" spans="1:10">
      <c r="A188" s="330">
        <f ca="1">IF(ISNUMBER(SEARCH($L$2,[1]Database!$A188)),MAX($A$1:A187)+1,0)</f>
        <v>184</v>
      </c>
      <c r="B188" s="625" t="str">
        <f>[1]Database!$A188</f>
        <v>KCB110S</v>
      </c>
      <c r="J188" s="329" t="str">
        <f ca="1">IFERROR(VLOOKUP(ROWS($J$2:J188),$A$2:$B$7000,2,0),"")</f>
        <v>KMA320B</v>
      </c>
    </row>
    <row r="189" spans="1:10">
      <c r="A189" s="330">
        <f ca="1">IF(ISNUMBER(SEARCH($L$2,[1]Database!$A189)),MAX($A$1:A188)+1,0)</f>
        <v>185</v>
      </c>
      <c r="B189" s="625" t="str">
        <f>[1]Database!$A189</f>
        <v>KCB110B</v>
      </c>
      <c r="J189" s="329" t="str">
        <f ca="1">IFERROR(VLOOKUP(ROWS($J$2:J189),$A$2:$B$7000,2,0),"")</f>
        <v>KTA320S</v>
      </c>
    </row>
    <row r="190" spans="1:10">
      <c r="A190" s="330">
        <f ca="1">IF(ISNUMBER(SEARCH($L$2,[1]Database!$A190)),MAX($A$1:A189)+1,0)</f>
        <v>186</v>
      </c>
      <c r="B190" s="625" t="str">
        <f>[1]Database!$A190</f>
        <v>KMA320S</v>
      </c>
      <c r="J190" s="329" t="str">
        <f ca="1">IFERROR(VLOOKUP(ROWS($J$2:J190),$A$2:$B$7000,2,0),"")</f>
        <v>KTA320B</v>
      </c>
    </row>
    <row r="191" spans="1:10">
      <c r="A191" s="330">
        <f ca="1">IF(ISNUMBER(SEARCH($L$2,[1]Database!$A191)),MAX($A$1:A190)+1,0)</f>
        <v>187</v>
      </c>
      <c r="B191" s="625" t="str">
        <f>[1]Database!$A191</f>
        <v>KMA320B</v>
      </c>
      <c r="J191" s="329" t="str">
        <f ca="1">IFERROR(VLOOKUP(ROWS($J$2:J191),$A$2:$B$7000,2,0),"")</f>
        <v>KFA320S</v>
      </c>
    </row>
    <row r="192" spans="1:10">
      <c r="A192" s="330">
        <f ca="1">IF(ISNUMBER(SEARCH($L$2,[1]Database!$A192)),MAX($A$1:A191)+1,0)</f>
        <v>188</v>
      </c>
      <c r="B192" s="625" t="str">
        <f>[1]Database!$A192</f>
        <v>KTA320S</v>
      </c>
      <c r="J192" s="329" t="str">
        <f ca="1">IFERROR(VLOOKUP(ROWS($J$2:J192),$A$2:$B$7000,2,0),"")</f>
        <v>KFA320B</v>
      </c>
    </row>
    <row r="193" spans="1:10">
      <c r="A193" s="330">
        <f ca="1">IF(ISNUMBER(SEARCH($L$2,[1]Database!$A193)),MAX($A$1:A192)+1,0)</f>
        <v>189</v>
      </c>
      <c r="B193" s="625" t="str">
        <f>[1]Database!$A193</f>
        <v>KTA320B</v>
      </c>
      <c r="J193" s="329" t="str">
        <f ca="1">IFERROR(VLOOKUP(ROWS($J$2:J193),$A$2:$B$7000,2,0),"")</f>
        <v>KMA325B</v>
      </c>
    </row>
    <row r="194" spans="1:10">
      <c r="A194" s="330">
        <f ca="1">IF(ISNUMBER(SEARCH($L$2,[1]Database!$A194)),MAX($A$1:A193)+1,0)</f>
        <v>190</v>
      </c>
      <c r="B194" s="625" t="str">
        <f>[1]Database!$A194</f>
        <v>KFA320S</v>
      </c>
      <c r="J194" s="329" t="str">
        <f ca="1">IFERROR(VLOOKUP(ROWS($J$2:J194),$A$2:$B$7000,2,0),"")</f>
        <v>SMA620</v>
      </c>
    </row>
    <row r="195" spans="1:10">
      <c r="A195" s="330">
        <f ca="1">IF(ISNUMBER(SEARCH($L$2,[1]Database!$A195)),MAX($A$1:A194)+1,0)</f>
        <v>191</v>
      </c>
      <c r="B195" s="625" t="str">
        <f>[1]Database!$A195</f>
        <v>KFA320B</v>
      </c>
      <c r="J195" s="329" t="str">
        <f ca="1">IFERROR(VLOOKUP(ROWS($J$2:J195),$A$2:$B$7000,2,0),"")</f>
        <v>PAC115</v>
      </c>
    </row>
    <row r="196" spans="1:10">
      <c r="A196" s="330">
        <f ca="1">IF(ISNUMBER(SEARCH($L$2,[1]Database!$A196)),MAX($A$1:A195)+1,0)</f>
        <v>192</v>
      </c>
      <c r="B196" s="625" t="str">
        <f>[1]Database!$A196</f>
        <v>KMA325B</v>
      </c>
      <c r="J196" s="329" t="str">
        <f ca="1">IFERROR(VLOOKUP(ROWS($J$2:J196),$A$2:$B$7000,2,0),"")</f>
        <v>TPPXXXX</v>
      </c>
    </row>
    <row r="197" spans="1:10">
      <c r="A197" s="330">
        <f ca="1">IF(ISNUMBER(SEARCH($L$2,[1]Database!$A197)),MAX($A$1:A196)+1,0)</f>
        <v>193</v>
      </c>
      <c r="B197" s="625" t="str">
        <f>[1]Database!$A197</f>
        <v>SMA620</v>
      </c>
      <c r="J197" s="329" t="str">
        <f ca="1">IFERROR(VLOOKUP(ROWS($J$2:J197),$A$2:$B$7000,2,0),"")</f>
        <v>TPMXXXX</v>
      </c>
    </row>
    <row r="198" spans="1:10">
      <c r="A198" s="330">
        <f ca="1">IF(ISNUMBER(SEARCH($L$2,[1]Database!$A198)),MAX($A$1:A197)+1,0)</f>
        <v>194</v>
      </c>
      <c r="B198" s="625" t="str">
        <f>[1]Database!$A198</f>
        <v>PAC115</v>
      </c>
      <c r="J198" s="329" t="str">
        <f ca="1">IFERROR(VLOOKUP(ROWS($J$2:J198),$A$2:$B$7000,2,0),"")</f>
        <v>MTRXXXX</v>
      </c>
    </row>
    <row r="199" spans="1:10">
      <c r="A199" s="330">
        <f ca="1">IF(ISNUMBER(SEARCH($L$2,[1]Database!$A199)),MAX($A$1:A198)+1,0)</f>
        <v>195</v>
      </c>
      <c r="B199" s="625" t="str">
        <f>[1]Database!$A199</f>
        <v>TPPXXXX</v>
      </c>
      <c r="J199" s="329" t="str">
        <f ca="1">IFERROR(VLOOKUP(ROWS($J$2:J199),$A$2:$B$7000,2,0),"")</f>
        <v>PAC007B</v>
      </c>
    </row>
    <row r="200" spans="1:10">
      <c r="A200" s="330">
        <f ca="1">IF(ISNUMBER(SEARCH($L$2,[1]Database!$A200)),MAX($A$1:A199)+1,0)</f>
        <v>196</v>
      </c>
      <c r="B200" s="625" t="str">
        <f>[1]Database!$A200</f>
        <v>TPMXXXX</v>
      </c>
      <c r="J200" s="329" t="str">
        <f ca="1">IFERROR(VLOOKUP(ROWS($J$2:J200),$A$2:$B$7000,2,0),"")</f>
        <v>PAC007S</v>
      </c>
    </row>
    <row r="201" spans="1:10">
      <c r="A201" s="330">
        <f ca="1">IF(ISNUMBER(SEARCH($L$2,[1]Database!$A201)),MAX($A$1:A200)+1,0)</f>
        <v>197</v>
      </c>
      <c r="B201" s="625" t="str">
        <f>[1]Database!$A201</f>
        <v>MTRXXXX</v>
      </c>
      <c r="J201" s="329" t="str">
        <f ca="1">IFERROR(VLOOKUP(ROWS($J$2:J201),$A$2:$B$7000,2,0),"")</f>
        <v>TS118SU</v>
      </c>
    </row>
    <row r="202" spans="1:10">
      <c r="A202" s="330">
        <f ca="1">IF(ISNUMBER(SEARCH($L$2,[1]Database!$A202)),MAX($A$1:A201)+1,0)</f>
        <v>198</v>
      </c>
      <c r="B202" s="625" t="str">
        <f>[1]Database!$A202</f>
        <v>PAC007B</v>
      </c>
      <c r="J202" s="329" t="str">
        <f ca="1">IFERROR(VLOOKUP(ROWS($J$2:J202),$A$2:$B$7000,2,0),"")</f>
        <v>TS525TU</v>
      </c>
    </row>
    <row r="203" spans="1:10">
      <c r="A203" s="330">
        <f ca="1">IF(ISNUMBER(SEARCH($L$2,[1]Database!$A203)),MAX($A$1:A202)+1,0)</f>
        <v>199</v>
      </c>
      <c r="B203" s="625" t="str">
        <f>[1]Database!$A203</f>
        <v>PAC007S</v>
      </c>
      <c r="J203" s="329" t="str">
        <f ca="1">IFERROR(VLOOKUP(ROWS($J$2:J203),$A$2:$B$7000,2,0),"")</f>
        <v>TS110SU</v>
      </c>
    </row>
    <row r="204" spans="1:10">
      <c r="A204" s="330">
        <f ca="1">IF(ISNUMBER(SEARCH($L$2,[1]Database!$A204)),MAX($A$1:A203)+1,0)</f>
        <v>200</v>
      </c>
      <c r="B204" s="625" t="str">
        <f>[1]Database!$A204</f>
        <v>TS118SU</v>
      </c>
      <c r="J204" s="329" t="str">
        <f ca="1">IFERROR(VLOOKUP(ROWS($J$2:J204),$A$2:$B$7000,2,0),"")</f>
        <v>MSSXXXX</v>
      </c>
    </row>
    <row r="205" spans="1:10">
      <c r="A205" s="330">
        <f ca="1">IF(ISNUMBER(SEARCH($L$2,[1]Database!$A205)),MAX($A$1:A204)+1,0)</f>
        <v>201</v>
      </c>
      <c r="B205" s="625" t="str">
        <f>[1]Database!$A205</f>
        <v>TS525TU</v>
      </c>
      <c r="J205" s="329" t="str">
        <f ca="1">IFERROR(VLOOKUP(ROWS($J$2:J205),$A$2:$B$7000,2,0),"")</f>
        <v>MSSVS</v>
      </c>
    </row>
    <row r="206" spans="1:10">
      <c r="A206" s="330">
        <f ca="1">IF(ISNUMBER(SEARCH($L$2,[1]Database!$A206)),MAX($A$1:A205)+1,0)</f>
        <v>202</v>
      </c>
      <c r="B206" s="625" t="str">
        <f>[1]Database!$A206</f>
        <v>TS110SU</v>
      </c>
      <c r="J206" s="329" t="str">
        <f ca="1">IFERROR(VLOOKUP(ROWS($J$2:J206),$A$2:$B$7000,2,0),"")</f>
        <v>MSSVB</v>
      </c>
    </row>
    <row r="207" spans="1:10">
      <c r="A207" s="330">
        <f ca="1">IF(ISNUMBER(SEARCH($L$2,[1]Database!$A207)),MAX($A$1:A206)+1,0)</f>
        <v>203</v>
      </c>
      <c r="B207" s="625" t="str">
        <f>[1]Database!$A207</f>
        <v>MSSXXXX</v>
      </c>
      <c r="J207" s="329" t="str">
        <f ca="1">IFERROR(VLOOKUP(ROWS($J$2:J207),$A$2:$B$7000,2,0),"")</f>
        <v>MTSCVS</v>
      </c>
    </row>
    <row r="208" spans="1:10">
      <c r="A208" s="330">
        <f ca="1">IF(ISNUMBER(SEARCH($L$2,[1]Database!$A208)),MAX($A$1:A207)+1,0)</f>
        <v>204</v>
      </c>
      <c r="B208" s="625" t="str">
        <f>[1]Database!$A208</f>
        <v>MSSVS</v>
      </c>
      <c r="J208" s="329" t="str">
        <f ca="1">IFERROR(VLOOKUP(ROWS($J$2:J208),$A$2:$B$7000,2,0),"")</f>
        <v>MTSBVS</v>
      </c>
    </row>
    <row r="209" spans="1:10">
      <c r="A209" s="330">
        <f ca="1">IF(ISNUMBER(SEARCH($L$2,[1]Database!$A209)),MAX($A$1:A208)+1,0)</f>
        <v>205</v>
      </c>
      <c r="B209" s="625" t="str">
        <f>[1]Database!$A209</f>
        <v>MSSVB</v>
      </c>
      <c r="J209" s="329" t="str">
        <f ca="1">IFERROR(VLOOKUP(ROWS($J$2:J209),$A$2:$B$7000,2,0),"")</f>
        <v>MTSCVB</v>
      </c>
    </row>
    <row r="210" spans="1:10">
      <c r="A210" s="330">
        <f ca="1">IF(ISNUMBER(SEARCH($L$2,[1]Database!$A210)),MAX($A$1:A209)+1,0)</f>
        <v>206</v>
      </c>
      <c r="B210" s="625" t="str">
        <f>[1]Database!$A210</f>
        <v>MTSCVS</v>
      </c>
      <c r="J210" s="329" t="str">
        <f ca="1">IFERROR(VLOOKUP(ROWS($J$2:J210),$A$2:$B$7000,2,0),"")</f>
        <v>MTSBVB</v>
      </c>
    </row>
    <row r="211" spans="1:10">
      <c r="A211" s="330">
        <f ca="1">IF(ISNUMBER(SEARCH($L$2,[1]Database!$A211)),MAX($A$1:A210)+1,0)</f>
        <v>207</v>
      </c>
      <c r="B211" s="625" t="str">
        <f>[1]Database!$A211</f>
        <v>MTSBVS</v>
      </c>
      <c r="J211" s="329" t="str">
        <f ca="1">IFERROR(VLOOKUP(ROWS($J$2:J211),$A$2:$B$7000,2,0),"")</f>
        <v>PSSXXXX</v>
      </c>
    </row>
    <row r="212" spans="1:10">
      <c r="A212" s="330">
        <f ca="1">IF(ISNUMBER(SEARCH($L$2,[1]Database!$A212)),MAX($A$1:A211)+1,0)</f>
        <v>208</v>
      </c>
      <c r="B212" s="625" t="str">
        <f>[1]Database!$A212</f>
        <v>MTSCVB</v>
      </c>
      <c r="J212" s="329" t="str">
        <f ca="1">IFERROR(VLOOKUP(ROWS($J$2:J212),$A$2:$B$7000,2,0),"")</f>
        <v>CMA351</v>
      </c>
    </row>
    <row r="213" spans="1:10">
      <c r="A213" s="330">
        <f ca="1">IF(ISNUMBER(SEARCH($L$2,[1]Database!$A213)),MAX($A$1:A212)+1,0)</f>
        <v>209</v>
      </c>
      <c r="B213" s="625" t="str">
        <f>[1]Database!$A213</f>
        <v>MTSBVB</v>
      </c>
      <c r="J213" s="329" t="str">
        <f ca="1">IFERROR(VLOOKUP(ROWS($J$2:J213),$A$2:$B$7000,2,0),"")</f>
        <v>PAC790</v>
      </c>
    </row>
    <row r="214" spans="1:10">
      <c r="A214" s="330">
        <f ca="1">IF(ISNUMBER(SEARCH($L$2,[1]Database!$A214)),MAX($A$1:A213)+1,0)</f>
        <v>210</v>
      </c>
      <c r="B214" s="625" t="str">
        <f>[1]Database!$A214</f>
        <v>PSSXXXX</v>
      </c>
      <c r="J214" s="329" t="str">
        <f ca="1">IFERROR(VLOOKUP(ROWS($J$2:J214),$A$2:$B$7000,2,0),"")</f>
        <v>PWRXXXX</v>
      </c>
    </row>
    <row r="215" spans="1:10">
      <c r="A215" s="330">
        <f ca="1">IF(ISNUMBER(SEARCH($L$2,[1]Database!$A215)),MAX($A$1:A214)+1,0)</f>
        <v>211</v>
      </c>
      <c r="B215" s="625" t="str">
        <f>[1]Database!$A215</f>
        <v>CMA351</v>
      </c>
      <c r="J215" s="329" t="str">
        <f ca="1">IFERROR(VLOOKUP(ROWS($J$2:J215),$A$2:$B$7000,2,0),"")</f>
        <v>PAC502B</v>
      </c>
    </row>
    <row r="216" spans="1:10">
      <c r="A216" s="330">
        <f ca="1">IF(ISNUMBER(SEARCH($L$2,[1]Database!$A216)),MAX($A$1:A215)+1,0)</f>
        <v>212</v>
      </c>
      <c r="B216" s="625" t="str">
        <f>[1]Database!$A216</f>
        <v>PAC790</v>
      </c>
      <c r="J216" s="329" t="str">
        <f ca="1">IFERROR(VLOOKUP(ROWS($J$2:J216),$A$2:$B$7000,2,0),"")</f>
        <v>TA250</v>
      </c>
    </row>
    <row r="217" spans="1:10">
      <c r="A217" s="330">
        <f ca="1">IF(ISNUMBER(SEARCH($L$2,[1]Database!$A217)),MAX($A$1:A216)+1,0)</f>
        <v>213</v>
      </c>
      <c r="B217" s="625" t="str">
        <f>[1]Database!$A217</f>
        <v>PWRXXXX</v>
      </c>
      <c r="J217" s="329" t="str">
        <f ca="1">IFERROR(VLOOKUP(ROWS($J$2:J217),$A$2:$B$7000,2,0),"")</f>
        <v>TA200</v>
      </c>
    </row>
    <row r="218" spans="1:10">
      <c r="A218" s="330">
        <f ca="1">IF(ISNUMBER(SEARCH($L$2,[1]Database!$A218)),MAX($A$1:A217)+1,0)</f>
        <v>214</v>
      </c>
      <c r="B218" s="625" t="str">
        <f>[1]Database!$A218</f>
        <v>PAC502B</v>
      </c>
      <c r="J218" s="329" t="str">
        <f ca="1">IFERROR(VLOOKUP(ROWS($J$2:J218),$A$2:$B$7000,2,0),"")</f>
        <v>TA300</v>
      </c>
    </row>
    <row r="219" spans="1:10">
      <c r="A219" s="330">
        <f ca="1">IF(ISNUMBER(SEARCH($L$2,[1]Database!$A219)),MAX($A$1:A218)+1,0)</f>
        <v>215</v>
      </c>
      <c r="B219" s="625" t="str">
        <f>[1]Database!$A219</f>
        <v>TA250</v>
      </c>
      <c r="J219" s="329" t="str">
        <f ca="1">IFERROR(VLOOKUP(ROWS($J$2:J219),$A$2:$B$7000,2,0),"")</f>
        <v>TA410</v>
      </c>
    </row>
    <row r="220" spans="1:10">
      <c r="A220" s="330">
        <f ca="1">IF(ISNUMBER(SEARCH($L$2,[1]Database!$A220)),MAX($A$1:A219)+1,0)</f>
        <v>216</v>
      </c>
      <c r="B220" s="625" t="str">
        <f>[1]Database!$A220</f>
        <v>TA200</v>
      </c>
      <c r="J220" s="329" t="str">
        <f ca="1">IFERROR(VLOOKUP(ROWS($J$2:J220),$A$2:$B$7000,2,0),"")</f>
        <v>TA100</v>
      </c>
    </row>
    <row r="221" spans="1:10">
      <c r="A221" s="330">
        <f ca="1">IF(ISNUMBER(SEARCH($L$2,[1]Database!$A221)),MAX($A$1:A220)+1,0)</f>
        <v>217</v>
      </c>
      <c r="B221" s="625" t="str">
        <f>[1]Database!$A221</f>
        <v>TA300</v>
      </c>
      <c r="J221" s="329" t="str">
        <f ca="1">IFERROR(VLOOKUP(ROWS($J$2:J221),$A$2:$B$7000,2,0),"")</f>
        <v>TA350</v>
      </c>
    </row>
    <row r="222" spans="1:10">
      <c r="A222" s="330">
        <f ca="1">IF(ISNUMBER(SEARCH($L$2,[1]Database!$A222)),MAX($A$1:A221)+1,0)</f>
        <v>218</v>
      </c>
      <c r="B222" s="625" t="str">
        <f>[1]Database!$A222</f>
        <v>TA410</v>
      </c>
      <c r="J222" s="329" t="str">
        <f ca="1">IFERROR(VLOOKUP(ROWS($J$2:J222),$A$2:$B$7000,2,0),"")</f>
        <v>CMA450</v>
      </c>
    </row>
    <row r="223" spans="1:10">
      <c r="A223" s="330">
        <f ca="1">IF(ISNUMBER(SEARCH($L$2,[1]Database!$A223)),MAX($A$1:A222)+1,0)</f>
        <v>219</v>
      </c>
      <c r="B223" s="625" t="str">
        <f>[1]Database!$A223</f>
        <v>TA100</v>
      </c>
      <c r="J223" s="329" t="str">
        <f ca="1">IFERROR(VLOOKUP(ROWS($J$2:J223),$A$2:$B$7000,2,0),"")</f>
        <v>CMA455</v>
      </c>
    </row>
    <row r="224" spans="1:10">
      <c r="A224" s="330">
        <f ca="1">IF(ISNUMBER(SEARCH($L$2,[1]Database!$A224)),MAX($A$1:A223)+1,0)</f>
        <v>220</v>
      </c>
      <c r="B224" s="625" t="str">
        <f>[1]Database!$A224</f>
        <v>TA350</v>
      </c>
      <c r="J224" s="329" t="str">
        <f ca="1">IFERROR(VLOOKUP(ROWS($J$2:J224),$A$2:$B$7000,2,0),"")</f>
        <v>SL220</v>
      </c>
    </row>
    <row r="225" spans="1:10">
      <c r="A225" s="330">
        <f ca="1">IF(ISNUMBER(SEARCH($L$2,[1]Database!$A225)),MAX($A$1:A224)+1,0)</f>
        <v>221</v>
      </c>
      <c r="B225" s="625" t="str">
        <f>[1]Database!$A225</f>
        <v>CMA450</v>
      </c>
      <c r="J225" s="329" t="str">
        <f ca="1">IFERROR(VLOOKUP(ROWS($J$2:J225),$A$2:$B$7000,2,0),"")</f>
        <v>CMA240</v>
      </c>
    </row>
    <row r="226" spans="1:10">
      <c r="A226" s="330">
        <f ca="1">IF(ISNUMBER(SEARCH($L$2,[1]Database!$A226)),MAX($A$1:A225)+1,0)</f>
        <v>222</v>
      </c>
      <c r="B226" s="625" t="str">
        <f>[1]Database!$A226</f>
        <v>CMA455</v>
      </c>
      <c r="J226" s="329" t="str">
        <f ca="1">IFERROR(VLOOKUP(ROWS($J$2:J226),$A$2:$B$7000,2,0),"")</f>
        <v>CMA340</v>
      </c>
    </row>
    <row r="227" spans="1:10">
      <c r="A227" s="330">
        <f ca="1">IF(ISNUMBER(SEARCH($L$2,[1]Database!$A227)),MAX($A$1:A226)+1,0)</f>
        <v>223</v>
      </c>
      <c r="B227" s="625" t="str">
        <f>[1]Database!$A227</f>
        <v>SL220</v>
      </c>
      <c r="J227" s="329" t="str">
        <f ca="1">IFERROR(VLOOKUP(ROWS($J$2:J227),$A$2:$B$7000,2,0),"")</f>
        <v>PCSXXXX</v>
      </c>
    </row>
    <row r="228" spans="1:10">
      <c r="A228" s="330">
        <f ca="1">IF(ISNUMBER(SEARCH($L$2,[1]Database!$A228)),MAX($A$1:A227)+1,0)</f>
        <v>224</v>
      </c>
      <c r="B228" s="625" t="str">
        <f>[1]Database!$A228</f>
        <v>CMA240</v>
      </c>
      <c r="J228" s="329" t="str">
        <f ca="1">IFERROR(VLOOKUP(ROWS($J$2:J228),$A$2:$B$7000,2,0),"")</f>
        <v>PAC116</v>
      </c>
    </row>
    <row r="229" spans="1:10">
      <c r="A229" s="330">
        <f ca="1">IF(ISNUMBER(SEARCH($L$2,[1]Database!$A229)),MAX($A$1:A228)+1,0)</f>
        <v>225</v>
      </c>
      <c r="B229" s="625" t="str">
        <f>[1]Database!$A229</f>
        <v>CMA340</v>
      </c>
      <c r="J229" s="329" t="str">
        <f ca="1">IFERROR(VLOOKUP(ROWS($J$2:J229),$A$2:$B$7000,2,0),"")</f>
        <v>PAC117</v>
      </c>
    </row>
    <row r="230" spans="1:10">
      <c r="A230" s="330">
        <f ca="1">IF(ISNUMBER(SEARCH($L$2,[1]Database!$A230)),MAX($A$1:A229)+1,0)</f>
        <v>226</v>
      </c>
      <c r="B230" s="625" t="str">
        <f>[1]Database!$A230</f>
        <v>PCSXXXX</v>
      </c>
      <c r="J230" s="329" t="str">
        <f ca="1">IFERROR(VLOOKUP(ROWS($J$2:J230),$A$2:$B$7000,2,0),"")</f>
        <v>PSMXXXX</v>
      </c>
    </row>
    <row r="231" spans="1:10">
      <c r="A231" s="330">
        <f ca="1">IF(ISNUMBER(SEARCH($L$2,[1]Database!$A231)),MAX($A$1:A230)+1,0)</f>
        <v>227</v>
      </c>
      <c r="B231" s="625" t="str">
        <f>[1]Database!$A231</f>
        <v>PAC116</v>
      </c>
      <c r="J231" s="329" t="str">
        <f ca="1">IFERROR(VLOOKUP(ROWS($J$2:J231),$A$2:$B$7000,2,0),"")</f>
        <v>PSMH2458</v>
      </c>
    </row>
    <row r="232" spans="1:10">
      <c r="A232" s="330">
        <f ca="1">IF(ISNUMBER(SEARCH($L$2,[1]Database!$A232)),MAX($A$1:A231)+1,0)</f>
        <v>228</v>
      </c>
      <c r="B232" s="625" t="str">
        <f>[1]Database!$A232</f>
        <v>PAC117</v>
      </c>
      <c r="J232" s="329" t="str">
        <f ca="1">IFERROR(VLOOKUP(ROWS($J$2:J232),$A$2:$B$7000,2,0),"")</f>
        <v>PSMH2841</v>
      </c>
    </row>
    <row r="233" spans="1:10">
      <c r="A233" s="330">
        <f ca="1">IF(ISNUMBER(SEARCH($L$2,[1]Database!$A233)),MAX($A$1:A232)+1,0)</f>
        <v>229</v>
      </c>
      <c r="B233" s="625" t="str">
        <f>[1]Database!$A233</f>
        <v>PSMXXXX</v>
      </c>
      <c r="J233" s="329" t="str">
        <f ca="1">IFERROR(VLOOKUP(ROWS($J$2:J233),$A$2:$B$7000,2,0),"")</f>
        <v>PSMH2485</v>
      </c>
    </row>
    <row r="234" spans="1:10">
      <c r="A234" s="330">
        <f ca="1">IF(ISNUMBER(SEARCH($L$2,[1]Database!$A234)),MAX($A$1:A233)+1,0)</f>
        <v>230</v>
      </c>
      <c r="B234" s="625" t="str">
        <f>[1]Database!$A234</f>
        <v>PSMH2458</v>
      </c>
      <c r="J234" s="329" t="str">
        <f ca="1">IFERROR(VLOOKUP(ROWS($J$2:J234),$A$2:$B$7000,2,0),"")</f>
        <v>PSMH2265</v>
      </c>
    </row>
    <row r="235" spans="1:10">
      <c r="A235" s="330">
        <f ca="1">IF(ISNUMBER(SEARCH($L$2,[1]Database!$A235)),MAX($A$1:A234)+1,0)</f>
        <v>231</v>
      </c>
      <c r="B235" s="625" t="str">
        <f>[1]Database!$A235</f>
        <v>PSMH2841</v>
      </c>
      <c r="J235" s="329" t="str">
        <f ca="1">IFERROR(VLOOKUP(ROWS($J$2:J235),$A$2:$B$7000,2,0),"")</f>
        <v>PSMSS2221</v>
      </c>
    </row>
    <row r="236" spans="1:10">
      <c r="A236" s="330">
        <f ca="1">IF(ISNUMBER(SEARCH($L$2,[1]Database!$A236)),MAX($A$1:A235)+1,0)</f>
        <v>232</v>
      </c>
      <c r="B236" s="625" t="str">
        <f>[1]Database!$A236</f>
        <v>PSMH2485</v>
      </c>
      <c r="J236" s="329" t="str">
        <f ca="1">IFERROR(VLOOKUP(ROWS($J$2:J236),$A$2:$B$7000,2,0),"")</f>
        <v>WP23US</v>
      </c>
    </row>
    <row r="237" spans="1:10">
      <c r="A237" s="330">
        <f ca="1">IF(ISNUMBER(SEARCH($L$2,[1]Database!$A237)),MAX($A$1:A236)+1,0)</f>
        <v>233</v>
      </c>
      <c r="B237" s="625" t="str">
        <f>[1]Database!$A237</f>
        <v>PSMH2265</v>
      </c>
      <c r="J237" s="329" t="str">
        <f ca="1">IFERROR(VLOOKUP(ROWS($J$2:J237),$A$2:$B$7000,2,0),"")</f>
        <v>WP23S</v>
      </c>
    </row>
    <row r="238" spans="1:10">
      <c r="A238" s="330">
        <f ca="1">IF(ISNUMBER(SEARCH($L$2,[1]Database!$A238)),MAX($A$1:A237)+1,0)</f>
        <v>234</v>
      </c>
      <c r="B238" s="625" t="str">
        <f>[1]Database!$A238</f>
        <v>PSMSS2221</v>
      </c>
      <c r="J238" s="329" t="str">
        <f ca="1">IFERROR(VLOOKUP(ROWS($J$2:J238),$A$2:$B$7000,2,0),"")</f>
        <v>WP22US</v>
      </c>
    </row>
    <row r="239" spans="1:10">
      <c r="A239" s="330">
        <f ca="1">IF(ISNUMBER(SEARCH($L$2,[1]Database!$A239)),MAX($A$1:A238)+1,0)</f>
        <v>235</v>
      </c>
      <c r="B239" s="625" t="str">
        <f>[1]Database!$A239</f>
        <v>WP23US</v>
      </c>
      <c r="J239" s="329" t="str">
        <f ca="1">IFERROR(VLOOKUP(ROWS($J$2:J239),$A$2:$B$7000,2,0),"")</f>
        <v>WP22S</v>
      </c>
    </row>
    <row r="240" spans="1:10">
      <c r="A240" s="330">
        <f ca="1">IF(ISNUMBER(SEARCH($L$2,[1]Database!$A240)),MAX($A$1:A239)+1,0)</f>
        <v>236</v>
      </c>
      <c r="B240" s="625" t="str">
        <f>[1]Database!$A240</f>
        <v>WP23S</v>
      </c>
      <c r="J240" s="329" t="str">
        <f ca="1">IFERROR(VLOOKUP(ROWS($J$2:J240),$A$2:$B$7000,2,0),"")</f>
        <v>WP21US</v>
      </c>
    </row>
    <row r="241" spans="1:10">
      <c r="A241" s="330">
        <f ca="1">IF(ISNUMBER(SEARCH($L$2,[1]Database!$A241)),MAX($A$1:A240)+1,0)</f>
        <v>237</v>
      </c>
      <c r="B241" s="625" t="str">
        <f>[1]Database!$A241</f>
        <v>WP22US</v>
      </c>
      <c r="J241" s="329" t="str">
        <f ca="1">IFERROR(VLOOKUP(ROWS($J$2:J241),$A$2:$B$7000,2,0),"")</f>
        <v>WP21S</v>
      </c>
    </row>
    <row r="242" spans="1:10">
      <c r="A242" s="330">
        <f ca="1">IF(ISNUMBER(SEARCH($L$2,[1]Database!$A242)),MAX($A$1:A241)+1,0)</f>
        <v>238</v>
      </c>
      <c r="B242" s="625" t="str">
        <f>[1]Database!$A242</f>
        <v>WP22S</v>
      </c>
      <c r="J242" s="329" t="str">
        <f ca="1">IFERROR(VLOOKUP(ROWS($J$2:J242),$A$2:$B$7000,2,0),"")</f>
        <v>CMS115W</v>
      </c>
    </row>
    <row r="243" spans="1:10">
      <c r="A243" s="330">
        <f ca="1">IF(ISNUMBER(SEARCH($L$2,[1]Database!$A243)),MAX($A$1:A242)+1,0)</f>
        <v>239</v>
      </c>
      <c r="B243" s="625" t="str">
        <f>[1]Database!$A243</f>
        <v>WP21US</v>
      </c>
      <c r="J243" s="329" t="str">
        <f ca="1">IFERROR(VLOOKUP(ROWS($J$2:J243),$A$2:$B$7000,2,0),"")</f>
        <v>CMS115S</v>
      </c>
    </row>
    <row r="244" spans="1:10">
      <c r="A244" s="330">
        <f ca="1">IF(ISNUMBER(SEARCH($L$2,[1]Database!$A244)),MAX($A$1:A243)+1,0)</f>
        <v>240</v>
      </c>
      <c r="B244" s="625" t="str">
        <f>[1]Database!$A244</f>
        <v>WP21S</v>
      </c>
      <c r="J244" s="329" t="str">
        <f ca="1">IFERROR(VLOOKUP(ROWS($J$2:J244),$A$2:$B$7000,2,0),"")</f>
        <v>CMS115</v>
      </c>
    </row>
    <row r="245" spans="1:10">
      <c r="A245" s="330">
        <f ca="1">IF(ISNUMBER(SEARCH($L$2,[1]Database!$A245)),MAX($A$1:A244)+1,0)</f>
        <v>241</v>
      </c>
      <c r="B245" s="625" t="str">
        <f>[1]Database!$A245</f>
        <v>CMS115W</v>
      </c>
      <c r="J245" s="329" t="str">
        <f ca="1">IFERROR(VLOOKUP(ROWS($J$2:J245),$A$2:$B$7000,2,0),"")</f>
        <v>PACLR1</v>
      </c>
    </row>
    <row r="246" spans="1:10">
      <c r="A246" s="330">
        <f ca="1">IF(ISNUMBER(SEARCH($L$2,[1]Database!$A246)),MAX($A$1:A245)+1,0)</f>
        <v>242</v>
      </c>
      <c r="B246" s="625" t="str">
        <f>[1]Database!$A246</f>
        <v>CMS115S</v>
      </c>
      <c r="J246" s="329" t="str">
        <f ca="1">IFERROR(VLOOKUP(ROWS($J$2:J246),$A$2:$B$7000,2,0),"")</f>
        <v>SL236SP</v>
      </c>
    </row>
    <row r="247" spans="1:10">
      <c r="A247" s="330">
        <f ca="1">IF(ISNUMBER(SEARCH($L$2,[1]Database!$A247)),MAX($A$1:A246)+1,0)</f>
        <v>243</v>
      </c>
      <c r="B247" s="625" t="str">
        <f>[1]Database!$A247</f>
        <v>CMS115</v>
      </c>
      <c r="J247" s="329" t="str">
        <f ca="1">IFERROR(VLOOKUP(ROWS($J$2:J247),$A$2:$B$7000,2,0),"")</f>
        <v>SL236FD</v>
      </c>
    </row>
    <row r="248" spans="1:10">
      <c r="A248" s="330">
        <f ca="1">IF(ISNUMBER(SEARCH($L$2,[1]Database!$A248)),MAX($A$1:A247)+1,0)</f>
        <v>244</v>
      </c>
      <c r="B248" s="625" t="str">
        <f>[1]Database!$A248</f>
        <v>PACLR1</v>
      </c>
      <c r="J248" s="329" t="str">
        <f ca="1">IFERROR(VLOOKUP(ROWS($J$2:J248),$A$2:$B$7000,2,0),"")</f>
        <v>SL151</v>
      </c>
    </row>
    <row r="249" spans="1:10">
      <c r="A249" s="330">
        <f ca="1">IF(ISNUMBER(SEARCH($L$2,[1]Database!$A249)),MAX($A$1:A248)+1,0)</f>
        <v>245</v>
      </c>
      <c r="B249" s="625" t="str">
        <f>[1]Database!$A249</f>
        <v>SL236SP</v>
      </c>
      <c r="J249" s="329" t="str">
        <f ca="1">IFERROR(VLOOKUP(ROWS($J$2:J249),$A$2:$B$7000,2,0),"")</f>
        <v>PSMH2501</v>
      </c>
    </row>
    <row r="250" spans="1:10">
      <c r="A250" s="330">
        <f ca="1">IF(ISNUMBER(SEARCH($L$2,[1]Database!$A250)),MAX($A$1:A249)+1,0)</f>
        <v>246</v>
      </c>
      <c r="B250" s="625" t="str">
        <f>[1]Database!$A250</f>
        <v>SL236FD</v>
      </c>
      <c r="J250" s="329" t="str">
        <f ca="1">IFERROR(VLOOKUP(ROWS($J$2:J250),$A$2:$B$7000,2,0),"")</f>
        <v>MAC252</v>
      </c>
    </row>
    <row r="251" spans="1:10">
      <c r="A251" s="330">
        <f ca="1">IF(ISNUMBER(SEARCH($L$2,[1]Database!$A251)),MAX($A$1:A250)+1,0)</f>
        <v>247</v>
      </c>
      <c r="B251" s="625" t="str">
        <f>[1]Database!$A251</f>
        <v>SL151</v>
      </c>
      <c r="J251" s="329" t="str">
        <f ca="1">IFERROR(VLOOKUP(ROWS($J$2:J251),$A$2:$B$7000,2,0),"")</f>
        <v>PAC392B</v>
      </c>
    </row>
    <row r="252" spans="1:10">
      <c r="A252" s="330">
        <f ca="1">IF(ISNUMBER(SEARCH($L$2,[1]Database!$A252)),MAX($A$1:A251)+1,0)</f>
        <v>248</v>
      </c>
      <c r="B252" s="625" t="str">
        <f>[1]Database!$A252</f>
        <v>PSMH2501</v>
      </c>
      <c r="J252" s="329" t="str">
        <f ca="1">IFERROR(VLOOKUP(ROWS($J$2:J252),$A$2:$B$7000,2,0),"")</f>
        <v>SMA601</v>
      </c>
    </row>
    <row r="253" spans="1:10">
      <c r="A253" s="330">
        <f ca="1">IF(ISNUMBER(SEARCH($L$2,[1]Database!$A253)),MAX($A$1:A252)+1,0)</f>
        <v>249</v>
      </c>
      <c r="B253" s="625" t="str">
        <f>[1]Database!$A253</f>
        <v>MAC252</v>
      </c>
      <c r="J253" s="329" t="str">
        <f ca="1">IFERROR(VLOOKUP(ROWS($J$2:J253),$A$2:$B$7000,2,0),"")</f>
        <v>SMA661</v>
      </c>
    </row>
    <row r="254" spans="1:10">
      <c r="A254" s="330">
        <f ca="1">IF(ISNUMBER(SEARCH($L$2,[1]Database!$A254)),MAX($A$1:A253)+1,0)</f>
        <v>250</v>
      </c>
      <c r="B254" s="625" t="str">
        <f>[1]Database!$A254</f>
        <v>PAC392B</v>
      </c>
      <c r="J254" s="329" t="str">
        <f ca="1">IFERROR(VLOOKUP(ROWS($J$2:J254),$A$2:$B$7000,2,0),"")</f>
        <v>SMA660</v>
      </c>
    </row>
    <row r="255" spans="1:10">
      <c r="A255" s="330">
        <f ca="1">IF(ISNUMBER(SEARCH($L$2,[1]Database!$A255)),MAX($A$1:A254)+1,0)</f>
        <v>251</v>
      </c>
      <c r="B255" s="625" t="str">
        <f>[1]Database!$A255</f>
        <v>SMA601</v>
      </c>
      <c r="J255" s="329" t="str">
        <f ca="1">IFERROR(VLOOKUP(ROWS($J$2:J255),$A$2:$B$7000,2,0),"")</f>
        <v>SMA602</v>
      </c>
    </row>
    <row r="256" spans="1:10">
      <c r="A256" s="330">
        <f ca="1">IF(ISNUMBER(SEARCH($L$2,[1]Database!$A256)),MAX($A$1:A255)+1,0)</f>
        <v>252</v>
      </c>
      <c r="B256" s="625" t="str">
        <f>[1]Database!$A256</f>
        <v>SMA661</v>
      </c>
      <c r="J256" s="329" t="str">
        <f ca="1">IFERROR(VLOOKUP(ROWS($J$2:J256),$A$2:$B$7000,2,0),"")</f>
        <v>CMA502</v>
      </c>
    </row>
    <row r="257" spans="1:10">
      <c r="A257" s="330">
        <f ca="1">IF(ISNUMBER(SEARCH($L$2,[1]Database!$A257)),MAX($A$1:A256)+1,0)</f>
        <v>253</v>
      </c>
      <c r="B257" s="625" t="str">
        <f>[1]Database!$A257</f>
        <v>SMA660</v>
      </c>
      <c r="J257" s="329" t="str">
        <f ca="1">IFERROR(VLOOKUP(ROWS($J$2:J257),$A$2:$B$7000,2,0),"")</f>
        <v>MCSXXXX</v>
      </c>
    </row>
    <row r="258" spans="1:10">
      <c r="A258" s="330">
        <f ca="1">IF(ISNUMBER(SEARCH($L$2,[1]Database!$A258)),MAX($A$1:A257)+1,0)</f>
        <v>254</v>
      </c>
      <c r="B258" s="625" t="str">
        <f>[1]Database!$A258</f>
        <v>SMA602</v>
      </c>
      <c r="J258" s="329" t="str">
        <f ca="1">IFERROR(VLOOKUP(ROWS($J$2:J258),$A$2:$B$7000,2,0),"")</f>
        <v>JWSVS</v>
      </c>
    </row>
    <row r="259" spans="1:10">
      <c r="A259" s="330">
        <f ca="1">IF(ISNUMBER(SEARCH($L$2,[1]Database!$A259)),MAX($A$1:A258)+1,0)</f>
        <v>255</v>
      </c>
      <c r="B259" s="625" t="str">
        <f>[1]Database!$A259</f>
        <v>CMA502</v>
      </c>
      <c r="J259" s="329" t="str">
        <f ca="1">IFERROR(VLOOKUP(ROWS($J$2:J259),$A$2:$B$7000,2,0),"")</f>
        <v>JWSVB</v>
      </c>
    </row>
    <row r="260" spans="1:10">
      <c r="A260" s="330">
        <f ca="1">IF(ISNUMBER(SEARCH($L$2,[1]Database!$A260)),MAX($A$1:A259)+1,0)</f>
        <v>256</v>
      </c>
      <c r="B260" s="625" t="str">
        <f>[1]Database!$A260</f>
        <v>MCSXXXX</v>
      </c>
      <c r="J260" s="329" t="str">
        <f ca="1">IFERROR(VLOOKUP(ROWS($J$2:J260),$A$2:$B$7000,2,0),"")</f>
        <v>JWS210S</v>
      </c>
    </row>
    <row r="261" spans="1:10">
      <c r="A261" s="330">
        <f ca="1">IF(ISNUMBER(SEARCH($L$2,[1]Database!$A261)),MAX($A$1:A260)+1,0)</f>
        <v>257</v>
      </c>
      <c r="B261" s="625" t="str">
        <f>[1]Database!$A261</f>
        <v>JWSVS</v>
      </c>
      <c r="J261" s="329" t="str">
        <f ca="1">IFERROR(VLOOKUP(ROWS($J$2:J261),$A$2:$B$7000,2,0),"")</f>
        <v>JWS210B</v>
      </c>
    </row>
    <row r="262" spans="1:10">
      <c r="A262" s="330">
        <f ca="1">IF(ISNUMBER(SEARCH($L$2,[1]Database!$A262)),MAX($A$1:A261)+1,0)</f>
        <v>258</v>
      </c>
      <c r="B262" s="625" t="str">
        <f>[1]Database!$A262</f>
        <v>JWSVB</v>
      </c>
      <c r="J262" s="329" t="str">
        <f ca="1">IFERROR(VLOOKUP(ROWS($J$2:J262),$A$2:$B$7000,2,0),"")</f>
        <v>JWSUS</v>
      </c>
    </row>
    <row r="263" spans="1:10">
      <c r="A263" s="330">
        <f ca="1">IF(ISNUMBER(SEARCH($L$2,[1]Database!$A263)),MAX($A$1:A262)+1,0)</f>
        <v>259</v>
      </c>
      <c r="B263" s="625" t="str">
        <f>[1]Database!$A263</f>
        <v>JWS210S</v>
      </c>
      <c r="J263" s="329" t="str">
        <f ca="1">IFERROR(VLOOKUP(ROWS($J$2:J263),$A$2:$B$7000,2,0),"")</f>
        <v>JWSUB</v>
      </c>
    </row>
    <row r="264" spans="1:10">
      <c r="A264" s="330">
        <f ca="1">IF(ISNUMBER(SEARCH($L$2,[1]Database!$A264)),MAX($A$1:A263)+1,0)</f>
        <v>260</v>
      </c>
      <c r="B264" s="625" t="str">
        <f>[1]Database!$A264</f>
        <v>JWS210B</v>
      </c>
      <c r="J264" s="329" t="str">
        <f ca="1">IFERROR(VLOOKUP(ROWS($J$2:J264),$A$2:$B$7000,2,0),"")</f>
        <v>KPS110B</v>
      </c>
    </row>
    <row r="265" spans="1:10">
      <c r="A265" s="330">
        <f ca="1">IF(ISNUMBER(SEARCH($L$2,[1]Database!$A265)),MAX($A$1:A264)+1,0)</f>
        <v>261</v>
      </c>
      <c r="B265" s="625" t="str">
        <f>[1]Database!$A265</f>
        <v>JWSUS</v>
      </c>
      <c r="J265" s="329" t="str">
        <f ca="1">IFERROR(VLOOKUP(ROWS($J$2:J265),$A$2:$B$7000,2,0),"")</f>
        <v>KPV110S</v>
      </c>
    </row>
    <row r="266" spans="1:10">
      <c r="A266" s="330">
        <f ca="1">IF(ISNUMBER(SEARCH($L$2,[1]Database!$A266)),MAX($A$1:A265)+1,0)</f>
        <v>262</v>
      </c>
      <c r="B266" s="625" t="str">
        <f>[1]Database!$A266</f>
        <v>JWSUB</v>
      </c>
      <c r="J266" s="329" t="str">
        <f ca="1">IFERROR(VLOOKUP(ROWS($J$2:J266),$A$2:$B$7000,2,0),"")</f>
        <v>KPV110B</v>
      </c>
    </row>
    <row r="267" spans="1:10">
      <c r="A267" s="330">
        <f ca="1">IF(ISNUMBER(SEARCH($L$2,[1]Database!$A267)),MAX($A$1:A266)+1,0)</f>
        <v>263</v>
      </c>
      <c r="B267" s="625" t="str">
        <f>[1]Database!$A267</f>
        <v>KPS110B</v>
      </c>
      <c r="J267" s="329" t="str">
        <f ca="1">IFERROR(VLOOKUP(ROWS($J$2:J267),$A$2:$B$7000,2,0),"")</f>
        <v>PWRUS</v>
      </c>
    </row>
    <row r="268" spans="1:10">
      <c r="A268" s="330">
        <f ca="1">IF(ISNUMBER(SEARCH($L$2,[1]Database!$A268)),MAX($A$1:A267)+1,0)</f>
        <v>264</v>
      </c>
      <c r="B268" s="625" t="str">
        <f>[1]Database!$A268</f>
        <v>KPV110S</v>
      </c>
      <c r="J268" s="329" t="str">
        <f ca="1">IFERROR(VLOOKUP(ROWS($J$2:J268),$A$2:$B$7000,2,0),"")</f>
        <v>PWRUB</v>
      </c>
    </row>
    <row r="269" spans="1:10">
      <c r="A269" s="330">
        <f ca="1">IF(ISNUMBER(SEARCH($L$2,[1]Database!$A269)),MAX($A$1:A268)+1,0)</f>
        <v>265</v>
      </c>
      <c r="B269" s="625" t="str">
        <f>[1]Database!$A269</f>
        <v>KPV110B</v>
      </c>
      <c r="J269" s="329" t="str">
        <f ca="1">IFERROR(VLOOKUP(ROWS($J$2:J269),$A$2:$B$7000,2,0),"")</f>
        <v>PWR2000S</v>
      </c>
    </row>
    <row r="270" spans="1:10">
      <c r="A270" s="330">
        <f ca="1">IF(ISNUMBER(SEARCH($L$2,[1]Database!$A270)),MAX($A$1:A269)+1,0)</f>
        <v>266</v>
      </c>
      <c r="B270" s="625" t="str">
        <f>[1]Database!$A270</f>
        <v>PWRUS</v>
      </c>
      <c r="J270" s="329" t="str">
        <f ca="1">IFERROR(VLOOKUP(ROWS($J$2:J270),$A$2:$B$7000,2,0),"")</f>
        <v>PWR2000B</v>
      </c>
    </row>
    <row r="271" spans="1:10">
      <c r="A271" s="330">
        <f ca="1">IF(ISNUMBER(SEARCH($L$2,[1]Database!$A271)),MAX($A$1:A270)+1,0)</f>
        <v>267</v>
      </c>
      <c r="B271" s="625" t="str">
        <f>[1]Database!$A271</f>
        <v>PWRUB</v>
      </c>
      <c r="J271" s="329" t="str">
        <f ca="1">IFERROR(VLOOKUP(ROWS($J$2:J271),$A$2:$B$7000,2,0),"")</f>
        <v>FLR100</v>
      </c>
    </row>
    <row r="272" spans="1:10">
      <c r="A272" s="330">
        <f ca="1">IF(ISNUMBER(SEARCH($L$2,[1]Database!$A272)),MAX($A$1:A271)+1,0)</f>
        <v>268</v>
      </c>
      <c r="B272" s="625" t="str">
        <f>[1]Database!$A272</f>
        <v>PWR2000S</v>
      </c>
      <c r="J272" s="329" t="str">
        <f ca="1">IFERROR(VLOOKUP(ROWS($J$2:J272),$A$2:$B$7000,2,0),"")</f>
        <v>CMA640W</v>
      </c>
    </row>
    <row r="273" spans="1:10">
      <c r="A273" s="330">
        <f ca="1">IF(ISNUMBER(SEARCH($L$2,[1]Database!$A273)),MAX($A$1:A272)+1,0)</f>
        <v>269</v>
      </c>
      <c r="B273" s="625" t="str">
        <f>[1]Database!$A273</f>
        <v>PWR2000B</v>
      </c>
      <c r="J273" s="329" t="str">
        <f ca="1">IFERROR(VLOOKUP(ROWS($J$2:J273),$A$2:$B$7000,2,0),"")</f>
        <v>CMA640B</v>
      </c>
    </row>
    <row r="274" spans="1:10">
      <c r="A274" s="330">
        <f ca="1">IF(ISNUMBER(SEARCH($L$2,[1]Database!$A274)),MAX($A$1:A273)+1,0)</f>
        <v>270</v>
      </c>
      <c r="B274" s="625" t="str">
        <f>[1]Database!$A274</f>
        <v>FLR100</v>
      </c>
      <c r="J274" s="329" t="str">
        <f ca="1">IFERROR(VLOOKUP(ROWS($J$2:J274),$A$2:$B$7000,2,0),"")</f>
        <v>PAC103</v>
      </c>
    </row>
    <row r="275" spans="1:10">
      <c r="A275" s="330">
        <f ca="1">IF(ISNUMBER(SEARCH($L$2,[1]Database!$A275)),MAX($A$1:A274)+1,0)</f>
        <v>271</v>
      </c>
      <c r="B275" s="625" t="str">
        <f>[1]Database!$A275</f>
        <v>CMA640W</v>
      </c>
      <c r="J275" s="329" t="str">
        <f ca="1">IFERROR(VLOOKUP(ROWS($J$2:J275),$A$2:$B$7000,2,0),"")</f>
        <v>PACCS1</v>
      </c>
    </row>
    <row r="276" spans="1:10">
      <c r="A276" s="330">
        <f ca="1">IF(ISNUMBER(SEARCH($L$2,[1]Database!$A276)),MAX($A$1:A275)+1,0)</f>
        <v>272</v>
      </c>
      <c r="B276" s="625" t="str">
        <f>[1]Database!$A276</f>
        <v>CMA640B</v>
      </c>
      <c r="J276" s="329" t="str">
        <f ca="1">IFERROR(VLOOKUP(ROWS($J$2:J276),$A$2:$B$7000,2,0),"")</f>
        <v>FWS110S</v>
      </c>
    </row>
    <row r="277" spans="1:10">
      <c r="A277" s="330">
        <f ca="1">IF(ISNUMBER(SEARCH($L$2,[1]Database!$A277)),MAX($A$1:A276)+1,0)</f>
        <v>273</v>
      </c>
      <c r="B277" s="625" t="str">
        <f>[1]Database!$A277</f>
        <v>PAC103</v>
      </c>
      <c r="J277" s="329" t="str">
        <f ca="1">IFERROR(VLOOKUP(ROWS($J$2:J277),$A$2:$B$7000,2,0),"")</f>
        <v>FWS110B</v>
      </c>
    </row>
    <row r="278" spans="1:10">
      <c r="A278" s="330">
        <f ca="1">IF(ISNUMBER(SEARCH($L$2,[1]Database!$A278)),MAX($A$1:A277)+1,0)</f>
        <v>274</v>
      </c>
      <c r="B278" s="625" t="str">
        <f>[1]Database!$A278</f>
        <v>PACCS1</v>
      </c>
      <c r="J278" s="329" t="str">
        <f ca="1">IFERROR(VLOOKUP(ROWS($J$2:J278),$A$2:$B$7000,2,0),"")</f>
        <v>FWP110S</v>
      </c>
    </row>
    <row r="279" spans="1:10">
      <c r="A279" s="330">
        <f ca="1">IF(ISNUMBER(SEARCH($L$2,[1]Database!$A279)),MAX($A$1:A278)+1,0)</f>
        <v>275</v>
      </c>
      <c r="B279" s="625" t="str">
        <f>[1]Database!$A279</f>
        <v>FWS110S</v>
      </c>
      <c r="J279" s="329" t="str">
        <f ca="1">IFERROR(VLOOKUP(ROWS($J$2:J279),$A$2:$B$7000,2,0),"")</f>
        <v>FWP110B</v>
      </c>
    </row>
    <row r="280" spans="1:10">
      <c r="A280" s="330">
        <f ca="1">IF(ISNUMBER(SEARCH($L$2,[1]Database!$A280)),MAX($A$1:A279)+1,0)</f>
        <v>276</v>
      </c>
      <c r="B280" s="625" t="str">
        <f>[1]Database!$A280</f>
        <v>FWS110B</v>
      </c>
      <c r="J280" s="329" t="str">
        <f ca="1">IFERROR(VLOOKUP(ROWS($J$2:J280),$A$2:$B$7000,2,0),"")</f>
        <v>FWD110S</v>
      </c>
    </row>
    <row r="281" spans="1:10">
      <c r="A281" s="330">
        <f ca="1">IF(ISNUMBER(SEARCH($L$2,[1]Database!$A281)),MAX($A$1:A280)+1,0)</f>
        <v>277</v>
      </c>
      <c r="B281" s="625" t="str">
        <f>[1]Database!$A281</f>
        <v>FWP110S</v>
      </c>
      <c r="J281" s="329" t="str">
        <f ca="1">IFERROR(VLOOKUP(ROWS($J$2:J281),$A$2:$B$7000,2,0),"")</f>
        <v>FWD110B</v>
      </c>
    </row>
    <row r="282" spans="1:10">
      <c r="A282" s="330">
        <f ca="1">IF(ISNUMBER(SEARCH($L$2,[1]Database!$A282)),MAX($A$1:A281)+1,0)</f>
        <v>278</v>
      </c>
      <c r="B282" s="625" t="str">
        <f>[1]Database!$A282</f>
        <v>FWP110B</v>
      </c>
      <c r="J282" s="329" t="str">
        <f ca="1">IFERROR(VLOOKUP(ROWS($J$2:J282),$A$2:$B$7000,2,0),"")</f>
        <v>KWP110S</v>
      </c>
    </row>
    <row r="283" spans="1:10">
      <c r="A283" s="330">
        <f ca="1">IF(ISNUMBER(SEARCH($L$2,[1]Database!$A283)),MAX($A$1:A282)+1,0)</f>
        <v>279</v>
      </c>
      <c r="B283" s="625" t="str">
        <f>[1]Database!$A283</f>
        <v>FWD110S</v>
      </c>
      <c r="J283" s="329" t="str">
        <f ca="1">IFERROR(VLOOKUP(ROWS($J$2:J283),$A$2:$B$7000,2,0),"")</f>
        <v>KWP110B</v>
      </c>
    </row>
    <row r="284" spans="1:10">
      <c r="A284" s="330">
        <f ca="1">IF(ISNUMBER(SEARCH($L$2,[1]Database!$A284)),MAX($A$1:A283)+1,0)</f>
        <v>280</v>
      </c>
      <c r="B284" s="625" t="str">
        <f>[1]Database!$A284</f>
        <v>FWD110B</v>
      </c>
      <c r="J284" s="329" t="str">
        <f ca="1">IFERROR(VLOOKUP(ROWS($J$2:J284),$A$2:$B$7000,2,0),"")</f>
        <v>KWD110S</v>
      </c>
    </row>
    <row r="285" spans="1:10">
      <c r="A285" s="330">
        <f ca="1">IF(ISNUMBER(SEARCH($L$2,[1]Database!$A285)),MAX($A$1:A284)+1,0)</f>
        <v>281</v>
      </c>
      <c r="B285" s="625" t="str">
        <f>[1]Database!$A285</f>
        <v>KWP110S</v>
      </c>
      <c r="J285" s="329" t="str">
        <f ca="1">IFERROR(VLOOKUP(ROWS($J$2:J285),$A$2:$B$7000,2,0),"")</f>
        <v>KWD110B</v>
      </c>
    </row>
    <row r="286" spans="1:10">
      <c r="A286" s="330">
        <f ca="1">IF(ISNUMBER(SEARCH($L$2,[1]Database!$A286)),MAX($A$1:A285)+1,0)</f>
        <v>282</v>
      </c>
      <c r="B286" s="625" t="str">
        <f>[1]Database!$A286</f>
        <v>KWP110B</v>
      </c>
      <c r="J286" s="329" t="str">
        <f ca="1">IFERROR(VLOOKUP(ROWS($J$2:J286),$A$2:$B$7000,2,0),"")</f>
        <v>KWS110S</v>
      </c>
    </row>
    <row r="287" spans="1:10">
      <c r="A287" s="330">
        <f ca="1">IF(ISNUMBER(SEARCH($L$2,[1]Database!$A287)),MAX($A$1:A286)+1,0)</f>
        <v>283</v>
      </c>
      <c r="B287" s="625" t="str">
        <f>[1]Database!$A287</f>
        <v>KWD110S</v>
      </c>
      <c r="J287" s="329" t="str">
        <f ca="1">IFERROR(VLOOKUP(ROWS($J$2:J287),$A$2:$B$7000,2,0),"")</f>
        <v>KWS110B</v>
      </c>
    </row>
    <row r="288" spans="1:10">
      <c r="A288" s="330">
        <f ca="1">IF(ISNUMBER(SEARCH($L$2,[1]Database!$A288)),MAX($A$1:A287)+1,0)</f>
        <v>284</v>
      </c>
      <c r="B288" s="625" t="str">
        <f>[1]Database!$A288</f>
        <v>KWD110B</v>
      </c>
      <c r="J288" s="329" t="str">
        <f ca="1">IFERROR(VLOOKUP(ROWS($J$2:J288),$A$2:$B$7000,2,0),"")</f>
        <v>FWSVS</v>
      </c>
    </row>
    <row r="289" spans="1:10">
      <c r="A289" s="330">
        <f ca="1">IF(ISNUMBER(SEARCH($L$2,[1]Database!$A289)),MAX($A$1:A288)+1,0)</f>
        <v>285</v>
      </c>
      <c r="B289" s="625" t="str">
        <f>[1]Database!$A289</f>
        <v>KWS110S</v>
      </c>
      <c r="J289" s="329" t="str">
        <f ca="1">IFERROR(VLOOKUP(ROWS($J$2:J289),$A$2:$B$7000,2,0),"")</f>
        <v>FWSVB</v>
      </c>
    </row>
    <row r="290" spans="1:10">
      <c r="A290" s="330">
        <f ca="1">IF(ISNUMBER(SEARCH($L$2,[1]Database!$A290)),MAX($A$1:A289)+1,0)</f>
        <v>286</v>
      </c>
      <c r="B290" s="625" t="str">
        <f>[1]Database!$A290</f>
        <v>KWS110B</v>
      </c>
      <c r="J290" s="329" t="str">
        <f ca="1">IFERROR(VLOOKUP(ROWS($J$2:J290),$A$2:$B$7000,2,0),"")</f>
        <v>FWPVS</v>
      </c>
    </row>
    <row r="291" spans="1:10">
      <c r="A291" s="330">
        <f ca="1">IF(ISNUMBER(SEARCH($L$2,[1]Database!$A291)),MAX($A$1:A290)+1,0)</f>
        <v>287</v>
      </c>
      <c r="B291" s="625" t="str">
        <f>[1]Database!$A291</f>
        <v>FWSVS</v>
      </c>
      <c r="J291" s="329" t="str">
        <f ca="1">IFERROR(VLOOKUP(ROWS($J$2:J291),$A$2:$B$7000,2,0),"")</f>
        <v>FWPVB</v>
      </c>
    </row>
    <row r="292" spans="1:10">
      <c r="A292" s="330">
        <f ca="1">IF(ISNUMBER(SEARCH($L$2,[1]Database!$A292)),MAX($A$1:A291)+1,0)</f>
        <v>288</v>
      </c>
      <c r="B292" s="625" t="str">
        <f>[1]Database!$A292</f>
        <v>FWSVB</v>
      </c>
      <c r="J292" s="329" t="str">
        <f ca="1">IFERROR(VLOOKUP(ROWS($J$2:J292),$A$2:$B$7000,2,0),"")</f>
        <v>FWDVS</v>
      </c>
    </row>
    <row r="293" spans="1:10">
      <c r="A293" s="330">
        <f ca="1">IF(ISNUMBER(SEARCH($L$2,[1]Database!$A293)),MAX($A$1:A292)+1,0)</f>
        <v>289</v>
      </c>
      <c r="B293" s="625" t="str">
        <f>[1]Database!$A293</f>
        <v>FWPVS</v>
      </c>
      <c r="J293" s="329" t="str">
        <f ca="1">IFERROR(VLOOKUP(ROWS($J$2:J293),$A$2:$B$7000,2,0),"")</f>
        <v>FWDVB</v>
      </c>
    </row>
    <row r="294" spans="1:10">
      <c r="A294" s="330">
        <f ca="1">IF(ISNUMBER(SEARCH($L$2,[1]Database!$A294)),MAX($A$1:A293)+1,0)</f>
        <v>290</v>
      </c>
      <c r="B294" s="625" t="str">
        <f>[1]Database!$A294</f>
        <v>FWPVB</v>
      </c>
      <c r="J294" s="329" t="str">
        <f ca="1">IFERROR(VLOOKUP(ROWS($J$2:J294),$A$2:$B$7000,2,0),"")</f>
        <v>FHPVS</v>
      </c>
    </row>
    <row r="295" spans="1:10">
      <c r="A295" s="330">
        <f ca="1">IF(ISNUMBER(SEARCH($L$2,[1]Database!$A295)),MAX($A$1:A294)+1,0)</f>
        <v>291</v>
      </c>
      <c r="B295" s="625" t="str">
        <f>[1]Database!$A295</f>
        <v>FWDVS</v>
      </c>
      <c r="J295" s="329" t="str">
        <f ca="1">IFERROR(VLOOKUP(ROWS($J$2:J295),$A$2:$B$7000,2,0),"")</f>
        <v>KSA1025S</v>
      </c>
    </row>
    <row r="296" spans="1:10">
      <c r="A296" s="330">
        <f ca="1">IF(ISNUMBER(SEARCH($L$2,[1]Database!$A296)),MAX($A$1:A295)+1,0)</f>
        <v>292</v>
      </c>
      <c r="B296" s="625" t="str">
        <f>[1]Database!$A296</f>
        <v>FWDVB</v>
      </c>
      <c r="J296" s="329" t="str">
        <f ca="1">IFERROR(VLOOKUP(ROWS($J$2:J296),$A$2:$B$7000,2,0),"")</f>
        <v>KSA1025B</v>
      </c>
    </row>
    <row r="297" spans="1:10">
      <c r="A297" s="330">
        <f ca="1">IF(ISNUMBER(SEARCH($L$2,[1]Database!$A297)),MAX($A$1:A296)+1,0)</f>
        <v>293</v>
      </c>
      <c r="B297" s="625" t="str">
        <f>[1]Database!$A297</f>
        <v>FHPVS</v>
      </c>
      <c r="J297" s="329" t="str">
        <f ca="1">IFERROR(VLOOKUP(ROWS($J$2:J297),$A$2:$B$7000,2,0),"")</f>
        <v>OFBLUS</v>
      </c>
    </row>
    <row r="298" spans="1:10">
      <c r="A298" s="330">
        <f ca="1">IF(ISNUMBER(SEARCH($L$2,[1]Database!$A298)),MAX($A$1:A297)+1,0)</f>
        <v>294</v>
      </c>
      <c r="B298" s="625" t="str">
        <f>[1]Database!$A298</f>
        <v>KSA1025S</v>
      </c>
      <c r="J298" s="329" t="str">
        <f ca="1">IFERROR(VLOOKUP(ROWS($J$2:J298),$A$2:$B$7000,2,0),"")</f>
        <v>OFBLUB</v>
      </c>
    </row>
    <row r="299" spans="1:10">
      <c r="A299" s="330">
        <f ca="1">IF(ISNUMBER(SEARCH($L$2,[1]Database!$A299)),MAX($A$1:A298)+1,0)</f>
        <v>295</v>
      </c>
      <c r="B299" s="625" t="str">
        <f>[1]Database!$A299</f>
        <v>KSA1025B</v>
      </c>
      <c r="J299" s="329" t="str">
        <f ca="1">IFERROR(VLOOKUP(ROWS($J$2:J299),$A$2:$B$7000,2,0),"")</f>
        <v>FHP18110S</v>
      </c>
    </row>
    <row r="300" spans="1:10">
      <c r="A300" s="330">
        <f ca="1">IF(ISNUMBER(SEARCH($L$2,[1]Database!$A300)),MAX($A$1:A299)+1,0)</f>
        <v>296</v>
      </c>
      <c r="B300" s="625" t="str">
        <f>[1]Database!$A300</f>
        <v>OFBLUS</v>
      </c>
      <c r="J300" s="329" t="str">
        <f ca="1">IFERROR(VLOOKUP(ROWS($J$2:J300),$A$2:$B$7000,2,0),"")</f>
        <v>FHPVB</v>
      </c>
    </row>
    <row r="301" spans="1:10">
      <c r="A301" s="330">
        <f ca="1">IF(ISNUMBER(SEARCH($L$2,[1]Database!$A301)),MAX($A$1:A300)+1,0)</f>
        <v>297</v>
      </c>
      <c r="B301" s="625" t="str">
        <f>[1]Database!$A301</f>
        <v>OFBLUB</v>
      </c>
      <c r="J301" s="329" t="str">
        <f ca="1">IFERROR(VLOOKUP(ROWS($J$2:J301),$A$2:$B$7000,2,0),"")</f>
        <v>FHP18110B</v>
      </c>
    </row>
    <row r="302" spans="1:10">
      <c r="A302" s="330">
        <f ca="1">IF(ISNUMBER(SEARCH($L$2,[1]Database!$A302)),MAX($A$1:A301)+1,0)</f>
        <v>298</v>
      </c>
      <c r="B302" s="625" t="str">
        <f>[1]Database!$A302</f>
        <v>FHP18110S</v>
      </c>
      <c r="J302" s="329" t="str">
        <f ca="1">IFERROR(VLOOKUP(ROWS($J$2:J302),$A$2:$B$7000,2,0),"")</f>
        <v>PAC138</v>
      </c>
    </row>
    <row r="303" spans="1:10">
      <c r="A303" s="330">
        <f ca="1">IF(ISNUMBER(SEARCH($L$2,[1]Database!$A303)),MAX($A$1:A302)+1,0)</f>
        <v>299</v>
      </c>
      <c r="B303" s="625" t="str">
        <f>[1]Database!$A303</f>
        <v>FHPVB</v>
      </c>
      <c r="J303" s="329" t="str">
        <f ca="1">IFERROR(VLOOKUP(ROWS($J$2:J303),$A$2:$B$7000,2,0),"")</f>
        <v>SSC4</v>
      </c>
    </row>
    <row r="304" spans="1:10">
      <c r="A304" s="330">
        <f ca="1">IF(ISNUMBER(SEARCH($L$2,[1]Database!$A304)),MAX($A$1:A303)+1,0)</f>
        <v>300</v>
      </c>
      <c r="B304" s="625" t="str">
        <f>[1]Database!$A304</f>
        <v>FHP18110B</v>
      </c>
      <c r="J304" s="329" t="str">
        <f ca="1">IFERROR(VLOOKUP(ROWS($J$2:J304),$A$2:$B$7000,2,0),"")</f>
        <v>FSA1000S</v>
      </c>
    </row>
    <row r="305" spans="1:10">
      <c r="A305" s="330">
        <f ca="1">IF(ISNUMBER(SEARCH($L$2,[1]Database!$A305)),MAX($A$1:A304)+1,0)</f>
        <v>301</v>
      </c>
      <c r="B305" s="625" t="str">
        <f>[1]Database!$A305</f>
        <v>PAC138</v>
      </c>
      <c r="J305" s="329" t="str">
        <f ca="1">IFERROR(VLOOKUP(ROWS($J$2:J305),$A$2:$B$7000,2,0),"")</f>
        <v>FSA1000B</v>
      </c>
    </row>
    <row r="306" spans="1:10">
      <c r="A306" s="330">
        <f ca="1">IF(ISNUMBER(SEARCH($L$2,[1]Database!$A306)),MAX($A$1:A305)+1,0)</f>
        <v>302</v>
      </c>
      <c r="B306" s="625" t="str">
        <f>[1]Database!$A306</f>
        <v>SSC4</v>
      </c>
      <c r="J306" s="329" t="str">
        <f ca="1">IFERROR(VLOOKUP(ROWS($J$2:J306),$A$2:$B$7000,2,0),"")</f>
        <v>SSC3</v>
      </c>
    </row>
    <row r="307" spans="1:10">
      <c r="A307" s="330">
        <f ca="1">IF(ISNUMBER(SEARCH($L$2,[1]Database!$A307)),MAX($A$1:A306)+1,0)</f>
        <v>303</v>
      </c>
      <c r="B307" s="625" t="str">
        <f>[1]Database!$A307</f>
        <v>FSA1000S</v>
      </c>
      <c r="J307" s="329" t="str">
        <f ca="1">IFERROR(VLOOKUP(ROWS($J$2:J307),$A$2:$B$7000,2,0),"")</f>
        <v>SSC2</v>
      </c>
    </row>
    <row r="308" spans="1:10">
      <c r="A308" s="330">
        <f ca="1">IF(ISNUMBER(SEARCH($L$2,[1]Database!$A308)),MAX($A$1:A307)+1,0)</f>
        <v>304</v>
      </c>
      <c r="B308" s="625" t="str">
        <f>[1]Database!$A308</f>
        <v>FSA1000B</v>
      </c>
      <c r="J308" s="329" t="str">
        <f ca="1">IFERROR(VLOOKUP(ROWS($J$2:J308),$A$2:$B$7000,2,0),"")</f>
        <v>SSC1</v>
      </c>
    </row>
    <row r="309" spans="1:10">
      <c r="A309" s="330">
        <f ca="1">IF(ISNUMBER(SEARCH($L$2,[1]Database!$A309)),MAX($A$1:A308)+1,0)</f>
        <v>305</v>
      </c>
      <c r="B309" s="625" t="str">
        <f>[1]Database!$A309</f>
        <v>SSC3</v>
      </c>
      <c r="J309" s="329" t="str">
        <f ca="1">IFERROR(VLOOKUP(ROWS($J$2:J309),$A$2:$B$7000,2,0),"")</f>
        <v>RPMC1W</v>
      </c>
    </row>
    <row r="310" spans="1:10">
      <c r="A310" s="330">
        <f ca="1">IF(ISNUMBER(SEARCH($L$2,[1]Database!$A310)),MAX($A$1:A309)+1,0)</f>
        <v>306</v>
      </c>
      <c r="B310" s="625" t="str">
        <f>[1]Database!$A310</f>
        <v>SSC2</v>
      </c>
      <c r="J310" s="329" t="str">
        <f ca="1">IFERROR(VLOOKUP(ROWS($J$2:J310),$A$2:$B$7000,2,0),"")</f>
        <v>RPMC1</v>
      </c>
    </row>
    <row r="311" spans="1:10">
      <c r="A311" s="330">
        <f ca="1">IF(ISNUMBER(SEARCH($L$2,[1]Database!$A311)),MAX($A$1:A310)+1,0)</f>
        <v>307</v>
      </c>
      <c r="B311" s="625" t="str">
        <f>[1]Database!$A311</f>
        <v>SSC1</v>
      </c>
      <c r="J311" s="329" t="str">
        <f ca="1">IFERROR(VLOOKUP(ROWS($J$2:J311),$A$2:$B$7000,2,0),"")</f>
        <v>RPMB1W</v>
      </c>
    </row>
    <row r="312" spans="1:10">
      <c r="A312" s="330">
        <f ca="1">IF(ISNUMBER(SEARCH($L$2,[1]Database!$A312)),MAX($A$1:A311)+1,0)</f>
        <v>308</v>
      </c>
      <c r="B312" s="625" t="str">
        <f>[1]Database!$A312</f>
        <v>RPMC1W</v>
      </c>
      <c r="J312" s="329" t="str">
        <f ca="1">IFERROR(VLOOKUP(ROWS($J$2:J312),$A$2:$B$7000,2,0),"")</f>
        <v>RPMB1</v>
      </c>
    </row>
    <row r="313" spans="1:10">
      <c r="A313" s="330">
        <f ca="1">IF(ISNUMBER(SEARCH($L$2,[1]Database!$A313)),MAX($A$1:A312)+1,0)</f>
        <v>309</v>
      </c>
      <c r="B313" s="625" t="str">
        <f>[1]Database!$A313</f>
        <v>RPMC1</v>
      </c>
      <c r="J313" s="329" t="str">
        <f ca="1">IFERROR(VLOOKUP(ROWS($J$2:J313),$A$2:$B$7000,2,0),"")</f>
        <v>RPMA1W</v>
      </c>
    </row>
    <row r="314" spans="1:10">
      <c r="A314" s="330">
        <f ca="1">IF(ISNUMBER(SEARCH($L$2,[1]Database!$A314)),MAX($A$1:A313)+1,0)</f>
        <v>310</v>
      </c>
      <c r="B314" s="625" t="str">
        <f>[1]Database!$A314</f>
        <v>RPMB1W</v>
      </c>
      <c r="J314" s="329" t="str">
        <f ca="1">IFERROR(VLOOKUP(ROWS($J$2:J314),$A$2:$B$7000,2,0),"")</f>
        <v>RPMA1</v>
      </c>
    </row>
    <row r="315" spans="1:10">
      <c r="A315" s="330">
        <f ca="1">IF(ISNUMBER(SEARCH($L$2,[1]Database!$A315)),MAX($A$1:A314)+1,0)</f>
        <v>311</v>
      </c>
      <c r="B315" s="625" t="str">
        <f>[1]Database!$A315</f>
        <v>RPMB1</v>
      </c>
      <c r="J315" s="329" t="str">
        <f ca="1">IFERROR(VLOOKUP(ROWS($J$2:J315),$A$2:$B$7000,2,0),"")</f>
        <v>RPAC1W</v>
      </c>
    </row>
    <row r="316" spans="1:10">
      <c r="A316" s="330">
        <f ca="1">IF(ISNUMBER(SEARCH($L$2,[1]Database!$A316)),MAX($A$1:A315)+1,0)</f>
        <v>312</v>
      </c>
      <c r="B316" s="625" t="str">
        <f>[1]Database!$A316</f>
        <v>RPMA1W</v>
      </c>
      <c r="J316" s="329" t="str">
        <f ca="1">IFERROR(VLOOKUP(ROWS($J$2:J316),$A$2:$B$7000,2,0),"")</f>
        <v>RPAC1</v>
      </c>
    </row>
    <row r="317" spans="1:10">
      <c r="A317" s="330">
        <f ca="1">IF(ISNUMBER(SEARCH($L$2,[1]Database!$A317)),MAX($A$1:A316)+1,0)</f>
        <v>313</v>
      </c>
      <c r="B317" s="625" t="str">
        <f>[1]Database!$A317</f>
        <v>RPMA1</v>
      </c>
      <c r="J317" s="329" t="str">
        <f ca="1">IFERROR(VLOOKUP(ROWS($J$2:J317),$A$2:$B$7000,2,0),"")</f>
        <v>RPAB1W</v>
      </c>
    </row>
    <row r="318" spans="1:10">
      <c r="A318" s="330">
        <f ca="1">IF(ISNUMBER(SEARCH($L$2,[1]Database!$A318)),MAX($A$1:A317)+1,0)</f>
        <v>314</v>
      </c>
      <c r="B318" s="625" t="str">
        <f>[1]Database!$A318</f>
        <v>RPAC1W</v>
      </c>
      <c r="J318" s="329" t="str">
        <f ca="1">IFERROR(VLOOKUP(ROWS($J$2:J318),$A$2:$B$7000,2,0),"")</f>
        <v>RPAB1</v>
      </c>
    </row>
    <row r="319" spans="1:10">
      <c r="A319" s="330">
        <f ca="1">IF(ISNUMBER(SEARCH($L$2,[1]Database!$A319)),MAX($A$1:A318)+1,0)</f>
        <v>315</v>
      </c>
      <c r="B319" s="625" t="str">
        <f>[1]Database!$A319</f>
        <v>RPAC1</v>
      </c>
      <c r="J319" s="329" t="str">
        <f ca="1">IFERROR(VLOOKUP(ROWS($J$2:J319),$A$2:$B$7000,2,0),"")</f>
        <v>RPAA1</v>
      </c>
    </row>
    <row r="320" spans="1:10">
      <c r="A320" s="330">
        <f ca="1">IF(ISNUMBER(SEARCH($L$2,[1]Database!$A320)),MAX($A$1:A319)+1,0)</f>
        <v>316</v>
      </c>
      <c r="B320" s="625" t="str">
        <f>[1]Database!$A320</f>
        <v>RPAB1W</v>
      </c>
      <c r="J320" s="329" t="str">
        <f ca="1">IFERROR(VLOOKUP(ROWS($J$2:J320),$A$2:$B$7000,2,0),"")</f>
        <v>RPAA1W</v>
      </c>
    </row>
    <row r="321" spans="1:10">
      <c r="A321" s="330">
        <f ca="1">IF(ISNUMBER(SEARCH($L$2,[1]Database!$A321)),MAX($A$1:A320)+1,0)</f>
        <v>317</v>
      </c>
      <c r="B321" s="625" t="str">
        <f>[1]Database!$A321</f>
        <v>RPAB1</v>
      </c>
      <c r="J321" s="329" t="str">
        <f ca="1">IFERROR(VLOOKUP(ROWS($J$2:J321),$A$2:$B$7000,2,0),"")</f>
        <v>PMSC</v>
      </c>
    </row>
    <row r="322" spans="1:10">
      <c r="A322" s="330">
        <f ca="1">IF(ISNUMBER(SEARCH($L$2,[1]Database!$A322)),MAX($A$1:A321)+1,0)</f>
        <v>318</v>
      </c>
      <c r="B322" s="625" t="str">
        <f>[1]Database!$A322</f>
        <v>RPAA1</v>
      </c>
      <c r="J322" s="329" t="str">
        <f ca="1">IFERROR(VLOOKUP(ROWS($J$2:J322),$A$2:$B$7000,2,0),"")</f>
        <v>FHB5747</v>
      </c>
    </row>
    <row r="323" spans="1:10">
      <c r="A323" s="330">
        <f ca="1">IF(ISNUMBER(SEARCH($L$2,[1]Database!$A323)),MAX($A$1:A322)+1,0)</f>
        <v>319</v>
      </c>
      <c r="B323" s="625" t="str">
        <f>[1]Database!$A323</f>
        <v>RPAA1W</v>
      </c>
      <c r="J323" s="329" t="str">
        <f ca="1">IFERROR(VLOOKUP(ROWS($J$2:J323),$A$2:$B$7000,2,0),"")</f>
        <v>FHB3747</v>
      </c>
    </row>
    <row r="324" spans="1:10">
      <c r="A324" s="330">
        <f ca="1">IF(ISNUMBER(SEARCH($L$2,[1]Database!$A324)),MAX($A$1:A323)+1,0)</f>
        <v>320</v>
      </c>
      <c r="B324" s="625" t="str">
        <f>[1]Database!$A324</f>
        <v>PMSC</v>
      </c>
      <c r="J324" s="329" t="str">
        <f ca="1">IFERROR(VLOOKUP(ROWS($J$2:J324),$A$2:$B$7000,2,0),"")</f>
        <v>SA1</v>
      </c>
    </row>
    <row r="325" spans="1:10">
      <c r="A325" s="330">
        <f ca="1">IF(ISNUMBER(SEARCH($L$2,[1]Database!$A325)),MAX($A$1:A324)+1,0)</f>
        <v>321</v>
      </c>
      <c r="B325" s="625" t="str">
        <f>[1]Database!$A325</f>
        <v>FHB5747</v>
      </c>
      <c r="J325" s="329" t="str">
        <f ca="1">IFERROR(VLOOKUP(ROWS($J$2:J325),$A$2:$B$7000,2,0),"")</f>
        <v>CMS048S</v>
      </c>
    </row>
    <row r="326" spans="1:10">
      <c r="A326" s="330">
        <f ca="1">IF(ISNUMBER(SEARCH($L$2,[1]Database!$A326)),MAX($A$1:A325)+1,0)</f>
        <v>322</v>
      </c>
      <c r="B326" s="625" t="str">
        <f>[1]Database!$A326</f>
        <v>FHB3747</v>
      </c>
      <c r="J326" s="329" t="str">
        <f ca="1">IFERROR(VLOOKUP(ROWS($J$2:J326),$A$2:$B$7000,2,0),"")</f>
        <v>RSA266</v>
      </c>
    </row>
    <row r="327" spans="1:10">
      <c r="A327" s="330">
        <f ca="1">IF(ISNUMBER(SEARCH($L$2,[1]Database!$A327)),MAX($A$1:A326)+1,0)</f>
        <v>323</v>
      </c>
      <c r="B327" s="625" t="str">
        <f>[1]Database!$A327</f>
        <v>SA1</v>
      </c>
      <c r="J327" s="329" t="str">
        <f ca="1">IFERROR(VLOOKUP(ROWS($J$2:J327),$A$2:$B$7000,2,0),"")</f>
        <v>RPMC000W</v>
      </c>
    </row>
    <row r="328" spans="1:10">
      <c r="A328" s="330">
        <f ca="1">IF(ISNUMBER(SEARCH($L$2,[1]Database!$A328)),MAX($A$1:A327)+1,0)</f>
        <v>324</v>
      </c>
      <c r="B328" s="625" t="str">
        <f>[1]Database!$A328</f>
        <v>CMS048S</v>
      </c>
      <c r="J328" s="329" t="str">
        <f ca="1">IFERROR(VLOOKUP(ROWS($J$2:J328),$A$2:$B$7000,2,0),"")</f>
        <v>RPMC000S</v>
      </c>
    </row>
    <row r="329" spans="1:10">
      <c r="A329" s="330">
        <f ca="1">IF(ISNUMBER(SEARCH($L$2,[1]Database!$A329)),MAX($A$1:A328)+1,0)</f>
        <v>325</v>
      </c>
      <c r="B329" s="625" t="str">
        <f>[1]Database!$A329</f>
        <v>RSA266</v>
      </c>
      <c r="J329" s="329" t="str">
        <f ca="1">IFERROR(VLOOKUP(ROWS($J$2:J329),$A$2:$B$7000,2,0),"")</f>
        <v>RPMC000</v>
      </c>
    </row>
    <row r="330" spans="1:10">
      <c r="A330" s="330">
        <f ca="1">IF(ISNUMBER(SEARCH($L$2,[1]Database!$A330)),MAX($A$1:A329)+1,0)</f>
        <v>326</v>
      </c>
      <c r="B330" s="625" t="str">
        <f>[1]Database!$A330</f>
        <v>RPMC000W</v>
      </c>
      <c r="J330" s="329" t="str">
        <f ca="1">IFERROR(VLOOKUP(ROWS($J$2:J330),$A$2:$B$7000,2,0),"")</f>
        <v>RPMB245</v>
      </c>
    </row>
    <row r="331" spans="1:10">
      <c r="A331" s="330">
        <f ca="1">IF(ISNUMBER(SEARCH($L$2,[1]Database!$A331)),MAX($A$1:A330)+1,0)</f>
        <v>327</v>
      </c>
      <c r="B331" s="625" t="str">
        <f>[1]Database!$A331</f>
        <v>RPMC000S</v>
      </c>
      <c r="J331" s="329" t="str">
        <f ca="1">IFERROR(VLOOKUP(ROWS($J$2:J331),$A$2:$B$7000,2,0),"")</f>
        <v>KITLS012018</v>
      </c>
    </row>
    <row r="332" spans="1:10">
      <c r="A332" s="330">
        <f ca="1">IF(ISNUMBER(SEARCH($L$2,[1]Database!$A332)),MAX($A$1:A331)+1,0)</f>
        <v>328</v>
      </c>
      <c r="B332" s="625" t="str">
        <f>[1]Database!$A332</f>
        <v>RPMC000</v>
      </c>
      <c r="J332" s="329" t="str">
        <f ca="1">IFERROR(VLOOKUP(ROWS($J$2:J332),$A$2:$B$7000,2,0),"")</f>
        <v>KITLS003</v>
      </c>
    </row>
    <row r="333" spans="1:10">
      <c r="A333" s="330">
        <f ca="1">IF(ISNUMBER(SEARCH($L$2,[1]Database!$A333)),MAX($A$1:A332)+1,0)</f>
        <v>329</v>
      </c>
      <c r="B333" s="625" t="str">
        <f>[1]Database!$A333</f>
        <v>RPMB245</v>
      </c>
      <c r="J333" s="329" t="str">
        <f ca="1">IFERROR(VLOOKUP(ROWS($J$2:J333),$A$2:$B$7000,2,0),"")</f>
        <v>RPMA000W</v>
      </c>
    </row>
    <row r="334" spans="1:10">
      <c r="A334" s="330">
        <f ca="1">IF(ISNUMBER(SEARCH($L$2,[1]Database!$A334)),MAX($A$1:A333)+1,0)</f>
        <v>330</v>
      </c>
      <c r="B334" s="625" t="str">
        <f>[1]Database!$A334</f>
        <v>KITLS012018</v>
      </c>
      <c r="J334" s="329" t="str">
        <f ca="1">IFERROR(VLOOKUP(ROWS($J$2:J334),$A$2:$B$7000,2,0),"")</f>
        <v>RPMA000S</v>
      </c>
    </row>
    <row r="335" spans="1:10">
      <c r="A335" s="330">
        <f ca="1">IF(ISNUMBER(SEARCH($L$2,[1]Database!$A335)),MAX($A$1:A334)+1,0)</f>
        <v>331</v>
      </c>
      <c r="B335" s="625" t="str">
        <f>[1]Database!$A335</f>
        <v>KITLS003</v>
      </c>
      <c r="J335" s="329" t="str">
        <f ca="1">IFERROR(VLOOKUP(ROWS($J$2:J335),$A$2:$B$7000,2,0),"")</f>
        <v>RPMA000</v>
      </c>
    </row>
    <row r="336" spans="1:10">
      <c r="A336" s="330">
        <f ca="1">IF(ISNUMBER(SEARCH($L$2,[1]Database!$A336)),MAX($A$1:A335)+1,0)</f>
        <v>332</v>
      </c>
      <c r="B336" s="625" t="str">
        <f>[1]Database!$A336</f>
        <v>RPMA000W</v>
      </c>
      <c r="J336" s="329" t="str">
        <f ca="1">IFERROR(VLOOKUP(ROWS($J$2:J336),$A$2:$B$7000,2,0),"")</f>
        <v>RPMB000W</v>
      </c>
    </row>
    <row r="337" spans="1:10">
      <c r="A337" s="330">
        <f ca="1">IF(ISNUMBER(SEARCH($L$2,[1]Database!$A337)),MAX($A$1:A336)+1,0)</f>
        <v>333</v>
      </c>
      <c r="B337" s="625" t="str">
        <f>[1]Database!$A337</f>
        <v>RPMA000S</v>
      </c>
      <c r="J337" s="329" t="str">
        <f ca="1">IFERROR(VLOOKUP(ROWS($J$2:J337),$A$2:$B$7000,2,0),"")</f>
        <v>RPMB000S</v>
      </c>
    </row>
    <row r="338" spans="1:10">
      <c r="A338" s="330">
        <f ca="1">IF(ISNUMBER(SEARCH($L$2,[1]Database!$A338)),MAX($A$1:A337)+1,0)</f>
        <v>334</v>
      </c>
      <c r="B338" s="625" t="str">
        <f>[1]Database!$A338</f>
        <v>RPMA000</v>
      </c>
      <c r="J338" s="329" t="str">
        <f ca="1">IFERROR(VLOOKUP(ROWS($J$2:J338),$A$2:$B$7000,2,0),"")</f>
        <v>RPMB000</v>
      </c>
    </row>
    <row r="339" spans="1:10">
      <c r="A339" s="330">
        <f ca="1">IF(ISNUMBER(SEARCH($L$2,[1]Database!$A339)),MAX($A$1:A338)+1,0)</f>
        <v>335</v>
      </c>
      <c r="B339" s="625" t="str">
        <f>[1]Database!$A339</f>
        <v>RPMB000W</v>
      </c>
      <c r="J339" s="329" t="str">
        <f ca="1">IFERROR(VLOOKUP(ROWS($J$2:J339),$A$2:$B$7000,2,0),"")</f>
        <v>SLMUW</v>
      </c>
    </row>
    <row r="340" spans="1:10">
      <c r="A340" s="330">
        <f ca="1">IF(ISNUMBER(SEARCH($L$2,[1]Database!$A340)),MAX($A$1:A339)+1,0)</f>
        <v>336</v>
      </c>
      <c r="B340" s="625" t="str">
        <f>[1]Database!$A340</f>
        <v>RPMB000S</v>
      </c>
      <c r="J340" s="329" t="str">
        <f ca="1">IFERROR(VLOOKUP(ROWS($J$2:J340),$A$2:$B$7000,2,0),"")</f>
        <v>SLMUS</v>
      </c>
    </row>
    <row r="341" spans="1:10">
      <c r="A341" s="330">
        <f ca="1">IF(ISNUMBER(SEARCH($L$2,[1]Database!$A341)),MAX($A$1:A340)+1,0)</f>
        <v>337</v>
      </c>
      <c r="B341" s="625" t="str">
        <f>[1]Database!$A341</f>
        <v>RPMB000</v>
      </c>
      <c r="J341" s="329" t="str">
        <f ca="1">IFERROR(VLOOKUP(ROWS($J$2:J341),$A$2:$B$7000,2,0),"")</f>
        <v>SLMU</v>
      </c>
    </row>
    <row r="342" spans="1:10">
      <c r="A342" s="330">
        <f ca="1">IF(ISNUMBER(SEARCH($L$2,[1]Database!$A342)),MAX($A$1:A341)+1,0)</f>
        <v>338</v>
      </c>
      <c r="B342" s="625" t="str">
        <f>[1]Database!$A342</f>
        <v>SLMUW</v>
      </c>
      <c r="J342" s="329" t="str">
        <f ca="1">IFERROR(VLOOKUP(ROWS($J$2:J342),$A$2:$B$7000,2,0),"")</f>
        <v>RPA000W</v>
      </c>
    </row>
    <row r="343" spans="1:10">
      <c r="A343" s="330">
        <f ca="1">IF(ISNUMBER(SEARCH($L$2,[1]Database!$A343)),MAX($A$1:A342)+1,0)</f>
        <v>339</v>
      </c>
      <c r="B343" s="625" t="str">
        <f>[1]Database!$A343</f>
        <v>SLMUS</v>
      </c>
      <c r="J343" s="329" t="str">
        <f ca="1">IFERROR(VLOOKUP(ROWS($J$2:J343),$A$2:$B$7000,2,0),"")</f>
        <v>RPA000S</v>
      </c>
    </row>
    <row r="344" spans="1:10">
      <c r="A344" s="330">
        <f ca="1">IF(ISNUMBER(SEARCH($L$2,[1]Database!$A344)),MAX($A$1:A343)+1,0)</f>
        <v>340</v>
      </c>
      <c r="B344" s="625" t="str">
        <f>[1]Database!$A344</f>
        <v>SLMU</v>
      </c>
      <c r="J344" s="329" t="str">
        <f ca="1">IFERROR(VLOOKUP(ROWS($J$2:J344),$A$2:$B$7000,2,0),"")</f>
        <v>RPA000</v>
      </c>
    </row>
    <row r="345" spans="1:10">
      <c r="A345" s="330">
        <f ca="1">IF(ISNUMBER(SEARCH($L$2,[1]Database!$A345)),MAX($A$1:A344)+1,0)</f>
        <v>341</v>
      </c>
      <c r="B345" s="625" t="str">
        <f>[1]Database!$A345</f>
        <v>RPA000W</v>
      </c>
      <c r="J345" s="329" t="str">
        <f ca="1">IFERROR(VLOOKUP(ROWS($J$2:J345),$A$2:$B$7000,2,0),"")</f>
        <v>RPMA261</v>
      </c>
    </row>
    <row r="346" spans="1:10">
      <c r="A346" s="330">
        <f ca="1">IF(ISNUMBER(SEARCH($L$2,[1]Database!$A346)),MAX($A$1:A345)+1,0)</f>
        <v>342</v>
      </c>
      <c r="B346" s="625" t="str">
        <f>[1]Database!$A346</f>
        <v>RPA000S</v>
      </c>
      <c r="J346" s="329" t="str">
        <f ca="1">IFERROR(VLOOKUP(ROWS($J$2:J346),$A$2:$B$7000,2,0),"")</f>
        <v>RPMCXXXX</v>
      </c>
    </row>
    <row r="347" spans="1:10">
      <c r="A347" s="330">
        <f ca="1">IF(ISNUMBER(SEARCH($L$2,[1]Database!$A347)),MAX($A$1:A346)+1,0)</f>
        <v>343</v>
      </c>
      <c r="B347" s="625" t="str">
        <f>[1]Database!$A347</f>
        <v>RPA000</v>
      </c>
      <c r="J347" s="329" t="str">
        <f ca="1">IFERROR(VLOOKUP(ROWS($J$2:J347),$A$2:$B$7000,2,0),"")</f>
        <v>RPMBXXXX</v>
      </c>
    </row>
    <row r="348" spans="1:10">
      <c r="A348" s="330">
        <f ca="1">IF(ISNUMBER(SEARCH($L$2,[1]Database!$A348)),MAX($A$1:A347)+1,0)</f>
        <v>344</v>
      </c>
      <c r="B348" s="625" t="str">
        <f>[1]Database!$A348</f>
        <v>RPMA261</v>
      </c>
      <c r="J348" s="329" t="str">
        <f ca="1">IFERROR(VLOOKUP(ROWS($J$2:J348),$A$2:$B$7000,2,0),"")</f>
        <v>RPMAXXXX</v>
      </c>
    </row>
    <row r="349" spans="1:10">
      <c r="A349" s="330">
        <f ca="1">IF(ISNUMBER(SEARCH($L$2,[1]Database!$A349)),MAX($A$1:A348)+1,0)</f>
        <v>345</v>
      </c>
      <c r="B349" s="625" t="str">
        <f>[1]Database!$A349</f>
        <v>RPMCXXXX</v>
      </c>
      <c r="J349" s="329" t="str">
        <f ca="1">IFERROR(VLOOKUP(ROWS($J$2:J349),$A$2:$B$7000,2,0),"")</f>
        <v>SLMXXXX</v>
      </c>
    </row>
    <row r="350" spans="1:10">
      <c r="A350" s="330">
        <f ca="1">IF(ISNUMBER(SEARCH($L$2,[1]Database!$A350)),MAX($A$1:A349)+1,0)</f>
        <v>346</v>
      </c>
      <c r="B350" s="625" t="str">
        <f>[1]Database!$A350</f>
        <v>RPMBXXXX</v>
      </c>
      <c r="J350" s="329" t="str">
        <f ca="1">IFERROR(VLOOKUP(ROWS($J$2:J350),$A$2:$B$7000,2,0),"")</f>
        <v>PAC400</v>
      </c>
    </row>
    <row r="351" spans="1:10">
      <c r="A351" s="330">
        <f ca="1">IF(ISNUMBER(SEARCH($L$2,[1]Database!$A351)),MAX($A$1:A350)+1,0)</f>
        <v>347</v>
      </c>
      <c r="B351" s="625" t="str">
        <f>[1]Database!$A351</f>
        <v>RPMAXXXX</v>
      </c>
      <c r="J351" s="329" t="str">
        <f ca="1">IFERROR(VLOOKUP(ROWS($J$2:J351),$A$2:$B$7000,2,0),"")</f>
        <v>RC10</v>
      </c>
    </row>
    <row r="352" spans="1:10">
      <c r="A352" s="330">
        <f ca="1">IF(ISNUMBER(SEARCH($L$2,[1]Database!$A352)),MAX($A$1:A351)+1,0)</f>
        <v>348</v>
      </c>
      <c r="B352" s="625" t="str">
        <f>[1]Database!$A352</f>
        <v>SLMXXXX</v>
      </c>
      <c r="J352" s="329" t="str">
        <f ca="1">IFERROR(VLOOKUP(ROWS($J$2:J352),$A$2:$B$7000,2,0),"")</f>
        <v>PAC511</v>
      </c>
    </row>
    <row r="353" spans="1:10">
      <c r="A353" s="330">
        <f ca="1">IF(ISNUMBER(SEARCH($L$2,[1]Database!$A353)),MAX($A$1:A352)+1,0)</f>
        <v>349</v>
      </c>
      <c r="B353" s="625" t="str">
        <f>[1]Database!$A353</f>
        <v>PAC400</v>
      </c>
      <c r="J353" s="329" t="str">
        <f ca="1">IFERROR(VLOOKUP(ROWS($J$2:J353),$A$2:$B$7000,2,0),"")</f>
        <v>CMS445</v>
      </c>
    </row>
    <row r="354" spans="1:10">
      <c r="A354" s="330">
        <f ca="1">IF(ISNUMBER(SEARCH($L$2,[1]Database!$A354)),MAX($A$1:A353)+1,0)</f>
        <v>350</v>
      </c>
      <c r="B354" s="625" t="str">
        <f>[1]Database!$A354</f>
        <v>RC10</v>
      </c>
      <c r="J354" s="329" t="str">
        <f ca="1">IFERROR(VLOOKUP(ROWS($J$2:J354),$A$2:$B$7000,2,0),"")</f>
        <v>CMS490</v>
      </c>
    </row>
    <row r="355" spans="1:10">
      <c r="A355" s="330">
        <f ca="1">IF(ISNUMBER(SEARCH($L$2,[1]Database!$A355)),MAX($A$1:A354)+1,0)</f>
        <v>351</v>
      </c>
      <c r="B355" s="625" t="str">
        <f>[1]Database!$A355</f>
        <v>PAC511</v>
      </c>
      <c r="J355" s="329" t="str">
        <f ca="1">IFERROR(VLOOKUP(ROWS($J$2:J355),$A$2:$B$7000,2,0),"")</f>
        <v>CMS445P</v>
      </c>
    </row>
    <row r="356" spans="1:10">
      <c r="A356" s="330">
        <f ca="1">IF(ISNUMBER(SEARCH($L$2,[1]Database!$A356)),MAX($A$1:A355)+1,0)</f>
        <v>352</v>
      </c>
      <c r="B356" s="625" t="str">
        <f>[1]Database!$A356</f>
        <v>CMS445</v>
      </c>
      <c r="J356" s="329" t="str">
        <f ca="1">IFERROR(VLOOKUP(ROWS($J$2:J356),$A$2:$B$7000,2,0),"")</f>
        <v>CMS445N</v>
      </c>
    </row>
    <row r="357" spans="1:10">
      <c r="A357" s="330">
        <f ca="1">IF(ISNUMBER(SEARCH($L$2,[1]Database!$A357)),MAX($A$1:A356)+1,0)</f>
        <v>353</v>
      </c>
      <c r="B357" s="625" t="str">
        <f>[1]Database!$A357</f>
        <v>CMS490</v>
      </c>
      <c r="J357" s="329" t="str">
        <f ca="1">IFERROR(VLOOKUP(ROWS($J$2:J357),$A$2:$B$7000,2,0),"")</f>
        <v>KSA1007S</v>
      </c>
    </row>
    <row r="358" spans="1:10">
      <c r="A358" s="330">
        <f ca="1">IF(ISNUMBER(SEARCH($L$2,[1]Database!$A358)),MAX($A$1:A357)+1,0)</f>
        <v>354</v>
      </c>
      <c r="B358" s="625" t="str">
        <f>[1]Database!$A358</f>
        <v>CMS445P</v>
      </c>
      <c r="J358" s="329" t="str">
        <f ca="1">IFERROR(VLOOKUP(ROWS($J$2:J358),$A$2:$B$7000,2,0),"")</f>
        <v>KSA1007B</v>
      </c>
    </row>
    <row r="359" spans="1:10">
      <c r="A359" s="330">
        <f ca="1">IF(ISNUMBER(SEARCH($L$2,[1]Database!$A359)),MAX($A$1:A358)+1,0)</f>
        <v>355</v>
      </c>
      <c r="B359" s="625" t="str">
        <f>[1]Database!$A359</f>
        <v>CMS445N</v>
      </c>
      <c r="J359" s="329" t="str">
        <f ca="1">IFERROR(VLOOKUP(ROWS($J$2:J359),$A$2:$B$7000,2,0),"")</f>
        <v>KTG440S</v>
      </c>
    </row>
    <row r="360" spans="1:10">
      <c r="A360" s="330">
        <f ca="1">IF(ISNUMBER(SEARCH($L$2,[1]Database!$A360)),MAX($A$1:A359)+1,0)</f>
        <v>356</v>
      </c>
      <c r="B360" s="625" t="str">
        <f>[1]Database!$A360</f>
        <v>KSA1007S</v>
      </c>
      <c r="J360" s="329" t="str">
        <f ca="1">IFERROR(VLOOKUP(ROWS($J$2:J360),$A$2:$B$7000,2,0),"")</f>
        <v>KTG440B</v>
      </c>
    </row>
    <row r="361" spans="1:10">
      <c r="A361" s="330">
        <f ca="1">IF(ISNUMBER(SEARCH($L$2,[1]Database!$A361)),MAX($A$1:A360)+1,0)</f>
        <v>357</v>
      </c>
      <c r="B361" s="625" t="str">
        <f>[1]Database!$A361</f>
        <v>KSA1007B</v>
      </c>
      <c r="J361" s="329" t="str">
        <f ca="1">IFERROR(VLOOKUP(ROWS($J$2:J361),$A$2:$B$7000,2,0),"")</f>
        <v>PAC135</v>
      </c>
    </row>
    <row r="362" spans="1:10">
      <c r="A362" s="330">
        <f ca="1">IF(ISNUMBER(SEARCH($L$2,[1]Database!$A362)),MAX($A$1:A361)+1,0)</f>
        <v>358</v>
      </c>
      <c r="B362" s="625" t="str">
        <f>[1]Database!$A362</f>
        <v>KTG440S</v>
      </c>
      <c r="J362" s="329" t="str">
        <f ca="1">IFERROR(VLOOKUP(ROWS($J$2:J362),$A$2:$B$7000,2,0),"")</f>
        <v>PAC130</v>
      </c>
    </row>
    <row r="363" spans="1:10">
      <c r="A363" s="330">
        <f ca="1">IF(ISNUMBER(SEARCH($L$2,[1]Database!$A363)),MAX($A$1:A362)+1,0)</f>
        <v>359</v>
      </c>
      <c r="B363" s="625" t="str">
        <f>[1]Database!$A363</f>
        <v>KTG440B</v>
      </c>
      <c r="J363" s="329" t="str">
        <f ca="1">IFERROR(VLOOKUP(ROWS($J$2:J363),$A$2:$B$7000,2,0),"")</f>
        <v>PAC140</v>
      </c>
    </row>
    <row r="364" spans="1:10">
      <c r="A364" s="330">
        <f ca="1">IF(ISNUMBER(SEARCH($L$2,[1]Database!$A364)),MAX($A$1:A363)+1,0)</f>
        <v>360</v>
      </c>
      <c r="B364" s="625" t="str">
        <f>[1]Database!$A364</f>
        <v>PAC135</v>
      </c>
      <c r="J364" s="329" t="str">
        <f ca="1">IFERROR(VLOOKUP(ROWS($J$2:J364),$A$2:$B$7000,2,0),"")</f>
        <v>PWRIWUB</v>
      </c>
    </row>
    <row r="365" spans="1:10">
      <c r="A365" s="330">
        <f ca="1">IF(ISNUMBER(SEARCH($L$2,[1]Database!$A365)),MAX($A$1:A364)+1,0)</f>
        <v>361</v>
      </c>
      <c r="B365" s="625" t="str">
        <f>[1]Database!$A365</f>
        <v>PAC130</v>
      </c>
      <c r="J365" s="329" t="str">
        <f ca="1">IFERROR(VLOOKUP(ROWS($J$2:J365),$A$2:$B$7000,2,0),"")</f>
        <v>PWRSKUS</v>
      </c>
    </row>
    <row r="366" spans="1:10">
      <c r="A366" s="330">
        <f ca="1">IF(ISNUMBER(SEARCH($L$2,[1]Database!$A366)),MAX($A$1:A365)+1,0)</f>
        <v>362</v>
      </c>
      <c r="B366" s="625" t="str">
        <f>[1]Database!$A366</f>
        <v>PAC140</v>
      </c>
      <c r="J366" s="329" t="str">
        <f ca="1">IFERROR(VLOOKUP(ROWS($J$2:J366),$A$2:$B$7000,2,0),"")</f>
        <v>PWRSKUB</v>
      </c>
    </row>
    <row r="367" spans="1:10">
      <c r="A367" s="330">
        <f ca="1">IF(ISNUMBER(SEARCH($L$2,[1]Database!$A367)),MAX($A$1:A366)+1,0)</f>
        <v>363</v>
      </c>
      <c r="B367" s="625" t="str">
        <f>[1]Database!$A367</f>
        <v>PWRIWUB</v>
      </c>
      <c r="J367" s="329" t="str">
        <f ca="1">IFERROR(VLOOKUP(ROWS($J$2:J367),$A$2:$B$7000,2,0),"")</f>
        <v>PWRIW2000B</v>
      </c>
    </row>
    <row r="368" spans="1:10">
      <c r="A368" s="330">
        <f ca="1">IF(ISNUMBER(SEARCH($L$2,[1]Database!$A368)),MAX($A$1:A367)+1,0)</f>
        <v>364</v>
      </c>
      <c r="B368" s="625" t="str">
        <f>[1]Database!$A368</f>
        <v>PWRSKUS</v>
      </c>
      <c r="J368" s="329" t="str">
        <f ca="1">IFERROR(VLOOKUP(ROWS($J$2:J368),$A$2:$B$7000,2,0),"")</f>
        <v>PWC2000</v>
      </c>
    </row>
    <row r="369" spans="1:10">
      <c r="A369" s="330">
        <f ca="1">IF(ISNUMBER(SEARCH($L$2,[1]Database!$A369)),MAX($A$1:A368)+1,0)</f>
        <v>365</v>
      </c>
      <c r="B369" s="625" t="str">
        <f>[1]Database!$A369</f>
        <v>PWRSKUB</v>
      </c>
      <c r="J369" s="329" t="str">
        <f ca="1">IFERROR(VLOOKUP(ROWS($J$2:J369),$A$2:$B$7000,2,0),"")</f>
        <v>PWCU</v>
      </c>
    </row>
    <row r="370" spans="1:10">
      <c r="A370" s="330">
        <f ca="1">IF(ISNUMBER(SEARCH($L$2,[1]Database!$A370)),MAX($A$1:A369)+1,0)</f>
        <v>366</v>
      </c>
      <c r="B370" s="625" t="str">
        <f>[1]Database!$A370</f>
        <v>PWRIW2000B</v>
      </c>
      <c r="J370" s="329" t="str">
        <f ca="1">IFERROR(VLOOKUP(ROWS($J$2:J370),$A$2:$B$7000,2,0),"")</f>
        <v>MPOV</v>
      </c>
    </row>
    <row r="371" spans="1:10">
      <c r="A371" s="330">
        <f ca="1">IF(ISNUMBER(SEARCH($L$2,[1]Database!$A371)),MAX($A$1:A370)+1,0)</f>
        <v>367</v>
      </c>
      <c r="B371" s="625" t="str">
        <f>[1]Database!$A371</f>
        <v>PWC2000</v>
      </c>
      <c r="J371" s="329" t="str">
        <f ca="1">IFERROR(VLOOKUP(ROWS($J$2:J371),$A$2:$B$7000,2,0),"")</f>
        <v>PSMH2582</v>
      </c>
    </row>
    <row r="372" spans="1:10">
      <c r="A372" s="330">
        <f ca="1">IF(ISNUMBER(SEARCH($L$2,[1]Database!$A372)),MAX($A$1:A371)+1,0)</f>
        <v>368</v>
      </c>
      <c r="B372" s="625" t="str">
        <f>[1]Database!$A372</f>
        <v>PWCU</v>
      </c>
      <c r="J372" s="329" t="str">
        <f ca="1">IFERROR(VLOOKUP(ROWS($J$2:J372),$A$2:$B$7000,2,0),"")</f>
        <v>PSMH2108</v>
      </c>
    </row>
    <row r="373" spans="1:10">
      <c r="A373" s="330">
        <f ca="1">IF(ISNUMBER(SEARCH($L$2,[1]Database!$A373)),MAX($A$1:A372)+1,0)</f>
        <v>369</v>
      </c>
      <c r="B373" s="625" t="str">
        <f>[1]Database!$A373</f>
        <v>MPOV</v>
      </c>
      <c r="J373" s="329" t="str">
        <f ca="1">IFERROR(VLOOKUP(ROWS($J$2:J373),$A$2:$B$7000,2,0),"")</f>
        <v>WM240S</v>
      </c>
    </row>
    <row r="374" spans="1:10">
      <c r="A374" s="330">
        <f ca="1">IF(ISNUMBER(SEARCH($L$2,[1]Database!$A374)),MAX($A$1:A373)+1,0)</f>
        <v>370</v>
      </c>
      <c r="B374" s="625" t="str">
        <f>[1]Database!$A374</f>
        <v>PSMH2582</v>
      </c>
      <c r="J374" s="329" t="str">
        <f ca="1">IFERROR(VLOOKUP(ROWS($J$2:J374),$A$2:$B$7000,2,0),"")</f>
        <v>WM230S</v>
      </c>
    </row>
    <row r="375" spans="1:10">
      <c r="A375" s="330">
        <f ca="1">IF(ISNUMBER(SEARCH($L$2,[1]Database!$A375)),MAX($A$1:A374)+1,0)</f>
        <v>371</v>
      </c>
      <c r="B375" s="625" t="str">
        <f>[1]Database!$A375</f>
        <v>PSMH2108</v>
      </c>
      <c r="J375" s="329" t="str">
        <f ca="1">IFERROR(VLOOKUP(ROWS($J$2:J375),$A$2:$B$7000,2,0),"")</f>
        <v>WM130S</v>
      </c>
    </row>
    <row r="376" spans="1:10">
      <c r="A376" s="330">
        <f ca="1">IF(ISNUMBER(SEARCH($L$2,[1]Database!$A376)),MAX($A$1:A375)+1,0)</f>
        <v>372</v>
      </c>
      <c r="B376" s="625" t="str">
        <f>[1]Database!$A376</f>
        <v>WM240S</v>
      </c>
      <c r="J376" s="329" t="str">
        <f ca="1">IFERROR(VLOOKUP(ROWS($J$2:J376),$A$2:$B$7000,2,0),"")</f>
        <v>WM220S</v>
      </c>
    </row>
    <row r="377" spans="1:10">
      <c r="A377" s="330">
        <f ca="1">IF(ISNUMBER(SEARCH($L$2,[1]Database!$A377)),MAX($A$1:A376)+1,0)</f>
        <v>373</v>
      </c>
      <c r="B377" s="625" t="str">
        <f>[1]Database!$A377</f>
        <v>WM230S</v>
      </c>
      <c r="J377" s="329" t="str">
        <f ca="1">IFERROR(VLOOKUP(ROWS($J$2:J377),$A$2:$B$7000,2,0),"")</f>
        <v>WM120S</v>
      </c>
    </row>
    <row r="378" spans="1:10">
      <c r="A378" s="330">
        <f ca="1">IF(ISNUMBER(SEARCH($L$2,[1]Database!$A378)),MAX($A$1:A377)+1,0)</f>
        <v>374</v>
      </c>
      <c r="B378" s="625" t="str">
        <f>[1]Database!$A378</f>
        <v>WM130S</v>
      </c>
      <c r="J378" s="329" t="str">
        <f ca="1">IFERROR(VLOOKUP(ROWS($J$2:J378),$A$2:$B$7000,2,0),"")</f>
        <v>WM210S</v>
      </c>
    </row>
    <row r="379" spans="1:10">
      <c r="A379" s="330">
        <f ca="1">IF(ISNUMBER(SEARCH($L$2,[1]Database!$A379)),MAX($A$1:A378)+1,0)</f>
        <v>375</v>
      </c>
      <c r="B379" s="625" t="str">
        <f>[1]Database!$A379</f>
        <v>WM220S</v>
      </c>
      <c r="J379" s="329" t="str">
        <f ca="1">IFERROR(VLOOKUP(ROWS($J$2:J379),$A$2:$B$7000,2,0),"")</f>
        <v>WM110S</v>
      </c>
    </row>
    <row r="380" spans="1:10">
      <c r="A380" s="330">
        <f ca="1">IF(ISNUMBER(SEARCH($L$2,[1]Database!$A380)),MAX($A$1:A379)+1,0)</f>
        <v>376</v>
      </c>
      <c r="B380" s="625" t="str">
        <f>[1]Database!$A380</f>
        <v>WM120S</v>
      </c>
      <c r="J380" s="329" t="str">
        <f ca="1">IFERROR(VLOOKUP(ROWS($J$2:J380),$A$2:$B$7000,2,0),"")</f>
        <v>KITPD003W</v>
      </c>
    </row>
    <row r="381" spans="1:10">
      <c r="A381" s="330">
        <f ca="1">IF(ISNUMBER(SEARCH($L$2,[1]Database!$A381)),MAX($A$1:A380)+1,0)</f>
        <v>377</v>
      </c>
      <c r="B381" s="625" t="str">
        <f>[1]Database!$A381</f>
        <v>WM210S</v>
      </c>
      <c r="J381" s="329" t="str">
        <f ca="1">IFERROR(VLOOKUP(ROWS($J$2:J381),$A$2:$B$7000,2,0),"")</f>
        <v>RPMCOW</v>
      </c>
    </row>
    <row r="382" spans="1:10">
      <c r="A382" s="330">
        <f ca="1">IF(ISNUMBER(SEARCH($L$2,[1]Database!$A382)),MAX($A$1:A381)+1,0)</f>
        <v>378</v>
      </c>
      <c r="B382" s="625" t="str">
        <f>[1]Database!$A382</f>
        <v>WM110S</v>
      </c>
      <c r="J382" s="329" t="str">
        <f ca="1">IFERROR(VLOOKUP(ROWS($J$2:J382),$A$2:$B$7000,2,0),"")</f>
        <v>RPMCOS</v>
      </c>
    </row>
    <row r="383" spans="1:10">
      <c r="A383" s="330">
        <f ca="1">IF(ISNUMBER(SEARCH($L$2,[1]Database!$A383)),MAX($A$1:A382)+1,0)</f>
        <v>379</v>
      </c>
      <c r="B383" s="625" t="str">
        <f>[1]Database!$A383</f>
        <v>KITPD003W</v>
      </c>
      <c r="J383" s="329" t="str">
        <f ca="1">IFERROR(VLOOKUP(ROWS($J$2:J383),$A$2:$B$7000,2,0),"")</f>
        <v>RPMCO</v>
      </c>
    </row>
    <row r="384" spans="1:10">
      <c r="A384" s="330">
        <f ca="1">IF(ISNUMBER(SEARCH($L$2,[1]Database!$A384)),MAX($A$1:A383)+1,0)</f>
        <v>380</v>
      </c>
      <c r="B384" s="625" t="str">
        <f>[1]Database!$A384</f>
        <v>RPMCOW</v>
      </c>
      <c r="J384" s="329" t="str">
        <f ca="1">IFERROR(VLOOKUP(ROWS($J$2:J384),$A$2:$B$7000,2,0),"")</f>
        <v>RPMBOW</v>
      </c>
    </row>
    <row r="385" spans="1:10">
      <c r="A385" s="330">
        <f ca="1">IF(ISNUMBER(SEARCH($L$2,[1]Database!$A385)),MAX($A$1:A384)+1,0)</f>
        <v>381</v>
      </c>
      <c r="B385" s="625" t="str">
        <f>[1]Database!$A385</f>
        <v>RPMCOS</v>
      </c>
      <c r="J385" s="329" t="str">
        <f ca="1">IFERROR(VLOOKUP(ROWS($J$2:J385),$A$2:$B$7000,2,0),"")</f>
        <v>RPMBOS</v>
      </c>
    </row>
    <row r="386" spans="1:10">
      <c r="A386" s="330">
        <f ca="1">IF(ISNUMBER(SEARCH($L$2,[1]Database!$A386)),MAX($A$1:A385)+1,0)</f>
        <v>382</v>
      </c>
      <c r="B386" s="625" t="str">
        <f>[1]Database!$A386</f>
        <v>RPMCO</v>
      </c>
      <c r="J386" s="329" t="str">
        <f ca="1">IFERROR(VLOOKUP(ROWS($J$2:J386),$A$2:$B$7000,2,0),"")</f>
        <v>RPMBO</v>
      </c>
    </row>
    <row r="387" spans="1:10">
      <c r="A387" s="330">
        <f ca="1">IF(ISNUMBER(SEARCH($L$2,[1]Database!$A387)),MAX($A$1:A386)+1,0)</f>
        <v>383</v>
      </c>
      <c r="B387" s="625" t="str">
        <f>[1]Database!$A387</f>
        <v>RPMBOW</v>
      </c>
      <c r="J387" s="329" t="str">
        <f ca="1">IFERROR(VLOOKUP(ROWS($J$2:J387),$A$2:$B$7000,2,0),"")</f>
        <v>RPMAOW</v>
      </c>
    </row>
    <row r="388" spans="1:10">
      <c r="A388" s="330">
        <f ca="1">IF(ISNUMBER(SEARCH($L$2,[1]Database!$A388)),MAX($A$1:A387)+1,0)</f>
        <v>384</v>
      </c>
      <c r="B388" s="625" t="str">
        <f>[1]Database!$A388</f>
        <v>RPMBOS</v>
      </c>
      <c r="J388" s="329" t="str">
        <f ca="1">IFERROR(VLOOKUP(ROWS($J$2:J388),$A$2:$B$7000,2,0),"")</f>
        <v>RPMAOS</v>
      </c>
    </row>
    <row r="389" spans="1:10">
      <c r="A389" s="330">
        <f ca="1">IF(ISNUMBER(SEARCH($L$2,[1]Database!$A389)),MAX($A$1:A388)+1,0)</f>
        <v>385</v>
      </c>
      <c r="B389" s="625" t="str">
        <f>[1]Database!$A389</f>
        <v>RPMBO</v>
      </c>
      <c r="J389" s="329" t="str">
        <f ca="1">IFERROR(VLOOKUP(ROWS($J$2:J389),$A$2:$B$7000,2,0),"")</f>
        <v>RPMAO</v>
      </c>
    </row>
    <row r="390" spans="1:10">
      <c r="A390" s="330">
        <f ca="1">IF(ISNUMBER(SEARCH($L$2,[1]Database!$A390)),MAX($A$1:A389)+1,0)</f>
        <v>386</v>
      </c>
      <c r="B390" s="625" t="str">
        <f>[1]Database!$A390</f>
        <v>RPMAOW</v>
      </c>
      <c r="J390" s="329" t="str">
        <f ca="1">IFERROR(VLOOKUP(ROWS($J$2:J390),$A$2:$B$7000,2,0),"")</f>
        <v>RPAOW</v>
      </c>
    </row>
    <row r="391" spans="1:10">
      <c r="A391" s="330">
        <f ca="1">IF(ISNUMBER(SEARCH($L$2,[1]Database!$A391)),MAX($A$1:A390)+1,0)</f>
        <v>387</v>
      </c>
      <c r="B391" s="625" t="str">
        <f>[1]Database!$A391</f>
        <v>RPMAOS</v>
      </c>
      <c r="J391" s="329" t="str">
        <f ca="1">IFERROR(VLOOKUP(ROWS($J$2:J391),$A$2:$B$7000,2,0),"")</f>
        <v>RPAOS</v>
      </c>
    </row>
    <row r="392" spans="1:10">
      <c r="A392" s="330">
        <f ca="1">IF(ISNUMBER(SEARCH($L$2,[1]Database!$A392)),MAX($A$1:A391)+1,0)</f>
        <v>388</v>
      </c>
      <c r="B392" s="625" t="str">
        <f>[1]Database!$A392</f>
        <v>RPMAO</v>
      </c>
      <c r="J392" s="329" t="str">
        <f ca="1">IFERROR(VLOOKUP(ROWS($J$2:J392),$A$2:$B$7000,2,0),"")</f>
        <v>RPAO</v>
      </c>
    </row>
    <row r="393" spans="1:10">
      <c r="A393" s="330">
        <f ca="1">IF(ISNUMBER(SEARCH($L$2,[1]Database!$A393)),MAX($A$1:A392)+1,0)</f>
        <v>389</v>
      </c>
      <c r="B393" s="625" t="str">
        <f>[1]Database!$A393</f>
        <v>RPAOW</v>
      </c>
      <c r="J393" s="329" t="str">
        <f ca="1">IFERROR(VLOOKUP(ROWS($J$2:J393),$A$2:$B$7000,2,0),"")</f>
        <v>PL2C</v>
      </c>
    </row>
    <row r="394" spans="1:10">
      <c r="A394" s="330">
        <f ca="1">IF(ISNUMBER(SEARCH($L$2,[1]Database!$A394)),MAX($A$1:A393)+1,0)</f>
        <v>390</v>
      </c>
      <c r="B394" s="625" t="str">
        <f>[1]Database!$A394</f>
        <v>RPAOS</v>
      </c>
      <c r="J394" s="329" t="str">
        <f ca="1">IFERROR(VLOOKUP(ROWS($J$2:J394),$A$2:$B$7000,2,0),"")</f>
        <v>PL2B</v>
      </c>
    </row>
    <row r="395" spans="1:10">
      <c r="A395" s="330">
        <f ca="1">IF(ISNUMBER(SEARCH($L$2,[1]Database!$A395)),MAX($A$1:A394)+1,0)</f>
        <v>391</v>
      </c>
      <c r="B395" s="625" t="str">
        <f>[1]Database!$A395</f>
        <v>RPAO</v>
      </c>
      <c r="J395" s="329" t="str">
        <f ca="1">IFERROR(VLOOKUP(ROWS($J$2:J395),$A$2:$B$7000,2,0),"")</f>
        <v>PL2A</v>
      </c>
    </row>
    <row r="396" spans="1:10">
      <c r="A396" s="330">
        <f ca="1">IF(ISNUMBER(SEARCH($L$2,[1]Database!$A396)),MAX($A$1:A395)+1,0)</f>
        <v>392</v>
      </c>
      <c r="B396" s="625" t="str">
        <f>[1]Database!$A396</f>
        <v>PL2C</v>
      </c>
      <c r="J396" s="329" t="str">
        <f ca="1">IFERROR(VLOOKUP(ROWS($J$2:J396),$A$2:$B$7000,2,0),"")</f>
        <v>PL4</v>
      </c>
    </row>
    <row r="397" spans="1:10">
      <c r="A397" s="330">
        <f ca="1">IF(ISNUMBER(SEARCH($L$2,[1]Database!$A397)),MAX($A$1:A396)+1,0)</f>
        <v>393</v>
      </c>
      <c r="B397" s="625" t="str">
        <f>[1]Database!$A397</f>
        <v>PL2B</v>
      </c>
      <c r="J397" s="329" t="str">
        <f ca="1">IFERROR(VLOOKUP(ROWS($J$2:J397),$A$2:$B$7000,2,0),"")</f>
        <v>PG2AW</v>
      </c>
    </row>
    <row r="398" spans="1:10">
      <c r="A398" s="330">
        <f ca="1">IF(ISNUMBER(SEARCH($L$2,[1]Database!$A398)),MAX($A$1:A397)+1,0)</f>
        <v>394</v>
      </c>
      <c r="B398" s="625" t="str">
        <f>[1]Database!$A398</f>
        <v>PL2A</v>
      </c>
      <c r="J398" s="329" t="str">
        <f ca="1">IFERROR(VLOOKUP(ROWS($J$2:J398),$A$2:$B$7000,2,0),"")</f>
        <v>PG2A</v>
      </c>
    </row>
    <row r="399" spans="1:10">
      <c r="A399" s="330">
        <f ca="1">IF(ISNUMBER(SEARCH($L$2,[1]Database!$A399)),MAX($A$1:A398)+1,0)</f>
        <v>395</v>
      </c>
      <c r="B399" s="625" t="str">
        <f>[1]Database!$A399</f>
        <v>PL4</v>
      </c>
      <c r="J399" s="329" t="str">
        <f ca="1">IFERROR(VLOOKUP(ROWS($J$2:J399),$A$2:$B$7000,2,0),"")</f>
        <v>PG1A</v>
      </c>
    </row>
    <row r="400" spans="1:10">
      <c r="A400" s="330">
        <f ca="1">IF(ISNUMBER(SEARCH($L$2,[1]Database!$A400)),MAX($A$1:A399)+1,0)</f>
        <v>396</v>
      </c>
      <c r="B400" s="625" t="str">
        <f>[1]Database!$A400</f>
        <v>PG2AW</v>
      </c>
      <c r="J400" s="329" t="str">
        <f ca="1">IFERROR(VLOOKUP(ROWS($J$2:J400),$A$2:$B$7000,2,0),"")</f>
        <v>LTAPU</v>
      </c>
    </row>
    <row r="401" spans="1:10">
      <c r="A401" s="330">
        <f ca="1">IF(ISNUMBER(SEARCH($L$2,[1]Database!$A401)),MAX($A$1:A400)+1,0)</f>
        <v>397</v>
      </c>
      <c r="B401" s="625" t="str">
        <f>[1]Database!$A401</f>
        <v>PG2A</v>
      </c>
      <c r="J401" s="329" t="str">
        <f ca="1">IFERROR(VLOOKUP(ROWS($J$2:J401),$A$2:$B$7000,2,0),"")</f>
        <v>PG1AW</v>
      </c>
    </row>
    <row r="402" spans="1:10">
      <c r="A402" s="330">
        <f ca="1">IF(ISNUMBER(SEARCH($L$2,[1]Database!$A402)),MAX($A$1:A401)+1,0)</f>
        <v>398</v>
      </c>
      <c r="B402" s="625" t="str">
        <f>[1]Database!$A402</f>
        <v>PG1A</v>
      </c>
      <c r="J402" s="329" t="str">
        <f ca="1">IFERROR(VLOOKUP(ROWS($J$2:J402),$A$2:$B$7000,2,0),"")</f>
        <v>KITPD0305W</v>
      </c>
    </row>
    <row r="403" spans="1:10">
      <c r="A403" s="330">
        <f ca="1">IF(ISNUMBER(SEARCH($L$2,[1]Database!$A403)),MAX($A$1:A402)+1,0)</f>
        <v>399</v>
      </c>
      <c r="B403" s="625" t="str">
        <f>[1]Database!$A403</f>
        <v>LTAPU</v>
      </c>
      <c r="J403" s="329" t="str">
        <f ca="1">IFERROR(VLOOKUP(ROWS($J$2:J403),$A$2:$B$7000,2,0),"")</f>
        <v>KITPD0203W</v>
      </c>
    </row>
    <row r="404" spans="1:10">
      <c r="A404" s="330">
        <f ca="1">IF(ISNUMBER(SEARCH($L$2,[1]Database!$A404)),MAX($A$1:A403)+1,0)</f>
        <v>400</v>
      </c>
      <c r="B404" s="625" t="str">
        <f>[1]Database!$A404</f>
        <v>PG1AW</v>
      </c>
      <c r="J404" s="329" t="str">
        <f ca="1">IFERROR(VLOOKUP(ROWS($J$2:J404),$A$2:$B$7000,2,0),"")</f>
        <v>KITPD012018W</v>
      </c>
    </row>
    <row r="405" spans="1:10">
      <c r="A405" s="330">
        <f ca="1">IF(ISNUMBER(SEARCH($L$2,[1]Database!$A405)),MAX($A$1:A404)+1,0)</f>
        <v>401</v>
      </c>
      <c r="B405" s="625" t="str">
        <f>[1]Database!$A405</f>
        <v>KITPD0305W</v>
      </c>
      <c r="J405" s="329" t="str">
        <f ca="1">IFERROR(VLOOKUP(ROWS($J$2:J405),$A$2:$B$7000,2,0),"")</f>
        <v>KITPS003W</v>
      </c>
    </row>
    <row r="406" spans="1:10">
      <c r="A406" s="330">
        <f ca="1">IF(ISNUMBER(SEARCH($L$2,[1]Database!$A406)),MAX($A$1:A405)+1,0)</f>
        <v>402</v>
      </c>
      <c r="B406" s="625" t="str">
        <f>[1]Database!$A406</f>
        <v>KITPD0203W</v>
      </c>
      <c r="J406" s="329" t="str">
        <f ca="1">IFERROR(VLOOKUP(ROWS($J$2:J406),$A$2:$B$7000,2,0),"")</f>
        <v>PL1C</v>
      </c>
    </row>
    <row r="407" spans="1:10">
      <c r="A407" s="330">
        <f ca="1">IF(ISNUMBER(SEARCH($L$2,[1]Database!$A407)),MAX($A$1:A406)+1,0)</f>
        <v>403</v>
      </c>
      <c r="B407" s="625" t="str">
        <f>[1]Database!$A407</f>
        <v>KITPD012018W</v>
      </c>
      <c r="J407" s="329" t="str">
        <f ca="1">IFERROR(VLOOKUP(ROWS($J$2:J407),$A$2:$B$7000,2,0),"")</f>
        <v>PL1B</v>
      </c>
    </row>
    <row r="408" spans="1:10">
      <c r="A408" s="330">
        <f ca="1">IF(ISNUMBER(SEARCH($L$2,[1]Database!$A408)),MAX($A$1:A407)+1,0)</f>
        <v>404</v>
      </c>
      <c r="B408" s="625" t="str">
        <f>[1]Database!$A408</f>
        <v>KITPS003W</v>
      </c>
      <c r="J408" s="329" t="str">
        <f ca="1">IFERROR(VLOOKUP(ROWS($J$2:J408),$A$2:$B$7000,2,0),"")</f>
        <v>PL1A</v>
      </c>
    </row>
    <row r="409" spans="1:10">
      <c r="A409" s="330">
        <f ca="1">IF(ISNUMBER(SEARCH($L$2,[1]Database!$A409)),MAX($A$1:A408)+1,0)</f>
        <v>405</v>
      </c>
      <c r="B409" s="625" t="str">
        <f>[1]Database!$A409</f>
        <v>PL1C</v>
      </c>
      <c r="J409" s="329" t="str">
        <f ca="1">IFERROR(VLOOKUP(ROWS($J$2:J409),$A$2:$B$7000,2,0),"")</f>
        <v>PAS100</v>
      </c>
    </row>
    <row r="410" spans="1:10">
      <c r="A410" s="330">
        <f ca="1">IF(ISNUMBER(SEARCH($L$2,[1]Database!$A410)),MAX($A$1:A409)+1,0)</f>
        <v>406</v>
      </c>
      <c r="B410" s="625" t="str">
        <f>[1]Database!$A410</f>
        <v>PL1B</v>
      </c>
      <c r="J410" s="329" t="str">
        <f ca="1">IFERROR(VLOOKUP(ROWS($J$2:J410),$A$2:$B$7000,2,0),"")</f>
        <v>PAC200</v>
      </c>
    </row>
    <row r="411" spans="1:10">
      <c r="A411" s="330">
        <f ca="1">IF(ISNUMBER(SEARCH($L$2,[1]Database!$A411)),MAX($A$1:A410)+1,0)</f>
        <v>407</v>
      </c>
      <c r="B411" s="625" t="str">
        <f>[1]Database!$A411</f>
        <v>PL1A</v>
      </c>
      <c r="J411" s="329" t="str">
        <f ca="1">IFERROR(VLOOKUP(ROWS($J$2:J411),$A$2:$B$7000,2,0),"")</f>
        <v>PPC2000</v>
      </c>
    </row>
    <row r="412" spans="1:10">
      <c r="A412" s="330">
        <f ca="1">IF(ISNUMBER(SEARCH($L$2,[1]Database!$A412)),MAX($A$1:A411)+1,0)</f>
        <v>408</v>
      </c>
      <c r="B412" s="625" t="str">
        <f>[1]Database!$A412</f>
        <v>PAS100</v>
      </c>
      <c r="J412" s="329" t="str">
        <f ca="1">IFERROR(VLOOKUP(ROWS($J$2:J412),$A$2:$B$7000,2,0),"")</f>
        <v>PPCKU</v>
      </c>
    </row>
    <row r="413" spans="1:10">
      <c r="A413" s="330">
        <f ca="1">IF(ISNUMBER(SEARCH($L$2,[1]Database!$A413)),MAX($A$1:A412)+1,0)</f>
        <v>409</v>
      </c>
      <c r="B413" s="625" t="str">
        <f>[1]Database!$A413</f>
        <v>PAC200</v>
      </c>
      <c r="J413" s="329" t="str">
        <f ca="1">IFERROR(VLOOKUP(ROWS($J$2:J413),$A$2:$B$7000,2,0),"")</f>
        <v>PPCU</v>
      </c>
    </row>
    <row r="414" spans="1:10">
      <c r="A414" s="330">
        <f ca="1">IF(ISNUMBER(SEARCH($L$2,[1]Database!$A414)),MAX($A$1:A413)+1,0)</f>
        <v>410</v>
      </c>
      <c r="B414" s="625" t="str">
        <f>[1]Database!$A414</f>
        <v>PPC2000</v>
      </c>
      <c r="J414" s="329" t="str">
        <f ca="1">IFERROR(VLOOKUP(ROWS($J$2:J414),$A$2:$B$7000,2,0),"")</f>
        <v>PB1W</v>
      </c>
    </row>
    <row r="415" spans="1:10">
      <c r="A415" s="330">
        <f ca="1">IF(ISNUMBER(SEARCH($L$2,[1]Database!$A415)),MAX($A$1:A414)+1,0)</f>
        <v>411</v>
      </c>
      <c r="B415" s="625" t="str">
        <f>[1]Database!$A415</f>
        <v>PPCKU</v>
      </c>
      <c r="J415" s="329" t="str">
        <f ca="1">IFERROR(VLOOKUP(ROWS($J$2:J415),$A$2:$B$7000,2,0),"")</f>
        <v>PB1I</v>
      </c>
    </row>
    <row r="416" spans="1:10">
      <c r="A416" s="330">
        <f ca="1">IF(ISNUMBER(SEARCH($L$2,[1]Database!$A416)),MAX($A$1:A415)+1,0)</f>
        <v>412</v>
      </c>
      <c r="B416" s="625" t="str">
        <f>[1]Database!$A416</f>
        <v>PPCU</v>
      </c>
      <c r="J416" s="329" t="str">
        <f ca="1">IFERROR(VLOOKUP(ROWS($J$2:J416),$A$2:$B$7000,2,0),"")</f>
        <v>PB1B</v>
      </c>
    </row>
    <row r="417" spans="1:10">
      <c r="A417" s="330">
        <f ca="1">IF(ISNUMBER(SEARCH($L$2,[1]Database!$A417)),MAX($A$1:A416)+1,0)</f>
        <v>413</v>
      </c>
      <c r="B417" s="625" t="str">
        <f>[1]Database!$A417</f>
        <v>PB1W</v>
      </c>
      <c r="J417" s="329" t="str">
        <f ca="1">IFERROR(VLOOKUP(ROWS($J$2:J417),$A$2:$B$7000,2,0),"")</f>
        <v>PB1A</v>
      </c>
    </row>
    <row r="418" spans="1:10">
      <c r="A418" s="330">
        <f ca="1">IF(ISNUMBER(SEARCH($L$2,[1]Database!$A418)),MAX($A$1:A417)+1,0)</f>
        <v>414</v>
      </c>
      <c r="B418" s="625" t="str">
        <f>[1]Database!$A418</f>
        <v>PB1I</v>
      </c>
      <c r="J418" s="329" t="str">
        <f ca="1">IFERROR(VLOOKUP(ROWS($J$2:J418),$A$2:$B$7000,2,0),"")</f>
        <v>PACPC1</v>
      </c>
    </row>
    <row r="419" spans="1:10">
      <c r="A419" s="330">
        <f ca="1">IF(ISNUMBER(SEARCH($L$2,[1]Database!$A419)),MAX($A$1:A418)+1,0)</f>
        <v>415</v>
      </c>
      <c r="B419" s="625" t="str">
        <f>[1]Database!$A419</f>
        <v>PB1B</v>
      </c>
      <c r="J419" s="329" t="str">
        <f ca="1">IFERROR(VLOOKUP(ROWS($J$2:J419),$A$2:$B$7000,2,0),"")</f>
        <v>TPA110</v>
      </c>
    </row>
    <row r="420" spans="1:10">
      <c r="A420" s="330">
        <f ca="1">IF(ISNUMBER(SEARCH($L$2,[1]Database!$A420)),MAX($A$1:A419)+1,0)</f>
        <v>416</v>
      </c>
      <c r="B420" s="625" t="str">
        <f>[1]Database!$A420</f>
        <v>PB1A</v>
      </c>
      <c r="J420" s="329" t="str">
        <f ca="1">IFERROR(VLOOKUP(ROWS($J$2:J420),$A$2:$B$7000,2,0),"")</f>
        <v>TPA105</v>
      </c>
    </row>
    <row r="421" spans="1:10">
      <c r="A421" s="330">
        <f ca="1">IF(ISNUMBER(SEARCH($L$2,[1]Database!$A421)),MAX($A$1:A420)+1,0)</f>
        <v>417</v>
      </c>
      <c r="B421" s="625" t="str">
        <f>[1]Database!$A421</f>
        <v>PACPC1</v>
      </c>
      <c r="J421" s="329" t="str">
        <f ca="1">IFERROR(VLOOKUP(ROWS($J$2:J421),$A$2:$B$7000,2,0),"")</f>
        <v>PAC102S</v>
      </c>
    </row>
    <row r="422" spans="1:10">
      <c r="A422" s="330">
        <f ca="1">IF(ISNUMBER(SEARCH($L$2,[1]Database!$A422)),MAX($A$1:A421)+1,0)</f>
        <v>418</v>
      </c>
      <c r="B422" s="625" t="str">
        <f>[1]Database!$A422</f>
        <v>TPA110</v>
      </c>
      <c r="J422" s="329" t="str">
        <f ca="1">IFERROR(VLOOKUP(ROWS($J$2:J422),$A$2:$B$7000,2,0),"")</f>
        <v>PAC102B</v>
      </c>
    </row>
    <row r="423" spans="1:10">
      <c r="A423" s="330">
        <f ca="1">IF(ISNUMBER(SEARCH($L$2,[1]Database!$A423)),MAX($A$1:A422)+1,0)</f>
        <v>419</v>
      </c>
      <c r="B423" s="625" t="str">
        <f>[1]Database!$A423</f>
        <v>TPA105</v>
      </c>
      <c r="J423" s="329" t="str">
        <f ca="1">IFERROR(VLOOKUP(ROWS($J$2:J423),$A$2:$B$7000,2,0),"")</f>
        <v>TPK2</v>
      </c>
    </row>
    <row r="424" spans="1:10">
      <c r="A424" s="330">
        <f ca="1">IF(ISNUMBER(SEARCH($L$2,[1]Database!$A424)),MAX($A$1:A423)+1,0)</f>
        <v>420</v>
      </c>
      <c r="B424" s="625" t="str">
        <f>[1]Database!$A424</f>
        <v>PAC102S</v>
      </c>
      <c r="J424" s="329" t="str">
        <f ca="1">IFERROR(VLOOKUP(ROWS($J$2:J424),$A$2:$B$7000,2,0),"")</f>
        <v>TPK1</v>
      </c>
    </row>
    <row r="425" spans="1:10">
      <c r="A425" s="330">
        <f ca="1">IF(ISNUMBER(SEARCH($L$2,[1]Database!$A425)),MAX($A$1:A424)+1,0)</f>
        <v>421</v>
      </c>
      <c r="B425" s="625" t="str">
        <f>[1]Database!$A425</f>
        <v>PAC102B</v>
      </c>
      <c r="J425" s="329" t="str">
        <f ca="1">IFERROR(VLOOKUP(ROWS($J$2:J425),$A$2:$B$7000,2,0),"")</f>
        <v>KSA1017S</v>
      </c>
    </row>
    <row r="426" spans="1:10">
      <c r="A426" s="330">
        <f ca="1">IF(ISNUMBER(SEARCH($L$2,[1]Database!$A426)),MAX($A$1:A425)+1,0)</f>
        <v>422</v>
      </c>
      <c r="B426" s="625" t="str">
        <f>[1]Database!$A426</f>
        <v>TPK2</v>
      </c>
      <c r="J426" s="329" t="str">
        <f ca="1">IFERROR(VLOOKUP(ROWS($J$2:J426),$A$2:$B$7000,2,0),"")</f>
        <v>KSA1017B</v>
      </c>
    </row>
    <row r="427" spans="1:10">
      <c r="A427" s="330">
        <f ca="1">IF(ISNUMBER(SEARCH($L$2,[1]Database!$A427)),MAX($A$1:A426)+1,0)</f>
        <v>423</v>
      </c>
      <c r="B427" s="625" t="str">
        <f>[1]Database!$A427</f>
        <v>TPK1</v>
      </c>
      <c r="J427" s="329" t="str">
        <f ca="1">IFERROR(VLOOKUP(ROWS($J$2:J427),$A$2:$B$7000,2,0),"")</f>
        <v>TPA100</v>
      </c>
    </row>
    <row r="428" spans="1:10">
      <c r="A428" s="330">
        <f ca="1">IF(ISNUMBER(SEARCH($L$2,[1]Database!$A428)),MAX($A$1:A427)+1,0)</f>
        <v>424</v>
      </c>
      <c r="B428" s="625" t="str">
        <f>[1]Database!$A428</f>
        <v>KSA1017S</v>
      </c>
      <c r="J428" s="329" t="str">
        <f ca="1">IFERROR(VLOOKUP(ROWS($J$2:J428),$A$2:$B$7000,2,0),"")</f>
        <v>PNRIWUB</v>
      </c>
    </row>
    <row r="429" spans="1:10">
      <c r="A429" s="330">
        <f ca="1">IF(ISNUMBER(SEARCH($L$2,[1]Database!$A429)),MAX($A$1:A428)+1,0)</f>
        <v>425</v>
      </c>
      <c r="B429" s="625" t="str">
        <f>[1]Database!$A429</f>
        <v>KSA1017B</v>
      </c>
      <c r="J429" s="329" t="str">
        <f ca="1">IFERROR(VLOOKUP(ROWS($J$2:J429),$A$2:$B$7000,2,0),"")</f>
        <v>PNRIW2000B</v>
      </c>
    </row>
    <row r="430" spans="1:10">
      <c r="A430" s="330">
        <f ca="1">IF(ISNUMBER(SEARCH($L$2,[1]Database!$A430)),MAX($A$1:A429)+1,0)</f>
        <v>426</v>
      </c>
      <c r="B430" s="625" t="str">
        <f>[1]Database!$A430</f>
        <v>TPA100</v>
      </c>
      <c r="J430" s="329" t="str">
        <f ca="1">IFERROR(VLOOKUP(ROWS($J$2:J430),$A$2:$B$7000,2,0),"")</f>
        <v>CMA471</v>
      </c>
    </row>
    <row r="431" spans="1:10">
      <c r="A431" s="330">
        <f ca="1">IF(ISNUMBER(SEARCH($L$2,[1]Database!$A431)),MAX($A$1:A430)+1,0)</f>
        <v>427</v>
      </c>
      <c r="B431" s="625" t="str">
        <f>[1]Database!$A431</f>
        <v>PNRIWUB</v>
      </c>
      <c r="J431" s="329" t="str">
        <f ca="1">IFERROR(VLOOKUP(ROWS($J$2:J431),$A$2:$B$7000,2,0),"")</f>
        <v>CMA470</v>
      </c>
    </row>
    <row r="432" spans="1:10">
      <c r="A432" s="330">
        <f ca="1">IF(ISNUMBER(SEARCH($L$2,[1]Database!$A432)),MAX($A$1:A431)+1,0)</f>
        <v>428</v>
      </c>
      <c r="B432" s="625" t="str">
        <f>[1]Database!$A432</f>
        <v>PNRIW2000B</v>
      </c>
      <c r="J432" s="329" t="str">
        <f ca="1">IFERROR(VLOOKUP(ROWS($J$2:J432),$A$2:$B$7000,2,0),"")</f>
        <v>PSS2000S</v>
      </c>
    </row>
    <row r="433" spans="1:10">
      <c r="A433" s="330">
        <f ca="1">IF(ISNUMBER(SEARCH($L$2,[1]Database!$A433)),MAX($A$1:A432)+1,0)</f>
        <v>429</v>
      </c>
      <c r="B433" s="625" t="str">
        <f>[1]Database!$A433</f>
        <v>CMA471</v>
      </c>
      <c r="J433" s="329" t="str">
        <f ca="1">IFERROR(VLOOKUP(ROWS($J$2:J433),$A$2:$B$7000,2,0),"")</f>
        <v>PSS2000B</v>
      </c>
    </row>
    <row r="434" spans="1:10">
      <c r="A434" s="330">
        <f ca="1">IF(ISNUMBER(SEARCH($L$2,[1]Database!$A434)),MAX($A$1:A433)+1,0)</f>
        <v>430</v>
      </c>
      <c r="B434" s="625" t="str">
        <f>[1]Database!$A434</f>
        <v>CMA470</v>
      </c>
      <c r="J434" s="329" t="str">
        <f ca="1">IFERROR(VLOOKUP(ROWS($J$2:J434),$A$2:$B$7000,2,0),"")</f>
        <v>PTS2000B</v>
      </c>
    </row>
    <row r="435" spans="1:10">
      <c r="A435" s="330">
        <f ca="1">IF(ISNUMBER(SEARCH($L$2,[1]Database!$A435)),MAX($A$1:A434)+1,0)</f>
        <v>431</v>
      </c>
      <c r="B435" s="625" t="str">
        <f>[1]Database!$A435</f>
        <v>PSS2000S</v>
      </c>
      <c r="J435" s="329" t="str">
        <f ca="1">IFERROR(VLOOKUP(ROWS($J$2:J435),$A$2:$B$7000,2,0),"")</f>
        <v>PTSXXXX</v>
      </c>
    </row>
    <row r="436" spans="1:10">
      <c r="A436" s="330">
        <f ca="1">IF(ISNUMBER(SEARCH($L$2,[1]Database!$A436)),MAX($A$1:A435)+1,0)</f>
        <v>432</v>
      </c>
      <c r="B436" s="625" t="str">
        <f>[1]Database!$A436</f>
        <v>PSS2000B</v>
      </c>
      <c r="J436" s="329" t="str">
        <f ca="1">IFERROR(VLOOKUP(ROWS($J$2:J436),$A$2:$B$7000,2,0),"")</f>
        <v>PSSUS</v>
      </c>
    </row>
    <row r="437" spans="1:10">
      <c r="A437" s="330">
        <f ca="1">IF(ISNUMBER(SEARCH($L$2,[1]Database!$A437)),MAX($A$1:A436)+1,0)</f>
        <v>433</v>
      </c>
      <c r="B437" s="625" t="str">
        <f>[1]Database!$A437</f>
        <v>PTS2000B</v>
      </c>
      <c r="J437" s="329" t="str">
        <f ca="1">IFERROR(VLOOKUP(ROWS($J$2:J437),$A$2:$B$7000,2,0),"")</f>
        <v>PSSUB</v>
      </c>
    </row>
    <row r="438" spans="1:10">
      <c r="A438" s="330">
        <f ca="1">IF(ISNUMBER(SEARCH($L$2,[1]Database!$A438)),MAX($A$1:A437)+1,0)</f>
        <v>434</v>
      </c>
      <c r="B438" s="625" t="str">
        <f>[1]Database!$A438</f>
        <v>PTSXXXX</v>
      </c>
      <c r="J438" s="329" t="str">
        <f ca="1">IFERROR(VLOOKUP(ROWS($J$2:J438),$A$2:$B$7000,2,0),"")</f>
        <v>PCSU</v>
      </c>
    </row>
    <row r="439" spans="1:10">
      <c r="A439" s="330">
        <f ca="1">IF(ISNUMBER(SEARCH($L$2,[1]Database!$A439)),MAX($A$1:A438)+1,0)</f>
        <v>435</v>
      </c>
      <c r="B439" s="625" t="str">
        <f>[1]Database!$A439</f>
        <v>PSSUS</v>
      </c>
      <c r="J439" s="329" t="str">
        <f ca="1">IFERROR(VLOOKUP(ROWS($J$2:J439),$A$2:$B$7000,2,0),"")</f>
        <v>PCS2000B</v>
      </c>
    </row>
    <row r="440" spans="1:10">
      <c r="A440" s="330">
        <f ca="1">IF(ISNUMBER(SEARCH($L$2,[1]Database!$A440)),MAX($A$1:A439)+1,0)</f>
        <v>436</v>
      </c>
      <c r="B440" s="625" t="str">
        <f>[1]Database!$A440</f>
        <v>PSSUB</v>
      </c>
      <c r="J440" s="329" t="str">
        <f ca="1">IFERROR(VLOOKUP(ROWS($J$2:J440),$A$2:$B$7000,2,0),"")</f>
        <v>PSB2049</v>
      </c>
    </row>
    <row r="441" spans="1:10">
      <c r="A441" s="330">
        <f ca="1">IF(ISNUMBER(SEARCH($L$2,[1]Database!$A441)),MAX($A$1:A440)+1,0)</f>
        <v>437</v>
      </c>
      <c r="B441" s="625" t="str">
        <f>[1]Database!$A441</f>
        <v>PCSU</v>
      </c>
      <c r="J441" s="329" t="str">
        <f ca="1">IFERROR(VLOOKUP(ROWS($J$2:J441),$A$2:$B$7000,2,0),"")</f>
        <v>JWPVS</v>
      </c>
    </row>
    <row r="442" spans="1:10">
      <c r="A442" s="330">
        <f ca="1">IF(ISNUMBER(SEARCH($L$2,[1]Database!$A442)),MAX($A$1:A441)+1,0)</f>
        <v>438</v>
      </c>
      <c r="B442" s="625" t="str">
        <f>[1]Database!$A442</f>
        <v>PCS2000B</v>
      </c>
      <c r="J442" s="329" t="str">
        <f ca="1">IFERROR(VLOOKUP(ROWS($J$2:J442),$A$2:$B$7000,2,0),"")</f>
        <v>JWPVB</v>
      </c>
    </row>
    <row r="443" spans="1:10">
      <c r="A443" s="330">
        <f ca="1">IF(ISNUMBER(SEARCH($L$2,[1]Database!$A443)),MAX($A$1:A442)+1,0)</f>
        <v>439</v>
      </c>
      <c r="B443" s="625" t="str">
        <f>[1]Database!$A443</f>
        <v>PSB2049</v>
      </c>
      <c r="J443" s="329" t="str">
        <f ca="1">IFERROR(VLOOKUP(ROWS($J$2:J443),$A$2:$B$7000,2,0),"")</f>
        <v>JWP210S</v>
      </c>
    </row>
    <row r="444" spans="1:10">
      <c r="A444" s="330">
        <f ca="1">IF(ISNUMBER(SEARCH($L$2,[1]Database!$A444)),MAX($A$1:A443)+1,0)</f>
        <v>440</v>
      </c>
      <c r="B444" s="625" t="str">
        <f>[1]Database!$A444</f>
        <v>JWPVS</v>
      </c>
      <c r="J444" s="329" t="str">
        <f ca="1">IFERROR(VLOOKUP(ROWS($J$2:J444),$A$2:$B$7000,2,0),"")</f>
        <v>JWP210B</v>
      </c>
    </row>
    <row r="445" spans="1:10">
      <c r="A445" s="330">
        <f ca="1">IF(ISNUMBER(SEARCH($L$2,[1]Database!$A445)),MAX($A$1:A444)+1,0)</f>
        <v>441</v>
      </c>
      <c r="B445" s="625" t="str">
        <f>[1]Database!$A445</f>
        <v>JWPVB</v>
      </c>
      <c r="J445" s="329" t="str">
        <f ca="1">IFERROR(VLOOKUP(ROWS($J$2:J445),$A$2:$B$7000,2,0),"")</f>
        <v>JPPVB</v>
      </c>
    </row>
    <row r="446" spans="1:10">
      <c r="A446" s="330">
        <f ca="1">IF(ISNUMBER(SEARCH($L$2,[1]Database!$A446)),MAX($A$1:A445)+1,0)</f>
        <v>442</v>
      </c>
      <c r="B446" s="625" t="str">
        <f>[1]Database!$A446</f>
        <v>JWP210S</v>
      </c>
      <c r="J446" s="329" t="str">
        <f ca="1">IFERROR(VLOOKUP(ROWS($J$2:J446),$A$2:$B$7000,2,0),"")</f>
        <v>JWPUS</v>
      </c>
    </row>
    <row r="447" spans="1:10">
      <c r="A447" s="330">
        <f ca="1">IF(ISNUMBER(SEARCH($L$2,[1]Database!$A447)),MAX($A$1:A446)+1,0)</f>
        <v>443</v>
      </c>
      <c r="B447" s="625" t="str">
        <f>[1]Database!$A447</f>
        <v>JWP210B</v>
      </c>
      <c r="J447" s="329" t="str">
        <f ca="1">IFERROR(VLOOKUP(ROWS($J$2:J447),$A$2:$B$7000,2,0),"")</f>
        <v>JWPUB</v>
      </c>
    </row>
    <row r="448" spans="1:10">
      <c r="A448" s="330">
        <f ca="1">IF(ISNUMBER(SEARCH($L$2,[1]Database!$A448)),MAX($A$1:A447)+1,0)</f>
        <v>444</v>
      </c>
      <c r="B448" s="625" t="str">
        <f>[1]Database!$A448</f>
        <v>JPPVB</v>
      </c>
      <c r="J448" s="329" t="str">
        <f ca="1">IFERROR(VLOOKUP(ROWS($J$2:J448),$A$2:$B$7000,2,0),"")</f>
        <v>JPPVS</v>
      </c>
    </row>
    <row r="449" spans="1:10">
      <c r="A449" s="330">
        <f ca="1">IF(ISNUMBER(SEARCH($L$2,[1]Database!$A449)),MAX($A$1:A448)+1,0)</f>
        <v>445</v>
      </c>
      <c r="B449" s="625" t="str">
        <f>[1]Database!$A449</f>
        <v>JWPUS</v>
      </c>
      <c r="J449" s="329" t="str">
        <f ca="1">IFERROR(VLOOKUP(ROWS($J$2:J449),$A$2:$B$7000,2,0),"")</f>
        <v>JPP210S</v>
      </c>
    </row>
    <row r="450" spans="1:10">
      <c r="A450" s="330">
        <f ca="1">IF(ISNUMBER(SEARCH($L$2,[1]Database!$A450)),MAX($A$1:A449)+1,0)</f>
        <v>446</v>
      </c>
      <c r="B450" s="625" t="str">
        <f>[1]Database!$A450</f>
        <v>JWPUB</v>
      </c>
      <c r="J450" s="329" t="str">
        <f ca="1">IFERROR(VLOOKUP(ROWS($J$2:J450),$A$2:$B$7000,2,0),"")</f>
        <v>JPP210B</v>
      </c>
    </row>
    <row r="451" spans="1:10">
      <c r="A451" s="330">
        <f ca="1">IF(ISNUMBER(SEARCH($L$2,[1]Database!$A451)),MAX($A$1:A450)+1,0)</f>
        <v>447</v>
      </c>
      <c r="B451" s="625" t="str">
        <f>[1]Database!$A451</f>
        <v>JPPVS</v>
      </c>
      <c r="J451" s="329" t="str">
        <f ca="1">IFERROR(VLOOKUP(ROWS($J$2:J451),$A$2:$B$7000,2,0),"")</f>
        <v>JPPUS</v>
      </c>
    </row>
    <row r="452" spans="1:10">
      <c r="A452" s="330">
        <f ca="1">IF(ISNUMBER(SEARCH($L$2,[1]Database!$A452)),MAX($A$1:A451)+1,0)</f>
        <v>448</v>
      </c>
      <c r="B452" s="625" t="str">
        <f>[1]Database!$A452</f>
        <v>JPP210S</v>
      </c>
      <c r="J452" s="329" t="str">
        <f ca="1">IFERROR(VLOOKUP(ROWS($J$2:J452),$A$2:$B$7000,2,0),"")</f>
        <v>JPPUB</v>
      </c>
    </row>
    <row r="453" spans="1:10">
      <c r="A453" s="330">
        <f ca="1">IF(ISNUMBER(SEARCH($L$2,[1]Database!$A453)),MAX($A$1:A452)+1,0)</f>
        <v>449</v>
      </c>
      <c r="B453" s="625" t="str">
        <f>[1]Database!$A453</f>
        <v>JPP210B</v>
      </c>
      <c r="J453" s="329" t="str">
        <f ca="1">IFERROR(VLOOKUP(ROWS($J$2:J453),$A$2:$B$7000,2,0),"")</f>
        <v>KPP110S</v>
      </c>
    </row>
    <row r="454" spans="1:10">
      <c r="A454" s="330">
        <f ca="1">IF(ISNUMBER(SEARCH($L$2,[1]Database!$A454)),MAX($A$1:A453)+1,0)</f>
        <v>450</v>
      </c>
      <c r="B454" s="625" t="str">
        <f>[1]Database!$A454</f>
        <v>JPPUS</v>
      </c>
      <c r="J454" s="329" t="str">
        <f ca="1">IFERROR(VLOOKUP(ROWS($J$2:J454),$A$2:$B$7000,2,0),"")</f>
        <v>KPP110B</v>
      </c>
    </row>
    <row r="455" spans="1:10">
      <c r="A455" s="330">
        <f ca="1">IF(ISNUMBER(SEARCH($L$2,[1]Database!$A455)),MAX($A$1:A454)+1,0)</f>
        <v>451</v>
      </c>
      <c r="B455" s="625" t="str">
        <f>[1]Database!$A455</f>
        <v>JPPUB</v>
      </c>
      <c r="J455" s="329" t="str">
        <f ca="1">IFERROR(VLOOKUP(ROWS($J$2:J455),$A$2:$B$7000,2,0),"")</f>
        <v>TPM2000B</v>
      </c>
    </row>
    <row r="456" spans="1:10">
      <c r="A456" s="330">
        <f ca="1">IF(ISNUMBER(SEARCH($L$2,[1]Database!$A456)),MAX($A$1:A455)+1,0)</f>
        <v>452</v>
      </c>
      <c r="B456" s="625" t="str">
        <f>[1]Database!$A456</f>
        <v>KPP110S</v>
      </c>
      <c r="J456" s="329" t="str">
        <f ca="1">IFERROR(VLOOKUP(ROWS($J$2:J456),$A$2:$B$7000,2,0),"")</f>
        <v>TPMUB</v>
      </c>
    </row>
    <row r="457" spans="1:10">
      <c r="A457" s="330">
        <f ca="1">IF(ISNUMBER(SEARCH($L$2,[1]Database!$A457)),MAX($A$1:A456)+1,0)</f>
        <v>453</v>
      </c>
      <c r="B457" s="625" t="str">
        <f>[1]Database!$A457</f>
        <v>KPP110B</v>
      </c>
      <c r="J457" s="329" t="str">
        <f ca="1">IFERROR(VLOOKUP(ROWS($J$2:J457),$A$2:$B$7000,2,0),"")</f>
        <v>MWCV</v>
      </c>
    </row>
    <row r="458" spans="1:10">
      <c r="A458" s="330">
        <f ca="1">IF(ISNUMBER(SEARCH($L$2,[1]Database!$A458)),MAX($A$1:A457)+1,0)</f>
        <v>454</v>
      </c>
      <c r="B458" s="625" t="str">
        <f>[1]Database!$A458</f>
        <v>TPM2000B</v>
      </c>
      <c r="J458" s="329" t="str">
        <f ca="1">IFERROR(VLOOKUP(ROWS($J$2:J458),$A$2:$B$7000,2,0),"")</f>
        <v>MWCU</v>
      </c>
    </row>
    <row r="459" spans="1:10">
      <c r="A459" s="330">
        <f ca="1">IF(ISNUMBER(SEARCH($L$2,[1]Database!$A459)),MAX($A$1:A458)+1,0)</f>
        <v>455</v>
      </c>
      <c r="B459" s="625" t="str">
        <f>[1]Database!$A459</f>
        <v>TPMUB</v>
      </c>
      <c r="J459" s="329" t="str">
        <f ca="1">IFERROR(VLOOKUP(ROWS($J$2:J459),$A$2:$B$7000,2,0),"")</f>
        <v>MWC6000</v>
      </c>
    </row>
    <row r="460" spans="1:10">
      <c r="A460" s="330">
        <f ca="1">IF(ISNUMBER(SEARCH($L$2,[1]Database!$A460)),MAX($A$1:A459)+1,0)</f>
        <v>456</v>
      </c>
      <c r="B460" s="625" t="str">
        <f>[1]Database!$A460</f>
        <v>MWCV</v>
      </c>
      <c r="J460" s="329" t="str">
        <f ca="1">IFERROR(VLOOKUP(ROWS($J$2:J460),$A$2:$B$7000,2,0),"")</f>
        <v>PG3AW</v>
      </c>
    </row>
    <row r="461" spans="1:10">
      <c r="A461" s="330">
        <f ca="1">IF(ISNUMBER(SEARCH($L$2,[1]Database!$A461)),MAX($A$1:A460)+1,0)</f>
        <v>457</v>
      </c>
      <c r="B461" s="625" t="str">
        <f>[1]Database!$A461</f>
        <v>MWCU</v>
      </c>
      <c r="J461" s="329" t="str">
        <f ca="1">IFERROR(VLOOKUP(ROWS($J$2:J461),$A$2:$B$7000,2,0),"")</f>
        <v>PG3A</v>
      </c>
    </row>
    <row r="462" spans="1:10">
      <c r="A462" s="330">
        <f ca="1">IF(ISNUMBER(SEARCH($L$2,[1]Database!$A462)),MAX($A$1:A461)+1,0)</f>
        <v>458</v>
      </c>
      <c r="B462" s="625" t="str">
        <f>[1]Database!$A462</f>
        <v>MWC6000</v>
      </c>
      <c r="J462" s="329" t="str">
        <f ca="1">IFERROR(VLOOKUP(ROWS($J$2:J462),$A$2:$B$7000,2,0),"")</f>
        <v>PFCUS700</v>
      </c>
    </row>
    <row r="463" spans="1:10">
      <c r="A463" s="330">
        <f ca="1">IF(ISNUMBER(SEARCH($L$2,[1]Database!$A463)),MAX($A$1:A462)+1,0)</f>
        <v>459</v>
      </c>
      <c r="B463" s="625" t="str">
        <f>[1]Database!$A463</f>
        <v>PG3AW</v>
      </c>
      <c r="J463" s="329" t="str">
        <f ca="1">IFERROR(VLOOKUP(ROWS($J$2:J463),$A$2:$B$7000,2,0),"")</f>
        <v>PFCUB700</v>
      </c>
    </row>
    <row r="464" spans="1:10">
      <c r="A464" s="330">
        <f ca="1">IF(ISNUMBER(SEARCH($L$2,[1]Database!$A464)),MAX($A$1:A463)+1,0)</f>
        <v>460</v>
      </c>
      <c r="B464" s="625" t="str">
        <f>[1]Database!$A464</f>
        <v>PG3A</v>
      </c>
      <c r="J464" s="329" t="str">
        <f ca="1">IFERROR(VLOOKUP(ROWS($J$2:J464),$A$2:$B$7000,2,0),"")</f>
        <v>PACTP1</v>
      </c>
    </row>
    <row r="465" spans="1:10">
      <c r="A465" s="330">
        <f ca="1">IF(ISNUMBER(SEARCH($L$2,[1]Database!$A465)),MAX($A$1:A464)+1,0)</f>
        <v>461</v>
      </c>
      <c r="B465" s="625" t="str">
        <f>[1]Database!$A465</f>
        <v>PFCUS700</v>
      </c>
      <c r="J465" s="329" t="str">
        <f ca="1">IFERROR(VLOOKUP(ROWS($J$2:J465),$A$2:$B$7000,2,0),"")</f>
        <v>PDCU</v>
      </c>
    </row>
    <row r="466" spans="1:10">
      <c r="A466" s="330">
        <f ca="1">IF(ISNUMBER(SEARCH($L$2,[1]Database!$A466)),MAX($A$1:A465)+1,0)</f>
        <v>462</v>
      </c>
      <c r="B466" s="625" t="str">
        <f>[1]Database!$A466</f>
        <v>PFCUB700</v>
      </c>
      <c r="J466" s="329" t="str">
        <f ca="1">IFERROR(VLOOKUP(ROWS($J$2:J466),$A$2:$B$7000,2,0),"")</f>
        <v>PDC2000B</v>
      </c>
    </row>
    <row r="467" spans="1:10">
      <c r="A467" s="330">
        <f ca="1">IF(ISNUMBER(SEARCH($L$2,[1]Database!$A467)),MAX($A$1:A466)+1,0)</f>
        <v>463</v>
      </c>
      <c r="B467" s="625" t="str">
        <f>[1]Database!$A467</f>
        <v>PACTP1</v>
      </c>
      <c r="J467" s="329" t="str">
        <f ca="1">IFERROR(VLOOKUP(ROWS($J$2:J467),$A$2:$B$7000,2,0),"")</f>
        <v>PAN2</v>
      </c>
    </row>
    <row r="468" spans="1:10">
      <c r="A468" s="330">
        <f ca="1">IF(ISNUMBER(SEARCH($L$2,[1]Database!$A468)),MAX($A$1:A467)+1,0)</f>
        <v>464</v>
      </c>
      <c r="B468" s="625" t="str">
        <f>[1]Database!$A468</f>
        <v>PDCU</v>
      </c>
      <c r="J468" s="329" t="str">
        <f ca="1">IFERROR(VLOOKUP(ROWS($J$2:J468),$A$2:$B$7000,2,0),"")</f>
        <v>PAC784</v>
      </c>
    </row>
    <row r="469" spans="1:10">
      <c r="A469" s="330">
        <f ca="1">IF(ISNUMBER(SEARCH($L$2,[1]Database!$A469)),MAX($A$1:A468)+1,0)</f>
        <v>465</v>
      </c>
      <c r="B469" s="625" t="str">
        <f>[1]Database!$A469</f>
        <v>PDC2000B</v>
      </c>
      <c r="J469" s="329" t="str">
        <f ca="1">IFERROR(VLOOKUP(ROWS($J$2:J469),$A$2:$B$7000,2,0),"")</f>
        <v>PAC782</v>
      </c>
    </row>
    <row r="470" spans="1:10">
      <c r="A470" s="330">
        <f ca="1">IF(ISNUMBER(SEARCH($L$2,[1]Database!$A470)),MAX($A$1:A469)+1,0)</f>
        <v>466</v>
      </c>
      <c r="B470" s="625" t="str">
        <f>[1]Database!$A470</f>
        <v>PAN2</v>
      </c>
      <c r="J470" s="329" t="str">
        <f ca="1">IFERROR(VLOOKUP(ROWS($J$2:J470),$A$2:$B$7000,2,0),"")</f>
        <v>PAC780</v>
      </c>
    </row>
    <row r="471" spans="1:10">
      <c r="A471" s="330">
        <f ca="1">IF(ISNUMBER(SEARCH($L$2,[1]Database!$A471)),MAX($A$1:A470)+1,0)</f>
        <v>467</v>
      </c>
      <c r="B471" s="625" t="str">
        <f>[1]Database!$A471</f>
        <v>PAC784</v>
      </c>
      <c r="J471" s="329" t="str">
        <f ca="1">IFERROR(VLOOKUP(ROWS($J$2:J471),$A$2:$B$7000,2,0),"")</f>
        <v>PAC775</v>
      </c>
    </row>
    <row r="472" spans="1:10">
      <c r="A472" s="330">
        <f ca="1">IF(ISNUMBER(SEARCH($L$2,[1]Database!$A472)),MAX($A$1:A471)+1,0)</f>
        <v>468</v>
      </c>
      <c r="B472" s="625" t="str">
        <f>[1]Database!$A472</f>
        <v>PAC782</v>
      </c>
      <c r="J472" s="329" t="str">
        <f ca="1">IFERROR(VLOOKUP(ROWS($J$2:J472),$A$2:$B$7000,2,0),"")</f>
        <v>PAC735C</v>
      </c>
    </row>
    <row r="473" spans="1:10">
      <c r="A473" s="330">
        <f ca="1">IF(ISNUMBER(SEARCH($L$2,[1]Database!$A473)),MAX($A$1:A472)+1,0)</f>
        <v>469</v>
      </c>
      <c r="B473" s="625" t="str">
        <f>[1]Database!$A473</f>
        <v>PAC780</v>
      </c>
      <c r="J473" s="329" t="str">
        <f ca="1">IFERROR(VLOOKUP(ROWS($J$2:J473),$A$2:$B$7000,2,0),"")</f>
        <v>PAC735B</v>
      </c>
    </row>
    <row r="474" spans="1:10">
      <c r="A474" s="330">
        <f ca="1">IF(ISNUMBER(SEARCH($L$2,[1]Database!$A474)),MAX($A$1:A473)+1,0)</f>
        <v>470</v>
      </c>
      <c r="B474" s="625" t="str">
        <f>[1]Database!$A474</f>
        <v>PAC775</v>
      </c>
      <c r="J474" s="329" t="str">
        <f ca="1">IFERROR(VLOOKUP(ROWS($J$2:J474),$A$2:$B$7000,2,0),"")</f>
        <v>PAC735A</v>
      </c>
    </row>
    <row r="475" spans="1:10">
      <c r="A475" s="330">
        <f ca="1">IF(ISNUMBER(SEARCH($L$2,[1]Database!$A475)),MAX($A$1:A474)+1,0)</f>
        <v>471</v>
      </c>
      <c r="B475" s="625" t="str">
        <f>[1]Database!$A475</f>
        <v>PAC735C</v>
      </c>
      <c r="J475" s="329" t="str">
        <f ca="1">IFERROR(VLOOKUP(ROWS($J$2:J475),$A$2:$B$7000,2,0),"")</f>
        <v>PAC730C</v>
      </c>
    </row>
    <row r="476" spans="1:10">
      <c r="A476" s="330">
        <f ca="1">IF(ISNUMBER(SEARCH($L$2,[1]Database!$A476)),MAX($A$1:A475)+1,0)</f>
        <v>472</v>
      </c>
      <c r="B476" s="625" t="str">
        <f>[1]Database!$A476</f>
        <v>PAC735B</v>
      </c>
      <c r="J476" s="329" t="str">
        <f ca="1">IFERROR(VLOOKUP(ROWS($J$2:J476),$A$2:$B$7000,2,0),"")</f>
        <v>PAC730B</v>
      </c>
    </row>
    <row r="477" spans="1:10">
      <c r="A477" s="330">
        <f ca="1">IF(ISNUMBER(SEARCH($L$2,[1]Database!$A477)),MAX($A$1:A476)+1,0)</f>
        <v>473</v>
      </c>
      <c r="B477" s="625" t="str">
        <f>[1]Database!$A477</f>
        <v>PAC735A</v>
      </c>
      <c r="J477" s="329" t="str">
        <f ca="1">IFERROR(VLOOKUP(ROWS($J$2:J477),$A$2:$B$7000,2,0),"")</f>
        <v>PAC730A</v>
      </c>
    </row>
    <row r="478" spans="1:10">
      <c r="A478" s="330">
        <f ca="1">IF(ISNUMBER(SEARCH($L$2,[1]Database!$A478)),MAX($A$1:A477)+1,0)</f>
        <v>474</v>
      </c>
      <c r="B478" s="625" t="str">
        <f>[1]Database!$A478</f>
        <v>PAC730C</v>
      </c>
      <c r="J478" s="329" t="str">
        <f ca="1">IFERROR(VLOOKUP(ROWS($J$2:J478),$A$2:$B$7000,2,0),"")</f>
        <v>PAC722</v>
      </c>
    </row>
    <row r="479" spans="1:10">
      <c r="A479" s="330">
        <f ca="1">IF(ISNUMBER(SEARCH($L$2,[1]Database!$A479)),MAX($A$1:A478)+1,0)</f>
        <v>475</v>
      </c>
      <c r="B479" s="625" t="str">
        <f>[1]Database!$A479</f>
        <v>PAC730B</v>
      </c>
      <c r="J479" s="329" t="str">
        <f ca="1">IFERROR(VLOOKUP(ROWS($J$2:J479),$A$2:$B$7000,2,0),"")</f>
        <v>PAC717</v>
      </c>
    </row>
    <row r="480" spans="1:10">
      <c r="A480" s="330">
        <f ca="1">IF(ISNUMBER(SEARCH($L$2,[1]Database!$A480)),MAX($A$1:A479)+1,0)</f>
        <v>476</v>
      </c>
      <c r="B480" s="625" t="str">
        <f>[1]Database!$A480</f>
        <v>PAC730A</v>
      </c>
      <c r="J480" s="329" t="str">
        <f ca="1">IFERROR(VLOOKUP(ROWS($J$2:J480),$A$2:$B$7000,2,0),"")</f>
        <v>PACHFK1</v>
      </c>
    </row>
    <row r="481" spans="1:10">
      <c r="A481" s="330">
        <f ca="1">IF(ISNUMBER(SEARCH($L$2,[1]Database!$A481)),MAX($A$1:A480)+1,0)</f>
        <v>477</v>
      </c>
      <c r="B481" s="625" t="str">
        <f>[1]Database!$A481</f>
        <v>PAC722</v>
      </c>
      <c r="J481" s="329" t="str">
        <f ca="1">IFERROR(VLOOKUP(ROWS($J$2:J481),$A$2:$B$7000,2,0),"")</f>
        <v>PX2W</v>
      </c>
    </row>
    <row r="482" spans="1:10">
      <c r="A482" s="330">
        <f ca="1">IF(ISNUMBER(SEARCH($L$2,[1]Database!$A482)),MAX($A$1:A481)+1,0)</f>
        <v>478</v>
      </c>
      <c r="B482" s="625" t="str">
        <f>[1]Database!$A482</f>
        <v>PAC717</v>
      </c>
      <c r="J482" s="329" t="str">
        <f ca="1">IFERROR(VLOOKUP(ROWS($J$2:J482),$A$2:$B$7000,2,0),"")</f>
        <v>CMA330</v>
      </c>
    </row>
    <row r="483" spans="1:10">
      <c r="A483" s="330">
        <f ca="1">IF(ISNUMBER(SEARCH($L$2,[1]Database!$A483)),MAX($A$1:A482)+1,0)</f>
        <v>479</v>
      </c>
      <c r="B483" s="625" t="str">
        <f>[1]Database!$A483</f>
        <v>PACHFK1</v>
      </c>
      <c r="J483" s="329" t="str">
        <f ca="1">IFERROR(VLOOKUP(ROWS($J$2:J483),$A$2:$B$7000,2,0),"")</f>
        <v>KPS110S</v>
      </c>
    </row>
    <row r="484" spans="1:10">
      <c r="A484" s="330">
        <f ca="1">IF(ISNUMBER(SEARCH($L$2,[1]Database!$A484)),MAX($A$1:A483)+1,0)</f>
        <v>480</v>
      </c>
      <c r="B484" s="625" t="str">
        <f>[1]Database!$A484</f>
        <v>PX2W</v>
      </c>
      <c r="J484" s="329" t="str">
        <f ca="1">IFERROR(VLOOKUP(ROWS($J$2:J484),$A$2:$B$7000,2,0),"")</f>
        <v>MWRIWUB</v>
      </c>
    </row>
    <row r="485" spans="1:10">
      <c r="A485" s="330">
        <f ca="1">IF(ISNUMBER(SEARCH($L$2,[1]Database!$A485)),MAX($A$1:A484)+1,0)</f>
        <v>481</v>
      </c>
      <c r="B485" s="625" t="str">
        <f>[1]Database!$A485</f>
        <v>CMA330</v>
      </c>
      <c r="J485" s="329" t="str">
        <f ca="1">IFERROR(VLOOKUP(ROWS($J$2:J485),$A$2:$B$7000,2,0),"")</f>
        <v>MWRSKUS</v>
      </c>
    </row>
    <row r="486" spans="1:10">
      <c r="A486" s="330">
        <f ca="1">IF(ISNUMBER(SEARCH($L$2,[1]Database!$A486)),MAX($A$1:A485)+1,0)</f>
        <v>482</v>
      </c>
      <c r="B486" s="625" t="str">
        <f>[1]Database!$A486</f>
        <v>KPS110S</v>
      </c>
      <c r="J486" s="329" t="str">
        <f ca="1">IFERROR(VLOOKUP(ROWS($J$2:J486),$A$2:$B$7000,2,0),"")</f>
        <v>MWRSKUB</v>
      </c>
    </row>
    <row r="487" spans="1:10">
      <c r="A487" s="330">
        <f ca="1">IF(ISNUMBER(SEARCH($L$2,[1]Database!$A487)),MAX($A$1:A486)+1,0)</f>
        <v>483</v>
      </c>
      <c r="B487" s="625" t="str">
        <f>[1]Database!$A487</f>
        <v>MWRIWUB</v>
      </c>
      <c r="J487" s="329" t="str">
        <f ca="1">IFERROR(VLOOKUP(ROWS($J$2:J487),$A$2:$B$7000,2,0),"")</f>
        <v>MAC119S</v>
      </c>
    </row>
    <row r="488" spans="1:10">
      <c r="A488" s="330">
        <f ca="1">IF(ISNUMBER(SEARCH($L$2,[1]Database!$A488)),MAX($A$1:A487)+1,0)</f>
        <v>484</v>
      </c>
      <c r="B488" s="625" t="str">
        <f>[1]Database!$A488</f>
        <v>MWRSKUS</v>
      </c>
      <c r="J488" s="329" t="str">
        <f ca="1">IFERROR(VLOOKUP(ROWS($J$2:J488),$A$2:$B$7000,2,0),"")</f>
        <v>MAC119B</v>
      </c>
    </row>
    <row r="489" spans="1:10">
      <c r="A489" s="330">
        <f ca="1">IF(ISNUMBER(SEARCH($L$2,[1]Database!$A489)),MAX($A$1:A488)+1,0)</f>
        <v>485</v>
      </c>
      <c r="B489" s="625" t="str">
        <f>[1]Database!$A489</f>
        <v>MWRSKUB</v>
      </c>
      <c r="J489" s="329" t="str">
        <f ca="1">IFERROR(VLOOKUP(ROWS($J$2:J489),$A$2:$B$7000,2,0),"")</f>
        <v>MWRIW6000B</v>
      </c>
    </row>
    <row r="490" spans="1:10">
      <c r="A490" s="330">
        <f ca="1">IF(ISNUMBER(SEARCH($L$2,[1]Database!$A490)),MAX($A$1:A489)+1,0)</f>
        <v>486</v>
      </c>
      <c r="B490" s="625" t="str">
        <f>[1]Database!$A490</f>
        <v>MAC119S</v>
      </c>
      <c r="J490" s="329" t="str">
        <f ca="1">IFERROR(VLOOKUP(ROWS($J$2:J490),$A$2:$B$7000,2,0),"")</f>
        <v>KSA1011S</v>
      </c>
    </row>
    <row r="491" spans="1:10">
      <c r="A491" s="330">
        <f ca="1">IF(ISNUMBER(SEARCH($L$2,[1]Database!$A491)),MAX($A$1:A490)+1,0)</f>
        <v>487</v>
      </c>
      <c r="B491" s="625" t="str">
        <f>[1]Database!$A491</f>
        <v>MAC119B</v>
      </c>
      <c r="J491" s="329" t="str">
        <f ca="1">IFERROR(VLOOKUP(ROWS($J$2:J491),$A$2:$B$7000,2,0),"")</f>
        <v>KSA1011B</v>
      </c>
    </row>
    <row r="492" spans="1:10">
      <c r="A492" s="330">
        <f ca="1">IF(ISNUMBER(SEARCH($L$2,[1]Database!$A492)),MAX($A$1:A491)+1,0)</f>
        <v>488</v>
      </c>
      <c r="B492" s="625" t="str">
        <f>[1]Database!$A492</f>
        <v>MWRIW6000B</v>
      </c>
      <c r="J492" s="329" t="str">
        <f ca="1">IFERROR(VLOOKUP(ROWS($J$2:J492),$A$2:$B$7000,2,0),"")</f>
        <v>MTMU</v>
      </c>
    </row>
    <row r="493" spans="1:10">
      <c r="A493" s="330">
        <f ca="1">IF(ISNUMBER(SEARCH($L$2,[1]Database!$A493)),MAX($A$1:A492)+1,0)</f>
        <v>489</v>
      </c>
      <c r="B493" s="625" t="str">
        <f>[1]Database!$A493</f>
        <v>KSA1011S</v>
      </c>
      <c r="J493" s="329" t="str">
        <f ca="1">IFERROR(VLOOKUP(ROWS($J$2:J493),$A$2:$B$7000,2,0),"")</f>
        <v>MTAU</v>
      </c>
    </row>
    <row r="494" spans="1:10">
      <c r="A494" s="330">
        <f ca="1">IF(ISNUMBER(SEARCH($L$2,[1]Database!$A494)),MAX($A$1:A493)+1,0)</f>
        <v>490</v>
      </c>
      <c r="B494" s="625" t="str">
        <f>[1]Database!$A494</f>
        <v>KSA1011B</v>
      </c>
      <c r="J494" s="329" t="str">
        <f ca="1">IFERROR(VLOOKUP(ROWS($J$2:J494),$A$2:$B$7000,2,0),"")</f>
        <v>MSSUS</v>
      </c>
    </row>
    <row r="495" spans="1:10">
      <c r="A495" s="330">
        <f ca="1">IF(ISNUMBER(SEARCH($L$2,[1]Database!$A495)),MAX($A$1:A494)+1,0)</f>
        <v>491</v>
      </c>
      <c r="B495" s="625" t="str">
        <f>[1]Database!$A495</f>
        <v>MTMU</v>
      </c>
      <c r="J495" s="329" t="str">
        <f ca="1">IFERROR(VLOOKUP(ROWS($J$2:J495),$A$2:$B$7000,2,0),"")</f>
        <v>MSSUB</v>
      </c>
    </row>
    <row r="496" spans="1:10">
      <c r="A496" s="330">
        <f ca="1">IF(ISNUMBER(SEARCH($L$2,[1]Database!$A496)),MAX($A$1:A495)+1,0)</f>
        <v>492</v>
      </c>
      <c r="B496" s="625" t="str">
        <f>[1]Database!$A496</f>
        <v>MTAU</v>
      </c>
      <c r="J496" s="329" t="str">
        <f ca="1">IFERROR(VLOOKUP(ROWS($J$2:J496),$A$2:$B$7000,2,0),"")</f>
        <v>MSS6000S</v>
      </c>
    </row>
    <row r="497" spans="1:10">
      <c r="A497" s="330">
        <f ca="1">IF(ISNUMBER(SEARCH($L$2,[1]Database!$A497)),MAX($A$1:A496)+1,0)</f>
        <v>493</v>
      </c>
      <c r="B497" s="625" t="str">
        <f>[1]Database!$A497</f>
        <v>MSSUS</v>
      </c>
      <c r="J497" s="329" t="str">
        <f ca="1">IFERROR(VLOOKUP(ROWS($J$2:J497),$A$2:$B$7000,2,0),"")</f>
        <v>MSS6000B</v>
      </c>
    </row>
    <row r="498" spans="1:10">
      <c r="A498" s="330">
        <f ca="1">IF(ISNUMBER(SEARCH($L$2,[1]Database!$A498)),MAX($A$1:A497)+1,0)</f>
        <v>494</v>
      </c>
      <c r="B498" s="625" t="str">
        <f>[1]Database!$A498</f>
        <v>MSSUB</v>
      </c>
      <c r="J498" s="329" t="str">
        <f ca="1">IFERROR(VLOOKUP(ROWS($J$2:J498),$A$2:$B$7000,2,0),"")</f>
        <v>MSMU</v>
      </c>
    </row>
    <row r="499" spans="1:10">
      <c r="A499" s="330">
        <f ca="1">IF(ISNUMBER(SEARCH($L$2,[1]Database!$A499)),MAX($A$1:A498)+1,0)</f>
        <v>495</v>
      </c>
      <c r="B499" s="625" t="str">
        <f>[1]Database!$A499</f>
        <v>MSS6000S</v>
      </c>
      <c r="J499" s="329" t="str">
        <f ca="1">IFERROR(VLOOKUP(ROWS($J$2:J499),$A$2:$B$7000,2,0),"")</f>
        <v>MSAU</v>
      </c>
    </row>
    <row r="500" spans="1:10">
      <c r="A500" s="330">
        <f ca="1">IF(ISNUMBER(SEARCH($L$2,[1]Database!$A500)),MAX($A$1:A499)+1,0)</f>
        <v>496</v>
      </c>
      <c r="B500" s="625" t="str">
        <f>[1]Database!$A500</f>
        <v>MSS6000B</v>
      </c>
      <c r="J500" s="329" t="str">
        <f ca="1">IFERROR(VLOOKUP(ROWS($J$2:J500),$A$2:$B$7000,2,0),"")</f>
        <v>FCK000</v>
      </c>
    </row>
    <row r="501" spans="1:10">
      <c r="A501" s="330">
        <f ca="1">IF(ISNUMBER(SEARCH($L$2,[1]Database!$A501)),MAX($A$1:A500)+1,0)</f>
        <v>497</v>
      </c>
      <c r="B501" s="625" t="str">
        <f>[1]Database!$A501</f>
        <v>MSMU</v>
      </c>
      <c r="J501" s="329" t="str">
        <f ca="1">IFERROR(VLOOKUP(ROWS($J$2:J501),$A$2:$B$7000,2,0),"")</f>
        <v>RSAUW</v>
      </c>
    </row>
    <row r="502" spans="1:10">
      <c r="A502" s="330">
        <f ca="1">IF(ISNUMBER(SEARCH($L$2,[1]Database!$A502)),MAX($A$1:A501)+1,0)</f>
        <v>498</v>
      </c>
      <c r="B502" s="625" t="str">
        <f>[1]Database!$A502</f>
        <v>MSAU</v>
      </c>
      <c r="J502" s="329" t="str">
        <f ca="1">IFERROR(VLOOKUP(ROWS($J$2:J502),$A$2:$B$7000,2,0),"")</f>
        <v>RSAUS</v>
      </c>
    </row>
    <row r="503" spans="1:10">
      <c r="A503" s="330">
        <f ca="1">IF(ISNUMBER(SEARCH($L$2,[1]Database!$A503)),MAX($A$1:A502)+1,0)</f>
        <v>499</v>
      </c>
      <c r="B503" s="625" t="str">
        <f>[1]Database!$A503</f>
        <v>FCK000</v>
      </c>
      <c r="J503" s="329" t="str">
        <f ca="1">IFERROR(VLOOKUP(ROWS($J$2:J503),$A$2:$B$7000,2,0),"")</f>
        <v>RSAU</v>
      </c>
    </row>
    <row r="504" spans="1:10">
      <c r="A504" s="330">
        <f ca="1">IF(ISNUMBER(SEARCH($L$2,[1]Database!$A504)),MAX($A$1:A503)+1,0)</f>
        <v>500</v>
      </c>
      <c r="B504" s="625" t="str">
        <f>[1]Database!$A504</f>
        <v>RSAUW</v>
      </c>
      <c r="J504" s="329" t="str">
        <f ca="1">IFERROR(VLOOKUP(ROWS($J$2:J504),$A$2:$B$7000,2,0),"")</f>
        <v>RSAXXXX</v>
      </c>
    </row>
    <row r="505" spans="1:10">
      <c r="A505" s="330">
        <f ca="1">IF(ISNUMBER(SEARCH($L$2,[1]Database!$A505)),MAX($A$1:A504)+1,0)</f>
        <v>501</v>
      </c>
      <c r="B505" s="625" t="str">
        <f>[1]Database!$A505</f>
        <v>RSAUS</v>
      </c>
      <c r="J505" s="329" t="str">
        <f ca="1">IFERROR(VLOOKUP(ROWS($J$2:J505),$A$2:$B$7000,2,0),"")</f>
        <v>SSBXXXX</v>
      </c>
    </row>
    <row r="506" spans="1:10">
      <c r="A506" s="330">
        <f ca="1">IF(ISNUMBER(SEARCH($L$2,[1]Database!$A506)),MAX($A$1:A505)+1,0)</f>
        <v>502</v>
      </c>
      <c r="B506" s="625" t="str">
        <f>[1]Database!$A506</f>
        <v>RSAU</v>
      </c>
      <c r="J506" s="329" t="str">
        <f ca="1">IFERROR(VLOOKUP(ROWS($J$2:J506),$A$2:$B$7000,2,0),"")</f>
        <v>RSMDUS</v>
      </c>
    </row>
    <row r="507" spans="1:10">
      <c r="A507" s="330">
        <f ca="1">IF(ISNUMBER(SEARCH($L$2,[1]Database!$A507)),MAX($A$1:A506)+1,0)</f>
        <v>503</v>
      </c>
      <c r="B507" s="625" t="str">
        <f>[1]Database!$A507</f>
        <v>RSAXXXX</v>
      </c>
      <c r="J507" s="329" t="str">
        <f ca="1">IFERROR(VLOOKUP(ROWS($J$2:J507),$A$2:$B$7000,2,0),"")</f>
        <v>RSMCUS</v>
      </c>
    </row>
    <row r="508" spans="1:10">
      <c r="A508" s="330">
        <f ca="1">IF(ISNUMBER(SEARCH($L$2,[1]Database!$A508)),MAX($A$1:A507)+1,0)</f>
        <v>504</v>
      </c>
      <c r="B508" s="625" t="str">
        <f>[1]Database!$A508</f>
        <v>SSBXXXX</v>
      </c>
      <c r="J508" s="329" t="str">
        <f ca="1">IFERROR(VLOOKUP(ROWS($J$2:J508),$A$2:$B$7000,2,0),"")</f>
        <v>RSMBUS</v>
      </c>
    </row>
    <row r="509" spans="1:10">
      <c r="A509" s="330">
        <f ca="1">IF(ISNUMBER(SEARCH($L$2,[1]Database!$A509)),MAX($A$1:A508)+1,0)</f>
        <v>505</v>
      </c>
      <c r="B509" s="625" t="str">
        <f>[1]Database!$A509</f>
        <v>RSMDUS</v>
      </c>
      <c r="J509" s="329" t="str">
        <f ca="1">IFERROR(VLOOKUP(ROWS($J$2:J509),$A$2:$B$7000,2,0),"")</f>
        <v>RSMAUS</v>
      </c>
    </row>
    <row r="510" spans="1:10">
      <c r="A510" s="330">
        <f ca="1">IF(ISNUMBER(SEARCH($L$2,[1]Database!$A510)),MAX($A$1:A509)+1,0)</f>
        <v>506</v>
      </c>
      <c r="B510" s="625" t="str">
        <f>[1]Database!$A510</f>
        <v>RSMCUS</v>
      </c>
      <c r="J510" s="329" t="str">
        <f ca="1">IFERROR(VLOOKUP(ROWS($J$2:J510),$A$2:$B$7000,2,0),"")</f>
        <v>RSMDUW</v>
      </c>
    </row>
    <row r="511" spans="1:10">
      <c r="A511" s="330">
        <f ca="1">IF(ISNUMBER(SEARCH($L$2,[1]Database!$A511)),MAX($A$1:A510)+1,0)</f>
        <v>507</v>
      </c>
      <c r="B511" s="625" t="str">
        <f>[1]Database!$A511</f>
        <v>RSMBUS</v>
      </c>
      <c r="J511" s="329" t="str">
        <f ca="1">IFERROR(VLOOKUP(ROWS($J$2:J511),$A$2:$B$7000,2,0),"")</f>
        <v>RSMDU</v>
      </c>
    </row>
    <row r="512" spans="1:10">
      <c r="A512" s="330">
        <f ca="1">IF(ISNUMBER(SEARCH($L$2,[1]Database!$A512)),MAX($A$1:A511)+1,0)</f>
        <v>508</v>
      </c>
      <c r="B512" s="625" t="str">
        <f>[1]Database!$A512</f>
        <v>RSMAUS</v>
      </c>
      <c r="J512" s="329" t="str">
        <f ca="1">IFERROR(VLOOKUP(ROWS($J$2:J512),$A$2:$B$7000,2,0),"")</f>
        <v>RSMCUW</v>
      </c>
    </row>
    <row r="513" spans="1:10">
      <c r="A513" s="330">
        <f ca="1">IF(ISNUMBER(SEARCH($L$2,[1]Database!$A513)),MAX($A$1:A512)+1,0)</f>
        <v>509</v>
      </c>
      <c r="B513" s="625" t="str">
        <f>[1]Database!$A513</f>
        <v>RSMDUW</v>
      </c>
      <c r="J513" s="329" t="str">
        <f ca="1">IFERROR(VLOOKUP(ROWS($J$2:J513),$A$2:$B$7000,2,0),"")</f>
        <v>RSMCU</v>
      </c>
    </row>
    <row r="514" spans="1:10">
      <c r="A514" s="330">
        <f ca="1">IF(ISNUMBER(SEARCH($L$2,[1]Database!$A514)),MAX($A$1:A513)+1,0)</f>
        <v>510</v>
      </c>
      <c r="B514" s="625" t="str">
        <f>[1]Database!$A514</f>
        <v>RSMDU</v>
      </c>
      <c r="J514" s="329" t="str">
        <f ca="1">IFERROR(VLOOKUP(ROWS($J$2:J514),$A$2:$B$7000,2,0),"")</f>
        <v>RSMBUW</v>
      </c>
    </row>
    <row r="515" spans="1:10">
      <c r="A515" s="330">
        <f ca="1">IF(ISNUMBER(SEARCH($L$2,[1]Database!$A515)),MAX($A$1:A514)+1,0)</f>
        <v>511</v>
      </c>
      <c r="B515" s="625" t="str">
        <f>[1]Database!$A515</f>
        <v>RSMCUW</v>
      </c>
      <c r="J515" s="329" t="str">
        <f ca="1">IFERROR(VLOOKUP(ROWS($J$2:J515),$A$2:$B$7000,2,0),"")</f>
        <v>RSMBU</v>
      </c>
    </row>
    <row r="516" spans="1:10">
      <c r="A516" s="330">
        <f ca="1">IF(ISNUMBER(SEARCH($L$2,[1]Database!$A516)),MAX($A$1:A515)+1,0)</f>
        <v>512</v>
      </c>
      <c r="B516" s="625" t="str">
        <f>[1]Database!$A516</f>
        <v>RSMCU</v>
      </c>
      <c r="J516" s="329" t="str">
        <f ca="1">IFERROR(VLOOKUP(ROWS($J$2:J516),$A$2:$B$7000,2,0),"")</f>
        <v>RSMAUW</v>
      </c>
    </row>
    <row r="517" spans="1:10">
      <c r="A517" s="330">
        <f ca="1">IF(ISNUMBER(SEARCH($L$2,[1]Database!$A517)),MAX($A$1:A516)+1,0)</f>
        <v>513</v>
      </c>
      <c r="B517" s="625" t="str">
        <f>[1]Database!$A517</f>
        <v>RSMBUW</v>
      </c>
      <c r="J517" s="329" t="str">
        <f ca="1">IFERROR(VLOOKUP(ROWS($J$2:J517),$A$2:$B$7000,2,0),"")</f>
        <v>RSMAU</v>
      </c>
    </row>
    <row r="518" spans="1:10">
      <c r="A518" s="330">
        <f ca="1">IF(ISNUMBER(SEARCH($L$2,[1]Database!$A518)),MAX($A$1:A517)+1,0)</f>
        <v>514</v>
      </c>
      <c r="B518" s="625" t="str">
        <f>[1]Database!$A518</f>
        <v>RSMBU</v>
      </c>
      <c r="J518" s="329" t="str">
        <f ca="1">IFERROR(VLOOKUP(ROWS($J$2:J518),$A$2:$B$7000,2,0),"")</f>
        <v>RSMD000W</v>
      </c>
    </row>
    <row r="519" spans="1:10">
      <c r="A519" s="330">
        <f ca="1">IF(ISNUMBER(SEARCH($L$2,[1]Database!$A519)),MAX($A$1:A518)+1,0)</f>
        <v>515</v>
      </c>
      <c r="B519" s="625" t="str">
        <f>[1]Database!$A519</f>
        <v>RSMAUW</v>
      </c>
      <c r="J519" s="329" t="str">
        <f ca="1">IFERROR(VLOOKUP(ROWS($J$2:J519),$A$2:$B$7000,2,0),"")</f>
        <v>RSMD000S</v>
      </c>
    </row>
    <row r="520" spans="1:10">
      <c r="A520" s="330">
        <f ca="1">IF(ISNUMBER(SEARCH($L$2,[1]Database!$A520)),MAX($A$1:A519)+1,0)</f>
        <v>516</v>
      </c>
      <c r="B520" s="625" t="str">
        <f>[1]Database!$A520</f>
        <v>RSMAU</v>
      </c>
      <c r="J520" s="329" t="str">
        <f ca="1">IFERROR(VLOOKUP(ROWS($J$2:J520),$A$2:$B$7000,2,0),"")</f>
        <v>RSMD000</v>
      </c>
    </row>
    <row r="521" spans="1:10">
      <c r="A521" s="330">
        <f ca="1">IF(ISNUMBER(SEARCH($L$2,[1]Database!$A521)),MAX($A$1:A520)+1,0)</f>
        <v>517</v>
      </c>
      <c r="B521" s="625" t="str">
        <f>[1]Database!$A521</f>
        <v>RSMD000W</v>
      </c>
      <c r="J521" s="329" t="str">
        <f ca="1">IFERROR(VLOOKUP(ROWS($J$2:J521),$A$2:$B$7000,2,0),"")</f>
        <v>RSMD284</v>
      </c>
    </row>
    <row r="522" spans="1:10">
      <c r="A522" s="330">
        <f ca="1">IF(ISNUMBER(SEARCH($L$2,[1]Database!$A522)),MAX($A$1:A521)+1,0)</f>
        <v>518</v>
      </c>
      <c r="B522" s="625" t="str">
        <f>[1]Database!$A522</f>
        <v>RSMD000S</v>
      </c>
      <c r="J522" s="329" t="str">
        <f ca="1">IFERROR(VLOOKUP(ROWS($J$2:J522),$A$2:$B$7000,2,0),"")</f>
        <v>RSMC000W</v>
      </c>
    </row>
    <row r="523" spans="1:10">
      <c r="A523" s="330">
        <f ca="1">IF(ISNUMBER(SEARCH($L$2,[1]Database!$A523)),MAX($A$1:A522)+1,0)</f>
        <v>519</v>
      </c>
      <c r="B523" s="625" t="str">
        <f>[1]Database!$A523</f>
        <v>RSMD000</v>
      </c>
      <c r="J523" s="329" t="str">
        <f ca="1">IFERROR(VLOOKUP(ROWS($J$2:J523),$A$2:$B$7000,2,0),"")</f>
        <v>RSMC000S</v>
      </c>
    </row>
    <row r="524" spans="1:10">
      <c r="A524" s="330">
        <f ca="1">IF(ISNUMBER(SEARCH($L$2,[1]Database!$A524)),MAX($A$1:A523)+1,0)</f>
        <v>520</v>
      </c>
      <c r="B524" s="625" t="str">
        <f>[1]Database!$A524</f>
        <v>RSMD284</v>
      </c>
      <c r="J524" s="329" t="str">
        <f ca="1">IFERROR(VLOOKUP(ROWS($J$2:J524),$A$2:$B$7000,2,0),"")</f>
        <v>RSMC000</v>
      </c>
    </row>
    <row r="525" spans="1:10">
      <c r="A525" s="330">
        <f ca="1">IF(ISNUMBER(SEARCH($L$2,[1]Database!$A525)),MAX($A$1:A524)+1,0)</f>
        <v>521</v>
      </c>
      <c r="B525" s="625" t="str">
        <f>[1]Database!$A525</f>
        <v>RSMC000W</v>
      </c>
      <c r="J525" s="329" t="str">
        <f ca="1">IFERROR(VLOOKUP(ROWS($J$2:J525),$A$2:$B$7000,2,0),"")</f>
        <v>RSMC278</v>
      </c>
    </row>
    <row r="526" spans="1:10">
      <c r="A526" s="330">
        <f ca="1">IF(ISNUMBER(SEARCH($L$2,[1]Database!$A526)),MAX($A$1:A525)+1,0)</f>
        <v>522</v>
      </c>
      <c r="B526" s="625" t="str">
        <f>[1]Database!$A526</f>
        <v>RSMC000S</v>
      </c>
      <c r="J526" s="329" t="str">
        <f ca="1">IFERROR(VLOOKUP(ROWS($J$2:J526),$A$2:$B$7000,2,0),"")</f>
        <v>RSMB000W</v>
      </c>
    </row>
    <row r="527" spans="1:10">
      <c r="A527" s="330">
        <f ca="1">IF(ISNUMBER(SEARCH($L$2,[1]Database!$A527)),MAX($A$1:A526)+1,0)</f>
        <v>523</v>
      </c>
      <c r="B527" s="625" t="str">
        <f>[1]Database!$A527</f>
        <v>RSMC000</v>
      </c>
      <c r="J527" s="329" t="str">
        <f ca="1">IFERROR(VLOOKUP(ROWS($J$2:J527),$A$2:$B$7000,2,0),"")</f>
        <v>RSMB000S</v>
      </c>
    </row>
    <row r="528" spans="1:10">
      <c r="A528" s="330">
        <f ca="1">IF(ISNUMBER(SEARCH($L$2,[1]Database!$A528)),MAX($A$1:A527)+1,0)</f>
        <v>524</v>
      </c>
      <c r="B528" s="625" t="str">
        <f>[1]Database!$A528</f>
        <v>RSMC278</v>
      </c>
      <c r="J528" s="329" t="str">
        <f ca="1">IFERROR(VLOOKUP(ROWS($J$2:J528),$A$2:$B$7000,2,0),"")</f>
        <v>RSMB000</v>
      </c>
    </row>
    <row r="529" spans="1:10">
      <c r="A529" s="330">
        <f ca="1">IF(ISNUMBER(SEARCH($L$2,[1]Database!$A529)),MAX($A$1:A528)+1,0)</f>
        <v>525</v>
      </c>
      <c r="B529" s="625" t="str">
        <f>[1]Database!$A529</f>
        <v>RSMB000W</v>
      </c>
      <c r="J529" s="329" t="str">
        <f ca="1">IFERROR(VLOOKUP(ROWS($J$2:J529),$A$2:$B$7000,2,0),"")</f>
        <v>RSMB278</v>
      </c>
    </row>
    <row r="530" spans="1:10">
      <c r="A530" s="330">
        <f ca="1">IF(ISNUMBER(SEARCH($L$2,[1]Database!$A530)),MAX($A$1:A529)+1,0)</f>
        <v>526</v>
      </c>
      <c r="B530" s="625" t="str">
        <f>[1]Database!$A530</f>
        <v>RSMB000S</v>
      </c>
      <c r="J530" s="329" t="str">
        <f ca="1">IFERROR(VLOOKUP(ROWS($J$2:J530),$A$2:$B$7000,2,0),"")</f>
        <v>RSMA000W</v>
      </c>
    </row>
    <row r="531" spans="1:10">
      <c r="A531" s="330">
        <f ca="1">IF(ISNUMBER(SEARCH($L$2,[1]Database!$A531)),MAX($A$1:A530)+1,0)</f>
        <v>527</v>
      </c>
      <c r="B531" s="625" t="str">
        <f>[1]Database!$A531</f>
        <v>RSMB000</v>
      </c>
      <c r="J531" s="329" t="str">
        <f ca="1">IFERROR(VLOOKUP(ROWS($J$2:J531),$A$2:$B$7000,2,0),"")</f>
        <v>RSMA000S</v>
      </c>
    </row>
    <row r="532" spans="1:10">
      <c r="A532" s="330">
        <f ca="1">IF(ISNUMBER(SEARCH($L$2,[1]Database!$A532)),MAX($A$1:A531)+1,0)</f>
        <v>528</v>
      </c>
      <c r="B532" s="625" t="str">
        <f>[1]Database!$A532</f>
        <v>RSMB278</v>
      </c>
      <c r="J532" s="329" t="str">
        <f ca="1">IFERROR(VLOOKUP(ROWS($J$2:J532),$A$2:$B$7000,2,0),"")</f>
        <v>RSMA000</v>
      </c>
    </row>
    <row r="533" spans="1:10">
      <c r="A533" s="330">
        <f ca="1">IF(ISNUMBER(SEARCH($L$2,[1]Database!$A533)),MAX($A$1:A532)+1,0)</f>
        <v>529</v>
      </c>
      <c r="B533" s="625" t="str">
        <f>[1]Database!$A533</f>
        <v>RSMA000W</v>
      </c>
      <c r="J533" s="329" t="str">
        <f ca="1">IFERROR(VLOOKUP(ROWS($J$2:J533),$A$2:$B$7000,2,0),"")</f>
        <v>RSMA278</v>
      </c>
    </row>
    <row r="534" spans="1:10">
      <c r="A534" s="330">
        <f ca="1">IF(ISNUMBER(SEARCH($L$2,[1]Database!$A534)),MAX($A$1:A533)+1,0)</f>
        <v>530</v>
      </c>
      <c r="B534" s="625" t="str">
        <f>[1]Database!$A534</f>
        <v>RSMA000S</v>
      </c>
      <c r="J534" s="329" t="str">
        <f ca="1">IFERROR(VLOOKUP(ROWS($J$2:J534),$A$2:$B$7000,2,0),"")</f>
        <v>RSMA268</v>
      </c>
    </row>
    <row r="535" spans="1:10">
      <c r="A535" s="330">
        <f ca="1">IF(ISNUMBER(SEARCH($L$2,[1]Database!$A535)),MAX($A$1:A534)+1,0)</f>
        <v>531</v>
      </c>
      <c r="B535" s="625" t="str">
        <f>[1]Database!$A535</f>
        <v>RSMA000</v>
      </c>
      <c r="J535" s="329" t="str">
        <f ca="1">IFERROR(VLOOKUP(ROWS($J$2:J535),$A$2:$B$7000,2,0),"")</f>
        <v>RSMDXXXX</v>
      </c>
    </row>
    <row r="536" spans="1:10">
      <c r="A536" s="330">
        <f ca="1">IF(ISNUMBER(SEARCH($L$2,[1]Database!$A536)),MAX($A$1:A535)+1,0)</f>
        <v>532</v>
      </c>
      <c r="B536" s="625" t="str">
        <f>[1]Database!$A536</f>
        <v>RSMA278</v>
      </c>
      <c r="J536" s="329" t="str">
        <f ca="1">IFERROR(VLOOKUP(ROWS($J$2:J536),$A$2:$B$7000,2,0),"")</f>
        <v>RSMCXXXX</v>
      </c>
    </row>
    <row r="537" spans="1:10">
      <c r="A537" s="330">
        <f ca="1">IF(ISNUMBER(SEARCH($L$2,[1]Database!$A537)),MAX($A$1:A536)+1,0)</f>
        <v>533</v>
      </c>
      <c r="B537" s="625" t="str">
        <f>[1]Database!$A537</f>
        <v>RSMA268</v>
      </c>
      <c r="J537" s="329" t="str">
        <f ca="1">IFERROR(VLOOKUP(ROWS($J$2:J537),$A$2:$B$7000,2,0),"")</f>
        <v>RSMBXXXX</v>
      </c>
    </row>
    <row r="538" spans="1:10">
      <c r="A538" s="330">
        <f ca="1">IF(ISNUMBER(SEARCH($L$2,[1]Database!$A538)),MAX($A$1:A537)+1,0)</f>
        <v>534</v>
      </c>
      <c r="B538" s="625" t="str">
        <f>[1]Database!$A538</f>
        <v>RSMDXXXX</v>
      </c>
      <c r="J538" s="329" t="str">
        <f ca="1">IFERROR(VLOOKUP(ROWS($J$2:J538),$A$2:$B$7000,2,0),"")</f>
        <v>RSMAXXXX</v>
      </c>
    </row>
    <row r="539" spans="1:10">
      <c r="A539" s="330">
        <f ca="1">IF(ISNUMBER(SEARCH($L$2,[1]Database!$A539)),MAX($A$1:A538)+1,0)</f>
        <v>535</v>
      </c>
      <c r="B539" s="625" t="str">
        <f>[1]Database!$A539</f>
        <v>RSMCXXXX</v>
      </c>
      <c r="J539" s="329" t="str">
        <f ca="1">IFERROR(VLOOKUP(ROWS($J$2:J539),$A$2:$B$7000,2,0),"")</f>
        <v>SSMXXXX</v>
      </c>
    </row>
    <row r="540" spans="1:10">
      <c r="A540" s="330">
        <f ca="1">IF(ISNUMBER(SEARCH($L$2,[1]Database!$A540)),MAX($A$1:A539)+1,0)</f>
        <v>536</v>
      </c>
      <c r="B540" s="625" t="str">
        <f>[1]Database!$A540</f>
        <v>RSMBXXXX</v>
      </c>
      <c r="J540" s="329" t="str">
        <f ca="1">IFERROR(VLOOKUP(ROWS($J$2:J540),$A$2:$B$7000,2,0),"")</f>
        <v>MAC251</v>
      </c>
    </row>
    <row r="541" spans="1:10">
      <c r="A541" s="330">
        <f ca="1">IF(ISNUMBER(SEARCH($L$2,[1]Database!$A541)),MAX($A$1:A540)+1,0)</f>
        <v>537</v>
      </c>
      <c r="B541" s="625" t="str">
        <f>[1]Database!$A541</f>
        <v>RSMAXXXX</v>
      </c>
      <c r="J541" s="329" t="str">
        <f ca="1">IFERROR(VLOOKUP(ROWS($J$2:J541),$A$2:$B$7000,2,0),"")</f>
        <v>MWRVS</v>
      </c>
    </row>
    <row r="542" spans="1:10">
      <c r="A542" s="330">
        <f ca="1">IF(ISNUMBER(SEARCH($L$2,[1]Database!$A542)),MAX($A$1:A541)+1,0)</f>
        <v>538</v>
      </c>
      <c r="B542" s="625" t="str">
        <f>[1]Database!$A542</f>
        <v>SSMXXXX</v>
      </c>
      <c r="J542" s="329" t="str">
        <f ca="1">IFERROR(VLOOKUP(ROWS($J$2:J542),$A$2:$B$7000,2,0),"")</f>
        <v>MWRVB</v>
      </c>
    </row>
    <row r="543" spans="1:10">
      <c r="A543" s="330">
        <f ca="1">IF(ISNUMBER(SEARCH($L$2,[1]Database!$A543)),MAX($A$1:A542)+1,0)</f>
        <v>539</v>
      </c>
      <c r="B543" s="625" t="str">
        <f>[1]Database!$A543</f>
        <v>MAC251</v>
      </c>
      <c r="J543" s="329" t="str">
        <f ca="1">IFERROR(VLOOKUP(ROWS($J$2:J543),$A$2:$B$7000,2,0),"")</f>
        <v>MWR6000S</v>
      </c>
    </row>
    <row r="544" spans="1:10">
      <c r="A544" s="330">
        <f ca="1">IF(ISNUMBER(SEARCH($L$2,[1]Database!$A544)),MAX($A$1:A543)+1,0)</f>
        <v>540</v>
      </c>
      <c r="B544" s="625" t="str">
        <f>[1]Database!$A544</f>
        <v>MWRVS</v>
      </c>
      <c r="J544" s="329" t="str">
        <f ca="1">IFERROR(VLOOKUP(ROWS($J$2:J544),$A$2:$B$7000,2,0),"")</f>
        <v>MWR6000B</v>
      </c>
    </row>
    <row r="545" spans="1:10">
      <c r="A545" s="330">
        <f ca="1">IF(ISNUMBER(SEARCH($L$2,[1]Database!$A545)),MAX($A$1:A544)+1,0)</f>
        <v>541</v>
      </c>
      <c r="B545" s="625" t="str">
        <f>[1]Database!$A545</f>
        <v>MWRVB</v>
      </c>
      <c r="J545" s="329" t="str">
        <f ca="1">IFERROR(VLOOKUP(ROWS($J$2:J545),$A$2:$B$7000,2,0),"")</f>
        <v>MWRXXXX</v>
      </c>
    </row>
    <row r="546" spans="1:10">
      <c r="A546" s="330">
        <f ca="1">IF(ISNUMBER(SEARCH($L$2,[1]Database!$A546)),MAX($A$1:A545)+1,0)</f>
        <v>542</v>
      </c>
      <c r="B546" s="625" t="str">
        <f>[1]Database!$A546</f>
        <v>MWR6000S</v>
      </c>
      <c r="J546" s="329" t="str">
        <f ca="1">IFERROR(VLOOKUP(ROWS($J$2:J546),$A$2:$B$7000,2,0),"")</f>
        <v>MWHVS</v>
      </c>
    </row>
    <row r="547" spans="1:10">
      <c r="A547" s="330">
        <f ca="1">IF(ISNUMBER(SEARCH($L$2,[1]Database!$A547)),MAX($A$1:A546)+1,0)</f>
        <v>543</v>
      </c>
      <c r="B547" s="625" t="str">
        <f>[1]Database!$A547</f>
        <v>MWR6000B</v>
      </c>
      <c r="J547" s="329" t="str">
        <f ca="1">IFERROR(VLOOKUP(ROWS($J$2:J547),$A$2:$B$7000,2,0),"")</f>
        <v>MWHVB</v>
      </c>
    </row>
    <row r="548" spans="1:10">
      <c r="A548" s="330">
        <f ca="1">IF(ISNUMBER(SEARCH($L$2,[1]Database!$A548)),MAX($A$1:A547)+1,0)</f>
        <v>544</v>
      </c>
      <c r="B548" s="625" t="str">
        <f>[1]Database!$A548</f>
        <v>MWRXXXX</v>
      </c>
      <c r="J548" s="329" t="str">
        <f ca="1">IFERROR(VLOOKUP(ROWS($J$2:J548),$A$2:$B$7000,2,0),"")</f>
        <v>MWHXXXX</v>
      </c>
    </row>
    <row r="549" spans="1:10">
      <c r="A549" s="330">
        <f ca="1">IF(ISNUMBER(SEARCH($L$2,[1]Database!$A549)),MAX($A$1:A548)+1,0)</f>
        <v>545</v>
      </c>
      <c r="B549" s="625" t="str">
        <f>[1]Database!$A549</f>
        <v>MWHVS</v>
      </c>
      <c r="J549" s="329" t="str">
        <f ca="1">IFERROR(VLOOKUP(ROWS($J$2:J549),$A$2:$B$7000,2,0),"")</f>
        <v>MWH6000S</v>
      </c>
    </row>
    <row r="550" spans="1:10">
      <c r="A550" s="330">
        <f ca="1">IF(ISNUMBER(SEARCH($L$2,[1]Database!$A550)),MAX($A$1:A549)+1,0)</f>
        <v>546</v>
      </c>
      <c r="B550" s="625" t="str">
        <f>[1]Database!$A550</f>
        <v>MWHVB</v>
      </c>
      <c r="J550" s="329" t="str">
        <f ca="1">IFERROR(VLOOKUP(ROWS($J$2:J550),$A$2:$B$7000,2,0),"")</f>
        <v>MWH6000B</v>
      </c>
    </row>
    <row r="551" spans="1:10">
      <c r="A551" s="330">
        <f ca="1">IF(ISNUMBER(SEARCH($L$2,[1]Database!$A551)),MAX($A$1:A550)+1,0)</f>
        <v>547</v>
      </c>
      <c r="B551" s="625" t="str">
        <f>[1]Database!$A551</f>
        <v>MWHXXXX</v>
      </c>
      <c r="J551" s="329" t="str">
        <f ca="1">IFERROR(VLOOKUP(ROWS($J$2:J551),$A$2:$B$7000,2,0),"")</f>
        <v>MWRUS</v>
      </c>
    </row>
    <row r="552" spans="1:10">
      <c r="A552" s="330">
        <f ca="1">IF(ISNUMBER(SEARCH($L$2,[1]Database!$A552)),MAX($A$1:A551)+1,0)</f>
        <v>548</v>
      </c>
      <c r="B552" s="625" t="str">
        <f>[1]Database!$A552</f>
        <v>MWH6000S</v>
      </c>
      <c r="J552" s="329" t="str">
        <f ca="1">IFERROR(VLOOKUP(ROWS($J$2:J552),$A$2:$B$7000,2,0),"")</f>
        <v>MWRUB</v>
      </c>
    </row>
    <row r="553" spans="1:10">
      <c r="A553" s="330">
        <f ca="1">IF(ISNUMBER(SEARCH($L$2,[1]Database!$A553)),MAX($A$1:A552)+1,0)</f>
        <v>549</v>
      </c>
      <c r="B553" s="625" t="str">
        <f>[1]Database!$A553</f>
        <v>MWH6000B</v>
      </c>
      <c r="J553" s="329" t="str">
        <f ca="1">IFERROR(VLOOKUP(ROWS($J$2:J553),$A$2:$B$7000,2,0),"")</f>
        <v>MWHUS</v>
      </c>
    </row>
    <row r="554" spans="1:10">
      <c r="A554" s="330">
        <f ca="1">IF(ISNUMBER(SEARCH($L$2,[1]Database!$A554)),MAX($A$1:A553)+1,0)</f>
        <v>550</v>
      </c>
      <c r="B554" s="625" t="str">
        <f>[1]Database!$A554</f>
        <v>MWRUS</v>
      </c>
      <c r="J554" s="329" t="str">
        <f ca="1">IFERROR(VLOOKUP(ROWS($J$2:J554),$A$2:$B$7000,2,0),"")</f>
        <v>MWHUB</v>
      </c>
    </row>
    <row r="555" spans="1:10">
      <c r="A555" s="330">
        <f ca="1">IF(ISNUMBER(SEARCH($L$2,[1]Database!$A555)),MAX($A$1:A554)+1,0)</f>
        <v>551</v>
      </c>
      <c r="B555" s="625" t="str">
        <f>[1]Database!$A555</f>
        <v>MWRUB</v>
      </c>
      <c r="J555" s="329" t="str">
        <f ca="1">IFERROR(VLOOKUP(ROWS($J$2:J555),$A$2:$B$7000,2,0),"")</f>
        <v>JWDVB</v>
      </c>
    </row>
    <row r="556" spans="1:10">
      <c r="A556" s="330">
        <f ca="1">IF(ISNUMBER(SEARCH($L$2,[1]Database!$A556)),MAX($A$1:A555)+1,0)</f>
        <v>552</v>
      </c>
      <c r="B556" s="625" t="str">
        <f>[1]Database!$A556</f>
        <v>MWHUS</v>
      </c>
      <c r="J556" s="329" t="str">
        <f ca="1">IFERROR(VLOOKUP(ROWS($J$2:J556),$A$2:$B$7000,2,0),"")</f>
        <v>MSBXXXX</v>
      </c>
    </row>
    <row r="557" spans="1:10">
      <c r="A557" s="330">
        <f ca="1">IF(ISNUMBER(SEARCH($L$2,[1]Database!$A557)),MAX($A$1:A556)+1,0)</f>
        <v>553</v>
      </c>
      <c r="B557" s="625" t="str">
        <f>[1]Database!$A557</f>
        <v>MWHUB</v>
      </c>
      <c r="J557" s="329" t="str">
        <f ca="1">IFERROR(VLOOKUP(ROWS($J$2:J557),$A$2:$B$7000,2,0),"")</f>
        <v>MCSV</v>
      </c>
    </row>
    <row r="558" spans="1:10">
      <c r="A558" s="330">
        <f ca="1">IF(ISNUMBER(SEARCH($L$2,[1]Database!$A558)),MAX($A$1:A557)+1,0)</f>
        <v>554</v>
      </c>
      <c r="B558" s="625" t="str">
        <f>[1]Database!$A558</f>
        <v>JWDVB</v>
      </c>
      <c r="J558" s="329" t="str">
        <f ca="1">IFERROR(VLOOKUP(ROWS($J$2:J558),$A$2:$B$7000,2,0),"")</f>
        <v>MCSU</v>
      </c>
    </row>
    <row r="559" spans="1:10">
      <c r="A559" s="330">
        <f ca="1">IF(ISNUMBER(SEARCH($L$2,[1]Database!$A559)),MAX($A$1:A558)+1,0)</f>
        <v>555</v>
      </c>
      <c r="B559" s="625" t="str">
        <f>[1]Database!$A559</f>
        <v>MSBXXXX</v>
      </c>
      <c r="J559" s="329" t="str">
        <f ca="1">IFERROR(VLOOKUP(ROWS($J$2:J559),$A$2:$B$7000,2,0),"")</f>
        <v>MCS6000</v>
      </c>
    </row>
    <row r="560" spans="1:10">
      <c r="A560" s="330">
        <f ca="1">IF(ISNUMBER(SEARCH($L$2,[1]Database!$A560)),MAX($A$1:A559)+1,0)</f>
        <v>556</v>
      </c>
      <c r="B560" s="625" t="str">
        <f>[1]Database!$A560</f>
        <v>MCSV</v>
      </c>
      <c r="J560" s="329" t="str">
        <f ca="1">IFERROR(VLOOKUP(ROWS($J$2:J560),$A$2:$B$7000,2,0),"")</f>
        <v>MSB4101S</v>
      </c>
    </row>
    <row r="561" spans="1:10">
      <c r="A561" s="330">
        <f ca="1">IF(ISNUMBER(SEARCH($L$2,[1]Database!$A561)),MAX($A$1:A560)+1,0)</f>
        <v>557</v>
      </c>
      <c r="B561" s="625" t="str">
        <f>[1]Database!$A561</f>
        <v>MCSU</v>
      </c>
      <c r="J561" s="329" t="str">
        <f ca="1">IFERROR(VLOOKUP(ROWS($J$2:J561),$A$2:$B$7000,2,0),"")</f>
        <v>MSB4101B</v>
      </c>
    </row>
    <row r="562" spans="1:10">
      <c r="A562" s="330">
        <f ca="1">IF(ISNUMBER(SEARCH($L$2,[1]Database!$A562)),MAX($A$1:A561)+1,0)</f>
        <v>558</v>
      </c>
      <c r="B562" s="625" t="str">
        <f>[1]Database!$A562</f>
        <v>MCS6000</v>
      </c>
      <c r="J562" s="329" t="str">
        <f ca="1">IFERROR(VLOOKUP(ROWS($J$2:J562),$A$2:$B$7000,2,0),"")</f>
        <v>MF2US</v>
      </c>
    </row>
    <row r="563" spans="1:10">
      <c r="A563" s="330">
        <f ca="1">IF(ISNUMBER(SEARCH($L$2,[1]Database!$A563)),MAX($A$1:A562)+1,0)</f>
        <v>559</v>
      </c>
      <c r="B563" s="625" t="str">
        <f>[1]Database!$A563</f>
        <v>MSB4101S</v>
      </c>
      <c r="J563" s="329" t="str">
        <f ca="1">IFERROR(VLOOKUP(ROWS($J$2:J563),$A$2:$B$7000,2,0),"")</f>
        <v>MF2UB</v>
      </c>
    </row>
    <row r="564" spans="1:10">
      <c r="A564" s="330">
        <f ca="1">IF(ISNUMBER(SEARCH($L$2,[1]Database!$A564)),MAX($A$1:A563)+1,0)</f>
        <v>560</v>
      </c>
      <c r="B564" s="625" t="str">
        <f>[1]Database!$A564</f>
        <v>MSB4101B</v>
      </c>
      <c r="J564" s="329" t="str">
        <f ca="1">IFERROR(VLOOKUP(ROWS($J$2:J564),$A$2:$B$7000,2,0),"")</f>
        <v>MF26000S</v>
      </c>
    </row>
    <row r="565" spans="1:10">
      <c r="A565" s="330">
        <f ca="1">IF(ISNUMBER(SEARCH($L$2,[1]Database!$A565)),MAX($A$1:A564)+1,0)</f>
        <v>561</v>
      </c>
      <c r="B565" s="625" t="str">
        <f>[1]Database!$A565</f>
        <v>MF2US</v>
      </c>
      <c r="J565" s="329" t="str">
        <f ca="1">IFERROR(VLOOKUP(ROWS($J$2:J565),$A$2:$B$7000,2,0),"")</f>
        <v>MF26000B</v>
      </c>
    </row>
    <row r="566" spans="1:10">
      <c r="A566" s="330">
        <f ca="1">IF(ISNUMBER(SEARCH($L$2,[1]Database!$A566)),MAX($A$1:A565)+1,0)</f>
        <v>562</v>
      </c>
      <c r="B566" s="625" t="str">
        <f>[1]Database!$A566</f>
        <v>MF2UB</v>
      </c>
      <c r="J566" s="329" t="str">
        <f ca="1">IFERROR(VLOOKUP(ROWS($J$2:J566),$A$2:$B$7000,2,0),"")</f>
        <v>MAC720</v>
      </c>
    </row>
    <row r="567" spans="1:10">
      <c r="A567" s="330">
        <f ca="1">IF(ISNUMBER(SEARCH($L$2,[1]Database!$A567)),MAX($A$1:A566)+1,0)</f>
        <v>563</v>
      </c>
      <c r="B567" s="625" t="str">
        <f>[1]Database!$A567</f>
        <v>MF26000S</v>
      </c>
      <c r="J567" s="329" t="str">
        <f ca="1">IFERROR(VLOOKUP(ROWS($J$2:J567),$A$2:$B$7000,2,0),"")</f>
        <v>MFCUS700</v>
      </c>
    </row>
    <row r="568" spans="1:10">
      <c r="A568" s="330">
        <f ca="1">IF(ISNUMBER(SEARCH($L$2,[1]Database!$A568)),MAX($A$1:A567)+1,0)</f>
        <v>564</v>
      </c>
      <c r="B568" s="625" t="str">
        <f>[1]Database!$A568</f>
        <v>MF26000B</v>
      </c>
      <c r="J568" s="329" t="str">
        <f ca="1">IFERROR(VLOOKUP(ROWS($J$2:J568),$A$2:$B$7000,2,0),"")</f>
        <v>MFCUB700</v>
      </c>
    </row>
    <row r="569" spans="1:10">
      <c r="A569" s="330">
        <f ca="1">IF(ISNUMBER(SEARCH($L$2,[1]Database!$A569)),MAX($A$1:A568)+1,0)</f>
        <v>565</v>
      </c>
      <c r="B569" s="625" t="str">
        <f>[1]Database!$A569</f>
        <v>MAC720</v>
      </c>
      <c r="J569" s="329" t="str">
        <f ca="1">IFERROR(VLOOKUP(ROWS($J$2:J569),$A$2:$B$7000,2,0),"")</f>
        <v>PACGB1</v>
      </c>
    </row>
    <row r="570" spans="1:10">
      <c r="A570" s="330">
        <f ca="1">IF(ISNUMBER(SEARCH($L$2,[1]Database!$A570)),MAX($A$1:A569)+1,0)</f>
        <v>566</v>
      </c>
      <c r="B570" s="625" t="str">
        <f>[1]Database!$A570</f>
        <v>MFCUS700</v>
      </c>
      <c r="J570" s="329" t="str">
        <f ca="1">IFERROR(VLOOKUP(ROWS($J$2:J570),$A$2:$B$7000,2,0),"")</f>
        <v>TS325TU</v>
      </c>
    </row>
    <row r="571" spans="1:10">
      <c r="A571" s="330">
        <f ca="1">IF(ISNUMBER(SEARCH($L$2,[1]Database!$A571)),MAX($A$1:A570)+1,0)</f>
        <v>567</v>
      </c>
      <c r="B571" s="625" t="str">
        <f>[1]Database!$A571</f>
        <v>MFCUB700</v>
      </c>
      <c r="J571" s="329" t="str">
        <f ca="1">IFERROR(VLOOKUP(ROWS($J$2:J571),$A$2:$B$7000,2,0),"")</f>
        <v>RMT2</v>
      </c>
    </row>
    <row r="572" spans="1:10">
      <c r="A572" s="330">
        <f ca="1">IF(ISNUMBER(SEARCH($L$2,[1]Database!$A572)),MAX($A$1:A571)+1,0)</f>
        <v>568</v>
      </c>
      <c r="B572" s="625" t="str">
        <f>[1]Database!$A572</f>
        <v>PACGB1</v>
      </c>
      <c r="J572" s="329" t="str">
        <f ca="1">IFERROR(VLOOKUP(ROWS($J$2:J572),$A$2:$B$7000,2,0),"")</f>
        <v>MTTU</v>
      </c>
    </row>
    <row r="573" spans="1:10">
      <c r="A573" s="330">
        <f ca="1">IF(ISNUMBER(SEARCH($L$2,[1]Database!$A573)),MAX($A$1:A572)+1,0)</f>
        <v>569</v>
      </c>
      <c r="B573" s="625" t="str">
        <f>[1]Database!$A573</f>
        <v>TS325TU</v>
      </c>
      <c r="J573" s="329" t="str">
        <f ca="1">IFERROR(VLOOKUP(ROWS($J$2:J573),$A$2:$B$7000,2,0),"")</f>
        <v>TS318TU</v>
      </c>
    </row>
    <row r="574" spans="1:10">
      <c r="A574" s="330">
        <f ca="1">IF(ISNUMBER(SEARCH($L$2,[1]Database!$A574)),MAX($A$1:A573)+1,0)</f>
        <v>570</v>
      </c>
      <c r="B574" s="625" t="str">
        <f>[1]Database!$A574</f>
        <v>RMT2</v>
      </c>
      <c r="J574" s="329" t="str">
        <f ca="1">IFERROR(VLOOKUP(ROWS($J$2:J574),$A$2:$B$7000,2,0),"")</f>
        <v>TS318SU</v>
      </c>
    </row>
    <row r="575" spans="1:10">
      <c r="A575" s="330">
        <f ca="1">IF(ISNUMBER(SEARCH($L$2,[1]Database!$A575)),MAX($A$1:A574)+1,0)</f>
        <v>571</v>
      </c>
      <c r="B575" s="625" t="str">
        <f>[1]Database!$A575</f>
        <v>MTTU</v>
      </c>
      <c r="J575" s="329" t="str">
        <f ca="1">IFERROR(VLOOKUP(ROWS($J$2:J575),$A$2:$B$7000,2,0),"")</f>
        <v>MTAPU</v>
      </c>
    </row>
    <row r="576" spans="1:10">
      <c r="A576" s="330">
        <f ca="1">IF(ISNUMBER(SEARCH($L$2,[1]Database!$A576)),MAX($A$1:A575)+1,0)</f>
        <v>572</v>
      </c>
      <c r="B576" s="625" t="str">
        <f>[1]Database!$A576</f>
        <v>TS318TU</v>
      </c>
      <c r="J576" s="329" t="str">
        <f ca="1">IFERROR(VLOOKUP(ROWS($J$2:J576),$A$2:$B$7000,2,0),"")</f>
        <v>MTAXXXX</v>
      </c>
    </row>
    <row r="577" spans="1:10">
      <c r="A577" s="330">
        <f ca="1">IF(ISNUMBER(SEARCH($L$2,[1]Database!$A577)),MAX($A$1:A576)+1,0)</f>
        <v>573</v>
      </c>
      <c r="B577" s="625" t="str">
        <f>[1]Database!$A577</f>
        <v>TS318SU</v>
      </c>
      <c r="J577" s="329" t="str">
        <f ca="1">IFERROR(VLOOKUP(ROWS($J$2:J577),$A$2:$B$7000,2,0),"")</f>
        <v>MSAXXXX</v>
      </c>
    </row>
    <row r="578" spans="1:10">
      <c r="A578" s="330">
        <f ca="1">IF(ISNUMBER(SEARCH($L$2,[1]Database!$A578)),MAX($A$1:A577)+1,0)</f>
        <v>574</v>
      </c>
      <c r="B578" s="625" t="str">
        <f>[1]Database!$A578</f>
        <v>MTAPU</v>
      </c>
      <c r="J578" s="329" t="str">
        <f ca="1">IFERROR(VLOOKUP(ROWS($J$2:J578),$A$2:$B$7000,2,0),"")</f>
        <v>MIWRFVB</v>
      </c>
    </row>
    <row r="579" spans="1:10">
      <c r="A579" s="330">
        <f ca="1">IF(ISNUMBER(SEARCH($L$2,[1]Database!$A579)),MAX($A$1:A578)+1,0)</f>
        <v>575</v>
      </c>
      <c r="B579" s="625" t="str">
        <f>[1]Database!$A579</f>
        <v>MTAXXXX</v>
      </c>
      <c r="J579" s="329" t="str">
        <f ca="1">IFERROR(VLOOKUP(ROWS($J$2:J579),$A$2:$B$7000,2,0),"")</f>
        <v>MIWRFUB</v>
      </c>
    </row>
    <row r="580" spans="1:10">
      <c r="A580" s="330">
        <f ca="1">IF(ISNUMBER(SEARCH($L$2,[1]Database!$A580)),MAX($A$1:A579)+1,0)</f>
        <v>576</v>
      </c>
      <c r="B580" s="625" t="str">
        <f>[1]Database!$A580</f>
        <v>MSAXXXX</v>
      </c>
      <c r="J580" s="329" t="str">
        <f ca="1">IFERROR(VLOOKUP(ROWS($J$2:J580),$A$2:$B$7000,2,0),"")</f>
        <v>MIWRF6000B</v>
      </c>
    </row>
    <row r="581" spans="1:10">
      <c r="A581" s="330">
        <f ca="1">IF(ISNUMBER(SEARCH($L$2,[1]Database!$A581)),MAX($A$1:A580)+1,0)</f>
        <v>577</v>
      </c>
      <c r="B581" s="625" t="str">
        <f>[1]Database!$A581</f>
        <v>MIWRFVB</v>
      </c>
      <c r="J581" s="329" t="str">
        <f ca="1">IFERROR(VLOOKUP(ROWS($J$2:J581),$A$2:$B$7000,2,0),"")</f>
        <v>MTMXXXX</v>
      </c>
    </row>
    <row r="582" spans="1:10">
      <c r="A582" s="330">
        <f ca="1">IF(ISNUMBER(SEARCH($L$2,[1]Database!$A582)),MAX($A$1:A581)+1,0)</f>
        <v>578</v>
      </c>
      <c r="B582" s="625" t="str">
        <f>[1]Database!$A582</f>
        <v>MIWRFUB</v>
      </c>
      <c r="J582" s="329" t="str">
        <f ca="1">IFERROR(VLOOKUP(ROWS($J$2:J582),$A$2:$B$7000,2,0),"")</f>
        <v>MSMXXXX</v>
      </c>
    </row>
    <row r="583" spans="1:10">
      <c r="A583" s="330">
        <f ca="1">IF(ISNUMBER(SEARCH($L$2,[1]Database!$A583)),MAX($A$1:A582)+1,0)</f>
        <v>579</v>
      </c>
      <c r="B583" s="625" t="str">
        <f>[1]Database!$A583</f>
        <v>MIWRF6000B</v>
      </c>
      <c r="J583" s="329" t="str">
        <f ca="1">IFERROR(VLOOKUP(ROWS($J$2:J583),$A$2:$B$7000,2,0),"")</f>
        <v>MPWVB</v>
      </c>
    </row>
    <row r="584" spans="1:10">
      <c r="A584" s="330">
        <f ca="1">IF(ISNUMBER(SEARCH($L$2,[1]Database!$A584)),MAX($A$1:A583)+1,0)</f>
        <v>580</v>
      </c>
      <c r="B584" s="625" t="str">
        <f>[1]Database!$A584</f>
        <v>MTMXXXX</v>
      </c>
      <c r="J584" s="329" t="str">
        <f ca="1">IFERROR(VLOOKUP(ROWS($J$2:J584),$A$2:$B$7000,2,0),"")</f>
        <v>MPWXXXX</v>
      </c>
    </row>
    <row r="585" spans="1:10">
      <c r="A585" s="330">
        <f ca="1">IF(ISNUMBER(SEARCH($L$2,[1]Database!$A585)),MAX($A$1:A584)+1,0)</f>
        <v>581</v>
      </c>
      <c r="B585" s="625" t="str">
        <f>[1]Database!$A585</f>
        <v>MSMXXXX</v>
      </c>
      <c r="J585" s="329" t="str">
        <f ca="1">IFERROR(VLOOKUP(ROWS($J$2:J585),$A$2:$B$7000,2,0),"")</f>
        <v>MPW6000B</v>
      </c>
    </row>
    <row r="586" spans="1:10">
      <c r="A586" s="330">
        <f ca="1">IF(ISNUMBER(SEARCH($L$2,[1]Database!$A586)),MAX($A$1:A585)+1,0)</f>
        <v>582</v>
      </c>
      <c r="B586" s="625" t="str">
        <f>[1]Database!$A586</f>
        <v>MPWVB</v>
      </c>
      <c r="J586" s="329" t="str">
        <f ca="1">IFERROR(VLOOKUP(ROWS($J$2:J586),$A$2:$B$7000,2,0),"")</f>
        <v>MSTU</v>
      </c>
    </row>
    <row r="587" spans="1:10">
      <c r="A587" s="330">
        <f ca="1">IF(ISNUMBER(SEARCH($L$2,[1]Database!$A587)),MAX($A$1:A586)+1,0)</f>
        <v>583</v>
      </c>
      <c r="B587" s="625" t="str">
        <f>[1]Database!$A587</f>
        <v>MPWXXXX</v>
      </c>
      <c r="J587" s="329" t="str">
        <f ca="1">IFERROR(VLOOKUP(ROWS($J$2:J587),$A$2:$B$7000,2,0),"")</f>
        <v>TS218SU</v>
      </c>
    </row>
    <row r="588" spans="1:10">
      <c r="A588" s="330">
        <f ca="1">IF(ISNUMBER(SEARCH($L$2,[1]Database!$A588)),MAX($A$1:A587)+1,0)</f>
        <v>584</v>
      </c>
      <c r="B588" s="625" t="str">
        <f>[1]Database!$A588</f>
        <v>MPW6000B</v>
      </c>
      <c r="J588" s="329" t="str">
        <f ca="1">IFERROR(VLOOKUP(ROWS($J$2:J588),$A$2:$B$7000,2,0),"")</f>
        <v>MAC790</v>
      </c>
    </row>
    <row r="589" spans="1:10">
      <c r="A589" s="330">
        <f ca="1">IF(ISNUMBER(SEARCH($L$2,[1]Database!$A589)),MAX($A$1:A588)+1,0)</f>
        <v>585</v>
      </c>
      <c r="B589" s="625" t="str">
        <f>[1]Database!$A589</f>
        <v>MSTU</v>
      </c>
      <c r="J589" s="329" t="str">
        <f ca="1">IFERROR(VLOOKUP(ROWS($J$2:J589),$A$2:$B$7000,2,0),"")</f>
        <v>MAC722</v>
      </c>
    </row>
    <row r="590" spans="1:10">
      <c r="A590" s="330">
        <f ca="1">IF(ISNUMBER(SEARCH($L$2,[1]Database!$A590)),MAX($A$1:A589)+1,0)</f>
        <v>586</v>
      </c>
      <c r="B590" s="625" t="str">
        <f>[1]Database!$A590</f>
        <v>TS218SU</v>
      </c>
      <c r="J590" s="329" t="str">
        <f ca="1">IFERROR(VLOOKUP(ROWS($J$2:J590),$A$2:$B$7000,2,0),"")</f>
        <v>KGL220S</v>
      </c>
    </row>
    <row r="591" spans="1:10">
      <c r="A591" s="330">
        <f ca="1">IF(ISNUMBER(SEARCH($L$2,[1]Database!$A591)),MAX($A$1:A590)+1,0)</f>
        <v>587</v>
      </c>
      <c r="B591" s="625" t="str">
        <f>[1]Database!$A591</f>
        <v>MAC790</v>
      </c>
      <c r="J591" s="329" t="str">
        <f ca="1">IFERROR(VLOOKUP(ROWS($J$2:J591),$A$2:$B$7000,2,0),"")</f>
        <v>KGL220B</v>
      </c>
    </row>
    <row r="592" spans="1:10">
      <c r="A592" s="330">
        <f ca="1">IF(ISNUMBER(SEARCH($L$2,[1]Database!$A592)),MAX($A$1:A591)+1,0)</f>
        <v>588</v>
      </c>
      <c r="B592" s="625" t="str">
        <f>[1]Database!$A592</f>
        <v>MAC722</v>
      </c>
      <c r="J592" s="329" t="str">
        <f ca="1">IFERROR(VLOOKUP(ROWS($J$2:J592),$A$2:$B$7000,2,0),"")</f>
        <v>LPK1</v>
      </c>
    </row>
    <row r="593" spans="1:10">
      <c r="A593" s="330">
        <f ca="1">IF(ISNUMBER(SEARCH($L$2,[1]Database!$A593)),MAX($A$1:A592)+1,0)</f>
        <v>589</v>
      </c>
      <c r="B593" s="625" t="str">
        <f>[1]Database!$A593</f>
        <v>KGL220S</v>
      </c>
      <c r="J593" s="329" t="str">
        <f ca="1">IFERROR(VLOOKUP(ROWS($J$2:J593),$A$2:$B$7000,2,0),"")</f>
        <v>FVS100</v>
      </c>
    </row>
    <row r="594" spans="1:10">
      <c r="A594" s="330">
        <f ca="1">IF(ISNUMBER(SEARCH($L$2,[1]Database!$A594)),MAX($A$1:A593)+1,0)</f>
        <v>590</v>
      </c>
      <c r="B594" s="625" t="str">
        <f>[1]Database!$A594</f>
        <v>KGL220B</v>
      </c>
      <c r="J594" s="329" t="str">
        <f ca="1">IFERROR(VLOOKUP(ROWS($J$2:J594),$A$2:$B$7000,2,0),"")</f>
        <v>KCV110B</v>
      </c>
    </row>
    <row r="595" spans="1:10">
      <c r="A595" s="330">
        <f ca="1">IF(ISNUMBER(SEARCH($L$2,[1]Database!$A595)),MAX($A$1:A594)+1,0)</f>
        <v>591</v>
      </c>
      <c r="B595" s="625" t="str">
        <f>[1]Database!$A595</f>
        <v>LPK1</v>
      </c>
      <c r="J595" s="329" t="str">
        <f ca="1">IFERROR(VLOOKUP(ROWS($J$2:J595),$A$2:$B$7000,2,0),"")</f>
        <v>KCG110S</v>
      </c>
    </row>
    <row r="596" spans="1:10">
      <c r="A596" s="330">
        <f ca="1">IF(ISNUMBER(SEARCH($L$2,[1]Database!$A596)),MAX($A$1:A595)+1,0)</f>
        <v>592</v>
      </c>
      <c r="B596" s="625" t="str">
        <f>[1]Database!$A596</f>
        <v>FVS100</v>
      </c>
      <c r="J596" s="329" t="str">
        <f ca="1">IFERROR(VLOOKUP(ROWS($J$2:J596),$A$2:$B$7000,2,0),"")</f>
        <v>KCG110B</v>
      </c>
    </row>
    <row r="597" spans="1:10">
      <c r="A597" s="330">
        <f ca="1">IF(ISNUMBER(SEARCH($L$2,[1]Database!$A597)),MAX($A$1:A596)+1,0)</f>
        <v>593</v>
      </c>
      <c r="B597" s="625" t="str">
        <f>[1]Database!$A597</f>
        <v>KCV110B</v>
      </c>
      <c r="J597" s="329" t="str">
        <f ca="1">IFERROR(VLOOKUP(ROWS($J$2:J597),$A$2:$B$7000,2,0),"")</f>
        <v>KCV110S</v>
      </c>
    </row>
    <row r="598" spans="1:10">
      <c r="A598" s="330">
        <f ca="1">IF(ISNUMBER(SEARCH($L$2,[1]Database!$A598)),MAX($A$1:A597)+1,0)</f>
        <v>594</v>
      </c>
      <c r="B598" s="625" t="str">
        <f>[1]Database!$A598</f>
        <v>KCG110S</v>
      </c>
      <c r="J598" s="329" t="str">
        <f ca="1">IFERROR(VLOOKUP(ROWS($J$2:J598),$A$2:$B$7000,2,0),"")</f>
        <v>KSA1004S</v>
      </c>
    </row>
    <row r="599" spans="1:10">
      <c r="A599" s="330">
        <f ca="1">IF(ISNUMBER(SEARCH($L$2,[1]Database!$A599)),MAX($A$1:A598)+1,0)</f>
        <v>595</v>
      </c>
      <c r="B599" s="625" t="str">
        <f>[1]Database!$A599</f>
        <v>KCG110B</v>
      </c>
      <c r="J599" s="329" t="str">
        <f ca="1">IFERROR(VLOOKUP(ROWS($J$2:J599),$A$2:$B$7000,2,0),"")</f>
        <v>KSA1004B</v>
      </c>
    </row>
    <row r="600" spans="1:10">
      <c r="A600" s="330">
        <f ca="1">IF(ISNUMBER(SEARCH($L$2,[1]Database!$A600)),MAX($A$1:A599)+1,0)</f>
        <v>596</v>
      </c>
      <c r="B600" s="625" t="str">
        <f>[1]Database!$A600</f>
        <v>KCV110S</v>
      </c>
      <c r="J600" s="329" t="str">
        <f ca="1">IFERROR(VLOOKUP(ROWS($J$2:J600),$A$2:$B$7000,2,0),"")</f>
        <v>PAC501B</v>
      </c>
    </row>
    <row r="601" spans="1:10">
      <c r="A601" s="330">
        <f ca="1">IF(ISNUMBER(SEARCH($L$2,[1]Database!$A601)),MAX($A$1:A600)+1,0)</f>
        <v>597</v>
      </c>
      <c r="B601" s="625" t="str">
        <f>[1]Database!$A601</f>
        <v>KSA1004S</v>
      </c>
      <c r="J601" s="329" t="str">
        <f ca="1">IFERROR(VLOOKUP(ROWS($J$2:J601),$A$2:$B$7000,2,0),"")</f>
        <v>PNRUS</v>
      </c>
    </row>
    <row r="602" spans="1:10">
      <c r="A602" s="330">
        <f ca="1">IF(ISNUMBER(SEARCH($L$2,[1]Database!$A602)),MAX($A$1:A601)+1,0)</f>
        <v>598</v>
      </c>
      <c r="B602" s="625" t="str">
        <f>[1]Database!$A602</f>
        <v>KSA1004B</v>
      </c>
      <c r="J602" s="329" t="str">
        <f ca="1">IFERROR(VLOOKUP(ROWS($J$2:J602),$A$2:$B$7000,2,0),"")</f>
        <v>PNRUB</v>
      </c>
    </row>
    <row r="603" spans="1:10">
      <c r="A603" s="330">
        <f ca="1">IF(ISNUMBER(SEARCH($L$2,[1]Database!$A603)),MAX($A$1:A602)+1,0)</f>
        <v>599</v>
      </c>
      <c r="B603" s="625" t="str">
        <f>[1]Database!$A603</f>
        <v>PAC501B</v>
      </c>
      <c r="J603" s="329" t="str">
        <f ca="1">IFERROR(VLOOKUP(ROWS($J$2:J603),$A$2:$B$7000,2,0),"")</f>
        <v>PNR2000S</v>
      </c>
    </row>
    <row r="604" spans="1:10">
      <c r="A604" s="330">
        <f ca="1">IF(ISNUMBER(SEARCH($L$2,[1]Database!$A604)),MAX($A$1:A603)+1,0)</f>
        <v>600</v>
      </c>
      <c r="B604" s="625" t="str">
        <f>[1]Database!$A604</f>
        <v>PNRUS</v>
      </c>
      <c r="J604" s="329" t="str">
        <f ca="1">IFERROR(VLOOKUP(ROWS($J$2:J604),$A$2:$B$7000,2,0),"")</f>
        <v>PNR2000B</v>
      </c>
    </row>
    <row r="605" spans="1:10">
      <c r="A605" s="330">
        <f ca="1">IF(ISNUMBER(SEARCH($L$2,[1]Database!$A605)),MAX($A$1:A604)+1,0)</f>
        <v>601</v>
      </c>
      <c r="B605" s="625" t="str">
        <f>[1]Database!$A605</f>
        <v>PNRUB</v>
      </c>
      <c r="J605" s="329" t="str">
        <f ca="1">IFERROR(VLOOKUP(ROWS($J$2:J605),$A$2:$B$7000,2,0),"")</f>
        <v>PF2US</v>
      </c>
    </row>
    <row r="606" spans="1:10">
      <c r="A606" s="330">
        <f ca="1">IF(ISNUMBER(SEARCH($L$2,[1]Database!$A606)),MAX($A$1:A605)+1,0)</f>
        <v>602</v>
      </c>
      <c r="B606" s="625" t="str">
        <f>[1]Database!$A606</f>
        <v>PNR2000S</v>
      </c>
      <c r="J606" s="329" t="str">
        <f ca="1">IFERROR(VLOOKUP(ROWS($J$2:J606),$A$2:$B$7000,2,0),"")</f>
        <v>PF2UB</v>
      </c>
    </row>
    <row r="607" spans="1:10">
      <c r="A607" s="330">
        <f ca="1">IF(ISNUMBER(SEARCH($L$2,[1]Database!$A607)),MAX($A$1:A606)+1,0)</f>
        <v>603</v>
      </c>
      <c r="B607" s="625" t="str">
        <f>[1]Database!$A607</f>
        <v>PNR2000B</v>
      </c>
      <c r="J607" s="329" t="str">
        <f ca="1">IFERROR(VLOOKUP(ROWS($J$2:J607),$A$2:$B$7000,2,0),"")</f>
        <v>PF22000S</v>
      </c>
    </row>
    <row r="608" spans="1:10">
      <c r="A608" s="330">
        <f ca="1">IF(ISNUMBER(SEARCH($L$2,[1]Database!$A608)),MAX($A$1:A607)+1,0)</f>
        <v>604</v>
      </c>
      <c r="B608" s="625" t="str">
        <f>[1]Database!$A608</f>
        <v>PF2US</v>
      </c>
      <c r="J608" s="329" t="str">
        <f ca="1">IFERROR(VLOOKUP(ROWS($J$2:J608),$A$2:$B$7000,2,0),"")</f>
        <v>PF22000B</v>
      </c>
    </row>
    <row r="609" spans="1:10">
      <c r="A609" s="330">
        <f ca="1">IF(ISNUMBER(SEARCH($L$2,[1]Database!$A609)),MAX($A$1:A608)+1,0)</f>
        <v>605</v>
      </c>
      <c r="B609" s="625" t="str">
        <f>[1]Database!$A609</f>
        <v>PF2UB</v>
      </c>
      <c r="J609" s="329" t="str">
        <f ca="1">IFERROR(VLOOKUP(ROWS($J$2:J609),$A$2:$B$7000,2,0),"")</f>
        <v>PAC720</v>
      </c>
    </row>
    <row r="610" spans="1:10">
      <c r="A610" s="330">
        <f ca="1">IF(ISNUMBER(SEARCH($L$2,[1]Database!$A610)),MAX($A$1:A609)+1,0)</f>
        <v>606</v>
      </c>
      <c r="B610" s="625" t="str">
        <f>[1]Database!$A610</f>
        <v>PF22000S</v>
      </c>
      <c r="J610" s="329" t="str">
        <f ca="1">IFERROR(VLOOKUP(ROWS($J$2:J610),$A$2:$B$7000,2,0),"")</f>
        <v>PAC124S</v>
      </c>
    </row>
    <row r="611" spans="1:10">
      <c r="A611" s="330">
        <f ca="1">IF(ISNUMBER(SEARCH($L$2,[1]Database!$A611)),MAX($A$1:A610)+1,0)</f>
        <v>607</v>
      </c>
      <c r="B611" s="625" t="str">
        <f>[1]Database!$A611</f>
        <v>PF22000B</v>
      </c>
      <c r="J611" s="329" t="str">
        <f ca="1">IFERROR(VLOOKUP(ROWS($J$2:J611),$A$2:$B$7000,2,0),"")</f>
        <v>PAC124B</v>
      </c>
    </row>
    <row r="612" spans="1:10">
      <c r="A612" s="330">
        <f ca="1">IF(ISNUMBER(SEARCH($L$2,[1]Database!$A612)),MAX($A$1:A611)+1,0)</f>
        <v>608</v>
      </c>
      <c r="B612" s="625" t="str">
        <f>[1]Database!$A612</f>
        <v>PAC720</v>
      </c>
      <c r="J612" s="329" t="str">
        <f ca="1">IFERROR(VLOOKUP(ROWS($J$2:J612),$A$2:$B$7000,2,0),"")</f>
        <v>PACLR2</v>
      </c>
    </row>
    <row r="613" spans="1:10">
      <c r="A613" s="330">
        <f ca="1">IF(ISNUMBER(SEARCH($L$2,[1]Database!$A613)),MAX($A$1:A612)+1,0)</f>
        <v>609</v>
      </c>
      <c r="B613" s="625" t="str">
        <f>[1]Database!$A613</f>
        <v>PAC124S</v>
      </c>
      <c r="J613" s="329" t="str">
        <f ca="1">IFERROR(VLOOKUP(ROWS($J$2:J613),$A$2:$B$7000,2,0),"")</f>
        <v>LCDB</v>
      </c>
    </row>
    <row r="614" spans="1:10">
      <c r="A614" s="330">
        <f ca="1">IF(ISNUMBER(SEARCH($L$2,[1]Database!$A614)),MAX($A$1:A613)+1,0)</f>
        <v>610</v>
      </c>
      <c r="B614" s="625" t="str">
        <f>[1]Database!$A614</f>
        <v>PAC124B</v>
      </c>
      <c r="J614" s="329" t="str">
        <f ca="1">IFERROR(VLOOKUP(ROWS($J$2:J614),$A$2:$B$7000,2,0),"")</f>
        <v>LCDA230C</v>
      </c>
    </row>
    <row r="615" spans="1:10">
      <c r="A615" s="330">
        <f ca="1">IF(ISNUMBER(SEARCH($L$2,[1]Database!$A615)),MAX($A$1:A614)+1,0)</f>
        <v>611</v>
      </c>
      <c r="B615" s="625" t="str">
        <f>[1]Database!$A615</f>
        <v>PACLR2</v>
      </c>
      <c r="J615" s="329" t="str">
        <f ca="1">IFERROR(VLOOKUP(ROWS($J$2:J615),$A$2:$B$7000,2,0),"")</f>
        <v>LCDA220C</v>
      </c>
    </row>
    <row r="616" spans="1:10">
      <c r="A616" s="330">
        <f ca="1">IF(ISNUMBER(SEARCH($L$2,[1]Database!$A616)),MAX($A$1:A615)+1,0)</f>
        <v>612</v>
      </c>
      <c r="B616" s="625" t="str">
        <f>[1]Database!$A616</f>
        <v>LCDB</v>
      </c>
      <c r="J616" s="329" t="str">
        <f ca="1">IFERROR(VLOOKUP(ROWS($J$2:J616),$A$2:$B$7000,2,0),"")</f>
        <v>LCDPA</v>
      </c>
    </row>
    <row r="617" spans="1:10">
      <c r="A617" s="330">
        <f ca="1">IF(ISNUMBER(SEARCH($L$2,[1]Database!$A617)),MAX($A$1:A616)+1,0)</f>
        <v>613</v>
      </c>
      <c r="B617" s="625" t="str">
        <f>[1]Database!$A617</f>
        <v>LCDA230C</v>
      </c>
      <c r="J617" s="329" t="str">
        <f ca="1">IFERROR(VLOOKUP(ROWS($J$2:J617),$A$2:$B$7000,2,0),"")</f>
        <v>LCDCP</v>
      </c>
    </row>
    <row r="618" spans="1:10">
      <c r="A618" s="330">
        <f ca="1">IF(ISNUMBER(SEARCH($L$2,[1]Database!$A618)),MAX($A$1:A617)+1,0)</f>
        <v>614</v>
      </c>
      <c r="B618" s="625" t="str">
        <f>[1]Database!$A618</f>
        <v>LCDA220C</v>
      </c>
      <c r="J618" s="329" t="str">
        <f ca="1">IFERROR(VLOOKUP(ROWS($J$2:J618),$A$2:$B$7000,2,0),"")</f>
        <v>LCD2C</v>
      </c>
    </row>
    <row r="619" spans="1:10">
      <c r="A619" s="330">
        <f ca="1">IF(ISNUMBER(SEARCH($L$2,[1]Database!$A619)),MAX($A$1:A618)+1,0)</f>
        <v>615</v>
      </c>
      <c r="B619" s="625" t="str">
        <f>[1]Database!$A619</f>
        <v>LCDPA</v>
      </c>
      <c r="J619" s="329" t="str">
        <f ca="1">IFERROR(VLOOKUP(ROWS($J$2:J619),$A$2:$B$7000,2,0),"")</f>
        <v>LCD2TS</v>
      </c>
    </row>
    <row r="620" spans="1:10">
      <c r="A620" s="330">
        <f ca="1">IF(ISNUMBER(SEARCH($L$2,[1]Database!$A620)),MAX($A$1:A619)+1,0)</f>
        <v>616</v>
      </c>
      <c r="B620" s="625" t="str">
        <f>[1]Database!$A620</f>
        <v>LCDCP</v>
      </c>
      <c r="J620" s="329" t="str">
        <f ca="1">IFERROR(VLOOKUP(ROWS($J$2:J620),$A$2:$B$7000,2,0),"")</f>
        <v>LSB100</v>
      </c>
    </row>
    <row r="621" spans="1:10">
      <c r="A621" s="330">
        <f ca="1">IF(ISNUMBER(SEARCH($L$2,[1]Database!$A621)),MAX($A$1:A620)+1,0)</f>
        <v>617</v>
      </c>
      <c r="B621" s="625" t="str">
        <f>[1]Database!$A621</f>
        <v>LCD2C</v>
      </c>
      <c r="J621" s="329" t="str">
        <f ca="1">IFERROR(VLOOKUP(ROWS($J$2:J621),$A$2:$B$7000,2,0),"")</f>
        <v>PAC125</v>
      </c>
    </row>
    <row r="622" spans="1:10">
      <c r="A622" s="330">
        <f ca="1">IF(ISNUMBER(SEARCH($L$2,[1]Database!$A622)),MAX($A$1:A621)+1,0)</f>
        <v>618</v>
      </c>
      <c r="B622" s="625" t="str">
        <f>[1]Database!$A622</f>
        <v>LCD2TS</v>
      </c>
      <c r="J622" s="329" t="str">
        <f ca="1">IFERROR(VLOOKUP(ROWS($J$2:J622),$A$2:$B$7000,2,0),"")</f>
        <v>LSAU</v>
      </c>
    </row>
    <row r="623" spans="1:10">
      <c r="A623" s="330">
        <f ca="1">IF(ISNUMBER(SEARCH($L$2,[1]Database!$A623)),MAX($A$1:A622)+1,0)</f>
        <v>619</v>
      </c>
      <c r="B623" s="625" t="str">
        <f>[1]Database!$A623</f>
        <v>LSB100</v>
      </c>
      <c r="J623" s="329" t="str">
        <f ca="1">IFERROR(VLOOKUP(ROWS($J$2:J623),$A$2:$B$7000,2,0),"")</f>
        <v>LTMU</v>
      </c>
    </row>
    <row r="624" spans="1:10">
      <c r="A624" s="330">
        <f ca="1">IF(ISNUMBER(SEARCH($L$2,[1]Database!$A624)),MAX($A$1:A623)+1,0)</f>
        <v>620</v>
      </c>
      <c r="B624" s="625" t="str">
        <f>[1]Database!$A624</f>
        <v>PAC125</v>
      </c>
      <c r="J624" s="329" t="str">
        <f ca="1">IFERROR(VLOOKUP(ROWS($J$2:J624),$A$2:$B$7000,2,0),"")</f>
        <v>LTAU</v>
      </c>
    </row>
    <row r="625" spans="1:10">
      <c r="A625" s="330">
        <f ca="1">IF(ISNUMBER(SEARCH($L$2,[1]Database!$A625)),MAX($A$1:A624)+1,0)</f>
        <v>621</v>
      </c>
      <c r="B625" s="625" t="str">
        <f>[1]Database!$A625</f>
        <v>LSAU</v>
      </c>
      <c r="J625" s="329" t="str">
        <f ca="1">IFERROR(VLOOKUP(ROWS($J$2:J625),$A$2:$B$7000,2,0),"")</f>
        <v>LTTU</v>
      </c>
    </row>
    <row r="626" spans="1:10">
      <c r="A626" s="330">
        <f ca="1">IF(ISNUMBER(SEARCH($L$2,[1]Database!$A626)),MAX($A$1:A625)+1,0)</f>
        <v>622</v>
      </c>
      <c r="B626" s="625" t="str">
        <f>[1]Database!$A626</f>
        <v>LTMU</v>
      </c>
      <c r="J626" s="329" t="str">
        <f ca="1">IFERROR(VLOOKUP(ROWS($J$2:J626),$A$2:$B$7000,2,0),"")</f>
        <v>LTAXXXX</v>
      </c>
    </row>
    <row r="627" spans="1:10">
      <c r="A627" s="330">
        <f ca="1">IF(ISNUMBER(SEARCH($L$2,[1]Database!$A627)),MAX($A$1:A626)+1,0)</f>
        <v>623</v>
      </c>
      <c r="B627" s="625" t="str">
        <f>[1]Database!$A627</f>
        <v>LTAU</v>
      </c>
      <c r="J627" s="329" t="str">
        <f ca="1">IFERROR(VLOOKUP(ROWS($J$2:J627),$A$2:$B$7000,2,0),"")</f>
        <v>LTAPXXXX</v>
      </c>
    </row>
    <row r="628" spans="1:10">
      <c r="A628" s="330">
        <f ca="1">IF(ISNUMBER(SEARCH($L$2,[1]Database!$A628)),MAX($A$1:A627)+1,0)</f>
        <v>624</v>
      </c>
      <c r="B628" s="625" t="str">
        <f>[1]Database!$A628</f>
        <v>LTTU</v>
      </c>
      <c r="J628" s="329" t="str">
        <f ca="1">IFERROR(VLOOKUP(ROWS($J$2:J628),$A$2:$B$7000,2,0),"")</f>
        <v>LSAXXXX</v>
      </c>
    </row>
    <row r="629" spans="1:10">
      <c r="A629" s="330">
        <f ca="1">IF(ISNUMBER(SEARCH($L$2,[1]Database!$A629)),MAX($A$1:A628)+1,0)</f>
        <v>625</v>
      </c>
      <c r="B629" s="625" t="str">
        <f>[1]Database!$A629</f>
        <v>LTAXXXX</v>
      </c>
      <c r="J629" s="329" t="str">
        <f ca="1">IFERROR(VLOOKUP(ROWS($J$2:J629),$A$2:$B$7000,2,0),"")</f>
        <v>PSBH2999</v>
      </c>
    </row>
    <row r="630" spans="1:10">
      <c r="A630" s="330">
        <f ca="1">IF(ISNUMBER(SEARCH($L$2,[1]Database!$A630)),MAX($A$1:A629)+1,0)</f>
        <v>626</v>
      </c>
      <c r="B630" s="625" t="str">
        <f>[1]Database!$A630</f>
        <v>LTAPXXXX</v>
      </c>
      <c r="J630" s="329" t="str">
        <f ca="1">IFERROR(VLOOKUP(ROWS($J$2:J630),$A$2:$B$7000,2,0),"")</f>
        <v>PIWRFUB</v>
      </c>
    </row>
    <row r="631" spans="1:10">
      <c r="A631" s="330">
        <f ca="1">IF(ISNUMBER(SEARCH($L$2,[1]Database!$A631)),MAX($A$1:A630)+1,0)</f>
        <v>627</v>
      </c>
      <c r="B631" s="625" t="str">
        <f>[1]Database!$A631</f>
        <v>LSAXXXX</v>
      </c>
      <c r="J631" s="329" t="str">
        <f ca="1">IFERROR(VLOOKUP(ROWS($J$2:J631),$A$2:$B$7000,2,0),"")</f>
        <v>PIWRF2000B</v>
      </c>
    </row>
    <row r="632" spans="1:10">
      <c r="A632" s="330">
        <f ca="1">IF(ISNUMBER(SEARCH($L$2,[1]Database!$A632)),MAX($A$1:A631)+1,0)</f>
        <v>628</v>
      </c>
      <c r="B632" s="625" t="str">
        <f>[1]Database!$A632</f>
        <v>PSBH2999</v>
      </c>
      <c r="J632" s="329" t="str">
        <f ca="1">IFERROR(VLOOKUP(ROWS($J$2:J632),$A$2:$B$7000,2,0),"")</f>
        <v>STLU</v>
      </c>
    </row>
    <row r="633" spans="1:10">
      <c r="A633" s="330">
        <f ca="1">IF(ISNUMBER(SEARCH($L$2,[1]Database!$A633)),MAX($A$1:A632)+1,0)</f>
        <v>629</v>
      </c>
      <c r="B633" s="625" t="str">
        <f>[1]Database!$A633</f>
        <v>PIWRFUB</v>
      </c>
      <c r="J633" s="329" t="str">
        <f ca="1">IFERROR(VLOOKUP(ROWS($J$2:J633),$A$2:$B$7000,2,0),"")</f>
        <v>LTMXXXX</v>
      </c>
    </row>
    <row r="634" spans="1:10">
      <c r="A634" s="330">
        <f ca="1">IF(ISNUMBER(SEARCH($L$2,[1]Database!$A634)),MAX($A$1:A633)+1,0)</f>
        <v>630</v>
      </c>
      <c r="B634" s="625" t="str">
        <f>[1]Database!$A634</f>
        <v>PIWRF2000B</v>
      </c>
      <c r="J634" s="329" t="str">
        <f ca="1">IFERROR(VLOOKUP(ROWS($J$2:J634),$A$2:$B$7000,2,0),"")</f>
        <v>LSMXXXX</v>
      </c>
    </row>
    <row r="635" spans="1:10">
      <c r="A635" s="330">
        <f ca="1">IF(ISNUMBER(SEARCH($L$2,[1]Database!$A635)),MAX($A$1:A634)+1,0)</f>
        <v>631</v>
      </c>
      <c r="B635" s="625" t="str">
        <f>[1]Database!$A635</f>
        <v>STLU</v>
      </c>
      <c r="J635" s="329" t="str">
        <f ca="1">IFERROR(VLOOKUP(ROWS($J$2:J635),$A$2:$B$7000,2,0),"")</f>
        <v>PSBXXXX</v>
      </c>
    </row>
    <row r="636" spans="1:10">
      <c r="A636" s="330">
        <f ca="1">IF(ISNUMBER(SEARCH($L$2,[1]Database!$A636)),MAX($A$1:A635)+1,0)</f>
        <v>632</v>
      </c>
      <c r="B636" s="625" t="str">
        <f>[1]Database!$A636</f>
        <v>LTMXXXX</v>
      </c>
      <c r="J636" s="329" t="str">
        <f ca="1">IFERROR(VLOOKUP(ROWS($J$2:J636),$A$2:$B$7000,2,0),"")</f>
        <v>LSTU</v>
      </c>
    </row>
    <row r="637" spans="1:10">
      <c r="A637" s="330">
        <f ca="1">IF(ISNUMBER(SEARCH($L$2,[1]Database!$A637)),MAX($A$1:A636)+1,0)</f>
        <v>633</v>
      </c>
      <c r="B637" s="625" t="str">
        <f>[1]Database!$A637</f>
        <v>LSMXXXX</v>
      </c>
      <c r="J637" s="329" t="str">
        <f ca="1">IFERROR(VLOOKUP(ROWS($J$2:J637),$A$2:$B$7000,2,0),"")</f>
        <v>PDR2000B</v>
      </c>
    </row>
    <row r="638" spans="1:10">
      <c r="A638" s="330">
        <f ca="1">IF(ISNUMBER(SEARCH($L$2,[1]Database!$A638)),MAX($A$1:A637)+1,0)</f>
        <v>634</v>
      </c>
      <c r="B638" s="625" t="str">
        <f>[1]Database!$A638</f>
        <v>PSBXXXX</v>
      </c>
      <c r="J638" s="329" t="str">
        <f ca="1">IFERROR(VLOOKUP(ROWS($J$2:J638),$A$2:$B$7000,2,0),"")</f>
        <v>PDRUS</v>
      </c>
    </row>
    <row r="639" spans="1:10">
      <c r="A639" s="330">
        <f ca="1">IF(ISNUMBER(SEARCH($L$2,[1]Database!$A639)),MAX($A$1:A638)+1,0)</f>
        <v>635</v>
      </c>
      <c r="B639" s="625" t="str">
        <f>[1]Database!$A639</f>
        <v>LSTU</v>
      </c>
      <c r="J639" s="329" t="str">
        <f ca="1">IFERROR(VLOOKUP(ROWS($J$2:J639),$A$2:$B$7000,2,0),"")</f>
        <v>PDRUB</v>
      </c>
    </row>
    <row r="640" spans="1:10">
      <c r="A640" s="330">
        <f ca="1">IF(ISNUMBER(SEARCH($L$2,[1]Database!$A640)),MAX($A$1:A639)+1,0)</f>
        <v>636</v>
      </c>
      <c r="B640" s="625" t="str">
        <f>[1]Database!$A640</f>
        <v>PDR2000B</v>
      </c>
      <c r="J640" s="329" t="str">
        <f ca="1">IFERROR(VLOOKUP(ROWS($J$2:J640),$A$2:$B$7000,2,0),"")</f>
        <v>PDR2000S</v>
      </c>
    </row>
    <row r="641" spans="1:10">
      <c r="A641" s="330">
        <f ca="1">IF(ISNUMBER(SEARCH($L$2,[1]Database!$A641)),MAX($A$1:A640)+1,0)</f>
        <v>637</v>
      </c>
      <c r="B641" s="625" t="str">
        <f>[1]Database!$A641</f>
        <v>PDRUS</v>
      </c>
      <c r="J641" s="329" t="str">
        <f ca="1">IFERROR(VLOOKUP(ROWS($J$2:J641),$A$2:$B$7000,2,0),"")</f>
        <v>PAC252</v>
      </c>
    </row>
    <row r="642" spans="1:10">
      <c r="A642" s="330">
        <f ca="1">IF(ISNUMBER(SEARCH($L$2,[1]Database!$A642)),MAX($A$1:A641)+1,0)</f>
        <v>638</v>
      </c>
      <c r="B642" s="625" t="str">
        <f>[1]Database!$A642</f>
        <v>PDRUB</v>
      </c>
      <c r="J642" s="329" t="str">
        <f ca="1">IFERROR(VLOOKUP(ROWS($J$2:J642),$A$2:$B$7000,2,0),"")</f>
        <v>KSA1013S</v>
      </c>
    </row>
    <row r="643" spans="1:10">
      <c r="A643" s="330">
        <f ca="1">IF(ISNUMBER(SEARCH($L$2,[1]Database!$A643)),MAX($A$1:A642)+1,0)</f>
        <v>639</v>
      </c>
      <c r="B643" s="625" t="str">
        <f>[1]Database!$A643</f>
        <v>PDR2000S</v>
      </c>
      <c r="J643" s="329" t="str">
        <f ca="1">IFERROR(VLOOKUP(ROWS($J$2:J643),$A$2:$B$7000,2,0),"")</f>
        <v>KGL110S</v>
      </c>
    </row>
    <row r="644" spans="1:10">
      <c r="A644" s="330">
        <f ca="1">IF(ISNUMBER(SEARCH($L$2,[1]Database!$A644)),MAX($A$1:A643)+1,0)</f>
        <v>640</v>
      </c>
      <c r="B644" s="625" t="str">
        <f>[1]Database!$A644</f>
        <v>PAC252</v>
      </c>
      <c r="J644" s="329" t="str">
        <f ca="1">IFERROR(VLOOKUP(ROWS($J$2:J644),$A$2:$B$7000,2,0),"")</f>
        <v>KGL110B</v>
      </c>
    </row>
    <row r="645" spans="1:10">
      <c r="A645" s="330">
        <f ca="1">IF(ISNUMBER(SEARCH($L$2,[1]Database!$A645)),MAX($A$1:A644)+1,0)</f>
        <v>641</v>
      </c>
      <c r="B645" s="625" t="str">
        <f>[1]Database!$A645</f>
        <v>KSA1013S</v>
      </c>
      <c r="J645" s="329" t="str">
        <f ca="1">IFERROR(VLOOKUP(ROWS($J$2:J645),$A$2:$B$7000,2,0),"")</f>
        <v>KSA1013B</v>
      </c>
    </row>
    <row r="646" spans="1:10">
      <c r="A646" s="330">
        <f ca="1">IF(ISNUMBER(SEARCH($L$2,[1]Database!$A646)),MAX($A$1:A645)+1,0)</f>
        <v>642</v>
      </c>
      <c r="B646" s="625" t="str">
        <f>[1]Database!$A646</f>
        <v>KGL110S</v>
      </c>
      <c r="J646" s="329" t="str">
        <f ca="1">IFERROR(VLOOKUP(ROWS($J$2:J646),$A$2:$B$7000,2,0),"")</f>
        <v>KRA300S</v>
      </c>
    </row>
    <row r="647" spans="1:10">
      <c r="A647" s="330">
        <f ca="1">IF(ISNUMBER(SEARCH($L$2,[1]Database!$A647)),MAX($A$1:A646)+1,0)</f>
        <v>643</v>
      </c>
      <c r="B647" s="625" t="str">
        <f>[1]Database!$A647</f>
        <v>KGL110B</v>
      </c>
      <c r="J647" s="329" t="str">
        <f ca="1">IFERROR(VLOOKUP(ROWS($J$2:J647),$A$2:$B$7000,2,0),"")</f>
        <v>KRA300B</v>
      </c>
    </row>
    <row r="648" spans="1:10">
      <c r="A648" s="330">
        <f ca="1">IF(ISNUMBER(SEARCH($L$2,[1]Database!$A648)),MAX($A$1:A647)+1,0)</f>
        <v>644</v>
      </c>
      <c r="B648" s="625" t="str">
        <f>[1]Database!$A648</f>
        <v>KSA1013B</v>
      </c>
      <c r="J648" s="329" t="str">
        <f ca="1">IFERROR(VLOOKUP(ROWS($J$2:J648),$A$2:$B$7000,2,0),"")</f>
        <v>KTP325S</v>
      </c>
    </row>
    <row r="649" spans="1:10">
      <c r="A649" s="330">
        <f ca="1">IF(ISNUMBER(SEARCH($L$2,[1]Database!$A649)),MAX($A$1:A648)+1,0)</f>
        <v>645</v>
      </c>
      <c r="B649" s="625" t="str">
        <f>[1]Database!$A649</f>
        <v>KRA300S</v>
      </c>
      <c r="J649" s="329" t="str">
        <f ca="1">IFERROR(VLOOKUP(ROWS($J$2:J649),$A$2:$B$7000,2,0),"")</f>
        <v>KTP325B</v>
      </c>
    </row>
    <row r="650" spans="1:10">
      <c r="A650" s="330">
        <f ca="1">IF(ISNUMBER(SEARCH($L$2,[1]Database!$A650)),MAX($A$1:A649)+1,0)</f>
        <v>646</v>
      </c>
      <c r="B650" s="625" t="str">
        <f>[1]Database!$A650</f>
        <v>KRA300B</v>
      </c>
      <c r="J650" s="329" t="str">
        <f ca="1">IFERROR(VLOOKUP(ROWS($J$2:J650),$A$2:$B$7000,2,0),"")</f>
        <v>KTG325B</v>
      </c>
    </row>
    <row r="651" spans="1:10">
      <c r="A651" s="330">
        <f ca="1">IF(ISNUMBER(SEARCH($L$2,[1]Database!$A651)),MAX($A$1:A650)+1,0)</f>
        <v>647</v>
      </c>
      <c r="B651" s="625" t="str">
        <f>[1]Database!$A651</f>
        <v>KTP325S</v>
      </c>
      <c r="J651" s="329" t="str">
        <f ca="1">IFERROR(VLOOKUP(ROWS($J$2:J651),$A$2:$B$7000,2,0),"")</f>
        <v>KTC325B</v>
      </c>
    </row>
    <row r="652" spans="1:10">
      <c r="A652" s="330">
        <f ca="1">IF(ISNUMBER(SEARCH($L$2,[1]Database!$A652)),MAX($A$1:A651)+1,0)</f>
        <v>648</v>
      </c>
      <c r="B652" s="625" t="str">
        <f>[1]Database!$A652</f>
        <v>KTP325B</v>
      </c>
      <c r="J652" s="329" t="str">
        <f ca="1">IFERROR(VLOOKUP(ROWS($J$2:J652),$A$2:$B$7000,2,0),"")</f>
        <v>KITES003</v>
      </c>
    </row>
    <row r="653" spans="1:10">
      <c r="A653" s="330">
        <f ca="1">IF(ISNUMBER(SEARCH($L$2,[1]Database!$A653)),MAX($A$1:A652)+1,0)</f>
        <v>649</v>
      </c>
      <c r="B653" s="625" t="str">
        <f>[1]Database!$A653</f>
        <v>KTG325B</v>
      </c>
      <c r="J653" s="329" t="str">
        <f ca="1">IFERROR(VLOOKUP(ROWS($J$2:J653),$A$2:$B$7000,2,0),"")</f>
        <v>KSA1005B</v>
      </c>
    </row>
    <row r="654" spans="1:10">
      <c r="A654" s="330">
        <f ca="1">IF(ISNUMBER(SEARCH($L$2,[1]Database!$A654)),MAX($A$1:A653)+1,0)</f>
        <v>650</v>
      </c>
      <c r="B654" s="625" t="str">
        <f>[1]Database!$A654</f>
        <v>KTC325B</v>
      </c>
      <c r="J654" s="329" t="str">
        <f ca="1">IFERROR(VLOOKUP(ROWS($J$2:J654),$A$2:$B$7000,2,0),"")</f>
        <v>KITMD003W</v>
      </c>
    </row>
    <row r="655" spans="1:10">
      <c r="A655" s="330">
        <f ca="1">IF(ISNUMBER(SEARCH($L$2,[1]Database!$A655)),MAX($A$1:A654)+1,0)</f>
        <v>651</v>
      </c>
      <c r="B655" s="625" t="str">
        <f>[1]Database!$A655</f>
        <v>KITES003</v>
      </c>
      <c r="J655" s="329" t="str">
        <f ca="1">IFERROR(VLOOKUP(ROWS($J$2:J655),$A$2:$B$7000,2,0),"")</f>
        <v>KITMS009</v>
      </c>
    </row>
    <row r="656" spans="1:10">
      <c r="A656" s="330">
        <f ca="1">IF(ISNUMBER(SEARCH($L$2,[1]Database!$A656)),MAX($A$1:A655)+1,0)</f>
        <v>652</v>
      </c>
      <c r="B656" s="625" t="str">
        <f>[1]Database!$A656</f>
        <v>KSA1005B</v>
      </c>
      <c r="J656" s="329" t="str">
        <f ca="1">IFERROR(VLOOKUP(ROWS($J$2:J656),$A$2:$B$7000,2,0),"")</f>
        <v>KITMS006</v>
      </c>
    </row>
    <row r="657" spans="1:10">
      <c r="A657" s="330">
        <f ca="1">IF(ISNUMBER(SEARCH($L$2,[1]Database!$A657)),MAX($A$1:A656)+1,0)</f>
        <v>653</v>
      </c>
      <c r="B657" s="625" t="str">
        <f>[1]Database!$A657</f>
        <v>KITMD003W</v>
      </c>
      <c r="J657" s="329" t="str">
        <f ca="1">IFERROR(VLOOKUP(ROWS($J$2:J657),$A$2:$B$7000,2,0),"")</f>
        <v>KITMS000</v>
      </c>
    </row>
    <row r="658" spans="1:10">
      <c r="A658" s="330">
        <f ca="1">IF(ISNUMBER(SEARCH($L$2,[1]Database!$A658)),MAX($A$1:A657)+1,0)</f>
        <v>654</v>
      </c>
      <c r="B658" s="625" t="str">
        <f>[1]Database!$A658</f>
        <v>KITMS009</v>
      </c>
      <c r="J658" s="329" t="str">
        <f ca="1">IFERROR(VLOOKUP(ROWS($J$2:J658),$A$2:$B$7000,2,0),"")</f>
        <v>KITMD0305</v>
      </c>
    </row>
    <row r="659" spans="1:10">
      <c r="A659" s="330">
        <f ca="1">IF(ISNUMBER(SEARCH($L$2,[1]Database!$A659)),MAX($A$1:A658)+1,0)</f>
        <v>655</v>
      </c>
      <c r="B659" s="625" t="str">
        <f>[1]Database!$A659</f>
        <v>KITMS006</v>
      </c>
      <c r="J659" s="329" t="str">
        <f ca="1">IFERROR(VLOOKUP(ROWS($J$2:J659),$A$2:$B$7000,2,0),"")</f>
        <v>KITMD0203</v>
      </c>
    </row>
    <row r="660" spans="1:10">
      <c r="A660" s="330">
        <f ca="1">IF(ISNUMBER(SEARCH($L$2,[1]Database!$A660)),MAX($A$1:A659)+1,0)</f>
        <v>656</v>
      </c>
      <c r="B660" s="625" t="str">
        <f>[1]Database!$A660</f>
        <v>KITMS000</v>
      </c>
      <c r="J660" s="329" t="str">
        <f ca="1">IFERROR(VLOOKUP(ROWS($J$2:J660),$A$2:$B$7000,2,0),"")</f>
        <v>KITMS003</v>
      </c>
    </row>
    <row r="661" spans="1:10">
      <c r="A661" s="330">
        <f ca="1">IF(ISNUMBER(SEARCH($L$2,[1]Database!$A661)),MAX($A$1:A660)+1,0)</f>
        <v>657</v>
      </c>
      <c r="B661" s="625" t="str">
        <f>[1]Database!$A661</f>
        <v>KITMD0305</v>
      </c>
      <c r="J661" s="329" t="str">
        <f ca="1">IFERROR(VLOOKUP(ROWS($J$2:J661),$A$2:$B$7000,2,0),"")</f>
        <v>KITAS003W</v>
      </c>
    </row>
    <row r="662" spans="1:10">
      <c r="A662" s="330">
        <f ca="1">IF(ISNUMBER(SEARCH($L$2,[1]Database!$A662)),MAX($A$1:A661)+1,0)</f>
        <v>658</v>
      </c>
      <c r="B662" s="625" t="str">
        <f>[1]Database!$A662</f>
        <v>KITMD0203</v>
      </c>
      <c r="J662" s="329" t="str">
        <f ca="1">IFERROR(VLOOKUP(ROWS($J$2:J662),$A$2:$B$7000,2,0),"")</f>
        <v>KITAF009012S</v>
      </c>
    </row>
    <row r="663" spans="1:10">
      <c r="A663" s="330">
        <f ca="1">IF(ISNUMBER(SEARCH($L$2,[1]Database!$A663)),MAX($A$1:A662)+1,0)</f>
        <v>659</v>
      </c>
      <c r="B663" s="625" t="str">
        <f>[1]Database!$A663</f>
        <v>KITMS003</v>
      </c>
      <c r="J663" s="329" t="str">
        <f ca="1">IFERROR(VLOOKUP(ROWS($J$2:J663),$A$2:$B$7000,2,0),"")</f>
        <v>KITAF003S</v>
      </c>
    </row>
    <row r="664" spans="1:10">
      <c r="A664" s="330">
        <f ca="1">IF(ISNUMBER(SEARCH($L$2,[1]Database!$A664)),MAX($A$1:A663)+1,0)</f>
        <v>660</v>
      </c>
      <c r="B664" s="625" t="str">
        <f>[1]Database!$A664</f>
        <v>KITAS003W</v>
      </c>
      <c r="J664" s="329" t="str">
        <f ca="1">IFERROR(VLOOKUP(ROWS($J$2:J664),$A$2:$B$7000,2,0),"")</f>
        <v>KITAS003</v>
      </c>
    </row>
    <row r="665" spans="1:10">
      <c r="A665" s="330">
        <f ca="1">IF(ISNUMBER(SEARCH($L$2,[1]Database!$A665)),MAX($A$1:A664)+1,0)</f>
        <v>661</v>
      </c>
      <c r="B665" s="625" t="str">
        <f>[1]Database!$A665</f>
        <v>KITAF009012S</v>
      </c>
      <c r="J665" s="329" t="str">
        <f ca="1">IFERROR(VLOOKUP(ROWS($J$2:J665),$A$2:$B$7000,2,0),"")</f>
        <v>KITAB003</v>
      </c>
    </row>
    <row r="666" spans="1:10">
      <c r="A666" s="330">
        <f ca="1">IF(ISNUMBER(SEARCH($L$2,[1]Database!$A666)),MAX($A$1:A665)+1,0)</f>
        <v>662</v>
      </c>
      <c r="B666" s="625" t="str">
        <f>[1]Database!$A666</f>
        <v>KITAF003S</v>
      </c>
      <c r="J666" s="329" t="str">
        <f ca="1">IFERROR(VLOOKUP(ROWS($J$2:J666),$A$2:$B$7000,2,0),"")</f>
        <v>KITES006W</v>
      </c>
    </row>
    <row r="667" spans="1:10">
      <c r="A667" s="330">
        <f ca="1">IF(ISNUMBER(SEARCH($L$2,[1]Database!$A667)),MAX($A$1:A666)+1,0)</f>
        <v>663</v>
      </c>
      <c r="B667" s="625" t="str">
        <f>[1]Database!$A667</f>
        <v>KITAS003</v>
      </c>
      <c r="J667" s="329" t="str">
        <f ca="1">IFERROR(VLOOKUP(ROWS($J$2:J667),$A$2:$B$7000,2,0),"")</f>
        <v>KITES006</v>
      </c>
    </row>
    <row r="668" spans="1:10">
      <c r="A668" s="330">
        <f ca="1">IF(ISNUMBER(SEARCH($L$2,[1]Database!$A668)),MAX($A$1:A667)+1,0)</f>
        <v>664</v>
      </c>
      <c r="B668" s="625" t="str">
        <f>[1]Database!$A668</f>
        <v>KITAB003</v>
      </c>
      <c r="J668" s="329" t="str">
        <f ca="1">IFERROR(VLOOKUP(ROWS($J$2:J668),$A$2:$B$7000,2,0),"")</f>
        <v>KITQS012C</v>
      </c>
    </row>
    <row r="669" spans="1:10">
      <c r="A669" s="330">
        <f ca="1">IF(ISNUMBER(SEARCH($L$2,[1]Database!$A669)),MAX($A$1:A668)+1,0)</f>
        <v>665</v>
      </c>
      <c r="B669" s="625" t="str">
        <f>[1]Database!$A669</f>
        <v>KITES006W</v>
      </c>
      <c r="J669" s="329" t="str">
        <f ca="1">IFERROR(VLOOKUP(ROWS($J$2:J669),$A$2:$B$7000,2,0),"")</f>
        <v>KITEF009012</v>
      </c>
    </row>
    <row r="670" spans="1:10">
      <c r="A670" s="330">
        <f ca="1">IF(ISNUMBER(SEARCH($L$2,[1]Database!$A670)),MAX($A$1:A669)+1,0)</f>
        <v>666</v>
      </c>
      <c r="B670" s="625" t="str">
        <f>[1]Database!$A670</f>
        <v>KITES006</v>
      </c>
      <c r="J670" s="329" t="str">
        <f ca="1">IFERROR(VLOOKUP(ROWS($J$2:J670),$A$2:$B$7000,2,0),"")</f>
        <v>KITPR003</v>
      </c>
    </row>
    <row r="671" spans="1:10">
      <c r="A671" s="330">
        <f ca="1">IF(ISNUMBER(SEARCH($L$2,[1]Database!$A671)),MAX($A$1:A670)+1,0)</f>
        <v>667</v>
      </c>
      <c r="B671" s="625" t="str">
        <f>[1]Database!$A671</f>
        <v>KITQS012C</v>
      </c>
      <c r="J671" s="329" t="str">
        <f ca="1">IFERROR(VLOOKUP(ROWS($J$2:J671),$A$2:$B$7000,2,0),"")</f>
        <v>KITES003P</v>
      </c>
    </row>
    <row r="672" spans="1:10">
      <c r="A672" s="330">
        <f ca="1">IF(ISNUMBER(SEARCH($L$2,[1]Database!$A672)),MAX($A$1:A671)+1,0)</f>
        <v>668</v>
      </c>
      <c r="B672" s="625" t="str">
        <f>[1]Database!$A672</f>
        <v>KITEF009012</v>
      </c>
      <c r="J672" s="329" t="str">
        <f ca="1">IFERROR(VLOOKUP(ROWS($J$2:J672),$A$2:$B$7000,2,0),"")</f>
        <v>KITPS006W</v>
      </c>
    </row>
    <row r="673" spans="1:10">
      <c r="A673" s="330">
        <f ca="1">IF(ISNUMBER(SEARCH($L$2,[1]Database!$A673)),MAX($A$1:A672)+1,0)</f>
        <v>669</v>
      </c>
      <c r="B673" s="625" t="str">
        <f>[1]Database!$A673</f>
        <v>KITPR003</v>
      </c>
      <c r="J673" s="329" t="str">
        <f ca="1">IFERROR(VLOOKUP(ROWS($J$2:J673),$A$2:$B$7000,2,0),"")</f>
        <v>KITPB003W</v>
      </c>
    </row>
    <row r="674" spans="1:10">
      <c r="A674" s="330">
        <f ca="1">IF(ISNUMBER(SEARCH($L$2,[1]Database!$A674)),MAX($A$1:A673)+1,0)</f>
        <v>670</v>
      </c>
      <c r="B674" s="625" t="str">
        <f>[1]Database!$A674</f>
        <v>KITES003P</v>
      </c>
      <c r="J674" s="329" t="str">
        <f ca="1">IFERROR(VLOOKUP(ROWS($J$2:J674),$A$2:$B$7000,2,0),"")</f>
        <v>KITPD0305</v>
      </c>
    </row>
    <row r="675" spans="1:10">
      <c r="A675" s="330">
        <f ca="1">IF(ISNUMBER(SEARCH($L$2,[1]Database!$A675)),MAX($A$1:A674)+1,0)</f>
        <v>671</v>
      </c>
      <c r="B675" s="625" t="str">
        <f>[1]Database!$A675</f>
        <v>KITPS006W</v>
      </c>
      <c r="J675" s="329" t="str">
        <f ca="1">IFERROR(VLOOKUP(ROWS($J$2:J675),$A$2:$B$7000,2,0),"")</f>
        <v>KITPD0203</v>
      </c>
    </row>
    <row r="676" spans="1:10">
      <c r="A676" s="330">
        <f ca="1">IF(ISNUMBER(SEARCH($L$2,[1]Database!$A676)),MAX($A$1:A675)+1,0)</f>
        <v>672</v>
      </c>
      <c r="B676" s="625" t="str">
        <f>[1]Database!$A676</f>
        <v>KITPB003W</v>
      </c>
      <c r="J676" s="329" t="str">
        <f ca="1">IFERROR(VLOOKUP(ROWS($J$2:J676),$A$2:$B$7000,2,0),"")</f>
        <v>KITPA018024</v>
      </c>
    </row>
    <row r="677" spans="1:10">
      <c r="A677" s="330">
        <f ca="1">IF(ISNUMBER(SEARCH($L$2,[1]Database!$A677)),MAX($A$1:A676)+1,0)</f>
        <v>673</v>
      </c>
      <c r="B677" s="625" t="str">
        <f>[1]Database!$A677</f>
        <v>KITPD0305</v>
      </c>
      <c r="J677" s="329" t="str">
        <f ca="1">IFERROR(VLOOKUP(ROWS($J$2:J677),$A$2:$B$7000,2,0),"")</f>
        <v>KITPS012018</v>
      </c>
    </row>
    <row r="678" spans="1:10">
      <c r="A678" s="330">
        <f ca="1">IF(ISNUMBER(SEARCH($L$2,[1]Database!$A678)),MAX($A$1:A677)+1,0)</f>
        <v>674</v>
      </c>
      <c r="B678" s="625" t="str">
        <f>[1]Database!$A678</f>
        <v>KITPD0203</v>
      </c>
      <c r="J678" s="329" t="str">
        <f ca="1">IFERROR(VLOOKUP(ROWS($J$2:J678),$A$2:$B$7000,2,0),"")</f>
        <v>KITPD012018</v>
      </c>
    </row>
    <row r="679" spans="1:10">
      <c r="A679" s="330">
        <f ca="1">IF(ISNUMBER(SEARCH($L$2,[1]Database!$A679)),MAX($A$1:A678)+1,0)</f>
        <v>675</v>
      </c>
      <c r="B679" s="625" t="str">
        <f>[1]Database!$A679</f>
        <v>KITPA018024</v>
      </c>
      <c r="J679" s="329" t="str">
        <f ca="1">IFERROR(VLOOKUP(ROWS($J$2:J679),$A$2:$B$7000,2,0),"")</f>
        <v>KITPF012018</v>
      </c>
    </row>
    <row r="680" spans="1:10">
      <c r="A680" s="330">
        <f ca="1">IF(ISNUMBER(SEARCH($L$2,[1]Database!$A680)),MAX($A$1:A679)+1,0)</f>
        <v>676</v>
      </c>
      <c r="B680" s="625" t="str">
        <f>[1]Database!$A680</f>
        <v>KITPS012018</v>
      </c>
      <c r="J680" s="329" t="str">
        <f ca="1">IFERROR(VLOOKUP(ROWS($J$2:J680),$A$2:$B$7000,2,0),"")</f>
        <v>KITPS012C</v>
      </c>
    </row>
    <row r="681" spans="1:10">
      <c r="A681" s="330">
        <f ca="1">IF(ISNUMBER(SEARCH($L$2,[1]Database!$A681)),MAX($A$1:A680)+1,0)</f>
        <v>677</v>
      </c>
      <c r="B681" s="625" t="str">
        <f>[1]Database!$A681</f>
        <v>KITPD012018</v>
      </c>
      <c r="J681" s="329" t="str">
        <f ca="1">IFERROR(VLOOKUP(ROWS($J$2:J681),$A$2:$B$7000,2,0),"")</f>
        <v>KITPF006009</v>
      </c>
    </row>
    <row r="682" spans="1:10">
      <c r="A682" s="330">
        <f ca="1">IF(ISNUMBER(SEARCH($L$2,[1]Database!$A682)),MAX($A$1:A681)+1,0)</f>
        <v>678</v>
      </c>
      <c r="B682" s="625" t="str">
        <f>[1]Database!$A682</f>
        <v>KITPF012018</v>
      </c>
      <c r="J682" s="329" t="str">
        <f ca="1">IFERROR(VLOOKUP(ROWS($J$2:J682),$A$2:$B$7000,2,0),"")</f>
        <v>KITPS003</v>
      </c>
    </row>
    <row r="683" spans="1:10">
      <c r="A683" s="330">
        <f ca="1">IF(ISNUMBER(SEARCH($L$2,[1]Database!$A683)),MAX($A$1:A682)+1,0)</f>
        <v>679</v>
      </c>
      <c r="B683" s="625" t="str">
        <f>[1]Database!$A683</f>
        <v>KITPS012C</v>
      </c>
      <c r="J683" s="329" t="str">
        <f ca="1">IFERROR(VLOOKUP(ROWS($J$2:J683),$A$2:$B$7000,2,0),"")</f>
        <v>KITPD003</v>
      </c>
    </row>
    <row r="684" spans="1:10">
      <c r="A684" s="330">
        <f ca="1">IF(ISNUMBER(SEARCH($L$2,[1]Database!$A684)),MAX($A$1:A683)+1,0)</f>
        <v>680</v>
      </c>
      <c r="B684" s="625" t="str">
        <f>[1]Database!$A684</f>
        <v>KITPF006009</v>
      </c>
      <c r="J684" s="329" t="str">
        <f ca="1">IFERROR(VLOOKUP(ROWS($J$2:J684),$A$2:$B$7000,2,0),"")</f>
        <v>KITPB003</v>
      </c>
    </row>
    <row r="685" spans="1:10">
      <c r="A685" s="330">
        <f ca="1">IF(ISNUMBER(SEARCH($L$2,[1]Database!$A685)),MAX($A$1:A684)+1,0)</f>
        <v>681</v>
      </c>
      <c r="B685" s="625" t="str">
        <f>[1]Database!$A685</f>
        <v>KITPS003</v>
      </c>
      <c r="J685" s="329" t="str">
        <f ca="1">IFERROR(VLOOKUP(ROWS($J$2:J685),$A$2:$B$7000,2,0),"")</f>
        <v>KITMTMPC1</v>
      </c>
    </row>
    <row r="686" spans="1:10">
      <c r="A686" s="330">
        <f ca="1">IF(ISNUMBER(SEARCH($L$2,[1]Database!$A686)),MAX($A$1:A685)+1,0)</f>
        <v>682</v>
      </c>
      <c r="B686" s="625" t="str">
        <f>[1]Database!$A686</f>
        <v>KITPD003</v>
      </c>
      <c r="J686" s="329" t="str">
        <f ca="1">IFERROR(VLOOKUP(ROWS($J$2:J686),$A$2:$B$7000,2,0),"")</f>
        <v>KITMTAPC1</v>
      </c>
    </row>
    <row r="687" spans="1:10">
      <c r="A687" s="330">
        <f ca="1">IF(ISNUMBER(SEARCH($L$2,[1]Database!$A687)),MAX($A$1:A686)+1,0)</f>
        <v>683</v>
      </c>
      <c r="B687" s="625" t="str">
        <f>[1]Database!$A687</f>
        <v>KITPB003</v>
      </c>
      <c r="J687" s="329" t="str">
        <f ca="1">IFERROR(VLOOKUP(ROWS($J$2:J687),$A$2:$B$7000,2,0),"")</f>
        <v>KITMSMPC1</v>
      </c>
    </row>
    <row r="688" spans="1:10">
      <c r="A688" s="330">
        <f ca="1">IF(ISNUMBER(SEARCH($L$2,[1]Database!$A688)),MAX($A$1:A687)+1,0)</f>
        <v>684</v>
      </c>
      <c r="B688" s="625" t="str">
        <f>[1]Database!$A688</f>
        <v>KITMTMPC1</v>
      </c>
      <c r="J688" s="329" t="str">
        <f ca="1">IFERROR(VLOOKUP(ROWS($J$2:J688),$A$2:$B$7000,2,0),"")</f>
        <v>KITMSAPC1</v>
      </c>
    </row>
    <row r="689" spans="1:10">
      <c r="A689" s="330">
        <f ca="1">IF(ISNUMBER(SEARCH($L$2,[1]Database!$A689)),MAX($A$1:A688)+1,0)</f>
        <v>685</v>
      </c>
      <c r="B689" s="625" t="str">
        <f>[1]Database!$A689</f>
        <v>KITMTAPC1</v>
      </c>
      <c r="J689" s="329" t="str">
        <f ca="1">IFERROR(VLOOKUP(ROWS($J$2:J689),$A$2:$B$7000,2,0),"")</f>
        <v>KITLTMPC1</v>
      </c>
    </row>
    <row r="690" spans="1:10">
      <c r="A690" s="330">
        <f ca="1">IF(ISNUMBER(SEARCH($L$2,[1]Database!$A690)),MAX($A$1:A689)+1,0)</f>
        <v>686</v>
      </c>
      <c r="B690" s="625" t="str">
        <f>[1]Database!$A690</f>
        <v>KITMSMPC1</v>
      </c>
      <c r="J690" s="329" t="str">
        <f ca="1">IFERROR(VLOOKUP(ROWS($J$2:J690),$A$2:$B$7000,2,0),"")</f>
        <v>KITLTAPC1</v>
      </c>
    </row>
    <row r="691" spans="1:10">
      <c r="A691" s="330">
        <f ca="1">IF(ISNUMBER(SEARCH($L$2,[1]Database!$A691)),MAX($A$1:A690)+1,0)</f>
        <v>687</v>
      </c>
      <c r="B691" s="625" t="str">
        <f>[1]Database!$A691</f>
        <v>KITMSAPC1</v>
      </c>
      <c r="J691" s="329" t="str">
        <f ca="1">IFERROR(VLOOKUP(ROWS($J$2:J691),$A$2:$B$7000,2,0),"")</f>
        <v>KITLSMPC1</v>
      </c>
    </row>
    <row r="692" spans="1:10">
      <c r="A692" s="330">
        <f ca="1">IF(ISNUMBER(SEARCH($L$2,[1]Database!$A692)),MAX($A$1:A691)+1,0)</f>
        <v>688</v>
      </c>
      <c r="B692" s="625" t="str">
        <f>[1]Database!$A692</f>
        <v>KITLTMPC1</v>
      </c>
      <c r="J692" s="329" t="str">
        <f ca="1">IFERROR(VLOOKUP(ROWS($J$2:J692),$A$2:$B$7000,2,0),"")</f>
        <v>KITLSAPC1</v>
      </c>
    </row>
    <row r="693" spans="1:10">
      <c r="A693" s="330">
        <f ca="1">IF(ISNUMBER(SEARCH($L$2,[1]Database!$A693)),MAX($A$1:A692)+1,0)</f>
        <v>689</v>
      </c>
      <c r="B693" s="625" t="str">
        <f>[1]Database!$A693</f>
        <v>KITLTAPC1</v>
      </c>
      <c r="J693" s="329" t="str">
        <f ca="1">IFERROR(VLOOKUP(ROWS($J$2:J693),$A$2:$B$7000,2,0),"")</f>
        <v>CMA274</v>
      </c>
    </row>
    <row r="694" spans="1:10">
      <c r="A694" s="330">
        <f ca="1">IF(ISNUMBER(SEARCH($L$2,[1]Database!$A694)),MAX($A$1:A693)+1,0)</f>
        <v>690</v>
      </c>
      <c r="B694" s="625" t="str">
        <f>[1]Database!$A694</f>
        <v>KITLSMPC1</v>
      </c>
      <c r="J694" s="329" t="str">
        <f ca="1">IFERROR(VLOOKUP(ROWS($J$2:J694),$A$2:$B$7000,2,0),"")</f>
        <v>KSA1005S</v>
      </c>
    </row>
    <row r="695" spans="1:10">
      <c r="A695" s="330">
        <f ca="1">IF(ISNUMBER(SEARCH($L$2,[1]Database!$A695)),MAX($A$1:A694)+1,0)</f>
        <v>691</v>
      </c>
      <c r="B695" s="625" t="str">
        <f>[1]Database!$A695</f>
        <v>KITLSAPC1</v>
      </c>
      <c r="J695" s="329" t="str">
        <f ca="1">IFERROR(VLOOKUP(ROWS($J$2:J695),$A$2:$B$7000,2,0),"")</f>
        <v>KITPF018024</v>
      </c>
    </row>
    <row r="696" spans="1:10">
      <c r="A696" s="330">
        <f ca="1">IF(ISNUMBER(SEARCH($L$2,[1]Database!$A696)),MAX($A$1:A695)+1,0)</f>
        <v>692</v>
      </c>
      <c r="B696" s="625" t="str">
        <f>[1]Database!$A696</f>
        <v>CMA274</v>
      </c>
      <c r="J696" s="329" t="str">
        <f ca="1">IFERROR(VLOOKUP(ROWS($J$2:J696),$A$2:$B$7000,2,0),"")</f>
        <v>CMA275</v>
      </c>
    </row>
    <row r="697" spans="1:10">
      <c r="A697" s="330">
        <f ca="1">IF(ISNUMBER(SEARCH($L$2,[1]Database!$A697)),MAX($A$1:A696)+1,0)</f>
        <v>693</v>
      </c>
      <c r="B697" s="625" t="str">
        <f>[1]Database!$A697</f>
        <v>KSA1005S</v>
      </c>
      <c r="J697" s="329" t="str">
        <f ca="1">IFERROR(VLOOKUP(ROWS($J$2:J697),$A$2:$B$7000,2,0),"")</f>
        <v>KITMTTU522</v>
      </c>
    </row>
    <row r="698" spans="1:10">
      <c r="A698" s="330">
        <f ca="1">IF(ISNUMBER(SEARCH($L$2,[1]Database!$A698)),MAX($A$1:A697)+1,0)</f>
        <v>694</v>
      </c>
      <c r="B698" s="625" t="str">
        <f>[1]Database!$A698</f>
        <v>KITPF018024</v>
      </c>
      <c r="J698" s="329" t="str">
        <f ca="1">IFERROR(VLOOKUP(ROWS($J$2:J698),$A$2:$B$7000,2,0),"")</f>
        <v>KITMSTU522</v>
      </c>
    </row>
    <row r="699" spans="1:10">
      <c r="A699" s="330">
        <f ca="1">IF(ISNUMBER(SEARCH($L$2,[1]Database!$A699)),MAX($A$1:A698)+1,0)</f>
        <v>695</v>
      </c>
      <c r="B699" s="625" t="str">
        <f>[1]Database!$A699</f>
        <v>CMA275</v>
      </c>
      <c r="J699" s="329" t="str">
        <f ca="1">IFERROR(VLOOKUP(ROWS($J$2:J699),$A$2:$B$7000,2,0),"")</f>
        <v>KITLTTU522</v>
      </c>
    </row>
    <row r="700" spans="1:10">
      <c r="A700" s="330">
        <f ca="1">IF(ISNUMBER(SEARCH($L$2,[1]Database!$A700)),MAX($A$1:A699)+1,0)</f>
        <v>696</v>
      </c>
      <c r="B700" s="625" t="str">
        <f>[1]Database!$A700</f>
        <v>KITMTTU522</v>
      </c>
      <c r="J700" s="329" t="str">
        <f ca="1">IFERROR(VLOOKUP(ROWS($J$2:J700),$A$2:$B$7000,2,0),"")</f>
        <v>KITLSTU522</v>
      </c>
    </row>
    <row r="701" spans="1:10">
      <c r="A701" s="330">
        <f ca="1">IF(ISNUMBER(SEARCH($L$2,[1]Database!$A701)),MAX($A$1:A700)+1,0)</f>
        <v>697</v>
      </c>
      <c r="B701" s="625" t="str">
        <f>[1]Database!$A701</f>
        <v>KITMSTU522</v>
      </c>
      <c r="J701" s="329" t="str">
        <f ca="1">IFERROR(VLOOKUP(ROWS($J$2:J701),$A$2:$B$7000,2,0),"")</f>
        <v>KSA1021S</v>
      </c>
    </row>
    <row r="702" spans="1:10">
      <c r="A702" s="330">
        <f ca="1">IF(ISNUMBER(SEARCH($L$2,[1]Database!$A702)),MAX($A$1:A701)+1,0)</f>
        <v>698</v>
      </c>
      <c r="B702" s="625" t="str">
        <f>[1]Database!$A702</f>
        <v>KITLTTU522</v>
      </c>
      <c r="J702" s="329" t="str">
        <f ca="1">IFERROR(VLOOKUP(ROWS($J$2:J702),$A$2:$B$7000,2,0),"")</f>
        <v>KSA1021B</v>
      </c>
    </row>
    <row r="703" spans="1:10">
      <c r="A703" s="330">
        <f ca="1">IF(ISNUMBER(SEARCH($L$2,[1]Database!$A703)),MAX($A$1:A702)+1,0)</f>
        <v>699</v>
      </c>
      <c r="B703" s="625" t="str">
        <f>[1]Database!$A703</f>
        <v>KITLSTU522</v>
      </c>
      <c r="J703" s="329" t="str">
        <f ca="1">IFERROR(VLOOKUP(ROWS($J$2:J703),$A$2:$B$7000,2,0),"")</f>
        <v>K2W200S</v>
      </c>
    </row>
    <row r="704" spans="1:10">
      <c r="A704" s="330">
        <f ca="1">IF(ISNUMBER(SEARCH($L$2,[1]Database!$A704)),MAX($A$1:A703)+1,0)</f>
        <v>700</v>
      </c>
      <c r="B704" s="625" t="str">
        <f>[1]Database!$A704</f>
        <v>KSA1021S</v>
      </c>
      <c r="J704" s="329" t="str">
        <f ca="1">IFERROR(VLOOKUP(ROWS($J$2:J704),$A$2:$B$7000,2,0),"")</f>
        <v>K2W200B</v>
      </c>
    </row>
    <row r="705" spans="1:10">
      <c r="A705" s="330">
        <f ca="1">IF(ISNUMBER(SEARCH($L$2,[1]Database!$A705)),MAX($A$1:A704)+1,0)</f>
        <v>701</v>
      </c>
      <c r="B705" s="625" t="str">
        <f>[1]Database!$A705</f>
        <v>KSA1021B</v>
      </c>
      <c r="J705" s="329" t="str">
        <f ca="1">IFERROR(VLOOKUP(ROWS($J$2:J705),$A$2:$B$7000,2,0),"")</f>
        <v>K2W100S</v>
      </c>
    </row>
    <row r="706" spans="1:10">
      <c r="A706" s="330">
        <f ca="1">IF(ISNUMBER(SEARCH($L$2,[1]Database!$A706)),MAX($A$1:A705)+1,0)</f>
        <v>702</v>
      </c>
      <c r="B706" s="625" t="str">
        <f>[1]Database!$A706</f>
        <v>K2W200S</v>
      </c>
      <c r="J706" s="329" t="str">
        <f ca="1">IFERROR(VLOOKUP(ROWS($J$2:J706),$A$2:$B$7000,2,0),"")</f>
        <v>K2W100B</v>
      </c>
    </row>
    <row r="707" spans="1:10">
      <c r="A707" s="330">
        <f ca="1">IF(ISNUMBER(SEARCH($L$2,[1]Database!$A707)),MAX($A$1:A706)+1,0)</f>
        <v>703</v>
      </c>
      <c r="B707" s="625" t="str">
        <f>[1]Database!$A707</f>
        <v>K2W200B</v>
      </c>
      <c r="J707" s="329" t="str">
        <f ca="1">IFERROR(VLOOKUP(ROWS($J$2:J707),$A$2:$B$7000,2,0),"")</f>
        <v>K2P100S</v>
      </c>
    </row>
    <row r="708" spans="1:10">
      <c r="A708" s="330">
        <f ca="1">IF(ISNUMBER(SEARCH($L$2,[1]Database!$A708)),MAX($A$1:A707)+1,0)</f>
        <v>704</v>
      </c>
      <c r="B708" s="625" t="str">
        <f>[1]Database!$A708</f>
        <v>K2W100S</v>
      </c>
      <c r="J708" s="329" t="str">
        <f ca="1">IFERROR(VLOOKUP(ROWS($J$2:J708),$A$2:$B$7000,2,0),"")</f>
        <v>K2P100B</v>
      </c>
    </row>
    <row r="709" spans="1:10">
      <c r="A709" s="330">
        <f ca="1">IF(ISNUMBER(SEARCH($L$2,[1]Database!$A709)),MAX($A$1:A708)+1,0)</f>
        <v>705</v>
      </c>
      <c r="B709" s="625" t="str">
        <f>[1]Database!$A709</f>
        <v>K2W100B</v>
      </c>
      <c r="J709" s="329" t="str">
        <f ca="1">IFERROR(VLOOKUP(ROWS($J$2:J709),$A$2:$B$7000,2,0),"")</f>
        <v>K2C100S</v>
      </c>
    </row>
    <row r="710" spans="1:10">
      <c r="A710" s="330">
        <f ca="1">IF(ISNUMBER(SEARCH($L$2,[1]Database!$A710)),MAX($A$1:A709)+1,0)</f>
        <v>706</v>
      </c>
      <c r="B710" s="625" t="str">
        <f>[1]Database!$A710</f>
        <v>K2P100S</v>
      </c>
      <c r="J710" s="329" t="str">
        <f ca="1">IFERROR(VLOOKUP(ROWS($J$2:J710),$A$2:$B$7000,2,0),"")</f>
        <v>K2C100B</v>
      </c>
    </row>
    <row r="711" spans="1:10">
      <c r="A711" s="330">
        <f ca="1">IF(ISNUMBER(SEARCH($L$2,[1]Database!$A711)),MAX($A$1:A710)+1,0)</f>
        <v>707</v>
      </c>
      <c r="B711" s="625" t="str">
        <f>[1]Database!$A711</f>
        <v>K2P100B</v>
      </c>
      <c r="J711" s="329" t="str">
        <f ca="1">IFERROR(VLOOKUP(ROWS($J$2:J711),$A$2:$B$7000,2,0),"")</f>
        <v>K2P200S</v>
      </c>
    </row>
    <row r="712" spans="1:10">
      <c r="A712" s="330">
        <f ca="1">IF(ISNUMBER(SEARCH($L$2,[1]Database!$A712)),MAX($A$1:A711)+1,0)</f>
        <v>708</v>
      </c>
      <c r="B712" s="625" t="str">
        <f>[1]Database!$A712</f>
        <v>K2C100S</v>
      </c>
      <c r="J712" s="329" t="str">
        <f ca="1">IFERROR(VLOOKUP(ROWS($J$2:J712),$A$2:$B$7000,2,0),"")</f>
        <v>K2P200B</v>
      </c>
    </row>
    <row r="713" spans="1:10">
      <c r="A713" s="330">
        <f ca="1">IF(ISNUMBER(SEARCH($L$2,[1]Database!$A713)),MAX($A$1:A712)+1,0)</f>
        <v>709</v>
      </c>
      <c r="B713" s="625" t="str">
        <f>[1]Database!$A713</f>
        <v>K2C100B</v>
      </c>
      <c r="J713" s="329" t="str">
        <f ca="1">IFERROR(VLOOKUP(ROWS($J$2:J713),$A$2:$B$7000,2,0),"")</f>
        <v>K2C200S</v>
      </c>
    </row>
    <row r="714" spans="1:10">
      <c r="A714" s="330">
        <f ca="1">IF(ISNUMBER(SEARCH($L$2,[1]Database!$A714)),MAX($A$1:A713)+1,0)</f>
        <v>710</v>
      </c>
      <c r="B714" s="625" t="str">
        <f>[1]Database!$A714</f>
        <v>K2P200S</v>
      </c>
      <c r="J714" s="329" t="str">
        <f ca="1">IFERROR(VLOOKUP(ROWS($J$2:J714),$A$2:$B$7000,2,0),"")</f>
        <v>K2C200B</v>
      </c>
    </row>
    <row r="715" spans="1:10">
      <c r="A715" s="330">
        <f ca="1">IF(ISNUMBER(SEARCH($L$2,[1]Database!$A715)),MAX($A$1:A714)+1,0)</f>
        <v>711</v>
      </c>
      <c r="B715" s="625" t="str">
        <f>[1]Database!$A715</f>
        <v>K2P200B</v>
      </c>
      <c r="J715" s="329" t="str">
        <f ca="1">IFERROR(VLOOKUP(ROWS($J$2:J715),$A$2:$B$7000,2,0),"")</f>
        <v>K1D1DEMOS</v>
      </c>
    </row>
    <row r="716" spans="1:10">
      <c r="A716" s="330">
        <f ca="1">IF(ISNUMBER(SEARCH($L$2,[1]Database!$A716)),MAX($A$1:A715)+1,0)</f>
        <v>712</v>
      </c>
      <c r="B716" s="625" t="str">
        <f>[1]Database!$A716</f>
        <v>K2C200S</v>
      </c>
      <c r="J716" s="329" t="str">
        <f ca="1">IFERROR(VLOOKUP(ROWS($J$2:J716),$A$2:$B$7000,2,0),"")</f>
        <v>K1D1DEMOB</v>
      </c>
    </row>
    <row r="717" spans="1:10">
      <c r="A717" s="330">
        <f ca="1">IF(ISNUMBER(SEARCH($L$2,[1]Database!$A717)),MAX($A$1:A716)+1,0)</f>
        <v>713</v>
      </c>
      <c r="B717" s="625" t="str">
        <f>[1]Database!$A717</f>
        <v>K2C200B</v>
      </c>
      <c r="J717" s="329" t="str">
        <f ca="1">IFERROR(VLOOKUP(ROWS($J$2:J717),$A$2:$B$7000,2,0),"")</f>
        <v>K1W200S</v>
      </c>
    </row>
    <row r="718" spans="1:10">
      <c r="A718" s="330">
        <f ca="1">IF(ISNUMBER(SEARCH($L$2,[1]Database!$A718)),MAX($A$1:A717)+1,0)</f>
        <v>714</v>
      </c>
      <c r="B718" s="625" t="str">
        <f>[1]Database!$A718</f>
        <v>K1D1DEMOS</v>
      </c>
      <c r="J718" s="329" t="str">
        <f ca="1">IFERROR(VLOOKUP(ROWS($J$2:J718),$A$2:$B$7000,2,0),"")</f>
        <v>K1W200B</v>
      </c>
    </row>
    <row r="719" spans="1:10">
      <c r="A719" s="330">
        <f ca="1">IF(ISNUMBER(SEARCH($L$2,[1]Database!$A719)),MAX($A$1:A718)+1,0)</f>
        <v>715</v>
      </c>
      <c r="B719" s="625" t="str">
        <f>[1]Database!$A719</f>
        <v>K1D1DEMOB</v>
      </c>
      <c r="J719" s="329" t="str">
        <f ca="1">IFERROR(VLOOKUP(ROWS($J$2:J719),$A$2:$B$7000,2,0),"")</f>
        <v>K1D200S</v>
      </c>
    </row>
    <row r="720" spans="1:10">
      <c r="A720" s="330">
        <f ca="1">IF(ISNUMBER(SEARCH($L$2,[1]Database!$A720)),MAX($A$1:A719)+1,0)</f>
        <v>716</v>
      </c>
      <c r="B720" s="625" t="str">
        <f>[1]Database!$A720</f>
        <v>K1W200S</v>
      </c>
      <c r="J720" s="329" t="str">
        <f ca="1">IFERROR(VLOOKUP(ROWS($J$2:J720),$A$2:$B$7000,2,0),"")</f>
        <v>K1D200B</v>
      </c>
    </row>
    <row r="721" spans="1:10">
      <c r="A721" s="330">
        <f ca="1">IF(ISNUMBER(SEARCH($L$2,[1]Database!$A721)),MAX($A$1:A720)+1,0)</f>
        <v>717</v>
      </c>
      <c r="B721" s="625" t="str">
        <f>[1]Database!$A721</f>
        <v>K1W200B</v>
      </c>
      <c r="J721" s="329" t="str">
        <f ca="1">IFERROR(VLOOKUP(ROWS($J$2:J721),$A$2:$B$7000,2,0),"")</f>
        <v>K1W100S</v>
      </c>
    </row>
    <row r="722" spans="1:10">
      <c r="A722" s="330">
        <f ca="1">IF(ISNUMBER(SEARCH($L$2,[1]Database!$A722)),MAX($A$1:A721)+1,0)</f>
        <v>718</v>
      </c>
      <c r="B722" s="625" t="str">
        <f>[1]Database!$A722</f>
        <v>K1D200S</v>
      </c>
      <c r="J722" s="329" t="str">
        <f ca="1">IFERROR(VLOOKUP(ROWS($J$2:J722),$A$2:$B$7000,2,0),"")</f>
        <v>K1W100B</v>
      </c>
    </row>
    <row r="723" spans="1:10">
      <c r="A723" s="330">
        <f ca="1">IF(ISNUMBER(SEARCH($L$2,[1]Database!$A723)),MAX($A$1:A722)+1,0)</f>
        <v>719</v>
      </c>
      <c r="B723" s="625" t="str">
        <f>[1]Database!$A723</f>
        <v>K1D200B</v>
      </c>
      <c r="J723" s="329" t="str">
        <f ca="1">IFERROR(VLOOKUP(ROWS($J$2:J723),$A$2:$B$7000,2,0),"")</f>
        <v>K1S100S</v>
      </c>
    </row>
    <row r="724" spans="1:10">
      <c r="A724" s="330">
        <f ca="1">IF(ISNUMBER(SEARCH($L$2,[1]Database!$A724)),MAX($A$1:A723)+1,0)</f>
        <v>720</v>
      </c>
      <c r="B724" s="625" t="str">
        <f>[1]Database!$A724</f>
        <v>K1W100S</v>
      </c>
      <c r="J724" s="329" t="str">
        <f ca="1">IFERROR(VLOOKUP(ROWS($J$2:J724),$A$2:$B$7000,2,0),"")</f>
        <v>K1S100B</v>
      </c>
    </row>
    <row r="725" spans="1:10">
      <c r="A725" s="330">
        <f ca="1">IF(ISNUMBER(SEARCH($L$2,[1]Database!$A725)),MAX($A$1:A724)+1,0)</f>
        <v>721</v>
      </c>
      <c r="B725" s="625" t="str">
        <f>[1]Database!$A725</f>
        <v>K1W100B</v>
      </c>
      <c r="J725" s="329" t="str">
        <f ca="1">IFERROR(VLOOKUP(ROWS($J$2:J725),$A$2:$B$7000,2,0),"")</f>
        <v>K1P100S</v>
      </c>
    </row>
    <row r="726" spans="1:10">
      <c r="A726" s="330">
        <f ca="1">IF(ISNUMBER(SEARCH($L$2,[1]Database!$A726)),MAX($A$1:A725)+1,0)</f>
        <v>722</v>
      </c>
      <c r="B726" s="625" t="str">
        <f>[1]Database!$A726</f>
        <v>K1S100S</v>
      </c>
      <c r="J726" s="329" t="str">
        <f ca="1">IFERROR(VLOOKUP(ROWS($J$2:J726),$A$2:$B$7000,2,0),"")</f>
        <v>K1P100B</v>
      </c>
    </row>
    <row r="727" spans="1:10">
      <c r="A727" s="330">
        <f ca="1">IF(ISNUMBER(SEARCH($L$2,[1]Database!$A727)),MAX($A$1:A726)+1,0)</f>
        <v>723</v>
      </c>
      <c r="B727" s="625" t="str">
        <f>[1]Database!$A727</f>
        <v>K1S100B</v>
      </c>
      <c r="J727" s="329" t="str">
        <f ca="1">IFERROR(VLOOKUP(ROWS($J$2:J727),$A$2:$B$7000,2,0),"")</f>
        <v>K1D100S</v>
      </c>
    </row>
    <row r="728" spans="1:10">
      <c r="A728" s="330">
        <f ca="1">IF(ISNUMBER(SEARCH($L$2,[1]Database!$A728)),MAX($A$1:A727)+1,0)</f>
        <v>724</v>
      </c>
      <c r="B728" s="625" t="str">
        <f>[1]Database!$A728</f>
        <v>K1P100S</v>
      </c>
      <c r="J728" s="329" t="str">
        <f ca="1">IFERROR(VLOOKUP(ROWS($J$2:J728),$A$2:$B$7000,2,0),"")</f>
        <v>K1D100B</v>
      </c>
    </row>
    <row r="729" spans="1:10">
      <c r="A729" s="330">
        <f ca="1">IF(ISNUMBER(SEARCH($L$2,[1]Database!$A729)),MAX($A$1:A728)+1,0)</f>
        <v>725</v>
      </c>
      <c r="B729" s="625" t="str">
        <f>[1]Database!$A729</f>
        <v>K1P100B</v>
      </c>
      <c r="J729" s="329" t="str">
        <f ca="1">IFERROR(VLOOKUP(ROWS($J$2:J729),$A$2:$B$7000,2,0),"")</f>
        <v>K1C100S</v>
      </c>
    </row>
    <row r="730" spans="1:10">
      <c r="A730" s="330">
        <f ca="1">IF(ISNUMBER(SEARCH($L$2,[1]Database!$A730)),MAX($A$1:A729)+1,0)</f>
        <v>726</v>
      </c>
      <c r="B730" s="625" t="str">
        <f>[1]Database!$A730</f>
        <v>K1D100S</v>
      </c>
      <c r="J730" s="329" t="str">
        <f ca="1">IFERROR(VLOOKUP(ROWS($J$2:J730),$A$2:$B$7000,2,0),"")</f>
        <v>K1C100B</v>
      </c>
    </row>
    <row r="731" spans="1:10">
      <c r="A731" s="330">
        <f ca="1">IF(ISNUMBER(SEARCH($L$2,[1]Database!$A731)),MAX($A$1:A730)+1,0)</f>
        <v>727</v>
      </c>
      <c r="B731" s="625" t="str">
        <f>[1]Database!$A731</f>
        <v>K1D100B</v>
      </c>
      <c r="J731" s="329" t="str">
        <f ca="1">IFERROR(VLOOKUP(ROWS($J$2:J731),$A$2:$B$7000,2,0),"")</f>
        <v>K1S200S</v>
      </c>
    </row>
    <row r="732" spans="1:10">
      <c r="A732" s="330">
        <f ca="1">IF(ISNUMBER(SEARCH($L$2,[1]Database!$A732)),MAX($A$1:A731)+1,0)</f>
        <v>728</v>
      </c>
      <c r="B732" s="625" t="str">
        <f>[1]Database!$A732</f>
        <v>K1C100S</v>
      </c>
      <c r="J732" s="329" t="str">
        <f ca="1">IFERROR(VLOOKUP(ROWS($J$2:J732),$A$2:$B$7000,2,0),"")</f>
        <v>K1S200B</v>
      </c>
    </row>
    <row r="733" spans="1:10">
      <c r="A733" s="330">
        <f ca="1">IF(ISNUMBER(SEARCH($L$2,[1]Database!$A733)),MAX($A$1:A732)+1,0)</f>
        <v>729</v>
      </c>
      <c r="B733" s="625" t="str">
        <f>[1]Database!$A733</f>
        <v>K1C100B</v>
      </c>
      <c r="J733" s="329" t="str">
        <f ca="1">IFERROR(VLOOKUP(ROWS($J$2:J733),$A$2:$B$7000,2,0),"")</f>
        <v>K1C250S</v>
      </c>
    </row>
    <row r="734" spans="1:10">
      <c r="A734" s="330">
        <f ca="1">IF(ISNUMBER(SEARCH($L$2,[1]Database!$A734)),MAX($A$1:A733)+1,0)</f>
        <v>730</v>
      </c>
      <c r="B734" s="625" t="str">
        <f>[1]Database!$A734</f>
        <v>K1S200S</v>
      </c>
      <c r="J734" s="329" t="str">
        <f ca="1">IFERROR(VLOOKUP(ROWS($J$2:J734),$A$2:$B$7000,2,0),"")</f>
        <v>K1C250B</v>
      </c>
    </row>
    <row r="735" spans="1:10">
      <c r="A735" s="330">
        <f ca="1">IF(ISNUMBER(SEARCH($L$2,[1]Database!$A735)),MAX($A$1:A734)+1,0)</f>
        <v>731</v>
      </c>
      <c r="B735" s="625" t="str">
        <f>[1]Database!$A735</f>
        <v>K1S200B</v>
      </c>
      <c r="J735" s="329" t="str">
        <f ca="1">IFERROR(VLOOKUP(ROWS($J$2:J735),$A$2:$B$7000,2,0),"")</f>
        <v>K1P200S</v>
      </c>
    </row>
    <row r="736" spans="1:10">
      <c r="A736" s="330">
        <f ca="1">IF(ISNUMBER(SEARCH($L$2,[1]Database!$A736)),MAX($A$1:A735)+1,0)</f>
        <v>732</v>
      </c>
      <c r="B736" s="625" t="str">
        <f>[1]Database!$A736</f>
        <v>K1C250S</v>
      </c>
      <c r="J736" s="329" t="str">
        <f ca="1">IFERROR(VLOOKUP(ROWS($J$2:J736),$A$2:$B$7000,2,0),"")</f>
        <v>K1P200B</v>
      </c>
    </row>
    <row r="737" spans="1:10">
      <c r="A737" s="330">
        <f ca="1">IF(ISNUMBER(SEARCH($L$2,[1]Database!$A737)),MAX($A$1:A736)+1,0)</f>
        <v>733</v>
      </c>
      <c r="B737" s="625" t="str">
        <f>[1]Database!$A737</f>
        <v>K1C250B</v>
      </c>
      <c r="J737" s="329" t="str">
        <f ca="1">IFERROR(VLOOKUP(ROWS($J$2:J737),$A$2:$B$7000,2,0),"")</f>
        <v>K1C200S</v>
      </c>
    </row>
    <row r="738" spans="1:10">
      <c r="A738" s="330">
        <f ca="1">IF(ISNUMBER(SEARCH($L$2,[1]Database!$A738)),MAX($A$1:A737)+1,0)</f>
        <v>734</v>
      </c>
      <c r="B738" s="625" t="str">
        <f>[1]Database!$A738</f>
        <v>K1P200S</v>
      </c>
      <c r="J738" s="329" t="str">
        <f ca="1">IFERROR(VLOOKUP(ROWS($J$2:J738),$A$2:$B$7000,2,0),"")</f>
        <v>K1C200B</v>
      </c>
    </row>
    <row r="739" spans="1:10">
      <c r="A739" s="330">
        <f ca="1">IF(ISNUMBER(SEARCH($L$2,[1]Database!$A739)),MAX($A$1:A738)+1,0)</f>
        <v>735</v>
      </c>
      <c r="B739" s="625" t="str">
        <f>[1]Database!$A739</f>
        <v>K1P200B</v>
      </c>
      <c r="J739" s="329" t="str">
        <f ca="1">IFERROR(VLOOKUP(ROWS($J$2:J739),$A$2:$B$7000,2,0),"")</f>
        <v>KSA1018S</v>
      </c>
    </row>
    <row r="740" spans="1:10">
      <c r="A740" s="330">
        <f ca="1">IF(ISNUMBER(SEARCH($L$2,[1]Database!$A740)),MAX($A$1:A739)+1,0)</f>
        <v>736</v>
      </c>
      <c r="B740" s="625" t="str">
        <f>[1]Database!$A740</f>
        <v>K1C200S</v>
      </c>
      <c r="J740" s="329" t="str">
        <f ca="1">IFERROR(VLOOKUP(ROWS($J$2:J740),$A$2:$B$7000,2,0),"")</f>
        <v>KSA1018B</v>
      </c>
    </row>
    <row r="741" spans="1:10">
      <c r="A741" s="330">
        <f ca="1">IF(ISNUMBER(SEARCH($L$2,[1]Database!$A741)),MAX($A$1:A740)+1,0)</f>
        <v>737</v>
      </c>
      <c r="B741" s="625" t="str">
        <f>[1]Database!$A741</f>
        <v>K1C200B</v>
      </c>
      <c r="J741" s="329" t="str">
        <f ca="1">IFERROR(VLOOKUP(ROWS($J$2:J741),$A$2:$B$7000,2,0),"")</f>
        <v>CMA165</v>
      </c>
    </row>
    <row r="742" spans="1:10">
      <c r="A742" s="330">
        <f ca="1">IF(ISNUMBER(SEARCH($L$2,[1]Database!$A742)),MAX($A$1:A741)+1,0)</f>
        <v>738</v>
      </c>
      <c r="B742" s="625" t="str">
        <f>[1]Database!$A742</f>
        <v>KSA1018S</v>
      </c>
      <c r="J742" s="329" t="str">
        <f ca="1">IFERROR(VLOOKUP(ROWS($J$2:J742),$A$2:$B$7000,2,0),"")</f>
        <v>MAC1006S</v>
      </c>
    </row>
    <row r="743" spans="1:10">
      <c r="A743" s="330">
        <f ca="1">IF(ISNUMBER(SEARCH($L$2,[1]Database!$A743)),MAX($A$1:A742)+1,0)</f>
        <v>739</v>
      </c>
      <c r="B743" s="625" t="str">
        <f>[1]Database!$A743</f>
        <v>KSA1018B</v>
      </c>
      <c r="J743" s="329" t="str">
        <f ca="1">IFERROR(VLOOKUP(ROWS($J$2:J743),$A$2:$B$7000,2,0),"")</f>
        <v>MAC1006B</v>
      </c>
    </row>
    <row r="744" spans="1:10">
      <c r="A744" s="330">
        <f ca="1">IF(ISNUMBER(SEARCH($L$2,[1]Database!$A744)),MAX($A$1:A743)+1,0)</f>
        <v>740</v>
      </c>
      <c r="B744" s="625" t="str">
        <f>[1]Database!$A744</f>
        <v>CMA165</v>
      </c>
      <c r="J744" s="329" t="str">
        <f ca="1">IFERROR(VLOOKUP(ROWS($J$2:J744),$A$2:$B$7000,2,0),"")</f>
        <v>MAC1005S</v>
      </c>
    </row>
    <row r="745" spans="1:10">
      <c r="A745" s="330">
        <f ca="1">IF(ISNUMBER(SEARCH($L$2,[1]Database!$A745)),MAX($A$1:A744)+1,0)</f>
        <v>741</v>
      </c>
      <c r="B745" s="625" t="str">
        <f>[1]Database!$A745</f>
        <v>MAC1006S</v>
      </c>
      <c r="J745" s="329" t="str">
        <f ca="1">IFERROR(VLOOKUP(ROWS($J$2:J745),$A$2:$B$7000,2,0),"")</f>
        <v>MAC1005B</v>
      </c>
    </row>
    <row r="746" spans="1:10">
      <c r="A746" s="330">
        <f ca="1">IF(ISNUMBER(SEARCH($L$2,[1]Database!$A746)),MAX($A$1:A745)+1,0)</f>
        <v>742</v>
      </c>
      <c r="B746" s="625" t="str">
        <f>[1]Database!$A746</f>
        <v>MAC1006B</v>
      </c>
      <c r="J746" s="329" t="str">
        <f ca="1">IFERROR(VLOOKUP(ROWS($J$2:J746),$A$2:$B$7000,2,0),"")</f>
        <v>MAC1003S</v>
      </c>
    </row>
    <row r="747" spans="1:10">
      <c r="A747" s="330">
        <f ca="1">IF(ISNUMBER(SEARCH($L$2,[1]Database!$A747)),MAX($A$1:A746)+1,0)</f>
        <v>743</v>
      </c>
      <c r="B747" s="625" t="str">
        <f>[1]Database!$A747</f>
        <v>MAC1005S</v>
      </c>
      <c r="J747" s="329" t="str">
        <f ca="1">IFERROR(VLOOKUP(ROWS($J$2:J747),$A$2:$B$7000,2,0),"")</f>
        <v>MAC1003B</v>
      </c>
    </row>
    <row r="748" spans="1:10">
      <c r="A748" s="330">
        <f ca="1">IF(ISNUMBER(SEARCH($L$2,[1]Database!$A748)),MAX($A$1:A747)+1,0)</f>
        <v>744</v>
      </c>
      <c r="B748" s="625" t="str">
        <f>[1]Database!$A748</f>
        <v>MAC1005B</v>
      </c>
      <c r="J748" s="329" t="str">
        <f ca="1">IFERROR(VLOOKUP(ROWS($J$2:J748),$A$2:$B$7000,2,0),"")</f>
        <v>JSBVS</v>
      </c>
    </row>
    <row r="749" spans="1:10">
      <c r="A749" s="330">
        <f ca="1">IF(ISNUMBER(SEARCH($L$2,[1]Database!$A749)),MAX($A$1:A748)+1,0)</f>
        <v>745</v>
      </c>
      <c r="B749" s="625" t="str">
        <f>[1]Database!$A749</f>
        <v>MAC1003S</v>
      </c>
      <c r="J749" s="329" t="str">
        <f ca="1">IFERROR(VLOOKUP(ROWS($J$2:J749),$A$2:$B$7000,2,0),"")</f>
        <v>JSBVB</v>
      </c>
    </row>
    <row r="750" spans="1:10">
      <c r="A750" s="330">
        <f ca="1">IF(ISNUMBER(SEARCH($L$2,[1]Database!$A750)),MAX($A$1:A749)+1,0)</f>
        <v>746</v>
      </c>
      <c r="B750" s="625" t="str">
        <f>[1]Database!$A750</f>
        <v>MAC1003B</v>
      </c>
      <c r="J750" s="329" t="str">
        <f ca="1">IFERROR(VLOOKUP(ROWS($J$2:J750),$A$2:$B$7000,2,0),"")</f>
        <v>JSB210S</v>
      </c>
    </row>
    <row r="751" spans="1:10">
      <c r="A751" s="330">
        <f ca="1">IF(ISNUMBER(SEARCH($L$2,[1]Database!$A751)),MAX($A$1:A750)+1,0)</f>
        <v>747</v>
      </c>
      <c r="B751" s="625" t="str">
        <f>[1]Database!$A751</f>
        <v>JSBVS</v>
      </c>
      <c r="J751" s="329" t="str">
        <f ca="1">IFERROR(VLOOKUP(ROWS($J$2:J751),$A$2:$B$7000,2,0),"")</f>
        <v>JSB210B</v>
      </c>
    </row>
    <row r="752" spans="1:10">
      <c r="A752" s="330">
        <f ca="1">IF(ISNUMBER(SEARCH($L$2,[1]Database!$A752)),MAX($A$1:A751)+1,0)</f>
        <v>748</v>
      </c>
      <c r="B752" s="625" t="str">
        <f>[1]Database!$A752</f>
        <v>JSBVB</v>
      </c>
      <c r="J752" s="329" t="str">
        <f ca="1">IFERROR(VLOOKUP(ROWS($J$2:J752),$A$2:$B$7000,2,0),"")</f>
        <v>KSA1015S</v>
      </c>
    </row>
    <row r="753" spans="1:10">
      <c r="A753" s="330">
        <f ca="1">IF(ISNUMBER(SEARCH($L$2,[1]Database!$A753)),MAX($A$1:A752)+1,0)</f>
        <v>749</v>
      </c>
      <c r="B753" s="625" t="str">
        <f>[1]Database!$A753</f>
        <v>JSB210S</v>
      </c>
      <c r="J753" s="329" t="str">
        <f ca="1">IFERROR(VLOOKUP(ROWS($J$2:J753),$A$2:$B$7000,2,0),"")</f>
        <v>KSA1015B</v>
      </c>
    </row>
    <row r="754" spans="1:10">
      <c r="A754" s="330">
        <f ca="1">IF(ISNUMBER(SEARCH($L$2,[1]Database!$A754)),MAX($A$1:A753)+1,0)</f>
        <v>750</v>
      </c>
      <c r="B754" s="625" t="str">
        <f>[1]Database!$A754</f>
        <v>JSB210B</v>
      </c>
      <c r="J754" s="329" t="str">
        <f ca="1">IFERROR(VLOOKUP(ROWS($J$2:J754),$A$2:$B$7000,2,0),"")</f>
        <v>KSA1016B</v>
      </c>
    </row>
    <row r="755" spans="1:10">
      <c r="A755" s="330">
        <f ca="1">IF(ISNUMBER(SEARCH($L$2,[1]Database!$A755)),MAX($A$1:A754)+1,0)</f>
        <v>751</v>
      </c>
      <c r="B755" s="625" t="str">
        <f>[1]Database!$A755</f>
        <v>KSA1015S</v>
      </c>
      <c r="J755" s="329" t="str">
        <f ca="1">IFERROR(VLOOKUP(ROWS($J$2:J755),$A$2:$B$7000,2,0),"")</f>
        <v>KSA1016S</v>
      </c>
    </row>
    <row r="756" spans="1:10">
      <c r="A756" s="330">
        <f ca="1">IF(ISNUMBER(SEARCH($L$2,[1]Database!$A756)),MAX($A$1:A755)+1,0)</f>
        <v>752</v>
      </c>
      <c r="B756" s="625" t="str">
        <f>[1]Database!$A756</f>
        <v>KSA1015B</v>
      </c>
      <c r="J756" s="329" t="str">
        <f ca="1">IFERROR(VLOOKUP(ROWS($J$2:J756),$A$2:$B$7000,2,0),"")</f>
        <v>MAC118S</v>
      </c>
    </row>
    <row r="757" spans="1:10">
      <c r="A757" s="330">
        <f ca="1">IF(ISNUMBER(SEARCH($L$2,[1]Database!$A757)),MAX($A$1:A756)+1,0)</f>
        <v>753</v>
      </c>
      <c r="B757" s="625" t="str">
        <f>[1]Database!$A757</f>
        <v>KSA1016B</v>
      </c>
      <c r="J757" s="329" t="str">
        <f ca="1">IFERROR(VLOOKUP(ROWS($J$2:J757),$A$2:$B$7000,2,0),"")</f>
        <v>MAC118B</v>
      </c>
    </row>
    <row r="758" spans="1:10">
      <c r="A758" s="330">
        <f ca="1">IF(ISNUMBER(SEARCH($L$2,[1]Database!$A758)),MAX($A$1:A757)+1,0)</f>
        <v>754</v>
      </c>
      <c r="B758" s="625" t="str">
        <f>[1]Database!$A758</f>
        <v>KSA1016S</v>
      </c>
      <c r="J758" s="329" t="str">
        <f ca="1">IFERROR(VLOOKUP(ROWS($J$2:J758),$A$2:$B$7000,2,0),"")</f>
        <v>MAC501B</v>
      </c>
    </row>
    <row r="759" spans="1:10">
      <c r="A759" s="330">
        <f ca="1">IF(ISNUMBER(SEARCH($L$2,[1]Database!$A759)),MAX($A$1:A758)+1,0)</f>
        <v>755</v>
      </c>
      <c r="B759" s="625" t="str">
        <f>[1]Database!$A759</f>
        <v>MAC118S</v>
      </c>
      <c r="J759" s="329" t="str">
        <f ca="1">IFERROR(VLOOKUP(ROWS($J$2:J759),$A$2:$B$7000,2,0),"")</f>
        <v>JWDIWVB</v>
      </c>
    </row>
    <row r="760" spans="1:10">
      <c r="A760" s="330">
        <f ca="1">IF(ISNUMBER(SEARCH($L$2,[1]Database!$A760)),MAX($A$1:A759)+1,0)</f>
        <v>756</v>
      </c>
      <c r="B760" s="625" t="str">
        <f>[1]Database!$A760</f>
        <v>MAC118B</v>
      </c>
      <c r="J760" s="329" t="str">
        <f ca="1">IFERROR(VLOOKUP(ROWS($J$2:J760),$A$2:$B$7000,2,0),"")</f>
        <v>JWDIW210B</v>
      </c>
    </row>
    <row r="761" spans="1:10">
      <c r="A761" s="330">
        <f ca="1">IF(ISNUMBER(SEARCH($L$2,[1]Database!$A761)),MAX($A$1:A760)+1,0)</f>
        <v>757</v>
      </c>
      <c r="B761" s="625" t="str">
        <f>[1]Database!$A761</f>
        <v>MAC501B</v>
      </c>
      <c r="J761" s="329" t="str">
        <f ca="1">IFERROR(VLOOKUP(ROWS($J$2:J761),$A$2:$B$7000,2,0),"")</f>
        <v>JHSVS</v>
      </c>
    </row>
    <row r="762" spans="1:10">
      <c r="A762" s="330">
        <f ca="1">IF(ISNUMBER(SEARCH($L$2,[1]Database!$A762)),MAX($A$1:A761)+1,0)</f>
        <v>758</v>
      </c>
      <c r="B762" s="625" t="str">
        <f>[1]Database!$A762</f>
        <v>JWDIWVB</v>
      </c>
      <c r="J762" s="329" t="str">
        <f ca="1">IFERROR(VLOOKUP(ROWS($J$2:J762),$A$2:$B$7000,2,0),"")</f>
        <v>JHSVB</v>
      </c>
    </row>
    <row r="763" spans="1:10">
      <c r="A763" s="330">
        <f ca="1">IF(ISNUMBER(SEARCH($L$2,[1]Database!$A763)),MAX($A$1:A762)+1,0)</f>
        <v>759</v>
      </c>
      <c r="B763" s="625" t="str">
        <f>[1]Database!$A763</f>
        <v>JWDIW210B</v>
      </c>
      <c r="J763" s="329" t="str">
        <f ca="1">IFERROR(VLOOKUP(ROWS($J$2:J763),$A$2:$B$7000,2,0),"")</f>
        <v>JHS210S</v>
      </c>
    </row>
    <row r="764" spans="1:10">
      <c r="A764" s="330">
        <f ca="1">IF(ISNUMBER(SEARCH($L$2,[1]Database!$A764)),MAX($A$1:A763)+1,0)</f>
        <v>760</v>
      </c>
      <c r="B764" s="625" t="str">
        <f>[1]Database!$A764</f>
        <v>JHSVS</v>
      </c>
      <c r="J764" s="329" t="str">
        <f ca="1">IFERROR(VLOOKUP(ROWS($J$2:J764),$A$2:$B$7000,2,0),"")</f>
        <v>JHS210B</v>
      </c>
    </row>
    <row r="765" spans="1:10">
      <c r="A765" s="330">
        <f ca="1">IF(ISNUMBER(SEARCH($L$2,[1]Database!$A765)),MAX($A$1:A764)+1,0)</f>
        <v>761</v>
      </c>
      <c r="B765" s="625" t="str">
        <f>[1]Database!$A765</f>
        <v>JHSVB</v>
      </c>
      <c r="J765" s="329" t="str">
        <f ca="1">IFERROR(VLOOKUP(ROWS($J$2:J765),$A$2:$B$7000,2,0),"")</f>
        <v>FSBIB</v>
      </c>
    </row>
    <row r="766" spans="1:10">
      <c r="A766" s="330">
        <f ca="1">IF(ISNUMBER(SEARCH($L$2,[1]Database!$A766)),MAX($A$1:A765)+1,0)</f>
        <v>762</v>
      </c>
      <c r="B766" s="625" t="str">
        <f>[1]Database!$A766</f>
        <v>JHS210S</v>
      </c>
      <c r="J766" s="329" t="str">
        <f ca="1">IFERROR(VLOOKUP(ROWS($J$2:J766),$A$2:$B$7000,2,0),"")</f>
        <v>FSBI2B</v>
      </c>
    </row>
    <row r="767" spans="1:10">
      <c r="A767" s="330">
        <f ca="1">IF(ISNUMBER(SEARCH($L$2,[1]Database!$A767)),MAX($A$1:A766)+1,0)</f>
        <v>763</v>
      </c>
      <c r="B767" s="625" t="str">
        <f>[1]Database!$A767</f>
        <v>JHS210B</v>
      </c>
      <c r="J767" s="329" t="str">
        <f ca="1">IFERROR(VLOOKUP(ROWS($J$2:J767),$A$2:$B$7000,2,0),"")</f>
        <v>RPAXXXX</v>
      </c>
    </row>
    <row r="768" spans="1:10">
      <c r="A768" s="330">
        <f ca="1">IF(ISNUMBER(SEARCH($L$2,[1]Database!$A768)),MAX($A$1:A767)+1,0)</f>
        <v>764</v>
      </c>
      <c r="B768" s="625" t="str">
        <f>[1]Database!$A768</f>
        <v>FSBIB</v>
      </c>
      <c r="J768" s="329" t="str">
        <f ca="1">IFERROR(VLOOKUP(ROWS($J$2:J768),$A$2:$B$7000,2,0),"")</f>
        <v>CMA385</v>
      </c>
    </row>
    <row r="769" spans="1:10">
      <c r="A769" s="330">
        <f ca="1">IF(ISNUMBER(SEARCH($L$2,[1]Database!$A769)),MAX($A$1:A768)+1,0)</f>
        <v>765</v>
      </c>
      <c r="B769" s="625" t="str">
        <f>[1]Database!$A769</f>
        <v>FSBI2B</v>
      </c>
      <c r="J769" s="329" t="str">
        <f ca="1">IFERROR(VLOOKUP(ROWS($J$2:J769),$A$2:$B$7000,2,0),"")</f>
        <v>SSMUW</v>
      </c>
    </row>
    <row r="770" spans="1:10">
      <c r="A770" s="330">
        <f ca="1">IF(ISNUMBER(SEARCH($L$2,[1]Database!$A770)),MAX($A$1:A769)+1,0)</f>
        <v>766</v>
      </c>
      <c r="B770" s="625" t="str">
        <f>[1]Database!$A770</f>
        <v>RPAXXXX</v>
      </c>
      <c r="J770" s="329" t="str">
        <f ca="1">IFERROR(VLOOKUP(ROWS($J$2:J770),$A$2:$B$7000,2,0),"")</f>
        <v>SSMUS</v>
      </c>
    </row>
    <row r="771" spans="1:10">
      <c r="A771" s="330">
        <f ca="1">IF(ISNUMBER(SEARCH($L$2,[1]Database!$A771)),MAX($A$1:A770)+1,0)</f>
        <v>767</v>
      </c>
      <c r="B771" s="625" t="str">
        <f>[1]Database!$A771</f>
        <v>CMA385</v>
      </c>
      <c r="J771" s="329" t="str">
        <f ca="1">IFERROR(VLOOKUP(ROWS($J$2:J771),$A$2:$B$7000,2,0),"")</f>
        <v>SSMU</v>
      </c>
    </row>
    <row r="772" spans="1:10">
      <c r="A772" s="330">
        <f ca="1">IF(ISNUMBER(SEARCH($L$2,[1]Database!$A772)),MAX($A$1:A771)+1,0)</f>
        <v>768</v>
      </c>
      <c r="B772" s="625" t="str">
        <f>[1]Database!$A772</f>
        <v>SSMUW</v>
      </c>
      <c r="J772" s="329" t="str">
        <f ca="1">IFERROR(VLOOKUP(ROWS($J$2:J772),$A$2:$B$7000,2,0),"")</f>
        <v>SSBUW</v>
      </c>
    </row>
    <row r="773" spans="1:10">
      <c r="A773" s="330">
        <f ca="1">IF(ISNUMBER(SEARCH($L$2,[1]Database!$A773)),MAX($A$1:A772)+1,0)</f>
        <v>769</v>
      </c>
      <c r="B773" s="625" t="str">
        <f>[1]Database!$A773</f>
        <v>SSMUS</v>
      </c>
      <c r="J773" s="329" t="str">
        <f ca="1">IFERROR(VLOOKUP(ROWS($J$2:J773),$A$2:$B$7000,2,0),"")</f>
        <v>SSBUS</v>
      </c>
    </row>
    <row r="774" spans="1:10">
      <c r="A774" s="330">
        <f ca="1">IF(ISNUMBER(SEARCH($L$2,[1]Database!$A774)),MAX($A$1:A773)+1,0)</f>
        <v>770</v>
      </c>
      <c r="B774" s="625" t="str">
        <f>[1]Database!$A774</f>
        <v>SSMU</v>
      </c>
      <c r="J774" s="329" t="str">
        <f ca="1">IFERROR(VLOOKUP(ROWS($J$2:J774),$A$2:$B$7000,2,0),"")</f>
        <v>SSBU</v>
      </c>
    </row>
    <row r="775" spans="1:10">
      <c r="A775" s="330">
        <f ca="1">IF(ISNUMBER(SEARCH($L$2,[1]Database!$A775)),MAX($A$1:A774)+1,0)</f>
        <v>771</v>
      </c>
      <c r="B775" s="625" t="str">
        <f>[1]Database!$A775</f>
        <v>SSBUW</v>
      </c>
      <c r="J775" s="329" t="str">
        <f ca="1">IFERROR(VLOOKUP(ROWS($J$2:J775),$A$2:$B$7000,2,0),"")</f>
        <v>WBM2E</v>
      </c>
    </row>
    <row r="776" spans="1:10">
      <c r="A776" s="330">
        <f ca="1">IF(ISNUMBER(SEARCH($L$2,[1]Database!$A776)),MAX($A$1:A775)+1,0)</f>
        <v>772</v>
      </c>
      <c r="B776" s="625" t="str">
        <f>[1]Database!$A776</f>
        <v>SSBUS</v>
      </c>
      <c r="J776" s="329" t="str">
        <f ca="1">IFERROR(VLOOKUP(ROWS($J$2:J776),$A$2:$B$7000,2,0),"")</f>
        <v>WBM2</v>
      </c>
    </row>
    <row r="777" spans="1:10">
      <c r="A777" s="330">
        <f ca="1">IF(ISNUMBER(SEARCH($L$2,[1]Database!$A777)),MAX($A$1:A776)+1,0)</f>
        <v>773</v>
      </c>
      <c r="B777" s="625" t="str">
        <f>[1]Database!$A777</f>
        <v>SSBU</v>
      </c>
      <c r="J777" s="329" t="str">
        <f ca="1">IFERROR(VLOOKUP(ROWS($J$2:J777),$A$2:$B$7000,2,0),"")</f>
        <v>CMSI</v>
      </c>
    </row>
    <row r="778" spans="1:10">
      <c r="A778" s="330">
        <f ca="1">IF(ISNUMBER(SEARCH($L$2,[1]Database!$A778)),MAX($A$1:A777)+1,0)</f>
        <v>774</v>
      </c>
      <c r="B778" s="625" t="str">
        <f>[1]Database!$A778</f>
        <v>WBM2E</v>
      </c>
      <c r="J778" s="329" t="str">
        <f ca="1">IFERROR(VLOOKUP(ROWS($J$2:J778),$A$2:$B$7000,2,0),"")</f>
        <v>WMIS</v>
      </c>
    </row>
    <row r="779" spans="1:10">
      <c r="A779" s="330">
        <f ca="1">IF(ISNUMBER(SEARCH($L$2,[1]Database!$A779)),MAX($A$1:A778)+1,0)</f>
        <v>775</v>
      </c>
      <c r="B779" s="625" t="str">
        <f>[1]Database!$A779</f>
        <v>WBM2</v>
      </c>
      <c r="J779" s="329" t="str">
        <f ca="1">IFERROR(VLOOKUP(ROWS($J$2:J779),$A$2:$B$7000,2,0),"")</f>
        <v>CMA160</v>
      </c>
    </row>
    <row r="780" spans="1:10">
      <c r="A780" s="330">
        <f ca="1">IF(ISNUMBER(SEARCH($L$2,[1]Database!$A780)),MAX($A$1:A779)+1,0)</f>
        <v>776</v>
      </c>
      <c r="B780" s="625" t="str">
        <f>[1]Database!$A780</f>
        <v>CMSI</v>
      </c>
      <c r="J780" s="329" t="str">
        <f ca="1">IFERROR(VLOOKUP(ROWS($J$2:J780),$A$2:$B$7000,2,0),"")</f>
        <v>IR10</v>
      </c>
    </row>
    <row r="781" spans="1:10">
      <c r="A781" s="330">
        <f ca="1">IF(ISNUMBER(SEARCH($L$2,[1]Database!$A781)),MAX($A$1:A780)+1,0)</f>
        <v>777</v>
      </c>
      <c r="B781" s="625" t="str">
        <f>[1]Database!$A781</f>
        <v>WMIS</v>
      </c>
      <c r="J781" s="329" t="str">
        <f ca="1">IFERROR(VLOOKUP(ROWS($J$2:J781),$A$2:$B$7000,2,0),"")</f>
        <v>PAC521P</v>
      </c>
    </row>
    <row r="782" spans="1:10">
      <c r="A782" s="330">
        <f ca="1">IF(ISNUMBER(SEARCH($L$2,[1]Database!$A782)),MAX($A$1:A781)+1,0)</f>
        <v>778</v>
      </c>
      <c r="B782" s="625" t="str">
        <f>[1]Database!$A782</f>
        <v>CMA160</v>
      </c>
      <c r="J782" s="329" t="str">
        <f ca="1">IFERROR(VLOOKUP(ROWS($J$2:J782),$A$2:$B$7000,2,0),"")</f>
        <v>KCE110S</v>
      </c>
    </row>
    <row r="783" spans="1:10">
      <c r="A783" s="330">
        <f ca="1">IF(ISNUMBER(SEARCH($L$2,[1]Database!$A783)),MAX($A$1:A782)+1,0)</f>
        <v>779</v>
      </c>
      <c r="B783" s="625" t="str">
        <f>[1]Database!$A783</f>
        <v>IR10</v>
      </c>
      <c r="J783" s="329" t="str">
        <f ca="1">IFERROR(VLOOKUP(ROWS($J$2:J783),$A$2:$B$7000,2,0),"")</f>
        <v>MPTVB</v>
      </c>
    </row>
    <row r="784" spans="1:10">
      <c r="A784" s="330">
        <f ca="1">IF(ISNUMBER(SEARCH($L$2,[1]Database!$A784)),MAX($A$1:A783)+1,0)</f>
        <v>780</v>
      </c>
      <c r="B784" s="625" t="str">
        <f>[1]Database!$A784</f>
        <v>PAC521P</v>
      </c>
      <c r="J784" s="329" t="str">
        <f ca="1">IFERROR(VLOOKUP(ROWS($J$2:J784),$A$2:$B$7000,2,0),"")</f>
        <v>MPTUB</v>
      </c>
    </row>
    <row r="785" spans="1:10">
      <c r="A785" s="330">
        <f ca="1">IF(ISNUMBER(SEARCH($L$2,[1]Database!$A785)),MAX($A$1:A784)+1,0)</f>
        <v>781</v>
      </c>
      <c r="B785" s="625" t="str">
        <f>[1]Database!$A785</f>
        <v>KCE110S</v>
      </c>
      <c r="J785" s="329" t="str">
        <f ca="1">IFERROR(VLOOKUP(ROWS($J$2:J785),$A$2:$B$7000,2,0),"")</f>
        <v>KTG320S</v>
      </c>
    </row>
    <row r="786" spans="1:10">
      <c r="A786" s="330">
        <f ca="1">IF(ISNUMBER(SEARCH($L$2,[1]Database!$A786)),MAX($A$1:A785)+1,0)</f>
        <v>782</v>
      </c>
      <c r="B786" s="625" t="str">
        <f>[1]Database!$A786</f>
        <v>MPTVB</v>
      </c>
      <c r="J786" s="329" t="str">
        <f ca="1">IFERROR(VLOOKUP(ROWS($J$2:J786),$A$2:$B$7000,2,0),"")</f>
        <v>KTG320B</v>
      </c>
    </row>
    <row r="787" spans="1:10">
      <c r="A787" s="330">
        <f ca="1">IF(ISNUMBER(SEARCH($L$2,[1]Database!$A787)),MAX($A$1:A786)+1,0)</f>
        <v>783</v>
      </c>
      <c r="B787" s="625" t="str">
        <f>[1]Database!$A787</f>
        <v>MPTUB</v>
      </c>
      <c r="J787" s="329" t="str">
        <f ca="1">IFERROR(VLOOKUP(ROWS($J$2:J787),$A$2:$B$7000,2,0),"")</f>
        <v>KTG220S</v>
      </c>
    </row>
    <row r="788" spans="1:10">
      <c r="A788" s="330">
        <f ca="1">IF(ISNUMBER(SEARCH($L$2,[1]Database!$A788)),MAX($A$1:A787)+1,0)</f>
        <v>784</v>
      </c>
      <c r="B788" s="625" t="str">
        <f>[1]Database!$A788</f>
        <v>KTG320S</v>
      </c>
      <c r="J788" s="329" t="str">
        <f ca="1">IFERROR(VLOOKUP(ROWS($J$2:J788),$A$2:$B$7000,2,0),"")</f>
        <v>KTG220B</v>
      </c>
    </row>
    <row r="789" spans="1:10">
      <c r="A789" s="330">
        <f ca="1">IF(ISNUMBER(SEARCH($L$2,[1]Database!$A789)),MAX($A$1:A788)+1,0)</f>
        <v>785</v>
      </c>
      <c r="B789" s="625" t="str">
        <f>[1]Database!$A789</f>
        <v>KTG320B</v>
      </c>
      <c r="J789" s="329" t="str">
        <f ca="1">IFERROR(VLOOKUP(ROWS($J$2:J789),$A$2:$B$7000,2,0),"")</f>
        <v>KPY220S</v>
      </c>
    </row>
    <row r="790" spans="1:10">
      <c r="A790" s="330">
        <f ca="1">IF(ISNUMBER(SEARCH($L$2,[1]Database!$A790)),MAX($A$1:A789)+1,0)</f>
        <v>786</v>
      </c>
      <c r="B790" s="625" t="str">
        <f>[1]Database!$A790</f>
        <v>KTG220S</v>
      </c>
      <c r="J790" s="329" t="str">
        <f ca="1">IFERROR(VLOOKUP(ROWS($J$2:J790),$A$2:$B$7000,2,0),"")</f>
        <v>KPY220B</v>
      </c>
    </row>
    <row r="791" spans="1:10">
      <c r="A791" s="330">
        <f ca="1">IF(ISNUMBER(SEARCH($L$2,[1]Database!$A791)),MAX($A$1:A790)+1,0)</f>
        <v>787</v>
      </c>
      <c r="B791" s="625" t="str">
        <f>[1]Database!$A791</f>
        <v>KTG220B</v>
      </c>
      <c r="J791" s="329" t="str">
        <f ca="1">IFERROR(VLOOKUP(ROWS($J$2:J791),$A$2:$B$7000,2,0),"")</f>
        <v>KWK110B</v>
      </c>
    </row>
    <row r="792" spans="1:10">
      <c r="A792" s="330">
        <f ca="1">IF(ISNUMBER(SEARCH($L$2,[1]Database!$A792)),MAX($A$1:A791)+1,0)</f>
        <v>788</v>
      </c>
      <c r="B792" s="625" t="str">
        <f>[1]Database!$A792</f>
        <v>KPY220S</v>
      </c>
      <c r="J792" s="329" t="str">
        <f ca="1">IFERROR(VLOOKUP(ROWS($J$2:J792),$A$2:$B$7000,2,0),"")</f>
        <v>KSA1009S</v>
      </c>
    </row>
    <row r="793" spans="1:10">
      <c r="A793" s="330">
        <f ca="1">IF(ISNUMBER(SEARCH($L$2,[1]Database!$A793)),MAX($A$1:A792)+1,0)</f>
        <v>789</v>
      </c>
      <c r="B793" s="625" t="str">
        <f>[1]Database!$A793</f>
        <v>KPY220B</v>
      </c>
      <c r="J793" s="329" t="str">
        <f ca="1">IFERROR(VLOOKUP(ROWS($J$2:J793),$A$2:$B$7000,2,0),"")</f>
        <v>KSA1009B</v>
      </c>
    </row>
    <row r="794" spans="1:10">
      <c r="A794" s="330">
        <f ca="1">IF(ISNUMBER(SEARCH($L$2,[1]Database!$A794)),MAX($A$1:A793)+1,0)</f>
        <v>790</v>
      </c>
      <c r="B794" s="625" t="str">
        <f>[1]Database!$A794</f>
        <v>KWK110B</v>
      </c>
      <c r="J794" s="329" t="str">
        <f ca="1">IFERROR(VLOOKUP(ROWS($J$2:J794),$A$2:$B$7000,2,0),"")</f>
        <v>PSMH2482</v>
      </c>
    </row>
    <row r="795" spans="1:10">
      <c r="A795" s="330">
        <f ca="1">IF(ISNUMBER(SEARCH($L$2,[1]Database!$A795)),MAX($A$1:A794)+1,0)</f>
        <v>791</v>
      </c>
      <c r="B795" s="625" t="str">
        <f>[1]Database!$A795</f>
        <v>KSA1009S</v>
      </c>
      <c r="J795" s="329" t="str">
        <f ca="1">IFERROR(VLOOKUP(ROWS($J$2:J795),$A$2:$B$7000,2,0),"")</f>
        <v>PSMH2682</v>
      </c>
    </row>
    <row r="796" spans="1:10">
      <c r="A796" s="330">
        <f ca="1">IF(ISNUMBER(SEARCH($L$2,[1]Database!$A796)),MAX($A$1:A795)+1,0)</f>
        <v>792</v>
      </c>
      <c r="B796" s="625" t="str">
        <f>[1]Database!$A796</f>
        <v>KSA1009B</v>
      </c>
      <c r="J796" s="329" t="str">
        <f ca="1">IFERROR(VLOOKUP(ROWS($J$2:J796),$A$2:$B$7000,2,0),"")</f>
        <v>PSH2000</v>
      </c>
    </row>
    <row r="797" spans="1:10">
      <c r="A797" s="330">
        <f ca="1">IF(ISNUMBER(SEARCH($L$2,[1]Database!$A797)),MAX($A$1:A796)+1,0)</f>
        <v>793</v>
      </c>
      <c r="B797" s="625" t="str">
        <f>[1]Database!$A797</f>
        <v>PSMH2482</v>
      </c>
      <c r="J797" s="329" t="str">
        <f ca="1">IFERROR(VLOOKUP(ROWS($J$2:J797),$A$2:$B$7000,2,0),"")</f>
        <v>PPH2000</v>
      </c>
    </row>
    <row r="798" spans="1:10">
      <c r="A798" s="330">
        <f ca="1">IF(ISNUMBER(SEARCH($L$2,[1]Database!$A798)),MAX($A$1:A797)+1,0)</f>
        <v>794</v>
      </c>
      <c r="B798" s="625" t="str">
        <f>[1]Database!$A798</f>
        <v>PSMH2682</v>
      </c>
      <c r="J798" s="329" t="str">
        <f ca="1">IFERROR(VLOOKUP(ROWS($J$2:J798),$A$2:$B$7000,2,0),"")</f>
        <v>PSMH2840</v>
      </c>
    </row>
    <row r="799" spans="1:10">
      <c r="A799" s="330">
        <f ca="1">IF(ISNUMBER(SEARCH($L$2,[1]Database!$A799)),MAX($A$1:A798)+1,0)</f>
        <v>795</v>
      </c>
      <c r="B799" s="625" t="str">
        <f>[1]Database!$A799</f>
        <v>PSH2000</v>
      </c>
      <c r="J799" s="329" t="str">
        <f ca="1">IFERROR(VLOOKUP(ROWS($J$2:J799),$A$2:$B$7000,2,0),"")</f>
        <v>PSBH2070</v>
      </c>
    </row>
    <row r="800" spans="1:10">
      <c r="A800" s="330">
        <f ca="1">IF(ISNUMBER(SEARCH($L$2,[1]Database!$A800)),MAX($A$1:A799)+1,0)</f>
        <v>796</v>
      </c>
      <c r="B800" s="625" t="str">
        <f>[1]Database!$A800</f>
        <v>PPH2000</v>
      </c>
      <c r="J800" s="329" t="str">
        <f ca="1">IFERROR(VLOOKUP(ROWS($J$2:J800),$A$2:$B$7000,2,0),"")</f>
        <v>PAC770</v>
      </c>
    </row>
    <row r="801" spans="1:10">
      <c r="A801" s="330">
        <f ca="1">IF(ISNUMBER(SEARCH($L$2,[1]Database!$A801)),MAX($A$1:A800)+1,0)</f>
        <v>797</v>
      </c>
      <c r="B801" s="625" t="str">
        <f>[1]Database!$A801</f>
        <v>PSMH2840</v>
      </c>
      <c r="J801" s="329" t="str">
        <f ca="1">IFERROR(VLOOKUP(ROWS($J$2:J801),$A$2:$B$7000,2,0),"")</f>
        <v>PACHFK2</v>
      </c>
    </row>
    <row r="802" spans="1:10">
      <c r="A802" s="330">
        <f ca="1">IF(ISNUMBER(SEARCH($L$2,[1]Database!$A802)),MAX($A$1:A801)+1,0)</f>
        <v>798</v>
      </c>
      <c r="B802" s="625" t="str">
        <f>[1]Database!$A802</f>
        <v>PSBH2070</v>
      </c>
      <c r="J802" s="329" t="str">
        <f ca="1">IFERROR(VLOOKUP(ROWS($J$2:J802),$A$2:$B$7000,2,0),"")</f>
        <v>FHB3746</v>
      </c>
    </row>
    <row r="803" spans="1:10">
      <c r="A803" s="330">
        <f ca="1">IF(ISNUMBER(SEARCH($L$2,[1]Database!$A803)),MAX($A$1:A802)+1,0)</f>
        <v>799</v>
      </c>
      <c r="B803" s="625" t="str">
        <f>[1]Database!$A803</f>
        <v>PAC770</v>
      </c>
      <c r="J803" s="329" t="str">
        <f ca="1">IFERROR(VLOOKUP(ROWS($J$2:J803),$A$2:$B$7000,2,0),"")</f>
        <v>VCMU</v>
      </c>
    </row>
    <row r="804" spans="1:10">
      <c r="A804" s="330">
        <f ca="1">IF(ISNUMBER(SEARCH($L$2,[1]Database!$A804)),MAX($A$1:A803)+1,0)</f>
        <v>800</v>
      </c>
      <c r="B804" s="625" t="str">
        <f>[1]Database!$A804</f>
        <v>PACHFK2</v>
      </c>
      <c r="J804" s="329" t="str">
        <f ca="1">IFERROR(VLOOKUP(ROWS($J$2:J804),$A$2:$B$7000,2,0),"")</f>
        <v>HC1</v>
      </c>
    </row>
    <row r="805" spans="1:10">
      <c r="A805" s="330">
        <f ca="1">IF(ISNUMBER(SEARCH($L$2,[1]Database!$A805)),MAX($A$1:A804)+1,0)</f>
        <v>801</v>
      </c>
      <c r="B805" s="625" t="str">
        <f>[1]Database!$A805</f>
        <v>FHB3746</v>
      </c>
      <c r="J805" s="329" t="str">
        <f ca="1">IFERROR(VLOOKUP(ROWS($J$2:J805),$A$2:$B$7000,2,0),"")</f>
        <v>HB81X</v>
      </c>
    </row>
    <row r="806" spans="1:10">
      <c r="A806" s="330">
        <f ca="1">IF(ISNUMBER(SEARCH($L$2,[1]Database!$A806)),MAX($A$1:A805)+1,0)</f>
        <v>802</v>
      </c>
      <c r="B806" s="625" t="str">
        <f>[1]Database!$A806</f>
        <v>VCMU</v>
      </c>
      <c r="J806" s="329" t="str">
        <f ca="1">IFERROR(VLOOKUP(ROWS($J$2:J806),$A$2:$B$7000,2,0),"")</f>
        <v>FHB5746</v>
      </c>
    </row>
    <row r="807" spans="1:10">
      <c r="A807" s="330">
        <f ca="1">IF(ISNUMBER(SEARCH($L$2,[1]Database!$A807)),MAX($A$1:A806)+1,0)</f>
        <v>803</v>
      </c>
      <c r="B807" s="625" t="str">
        <f>[1]Database!$A807</f>
        <v>HC1</v>
      </c>
      <c r="J807" s="329" t="str">
        <f ca="1">IFERROR(VLOOKUP(ROWS($J$2:J807),$A$2:$B$7000,2,0),"")</f>
        <v>FHB3532</v>
      </c>
    </row>
    <row r="808" spans="1:10">
      <c r="A808" s="330">
        <f ca="1">IF(ISNUMBER(SEARCH($L$2,[1]Database!$A808)),MAX($A$1:A807)+1,0)</f>
        <v>804</v>
      </c>
      <c r="B808" s="625" t="str">
        <f>[1]Database!$A808</f>
        <v>HB81X</v>
      </c>
      <c r="J808" s="329" t="str">
        <f ca="1">IFERROR(VLOOKUP(ROWS($J$2:J808),$A$2:$B$7000,2,0),"")</f>
        <v>FHB5536</v>
      </c>
    </row>
    <row r="809" spans="1:10">
      <c r="A809" s="330">
        <f ca="1">IF(ISNUMBER(SEARCH($L$2,[1]Database!$A809)),MAX($A$1:A808)+1,0)</f>
        <v>805</v>
      </c>
      <c r="B809" s="625" t="str">
        <f>[1]Database!$A809</f>
        <v>FHB5746</v>
      </c>
      <c r="J809" s="329" t="str">
        <f ca="1">IFERROR(VLOOKUP(ROWS($J$2:J809),$A$2:$B$7000,2,0),"")</f>
        <v>FHB5364</v>
      </c>
    </row>
    <row r="810" spans="1:10">
      <c r="A810" s="330">
        <f ca="1">IF(ISNUMBER(SEARCH($L$2,[1]Database!$A810)),MAX($A$1:A809)+1,0)</f>
        <v>806</v>
      </c>
      <c r="B810" s="625" t="str">
        <f>[1]Database!$A810</f>
        <v>FHB3532</v>
      </c>
      <c r="J810" s="329" t="str">
        <f ca="1">IFERROR(VLOOKUP(ROWS($J$2:J810),$A$2:$B$7000,2,0),"")</f>
        <v>FHB3536</v>
      </c>
    </row>
    <row r="811" spans="1:10">
      <c r="A811" s="330">
        <f ca="1">IF(ISNUMBER(SEARCH($L$2,[1]Database!$A811)),MAX($A$1:A810)+1,0)</f>
        <v>807</v>
      </c>
      <c r="B811" s="625" t="str">
        <f>[1]Database!$A811</f>
        <v>FHB5536</v>
      </c>
      <c r="J811" s="329" t="str">
        <f ca="1">IFERROR(VLOOKUP(ROWS($J$2:J811),$A$2:$B$7000,2,0),"")</f>
        <v>FHB3241</v>
      </c>
    </row>
    <row r="812" spans="1:10">
      <c r="A812" s="330">
        <f ca="1">IF(ISNUMBER(SEARCH($L$2,[1]Database!$A812)),MAX($A$1:A811)+1,0)</f>
        <v>808</v>
      </c>
      <c r="B812" s="625" t="str">
        <f>[1]Database!$A812</f>
        <v>FHB5364</v>
      </c>
      <c r="J812" s="329" t="str">
        <f ca="1">IFERROR(VLOOKUP(ROWS($J$2:J812),$A$2:$B$7000,2,0),"")</f>
        <v>FHB3045</v>
      </c>
    </row>
    <row r="813" spans="1:10">
      <c r="A813" s="330">
        <f ca="1">IF(ISNUMBER(SEARCH($L$2,[1]Database!$A813)),MAX($A$1:A812)+1,0)</f>
        <v>809</v>
      </c>
      <c r="B813" s="625" t="str">
        <f>[1]Database!$A813</f>
        <v>FHB3536</v>
      </c>
      <c r="J813" s="329" t="str">
        <f ca="1">IFERROR(VLOOKUP(ROWS($J$2:J813),$A$2:$B$7000,2,0),"")</f>
        <v>FHB3044</v>
      </c>
    </row>
    <row r="814" spans="1:10">
      <c r="A814" s="330">
        <f ca="1">IF(ISNUMBER(SEARCH($L$2,[1]Database!$A814)),MAX($A$1:A813)+1,0)</f>
        <v>810</v>
      </c>
      <c r="B814" s="625" t="str">
        <f>[1]Database!$A814</f>
        <v>FHB3241</v>
      </c>
      <c r="J814" s="329" t="str">
        <f ca="1">IFERROR(VLOOKUP(ROWS($J$2:J814),$A$2:$B$7000,2,0),"")</f>
        <v>SMA651</v>
      </c>
    </row>
    <row r="815" spans="1:10">
      <c r="A815" s="330">
        <f ca="1">IF(ISNUMBER(SEARCH($L$2,[1]Database!$A815)),MAX($A$1:A814)+1,0)</f>
        <v>811</v>
      </c>
      <c r="B815" s="625" t="str">
        <f>[1]Database!$A815</f>
        <v>FHB3045</v>
      </c>
      <c r="J815" s="329" t="str">
        <f ca="1">IFERROR(VLOOKUP(ROWS($J$2:J815),$A$2:$B$7000,2,0),"")</f>
        <v>PCMU</v>
      </c>
    </row>
    <row r="816" spans="1:10">
      <c r="A816" s="330">
        <f ca="1">IF(ISNUMBER(SEARCH($L$2,[1]Database!$A816)),MAX($A$1:A815)+1,0)</f>
        <v>812</v>
      </c>
      <c r="B816" s="625" t="str">
        <f>[1]Database!$A816</f>
        <v>FHB3044</v>
      </c>
      <c r="J816" s="329" t="str">
        <f ca="1">IFERROR(VLOOKUP(ROWS($J$2:J816),$A$2:$B$7000,2,0),"")</f>
        <v>PCM2000B</v>
      </c>
    </row>
    <row r="817" spans="1:10">
      <c r="A817" s="330">
        <f ca="1">IF(ISNUMBER(SEARCH($L$2,[1]Database!$A817)),MAX($A$1:A816)+1,0)</f>
        <v>813</v>
      </c>
      <c r="B817" s="625" t="str">
        <f>[1]Database!$A817</f>
        <v>SMA651</v>
      </c>
      <c r="J817" s="329" t="str">
        <f ca="1">IFERROR(VLOOKUP(ROWS($J$2:J817),$A$2:$B$7000,2,0),"")</f>
        <v>SLBXXXX</v>
      </c>
    </row>
    <row r="818" spans="1:10">
      <c r="A818" s="330">
        <f ca="1">IF(ISNUMBER(SEARCH($L$2,[1]Database!$A818)),MAX($A$1:A817)+1,0)</f>
        <v>814</v>
      </c>
      <c r="B818" s="625" t="str">
        <f>[1]Database!$A818</f>
        <v>PCMU</v>
      </c>
      <c r="J818" s="329" t="str">
        <f ca="1">IFERROR(VLOOKUP(ROWS($J$2:J818),$A$2:$B$7000,2,0),"")</f>
        <v>KRA202S</v>
      </c>
    </row>
    <row r="819" spans="1:10">
      <c r="A819" s="330">
        <f ca="1">IF(ISNUMBER(SEARCH($L$2,[1]Database!$A819)),MAX($A$1:A818)+1,0)</f>
        <v>815</v>
      </c>
      <c r="B819" s="625" t="str">
        <f>[1]Database!$A819</f>
        <v>PCM2000B</v>
      </c>
      <c r="J819" s="329" t="str">
        <f ca="1">IFERROR(VLOOKUP(ROWS($J$2:J819),$A$2:$B$7000,2,0),"")</f>
        <v>KRA202B</v>
      </c>
    </row>
    <row r="820" spans="1:10">
      <c r="A820" s="330">
        <f ca="1">IF(ISNUMBER(SEARCH($L$2,[1]Database!$A820)),MAX($A$1:A819)+1,0)</f>
        <v>816</v>
      </c>
      <c r="B820" s="625" t="str">
        <f>[1]Database!$A820</f>
        <v>SLBXXXX</v>
      </c>
      <c r="J820" s="329" t="str">
        <f ca="1">IFERROR(VLOOKUP(ROWS($J$2:J820),$A$2:$B$7000,2,0),"")</f>
        <v>KRA202</v>
      </c>
    </row>
    <row r="821" spans="1:10">
      <c r="A821" s="330">
        <f ca="1">IF(ISNUMBER(SEARCH($L$2,[1]Database!$A821)),MAX($A$1:A820)+1,0)</f>
        <v>817</v>
      </c>
      <c r="B821" s="625" t="str">
        <f>[1]Database!$A821</f>
        <v>KRA202S</v>
      </c>
      <c r="J821" s="329" t="str">
        <f ca="1">IFERROR(VLOOKUP(ROWS($J$2:J821),$A$2:$B$7000,2,0),"")</f>
        <v>KTA1007S</v>
      </c>
    </row>
    <row r="822" spans="1:10">
      <c r="A822" s="330">
        <f ca="1">IF(ISNUMBER(SEARCH($L$2,[1]Database!$A822)),MAX($A$1:A821)+1,0)</f>
        <v>818</v>
      </c>
      <c r="B822" s="625" t="str">
        <f>[1]Database!$A822</f>
        <v>KRA202B</v>
      </c>
      <c r="J822" s="329" t="str">
        <f ca="1">IFERROR(VLOOKUP(ROWS($J$2:J822),$A$2:$B$7000,2,0),"")</f>
        <v>KTA1007B</v>
      </c>
    </row>
    <row r="823" spans="1:10">
      <c r="A823" s="330">
        <f ca="1">IF(ISNUMBER(SEARCH($L$2,[1]Database!$A823)),MAX($A$1:A822)+1,0)</f>
        <v>819</v>
      </c>
      <c r="B823" s="625" t="str">
        <f>[1]Database!$A823</f>
        <v>KRA202</v>
      </c>
      <c r="J823" s="329" t="str">
        <f ca="1">IFERROR(VLOOKUP(ROWS($J$2:J823),$A$2:$B$7000,2,0),"")</f>
        <v>KTA1000S</v>
      </c>
    </row>
    <row r="824" spans="1:10">
      <c r="A824" s="330">
        <f ca="1">IF(ISNUMBER(SEARCH($L$2,[1]Database!$A824)),MAX($A$1:A823)+1,0)</f>
        <v>820</v>
      </c>
      <c r="B824" s="625" t="str">
        <f>[1]Database!$A824</f>
        <v>KTA1007S</v>
      </c>
      <c r="J824" s="329" t="str">
        <f ca="1">IFERROR(VLOOKUP(ROWS($J$2:J824),$A$2:$B$7000,2,0),"")</f>
        <v>KTA1000B</v>
      </c>
    </row>
    <row r="825" spans="1:10">
      <c r="A825" s="330">
        <f ca="1">IF(ISNUMBER(SEARCH($L$2,[1]Database!$A825)),MAX($A$1:A824)+1,0)</f>
        <v>821</v>
      </c>
      <c r="B825" s="625" t="str">
        <f>[1]Database!$A825</f>
        <v>KTA1007B</v>
      </c>
      <c r="J825" s="329" t="str">
        <f ca="1">IFERROR(VLOOKUP(ROWS($J$2:J825),$A$2:$B$7000,2,0),"")</f>
        <v>KRA204S</v>
      </c>
    </row>
    <row r="826" spans="1:10">
      <c r="A826" s="330">
        <f ca="1">IF(ISNUMBER(SEARCH($L$2,[1]Database!$A826)),MAX($A$1:A825)+1,0)</f>
        <v>822</v>
      </c>
      <c r="B826" s="625" t="str">
        <f>[1]Database!$A826</f>
        <v>KTA1000S</v>
      </c>
      <c r="J826" s="329" t="str">
        <f ca="1">IFERROR(VLOOKUP(ROWS($J$2:J826),$A$2:$B$7000,2,0),"")</f>
        <v>KRA204B</v>
      </c>
    </row>
    <row r="827" spans="1:10">
      <c r="A827" s="330">
        <f ca="1">IF(ISNUMBER(SEARCH($L$2,[1]Database!$A827)),MAX($A$1:A826)+1,0)</f>
        <v>823</v>
      </c>
      <c r="B827" s="625" t="str">
        <f>[1]Database!$A827</f>
        <v>KTA1000B</v>
      </c>
      <c r="J827" s="329" t="str">
        <f ca="1">IFERROR(VLOOKUP(ROWS($J$2:J827),$A$2:$B$7000,2,0),"")</f>
        <v>FCA102</v>
      </c>
    </row>
    <row r="828" spans="1:10">
      <c r="A828" s="330">
        <f ca="1">IF(ISNUMBER(SEARCH($L$2,[1]Database!$A828)),MAX($A$1:A827)+1,0)</f>
        <v>824</v>
      </c>
      <c r="B828" s="625" t="str">
        <f>[1]Database!$A828</f>
        <v>KRA204S</v>
      </c>
      <c r="J828" s="329" t="str">
        <f ca="1">IFERROR(VLOOKUP(ROWS($J$2:J828),$A$2:$B$7000,2,0),"")</f>
        <v>FCA101</v>
      </c>
    </row>
    <row r="829" spans="1:10">
      <c r="A829" s="330">
        <f ca="1">IF(ISNUMBER(SEARCH($L$2,[1]Database!$A829)),MAX($A$1:A828)+1,0)</f>
        <v>825</v>
      </c>
      <c r="B829" s="625" t="str">
        <f>[1]Database!$A829</f>
        <v>KRA204B</v>
      </c>
      <c r="J829" s="329" t="str">
        <f ca="1">IFERROR(VLOOKUP(ROWS($J$2:J829),$A$2:$B$7000,2,0),"")</f>
        <v>MSMVU</v>
      </c>
    </row>
    <row r="830" spans="1:10">
      <c r="A830" s="330">
        <f ca="1">IF(ISNUMBER(SEARCH($L$2,[1]Database!$A830)),MAX($A$1:A829)+1,0)</f>
        <v>826</v>
      </c>
      <c r="B830" s="625" t="str">
        <f>[1]Database!$A830</f>
        <v>FCA102</v>
      </c>
      <c r="J830" s="329" t="str">
        <f ca="1">IFERROR(VLOOKUP(ROWS($J$2:J830),$A$2:$B$7000,2,0),"")</f>
        <v>LSMVU</v>
      </c>
    </row>
    <row r="831" spans="1:10">
      <c r="A831" s="330">
        <f ca="1">IF(ISNUMBER(SEARCH($L$2,[1]Database!$A831)),MAX($A$1:A830)+1,0)</f>
        <v>827</v>
      </c>
      <c r="B831" s="625" t="str">
        <f>[1]Database!$A831</f>
        <v>FCA101</v>
      </c>
      <c r="J831" s="329" t="str">
        <f ca="1">IFERROR(VLOOKUP(ROWS($J$2:J831),$A$2:$B$7000,2,0),"")</f>
        <v>FCA103</v>
      </c>
    </row>
    <row r="832" spans="1:10">
      <c r="A832" s="330">
        <f ca="1">IF(ISNUMBER(SEARCH($L$2,[1]Database!$A832)),MAX($A$1:A831)+1,0)</f>
        <v>828</v>
      </c>
      <c r="B832" s="625" t="str">
        <f>[1]Database!$A832</f>
        <v>MSMVU</v>
      </c>
      <c r="J832" s="329" t="str">
        <f ca="1">IFERROR(VLOOKUP(ROWS($J$2:J832),$A$2:$B$7000,2,0),"")</f>
        <v>FCA3X1U</v>
      </c>
    </row>
    <row r="833" spans="1:10">
      <c r="A833" s="330">
        <f ca="1">IF(ISNUMBER(SEARCH($L$2,[1]Database!$A833)),MAX($A$1:A832)+1,0)</f>
        <v>829</v>
      </c>
      <c r="B833" s="625" t="str">
        <f>[1]Database!$A833</f>
        <v>LSMVU</v>
      </c>
      <c r="J833" s="329" t="str">
        <f ca="1">IFERROR(VLOOKUP(ROWS($J$2:J833),$A$2:$B$7000,2,0),"")</f>
        <v>FCA2X1U</v>
      </c>
    </row>
    <row r="834" spans="1:10">
      <c r="A834" s="330">
        <f ca="1">IF(ISNUMBER(SEARCH($L$2,[1]Database!$A834)),MAX($A$1:A833)+1,0)</f>
        <v>830</v>
      </c>
      <c r="B834" s="625" t="str">
        <f>[1]Database!$A834</f>
        <v>FCA103</v>
      </c>
      <c r="J834" s="329" t="str">
        <f ca="1">IFERROR(VLOOKUP(ROWS($J$2:J834),$A$2:$B$7000,2,0),"")</f>
        <v>LVM3X3U</v>
      </c>
    </row>
    <row r="835" spans="1:10">
      <c r="A835" s="330">
        <f ca="1">IF(ISNUMBER(SEARCH($L$2,[1]Database!$A835)),MAX($A$1:A834)+1,0)</f>
        <v>831</v>
      </c>
      <c r="B835" s="625" t="str">
        <f>[1]Database!$A835</f>
        <v>FCA3X1U</v>
      </c>
      <c r="J835" s="329" t="str">
        <f ca="1">IFERROR(VLOOKUP(ROWS($J$2:J835),$A$2:$B$7000,2,0),"")</f>
        <v>LVM3X2U</v>
      </c>
    </row>
    <row r="836" spans="1:10">
      <c r="A836" s="330">
        <f ca="1">IF(ISNUMBER(SEARCH($L$2,[1]Database!$A836)),MAX($A$1:A835)+1,0)</f>
        <v>832</v>
      </c>
      <c r="B836" s="625" t="str">
        <f>[1]Database!$A836</f>
        <v>FCA2X1U</v>
      </c>
      <c r="J836" s="329" t="str">
        <f ca="1">IFERROR(VLOOKUP(ROWS($J$2:J836),$A$2:$B$7000,2,0),"")</f>
        <v>LVM2X2U</v>
      </c>
    </row>
    <row r="837" spans="1:10">
      <c r="A837" s="330">
        <f ca="1">IF(ISNUMBER(SEARCH($L$2,[1]Database!$A837)),MAX($A$1:A836)+1,0)</f>
        <v>833</v>
      </c>
      <c r="B837" s="625" t="str">
        <f>[1]Database!$A837</f>
        <v>LVM3X3U</v>
      </c>
      <c r="J837" s="329" t="str">
        <f ca="1">IFERROR(VLOOKUP(ROWS($J$2:J837),$A$2:$B$7000,2,0),"")</f>
        <v>KTP230S</v>
      </c>
    </row>
    <row r="838" spans="1:10">
      <c r="A838" s="330">
        <f ca="1">IF(ISNUMBER(SEARCH($L$2,[1]Database!$A838)),MAX($A$1:A837)+1,0)</f>
        <v>834</v>
      </c>
      <c r="B838" s="625" t="str">
        <f>[1]Database!$A838</f>
        <v>LVM3X2U</v>
      </c>
      <c r="J838" s="329" t="str">
        <f ca="1">IFERROR(VLOOKUP(ROWS($J$2:J838),$A$2:$B$7000,2,0),"")</f>
        <v>KTP230B</v>
      </c>
    </row>
    <row r="839" spans="1:10">
      <c r="A839" s="330">
        <f ca="1">IF(ISNUMBER(SEARCH($L$2,[1]Database!$A839)),MAX($A$1:A838)+1,0)</f>
        <v>835</v>
      </c>
      <c r="B839" s="625" t="str">
        <f>[1]Database!$A839</f>
        <v>LVM2X2U</v>
      </c>
      <c r="J839" s="329" t="str">
        <f ca="1">IFERROR(VLOOKUP(ROWS($J$2:J839),$A$2:$B$7000,2,0),"")</f>
        <v>KTP440S</v>
      </c>
    </row>
    <row r="840" spans="1:10">
      <c r="A840" s="330">
        <f ca="1">IF(ISNUMBER(SEARCH($L$2,[1]Database!$A840)),MAX($A$1:A839)+1,0)</f>
        <v>836</v>
      </c>
      <c r="B840" s="625" t="str">
        <f>[1]Database!$A840</f>
        <v>KTP230S</v>
      </c>
      <c r="J840" s="329" t="str">
        <f ca="1">IFERROR(VLOOKUP(ROWS($J$2:J840),$A$2:$B$7000,2,0),"")</f>
        <v>KTP440B</v>
      </c>
    </row>
    <row r="841" spans="1:10">
      <c r="A841" s="330">
        <f ca="1">IF(ISNUMBER(SEARCH($L$2,[1]Database!$A841)),MAX($A$1:A840)+1,0)</f>
        <v>837</v>
      </c>
      <c r="B841" s="625" t="str">
        <f>[1]Database!$A841</f>
        <v>KTP230B</v>
      </c>
      <c r="J841" s="329" t="str">
        <f ca="1">IFERROR(VLOOKUP(ROWS($J$2:J841),$A$2:$B$7000,2,0),"")</f>
        <v>KTP320S</v>
      </c>
    </row>
    <row r="842" spans="1:10">
      <c r="A842" s="330">
        <f ca="1">IF(ISNUMBER(SEARCH($L$2,[1]Database!$A842)),MAX($A$1:A841)+1,0)</f>
        <v>838</v>
      </c>
      <c r="B842" s="625" t="str">
        <f>[1]Database!$A842</f>
        <v>KTP440S</v>
      </c>
      <c r="J842" s="329" t="str">
        <f ca="1">IFERROR(VLOOKUP(ROWS($J$2:J842),$A$2:$B$7000,2,0),"")</f>
        <v>KTP320B</v>
      </c>
    </row>
    <row r="843" spans="1:10">
      <c r="A843" s="330">
        <f ca="1">IF(ISNUMBER(SEARCH($L$2,[1]Database!$A843)),MAX($A$1:A842)+1,0)</f>
        <v>839</v>
      </c>
      <c r="B843" s="625" t="str">
        <f>[1]Database!$A843</f>
        <v>KTP440B</v>
      </c>
      <c r="J843" s="329" t="str">
        <f ca="1">IFERROR(VLOOKUP(ROWS($J$2:J843),$A$2:$B$7000,2,0),"")</f>
        <v>KTP220S</v>
      </c>
    </row>
    <row r="844" spans="1:10">
      <c r="A844" s="330">
        <f ca="1">IF(ISNUMBER(SEARCH($L$2,[1]Database!$A844)),MAX($A$1:A843)+1,0)</f>
        <v>840</v>
      </c>
      <c r="B844" s="625" t="str">
        <f>[1]Database!$A844</f>
        <v>KTP320S</v>
      </c>
      <c r="J844" s="329" t="str">
        <f ca="1">IFERROR(VLOOKUP(ROWS($J$2:J844),$A$2:$B$7000,2,0),"")</f>
        <v>KTP220B</v>
      </c>
    </row>
    <row r="845" spans="1:10">
      <c r="A845" s="330">
        <f ca="1">IF(ISNUMBER(SEARCH($L$2,[1]Database!$A845)),MAX($A$1:A844)+1,0)</f>
        <v>841</v>
      </c>
      <c r="B845" s="625" t="str">
        <f>[1]Database!$A845</f>
        <v>KTP320B</v>
      </c>
      <c r="J845" s="329" t="str">
        <f ca="1">IFERROR(VLOOKUP(ROWS($J$2:J845),$A$2:$B$7000,2,0),"")</f>
        <v>KTA1002S</v>
      </c>
    </row>
    <row r="846" spans="1:10">
      <c r="A846" s="330">
        <f ca="1">IF(ISNUMBER(SEARCH($L$2,[1]Database!$A846)),MAX($A$1:A845)+1,0)</f>
        <v>842</v>
      </c>
      <c r="B846" s="625" t="str">
        <f>[1]Database!$A846</f>
        <v>KTP220S</v>
      </c>
      <c r="J846" s="329" t="str">
        <f ca="1">IFERROR(VLOOKUP(ROWS($J$2:J846),$A$2:$B$7000,2,0),"")</f>
        <v>KTA1002B</v>
      </c>
    </row>
    <row r="847" spans="1:10">
      <c r="A847" s="330">
        <f ca="1">IF(ISNUMBER(SEARCH($L$2,[1]Database!$A847)),MAX($A$1:A846)+1,0)</f>
        <v>843</v>
      </c>
      <c r="B847" s="625" t="str">
        <f>[1]Database!$A847</f>
        <v>KTP220B</v>
      </c>
      <c r="J847" s="329" t="str">
        <f ca="1">IFERROR(VLOOKUP(ROWS($J$2:J847),$A$2:$B$7000,2,0),"")</f>
        <v>FSM4100</v>
      </c>
    </row>
    <row r="848" spans="1:10">
      <c r="A848" s="330">
        <f ca="1">IF(ISNUMBER(SEARCH($L$2,[1]Database!$A848)),MAX($A$1:A847)+1,0)</f>
        <v>844</v>
      </c>
      <c r="B848" s="625" t="str">
        <f>[1]Database!$A848</f>
        <v>KTA1002S</v>
      </c>
      <c r="J848" s="329" t="str">
        <f ca="1">IFERROR(VLOOKUP(ROWS($J$2:J848),$A$2:$B$7000,2,0),"")</f>
        <v>FSP4100S</v>
      </c>
    </row>
    <row r="849" spans="1:10">
      <c r="A849" s="330">
        <f ca="1">IF(ISNUMBER(SEARCH($L$2,[1]Database!$A849)),MAX($A$1:A848)+1,0)</f>
        <v>845</v>
      </c>
      <c r="B849" s="625" t="str">
        <f>[1]Database!$A849</f>
        <v>KTA1002B</v>
      </c>
      <c r="J849" s="329" t="str">
        <f ca="1">IFERROR(VLOOKUP(ROWS($J$2:J849),$A$2:$B$7000,2,0),"")</f>
        <v>FSP4100B</v>
      </c>
    </row>
    <row r="850" spans="1:10">
      <c r="A850" s="330">
        <f ca="1">IF(ISNUMBER(SEARCH($L$2,[1]Database!$A850)),MAX($A$1:A849)+1,0)</f>
        <v>846</v>
      </c>
      <c r="B850" s="625" t="str">
        <f>[1]Database!$A850</f>
        <v>FSM4100</v>
      </c>
      <c r="J850" s="329" t="str">
        <f ca="1">IFERROR(VLOOKUP(ROWS($J$2:J850),$A$2:$B$7000,2,0),"")</f>
        <v>FDP4100S</v>
      </c>
    </row>
    <row r="851" spans="1:10">
      <c r="A851" s="330">
        <f ca="1">IF(ISNUMBER(SEARCH($L$2,[1]Database!$A851)),MAX($A$1:A850)+1,0)</f>
        <v>847</v>
      </c>
      <c r="B851" s="625" t="str">
        <f>[1]Database!$A851</f>
        <v>FSP4100S</v>
      </c>
      <c r="J851" s="329" t="str">
        <f ca="1">IFERROR(VLOOKUP(ROWS($J$2:J851),$A$2:$B$7000,2,0),"")</f>
        <v>FDP4100B</v>
      </c>
    </row>
    <row r="852" spans="1:10">
      <c r="A852" s="330">
        <f ca="1">IF(ISNUMBER(SEARCH($L$2,[1]Database!$A852)),MAX($A$1:A851)+1,0)</f>
        <v>848</v>
      </c>
      <c r="B852" s="625" t="str">
        <f>[1]Database!$A852</f>
        <v>FSP4100B</v>
      </c>
      <c r="J852" s="329" t="str">
        <f ca="1">IFERROR(VLOOKUP(ROWS($J$2:J852),$A$2:$B$7000,2,0),"")</f>
        <v>CMA250</v>
      </c>
    </row>
    <row r="853" spans="1:10">
      <c r="A853" s="330">
        <f ca="1">IF(ISNUMBER(SEARCH($L$2,[1]Database!$A853)),MAX($A$1:A852)+1,0)</f>
        <v>849</v>
      </c>
      <c r="B853" s="625" t="str">
        <f>[1]Database!$A853</f>
        <v>FDP4100S</v>
      </c>
      <c r="J853" s="329" t="str">
        <f ca="1">IFERROR(VLOOKUP(ROWS($J$2:J853),$A$2:$B$7000,2,0),"")</f>
        <v>CMA345</v>
      </c>
    </row>
    <row r="854" spans="1:10">
      <c r="A854" s="330">
        <f ca="1">IF(ISNUMBER(SEARCH($L$2,[1]Database!$A854)),MAX($A$1:A853)+1,0)</f>
        <v>850</v>
      </c>
      <c r="B854" s="625" t="str">
        <f>[1]Database!$A854</f>
        <v>FDP4100B</v>
      </c>
      <c r="J854" s="329" t="str">
        <f ca="1">IFERROR(VLOOKUP(ROWS($J$2:J854),$A$2:$B$7000,2,0),"")</f>
        <v>FSB018BLK</v>
      </c>
    </row>
    <row r="855" spans="1:10">
      <c r="A855" s="330">
        <f ca="1">IF(ISNUMBER(SEARCH($L$2,[1]Database!$A855)),MAX($A$1:A854)+1,0)</f>
        <v>851</v>
      </c>
      <c r="B855" s="625" t="str">
        <f>[1]Database!$A855</f>
        <v>CMA250</v>
      </c>
      <c r="J855" s="329" t="str">
        <f ca="1">IFERROR(VLOOKUP(ROWS($J$2:J855),$A$2:$B$7000,2,0),"")</f>
        <v>FPMXXXX</v>
      </c>
    </row>
    <row r="856" spans="1:10">
      <c r="A856" s="330">
        <f ca="1">IF(ISNUMBER(SEARCH($L$2,[1]Database!$A856)),MAX($A$1:A855)+1,0)</f>
        <v>852</v>
      </c>
      <c r="B856" s="625" t="str">
        <f>[1]Database!$A856</f>
        <v>CMA345</v>
      </c>
      <c r="J856" s="329" t="str">
        <f ca="1">IFERROR(VLOOKUP(ROWS($J$2:J856),$A$2:$B$7000,2,0),"")</f>
        <v>FSMXXXX</v>
      </c>
    </row>
    <row r="857" spans="1:10">
      <c r="A857" s="330">
        <f ca="1">IF(ISNUMBER(SEARCH($L$2,[1]Database!$A857)),MAX($A$1:A856)+1,0)</f>
        <v>853</v>
      </c>
      <c r="B857" s="625" t="str">
        <f>[1]Database!$A857</f>
        <v>FSB018BLK</v>
      </c>
      <c r="J857" s="329" t="str">
        <f ca="1">IFERROR(VLOOKUP(ROWS($J$2:J857),$A$2:$B$7000,2,0),"")</f>
        <v>PAC522</v>
      </c>
    </row>
    <row r="858" spans="1:10">
      <c r="A858" s="330">
        <f ca="1">IF(ISNUMBER(SEARCH($L$2,[1]Database!$A858)),MAX($A$1:A857)+1,0)</f>
        <v>854</v>
      </c>
      <c r="B858" s="625" t="str">
        <f>[1]Database!$A858</f>
        <v>FPMXXXX</v>
      </c>
      <c r="J858" s="329" t="str">
        <f ca="1">IFERROR(VLOOKUP(ROWS($J$2:J858),$A$2:$B$7000,2,0),"")</f>
        <v>PAC516</v>
      </c>
    </row>
    <row r="859" spans="1:10">
      <c r="A859" s="330">
        <f ca="1">IF(ISNUMBER(SEARCH($L$2,[1]Database!$A859)),MAX($A$1:A858)+1,0)</f>
        <v>855</v>
      </c>
      <c r="B859" s="625" t="str">
        <f>[1]Database!$A859</f>
        <v>FSMXXXX</v>
      </c>
      <c r="J859" s="329" t="str">
        <f ca="1">IFERROR(VLOOKUP(ROWS($J$2:J859),$A$2:$B$7000,2,0),"")</f>
        <v>FSPXXXX</v>
      </c>
    </row>
    <row r="860" spans="1:10">
      <c r="A860" s="330">
        <f ca="1">IF(ISNUMBER(SEARCH($L$2,[1]Database!$A860)),MAX($A$1:A859)+1,0)</f>
        <v>856</v>
      </c>
      <c r="B860" s="625" t="str">
        <f>[1]Database!$A860</f>
        <v>PAC522</v>
      </c>
      <c r="J860" s="329" t="str">
        <f ca="1">IFERROR(VLOOKUP(ROWS($J$2:J860),$A$2:$B$7000,2,0),"")</f>
        <v>FDPXXXX</v>
      </c>
    </row>
    <row r="861" spans="1:10">
      <c r="A861" s="330">
        <f ca="1">IF(ISNUMBER(SEARCH($L$2,[1]Database!$A861)),MAX($A$1:A860)+1,0)</f>
        <v>857</v>
      </c>
      <c r="B861" s="625" t="str">
        <f>[1]Database!$A861</f>
        <v>PAC516</v>
      </c>
      <c r="J861" s="329" t="str">
        <f ca="1">IFERROR(VLOOKUP(ROWS($J$2:J861),$A$2:$B$7000,2,0),"")</f>
        <v>FSBXXXX</v>
      </c>
    </row>
    <row r="862" spans="1:10">
      <c r="A862" s="330">
        <f ca="1">IF(ISNUMBER(SEARCH($L$2,[1]Database!$A862)),MAX($A$1:A861)+1,0)</f>
        <v>858</v>
      </c>
      <c r="B862" s="625" t="str">
        <f>[1]Database!$A862</f>
        <v>FSPXXXX</v>
      </c>
      <c r="J862" s="329" t="str">
        <f ca="1">IFERROR(VLOOKUP(ROWS($J$2:J862),$A$2:$B$7000,2,0),"")</f>
        <v>MSRXXXX</v>
      </c>
    </row>
    <row r="863" spans="1:10">
      <c r="A863" s="330">
        <f ca="1">IF(ISNUMBER(SEARCH($L$2,[1]Database!$A863)),MAX($A$1:A862)+1,0)</f>
        <v>859</v>
      </c>
      <c r="B863" s="625" t="str">
        <f>[1]Database!$A863</f>
        <v>FDPXXXX</v>
      </c>
      <c r="J863" s="329" t="str">
        <f ca="1">IFERROR(VLOOKUP(ROWS($J$2:J863),$A$2:$B$7000,2,0),"")</f>
        <v>CMS009S</v>
      </c>
    </row>
    <row r="864" spans="1:10">
      <c r="A864" s="330">
        <f ca="1">IF(ISNUMBER(SEARCH($L$2,[1]Database!$A864)),MAX($A$1:A863)+1,0)</f>
        <v>860</v>
      </c>
      <c r="B864" s="625" t="str">
        <f>[1]Database!$A864</f>
        <v>FSBXXXX</v>
      </c>
      <c r="J864" s="329" t="str">
        <f ca="1">IFERROR(VLOOKUP(ROWS($J$2:J864),$A$2:$B$7000,2,0),"")</f>
        <v>CMS009W</v>
      </c>
    </row>
    <row r="865" spans="1:10">
      <c r="A865" s="330">
        <f ca="1">IF(ISNUMBER(SEARCH($L$2,[1]Database!$A865)),MAX($A$1:A864)+1,0)</f>
        <v>861</v>
      </c>
      <c r="B865" s="625" t="str">
        <f>[1]Database!$A865</f>
        <v>MSRXXXX</v>
      </c>
      <c r="J865" s="329" t="str">
        <f ca="1">IFERROR(VLOOKUP(ROWS($J$2:J865),$A$2:$B$7000,2,0),"")</f>
        <v>CMS009</v>
      </c>
    </row>
    <row r="866" spans="1:10">
      <c r="A866" s="330">
        <f ca="1">IF(ISNUMBER(SEARCH($L$2,[1]Database!$A866)),MAX($A$1:A865)+1,0)</f>
        <v>862</v>
      </c>
      <c r="B866" s="625" t="str">
        <f>[1]Database!$A866</f>
        <v>CMS009S</v>
      </c>
      <c r="J866" s="329" t="str">
        <f ca="1">IFERROR(VLOOKUP(ROWS($J$2:J866),$A$2:$B$7000,2,0),"")</f>
        <v>CMS072S</v>
      </c>
    </row>
    <row r="867" spans="1:10">
      <c r="A867" s="330">
        <f ca="1">IF(ISNUMBER(SEARCH($L$2,[1]Database!$A867)),MAX($A$1:A866)+1,0)</f>
        <v>863</v>
      </c>
      <c r="B867" s="625" t="str">
        <f>[1]Database!$A867</f>
        <v>CMS009W</v>
      </c>
      <c r="J867" s="329" t="str">
        <f ca="1">IFERROR(VLOOKUP(ROWS($J$2:J867),$A$2:$B$7000,2,0),"")</f>
        <v>CMS072</v>
      </c>
    </row>
    <row r="868" spans="1:10">
      <c r="A868" s="330">
        <f ca="1">IF(ISNUMBER(SEARCH($L$2,[1]Database!$A868)),MAX($A$1:A867)+1,0)</f>
        <v>864</v>
      </c>
      <c r="B868" s="625" t="str">
        <f>[1]Database!$A868</f>
        <v>CMS009</v>
      </c>
      <c r="J868" s="329" t="str">
        <f ca="1">IFERROR(VLOOKUP(ROWS($J$2:J868),$A$2:$B$7000,2,0),"")</f>
        <v>CMS072W</v>
      </c>
    </row>
    <row r="869" spans="1:10">
      <c r="A869" s="330">
        <f ca="1">IF(ISNUMBER(SEARCH($L$2,[1]Database!$A869)),MAX($A$1:A868)+1,0)</f>
        <v>865</v>
      </c>
      <c r="B869" s="625" t="str">
        <f>[1]Database!$A869</f>
        <v>CMS072S</v>
      </c>
      <c r="J869" s="329" t="str">
        <f ca="1">IFERROR(VLOOKUP(ROWS($J$2:J869),$A$2:$B$7000,2,0),"")</f>
        <v>CMS060S</v>
      </c>
    </row>
    <row r="870" spans="1:10">
      <c r="A870" s="330">
        <f ca="1">IF(ISNUMBER(SEARCH($L$2,[1]Database!$A870)),MAX($A$1:A869)+1,0)</f>
        <v>866</v>
      </c>
      <c r="B870" s="625" t="str">
        <f>[1]Database!$A870</f>
        <v>CMS072</v>
      </c>
      <c r="J870" s="329" t="str">
        <f ca="1">IFERROR(VLOOKUP(ROWS($J$2:J870),$A$2:$B$7000,2,0),"")</f>
        <v>CMS060W</v>
      </c>
    </row>
    <row r="871" spans="1:10">
      <c r="A871" s="330">
        <f ca="1">IF(ISNUMBER(SEARCH($L$2,[1]Database!$A871)),MAX($A$1:A870)+1,0)</f>
        <v>867</v>
      </c>
      <c r="B871" s="625" t="str">
        <f>[1]Database!$A871</f>
        <v>CMS072W</v>
      </c>
      <c r="J871" s="329" t="str">
        <f ca="1">IFERROR(VLOOKUP(ROWS($J$2:J871),$A$2:$B$7000,2,0),"")</f>
        <v>CMS060</v>
      </c>
    </row>
    <row r="872" spans="1:10">
      <c r="A872" s="330">
        <f ca="1">IF(ISNUMBER(SEARCH($L$2,[1]Database!$A872)),MAX($A$1:A871)+1,0)</f>
        <v>868</v>
      </c>
      <c r="B872" s="625" t="str">
        <f>[1]Database!$A872</f>
        <v>CMS060S</v>
      </c>
      <c r="J872" s="329" t="str">
        <f ca="1">IFERROR(VLOOKUP(ROWS($J$2:J872),$A$2:$B$7000,2,0),"")</f>
        <v>CMS006W</v>
      </c>
    </row>
    <row r="873" spans="1:10">
      <c r="A873" s="330">
        <f ca="1">IF(ISNUMBER(SEARCH($L$2,[1]Database!$A873)),MAX($A$1:A872)+1,0)</f>
        <v>869</v>
      </c>
      <c r="B873" s="625" t="str">
        <f>[1]Database!$A873</f>
        <v>CMS060W</v>
      </c>
      <c r="J873" s="329" t="str">
        <f ca="1">IFERROR(VLOOKUP(ROWS($J$2:J873),$A$2:$B$7000,2,0),"")</f>
        <v>CMS006S</v>
      </c>
    </row>
    <row r="874" spans="1:10">
      <c r="A874" s="330">
        <f ca="1">IF(ISNUMBER(SEARCH($L$2,[1]Database!$A874)),MAX($A$1:A873)+1,0)</f>
        <v>870</v>
      </c>
      <c r="B874" s="625" t="str">
        <f>[1]Database!$A874</f>
        <v>CMS060</v>
      </c>
      <c r="J874" s="329" t="str">
        <f ca="1">IFERROR(VLOOKUP(ROWS($J$2:J874),$A$2:$B$7000,2,0),"")</f>
        <v>CMS006</v>
      </c>
    </row>
    <row r="875" spans="1:10">
      <c r="A875" s="330">
        <f ca="1">IF(ISNUMBER(SEARCH($L$2,[1]Database!$A875)),MAX($A$1:A874)+1,0)</f>
        <v>871</v>
      </c>
      <c r="B875" s="625" t="str">
        <f>[1]Database!$A875</f>
        <v>CMS006W</v>
      </c>
      <c r="J875" s="329" t="str">
        <f ca="1">IFERROR(VLOOKUP(ROWS($J$2:J875),$A$2:$B$7000,2,0),"")</f>
        <v>CMS048W</v>
      </c>
    </row>
    <row r="876" spans="1:10">
      <c r="A876" s="330">
        <f ca="1">IF(ISNUMBER(SEARCH($L$2,[1]Database!$A876)),MAX($A$1:A875)+1,0)</f>
        <v>872</v>
      </c>
      <c r="B876" s="625" t="str">
        <f>[1]Database!$A876</f>
        <v>CMS006S</v>
      </c>
      <c r="J876" s="329" t="str">
        <f ca="1">IFERROR(VLOOKUP(ROWS($J$2:J876),$A$2:$B$7000,2,0),"")</f>
        <v>CMS048</v>
      </c>
    </row>
    <row r="877" spans="1:10">
      <c r="A877" s="330">
        <f ca="1">IF(ISNUMBER(SEARCH($L$2,[1]Database!$A877)),MAX($A$1:A876)+1,0)</f>
        <v>873</v>
      </c>
      <c r="B877" s="625" t="str">
        <f>[1]Database!$A877</f>
        <v>CMS006</v>
      </c>
      <c r="J877" s="329" t="str">
        <f ca="1">IFERROR(VLOOKUP(ROWS($J$2:J877),$A$2:$B$7000,2,0),"")</f>
        <v>CMS036W</v>
      </c>
    </row>
    <row r="878" spans="1:10">
      <c r="A878" s="330">
        <f ca="1">IF(ISNUMBER(SEARCH($L$2,[1]Database!$A878)),MAX($A$1:A877)+1,0)</f>
        <v>874</v>
      </c>
      <c r="B878" s="625" t="str">
        <f>[1]Database!$A878</f>
        <v>CMS048W</v>
      </c>
      <c r="J878" s="329" t="str">
        <f ca="1">IFERROR(VLOOKUP(ROWS($J$2:J878),$A$2:$B$7000,2,0),"")</f>
        <v>CMS036S</v>
      </c>
    </row>
    <row r="879" spans="1:10">
      <c r="A879" s="330">
        <f ca="1">IF(ISNUMBER(SEARCH($L$2,[1]Database!$A879)),MAX($A$1:A878)+1,0)</f>
        <v>875</v>
      </c>
      <c r="B879" s="625" t="str">
        <f>[1]Database!$A879</f>
        <v>CMS048</v>
      </c>
      <c r="J879" s="329" t="str">
        <f ca="1">IFERROR(VLOOKUP(ROWS($J$2:J879),$A$2:$B$7000,2,0),"")</f>
        <v>CMS036</v>
      </c>
    </row>
    <row r="880" spans="1:10">
      <c r="A880" s="330">
        <f ca="1">IF(ISNUMBER(SEARCH($L$2,[1]Database!$A880)),MAX($A$1:A879)+1,0)</f>
        <v>876</v>
      </c>
      <c r="B880" s="625" t="str">
        <f>[1]Database!$A880</f>
        <v>CMS036W</v>
      </c>
      <c r="J880" s="329" t="str">
        <f ca="1">IFERROR(VLOOKUP(ROWS($J$2:J880),$A$2:$B$7000,2,0),"")</f>
        <v>CMS003S</v>
      </c>
    </row>
    <row r="881" spans="1:10">
      <c r="A881" s="330">
        <f ca="1">IF(ISNUMBER(SEARCH($L$2,[1]Database!$A881)),MAX($A$1:A880)+1,0)</f>
        <v>877</v>
      </c>
      <c r="B881" s="625" t="str">
        <f>[1]Database!$A881</f>
        <v>CMS036S</v>
      </c>
      <c r="J881" s="329" t="str">
        <f ca="1">IFERROR(VLOOKUP(ROWS($J$2:J881),$A$2:$B$7000,2,0),"")</f>
        <v>CMS003W</v>
      </c>
    </row>
    <row r="882" spans="1:10">
      <c r="A882" s="330">
        <f ca="1">IF(ISNUMBER(SEARCH($L$2,[1]Database!$A882)),MAX($A$1:A881)+1,0)</f>
        <v>878</v>
      </c>
      <c r="B882" s="625" t="str">
        <f>[1]Database!$A882</f>
        <v>CMS036</v>
      </c>
      <c r="J882" s="329" t="str">
        <f ca="1">IFERROR(VLOOKUP(ROWS($J$2:J882),$A$2:$B$7000,2,0),"")</f>
        <v>CMS003</v>
      </c>
    </row>
    <row r="883" spans="1:10">
      <c r="A883" s="330">
        <f ca="1">IF(ISNUMBER(SEARCH($L$2,[1]Database!$A883)),MAX($A$1:A882)+1,0)</f>
        <v>879</v>
      </c>
      <c r="B883" s="625" t="str">
        <f>[1]Database!$A883</f>
        <v>CMS003S</v>
      </c>
      <c r="J883" s="329" t="str">
        <f ca="1">IFERROR(VLOOKUP(ROWS($J$2:J883),$A$2:$B$7000,2,0),"")</f>
        <v>CMS024W</v>
      </c>
    </row>
    <row r="884" spans="1:10">
      <c r="A884" s="330">
        <f ca="1">IF(ISNUMBER(SEARCH($L$2,[1]Database!$A884)),MAX($A$1:A883)+1,0)</f>
        <v>880</v>
      </c>
      <c r="B884" s="625" t="str">
        <f>[1]Database!$A884</f>
        <v>CMS003W</v>
      </c>
      <c r="J884" s="329" t="str">
        <f ca="1">IFERROR(VLOOKUP(ROWS($J$2:J884),$A$2:$B$7000,2,0),"")</f>
        <v>CMS024S</v>
      </c>
    </row>
    <row r="885" spans="1:10">
      <c r="A885" s="330">
        <f ca="1">IF(ISNUMBER(SEARCH($L$2,[1]Database!$A885)),MAX($A$1:A884)+1,0)</f>
        <v>881</v>
      </c>
      <c r="B885" s="625" t="str">
        <f>[1]Database!$A885</f>
        <v>CMS003</v>
      </c>
      <c r="J885" s="329" t="str">
        <f ca="1">IFERROR(VLOOKUP(ROWS($J$2:J885),$A$2:$B$7000,2,0),"")</f>
        <v>CMS024</v>
      </c>
    </row>
    <row r="886" spans="1:10">
      <c r="A886" s="330">
        <f ca="1">IF(ISNUMBER(SEARCH($L$2,[1]Database!$A886)),MAX($A$1:A885)+1,0)</f>
        <v>882</v>
      </c>
      <c r="B886" s="625" t="str">
        <f>[1]Database!$A886</f>
        <v>CMS024W</v>
      </c>
      <c r="J886" s="329" t="str">
        <f ca="1">IFERROR(VLOOKUP(ROWS($J$2:J886),$A$2:$B$7000,2,0),"")</f>
        <v>CMS018S</v>
      </c>
    </row>
    <row r="887" spans="1:10">
      <c r="A887" s="330">
        <f ca="1">IF(ISNUMBER(SEARCH($L$2,[1]Database!$A887)),MAX($A$1:A886)+1,0)</f>
        <v>883</v>
      </c>
      <c r="B887" s="625" t="str">
        <f>[1]Database!$A887</f>
        <v>CMS024S</v>
      </c>
      <c r="J887" s="329" t="str">
        <f ca="1">IFERROR(VLOOKUP(ROWS($J$2:J887),$A$2:$B$7000,2,0),"")</f>
        <v>CMS018W</v>
      </c>
    </row>
    <row r="888" spans="1:10">
      <c r="A888" s="330">
        <f ca="1">IF(ISNUMBER(SEARCH($L$2,[1]Database!$A888)),MAX($A$1:A887)+1,0)</f>
        <v>884</v>
      </c>
      <c r="B888" s="625" t="str">
        <f>[1]Database!$A888</f>
        <v>CMS024</v>
      </c>
      <c r="J888" s="329" t="str">
        <f ca="1">IFERROR(VLOOKUP(ROWS($J$2:J888),$A$2:$B$7000,2,0),"")</f>
        <v>CMS012W</v>
      </c>
    </row>
    <row r="889" spans="1:10">
      <c r="A889" s="330">
        <f ca="1">IF(ISNUMBER(SEARCH($L$2,[1]Database!$A889)),MAX($A$1:A888)+1,0)</f>
        <v>885</v>
      </c>
      <c r="B889" s="625" t="str">
        <f>[1]Database!$A889</f>
        <v>CMS018S</v>
      </c>
      <c r="J889" s="329" t="str">
        <f ca="1">IFERROR(VLOOKUP(ROWS($J$2:J889),$A$2:$B$7000,2,0),"")</f>
        <v>CMS012S</v>
      </c>
    </row>
    <row r="890" spans="1:10">
      <c r="A890" s="330">
        <f ca="1">IF(ISNUMBER(SEARCH($L$2,[1]Database!$A890)),MAX($A$1:A889)+1,0)</f>
        <v>886</v>
      </c>
      <c r="B890" s="625" t="str">
        <f>[1]Database!$A890</f>
        <v>CMS018W</v>
      </c>
      <c r="J890" s="329" t="str">
        <f ca="1">IFERROR(VLOOKUP(ROWS($J$2:J890),$A$2:$B$7000,2,0),"")</f>
        <v>CMS012</v>
      </c>
    </row>
    <row r="891" spans="1:10">
      <c r="A891" s="330">
        <f ca="1">IF(ISNUMBER(SEARCH($L$2,[1]Database!$A891)),MAX($A$1:A890)+1,0)</f>
        <v>887</v>
      </c>
      <c r="B891" s="625" t="str">
        <f>[1]Database!$A891</f>
        <v>CMS012W</v>
      </c>
      <c r="J891" s="329" t="str">
        <f ca="1">IFERROR(VLOOKUP(ROWS($J$2:J891),$A$2:$B$7000,2,0),"")</f>
        <v>FAC501B</v>
      </c>
    </row>
    <row r="892" spans="1:10">
      <c r="A892" s="330">
        <f ca="1">IF(ISNUMBER(SEARCH($L$2,[1]Database!$A892)),MAX($A$1:A891)+1,0)</f>
        <v>888</v>
      </c>
      <c r="B892" s="625" t="str">
        <f>[1]Database!$A892</f>
        <v>CMS012S</v>
      </c>
      <c r="J892" s="329" t="str">
        <f ca="1">IFERROR(VLOOKUP(ROWS($J$2:J892),$A$2:$B$7000,2,0),"")</f>
        <v>FWDIWVB</v>
      </c>
    </row>
    <row r="893" spans="1:10">
      <c r="A893" s="330">
        <f ca="1">IF(ISNUMBER(SEARCH($L$2,[1]Database!$A893)),MAX($A$1:A892)+1,0)</f>
        <v>889</v>
      </c>
      <c r="B893" s="625" t="str">
        <f>[1]Database!$A893</f>
        <v>CMS012</v>
      </c>
      <c r="J893" s="329" t="str">
        <f ca="1">IFERROR(VLOOKUP(ROWS($J$2:J893),$A$2:$B$7000,2,0),"")</f>
        <v>FWDIW110B</v>
      </c>
    </row>
    <row r="894" spans="1:10">
      <c r="A894" s="330">
        <f ca="1">IF(ISNUMBER(SEARCH($L$2,[1]Database!$A894)),MAX($A$1:A893)+1,0)</f>
        <v>890</v>
      </c>
      <c r="B894" s="625" t="str">
        <f>[1]Database!$A894</f>
        <v>FAC501B</v>
      </c>
      <c r="J894" s="329" t="str">
        <f ca="1">IFERROR(VLOOKUP(ROWS($J$2:J894),$A$2:$B$7000,2,0),"")</f>
        <v>FHSVS</v>
      </c>
    </row>
    <row r="895" spans="1:10">
      <c r="A895" s="330">
        <f ca="1">IF(ISNUMBER(SEARCH($L$2,[1]Database!$A895)),MAX($A$1:A894)+1,0)</f>
        <v>891</v>
      </c>
      <c r="B895" s="625" t="str">
        <f>[1]Database!$A895</f>
        <v>FWDIWVB</v>
      </c>
      <c r="J895" s="329" t="str">
        <f ca="1">IFERROR(VLOOKUP(ROWS($J$2:J895),$A$2:$B$7000,2,0),"")</f>
        <v>FHSVB</v>
      </c>
    </row>
    <row r="896" spans="1:10">
      <c r="A896" s="330">
        <f ca="1">IF(ISNUMBER(SEARCH($L$2,[1]Database!$A896)),MAX($A$1:A895)+1,0)</f>
        <v>892</v>
      </c>
      <c r="B896" s="625" t="str">
        <f>[1]Database!$A896</f>
        <v>FWDIW110B</v>
      </c>
      <c r="J896" s="329" t="str">
        <f ca="1">IFERROR(VLOOKUP(ROWS($J$2:J896),$A$2:$B$7000,2,0),"")</f>
        <v>FHS110S</v>
      </c>
    </row>
    <row r="897" spans="1:10">
      <c r="A897" s="330">
        <f ca="1">IF(ISNUMBER(SEARCH($L$2,[1]Database!$A897)),MAX($A$1:A896)+1,0)</f>
        <v>893</v>
      </c>
      <c r="B897" s="625" t="str">
        <f>[1]Database!$A897</f>
        <v>FHSVS</v>
      </c>
      <c r="J897" s="329" t="str">
        <f ca="1">IFERROR(VLOOKUP(ROWS($J$2:J897),$A$2:$B$7000,2,0),"")</f>
        <v>FHS110B</v>
      </c>
    </row>
    <row r="898" spans="1:10">
      <c r="A898" s="330">
        <f ca="1">IF(ISNUMBER(SEARCH($L$2,[1]Database!$A898)),MAX($A$1:A897)+1,0)</f>
        <v>894</v>
      </c>
      <c r="B898" s="625" t="str">
        <f>[1]Database!$A898</f>
        <v>FHSVB</v>
      </c>
      <c r="J898" s="329" t="str">
        <f ca="1">IFERROR(VLOOKUP(ROWS($J$2:J898),$A$2:$B$7000,2,0),"")</f>
        <v>ENS</v>
      </c>
    </row>
    <row r="899" spans="1:10">
      <c r="A899" s="330">
        <f ca="1">IF(ISNUMBER(SEARCH($L$2,[1]Database!$A899)),MAX($A$1:A898)+1,0)</f>
        <v>895</v>
      </c>
      <c r="B899" s="625" t="str">
        <f>[1]Database!$A899</f>
        <v>FHS110S</v>
      </c>
      <c r="J899" s="329" t="str">
        <f ca="1">IFERROR(VLOOKUP(ROWS($J$2:J899),$A$2:$B$7000,2,0),"")</f>
        <v>KSA1006S</v>
      </c>
    </row>
    <row r="900" spans="1:10">
      <c r="A900" s="330">
        <f ca="1">IF(ISNUMBER(SEARCH($L$2,[1]Database!$A900)),MAX($A$1:A899)+1,0)</f>
        <v>896</v>
      </c>
      <c r="B900" s="625" t="str">
        <f>[1]Database!$A900</f>
        <v>FHS110B</v>
      </c>
      <c r="J900" s="329" t="str">
        <f ca="1">IFERROR(VLOOKUP(ROWS($J$2:J900),$A$2:$B$7000,2,0),"")</f>
        <v>KSA1006B</v>
      </c>
    </row>
    <row r="901" spans="1:10">
      <c r="A901" s="330">
        <f ca="1">IF(ISNUMBER(SEARCH($L$2,[1]Database!$A901)),MAX($A$1:A900)+1,0)</f>
        <v>897</v>
      </c>
      <c r="B901" s="625" t="str">
        <f>[1]Database!$A901</f>
        <v>ENS</v>
      </c>
      <c r="J901" s="329" t="str">
        <f ca="1">IFERROR(VLOOKUP(ROWS($J$2:J901),$A$2:$B$7000,2,0),"")</f>
        <v>FHBU2</v>
      </c>
    </row>
    <row r="902" spans="1:10">
      <c r="A902" s="330">
        <f ca="1">IF(ISNUMBER(SEARCH($L$2,[1]Database!$A902)),MAX($A$1:A901)+1,0)</f>
        <v>898</v>
      </c>
      <c r="B902" s="625" t="str">
        <f>[1]Database!$A902</f>
        <v>KSA1006S</v>
      </c>
      <c r="J902" s="329" t="str">
        <f ca="1">IFERROR(VLOOKUP(ROWS($J$2:J902),$A$2:$B$7000,2,0),"")</f>
        <v>XTMU</v>
      </c>
    </row>
    <row r="903" spans="1:10">
      <c r="A903" s="330">
        <f ca="1">IF(ISNUMBER(SEARCH($L$2,[1]Database!$A903)),MAX($A$1:A902)+1,0)</f>
        <v>899</v>
      </c>
      <c r="B903" s="625" t="str">
        <f>[1]Database!$A903</f>
        <v>KSA1006B</v>
      </c>
      <c r="J903" s="329" t="str">
        <f ca="1">IFERROR(VLOOKUP(ROWS($J$2:J903),$A$2:$B$7000,2,0),"")</f>
        <v>XSMU</v>
      </c>
    </row>
    <row r="904" spans="1:10">
      <c r="A904" s="330">
        <f ca="1">IF(ISNUMBER(SEARCH($L$2,[1]Database!$A904)),MAX($A$1:A903)+1,0)</f>
        <v>900</v>
      </c>
      <c r="B904" s="625" t="str">
        <f>[1]Database!$A904</f>
        <v>FHBU2</v>
      </c>
      <c r="J904" s="329" t="str">
        <f ca="1">IFERROR(VLOOKUP(ROWS($J$2:J904),$A$2:$B$7000,2,0),"")</f>
        <v>WBAE</v>
      </c>
    </row>
    <row r="905" spans="1:10">
      <c r="A905" s="330">
        <f ca="1">IF(ISNUMBER(SEARCH($L$2,[1]Database!$A905)),MAX($A$1:A904)+1,0)</f>
        <v>901</v>
      </c>
      <c r="B905" s="625" t="str">
        <f>[1]Database!$A905</f>
        <v>XTMU</v>
      </c>
      <c r="J905" s="329" t="str">
        <f ca="1">IFERROR(VLOOKUP(ROWS($J$2:J905),$A$2:$B$7000,2,0),"")</f>
        <v>KTA325S</v>
      </c>
    </row>
    <row r="906" spans="1:10">
      <c r="A906" s="330">
        <f ca="1">IF(ISNUMBER(SEARCH($L$2,[1]Database!$A906)),MAX($A$1:A905)+1,0)</f>
        <v>902</v>
      </c>
      <c r="B906" s="625" t="str">
        <f>[1]Database!$A906</f>
        <v>XSMU</v>
      </c>
      <c r="J906" s="329" t="str">
        <f ca="1">IFERROR(VLOOKUP(ROWS($J$2:J906),$A$2:$B$7000,2,0),"")</f>
        <v>KTA325B</v>
      </c>
    </row>
    <row r="907" spans="1:10">
      <c r="A907" s="330">
        <f ca="1">IF(ISNUMBER(SEARCH($L$2,[1]Database!$A907)),MAX($A$1:A906)+1,0)</f>
        <v>903</v>
      </c>
      <c r="B907" s="625" t="str">
        <f>[1]Database!$A907</f>
        <v>WBAE</v>
      </c>
      <c r="J907" s="329" t="str">
        <f ca="1">IFERROR(VLOOKUP(ROWS($J$2:J907),$A$2:$B$7000,2,0),"")</f>
        <v>KFA325S</v>
      </c>
    </row>
    <row r="908" spans="1:10">
      <c r="A908" s="330">
        <f ca="1">IF(ISNUMBER(SEARCH($L$2,[1]Database!$A908)),MAX($A$1:A907)+1,0)</f>
        <v>904</v>
      </c>
      <c r="B908" s="625" t="str">
        <f>[1]Database!$A908</f>
        <v>KTA325S</v>
      </c>
      <c r="J908" s="329" t="str">
        <f ca="1">IFERROR(VLOOKUP(ROWS($J$2:J908),$A$2:$B$7000,2,0),"")</f>
        <v>KFA325B</v>
      </c>
    </row>
    <row r="909" spans="1:10">
      <c r="A909" s="330">
        <f ca="1">IF(ISNUMBER(SEARCH($L$2,[1]Database!$A909)),MAX($A$1:A908)+1,0)</f>
        <v>905</v>
      </c>
      <c r="B909" s="625" t="str">
        <f>[1]Database!$A909</f>
        <v>KTA325B</v>
      </c>
      <c r="J909" s="329" t="str">
        <f ca="1">IFERROR(VLOOKUP(ROWS($J$2:J909),$A$2:$B$7000,2,0),"")</f>
        <v>KSA1012S</v>
      </c>
    </row>
    <row r="910" spans="1:10">
      <c r="A910" s="330">
        <f ca="1">IF(ISNUMBER(SEARCH($L$2,[1]Database!$A910)),MAX($A$1:A909)+1,0)</f>
        <v>906</v>
      </c>
      <c r="B910" s="625" t="str">
        <f>[1]Database!$A910</f>
        <v>KFA325S</v>
      </c>
      <c r="J910" s="329" t="str">
        <f ca="1">IFERROR(VLOOKUP(ROWS($J$2:J910),$A$2:$B$7000,2,0),"")</f>
        <v>KSA1012B</v>
      </c>
    </row>
    <row r="911" spans="1:10">
      <c r="A911" s="330">
        <f ca="1">IF(ISNUMBER(SEARCH($L$2,[1]Database!$A911)),MAX($A$1:A910)+1,0)</f>
        <v>907</v>
      </c>
      <c r="B911" s="625" t="str">
        <f>[1]Database!$A911</f>
        <v>KFA325B</v>
      </c>
      <c r="J911" s="329" t="str">
        <f ca="1">IFERROR(VLOOKUP(ROWS($J$2:J911),$A$2:$B$7000,2,0),"")</f>
        <v>KSA1008S</v>
      </c>
    </row>
    <row r="912" spans="1:10">
      <c r="A912" s="330">
        <f ca="1">IF(ISNUMBER(SEARCH($L$2,[1]Database!$A912)),MAX($A$1:A911)+1,0)</f>
        <v>908</v>
      </c>
      <c r="B912" s="625" t="str">
        <f>[1]Database!$A912</f>
        <v>KSA1012S</v>
      </c>
      <c r="J912" s="329" t="str">
        <f ca="1">IFERROR(VLOOKUP(ROWS($J$2:J912),$A$2:$B$7000,2,0),"")</f>
        <v>KSA1008B</v>
      </c>
    </row>
    <row r="913" spans="1:10">
      <c r="A913" s="330">
        <f ca="1">IF(ISNUMBER(SEARCH($L$2,[1]Database!$A913)),MAX($A$1:A912)+1,0)</f>
        <v>909</v>
      </c>
      <c r="B913" s="625" t="str">
        <f>[1]Database!$A913</f>
        <v>KSA1012B</v>
      </c>
      <c r="J913" s="329" t="str">
        <f ca="1">IFERROR(VLOOKUP(ROWS($J$2:J913),$A$2:$B$7000,2,0),"")</f>
        <v>ENSHW</v>
      </c>
    </row>
    <row r="914" spans="1:10">
      <c r="A914" s="330">
        <f ca="1">IF(ISNUMBER(SEARCH($L$2,[1]Database!$A914)),MAX($A$1:A913)+1,0)</f>
        <v>910</v>
      </c>
      <c r="B914" s="625" t="str">
        <f>[1]Database!$A914</f>
        <v>KSA1008S</v>
      </c>
      <c r="J914" s="329" t="str">
        <f ca="1">IFERROR(VLOOKUP(ROWS($J$2:J914),$A$2:$B$7000,2,0),"")</f>
        <v>KMA220S</v>
      </c>
    </row>
    <row r="915" spans="1:10">
      <c r="A915" s="330">
        <f ca="1">IF(ISNUMBER(SEARCH($L$2,[1]Database!$A915)),MAX($A$1:A914)+1,0)</f>
        <v>911</v>
      </c>
      <c r="B915" s="625" t="str">
        <f>[1]Database!$A915</f>
        <v>KSA1008B</v>
      </c>
      <c r="J915" s="329" t="str">
        <f ca="1">IFERROR(VLOOKUP(ROWS($J$2:J915),$A$2:$B$7000,2,0),"")</f>
        <v>PDRXXXX</v>
      </c>
    </row>
    <row r="916" spans="1:10">
      <c r="A916" s="330">
        <f ca="1">IF(ISNUMBER(SEARCH($L$2,[1]Database!$A916)),MAX($A$1:A915)+1,0)</f>
        <v>912</v>
      </c>
      <c r="B916" s="625" t="str">
        <f>[1]Database!$A916</f>
        <v>ENSHW</v>
      </c>
      <c r="J916" s="329" t="str">
        <f ca="1">IFERROR(VLOOKUP(ROWS($J$2:J916),$A$2:$B$7000,2,0),"")</f>
        <v>MAC161</v>
      </c>
    </row>
    <row r="917" spans="1:10">
      <c r="A917" s="330">
        <f ca="1">IF(ISNUMBER(SEARCH($L$2,[1]Database!$A917)),MAX($A$1:A916)+1,0)</f>
        <v>913</v>
      </c>
      <c r="B917" s="625" t="str">
        <f>[1]Database!$A917</f>
        <v>KMA220S</v>
      </c>
      <c r="J917" s="329" t="str">
        <f ca="1">IFERROR(VLOOKUP(ROWS($J$2:J917),$A$2:$B$7000,2,0),"")</f>
        <v>PPD2000</v>
      </c>
    </row>
    <row r="918" spans="1:10">
      <c r="A918" s="330">
        <f ca="1">IF(ISNUMBER(SEARCH($L$2,[1]Database!$A918)),MAX($A$1:A917)+1,0)</f>
        <v>914</v>
      </c>
      <c r="B918" s="625" t="str">
        <f>[1]Database!$A918</f>
        <v>PDRXXXX</v>
      </c>
      <c r="J918" s="329" t="str">
        <f ca="1">IFERROR(VLOOKUP(ROWS($J$2:J918),$A$2:$B$7000,2,0),"")</f>
        <v>KCY220S</v>
      </c>
    </row>
    <row r="919" spans="1:10">
      <c r="A919" s="330">
        <f ca="1">IF(ISNUMBER(SEARCH($L$2,[1]Database!$A919)),MAX($A$1:A918)+1,0)</f>
        <v>915</v>
      </c>
      <c r="B919" s="625" t="str">
        <f>[1]Database!$A919</f>
        <v>MAC161</v>
      </c>
      <c r="J919" s="329" t="str">
        <f ca="1">IFERROR(VLOOKUP(ROWS($J$2:J919),$A$2:$B$7000,2,0),"")</f>
        <v>KCY220B</v>
      </c>
    </row>
    <row r="920" spans="1:10">
      <c r="A920" s="330">
        <f ca="1">IF(ISNUMBER(SEARCH($L$2,[1]Database!$A920)),MAX($A$1:A919)+1,0)</f>
        <v>916</v>
      </c>
      <c r="B920" s="625" t="str">
        <f>[1]Database!$A920</f>
        <v>PPD2000</v>
      </c>
      <c r="J920" s="329" t="str">
        <f ca="1">IFERROR(VLOOKUP(ROWS($J$2:J920),$A$2:$B$7000,2,0),"")</f>
        <v>KMA220B</v>
      </c>
    </row>
    <row r="921" spans="1:10">
      <c r="A921" s="330">
        <f ca="1">IF(ISNUMBER(SEARCH($L$2,[1]Database!$A921)),MAX($A$1:A920)+1,0)</f>
        <v>917</v>
      </c>
      <c r="B921" s="625" t="str">
        <f>[1]Database!$A921</f>
        <v>KCY220S</v>
      </c>
      <c r="J921" s="329" t="str">
        <f ca="1">IFERROR(VLOOKUP(ROWS($J$2:J921),$A$2:$B$7000,2,0),"")</f>
        <v>CMA504</v>
      </c>
    </row>
    <row r="922" spans="1:10">
      <c r="A922" s="330">
        <f ca="1">IF(ISNUMBER(SEARCH($L$2,[1]Database!$A922)),MAX($A$1:A921)+1,0)</f>
        <v>918</v>
      </c>
      <c r="B922" s="625" t="str">
        <f>[1]Database!$A922</f>
        <v>KCY220B</v>
      </c>
      <c r="J922" s="329" t="str">
        <f ca="1">IFERROR(VLOOKUP(ROWS($J$2:J922),$A$2:$B$7000,2,0),"")</f>
        <v>PDCXXXX</v>
      </c>
    </row>
    <row r="923" spans="1:10">
      <c r="A923" s="330">
        <f ca="1">IF(ISNUMBER(SEARCH($L$2,[1]Database!$A923)),MAX($A$1:A922)+1,0)</f>
        <v>919</v>
      </c>
      <c r="B923" s="625" t="str">
        <f>[1]Database!$A923</f>
        <v>KMA220B</v>
      </c>
      <c r="J923" s="329" t="str">
        <f ca="1">IFERROR(VLOOKUP(ROWS($J$2:J923),$A$2:$B$7000,2,0),"")</f>
        <v>KTA220B</v>
      </c>
    </row>
    <row r="924" spans="1:10">
      <c r="A924" s="330">
        <f ca="1">IF(ISNUMBER(SEARCH($L$2,[1]Database!$A924)),MAX($A$1:A923)+1,0)</f>
        <v>920</v>
      </c>
      <c r="B924" s="625" t="str">
        <f>[1]Database!$A924</f>
        <v>CMA504</v>
      </c>
      <c r="J924" s="329" t="str">
        <f ca="1">IFERROR(VLOOKUP(ROWS($J$2:J924),$A$2:$B$7000,2,0),"")</f>
        <v>KFA220S</v>
      </c>
    </row>
    <row r="925" spans="1:10">
      <c r="A925" s="330">
        <f ca="1">IF(ISNUMBER(SEARCH($L$2,[1]Database!$A925)),MAX($A$1:A924)+1,0)</f>
        <v>921</v>
      </c>
      <c r="B925" s="625" t="str">
        <f>[1]Database!$A925</f>
        <v>PDCXXXX</v>
      </c>
      <c r="J925" s="329" t="str">
        <f ca="1">IFERROR(VLOOKUP(ROWS($J$2:J925),$A$2:$B$7000,2,0),"")</f>
        <v>KFA220B</v>
      </c>
    </row>
    <row r="926" spans="1:10">
      <c r="A926" s="330">
        <f ca="1">IF(ISNUMBER(SEARCH($L$2,[1]Database!$A926)),MAX($A$1:A925)+1,0)</f>
        <v>922</v>
      </c>
      <c r="B926" s="625" t="str">
        <f>[1]Database!$A926</f>
        <v>KTA220B</v>
      </c>
      <c r="J926" s="329" t="str">
        <f ca="1">IFERROR(VLOOKUP(ROWS($J$2:J926),$A$2:$B$7000,2,0),"")</f>
        <v>PNRXXXX</v>
      </c>
    </row>
    <row r="927" spans="1:10">
      <c r="A927" s="330">
        <f ca="1">IF(ISNUMBER(SEARCH($L$2,[1]Database!$A927)),MAX($A$1:A926)+1,0)</f>
        <v>923</v>
      </c>
      <c r="B927" s="625" t="str">
        <f>[1]Database!$A927</f>
        <v>KFA220S</v>
      </c>
      <c r="J927" s="329" t="str">
        <f ca="1">IFERROR(VLOOKUP(ROWS($J$2:J927),$A$2:$B$7000,2,0),"")</f>
        <v>JWDVS</v>
      </c>
    </row>
    <row r="928" spans="1:10">
      <c r="A928" s="330">
        <f ca="1">IF(ISNUMBER(SEARCH($L$2,[1]Database!$A928)),MAX($A$1:A927)+1,0)</f>
        <v>924</v>
      </c>
      <c r="B928" s="625" t="str">
        <f>[1]Database!$A928</f>
        <v>KFA220B</v>
      </c>
      <c r="J928" s="329" t="str">
        <f ca="1">IFERROR(VLOOKUP(ROWS($J$2:J928),$A$2:$B$7000,2,0),"")</f>
        <v>JWD210S</v>
      </c>
    </row>
    <row r="929" spans="1:10">
      <c r="A929" s="330">
        <f ca="1">IF(ISNUMBER(SEARCH($L$2,[1]Database!$A929)),MAX($A$1:A928)+1,0)</f>
        <v>925</v>
      </c>
      <c r="B929" s="625" t="str">
        <f>[1]Database!$A929</f>
        <v>PNRXXXX</v>
      </c>
      <c r="J929" s="329" t="str">
        <f ca="1">IFERROR(VLOOKUP(ROWS($J$2:J929),$A$2:$B$7000,2,0),"")</f>
        <v>JWD210B</v>
      </c>
    </row>
    <row r="930" spans="1:10">
      <c r="A930" s="330">
        <f ca="1">IF(ISNUMBER(SEARCH($L$2,[1]Database!$A930)),MAX($A$1:A929)+1,0)</f>
        <v>926</v>
      </c>
      <c r="B930" s="625" t="str">
        <f>[1]Database!$A930</f>
        <v>JWDVS</v>
      </c>
      <c r="J930" s="329" t="str">
        <f ca="1">IFERROR(VLOOKUP(ROWS($J$2:J930),$A$2:$B$7000,2,0),"")</f>
        <v>JWDUS</v>
      </c>
    </row>
    <row r="931" spans="1:10">
      <c r="A931" s="330">
        <f ca="1">IF(ISNUMBER(SEARCH($L$2,[1]Database!$A931)),MAX($A$1:A930)+1,0)</f>
        <v>927</v>
      </c>
      <c r="B931" s="625" t="str">
        <f>[1]Database!$A931</f>
        <v>JWD210S</v>
      </c>
      <c r="J931" s="329" t="str">
        <f ca="1">IFERROR(VLOOKUP(ROWS($J$2:J931),$A$2:$B$7000,2,0),"")</f>
        <v>JWDUB</v>
      </c>
    </row>
    <row r="932" spans="1:10">
      <c r="A932" s="330">
        <f ca="1">IF(ISNUMBER(SEARCH($L$2,[1]Database!$A932)),MAX($A$1:A931)+1,0)</f>
        <v>928</v>
      </c>
      <c r="B932" s="625" t="str">
        <f>[1]Database!$A932</f>
        <v>JWD210B</v>
      </c>
      <c r="J932" s="329" t="str">
        <f ca="1">IFERROR(VLOOKUP(ROWS($J$2:J932),$A$2:$B$7000,2,0),"")</f>
        <v>FWDSK110S</v>
      </c>
    </row>
    <row r="933" spans="1:10">
      <c r="A933" s="330">
        <f ca="1">IF(ISNUMBER(SEARCH($L$2,[1]Database!$A933)),MAX($A$1:A932)+1,0)</f>
        <v>929</v>
      </c>
      <c r="B933" s="625" t="str">
        <f>[1]Database!$A933</f>
        <v>JWDUS</v>
      </c>
      <c r="J933" s="329" t="str">
        <f ca="1">IFERROR(VLOOKUP(ROWS($J$2:J933),$A$2:$B$7000,2,0),"")</f>
        <v>JWDSKVS</v>
      </c>
    </row>
    <row r="934" spans="1:10">
      <c r="A934" s="330">
        <f ca="1">IF(ISNUMBER(SEARCH($L$2,[1]Database!$A934)),MAX($A$1:A933)+1,0)</f>
        <v>930</v>
      </c>
      <c r="B934" s="625" t="str">
        <f>[1]Database!$A934</f>
        <v>JWDUB</v>
      </c>
      <c r="J934" s="329" t="str">
        <f ca="1">IFERROR(VLOOKUP(ROWS($J$2:J934),$A$2:$B$7000,2,0),"")</f>
        <v>JWDSK210S</v>
      </c>
    </row>
    <row r="935" spans="1:10">
      <c r="A935" s="330">
        <f ca="1">IF(ISNUMBER(SEARCH($L$2,[1]Database!$A935)),MAX($A$1:A934)+1,0)</f>
        <v>931</v>
      </c>
      <c r="B935" s="625" t="str">
        <f>[1]Database!$A935</f>
        <v>FWDSK110S</v>
      </c>
      <c r="J935" s="329" t="str">
        <f ca="1">IFERROR(VLOOKUP(ROWS($J$2:J935),$A$2:$B$7000,2,0),"")</f>
        <v>FWDSKVS</v>
      </c>
    </row>
    <row r="936" spans="1:10">
      <c r="A936" s="330">
        <f ca="1">IF(ISNUMBER(SEARCH($L$2,[1]Database!$A936)),MAX($A$1:A935)+1,0)</f>
        <v>932</v>
      </c>
      <c r="B936" s="625" t="str">
        <f>[1]Database!$A936</f>
        <v>JWDSKVS</v>
      </c>
      <c r="J936" s="329" t="str">
        <f ca="1">IFERROR(VLOOKUP(ROWS($J$2:J936),$A$2:$B$7000,2,0),"")</f>
        <v>JWDSKVB</v>
      </c>
    </row>
    <row r="937" spans="1:10">
      <c r="A937" s="330">
        <f ca="1">IF(ISNUMBER(SEARCH($L$2,[1]Database!$A937)),MAX($A$1:A936)+1,0)</f>
        <v>933</v>
      </c>
      <c r="B937" s="625" t="str">
        <f>[1]Database!$A937</f>
        <v>JWDSK210S</v>
      </c>
      <c r="J937" s="329" t="str">
        <f ca="1">IFERROR(VLOOKUP(ROWS($J$2:J937),$A$2:$B$7000,2,0),"")</f>
        <v>JWDSK210B</v>
      </c>
    </row>
    <row r="938" spans="1:10">
      <c r="A938" s="330">
        <f ca="1">IF(ISNUMBER(SEARCH($L$2,[1]Database!$A938)),MAX($A$1:A937)+1,0)</f>
        <v>934</v>
      </c>
      <c r="B938" s="625" t="str">
        <f>[1]Database!$A938</f>
        <v>FWDSKVS</v>
      </c>
      <c r="J938" s="329" t="str">
        <f ca="1">IFERROR(VLOOKUP(ROWS($J$2:J938),$A$2:$B$7000,2,0),"")</f>
        <v>FWDSKVB</v>
      </c>
    </row>
    <row r="939" spans="1:10">
      <c r="A939" s="330">
        <f ca="1">IF(ISNUMBER(SEARCH($L$2,[1]Database!$A939)),MAX($A$1:A938)+1,0)</f>
        <v>935</v>
      </c>
      <c r="B939" s="625" t="str">
        <f>[1]Database!$A939</f>
        <v>JWDSKVB</v>
      </c>
      <c r="J939" s="329" t="str">
        <f ca="1">IFERROR(VLOOKUP(ROWS($J$2:J939),$A$2:$B$7000,2,0),"")</f>
        <v>FWDSK110B</v>
      </c>
    </row>
    <row r="940" spans="1:10">
      <c r="A940" s="330">
        <f ca="1">IF(ISNUMBER(SEARCH($L$2,[1]Database!$A940)),MAX($A$1:A939)+1,0)</f>
        <v>936</v>
      </c>
      <c r="B940" s="625" t="str">
        <f>[1]Database!$A940</f>
        <v>JWDSK210B</v>
      </c>
      <c r="J940" s="329" t="str">
        <f ca="1">IFERROR(VLOOKUP(ROWS($J$2:J940),$A$2:$B$7000,2,0),"")</f>
        <v>JWDSKUS</v>
      </c>
    </row>
    <row r="941" spans="1:10">
      <c r="A941" s="330">
        <f ca="1">IF(ISNUMBER(SEARCH($L$2,[1]Database!$A941)),MAX($A$1:A940)+1,0)</f>
        <v>937</v>
      </c>
      <c r="B941" s="625" t="str">
        <f>[1]Database!$A941</f>
        <v>FWDSKVB</v>
      </c>
      <c r="J941" s="329" t="str">
        <f ca="1">IFERROR(VLOOKUP(ROWS($J$2:J941),$A$2:$B$7000,2,0),"")</f>
        <v>JWDSKUB</v>
      </c>
    </row>
    <row r="942" spans="1:10">
      <c r="A942" s="330">
        <f ca="1">IF(ISNUMBER(SEARCH($L$2,[1]Database!$A942)),MAX($A$1:A941)+1,0)</f>
        <v>938</v>
      </c>
      <c r="B942" s="625" t="str">
        <f>[1]Database!$A942</f>
        <v>FWDSK110B</v>
      </c>
      <c r="J942" s="329" t="str">
        <f ca="1">IFERROR(VLOOKUP(ROWS($J$2:J942),$A$2:$B$7000,2,0),"")</f>
        <v>KPD110S</v>
      </c>
    </row>
    <row r="943" spans="1:10">
      <c r="A943" s="330">
        <f ca="1">IF(ISNUMBER(SEARCH($L$2,[1]Database!$A943)),MAX($A$1:A942)+1,0)</f>
        <v>939</v>
      </c>
      <c r="B943" s="625" t="str">
        <f>[1]Database!$A943</f>
        <v>JWDSKUS</v>
      </c>
      <c r="J943" s="329" t="str">
        <f ca="1">IFERROR(VLOOKUP(ROWS($J$2:J943),$A$2:$B$7000,2,0),"")</f>
        <v>KPD110B</v>
      </c>
    </row>
    <row r="944" spans="1:10">
      <c r="A944" s="330">
        <f ca="1">IF(ISNUMBER(SEARCH($L$2,[1]Database!$A944)),MAX($A$1:A943)+1,0)</f>
        <v>940</v>
      </c>
      <c r="B944" s="625" t="str">
        <f>[1]Database!$A944</f>
        <v>JWDSKUB</v>
      </c>
      <c r="J944" s="329" t="str">
        <f ca="1">IFERROR(VLOOKUP(ROWS($J$2:J944),$A$2:$B$7000,2,0),"")</f>
        <v>JWDIWUB</v>
      </c>
    </row>
    <row r="945" spans="1:10">
      <c r="A945" s="330">
        <f ca="1">IF(ISNUMBER(SEARCH($L$2,[1]Database!$A945)),MAX($A$1:A944)+1,0)</f>
        <v>941</v>
      </c>
      <c r="B945" s="625" t="str">
        <f>[1]Database!$A945</f>
        <v>KPD110S</v>
      </c>
      <c r="J945" s="329" t="str">
        <f ca="1">IFERROR(VLOOKUP(ROWS($J$2:J945),$A$2:$B$7000,2,0),"")</f>
        <v>KPG110S</v>
      </c>
    </row>
    <row r="946" spans="1:10">
      <c r="A946" s="330">
        <f ca="1">IF(ISNUMBER(SEARCH($L$2,[1]Database!$A946)),MAX($A$1:A945)+1,0)</f>
        <v>942</v>
      </c>
      <c r="B946" s="625" t="str">
        <f>[1]Database!$A946</f>
        <v>KPD110B</v>
      </c>
      <c r="J946" s="329" t="str">
        <f ca="1">IFERROR(VLOOKUP(ROWS($J$2:J946),$A$2:$B$7000,2,0),"")</f>
        <v>KPG110B</v>
      </c>
    </row>
    <row r="947" spans="1:10">
      <c r="A947" s="330">
        <f ca="1">IF(ISNUMBER(SEARCH($L$2,[1]Database!$A947)),MAX($A$1:A946)+1,0)</f>
        <v>943</v>
      </c>
      <c r="B947" s="625" t="str">
        <f>[1]Database!$A947</f>
        <v>JWDIWUB</v>
      </c>
      <c r="J947" s="329" t="str">
        <f ca="1">IFERROR(VLOOKUP(ROWS($J$2:J947),$A$2:$B$7000,2,0),"")</f>
        <v>PAC261W</v>
      </c>
    </row>
    <row r="948" spans="1:10">
      <c r="A948" s="330">
        <f ca="1">IF(ISNUMBER(SEARCH($L$2,[1]Database!$A948)),MAX($A$1:A947)+1,0)</f>
        <v>944</v>
      </c>
      <c r="B948" s="625" t="str">
        <f>[1]Database!$A948</f>
        <v>KPG110S</v>
      </c>
      <c r="J948" s="329" t="str">
        <f ca="1">IFERROR(VLOOKUP(ROWS($J$2:J948),$A$2:$B$7000,2,0),"")</f>
        <v>PAC260W</v>
      </c>
    </row>
    <row r="949" spans="1:10">
      <c r="A949" s="330">
        <f ca="1">IF(ISNUMBER(SEARCH($L$2,[1]Database!$A949)),MAX($A$1:A948)+1,0)</f>
        <v>945</v>
      </c>
      <c r="B949" s="625" t="str">
        <f>[1]Database!$A949</f>
        <v>KPG110B</v>
      </c>
      <c r="J949" s="329" t="str">
        <f ca="1">IFERROR(VLOOKUP(ROWS($J$2:J949),$A$2:$B$7000,2,0),"")</f>
        <v>PAC261P</v>
      </c>
    </row>
    <row r="950" spans="1:10">
      <c r="A950" s="330">
        <f ca="1">IF(ISNUMBER(SEARCH($L$2,[1]Database!$A950)),MAX($A$1:A949)+1,0)</f>
        <v>946</v>
      </c>
      <c r="B950" s="625" t="str">
        <f>[1]Database!$A950</f>
        <v>PAC261W</v>
      </c>
      <c r="J950" s="329" t="str">
        <f ca="1">IFERROR(VLOOKUP(ROWS($J$2:J950),$A$2:$B$7000,2,0),"")</f>
        <v>PAC260P</v>
      </c>
    </row>
    <row r="951" spans="1:10">
      <c r="A951" s="330">
        <f ca="1">IF(ISNUMBER(SEARCH($L$2,[1]Database!$A951)),MAX($A$1:A950)+1,0)</f>
        <v>947</v>
      </c>
      <c r="B951" s="625" t="str">
        <f>[1]Database!$A951</f>
        <v>PAC260W</v>
      </c>
      <c r="J951" s="329" t="str">
        <f ca="1">IFERROR(VLOOKUP(ROWS($J$2:J951),$A$2:$B$7000,2,0),"")</f>
        <v>PAC261D</v>
      </c>
    </row>
    <row r="952" spans="1:10">
      <c r="A952" s="330">
        <f ca="1">IF(ISNUMBER(SEARCH($L$2,[1]Database!$A952)),MAX($A$1:A951)+1,0)</f>
        <v>948</v>
      </c>
      <c r="B952" s="625" t="str">
        <f>[1]Database!$A952</f>
        <v>PAC261P</v>
      </c>
      <c r="J952" s="329" t="str">
        <f ca="1">IFERROR(VLOOKUP(ROWS($J$2:J952),$A$2:$B$7000,2,0),"")</f>
        <v>VCM000</v>
      </c>
    </row>
    <row r="953" spans="1:10">
      <c r="A953" s="330">
        <f ca="1">IF(ISNUMBER(SEARCH($L$2,[1]Database!$A953)),MAX($A$1:A952)+1,0)</f>
        <v>949</v>
      </c>
      <c r="B953" s="625" t="str">
        <f>[1]Database!$A953</f>
        <v>PAC260P</v>
      </c>
      <c r="J953" s="329" t="str">
        <f ca="1">IFERROR(VLOOKUP(ROWS($J$2:J953),$A$2:$B$7000,2,0),"")</f>
        <v>CMA643</v>
      </c>
    </row>
    <row r="954" spans="1:10">
      <c r="A954" s="330">
        <f ca="1">IF(ISNUMBER(SEARCH($L$2,[1]Database!$A954)),MAX($A$1:A953)+1,0)</f>
        <v>950</v>
      </c>
      <c r="B954" s="625" t="str">
        <f>[1]Database!$A954</f>
        <v>PAC261D</v>
      </c>
      <c r="J954" s="329" t="str">
        <f ca="1">IFERROR(VLOOKUP(ROWS($J$2:J954),$A$2:$B$7000,2,0),"")</f>
        <v>CMA641</v>
      </c>
    </row>
    <row r="955" spans="1:10">
      <c r="A955" s="330">
        <f ca="1">IF(ISNUMBER(SEARCH($L$2,[1]Database!$A955)),MAX($A$1:A954)+1,0)</f>
        <v>951</v>
      </c>
      <c r="B955" s="625" t="str">
        <f>[1]Database!$A955</f>
        <v>VCM000</v>
      </c>
      <c r="J955" s="329" t="str">
        <f ca="1">IFERROR(VLOOKUP(ROWS($J$2:J955),$A$2:$B$7000,2,0),"")</f>
        <v>CMA640</v>
      </c>
    </row>
    <row r="956" spans="1:10">
      <c r="A956" s="330">
        <f ca="1">IF(ISNUMBER(SEARCH($L$2,[1]Database!$A956)),MAX($A$1:A955)+1,0)</f>
        <v>952</v>
      </c>
      <c r="B956" s="625" t="str">
        <f>[1]Database!$A956</f>
        <v>CMA643</v>
      </c>
      <c r="J956" s="329" t="str">
        <f ca="1">IFERROR(VLOOKUP(ROWS($J$2:J956),$A$2:$B$7000,2,0),"")</f>
        <v>CMA642</v>
      </c>
    </row>
    <row r="957" spans="1:10">
      <c r="A957" s="330">
        <f ca="1">IF(ISNUMBER(SEARCH($L$2,[1]Database!$A957)),MAX($A$1:A956)+1,0)</f>
        <v>953</v>
      </c>
      <c r="B957" s="625" t="str">
        <f>[1]Database!$A957</f>
        <v>CMA641</v>
      </c>
      <c r="J957" s="329" t="str">
        <f ca="1">IFERROR(VLOOKUP(ROWS($J$2:J957),$A$2:$B$7000,2,0),"")</f>
        <v>KTG330S</v>
      </c>
    </row>
    <row r="958" spans="1:10">
      <c r="A958" s="330">
        <f ca="1">IF(ISNUMBER(SEARCH($L$2,[1]Database!$A958)),MAX($A$1:A957)+1,0)</f>
        <v>954</v>
      </c>
      <c r="B958" s="625" t="str">
        <f>[1]Database!$A958</f>
        <v>CMA640</v>
      </c>
      <c r="J958" s="329" t="str">
        <f ca="1">IFERROR(VLOOKUP(ROWS($J$2:J958),$A$2:$B$7000,2,0),"")</f>
        <v>KTG330B</v>
      </c>
    </row>
    <row r="959" spans="1:10">
      <c r="A959" s="330">
        <f ca="1">IF(ISNUMBER(SEARCH($L$2,[1]Database!$A959)),MAX($A$1:A958)+1,0)</f>
        <v>955</v>
      </c>
      <c r="B959" s="625" t="str">
        <f>[1]Database!$A959</f>
        <v>CMA642</v>
      </c>
      <c r="J959" s="329" t="str">
        <f ca="1">IFERROR(VLOOKUP(ROWS($J$2:J959),$A$2:$B$7000,2,0),"")</f>
        <v>FHB3537</v>
      </c>
    </row>
    <row r="960" spans="1:10">
      <c r="A960" s="330">
        <f ca="1">IF(ISNUMBER(SEARCH($L$2,[1]Database!$A960)),MAX($A$1:A959)+1,0)</f>
        <v>956</v>
      </c>
      <c r="B960" s="625" t="str">
        <f>[1]Database!$A960</f>
        <v>KTG330S</v>
      </c>
      <c r="J960" s="329" t="str">
        <f ca="1">IFERROR(VLOOKUP(ROWS($J$2:J960),$A$2:$B$7000,2,0),"")</f>
        <v>PAC390</v>
      </c>
    </row>
    <row r="961" spans="1:10">
      <c r="A961" s="330">
        <f ca="1">IF(ISNUMBER(SEARCH($L$2,[1]Database!$A961)),MAX($A$1:A960)+1,0)</f>
        <v>957</v>
      </c>
      <c r="B961" s="625" t="str">
        <f>[1]Database!$A961</f>
        <v>KTG330B</v>
      </c>
      <c r="J961" s="329" t="str">
        <f ca="1">IFERROR(VLOOKUP(ROWS($J$2:J961),$A$2:$B$7000,2,0),"")</f>
        <v>KSA1023B</v>
      </c>
    </row>
    <row r="962" spans="1:10">
      <c r="A962" s="330">
        <f ca="1">IF(ISNUMBER(SEARCH($L$2,[1]Database!$A962)),MAX($A$1:A961)+1,0)</f>
        <v>958</v>
      </c>
      <c r="B962" s="625" t="str">
        <f>[1]Database!$A962</f>
        <v>FHB3537</v>
      </c>
      <c r="J962" s="329" t="str">
        <f ca="1">IFERROR(VLOOKUP(ROWS($J$2:J962),$A$2:$B$7000,2,0),"")</f>
        <v>KSA1020B</v>
      </c>
    </row>
    <row r="963" spans="1:10">
      <c r="A963" s="330">
        <f ca="1">IF(ISNUMBER(SEARCH($L$2,[1]Database!$A963)),MAX($A$1:A962)+1,0)</f>
        <v>959</v>
      </c>
      <c r="B963" s="625" t="str">
        <f>[1]Database!$A963</f>
        <v>PAC390</v>
      </c>
      <c r="J963" s="329" t="str">
        <f ca="1">IFERROR(VLOOKUP(ROWS($J$2:J963),$A$2:$B$7000,2,0),"")</f>
        <v>PAC253</v>
      </c>
    </row>
    <row r="964" spans="1:10">
      <c r="A964" s="330">
        <f ca="1">IF(ISNUMBER(SEARCH($L$2,[1]Database!$A964)),MAX($A$1:A963)+1,0)</f>
        <v>960</v>
      </c>
      <c r="B964" s="625" t="str">
        <f>[1]Database!$A964</f>
        <v>KSA1023B</v>
      </c>
      <c r="J964" s="329" t="str">
        <f ca="1">IFERROR(VLOOKUP(ROWS($J$2:J964),$A$2:$B$7000,2,0),"")</f>
        <v>CMA380</v>
      </c>
    </row>
    <row r="965" spans="1:10">
      <c r="A965" s="330">
        <f ca="1">IF(ISNUMBER(SEARCH($L$2,[1]Database!$A965)),MAX($A$1:A964)+1,0)</f>
        <v>961</v>
      </c>
      <c r="B965" s="625" t="str">
        <f>[1]Database!$A965</f>
        <v>KSA1020B</v>
      </c>
      <c r="J965" s="329" t="str">
        <f ca="1">IFERROR(VLOOKUP(ROWS($J$2:J965),$A$2:$B$7000,2,0),"")</f>
        <v>FCD100</v>
      </c>
    </row>
    <row r="966" spans="1:10">
      <c r="A966" s="330">
        <f ca="1">IF(ISNUMBER(SEARCH($L$2,[1]Database!$A966)),MAX($A$1:A965)+1,0)</f>
        <v>962</v>
      </c>
      <c r="B966" s="625" t="str">
        <f>[1]Database!$A966</f>
        <v>PAC253</v>
      </c>
      <c r="J966" s="329" t="str">
        <f ca="1">IFERROR(VLOOKUP(ROWS($J$2:J966),$A$2:$B$7000,2,0),"")</f>
        <v>FCS100</v>
      </c>
    </row>
    <row r="967" spans="1:10">
      <c r="A967" s="330">
        <f ca="1">IF(ISNUMBER(SEARCH($L$2,[1]Database!$A967)),MAX($A$1:A966)+1,0)</f>
        <v>963</v>
      </c>
      <c r="B967" s="625" t="str">
        <f>[1]Database!$A967</f>
        <v>CMA380</v>
      </c>
      <c r="J967" s="329" t="str">
        <f ca="1">IFERROR(VLOOKUP(ROWS($J$2:J967),$A$2:$B$7000,2,0),"")</f>
        <v>CMSZ006S</v>
      </c>
    </row>
    <row r="968" spans="1:10">
      <c r="A968" s="330">
        <f ca="1">IF(ISNUMBER(SEARCH($L$2,[1]Database!$A968)),MAX($A$1:A967)+1,0)</f>
        <v>964</v>
      </c>
      <c r="B968" s="625" t="str">
        <f>[1]Database!$A968</f>
        <v>FCD100</v>
      </c>
      <c r="J968" s="329" t="str">
        <f ca="1">IFERROR(VLOOKUP(ROWS($J$2:J968),$A$2:$B$7000,2,0),"")</f>
        <v>CMSZ006</v>
      </c>
    </row>
    <row r="969" spans="1:10">
      <c r="A969" s="330">
        <f ca="1">IF(ISNUMBER(SEARCH($L$2,[1]Database!$A969)),MAX($A$1:A968)+1,0)</f>
        <v>965</v>
      </c>
      <c r="B969" s="625" t="str">
        <f>[1]Database!$A969</f>
        <v>FCS100</v>
      </c>
      <c r="J969" s="329" t="str">
        <f ca="1">IFERROR(VLOOKUP(ROWS($J$2:J969),$A$2:$B$7000,2,0),"")</f>
        <v>CMS443</v>
      </c>
    </row>
    <row r="970" spans="1:10">
      <c r="A970" s="330">
        <f ca="1">IF(ISNUMBER(SEARCH($L$2,[1]Database!$A970)),MAX($A$1:A969)+1,0)</f>
        <v>966</v>
      </c>
      <c r="B970" s="625" t="str">
        <f>[1]Database!$A970</f>
        <v>CMSZ006S</v>
      </c>
      <c r="J970" s="329" t="str">
        <f ca="1">IFERROR(VLOOKUP(ROWS($J$2:J970),$A$2:$B$7000,2,0),"")</f>
        <v>CMA443</v>
      </c>
    </row>
    <row r="971" spans="1:10">
      <c r="A971" s="330">
        <f ca="1">IF(ISNUMBER(SEARCH($L$2,[1]Database!$A971)),MAX($A$1:A970)+1,0)</f>
        <v>967</v>
      </c>
      <c r="B971" s="625" t="str">
        <f>[1]Database!$A971</f>
        <v>CMSZ006</v>
      </c>
      <c r="J971" s="329" t="str">
        <f ca="1">IFERROR(VLOOKUP(ROWS($J$2:J971),$A$2:$B$7000,2,0),"")</f>
        <v>CMA290</v>
      </c>
    </row>
    <row r="972" spans="1:10">
      <c r="A972" s="330">
        <f ca="1">IF(ISNUMBER(SEARCH($L$2,[1]Database!$A972)),MAX($A$1:A971)+1,0)</f>
        <v>968</v>
      </c>
      <c r="B972" s="625" t="str">
        <f>[1]Database!$A972</f>
        <v>CMS443</v>
      </c>
      <c r="J972" s="329" t="str">
        <f ca="1">IFERROR(VLOOKUP(ROWS($J$2:J972),$A$2:$B$7000,2,0),"")</f>
        <v>CMA170W</v>
      </c>
    </row>
    <row r="973" spans="1:10">
      <c r="A973" s="330">
        <f ca="1">IF(ISNUMBER(SEARCH($L$2,[1]Database!$A973)),MAX($A$1:A972)+1,0)</f>
        <v>969</v>
      </c>
      <c r="B973" s="625" t="str">
        <f>[1]Database!$A973</f>
        <v>CMA443</v>
      </c>
      <c r="J973" s="329" t="str">
        <f ca="1">IFERROR(VLOOKUP(ROWS($J$2:J973),$A$2:$B$7000,2,0),"")</f>
        <v>CMA170</v>
      </c>
    </row>
    <row r="974" spans="1:10">
      <c r="A974" s="330">
        <f ca="1">IF(ISNUMBER(SEARCH($L$2,[1]Database!$A974)),MAX($A$1:A973)+1,0)</f>
        <v>970</v>
      </c>
      <c r="B974" s="625" t="str">
        <f>[1]Database!$A974</f>
        <v>CMA290</v>
      </c>
      <c r="J974" s="329" t="str">
        <f ca="1">IFERROR(VLOOKUP(ROWS($J$2:J974),$A$2:$B$7000,2,0),"")</f>
        <v>CMA115W</v>
      </c>
    </row>
    <row r="975" spans="1:10">
      <c r="A975" s="330">
        <f ca="1">IF(ISNUMBER(SEARCH($L$2,[1]Database!$A975)),MAX($A$1:A974)+1,0)</f>
        <v>971</v>
      </c>
      <c r="B975" s="625" t="str">
        <f>[1]Database!$A975</f>
        <v>CMA170W</v>
      </c>
      <c r="J975" s="329" t="str">
        <f ca="1">IFERROR(VLOOKUP(ROWS($J$2:J975),$A$2:$B$7000,2,0),"")</f>
        <v>CMA115S</v>
      </c>
    </row>
    <row r="976" spans="1:10">
      <c r="A976" s="330">
        <f ca="1">IF(ISNUMBER(SEARCH($L$2,[1]Database!$A976)),MAX($A$1:A975)+1,0)</f>
        <v>972</v>
      </c>
      <c r="B976" s="625" t="str">
        <f>[1]Database!$A976</f>
        <v>CMA170</v>
      </c>
      <c r="J976" s="329" t="str">
        <f ca="1">IFERROR(VLOOKUP(ROWS($J$2:J976),$A$2:$B$7000,2,0),"")</f>
        <v>CMA115</v>
      </c>
    </row>
    <row r="977" spans="1:10">
      <c r="A977" s="330">
        <f ca="1">IF(ISNUMBER(SEARCH($L$2,[1]Database!$A977)),MAX($A$1:A976)+1,0)</f>
        <v>973</v>
      </c>
      <c r="B977" s="625" t="str">
        <f>[1]Database!$A977</f>
        <v>CMA115W</v>
      </c>
      <c r="J977" s="329" t="str">
        <f ca="1">IFERROR(VLOOKUP(ROWS($J$2:J977),$A$2:$B$7000,2,0),"")</f>
        <v>CMA110</v>
      </c>
    </row>
    <row r="978" spans="1:10">
      <c r="A978" s="330">
        <f ca="1">IF(ISNUMBER(SEARCH($L$2,[1]Database!$A978)),MAX($A$1:A977)+1,0)</f>
        <v>974</v>
      </c>
      <c r="B978" s="625" t="str">
        <f>[1]Database!$A978</f>
        <v>CMA115S</v>
      </c>
      <c r="J978" s="329" t="str">
        <f ca="1">IFERROR(VLOOKUP(ROWS($J$2:J978),$A$2:$B$7000,2,0),"")</f>
        <v>CMA100W</v>
      </c>
    </row>
    <row r="979" spans="1:10">
      <c r="A979" s="330">
        <f ca="1">IF(ISNUMBER(SEARCH($L$2,[1]Database!$A979)),MAX($A$1:A978)+1,0)</f>
        <v>975</v>
      </c>
      <c r="B979" s="625" t="str">
        <f>[1]Database!$A979</f>
        <v>CMA115</v>
      </c>
      <c r="J979" s="329" t="str">
        <f ca="1">IFERROR(VLOOKUP(ROWS($J$2:J979),$A$2:$B$7000,2,0),"")</f>
        <v>CMA100S</v>
      </c>
    </row>
    <row r="980" spans="1:10">
      <c r="A980" s="330">
        <f ca="1">IF(ISNUMBER(SEARCH($L$2,[1]Database!$A980)),MAX($A$1:A979)+1,0)</f>
        <v>976</v>
      </c>
      <c r="B980" s="625" t="str">
        <f>[1]Database!$A980</f>
        <v>CMA110</v>
      </c>
      <c r="J980" s="329" t="str">
        <f ca="1">IFERROR(VLOOKUP(ROWS($J$2:J980),$A$2:$B$7000,2,0),"")</f>
        <v>CMA100</v>
      </c>
    </row>
    <row r="981" spans="1:10">
      <c r="A981" s="330">
        <f ca="1">IF(ISNUMBER(SEARCH($L$2,[1]Database!$A981)),MAX($A$1:A980)+1,0)</f>
        <v>977</v>
      </c>
      <c r="B981" s="625" t="str">
        <f>[1]Database!$A981</f>
        <v>CMA100W</v>
      </c>
      <c r="J981" s="329" t="str">
        <f ca="1">IFERROR(VLOOKUP(ROWS($J$2:J981),$A$2:$B$7000,2,0),"")</f>
        <v>PAC136S</v>
      </c>
    </row>
    <row r="982" spans="1:10">
      <c r="A982" s="330">
        <f ca="1">IF(ISNUMBER(SEARCH($L$2,[1]Database!$A982)),MAX($A$1:A981)+1,0)</f>
        <v>978</v>
      </c>
      <c r="B982" s="625" t="str">
        <f>[1]Database!$A982</f>
        <v>CMA100S</v>
      </c>
      <c r="J982" s="329" t="str">
        <f ca="1">IFERROR(VLOOKUP(ROWS($J$2:J982),$A$2:$B$7000,2,0),"")</f>
        <v>CM2L40U</v>
      </c>
    </row>
    <row r="983" spans="1:10">
      <c r="A983" s="330">
        <f ca="1">IF(ISNUMBER(SEARCH($L$2,[1]Database!$A983)),MAX($A$1:A982)+1,0)</f>
        <v>979</v>
      </c>
      <c r="B983" s="625" t="str">
        <f>[1]Database!$A983</f>
        <v>CMA100</v>
      </c>
      <c r="J983" s="329" t="str">
        <f ca="1">IFERROR(VLOOKUP(ROWS($J$2:J983),$A$2:$B$7000,2,0),"")</f>
        <v>CM2L40</v>
      </c>
    </row>
    <row r="984" spans="1:10">
      <c r="A984" s="330">
        <f ca="1">IF(ISNUMBER(SEARCH($L$2,[1]Database!$A984)),MAX($A$1:A983)+1,0)</f>
        <v>980</v>
      </c>
      <c r="B984" s="625" t="str">
        <f>[1]Database!$A984</f>
        <v>PAC136S</v>
      </c>
      <c r="J984" s="329" t="str">
        <f ca="1">IFERROR(VLOOKUP(ROWS($J$2:J984),$A$2:$B$7000,2,0),"")</f>
        <v>CM2C40U</v>
      </c>
    </row>
    <row r="985" spans="1:10">
      <c r="A985" s="330">
        <f ca="1">IF(ISNUMBER(SEARCH($L$2,[1]Database!$A985)),MAX($A$1:A984)+1,0)</f>
        <v>981</v>
      </c>
      <c r="B985" s="625" t="str">
        <f>[1]Database!$A985</f>
        <v>CM2L40U</v>
      </c>
      <c r="J985" s="329" t="str">
        <f ca="1">IFERROR(VLOOKUP(ROWS($J$2:J985),$A$2:$B$7000,2,0),"")</f>
        <v>CM2C40</v>
      </c>
    </row>
    <row r="986" spans="1:10">
      <c r="A986" s="330">
        <f ca="1">IF(ISNUMBER(SEARCH($L$2,[1]Database!$A986)),MAX($A$1:A985)+1,0)</f>
        <v>982</v>
      </c>
      <c r="B986" s="625" t="str">
        <f>[1]Database!$A986</f>
        <v>CM2L40</v>
      </c>
      <c r="J986" s="329" t="str">
        <f ca="1">IFERROR(VLOOKUP(ROWS($J$2:J986),$A$2:$B$7000,2,0),"")</f>
        <v>WM2I</v>
      </c>
    </row>
    <row r="987" spans="1:10">
      <c r="A987" s="330">
        <f ca="1">IF(ISNUMBER(SEARCH($L$2,[1]Database!$A987)),MAX($A$1:A986)+1,0)</f>
        <v>983</v>
      </c>
      <c r="B987" s="625" t="str">
        <f>[1]Database!$A987</f>
        <v>CM2C40U</v>
      </c>
      <c r="J987" s="329" t="str">
        <f ca="1">IFERROR(VLOOKUP(ROWS($J$2:J987),$A$2:$B$7000,2,0),"")</f>
        <v>KSA1024B</v>
      </c>
    </row>
    <row r="988" spans="1:10">
      <c r="A988" s="330">
        <f ca="1">IF(ISNUMBER(SEARCH($L$2,[1]Database!$A988)),MAX($A$1:A987)+1,0)</f>
        <v>984</v>
      </c>
      <c r="B988" s="625" t="str">
        <f>[1]Database!$A988</f>
        <v>CM2C40</v>
      </c>
      <c r="J988" s="329" t="str">
        <f ca="1">IFERROR(VLOOKUP(ROWS($J$2:J988),$A$2:$B$7000,2,0),"")</f>
        <v>KSA1014S</v>
      </c>
    </row>
    <row r="989" spans="1:10">
      <c r="A989" s="330">
        <f ca="1">IF(ISNUMBER(SEARCH($L$2,[1]Database!$A989)),MAX($A$1:A988)+1,0)</f>
        <v>985</v>
      </c>
      <c r="B989" s="625" t="str">
        <f>[1]Database!$A989</f>
        <v>WM2I</v>
      </c>
      <c r="J989" s="329" t="str">
        <f ca="1">IFERROR(VLOOKUP(ROWS($J$2:J989),$A$2:$B$7000,2,0),"")</f>
        <v>KSA1014B</v>
      </c>
    </row>
    <row r="990" spans="1:10">
      <c r="A990" s="330">
        <f ca="1">IF(ISNUMBER(SEARCH($L$2,[1]Database!$A990)),MAX($A$1:A989)+1,0)</f>
        <v>986</v>
      </c>
      <c r="B990" s="625" t="str">
        <f>[1]Database!$A990</f>
        <v>KSA1024B</v>
      </c>
      <c r="J990" s="329" t="str">
        <f ca="1">IFERROR(VLOOKUP(ROWS($J$2:J990),$A$2:$B$7000,2,0),"")</f>
        <v>FVS300</v>
      </c>
    </row>
    <row r="991" spans="1:10">
      <c r="A991" s="330">
        <f ca="1">IF(ISNUMBER(SEARCH($L$2,[1]Database!$A991)),MAX($A$1:A990)+1,0)</f>
        <v>987</v>
      </c>
      <c r="B991" s="625" t="str">
        <f>[1]Database!$A991</f>
        <v>KSA1014S</v>
      </c>
      <c r="J991" s="329" t="str">
        <f ca="1">IFERROR(VLOOKUP(ROWS($J$2:J991),$A$2:$B$7000,2,0),"")</f>
        <v>FVS350</v>
      </c>
    </row>
    <row r="992" spans="1:10">
      <c r="A992" s="330">
        <f ca="1">IF(ISNUMBER(SEARCH($L$2,[1]Database!$A992)),MAX($A$1:A991)+1,0)</f>
        <v>988</v>
      </c>
      <c r="B992" s="625" t="str">
        <f>[1]Database!$A992</f>
        <v>KSA1014B</v>
      </c>
      <c r="J992" s="329" t="str">
        <f ca="1">IFERROR(VLOOKUP(ROWS($J$2:J992),$A$2:$B$7000,2,0),"")</f>
        <v>PAC302</v>
      </c>
    </row>
    <row r="993" spans="1:10">
      <c r="A993" s="330">
        <f ca="1">IF(ISNUMBER(SEARCH($L$2,[1]Database!$A993)),MAX($A$1:A992)+1,0)</f>
        <v>989</v>
      </c>
      <c r="B993" s="625" t="str">
        <f>[1]Database!$A993</f>
        <v>FVS300</v>
      </c>
      <c r="J993" s="329" t="str">
        <f ca="1">IFERROR(VLOOKUP(ROWS($J$2:J993),$A$2:$B$7000,2,0),"")</f>
        <v>FCC100</v>
      </c>
    </row>
    <row r="994" spans="1:10">
      <c r="A994" s="330">
        <f ca="1">IF(ISNUMBER(SEARCH($L$2,[1]Database!$A994)),MAX($A$1:A993)+1,0)</f>
        <v>990</v>
      </c>
      <c r="B994" s="625" t="str">
        <f>[1]Database!$A994</f>
        <v>FVS350</v>
      </c>
      <c r="J994" s="329" t="str">
        <f ca="1">IFERROR(VLOOKUP(ROWS($J$2:J994),$A$2:$B$7000,2,0),"")</f>
        <v>PACCC2</v>
      </c>
    </row>
    <row r="995" spans="1:10">
      <c r="A995" s="330">
        <f ca="1">IF(ISNUMBER(SEARCH($L$2,[1]Database!$A995)),MAX($A$1:A994)+1,0)</f>
        <v>991</v>
      </c>
      <c r="B995" s="625" t="str">
        <f>[1]Database!$A995</f>
        <v>PAC302</v>
      </c>
      <c r="J995" s="329" t="str">
        <f ca="1">IFERROR(VLOOKUP(ROWS($J$2:J995),$A$2:$B$7000,2,0),"")</f>
        <v>PACCC1</v>
      </c>
    </row>
    <row r="996" spans="1:10">
      <c r="A996" s="330">
        <f ca="1">IF(ISNUMBER(SEARCH($L$2,[1]Database!$A996)),MAX($A$1:A995)+1,0)</f>
        <v>992</v>
      </c>
      <c r="B996" s="625" t="str">
        <f>[1]Database!$A996</f>
        <v>FCC100</v>
      </c>
      <c r="J996" s="329" t="str">
        <f ca="1">IFERROR(VLOOKUP(ROWS($J$2:J996),$A$2:$B$7000,2,0),"")</f>
        <v>CMA440</v>
      </c>
    </row>
    <row r="997" spans="1:10">
      <c r="A997" s="330">
        <f ca="1">IF(ISNUMBER(SEARCH($L$2,[1]Database!$A997)),MAX($A$1:A996)+1,0)</f>
        <v>993</v>
      </c>
      <c r="B997" s="625" t="str">
        <f>[1]Database!$A997</f>
        <v>PACCC2</v>
      </c>
      <c r="J997" s="329" t="str">
        <f ca="1">IFERROR(VLOOKUP(ROWS($J$2:J997),$A$2:$B$7000,2,0),"")</f>
        <v>FHP110S</v>
      </c>
    </row>
    <row r="998" spans="1:10">
      <c r="A998" s="330">
        <f ca="1">IF(ISNUMBER(SEARCH($L$2,[1]Database!$A998)),MAX($A$1:A997)+1,0)</f>
        <v>994</v>
      </c>
      <c r="B998" s="625" t="str">
        <f>[1]Database!$A998</f>
        <v>PACCC1</v>
      </c>
      <c r="J998" s="329" t="str">
        <f ca="1">IFERROR(VLOOKUP(ROWS($J$2:J998),$A$2:$B$7000,2,0),"")</f>
        <v>FHP110B</v>
      </c>
    </row>
    <row r="999" spans="1:10">
      <c r="A999" s="330">
        <f ca="1">IF(ISNUMBER(SEARCH($L$2,[1]Database!$A999)),MAX($A$1:A998)+1,0)</f>
        <v>995</v>
      </c>
      <c r="B999" s="625" t="str">
        <f>[1]Database!$A999</f>
        <v>CMA440</v>
      </c>
      <c r="J999" s="329" t="str">
        <f ca="1">IFERROR(VLOOKUP(ROWS($J$2:J999),$A$2:$B$7000,2,0),"")</f>
        <v>CMA700W</v>
      </c>
    </row>
    <row r="1000" spans="1:10">
      <c r="A1000" s="330">
        <f ca="1">IF(ISNUMBER(SEARCH($L$2,[1]Database!$A1000)),MAX($A$1:A999)+1,0)</f>
        <v>996</v>
      </c>
      <c r="B1000" s="625" t="str">
        <f>[1]Database!$A1000</f>
        <v>FHP110S</v>
      </c>
      <c r="J1000" s="329" t="str">
        <f ca="1">IFERROR(VLOOKUP(ROWS($J$2:J1000),$A$2:$B$7000,2,0),"")</f>
        <v>CMA700S</v>
      </c>
    </row>
    <row r="1001" spans="1:10">
      <c r="A1001" s="330">
        <f ca="1">IF(ISNUMBER(SEARCH($L$2,[1]Database!$A1001)),MAX($A$1:A1000)+1,0)</f>
        <v>997</v>
      </c>
      <c r="B1001" s="625" t="str">
        <f>[1]Database!$A1001</f>
        <v>FHP110B</v>
      </c>
      <c r="J1001" s="329" t="str">
        <f ca="1">IFERROR(VLOOKUP(ROWS($J$2:J1001),$A$2:$B$7000,2,0),"")</f>
        <v>CMA700</v>
      </c>
    </row>
    <row r="1002" spans="1:10">
      <c r="A1002" s="330">
        <f ca="1">IF(ISNUMBER(SEARCH($L$2,[1]Database!$A1002)),MAX($A$1:A1001)+1,0)</f>
        <v>998</v>
      </c>
      <c r="B1002" s="625" t="str">
        <f>[1]Database!$A1002</f>
        <v>CMA700W</v>
      </c>
      <c r="J1002" s="329" t="str">
        <f ca="1">IFERROR(VLOOKUP(ROWS($J$2:J1002),$A$2:$B$7000,2,0),"")</f>
        <v>LCDA240C</v>
      </c>
    </row>
    <row r="1003" spans="1:10">
      <c r="A1003" s="330">
        <f ca="1">IF(ISNUMBER(SEARCH($L$2,[1]Database!$A1003)),MAX($A$1:A1002)+1,0)</f>
        <v>999</v>
      </c>
      <c r="B1003" s="625" t="str">
        <f>[1]Database!$A1003</f>
        <v>CMA700S</v>
      </c>
      <c r="J1003" s="329" t="str">
        <f ca="1">IFERROR(VLOOKUP(ROWS($J$2:J1003),$A$2:$B$7000,2,0),"")</f>
        <v>LCDA225C</v>
      </c>
    </row>
    <row r="1004" spans="1:10">
      <c r="A1004" s="330">
        <f ca="1">IF(ISNUMBER(SEARCH($L$2,[1]Database!$A1004)),MAX($A$1:A1003)+1,0)</f>
        <v>1000</v>
      </c>
      <c r="B1004" s="625" t="str">
        <f>[1]Database!$A1004</f>
        <v>CMA700</v>
      </c>
      <c r="J1004" s="329" t="str">
        <f ca="1">IFERROR(VLOOKUP(ROWS($J$2:J1004),$A$2:$B$7000,2,0),"")</f>
        <v>JHSUS</v>
      </c>
    </row>
    <row r="1005" spans="1:10">
      <c r="A1005" s="330">
        <f ca="1">IF(ISNUMBER(SEARCH($L$2,[1]Database!$A1005)),MAX($A$1:A1004)+1,0)</f>
        <v>1001</v>
      </c>
      <c r="B1005" s="625" t="str">
        <f>[1]Database!$A1005</f>
        <v>LCDA240C</v>
      </c>
      <c r="J1005" s="329" t="str">
        <f ca="1">IFERROR(VLOOKUP(ROWS($J$2:J1005),$A$2:$B$7000,2,0),"")</f>
        <v>JHSUB</v>
      </c>
    </row>
    <row r="1006" spans="1:10">
      <c r="A1006" s="330">
        <f ca="1">IF(ISNUMBER(SEARCH($L$2,[1]Database!$A1006)),MAX($A$1:A1005)+1,0)</f>
        <v>1002</v>
      </c>
      <c r="B1006" s="625" t="str">
        <f>[1]Database!$A1006</f>
        <v>LCDA225C</v>
      </c>
      <c r="J1006" s="329" t="str">
        <f ca="1">IFERROR(VLOOKUP(ROWS($J$2:J1006),$A$2:$B$7000,2,0),"")</f>
        <v>CMA106</v>
      </c>
    </row>
    <row r="1007" spans="1:10">
      <c r="A1007" s="330">
        <f ca="1">IF(ISNUMBER(SEARCH($L$2,[1]Database!$A1007)),MAX($A$1:A1006)+1,0)</f>
        <v>1003</v>
      </c>
      <c r="B1007" s="625" t="str">
        <f>[1]Database!$A1007</f>
        <v>JHSUS</v>
      </c>
      <c r="J1007" s="329" t="str">
        <f ca="1">IFERROR(VLOOKUP(ROWS($J$2:J1007),$A$2:$B$7000,2,0),"")</f>
        <v>PSMH2046</v>
      </c>
    </row>
    <row r="1008" spans="1:10">
      <c r="A1008" s="330">
        <f ca="1">IF(ISNUMBER(SEARCH($L$2,[1]Database!$A1008)),MAX($A$1:A1007)+1,0)</f>
        <v>1004</v>
      </c>
      <c r="B1008" s="625" t="str">
        <f>[1]Database!$A1008</f>
        <v>JHSUB</v>
      </c>
      <c r="J1008" s="329" t="str">
        <f ca="1">IFERROR(VLOOKUP(ROWS($J$2:J1008),$A$2:$B$7000,2,0),"")</f>
        <v>MSB6246</v>
      </c>
    </row>
    <row r="1009" spans="1:10">
      <c r="A1009" s="330">
        <f ca="1">IF(ISNUMBER(SEARCH($L$2,[1]Database!$A1009)),MAX($A$1:A1008)+1,0)</f>
        <v>1005</v>
      </c>
      <c r="B1009" s="625" t="str">
        <f>[1]Database!$A1009</f>
        <v>CMA106</v>
      </c>
      <c r="J1009" s="329" t="str">
        <f ca="1">IFERROR(VLOOKUP(ROWS($J$2:J1009),$A$2:$B$7000,2,0),"")</f>
        <v>CMA480W</v>
      </c>
    </row>
    <row r="1010" spans="1:10">
      <c r="A1010" s="330">
        <f ca="1">IF(ISNUMBER(SEARCH($L$2,[1]Database!$A1010)),MAX($A$1:A1009)+1,0)</f>
        <v>1006</v>
      </c>
      <c r="B1010" s="625" t="str">
        <f>[1]Database!$A1010</f>
        <v>PSMH2046</v>
      </c>
      <c r="J1010" s="329" t="str">
        <f ca="1">IFERROR(VLOOKUP(ROWS($J$2:J1010),$A$2:$B$7000,2,0),"")</f>
        <v>CMA480</v>
      </c>
    </row>
    <row r="1011" spans="1:10">
      <c r="A1011" s="330">
        <f ca="1">IF(ISNUMBER(SEARCH($L$2,[1]Database!$A1011)),MAX($A$1:A1010)+1,0)</f>
        <v>1007</v>
      </c>
      <c r="B1011" s="625" t="str">
        <f>[1]Database!$A1011</f>
        <v>MSB6246</v>
      </c>
      <c r="J1011" s="329" t="str">
        <f ca="1">IFERROR(VLOOKUP(ROWS($J$2:J1011),$A$2:$B$7000,2,0),"")</f>
        <v>PAC230B</v>
      </c>
    </row>
    <row r="1012" spans="1:10">
      <c r="A1012" s="330">
        <f ca="1">IF(ISNUMBER(SEARCH($L$2,[1]Database!$A1012)),MAX($A$1:A1011)+1,0)</f>
        <v>1008</v>
      </c>
      <c r="B1012" s="625" t="str">
        <f>[1]Database!$A1012</f>
        <v>CMA480W</v>
      </c>
      <c r="J1012" s="329" t="str">
        <f ca="1">IFERROR(VLOOKUP(ROWS($J$2:J1012),$A$2:$B$7000,2,0),"")</f>
        <v>MAC230B</v>
      </c>
    </row>
    <row r="1013" spans="1:10">
      <c r="A1013" s="330">
        <f ca="1">IF(ISNUMBER(SEARCH($L$2,[1]Database!$A1013)),MAX($A$1:A1012)+1,0)</f>
        <v>1009</v>
      </c>
      <c r="B1013" s="625" t="str">
        <f>[1]Database!$A1013</f>
        <v>CMA480</v>
      </c>
      <c r="J1013" s="329" t="str">
        <f ca="1">IFERROR(VLOOKUP(ROWS($J$2:J1013),$A$2:$B$7000,2,0),"")</f>
        <v>PXRUB</v>
      </c>
    </row>
    <row r="1014" spans="1:10">
      <c r="A1014" s="330">
        <f ca="1">IF(ISNUMBER(SEARCH($L$2,[1]Database!$A1014)),MAX($A$1:A1013)+1,0)</f>
        <v>1010</v>
      </c>
      <c r="B1014" s="625" t="str">
        <f>[1]Database!$A1014</f>
        <v>PAC230B</v>
      </c>
      <c r="J1014" s="329" t="str">
        <f ca="1">IFERROR(VLOOKUP(ROWS($J$2:J1014),$A$2:$B$7000,2,0),"")</f>
        <v>PACA1</v>
      </c>
    </row>
    <row r="1015" spans="1:10">
      <c r="A1015" s="330">
        <f ca="1">IF(ISNUMBER(SEARCH($L$2,[1]Database!$A1015)),MAX($A$1:A1014)+1,0)</f>
        <v>1011</v>
      </c>
      <c r="B1015" s="625" t="str">
        <f>[1]Database!$A1015</f>
        <v>MAC230B</v>
      </c>
      <c r="J1015" s="329" t="str">
        <f ca="1">IFERROR(VLOOKUP(ROWS($J$2:J1015),$A$2:$B$7000,2,0),"")</f>
        <v>KTA1003S</v>
      </c>
    </row>
    <row r="1016" spans="1:10">
      <c r="A1016" s="330">
        <f ca="1">IF(ISNUMBER(SEARCH($L$2,[1]Database!$A1016)),MAX($A$1:A1015)+1,0)</f>
        <v>1012</v>
      </c>
      <c r="B1016" s="625" t="str">
        <f>[1]Database!$A1016</f>
        <v>PXRUB</v>
      </c>
      <c r="J1016" s="329" t="str">
        <f ca="1">IFERROR(VLOOKUP(ROWS($J$2:J1016),$A$2:$B$7000,2,0),"")</f>
        <v>KTA1003B</v>
      </c>
    </row>
    <row r="1017" spans="1:10">
      <c r="A1017" s="330">
        <f ca="1">IF(ISNUMBER(SEARCH($L$2,[1]Database!$A1017)),MAX($A$1:A1016)+1,0)</f>
        <v>1013</v>
      </c>
      <c r="B1017" s="625" t="str">
        <f>[1]Database!$A1017</f>
        <v>PACA1</v>
      </c>
      <c r="J1017" s="329" t="str">
        <f ca="1">IFERROR(VLOOKUP(ROWS($J$2:J1017),$A$2:$B$7000,2,0),"")</f>
        <v>KTA1001S</v>
      </c>
    </row>
    <row r="1018" spans="1:10">
      <c r="A1018" s="330">
        <f ca="1">IF(ISNUMBER(SEARCH($L$2,[1]Database!$A1018)),MAX($A$1:A1017)+1,0)</f>
        <v>1014</v>
      </c>
      <c r="B1018" s="625" t="str">
        <f>[1]Database!$A1018</f>
        <v>KTA1003S</v>
      </c>
      <c r="J1018" s="329" t="str">
        <f ca="1">IFERROR(VLOOKUP(ROWS($J$2:J1018),$A$2:$B$7000,2,0),"")</f>
        <v>KTA1001B</v>
      </c>
    </row>
    <row r="1019" spans="1:10">
      <c r="A1019" s="330">
        <f ca="1">IF(ISNUMBER(SEARCH($L$2,[1]Database!$A1019)),MAX($A$1:A1018)+1,0)</f>
        <v>1015</v>
      </c>
      <c r="B1019" s="625" t="str">
        <f>[1]Database!$A1019</f>
        <v>KTA1003B</v>
      </c>
      <c r="J1019" s="329" t="str">
        <f ca="1">IFERROR(VLOOKUP(ROWS($J$2:J1019),$A$2:$B$7000,2,0),"")</f>
        <v>KTA1005S</v>
      </c>
    </row>
    <row r="1020" spans="1:10">
      <c r="A1020" s="330">
        <f ca="1">IF(ISNUMBER(SEARCH($L$2,[1]Database!$A1020)),MAX($A$1:A1019)+1,0)</f>
        <v>1016</v>
      </c>
      <c r="B1020" s="625" t="str">
        <f>[1]Database!$A1020</f>
        <v>KTA1001S</v>
      </c>
      <c r="J1020" s="329" t="str">
        <f ca="1">IFERROR(VLOOKUP(ROWS($J$2:J1020),$A$2:$B$7000,2,0),"")</f>
        <v>KTA1005B</v>
      </c>
    </row>
    <row r="1021" spans="1:10">
      <c r="A1021" s="330">
        <f ca="1">IF(ISNUMBER(SEARCH($L$2,[1]Database!$A1021)),MAX($A$1:A1020)+1,0)</f>
        <v>1017</v>
      </c>
      <c r="B1021" s="625" t="str">
        <f>[1]Database!$A1021</f>
        <v>KTA1001B</v>
      </c>
      <c r="J1021" s="329" t="str">
        <f ca="1">IFERROR(VLOOKUP(ROWS($J$2:J1021),$A$2:$B$7000,2,0),"")</f>
        <v>KSA1003S</v>
      </c>
    </row>
    <row r="1022" spans="1:10">
      <c r="A1022" s="330">
        <f ca="1">IF(ISNUMBER(SEARCH($L$2,[1]Database!$A1022)),MAX($A$1:A1021)+1,0)</f>
        <v>1018</v>
      </c>
      <c r="B1022" s="625" t="str">
        <f>[1]Database!$A1022</f>
        <v>KTA1005S</v>
      </c>
      <c r="J1022" s="329" t="str">
        <f ca="1">IFERROR(VLOOKUP(ROWS($J$2:J1022),$A$2:$B$7000,2,0),"")</f>
        <v>PCMXXXX</v>
      </c>
    </row>
    <row r="1023" spans="1:10">
      <c r="A1023" s="330">
        <f ca="1">IF(ISNUMBER(SEARCH($L$2,[1]Database!$A1023)),MAX($A$1:A1022)+1,0)</f>
        <v>1019</v>
      </c>
      <c r="B1023" s="625" t="str">
        <f>[1]Database!$A1023</f>
        <v>KTA1005B</v>
      </c>
      <c r="J1023" s="329" t="str">
        <f ca="1">IFERROR(VLOOKUP(ROWS($J$2:J1023),$A$2:$B$7000,2,0),"")</f>
        <v>CMA395W</v>
      </c>
    </row>
    <row r="1024" spans="1:10">
      <c r="A1024" s="330">
        <f ca="1">IF(ISNUMBER(SEARCH($L$2,[1]Database!$A1024)),MAX($A$1:A1023)+1,0)</f>
        <v>1020</v>
      </c>
      <c r="B1024" s="625" t="str">
        <f>[1]Database!$A1024</f>
        <v>KSA1003S</v>
      </c>
      <c r="J1024" s="329" t="str">
        <f ca="1">IFERROR(VLOOKUP(ROWS($J$2:J1024),$A$2:$B$7000,2,0),"")</f>
        <v>CMA395</v>
      </c>
    </row>
    <row r="1025" spans="1:10">
      <c r="A1025" s="330">
        <f ca="1">IF(ISNUMBER(SEARCH($L$2,[1]Database!$A1025)),MAX($A$1:A1024)+1,0)</f>
        <v>1021</v>
      </c>
      <c r="B1025" s="625" t="str">
        <f>[1]Database!$A1025</f>
        <v>PCMXXXX</v>
      </c>
      <c r="J1025" s="329" t="str">
        <f ca="1">IFERROR(VLOOKUP(ROWS($J$2:J1025),$A$2:$B$7000,2,0),"")</f>
        <v>KWT110B</v>
      </c>
    </row>
    <row r="1026" spans="1:10">
      <c r="A1026" s="330">
        <f ca="1">IF(ISNUMBER(SEARCH($L$2,[1]Database!$A1026)),MAX($A$1:A1025)+1,0)</f>
        <v>1022</v>
      </c>
      <c r="B1026" s="625" t="str">
        <f>[1]Database!$A1026</f>
        <v>CMA395W</v>
      </c>
      <c r="J1026" s="329" t="str">
        <f ca="1">IFERROR(VLOOKUP(ROWS($J$2:J1026),$A$2:$B$7000,2,0),"")</f>
        <v>CMS0203S</v>
      </c>
    </row>
    <row r="1027" spans="1:10">
      <c r="A1027" s="330">
        <f ca="1">IF(ISNUMBER(SEARCH($L$2,[1]Database!$A1027)),MAX($A$1:A1026)+1,0)</f>
        <v>1023</v>
      </c>
      <c r="B1027" s="625" t="str">
        <f>[1]Database!$A1027</f>
        <v>CMA395</v>
      </c>
      <c r="J1027" s="329" t="str">
        <f ca="1">IFERROR(VLOOKUP(ROWS($J$2:J1027),$A$2:$B$7000,2,0),"")</f>
        <v>CMS0810S</v>
      </c>
    </row>
    <row r="1028" spans="1:10">
      <c r="A1028" s="330">
        <f ca="1">IF(ISNUMBER(SEARCH($L$2,[1]Database!$A1028)),MAX($A$1:A1027)+1,0)</f>
        <v>1024</v>
      </c>
      <c r="B1028" s="625" t="str">
        <f>[1]Database!$A1028</f>
        <v>KWT110B</v>
      </c>
      <c r="J1028" s="329" t="str">
        <f ca="1">IFERROR(VLOOKUP(ROWS($J$2:J1028),$A$2:$B$7000,2,0),"")</f>
        <v>CMS0810W</v>
      </c>
    </row>
    <row r="1029" spans="1:10">
      <c r="A1029" s="330">
        <f ca="1">IF(ISNUMBER(SEARCH($L$2,[1]Database!$A1029)),MAX($A$1:A1028)+1,0)</f>
        <v>1025</v>
      </c>
      <c r="B1029" s="625" t="str">
        <f>[1]Database!$A1029</f>
        <v>CMS0203S</v>
      </c>
      <c r="J1029" s="329" t="str">
        <f ca="1">IFERROR(VLOOKUP(ROWS($J$2:J1029),$A$2:$B$7000,2,0),"")</f>
        <v>CMS0810</v>
      </c>
    </row>
    <row r="1030" spans="1:10">
      <c r="A1030" s="330">
        <f ca="1">IF(ISNUMBER(SEARCH($L$2,[1]Database!$A1030)),MAX($A$1:A1029)+1,0)</f>
        <v>1026</v>
      </c>
      <c r="B1030" s="625" t="str">
        <f>[1]Database!$A1030</f>
        <v>CMS0810S</v>
      </c>
      <c r="J1030" s="329" t="str">
        <f ca="1">IFERROR(VLOOKUP(ROWS($J$2:J1030),$A$2:$B$7000,2,0),"")</f>
        <v>CMS009012S</v>
      </c>
    </row>
    <row r="1031" spans="1:10">
      <c r="A1031" s="330">
        <f ca="1">IF(ISNUMBER(SEARCH($L$2,[1]Database!$A1031)),MAX($A$1:A1030)+1,0)</f>
        <v>1027</v>
      </c>
      <c r="B1031" s="625" t="str">
        <f>[1]Database!$A1031</f>
        <v>CMS0810W</v>
      </c>
      <c r="J1031" s="329" t="str">
        <f ca="1">IFERROR(VLOOKUP(ROWS($J$2:J1031),$A$2:$B$7000,2,0),"")</f>
        <v>CMS009012W</v>
      </c>
    </row>
    <row r="1032" spans="1:10">
      <c r="A1032" s="330">
        <f ca="1">IF(ISNUMBER(SEARCH($L$2,[1]Database!$A1032)),MAX($A$1:A1031)+1,0)</f>
        <v>1028</v>
      </c>
      <c r="B1032" s="625" t="str">
        <f>[1]Database!$A1032</f>
        <v>CMS0810</v>
      </c>
      <c r="J1032" s="329" t="str">
        <f ca="1">IFERROR(VLOOKUP(ROWS($J$2:J1032),$A$2:$B$7000,2,0),"")</f>
        <v>CMS009012</v>
      </c>
    </row>
    <row r="1033" spans="1:10">
      <c r="A1033" s="330">
        <f ca="1">IF(ISNUMBER(SEARCH($L$2,[1]Database!$A1033)),MAX($A$1:A1032)+1,0)</f>
        <v>1029</v>
      </c>
      <c r="B1033" s="625" t="str">
        <f>[1]Database!$A1033</f>
        <v>CMS009012S</v>
      </c>
      <c r="J1033" s="329" t="str">
        <f ca="1">IFERROR(VLOOKUP(ROWS($J$2:J1033),$A$2:$B$7000,2,0),"")</f>
        <v>CMS0709S</v>
      </c>
    </row>
    <row r="1034" spans="1:10">
      <c r="A1034" s="330">
        <f ca="1">IF(ISNUMBER(SEARCH($L$2,[1]Database!$A1034)),MAX($A$1:A1033)+1,0)</f>
        <v>1030</v>
      </c>
      <c r="B1034" s="625" t="str">
        <f>[1]Database!$A1034</f>
        <v>CMS009012W</v>
      </c>
      <c r="J1034" s="329" t="str">
        <f ca="1">IFERROR(VLOOKUP(ROWS($J$2:J1034),$A$2:$B$7000,2,0),"")</f>
        <v>CMS0709W</v>
      </c>
    </row>
    <row r="1035" spans="1:10">
      <c r="A1035" s="330">
        <f ca="1">IF(ISNUMBER(SEARCH($L$2,[1]Database!$A1035)),MAX($A$1:A1034)+1,0)</f>
        <v>1031</v>
      </c>
      <c r="B1035" s="625" t="str">
        <f>[1]Database!$A1035</f>
        <v>CMS009012</v>
      </c>
      <c r="J1035" s="329" t="str">
        <f ca="1">IFERROR(VLOOKUP(ROWS($J$2:J1035),$A$2:$B$7000,2,0),"")</f>
        <v>CMS0709</v>
      </c>
    </row>
    <row r="1036" spans="1:10">
      <c r="A1036" s="330">
        <f ca="1">IF(ISNUMBER(SEARCH($L$2,[1]Database!$A1036)),MAX($A$1:A1035)+1,0)</f>
        <v>1032</v>
      </c>
      <c r="B1036" s="625" t="str">
        <f>[1]Database!$A1036</f>
        <v>CMS0709S</v>
      </c>
      <c r="J1036" s="329" t="str">
        <f ca="1">IFERROR(VLOOKUP(ROWS($J$2:J1036),$A$2:$B$7000,2,0),"")</f>
        <v>CMS0608S</v>
      </c>
    </row>
    <row r="1037" spans="1:10">
      <c r="A1037" s="330">
        <f ca="1">IF(ISNUMBER(SEARCH($L$2,[1]Database!$A1037)),MAX($A$1:A1036)+1,0)</f>
        <v>1033</v>
      </c>
      <c r="B1037" s="625" t="str">
        <f>[1]Database!$A1037</f>
        <v>CMS0709W</v>
      </c>
      <c r="J1037" s="329" t="str">
        <f ca="1">IFERROR(VLOOKUP(ROWS($J$2:J1037),$A$2:$B$7000,2,0),"")</f>
        <v>CMS0608W</v>
      </c>
    </row>
    <row r="1038" spans="1:10">
      <c r="A1038" s="330">
        <f ca="1">IF(ISNUMBER(SEARCH($L$2,[1]Database!$A1038)),MAX($A$1:A1037)+1,0)</f>
        <v>1034</v>
      </c>
      <c r="B1038" s="625" t="str">
        <f>[1]Database!$A1038</f>
        <v>CMS0709</v>
      </c>
      <c r="J1038" s="329" t="str">
        <f ca="1">IFERROR(VLOOKUP(ROWS($J$2:J1038),$A$2:$B$7000,2,0),"")</f>
        <v>CMS0608</v>
      </c>
    </row>
    <row r="1039" spans="1:10">
      <c r="A1039" s="330">
        <f ca="1">IF(ISNUMBER(SEARCH($L$2,[1]Database!$A1039)),MAX($A$1:A1038)+1,0)</f>
        <v>1035</v>
      </c>
      <c r="B1039" s="625" t="str">
        <f>[1]Database!$A1039</f>
        <v>CMS0608S</v>
      </c>
      <c r="J1039" s="329" t="str">
        <f ca="1">IFERROR(VLOOKUP(ROWS($J$2:J1039),$A$2:$B$7000,2,0),"")</f>
        <v>CMS0507S</v>
      </c>
    </row>
    <row r="1040" spans="1:10">
      <c r="A1040" s="330">
        <f ca="1">IF(ISNUMBER(SEARCH($L$2,[1]Database!$A1040)),MAX($A$1:A1039)+1,0)</f>
        <v>1036</v>
      </c>
      <c r="B1040" s="625" t="str">
        <f>[1]Database!$A1040</f>
        <v>CMS0608W</v>
      </c>
      <c r="J1040" s="329" t="str">
        <f ca="1">IFERROR(VLOOKUP(ROWS($J$2:J1040),$A$2:$B$7000,2,0),"")</f>
        <v>CMS0507W</v>
      </c>
    </row>
    <row r="1041" spans="1:10">
      <c r="A1041" s="330">
        <f ca="1">IF(ISNUMBER(SEARCH($L$2,[1]Database!$A1041)),MAX($A$1:A1040)+1,0)</f>
        <v>1037</v>
      </c>
      <c r="B1041" s="625" t="str">
        <f>[1]Database!$A1041</f>
        <v>CMS0608</v>
      </c>
      <c r="J1041" s="329" t="str">
        <f ca="1">IFERROR(VLOOKUP(ROWS($J$2:J1041),$A$2:$B$7000,2,0),"")</f>
        <v>CMS0507</v>
      </c>
    </row>
    <row r="1042" spans="1:10">
      <c r="A1042" s="330">
        <f ca="1">IF(ISNUMBER(SEARCH($L$2,[1]Database!$A1042)),MAX($A$1:A1041)+1,0)</f>
        <v>1038</v>
      </c>
      <c r="B1042" s="625" t="str">
        <f>[1]Database!$A1042</f>
        <v>CMS0507S</v>
      </c>
      <c r="J1042" s="329" t="str">
        <f ca="1">IFERROR(VLOOKUP(ROWS($J$2:J1042),$A$2:$B$7000,2,0),"")</f>
        <v>CMS006009W</v>
      </c>
    </row>
    <row r="1043" spans="1:10">
      <c r="A1043" s="330">
        <f ca="1">IF(ISNUMBER(SEARCH($L$2,[1]Database!$A1043)),MAX($A$1:A1042)+1,0)</f>
        <v>1039</v>
      </c>
      <c r="B1043" s="625" t="str">
        <f>[1]Database!$A1043</f>
        <v>CMS0507W</v>
      </c>
      <c r="J1043" s="329" t="str">
        <f ca="1">IFERROR(VLOOKUP(ROWS($J$2:J1043),$A$2:$B$7000,2,0),"")</f>
        <v>CMS006009S</v>
      </c>
    </row>
    <row r="1044" spans="1:10">
      <c r="A1044" s="330">
        <f ca="1">IF(ISNUMBER(SEARCH($L$2,[1]Database!$A1044)),MAX($A$1:A1043)+1,0)</f>
        <v>1040</v>
      </c>
      <c r="B1044" s="625" t="str">
        <f>[1]Database!$A1044</f>
        <v>CMS0507</v>
      </c>
      <c r="J1044" s="329" t="str">
        <f ca="1">IFERROR(VLOOKUP(ROWS($J$2:J1044),$A$2:$B$7000,2,0),"")</f>
        <v>CMS006009</v>
      </c>
    </row>
    <row r="1045" spans="1:10">
      <c r="A1045" s="330">
        <f ca="1">IF(ISNUMBER(SEARCH($L$2,[1]Database!$A1045)),MAX($A$1:A1044)+1,0)</f>
        <v>1041</v>
      </c>
      <c r="B1045" s="625" t="str">
        <f>[1]Database!$A1045</f>
        <v>CMS006009W</v>
      </c>
      <c r="J1045" s="329" t="str">
        <f ca="1">IFERROR(VLOOKUP(ROWS($J$2:J1045),$A$2:$B$7000,2,0),"")</f>
        <v>CMS0406S</v>
      </c>
    </row>
    <row r="1046" spans="1:10">
      <c r="A1046" s="330">
        <f ca="1">IF(ISNUMBER(SEARCH($L$2,[1]Database!$A1046)),MAX($A$1:A1045)+1,0)</f>
        <v>1042</v>
      </c>
      <c r="B1046" s="625" t="str">
        <f>[1]Database!$A1046</f>
        <v>CMS006009S</v>
      </c>
      <c r="J1046" s="329" t="str">
        <f ca="1">IFERROR(VLOOKUP(ROWS($J$2:J1046),$A$2:$B$7000,2,0),"")</f>
        <v>CMS0406W</v>
      </c>
    </row>
    <row r="1047" spans="1:10">
      <c r="A1047" s="330">
        <f ca="1">IF(ISNUMBER(SEARCH($L$2,[1]Database!$A1047)),MAX($A$1:A1046)+1,0)</f>
        <v>1043</v>
      </c>
      <c r="B1047" s="625" t="str">
        <f>[1]Database!$A1047</f>
        <v>CMS006009</v>
      </c>
      <c r="J1047" s="329" t="str">
        <f ca="1">IFERROR(VLOOKUP(ROWS($J$2:J1047),$A$2:$B$7000,2,0),"")</f>
        <v>CMS0406</v>
      </c>
    </row>
    <row r="1048" spans="1:10">
      <c r="A1048" s="330">
        <f ca="1">IF(ISNUMBER(SEARCH($L$2,[1]Database!$A1048)),MAX($A$1:A1047)+1,0)</f>
        <v>1044</v>
      </c>
      <c r="B1048" s="625" t="str">
        <f>[1]Database!$A1048</f>
        <v>CMS0406S</v>
      </c>
      <c r="J1048" s="329" t="str">
        <f ca="1">IFERROR(VLOOKUP(ROWS($J$2:J1048),$A$2:$B$7000,2,0),"")</f>
        <v>CMS0305W</v>
      </c>
    </row>
    <row r="1049" spans="1:10">
      <c r="A1049" s="330">
        <f ca="1">IF(ISNUMBER(SEARCH($L$2,[1]Database!$A1049)),MAX($A$1:A1048)+1,0)</f>
        <v>1045</v>
      </c>
      <c r="B1049" s="625" t="str">
        <f>[1]Database!$A1049</f>
        <v>CMS0406W</v>
      </c>
      <c r="J1049" s="329" t="str">
        <f ca="1">IFERROR(VLOOKUP(ROWS($J$2:J1049),$A$2:$B$7000,2,0),"")</f>
        <v>CMS0305S</v>
      </c>
    </row>
    <row r="1050" spans="1:10">
      <c r="A1050" s="330">
        <f ca="1">IF(ISNUMBER(SEARCH($L$2,[1]Database!$A1050)),MAX($A$1:A1049)+1,0)</f>
        <v>1046</v>
      </c>
      <c r="B1050" s="625" t="str">
        <f>[1]Database!$A1050</f>
        <v>CMS0406</v>
      </c>
      <c r="J1050" s="329" t="str">
        <f ca="1">IFERROR(VLOOKUP(ROWS($J$2:J1050),$A$2:$B$7000,2,0),"")</f>
        <v>CMS0305</v>
      </c>
    </row>
    <row r="1051" spans="1:10">
      <c r="A1051" s="330">
        <f ca="1">IF(ISNUMBER(SEARCH($L$2,[1]Database!$A1051)),MAX($A$1:A1050)+1,0)</f>
        <v>1047</v>
      </c>
      <c r="B1051" s="625" t="str">
        <f>[1]Database!$A1051</f>
        <v>CMS0305W</v>
      </c>
      <c r="J1051" s="329" t="str">
        <f ca="1">IFERROR(VLOOKUP(ROWS($J$2:J1051),$A$2:$B$7000,2,0),"")</f>
        <v>CMS0203W</v>
      </c>
    </row>
    <row r="1052" spans="1:10">
      <c r="A1052" s="330">
        <f ca="1">IF(ISNUMBER(SEARCH($L$2,[1]Database!$A1052)),MAX($A$1:A1051)+1,0)</f>
        <v>1048</v>
      </c>
      <c r="B1052" s="625" t="str">
        <f>[1]Database!$A1052</f>
        <v>CMS0305S</v>
      </c>
      <c r="J1052" s="329" t="str">
        <f ca="1">IFERROR(VLOOKUP(ROWS($J$2:J1052),$A$2:$B$7000,2,0),"")</f>
        <v>CMS0203</v>
      </c>
    </row>
    <row r="1053" spans="1:10">
      <c r="A1053" s="330">
        <f ca="1">IF(ISNUMBER(SEARCH($L$2,[1]Database!$A1053)),MAX($A$1:A1052)+1,0)</f>
        <v>1049</v>
      </c>
      <c r="B1053" s="625" t="str">
        <f>[1]Database!$A1053</f>
        <v>CMS0305</v>
      </c>
      <c r="J1053" s="329" t="str">
        <f ca="1">IFERROR(VLOOKUP(ROWS($J$2:J1053),$A$2:$B$7000,2,0),"")</f>
        <v>CMS018024S</v>
      </c>
    </row>
    <row r="1054" spans="1:10">
      <c r="A1054" s="330">
        <f ca="1">IF(ISNUMBER(SEARCH($L$2,[1]Database!$A1054)),MAX($A$1:A1053)+1,0)</f>
        <v>1050</v>
      </c>
      <c r="B1054" s="625" t="str">
        <f>[1]Database!$A1054</f>
        <v>CMS0203W</v>
      </c>
      <c r="J1054" s="329" t="str">
        <f ca="1">IFERROR(VLOOKUP(ROWS($J$2:J1054),$A$2:$B$7000,2,0),"")</f>
        <v>CMS018024W</v>
      </c>
    </row>
    <row r="1055" spans="1:10">
      <c r="A1055" s="330">
        <f ca="1">IF(ISNUMBER(SEARCH($L$2,[1]Database!$A1055)),MAX($A$1:A1054)+1,0)</f>
        <v>1051</v>
      </c>
      <c r="B1055" s="625" t="str">
        <f>[1]Database!$A1055</f>
        <v>CMS0203</v>
      </c>
      <c r="J1055" s="329" t="str">
        <f ca="1">IFERROR(VLOOKUP(ROWS($J$2:J1055),$A$2:$B$7000,2,0),"")</f>
        <v>CMS018024</v>
      </c>
    </row>
    <row r="1056" spans="1:10">
      <c r="A1056" s="330">
        <f ca="1">IF(ISNUMBER(SEARCH($L$2,[1]Database!$A1056)),MAX($A$1:A1055)+1,0)</f>
        <v>1052</v>
      </c>
      <c r="B1056" s="625" t="str">
        <f>[1]Database!$A1056</f>
        <v>CMS018024S</v>
      </c>
      <c r="J1056" s="329" t="str">
        <f ca="1">IFERROR(VLOOKUP(ROWS($J$2:J1056),$A$2:$B$7000,2,0),"")</f>
        <v>CMS1012S</v>
      </c>
    </row>
    <row r="1057" spans="1:10">
      <c r="A1057" s="330">
        <f ca="1">IF(ISNUMBER(SEARCH($L$2,[1]Database!$A1057)),MAX($A$1:A1056)+1,0)</f>
        <v>1053</v>
      </c>
      <c r="B1057" s="625" t="str">
        <f>[1]Database!$A1057</f>
        <v>CMS018024W</v>
      </c>
      <c r="J1057" s="329" t="str">
        <f ca="1">IFERROR(VLOOKUP(ROWS($J$2:J1057),$A$2:$B$7000,2,0),"")</f>
        <v>CMS1012W</v>
      </c>
    </row>
    <row r="1058" spans="1:10">
      <c r="A1058" s="330">
        <f ca="1">IF(ISNUMBER(SEARCH($L$2,[1]Database!$A1058)),MAX($A$1:A1057)+1,0)</f>
        <v>1054</v>
      </c>
      <c r="B1058" s="625" t="str">
        <f>[1]Database!$A1058</f>
        <v>CMS018024</v>
      </c>
      <c r="J1058" s="329" t="str">
        <f ca="1">IFERROR(VLOOKUP(ROWS($J$2:J1058),$A$2:$B$7000,2,0),"")</f>
        <v>CMS1012</v>
      </c>
    </row>
    <row r="1059" spans="1:10">
      <c r="A1059" s="330">
        <f ca="1">IF(ISNUMBER(SEARCH($L$2,[1]Database!$A1059)),MAX($A$1:A1058)+1,0)</f>
        <v>1055</v>
      </c>
      <c r="B1059" s="625" t="str">
        <f>[1]Database!$A1059</f>
        <v>CMS1012S</v>
      </c>
      <c r="J1059" s="329" t="str">
        <f ca="1">IFERROR(VLOOKUP(ROWS($J$2:J1059),$A$2:$B$7000,2,0),"")</f>
        <v>CMS012018W</v>
      </c>
    </row>
    <row r="1060" spans="1:10">
      <c r="A1060" s="330">
        <f ca="1">IF(ISNUMBER(SEARCH($L$2,[1]Database!$A1060)),MAX($A$1:A1059)+1,0)</f>
        <v>1056</v>
      </c>
      <c r="B1060" s="625" t="str">
        <f>[1]Database!$A1060</f>
        <v>CMS1012W</v>
      </c>
      <c r="J1060" s="329" t="str">
        <f ca="1">IFERROR(VLOOKUP(ROWS($J$2:J1060),$A$2:$B$7000,2,0),"")</f>
        <v>CMS012018S</v>
      </c>
    </row>
    <row r="1061" spans="1:10">
      <c r="A1061" s="330">
        <f ca="1">IF(ISNUMBER(SEARCH($L$2,[1]Database!$A1061)),MAX($A$1:A1060)+1,0)</f>
        <v>1057</v>
      </c>
      <c r="B1061" s="625" t="str">
        <f>[1]Database!$A1061</f>
        <v>CMS1012</v>
      </c>
      <c r="J1061" s="329" t="str">
        <f ca="1">IFERROR(VLOOKUP(ROWS($J$2:J1061),$A$2:$B$7000,2,0),"")</f>
        <v>CMS012018</v>
      </c>
    </row>
    <row r="1062" spans="1:10">
      <c r="A1062" s="330">
        <f ca="1">IF(ISNUMBER(SEARCH($L$2,[1]Database!$A1062)),MAX($A$1:A1061)+1,0)</f>
        <v>1058</v>
      </c>
      <c r="B1062" s="625" t="str">
        <f>[1]Database!$A1062</f>
        <v>CMS012018W</v>
      </c>
      <c r="J1062" s="329" t="str">
        <f ca="1">IFERROR(VLOOKUP(ROWS($J$2:J1062),$A$2:$B$7000,2,0),"")</f>
        <v>CMS0911S</v>
      </c>
    </row>
    <row r="1063" spans="1:10">
      <c r="A1063" s="330">
        <f ca="1">IF(ISNUMBER(SEARCH($L$2,[1]Database!$A1063)),MAX($A$1:A1062)+1,0)</f>
        <v>1059</v>
      </c>
      <c r="B1063" s="625" t="str">
        <f>[1]Database!$A1063</f>
        <v>CMS012018S</v>
      </c>
      <c r="J1063" s="329" t="str">
        <f ca="1">IFERROR(VLOOKUP(ROWS($J$2:J1063),$A$2:$B$7000,2,0),"")</f>
        <v>CMS0911W</v>
      </c>
    </row>
    <row r="1064" spans="1:10">
      <c r="A1064" s="330">
        <f ca="1">IF(ISNUMBER(SEARCH($L$2,[1]Database!$A1064)),MAX($A$1:A1063)+1,0)</f>
        <v>1060</v>
      </c>
      <c r="B1064" s="625" t="str">
        <f>[1]Database!$A1064</f>
        <v>CMS012018</v>
      </c>
      <c r="J1064" s="329" t="str">
        <f ca="1">IFERROR(VLOOKUP(ROWS($J$2:J1064),$A$2:$B$7000,2,0),"")</f>
        <v>CMS0911</v>
      </c>
    </row>
    <row r="1065" spans="1:10">
      <c r="A1065" s="330">
        <f ca="1">IF(ISNUMBER(SEARCH($L$2,[1]Database!$A1065)),MAX($A$1:A1064)+1,0)</f>
        <v>1061</v>
      </c>
      <c r="B1065" s="625" t="str">
        <f>[1]Database!$A1065</f>
        <v>CMS0911S</v>
      </c>
      <c r="J1065" s="329" t="str">
        <f ca="1">IFERROR(VLOOKUP(ROWS($J$2:J1065),$A$2:$B$7000,2,0),"")</f>
        <v>PACY3</v>
      </c>
    </row>
    <row r="1066" spans="1:10">
      <c r="A1066" s="330">
        <f ca="1">IF(ISNUMBER(SEARCH($L$2,[1]Database!$A1066)),MAX($A$1:A1065)+1,0)</f>
        <v>1062</v>
      </c>
      <c r="B1066" s="625" t="str">
        <f>[1]Database!$A1066</f>
        <v>CMS0911W</v>
      </c>
      <c r="J1066" s="329" t="str">
        <f ca="1">IFERROR(VLOOKUP(ROWS($J$2:J1066),$A$2:$B$7000,2,0),"")</f>
        <v>WMAC16</v>
      </c>
    </row>
    <row r="1067" spans="1:10">
      <c r="A1067" s="330">
        <f ca="1">IF(ISNUMBER(SEARCH($L$2,[1]Database!$A1067)),MAX($A$1:A1066)+1,0)</f>
        <v>1063</v>
      </c>
      <c r="B1067" s="625" t="str">
        <f>[1]Database!$A1067</f>
        <v>CMS0911</v>
      </c>
      <c r="J1067" s="329" t="str">
        <f ca="1">IFERROR(VLOOKUP(ROWS($J$2:J1067),$A$2:$B$7000,2,0),"")</f>
        <v>WMAH3S</v>
      </c>
    </row>
    <row r="1068" spans="1:10">
      <c r="A1068" s="330">
        <f ca="1">IF(ISNUMBER(SEARCH($L$2,[1]Database!$A1068)),MAX($A$1:A1067)+1,0)</f>
        <v>1064</v>
      </c>
      <c r="B1068" s="625" t="str">
        <f>[1]Database!$A1068</f>
        <v>PACY3</v>
      </c>
      <c r="J1068" s="329" t="str">
        <f ca="1">IFERROR(VLOOKUP(ROWS($J$2:J1068),$A$2:$B$7000,2,0),"")</f>
        <v>CMSH3S</v>
      </c>
    </row>
    <row r="1069" spans="1:10">
      <c r="A1069" s="330">
        <f ca="1">IF(ISNUMBER(SEARCH($L$2,[1]Database!$A1069)),MAX($A$1:A1068)+1,0)</f>
        <v>1065</v>
      </c>
      <c r="B1069" s="625" t="str">
        <f>[1]Database!$A1069</f>
        <v>WMAC16</v>
      </c>
      <c r="J1069" s="329" t="str">
        <f ca="1">IFERROR(VLOOKUP(ROWS($J$2:J1069),$A$2:$B$7000,2,0),"")</f>
        <v>CMSH3</v>
      </c>
    </row>
    <row r="1070" spans="1:10">
      <c r="A1070" s="330">
        <f ca="1">IF(ISNUMBER(SEARCH($L$2,[1]Database!$A1070)),MAX($A$1:A1069)+1,0)</f>
        <v>1066</v>
      </c>
      <c r="B1070" s="625" t="str">
        <f>[1]Database!$A1070</f>
        <v>WMAH3S</v>
      </c>
      <c r="J1070" s="329" t="str">
        <f ca="1">IFERROR(VLOOKUP(ROWS($J$2:J1070),$A$2:$B$7000,2,0),"")</f>
        <v>WMAL72</v>
      </c>
    </row>
    <row r="1071" spans="1:10">
      <c r="A1071" s="330">
        <f ca="1">IF(ISNUMBER(SEARCH($L$2,[1]Database!$A1071)),MAX($A$1:A1070)+1,0)</f>
        <v>1067</v>
      </c>
      <c r="B1071" s="625" t="str">
        <f>[1]Database!$A1071</f>
        <v>CMSH3S</v>
      </c>
      <c r="J1071" s="329" t="str">
        <f ca="1">IFERROR(VLOOKUP(ROWS($J$2:J1071),$A$2:$B$7000,2,0),"")</f>
        <v>WMAL24</v>
      </c>
    </row>
    <row r="1072" spans="1:10">
      <c r="A1072" s="330">
        <f ca="1">IF(ISNUMBER(SEARCH($L$2,[1]Database!$A1072)),MAX($A$1:A1071)+1,0)</f>
        <v>1068</v>
      </c>
      <c r="B1072" s="625" t="str">
        <f>[1]Database!$A1072</f>
        <v>CMSH3</v>
      </c>
      <c r="J1072" s="329" t="str">
        <f ca="1">IFERROR(VLOOKUP(ROWS($J$2:J1072),$A$2:$B$7000,2,0),"")</f>
        <v>KSA1022B</v>
      </c>
    </row>
    <row r="1073" spans="1:10">
      <c r="A1073" s="330">
        <f ca="1">IF(ISNUMBER(SEARCH($L$2,[1]Database!$A1073)),MAX($A$1:A1072)+1,0)</f>
        <v>1069</v>
      </c>
      <c r="B1073" s="625" t="str">
        <f>[1]Database!$A1073</f>
        <v>WMAL72</v>
      </c>
      <c r="J1073" s="329" t="str">
        <f ca="1">IFERROR(VLOOKUP(ROWS($J$2:J1073),$A$2:$B$7000,2,0),"")</f>
        <v>CMS440P</v>
      </c>
    </row>
    <row r="1074" spans="1:10">
      <c r="A1074" s="330">
        <f ca="1">IF(ISNUMBER(SEARCH($L$2,[1]Database!$A1074)),MAX($A$1:A1073)+1,0)</f>
        <v>1070</v>
      </c>
      <c r="B1074" s="625" t="str">
        <f>[1]Database!$A1074</f>
        <v>WMAL24</v>
      </c>
      <c r="J1074" s="329" t="str">
        <f ca="1">IFERROR(VLOOKUP(ROWS($J$2:J1074),$A$2:$B$7000,2,0),"")</f>
        <v>CMS440N</v>
      </c>
    </row>
    <row r="1075" spans="1:10">
      <c r="A1075" s="330">
        <f ca="1">IF(ISNUMBER(SEARCH($L$2,[1]Database!$A1075)),MAX($A$1:A1074)+1,0)</f>
        <v>1071</v>
      </c>
      <c r="B1075" s="625" t="str">
        <f>[1]Database!$A1075</f>
        <v>KSA1022B</v>
      </c>
      <c r="J1075" s="329" t="str">
        <f ca="1">IFERROR(VLOOKUP(ROWS($J$2:J1075),$A$2:$B$7000,2,0),"")</f>
        <v>CMA472</v>
      </c>
    </row>
    <row r="1076" spans="1:10">
      <c r="A1076" s="330">
        <f ca="1">IF(ISNUMBER(SEARCH($L$2,[1]Database!$A1076)),MAX($A$1:A1075)+1,0)</f>
        <v>1072</v>
      </c>
      <c r="B1076" s="625" t="str">
        <f>[1]Database!$A1076</f>
        <v>CMS440P</v>
      </c>
      <c r="J1076" s="329" t="str">
        <f ca="1">IFERROR(VLOOKUP(ROWS($J$2:J1076),$A$2:$B$7000,2,0),"")</f>
        <v>RLT2</v>
      </c>
    </row>
    <row r="1077" spans="1:10">
      <c r="A1077" s="330">
        <f ca="1">IF(ISNUMBER(SEARCH($L$2,[1]Database!$A1077)),MAX($A$1:A1076)+1,0)</f>
        <v>1073</v>
      </c>
      <c r="B1077" s="625" t="str">
        <f>[1]Database!$A1077</f>
        <v>CMS440N</v>
      </c>
      <c r="J1077" s="329" t="str">
        <f ca="1">IFERROR(VLOOKUP(ROWS($J$2:J1077),$A$2:$B$7000,2,0),"")</f>
        <v>PSMH2685</v>
      </c>
    </row>
    <row r="1078" spans="1:10">
      <c r="A1078" s="330">
        <f ca="1">IF(ISNUMBER(SEARCH($L$2,[1]Database!$A1078)),MAX($A$1:A1077)+1,0)</f>
        <v>1074</v>
      </c>
      <c r="B1078" s="625" t="str">
        <f>[1]Database!$A1078</f>
        <v>CMA472</v>
      </c>
      <c r="J1078" s="329" t="str">
        <f ca="1">IFERROR(VLOOKUP(ROWS($J$2:J1078),$A$2:$B$7000,2,0),"")</f>
        <v>FCK008</v>
      </c>
    </row>
    <row r="1079" spans="1:10">
      <c r="A1079" s="330">
        <f ca="1">IF(ISNUMBER(SEARCH($L$2,[1]Database!$A1079)),MAX($A$1:A1078)+1,0)</f>
        <v>1075</v>
      </c>
      <c r="B1079" s="625" t="str">
        <f>[1]Database!$A1079</f>
        <v>RLT2</v>
      </c>
      <c r="J1079" s="329" t="str">
        <f ca="1">IFERROR(VLOOKUP(ROWS($J$2:J1079),$A$2:$B$7000,2,0),"")</f>
        <v>CMS440</v>
      </c>
    </row>
    <row r="1080" spans="1:10">
      <c r="A1080" s="330">
        <f ca="1">IF(ISNUMBER(SEARCH($L$2,[1]Database!$A1080)),MAX($A$1:A1079)+1,0)</f>
        <v>1076</v>
      </c>
      <c r="B1080" s="625" t="str">
        <f>[1]Database!$A1080</f>
        <v>PSMH2685</v>
      </c>
      <c r="J1080" s="329" t="str">
        <f ca="1">IFERROR(VLOOKUP(ROWS($J$2:J1080),$A$2:$B$7000,2,0),"")</f>
        <v>KWD130S</v>
      </c>
    </row>
    <row r="1081" spans="1:10">
      <c r="A1081" s="330">
        <f ca="1">IF(ISNUMBER(SEARCH($L$2,[1]Database!$A1081)),MAX($A$1:A1080)+1,0)</f>
        <v>1077</v>
      </c>
      <c r="B1081" s="625" t="str">
        <f>[1]Database!$A1081</f>
        <v>FCK008</v>
      </c>
      <c r="J1081" s="329" t="str">
        <f ca="1">IFERROR(VLOOKUP(ROWS($J$2:J1081),$A$2:$B$7000,2,0),"")</f>
        <v>KWD130B</v>
      </c>
    </row>
    <row r="1082" spans="1:10">
      <c r="A1082" s="330">
        <f ca="1">IF(ISNUMBER(SEARCH($L$2,[1]Database!$A1082)),MAX($A$1:A1081)+1,0)</f>
        <v>1078</v>
      </c>
      <c r="B1082" s="625" t="str">
        <f>[1]Database!$A1082</f>
        <v>CMS440</v>
      </c>
      <c r="J1082" s="329" t="str">
        <f ca="1">IFERROR(VLOOKUP(ROWS($J$2:J1082),$A$2:$B$7000,2,0),"")</f>
        <v>KWP130B</v>
      </c>
    </row>
    <row r="1083" spans="1:10">
      <c r="A1083" s="330">
        <f ca="1">IF(ISNUMBER(SEARCH($L$2,[1]Database!$A1083)),MAX($A$1:A1082)+1,0)</f>
        <v>1079</v>
      </c>
      <c r="B1083" s="625" t="str">
        <f>[1]Database!$A1083</f>
        <v>KWD130S</v>
      </c>
      <c r="J1083" s="329" t="str">
        <f ca="1">IFERROR(VLOOKUP(ROWS($J$2:J1083),$A$2:$B$7000,2,0),"")</f>
        <v>LSB101</v>
      </c>
    </row>
    <row r="1084" spans="1:10">
      <c r="A1084" s="330">
        <f ca="1">IF(ISNUMBER(SEARCH($L$2,[1]Database!$A1084)),MAX($A$1:A1083)+1,0)</f>
        <v>1080</v>
      </c>
      <c r="B1084" s="625" t="str">
        <f>[1]Database!$A1084</f>
        <v>KWD130B</v>
      </c>
      <c r="J1084" s="329" t="str">
        <f ca="1">IFERROR(VLOOKUP(ROWS($J$2:J1084),$A$2:$B$7000,2,0),"")</f>
        <v>PAC60</v>
      </c>
    </row>
    <row r="1085" spans="1:10">
      <c r="A1085" s="330">
        <f ca="1">IF(ISNUMBER(SEARCH($L$2,[1]Database!$A1085)),MAX($A$1:A1084)+1,0)</f>
        <v>1081</v>
      </c>
      <c r="B1085" s="625" t="str">
        <f>[1]Database!$A1085</f>
        <v>KWP130B</v>
      </c>
      <c r="J1085" s="329" t="str">
        <f ca="1">IFERROR(VLOOKUP(ROWS($J$2:J1085),$A$2:$B$7000,2,0),"")</f>
        <v>CMS018</v>
      </c>
    </row>
    <row r="1086" spans="1:10">
      <c r="A1086" s="330">
        <f ca="1">IF(ISNUMBER(SEARCH($L$2,[1]Database!$A1086)),MAX($A$1:A1085)+1,0)</f>
        <v>1082</v>
      </c>
      <c r="B1086" s="625" t="str">
        <f>[1]Database!$A1086</f>
        <v>LSB101</v>
      </c>
      <c r="J1086" s="329" t="str">
        <f ca="1">IFERROR(VLOOKUP(ROWS($J$2:J1086),$A$2:$B$7000,2,0),"")</f>
        <v>CMA101S</v>
      </c>
    </row>
    <row r="1087" spans="1:10">
      <c r="A1087" s="330">
        <f ca="1">IF(ISNUMBER(SEARCH($L$2,[1]Database!$A1087)),MAX($A$1:A1086)+1,0)</f>
        <v>1083</v>
      </c>
      <c r="B1087" s="625" t="str">
        <f>[1]Database!$A1087</f>
        <v>PAC60</v>
      </c>
      <c r="J1087" s="329" t="str">
        <f ca="1">IFERROR(VLOOKUP(ROWS($J$2:J1087),$A$2:$B$7000,2,0),"")</f>
        <v>CMA101</v>
      </c>
    </row>
    <row r="1088" spans="1:10">
      <c r="A1088" s="330">
        <f ca="1">IF(ISNUMBER(SEARCH($L$2,[1]Database!$A1088)),MAX($A$1:A1087)+1,0)</f>
        <v>1084</v>
      </c>
      <c r="B1088" s="625" t="str">
        <f>[1]Database!$A1088</f>
        <v>CMS018</v>
      </c>
      <c r="J1088" s="329" t="str">
        <f ca="1">IFERROR(VLOOKUP(ROWS($J$2:J1088),$A$2:$B$7000,2,0),"")</f>
        <v>KTA1042S</v>
      </c>
    </row>
    <row r="1089" spans="1:10">
      <c r="A1089" s="330">
        <f ca="1">IF(ISNUMBER(SEARCH($L$2,[1]Database!$A1089)),MAX($A$1:A1088)+1,0)</f>
        <v>1085</v>
      </c>
      <c r="B1089" s="625" t="str">
        <f>[1]Database!$A1089</f>
        <v>CMA101S</v>
      </c>
      <c r="J1089" s="329" t="str">
        <f ca="1">IFERROR(VLOOKUP(ROWS($J$2:J1089),$A$2:$B$7000,2,0),"")</f>
        <v>KTA1042B</v>
      </c>
    </row>
    <row r="1090" spans="1:10">
      <c r="A1090" s="330">
        <f ca="1">IF(ISNUMBER(SEARCH($L$2,[1]Database!$A1090)),MAX($A$1:A1089)+1,0)</f>
        <v>1086</v>
      </c>
      <c r="B1090" s="625" t="str">
        <f>[1]Database!$A1090</f>
        <v>CMA101</v>
      </c>
      <c r="J1090" s="329" t="str">
        <f ca="1">IFERROR(VLOOKUP(ROWS($J$2:J1090),$A$2:$B$7000,2,0),"")</f>
        <v>PAC136B</v>
      </c>
    </row>
    <row r="1091" spans="1:10">
      <c r="A1091" s="330">
        <f ca="1">IF(ISNUMBER(SEARCH($L$2,[1]Database!$A1091)),MAX($A$1:A1090)+1,0)</f>
        <v>1087</v>
      </c>
      <c r="B1091" s="625" t="str">
        <f>[1]Database!$A1091</f>
        <v>KTA1042S</v>
      </c>
      <c r="J1091" s="329" t="str">
        <f ca="1">IFERROR(VLOOKUP(ROWS($J$2:J1091),$A$2:$B$7000,2,0),"")</f>
        <v>RXF2</v>
      </c>
    </row>
    <row r="1092" spans="1:10">
      <c r="A1092" s="330">
        <f ca="1">IF(ISNUMBER(SEARCH($L$2,[1]Database!$A1092)),MAX($A$1:A1091)+1,0)</f>
        <v>1088</v>
      </c>
      <c r="B1092" s="625" t="str">
        <f>[1]Database!$A1092</f>
        <v>KTA1042B</v>
      </c>
      <c r="J1092" s="329" t="str">
        <f ca="1">IFERROR(VLOOKUP(ROWS($J$2:J1092),$A$2:$B$7000,2,0),"")</f>
        <v>CMA105</v>
      </c>
    </row>
    <row r="1093" spans="1:10">
      <c r="A1093" s="330">
        <f ca="1">IF(ISNUMBER(SEARCH($L$2,[1]Database!$A1093)),MAX($A$1:A1092)+1,0)</f>
        <v>1089</v>
      </c>
      <c r="B1093" s="625" t="str">
        <f>[1]Database!$A1093</f>
        <v>PAC136B</v>
      </c>
      <c r="J1093" s="329" t="str">
        <f ca="1">IFERROR(VLOOKUP(ROWS($J$2:J1093),$A$2:$B$7000,2,0),"")</f>
        <v>MF1US</v>
      </c>
    </row>
    <row r="1094" spans="1:10">
      <c r="A1094" s="330">
        <f ca="1">IF(ISNUMBER(SEARCH($L$2,[1]Database!$A1094)),MAX($A$1:A1093)+1,0)</f>
        <v>1090</v>
      </c>
      <c r="B1094" s="625" t="str">
        <f>[1]Database!$A1094</f>
        <v>RXF2</v>
      </c>
      <c r="J1094" s="329" t="str">
        <f ca="1">IFERROR(VLOOKUP(ROWS($J$2:J1094),$A$2:$B$7000,2,0),"")</f>
        <v>MF1UB</v>
      </c>
    </row>
    <row r="1095" spans="1:10">
      <c r="A1095" s="330">
        <f ca="1">IF(ISNUMBER(SEARCH($L$2,[1]Database!$A1095)),MAX($A$1:A1094)+1,0)</f>
        <v>1091</v>
      </c>
      <c r="B1095" s="625" t="str">
        <f>[1]Database!$A1095</f>
        <v>CMA105</v>
      </c>
      <c r="J1095" s="329" t="str">
        <f ca="1">IFERROR(VLOOKUP(ROWS($J$2:J1095),$A$2:$B$7000,2,0),"")</f>
        <v>MF16000S</v>
      </c>
    </row>
    <row r="1096" spans="1:10">
      <c r="A1096" s="330">
        <f ca="1">IF(ISNUMBER(SEARCH($L$2,[1]Database!$A1096)),MAX($A$1:A1095)+1,0)</f>
        <v>1092</v>
      </c>
      <c r="B1096" s="625" t="str">
        <f>[1]Database!$A1096</f>
        <v>MF1US</v>
      </c>
      <c r="J1096" s="329" t="str">
        <f ca="1">IFERROR(VLOOKUP(ROWS($J$2:J1096),$A$2:$B$7000,2,0),"")</f>
        <v>MF16000B</v>
      </c>
    </row>
    <row r="1097" spans="1:10">
      <c r="A1097" s="330">
        <f ca="1">IF(ISNUMBER(SEARCH($L$2,[1]Database!$A1097)),MAX($A$1:A1096)+1,0)</f>
        <v>1093</v>
      </c>
      <c r="B1097" s="625" t="str">
        <f>[1]Database!$A1097</f>
        <v>MF1UB</v>
      </c>
      <c r="J1097" s="329" t="str">
        <f ca="1">IFERROR(VLOOKUP(ROWS($J$2:J1097),$A$2:$B$7000,2,0),"")</f>
        <v>PF1US</v>
      </c>
    </row>
    <row r="1098" spans="1:10">
      <c r="A1098" s="330">
        <f ca="1">IF(ISNUMBER(SEARCH($L$2,[1]Database!$A1098)),MAX($A$1:A1097)+1,0)</f>
        <v>1094</v>
      </c>
      <c r="B1098" s="625" t="str">
        <f>[1]Database!$A1098</f>
        <v>MF16000S</v>
      </c>
      <c r="J1098" s="329" t="str">
        <f ca="1">IFERROR(VLOOKUP(ROWS($J$2:J1098),$A$2:$B$7000,2,0),"")</f>
        <v>PF1UB</v>
      </c>
    </row>
    <row r="1099" spans="1:10">
      <c r="A1099" s="330">
        <f ca="1">IF(ISNUMBER(SEARCH($L$2,[1]Database!$A1099)),MAX($A$1:A1098)+1,0)</f>
        <v>1095</v>
      </c>
      <c r="B1099" s="625" t="str">
        <f>[1]Database!$A1099</f>
        <v>MF16000B</v>
      </c>
      <c r="J1099" s="329" t="str">
        <f ca="1">IFERROR(VLOOKUP(ROWS($J$2:J1099),$A$2:$B$7000,2,0),"")</f>
        <v>PF12000B</v>
      </c>
    </row>
    <row r="1100" spans="1:10">
      <c r="A1100" s="330">
        <f ca="1">IF(ISNUMBER(SEARCH($L$2,[1]Database!$A1100)),MAX($A$1:A1099)+1,0)</f>
        <v>1096</v>
      </c>
      <c r="B1100" s="625" t="str">
        <f>[1]Database!$A1100</f>
        <v>PF1US</v>
      </c>
      <c r="J1100" s="329" t="str">
        <f ca="1">IFERROR(VLOOKUP(ROWS($J$2:J1100),$A$2:$B$7000,2,0),"")</f>
        <v>PF12000S</v>
      </c>
    </row>
    <row r="1101" spans="1:10">
      <c r="A1101" s="330">
        <f ca="1">IF(ISNUMBER(SEARCH($L$2,[1]Database!$A1101)),MAX($A$1:A1100)+1,0)</f>
        <v>1097</v>
      </c>
      <c r="B1101" s="625" t="str">
        <f>[1]Database!$A1101</f>
        <v>PF1UB</v>
      </c>
      <c r="J1101" s="329" t="str">
        <f ca="1">IFERROR(VLOOKUP(ROWS($J$2:J1101),$A$2:$B$7000,2,0),"")</f>
        <v>MFCUS</v>
      </c>
    </row>
    <row r="1102" spans="1:10">
      <c r="A1102" s="330">
        <f ca="1">IF(ISNUMBER(SEARCH($L$2,[1]Database!$A1102)),MAX($A$1:A1101)+1,0)</f>
        <v>1098</v>
      </c>
      <c r="B1102" s="625" t="str">
        <f>[1]Database!$A1102</f>
        <v>PF12000B</v>
      </c>
      <c r="J1102" s="329" t="str">
        <f ca="1">IFERROR(VLOOKUP(ROWS($J$2:J1102),$A$2:$B$7000,2,0),"")</f>
        <v>MFC6000S</v>
      </c>
    </row>
    <row r="1103" spans="1:10">
      <c r="A1103" s="330">
        <f ca="1">IF(ISNUMBER(SEARCH($L$2,[1]Database!$A1103)),MAX($A$1:A1102)+1,0)</f>
        <v>1099</v>
      </c>
      <c r="B1103" s="625" t="str">
        <f>[1]Database!$A1103</f>
        <v>PF12000S</v>
      </c>
      <c r="J1103" s="329" t="str">
        <f ca="1">IFERROR(VLOOKUP(ROWS($J$2:J1103),$A$2:$B$7000,2,0),"")</f>
        <v>MFC6000B</v>
      </c>
    </row>
    <row r="1104" spans="1:10">
      <c r="A1104" s="330">
        <f ca="1">IF(ISNUMBER(SEARCH($L$2,[1]Database!$A1104)),MAX($A$1:A1103)+1,0)</f>
        <v>1100</v>
      </c>
      <c r="B1104" s="625" t="str">
        <f>[1]Database!$A1104</f>
        <v>MFCUS</v>
      </c>
      <c r="J1104" s="329" t="str">
        <f ca="1">IFERROR(VLOOKUP(ROWS($J$2:J1104),$A$2:$B$7000,2,0),"")</f>
        <v>PFCUS</v>
      </c>
    </row>
    <row r="1105" spans="1:10">
      <c r="A1105" s="330">
        <f ca="1">IF(ISNUMBER(SEARCH($L$2,[1]Database!$A1105)),MAX($A$1:A1104)+1,0)</f>
        <v>1101</v>
      </c>
      <c r="B1105" s="625" t="str">
        <f>[1]Database!$A1105</f>
        <v>MFC6000S</v>
      </c>
      <c r="J1105" s="329" t="str">
        <f ca="1">IFERROR(VLOOKUP(ROWS($J$2:J1105),$A$2:$B$7000,2,0),"")</f>
        <v>PFCUB</v>
      </c>
    </row>
    <row r="1106" spans="1:10">
      <c r="A1106" s="330">
        <f ca="1">IF(ISNUMBER(SEARCH($L$2,[1]Database!$A1106)),MAX($A$1:A1105)+1,0)</f>
        <v>1102</v>
      </c>
      <c r="B1106" s="625" t="str">
        <f>[1]Database!$A1106</f>
        <v>MFC6000B</v>
      </c>
      <c r="J1106" s="329" t="str">
        <f ca="1">IFERROR(VLOOKUP(ROWS($J$2:J1106),$A$2:$B$7000,2,0),"")</f>
        <v>PFC2000S</v>
      </c>
    </row>
    <row r="1107" spans="1:10">
      <c r="A1107" s="330">
        <f ca="1">IF(ISNUMBER(SEARCH($L$2,[1]Database!$A1107)),MAX($A$1:A1106)+1,0)</f>
        <v>1103</v>
      </c>
      <c r="B1107" s="625" t="str">
        <f>[1]Database!$A1107</f>
        <v>PFCUS</v>
      </c>
      <c r="J1107" s="329" t="str">
        <f ca="1">IFERROR(VLOOKUP(ROWS($J$2:J1107),$A$2:$B$7000,2,0),"")</f>
        <v>PFC2000B</v>
      </c>
    </row>
    <row r="1108" spans="1:10">
      <c r="A1108" s="330">
        <f ca="1">IF(ISNUMBER(SEARCH($L$2,[1]Database!$A1108)),MAX($A$1:A1107)+1,0)</f>
        <v>1104</v>
      </c>
      <c r="B1108" s="625" t="str">
        <f>[1]Database!$A1108</f>
        <v>PFCUB</v>
      </c>
      <c r="J1108" s="329" t="str">
        <f ca="1">IFERROR(VLOOKUP(ROWS($J$2:J1108),$A$2:$B$7000,2,0),"")</f>
        <v>KTA1036S</v>
      </c>
    </row>
    <row r="1109" spans="1:10">
      <c r="A1109" s="330">
        <f ca="1">IF(ISNUMBER(SEARCH($L$2,[1]Database!$A1109)),MAX($A$1:A1108)+1,0)</f>
        <v>1105</v>
      </c>
      <c r="B1109" s="625" t="str">
        <f>[1]Database!$A1109</f>
        <v>PFC2000S</v>
      </c>
      <c r="J1109" s="329" t="str">
        <f ca="1">IFERROR(VLOOKUP(ROWS($J$2:J1109),$A$2:$B$7000,2,0),"")</f>
        <v>KTA1036B</v>
      </c>
    </row>
    <row r="1110" spans="1:10">
      <c r="A1110" s="330">
        <f ca="1">IF(ISNUMBER(SEARCH($L$2,[1]Database!$A1110)),MAX($A$1:A1109)+1,0)</f>
        <v>1106</v>
      </c>
      <c r="B1110" s="625" t="str">
        <f>[1]Database!$A1110</f>
        <v>PFC2000B</v>
      </c>
      <c r="J1110" s="329" t="str">
        <f ca="1">IFERROR(VLOOKUP(ROWS($J$2:J1110),$A$2:$B$7000,2,0),"")</f>
        <v>PAC126</v>
      </c>
    </row>
    <row r="1111" spans="1:10">
      <c r="A1111" s="330">
        <f ca="1">IF(ISNUMBER(SEARCH($L$2,[1]Database!$A1111)),MAX($A$1:A1110)+1,0)</f>
        <v>1107</v>
      </c>
      <c r="B1111" s="625" t="str">
        <f>[1]Database!$A1111</f>
        <v>KTA1036S</v>
      </c>
      <c r="J1111" s="329" t="str">
        <f ca="1">IFERROR(VLOOKUP(ROWS($J$2:J1111),$A$2:$B$7000,2,0),"")</f>
        <v>KFA225S</v>
      </c>
    </row>
    <row r="1112" spans="1:10">
      <c r="A1112" s="330">
        <f ca="1">IF(ISNUMBER(SEARCH($L$2,[1]Database!$A1112)),MAX($A$1:A1111)+1,0)</f>
        <v>1108</v>
      </c>
      <c r="B1112" s="625" t="str">
        <f>[1]Database!$A1112</f>
        <v>KTA1036B</v>
      </c>
      <c r="J1112" s="329" t="str">
        <f ca="1">IFERROR(VLOOKUP(ROWS($J$2:J1112),$A$2:$B$7000,2,0),"")</f>
        <v>KFA225B</v>
      </c>
    </row>
    <row r="1113" spans="1:10">
      <c r="A1113" s="330">
        <f ca="1">IF(ISNUMBER(SEARCH($L$2,[1]Database!$A1113)),MAX($A$1:A1112)+1,0)</f>
        <v>1109</v>
      </c>
      <c r="B1113" s="625" t="str">
        <f>[1]Database!$A1113</f>
        <v>PAC126</v>
      </c>
      <c r="J1113" s="329" t="str">
        <f ca="1">IFERROR(VLOOKUP(ROWS($J$2:J1113),$A$2:$B$7000,2,0),"")</f>
        <v>KTA225S</v>
      </c>
    </row>
    <row r="1114" spans="1:10">
      <c r="A1114" s="330">
        <f ca="1">IF(ISNUMBER(SEARCH($L$2,[1]Database!$A1114)),MAX($A$1:A1113)+1,0)</f>
        <v>1110</v>
      </c>
      <c r="B1114" s="625" t="str">
        <f>[1]Database!$A1114</f>
        <v>KFA225S</v>
      </c>
      <c r="J1114" s="329" t="str">
        <f ca="1">IFERROR(VLOOKUP(ROWS($J$2:J1114),$A$2:$B$7000,2,0),"")</f>
        <v>KTA225B</v>
      </c>
    </row>
    <row r="1115" spans="1:10">
      <c r="A1115" s="330">
        <f ca="1">IF(ISNUMBER(SEARCH($L$2,[1]Database!$A1115)),MAX($A$1:A1114)+1,0)</f>
        <v>1111</v>
      </c>
      <c r="B1115" s="625" t="str">
        <f>[1]Database!$A1115</f>
        <v>KFA225B</v>
      </c>
      <c r="J1115" s="329" t="str">
        <f ca="1">IFERROR(VLOOKUP(ROWS($J$2:J1115),$A$2:$B$7000,2,0),"")</f>
        <v>RLF2</v>
      </c>
    </row>
    <row r="1116" spans="1:10">
      <c r="A1116" s="330">
        <f ca="1">IF(ISNUMBER(SEARCH($L$2,[1]Database!$A1116)),MAX($A$1:A1115)+1,0)</f>
        <v>1112</v>
      </c>
      <c r="B1116" s="625" t="str">
        <f>[1]Database!$A1116</f>
        <v>KTA225S</v>
      </c>
      <c r="J1116" s="329" t="str">
        <f ca="1">IFERROR(VLOOKUP(ROWS($J$2:J1116),$A$2:$B$7000,2,0),"")</f>
        <v>FHB7017</v>
      </c>
    </row>
    <row r="1117" spans="1:10">
      <c r="A1117" s="330">
        <f ca="1">IF(ISNUMBER(SEARCH($L$2,[1]Database!$A1117)),MAX($A$1:A1116)+1,0)</f>
        <v>1113</v>
      </c>
      <c r="B1117" s="625" t="str">
        <f>[1]Database!$A1117</f>
        <v>KTA225B</v>
      </c>
      <c r="J1117" s="329" t="str">
        <f ca="1">IFERROR(VLOOKUP(ROWS($J$2:J1117),$A$2:$B$7000,2,0),"")</f>
        <v>PFMUB</v>
      </c>
    </row>
    <row r="1118" spans="1:10">
      <c r="A1118" s="330">
        <f ca="1">IF(ISNUMBER(SEARCH($L$2,[1]Database!$A1118)),MAX($A$1:A1117)+1,0)</f>
        <v>1114</v>
      </c>
      <c r="B1118" s="625" t="str">
        <f>[1]Database!$A1118</f>
        <v>RLF2</v>
      </c>
      <c r="J1118" s="329" t="str">
        <f ca="1">IFERROR(VLOOKUP(ROWS($J$2:J1118),$A$2:$B$7000,2,0),"")</f>
        <v>PFMUS</v>
      </c>
    </row>
    <row r="1119" spans="1:10">
      <c r="A1119" s="330">
        <f ca="1">IF(ISNUMBER(SEARCH($L$2,[1]Database!$A1119)),MAX($A$1:A1118)+1,0)</f>
        <v>1115</v>
      </c>
      <c r="B1119" s="625" t="str">
        <f>[1]Database!$A1119</f>
        <v>FHB7017</v>
      </c>
      <c r="J1119" s="329" t="str">
        <f ca="1">IFERROR(VLOOKUP(ROWS($J$2:J1119),$A$2:$B$7000,2,0),"")</f>
        <v>PFM2000S</v>
      </c>
    </row>
    <row r="1120" spans="1:10">
      <c r="A1120" s="330">
        <f ca="1">IF(ISNUMBER(SEARCH($L$2,[1]Database!$A1120)),MAX($A$1:A1119)+1,0)</f>
        <v>1116</v>
      </c>
      <c r="B1120" s="625" t="str">
        <f>[1]Database!$A1120</f>
        <v>PFMUB</v>
      </c>
      <c r="J1120" s="329" t="str">
        <f ca="1">IFERROR(VLOOKUP(ROWS($J$2:J1120),$A$2:$B$7000,2,0),"")</f>
        <v>PFM2000B</v>
      </c>
    </row>
    <row r="1121" spans="1:10">
      <c r="A1121" s="330">
        <f ca="1">IF(ISNUMBER(SEARCH($L$2,[1]Database!$A1121)),MAX($A$1:A1120)+1,0)</f>
        <v>1117</v>
      </c>
      <c r="B1121" s="625" t="str">
        <f>[1]Database!$A1121</f>
        <v>PFMUS</v>
      </c>
      <c r="J1121" s="329" t="str">
        <f ca="1">IFERROR(VLOOKUP(ROWS($J$2:J1121),$A$2:$B$7000,2,0),"")</f>
        <v>MFMUS</v>
      </c>
    </row>
    <row r="1122" spans="1:10">
      <c r="A1122" s="330">
        <f ca="1">IF(ISNUMBER(SEARCH($L$2,[1]Database!$A1122)),MAX($A$1:A1121)+1,0)</f>
        <v>1118</v>
      </c>
      <c r="B1122" s="625" t="str">
        <f>[1]Database!$A1122</f>
        <v>PFM2000S</v>
      </c>
      <c r="J1122" s="329" t="str">
        <f ca="1">IFERROR(VLOOKUP(ROWS($J$2:J1122),$A$2:$B$7000,2,0),"")</f>
        <v>MFMUB</v>
      </c>
    </row>
    <row r="1123" spans="1:10">
      <c r="A1123" s="330">
        <f ca="1">IF(ISNUMBER(SEARCH($L$2,[1]Database!$A1123)),MAX($A$1:A1122)+1,0)</f>
        <v>1119</v>
      </c>
      <c r="B1123" s="625" t="str">
        <f>[1]Database!$A1123</f>
        <v>PFM2000B</v>
      </c>
      <c r="J1123" s="329" t="str">
        <f ca="1">IFERROR(VLOOKUP(ROWS($J$2:J1123),$A$2:$B$7000,2,0),"")</f>
        <v>MFM6000S</v>
      </c>
    </row>
    <row r="1124" spans="1:10">
      <c r="A1124" s="330">
        <f ca="1">IF(ISNUMBER(SEARCH($L$2,[1]Database!$A1124)),MAX($A$1:A1123)+1,0)</f>
        <v>1120</v>
      </c>
      <c r="B1124" s="625" t="str">
        <f>[1]Database!$A1124</f>
        <v>MFMUS</v>
      </c>
      <c r="J1124" s="329" t="str">
        <f ca="1">IFERROR(VLOOKUP(ROWS($J$2:J1124),$A$2:$B$7000,2,0),"")</f>
        <v>MFM6000B</v>
      </c>
    </row>
    <row r="1125" spans="1:10">
      <c r="A1125" s="330">
        <f ca="1">IF(ISNUMBER(SEARCH($L$2,[1]Database!$A1125)),MAX($A$1:A1124)+1,0)</f>
        <v>1121</v>
      </c>
      <c r="B1125" s="625" t="str">
        <f>[1]Database!$A1125</f>
        <v>MFMUB</v>
      </c>
      <c r="J1125" s="329" t="str">
        <f ca="1">IFERROR(VLOOKUP(ROWS($J$2:J1125),$A$2:$B$7000,2,0),"")</f>
        <v>KTA1028S</v>
      </c>
    </row>
    <row r="1126" spans="1:10">
      <c r="A1126" s="330">
        <f ca="1">IF(ISNUMBER(SEARCH($L$2,[1]Database!$A1126)),MAX($A$1:A1125)+1,0)</f>
        <v>1122</v>
      </c>
      <c r="B1126" s="625" t="str">
        <f>[1]Database!$A1126</f>
        <v>MFM6000S</v>
      </c>
      <c r="J1126" s="329" t="str">
        <f ca="1">IFERROR(VLOOKUP(ROWS($J$2:J1126),$A$2:$B$7000,2,0),"")</f>
        <v>KTA1028B</v>
      </c>
    </row>
    <row r="1127" spans="1:10">
      <c r="A1127" s="330">
        <f ca="1">IF(ISNUMBER(SEARCH($L$2,[1]Database!$A1127)),MAX($A$1:A1126)+1,0)</f>
        <v>1123</v>
      </c>
      <c r="B1127" s="625" t="str">
        <f>[1]Database!$A1127</f>
        <v>MFM6000B</v>
      </c>
      <c r="J1127" s="329" t="str">
        <f ca="1">IFERROR(VLOOKUP(ROWS($J$2:J1127),$A$2:$B$7000,2,0),"")</f>
        <v>PSBUB</v>
      </c>
    </row>
    <row r="1128" spans="1:10">
      <c r="A1128" s="330">
        <f ca="1">IF(ISNUMBER(SEARCH($L$2,[1]Database!$A1128)),MAX($A$1:A1127)+1,0)</f>
        <v>1124</v>
      </c>
      <c r="B1128" s="625" t="str">
        <f>[1]Database!$A1128</f>
        <v>KTA1028S</v>
      </c>
      <c r="J1128" s="329" t="str">
        <f ca="1">IFERROR(VLOOKUP(ROWS($J$2:J1128),$A$2:$B$7000,2,0),"")</f>
        <v>LSMU</v>
      </c>
    </row>
    <row r="1129" spans="1:10">
      <c r="A1129" s="330">
        <f ca="1">IF(ISNUMBER(SEARCH($L$2,[1]Database!$A1129)),MAX($A$1:A1128)+1,0)</f>
        <v>1125</v>
      </c>
      <c r="B1129" s="625" t="str">
        <f>[1]Database!$A1129</f>
        <v>KTA1028B</v>
      </c>
      <c r="J1129" s="329" t="str">
        <f ca="1">IFERROR(VLOOKUP(ROWS($J$2:J1129),$A$2:$B$7000,2,0),"")</f>
        <v>RMF2</v>
      </c>
    </row>
    <row r="1130" spans="1:10">
      <c r="A1130" s="330">
        <f ca="1">IF(ISNUMBER(SEARCH($L$2,[1]Database!$A1130)),MAX($A$1:A1129)+1,0)</f>
        <v>1126</v>
      </c>
      <c r="B1130" s="625" t="str">
        <f>[1]Database!$A1130</f>
        <v>PSBUB</v>
      </c>
      <c r="J1130" s="329" t="str">
        <f ca="1">IFERROR(VLOOKUP(ROWS($J$2:J1130),$A$2:$B$7000,2,0),"")</f>
        <v>CMS391</v>
      </c>
    </row>
    <row r="1131" spans="1:10">
      <c r="A1131" s="330">
        <f ca="1">IF(ISNUMBER(SEARCH($L$2,[1]Database!$A1131)),MAX($A$1:A1130)+1,0)</f>
        <v>1127</v>
      </c>
      <c r="B1131" s="625" t="str">
        <f>[1]Database!$A1131</f>
        <v>LSMU</v>
      </c>
      <c r="J1131" s="329" t="str">
        <f ca="1">IFERROR(VLOOKUP(ROWS($J$2:J1131),$A$2:$B$7000,2,0),"")</f>
        <v>MTSAVS</v>
      </c>
    </row>
    <row r="1132" spans="1:10">
      <c r="A1132" s="330">
        <f ca="1">IF(ISNUMBER(SEARCH($L$2,[1]Database!$A1132)),MAX($A$1:A1131)+1,0)</f>
        <v>1128</v>
      </c>
      <c r="B1132" s="625" t="str">
        <f>[1]Database!$A1132</f>
        <v>RMF2</v>
      </c>
      <c r="J1132" s="329" t="str">
        <f ca="1">IFERROR(VLOOKUP(ROWS($J$2:J1132),$A$2:$B$7000,2,0),"")</f>
        <v>MSB6243</v>
      </c>
    </row>
    <row r="1133" spans="1:10">
      <c r="A1133" s="330">
        <f ca="1">IF(ISNUMBER(SEARCH($L$2,[1]Database!$A1133)),MAX($A$1:A1132)+1,0)</f>
        <v>1129</v>
      </c>
      <c r="B1133" s="625" t="str">
        <f>[1]Database!$A1133</f>
        <v>CMS391</v>
      </c>
      <c r="J1133" s="329" t="str">
        <f ca="1">IFERROR(VLOOKUP(ROWS($J$2:J1133),$A$2:$B$7000,2,0),"")</f>
        <v>MSB6241</v>
      </c>
    </row>
    <row r="1134" spans="1:10">
      <c r="A1134" s="330">
        <f ca="1">IF(ISNUMBER(SEARCH($L$2,[1]Database!$A1134)),MAX($A$1:A1133)+1,0)</f>
        <v>1130</v>
      </c>
      <c r="B1134" s="625" t="str">
        <f>[1]Database!$A1134</f>
        <v>MTSAVS</v>
      </c>
      <c r="J1134" s="329" t="str">
        <f ca="1">IFERROR(VLOOKUP(ROWS($J$2:J1134),$A$2:$B$7000,2,0),"")</f>
        <v>MSB6394</v>
      </c>
    </row>
    <row r="1135" spans="1:10">
      <c r="A1135" s="330">
        <f ca="1">IF(ISNUMBER(SEARCH($L$2,[1]Database!$A1135)),MAX($A$1:A1134)+1,0)</f>
        <v>1131</v>
      </c>
      <c r="B1135" s="625" t="str">
        <f>[1]Database!$A1135</f>
        <v>MSB6243</v>
      </c>
      <c r="J1135" s="329" t="str">
        <f ca="1">IFERROR(VLOOKUP(ROWS($J$2:J1135),$A$2:$B$7000,2,0),"")</f>
        <v>KWP230B</v>
      </c>
    </row>
    <row r="1136" spans="1:10">
      <c r="A1136" s="330">
        <f ca="1">IF(ISNUMBER(SEARCH($L$2,[1]Database!$A1136)),MAX($A$1:A1135)+1,0)</f>
        <v>1132</v>
      </c>
      <c r="B1136" s="625" t="str">
        <f>[1]Database!$A1136</f>
        <v>MSB6241</v>
      </c>
      <c r="J1136" s="329" t="str">
        <f ca="1">IFERROR(VLOOKUP(ROWS($J$2:J1136),$A$2:$B$7000,2,0),"")</f>
        <v>KWD230S</v>
      </c>
    </row>
    <row r="1137" spans="1:10">
      <c r="A1137" s="330">
        <f ca="1">IF(ISNUMBER(SEARCH($L$2,[1]Database!$A1137)),MAX($A$1:A1136)+1,0)</f>
        <v>1133</v>
      </c>
      <c r="B1137" s="625" t="str">
        <f>[1]Database!$A1137</f>
        <v>MSB6394</v>
      </c>
      <c r="J1137" s="329" t="str">
        <f ca="1">IFERROR(VLOOKUP(ROWS($J$2:J1137),$A$2:$B$7000,2,0),"")</f>
        <v>KWD230B</v>
      </c>
    </row>
    <row r="1138" spans="1:10">
      <c r="A1138" s="330">
        <f ca="1">IF(ISNUMBER(SEARCH($L$2,[1]Database!$A1138)),MAX($A$1:A1137)+1,0)</f>
        <v>1134</v>
      </c>
      <c r="B1138" s="625" t="str">
        <f>[1]Database!$A1138</f>
        <v>KWP230B</v>
      </c>
      <c r="J1138" s="329" t="str">
        <f ca="1">IFERROR(VLOOKUP(ROWS($J$2:J1138),$A$2:$B$7000,2,0),"")</f>
        <v>PACIW124B</v>
      </c>
    </row>
    <row r="1139" spans="1:10">
      <c r="A1139" s="330">
        <f ca="1">IF(ISNUMBER(SEARCH($L$2,[1]Database!$A1139)),MAX($A$1:A1138)+1,0)</f>
        <v>1135</v>
      </c>
      <c r="B1139" s="625" t="str">
        <f>[1]Database!$A1139</f>
        <v>KWD230S</v>
      </c>
      <c r="J1139" s="329" t="str">
        <f ca="1">IFERROR(VLOOKUP(ROWS($J$2:J1139),$A$2:$B$7000,2,0),"")</f>
        <v>MFQUS</v>
      </c>
    </row>
    <row r="1140" spans="1:10">
      <c r="A1140" s="330">
        <f ca="1">IF(ISNUMBER(SEARCH($L$2,[1]Database!$A1140)),MAX($A$1:A1139)+1,0)</f>
        <v>1136</v>
      </c>
      <c r="B1140" s="625" t="str">
        <f>[1]Database!$A1140</f>
        <v>KWD230B</v>
      </c>
      <c r="J1140" s="329" t="str">
        <f ca="1">IFERROR(VLOOKUP(ROWS($J$2:J1140),$A$2:$B$7000,2,0),"")</f>
        <v>MFQUB</v>
      </c>
    </row>
    <row r="1141" spans="1:10">
      <c r="A1141" s="330">
        <f ca="1">IF(ISNUMBER(SEARCH($L$2,[1]Database!$A1141)),MAX($A$1:A1140)+1,0)</f>
        <v>1137</v>
      </c>
      <c r="B1141" s="625" t="str">
        <f>[1]Database!$A1141</f>
        <v>PACIW124B</v>
      </c>
      <c r="J1141" s="329" t="str">
        <f ca="1">IFERROR(VLOOKUP(ROWS($J$2:J1141),$A$2:$B$7000,2,0),"")</f>
        <v>MFQ6000S</v>
      </c>
    </row>
    <row r="1142" spans="1:10">
      <c r="A1142" s="330">
        <f ca="1">IF(ISNUMBER(SEARCH($L$2,[1]Database!$A1142)),MAX($A$1:A1141)+1,0)</f>
        <v>1138</v>
      </c>
      <c r="B1142" s="625" t="str">
        <f>[1]Database!$A1142</f>
        <v>MFQUS</v>
      </c>
      <c r="J1142" s="329" t="str">
        <f ca="1">IFERROR(VLOOKUP(ROWS($J$2:J1142),$A$2:$B$7000,2,0),"")</f>
        <v>MFQ6000B</v>
      </c>
    </row>
    <row r="1143" spans="1:10">
      <c r="A1143" s="330">
        <f ca="1">IF(ISNUMBER(SEARCH($L$2,[1]Database!$A1143)),MAX($A$1:A1142)+1,0)</f>
        <v>1139</v>
      </c>
      <c r="B1143" s="625" t="str">
        <f>[1]Database!$A1143</f>
        <v>MFQUB</v>
      </c>
      <c r="J1143" s="329" t="str">
        <f ca="1">IFERROR(VLOOKUP(ROWS($J$2:J1143),$A$2:$B$7000,2,0),"")</f>
        <v>PFQUS</v>
      </c>
    </row>
    <row r="1144" spans="1:10">
      <c r="A1144" s="330">
        <f ca="1">IF(ISNUMBER(SEARCH($L$2,[1]Database!$A1144)),MAX($A$1:A1143)+1,0)</f>
        <v>1140</v>
      </c>
      <c r="B1144" s="625" t="str">
        <f>[1]Database!$A1144</f>
        <v>MFQ6000S</v>
      </c>
      <c r="J1144" s="329" t="str">
        <f ca="1">IFERROR(VLOOKUP(ROWS($J$2:J1144),$A$2:$B$7000,2,0),"")</f>
        <v>PFQUB</v>
      </c>
    </row>
    <row r="1145" spans="1:10">
      <c r="A1145" s="330">
        <f ca="1">IF(ISNUMBER(SEARCH($L$2,[1]Database!$A1145)),MAX($A$1:A1144)+1,0)</f>
        <v>1141</v>
      </c>
      <c r="B1145" s="625" t="str">
        <f>[1]Database!$A1145</f>
        <v>MFQ6000B</v>
      </c>
      <c r="J1145" s="329" t="str">
        <f ca="1">IFERROR(VLOOKUP(ROWS($J$2:J1145),$A$2:$B$7000,2,0),"")</f>
        <v>PFQ2000S</v>
      </c>
    </row>
    <row r="1146" spans="1:10">
      <c r="A1146" s="330">
        <f ca="1">IF(ISNUMBER(SEARCH($L$2,[1]Database!$A1146)),MAX($A$1:A1145)+1,0)</f>
        <v>1142</v>
      </c>
      <c r="B1146" s="625" t="str">
        <f>[1]Database!$A1146</f>
        <v>PFQUS</v>
      </c>
      <c r="J1146" s="329" t="str">
        <f ca="1">IFERROR(VLOOKUP(ROWS($J$2:J1146),$A$2:$B$7000,2,0),"")</f>
        <v>PFQ2000B</v>
      </c>
    </row>
    <row r="1147" spans="1:10">
      <c r="A1147" s="330">
        <f ca="1">IF(ISNUMBER(SEARCH($L$2,[1]Database!$A1147)),MAX($A$1:A1146)+1,0)</f>
        <v>1143</v>
      </c>
      <c r="B1147" s="625" t="str">
        <f>[1]Database!$A1147</f>
        <v>PFQUB</v>
      </c>
      <c r="J1147" s="329" t="str">
        <f ca="1">IFERROR(VLOOKUP(ROWS($J$2:J1147),$A$2:$B$7000,2,0),"")</f>
        <v>KTP445S</v>
      </c>
    </row>
    <row r="1148" spans="1:10">
      <c r="A1148" s="330">
        <f ca="1">IF(ISNUMBER(SEARCH($L$2,[1]Database!$A1148)),MAX($A$1:A1147)+1,0)</f>
        <v>1144</v>
      </c>
      <c r="B1148" s="625" t="str">
        <f>[1]Database!$A1148</f>
        <v>PFQ2000S</v>
      </c>
      <c r="J1148" s="329" t="str">
        <f ca="1">IFERROR(VLOOKUP(ROWS($J$2:J1148),$A$2:$B$7000,2,0),"")</f>
        <v>KTP445B</v>
      </c>
    </row>
    <row r="1149" spans="1:10">
      <c r="A1149" s="330">
        <f ca="1">IF(ISNUMBER(SEARCH($L$2,[1]Database!$A1149)),MAX($A$1:A1148)+1,0)</f>
        <v>1145</v>
      </c>
      <c r="B1149" s="625" t="str">
        <f>[1]Database!$A1149</f>
        <v>PFQ2000B</v>
      </c>
      <c r="J1149" s="329" t="str">
        <f ca="1">IFERROR(VLOOKUP(ROWS($J$2:J1149),$A$2:$B$7000,2,0),"")</f>
        <v>KTG445S</v>
      </c>
    </row>
    <row r="1150" spans="1:10">
      <c r="A1150" s="330">
        <f ca="1">IF(ISNUMBER(SEARCH($L$2,[1]Database!$A1150)),MAX($A$1:A1149)+1,0)</f>
        <v>1146</v>
      </c>
      <c r="B1150" s="625" t="str">
        <f>[1]Database!$A1150</f>
        <v>KTP445S</v>
      </c>
      <c r="J1150" s="329" t="str">
        <f ca="1">IFERROR(VLOOKUP(ROWS($J$2:J1150),$A$2:$B$7000,2,0),"")</f>
        <v>KTG445B</v>
      </c>
    </row>
    <row r="1151" spans="1:10">
      <c r="A1151" s="330">
        <f ca="1">IF(ISNUMBER(SEARCH($L$2,[1]Database!$A1151)),MAX($A$1:A1150)+1,0)</f>
        <v>1147</v>
      </c>
      <c r="B1151" s="625" t="str">
        <f>[1]Database!$A1151</f>
        <v>KTP445B</v>
      </c>
      <c r="J1151" s="329" t="str">
        <f ca="1">IFERROR(VLOOKUP(ROWS($J$2:J1151),$A$2:$B$7000,2,0),"")</f>
        <v>KTP225S</v>
      </c>
    </row>
    <row r="1152" spans="1:10">
      <c r="A1152" s="330">
        <f ca="1">IF(ISNUMBER(SEARCH($L$2,[1]Database!$A1152)),MAX($A$1:A1151)+1,0)</f>
        <v>1148</v>
      </c>
      <c r="B1152" s="625" t="str">
        <f>[1]Database!$A1152</f>
        <v>KTG445S</v>
      </c>
      <c r="J1152" s="329" t="str">
        <f ca="1">IFERROR(VLOOKUP(ROWS($J$2:J1152),$A$2:$B$7000,2,0),"")</f>
        <v>KTP225B</v>
      </c>
    </row>
    <row r="1153" spans="1:10">
      <c r="A1153" s="330">
        <f ca="1">IF(ISNUMBER(SEARCH($L$2,[1]Database!$A1153)),MAX($A$1:A1152)+1,0)</f>
        <v>1149</v>
      </c>
      <c r="B1153" s="625" t="str">
        <f>[1]Database!$A1153</f>
        <v>KTG445B</v>
      </c>
      <c r="J1153" s="329" t="str">
        <f ca="1">IFERROR(VLOOKUP(ROWS($J$2:J1153),$A$2:$B$7000,2,0),"")</f>
        <v>KTG225S</v>
      </c>
    </row>
    <row r="1154" spans="1:10">
      <c r="A1154" s="330">
        <f ca="1">IF(ISNUMBER(SEARCH($L$2,[1]Database!$A1154)),MAX($A$1:A1153)+1,0)</f>
        <v>1150</v>
      </c>
      <c r="B1154" s="625" t="str">
        <f>[1]Database!$A1154</f>
        <v>KTP225S</v>
      </c>
      <c r="J1154" s="329" t="str">
        <f ca="1">IFERROR(VLOOKUP(ROWS($J$2:J1154),$A$2:$B$7000,2,0),"")</f>
        <v>KTG225B</v>
      </c>
    </row>
    <row r="1155" spans="1:10">
      <c r="A1155" s="330">
        <f ca="1">IF(ISNUMBER(SEARCH($L$2,[1]Database!$A1155)),MAX($A$1:A1154)+1,0)</f>
        <v>1151</v>
      </c>
      <c r="B1155" s="625" t="str">
        <f>[1]Database!$A1155</f>
        <v>KTP225B</v>
      </c>
      <c r="J1155" s="329" t="str">
        <f ca="1">IFERROR(VLOOKUP(ROWS($J$2:J1155),$A$2:$B$7000,2,0),"")</f>
        <v>MAC400</v>
      </c>
    </row>
    <row r="1156" spans="1:10">
      <c r="A1156" s="330">
        <f ca="1">IF(ISNUMBER(SEARCH($L$2,[1]Database!$A1156)),MAX($A$1:A1155)+1,0)</f>
        <v>1152</v>
      </c>
      <c r="B1156" s="625" t="str">
        <f>[1]Database!$A1156</f>
        <v>KTG225S</v>
      </c>
      <c r="J1156" s="329" t="str">
        <f ca="1">IFERROR(VLOOKUP(ROWS($J$2:J1156),$A$2:$B$7000,2,0),"")</f>
        <v>FSA1015B</v>
      </c>
    </row>
    <row r="1157" spans="1:10">
      <c r="A1157" s="330">
        <f ca="1">IF(ISNUMBER(SEARCH($L$2,[1]Database!$A1157)),MAX($A$1:A1156)+1,0)</f>
        <v>1153</v>
      </c>
      <c r="B1157" s="625" t="str">
        <f>[1]Database!$A1157</f>
        <v>KTG225B</v>
      </c>
      <c r="J1157" s="329" t="str">
        <f ca="1">IFERROR(VLOOKUP(ROWS($J$2:J1157),$A$2:$B$7000,2,0),"")</f>
        <v>KWP230S</v>
      </c>
    </row>
    <row r="1158" spans="1:10">
      <c r="A1158" s="330">
        <f ca="1">IF(ISNUMBER(SEARCH($L$2,[1]Database!$A1158)),MAX($A$1:A1157)+1,0)</f>
        <v>1154</v>
      </c>
      <c r="B1158" s="625" t="str">
        <f>[1]Database!$A1158</f>
        <v>MAC400</v>
      </c>
      <c r="J1158" s="329" t="str">
        <f ca="1">IFERROR(VLOOKUP(ROWS($J$2:J1158),$A$2:$B$7000,2,0),"")</f>
        <v>FCK016</v>
      </c>
    </row>
    <row r="1159" spans="1:10">
      <c r="A1159" s="330">
        <f ca="1">IF(ISNUMBER(SEARCH($L$2,[1]Database!$A1159)),MAX($A$1:A1158)+1,0)</f>
        <v>1155</v>
      </c>
      <c r="B1159" s="625" t="str">
        <f>[1]Database!$A1159</f>
        <v>FSA1015B</v>
      </c>
      <c r="J1159" s="329" t="str">
        <f ca="1">IFERROR(VLOOKUP(ROWS($J$2:J1159),$A$2:$B$7000,2,0),"")</f>
        <v>CMS390</v>
      </c>
    </row>
    <row r="1160" spans="1:10">
      <c r="A1160" s="330">
        <f ca="1">IF(ISNUMBER(SEARCH($L$2,[1]Database!$A1160)),MAX($A$1:A1159)+1,0)</f>
        <v>1156</v>
      </c>
      <c r="B1160" s="625" t="str">
        <f>[1]Database!$A1160</f>
        <v>KWP230S</v>
      </c>
      <c r="J1160" s="329" t="str">
        <f ca="1">IFERROR(VLOOKUP(ROWS($J$2:J1160),$A$2:$B$7000,2,0),"")</f>
        <v>KTA1014S</v>
      </c>
    </row>
    <row r="1161" spans="1:10">
      <c r="A1161" s="330">
        <f ca="1">IF(ISNUMBER(SEARCH($L$2,[1]Database!$A1161)),MAX($A$1:A1160)+1,0)</f>
        <v>1157</v>
      </c>
      <c r="B1161" s="625" t="str">
        <f>[1]Database!$A1161</f>
        <v>FCK016</v>
      </c>
      <c r="J1161" s="329" t="str">
        <f ca="1">IFERROR(VLOOKUP(ROWS($J$2:J1161),$A$2:$B$7000,2,0),"")</f>
        <v>KTA1014B</v>
      </c>
    </row>
    <row r="1162" spans="1:10">
      <c r="A1162" s="330">
        <f ca="1">IF(ISNUMBER(SEARCH($L$2,[1]Database!$A1162)),MAX($A$1:A1161)+1,0)</f>
        <v>1158</v>
      </c>
      <c r="B1162" s="625" t="str">
        <f>[1]Database!$A1162</f>
        <v>CMS390</v>
      </c>
      <c r="J1162" s="329" t="str">
        <f ca="1">IFERROR(VLOOKUP(ROWS($J$2:J1162),$A$2:$B$7000,2,0),"")</f>
        <v>FSA4101S</v>
      </c>
    </row>
    <row r="1163" spans="1:10">
      <c r="A1163" s="330">
        <f ca="1">IF(ISNUMBER(SEARCH($L$2,[1]Database!$A1163)),MAX($A$1:A1162)+1,0)</f>
        <v>1159</v>
      </c>
      <c r="B1163" s="625" t="str">
        <f>[1]Database!$A1163</f>
        <v>KTA1014S</v>
      </c>
      <c r="J1163" s="329" t="str">
        <f ca="1">IFERROR(VLOOKUP(ROWS($J$2:J1163),$A$2:$B$7000,2,0),"")</f>
        <v>FSA4101B</v>
      </c>
    </row>
    <row r="1164" spans="1:10">
      <c r="A1164" s="330">
        <f ca="1">IF(ISNUMBER(SEARCH($L$2,[1]Database!$A1164)),MAX($A$1:A1163)+1,0)</f>
        <v>1160</v>
      </c>
      <c r="B1164" s="625" t="str">
        <f>[1]Database!$A1164</f>
        <v>KTA1014B</v>
      </c>
      <c r="J1164" s="329" t="str">
        <f ca="1">IFERROR(VLOOKUP(ROWS($J$2:J1164),$A$2:$B$7000,2,0),"")</f>
        <v>CMA278</v>
      </c>
    </row>
    <row r="1165" spans="1:10">
      <c r="A1165" s="330">
        <f ca="1">IF(ISNUMBER(SEARCH($L$2,[1]Database!$A1165)),MAX($A$1:A1164)+1,0)</f>
        <v>1161</v>
      </c>
      <c r="B1165" s="625" t="str">
        <f>[1]Database!$A1165</f>
        <v>FSA4101S</v>
      </c>
      <c r="J1165" s="329" t="str">
        <f ca="1">IFERROR(VLOOKUP(ROWS($J$2:J1165),$A$2:$B$7000,2,0),"")</f>
        <v>CMA151</v>
      </c>
    </row>
    <row r="1166" spans="1:10">
      <c r="A1166" s="330">
        <f ca="1">IF(ISNUMBER(SEARCH($L$2,[1]Database!$A1166)),MAX($A$1:A1165)+1,0)</f>
        <v>1162</v>
      </c>
      <c r="B1166" s="625" t="str">
        <f>[1]Database!$A1166</f>
        <v>FSA4101B</v>
      </c>
      <c r="J1166" s="329" t="str">
        <f ca="1">IFERROR(VLOOKUP(ROWS($J$2:J1166),$A$2:$B$7000,2,0),"")</f>
        <v>CMA273</v>
      </c>
    </row>
    <row r="1167" spans="1:10">
      <c r="A1167" s="330">
        <f ca="1">IF(ISNUMBER(SEARCH($L$2,[1]Database!$A1167)),MAX($A$1:A1166)+1,0)</f>
        <v>1163</v>
      </c>
      <c r="B1167" s="625" t="str">
        <f>[1]Database!$A1167</f>
        <v>CMA278</v>
      </c>
      <c r="J1167" s="329" t="str">
        <f ca="1">IFERROR(VLOOKUP(ROWS($J$2:J1167),$A$2:$B$7000,2,0),"")</f>
        <v>CMA101W</v>
      </c>
    </row>
    <row r="1168" spans="1:10">
      <c r="A1168" s="330">
        <f ca="1">IF(ISNUMBER(SEARCH($L$2,[1]Database!$A1168)),MAX($A$1:A1167)+1,0)</f>
        <v>1164</v>
      </c>
      <c r="B1168" s="625" t="str">
        <f>[1]Database!$A1168</f>
        <v>CMA151</v>
      </c>
      <c r="J1168" s="329" t="str">
        <f ca="1">IFERROR(VLOOKUP(ROWS($J$2:J1168),$A$2:$B$7000,2,0),"")</f>
        <v>CMA152</v>
      </c>
    </row>
    <row r="1169" spans="1:10">
      <c r="A1169" s="330">
        <f ca="1">IF(ISNUMBER(SEARCH($L$2,[1]Database!$A1169)),MAX($A$1:A1168)+1,0)</f>
        <v>1165</v>
      </c>
      <c r="B1169" s="625" t="str">
        <f>[1]Database!$A1169</f>
        <v>CMA273</v>
      </c>
      <c r="J1169" s="329" t="str">
        <f ca="1">IFERROR(VLOOKUP(ROWS($J$2:J1169),$A$2:$B$7000,2,0),"")</f>
        <v>CMA270W</v>
      </c>
    </row>
    <row r="1170" spans="1:10">
      <c r="A1170" s="330">
        <f ca="1">IF(ISNUMBER(SEARCH($L$2,[1]Database!$A1170)),MAX($A$1:A1169)+1,0)</f>
        <v>1166</v>
      </c>
      <c r="B1170" s="625" t="str">
        <f>[1]Database!$A1170</f>
        <v>CMA101W</v>
      </c>
      <c r="J1170" s="329" t="str">
        <f ca="1">IFERROR(VLOOKUP(ROWS($J$2:J1170),$A$2:$B$7000,2,0),"")</f>
        <v>CMA270S</v>
      </c>
    </row>
    <row r="1171" spans="1:10">
      <c r="A1171" s="330">
        <f ca="1">IF(ISNUMBER(SEARCH($L$2,[1]Database!$A1171)),MAX($A$1:A1170)+1,0)</f>
        <v>1167</v>
      </c>
      <c r="B1171" s="625" t="str">
        <f>[1]Database!$A1171</f>
        <v>CMA152</v>
      </c>
      <c r="J1171" s="329" t="str">
        <f ca="1">IFERROR(VLOOKUP(ROWS($J$2:J1171),$A$2:$B$7000,2,0),"")</f>
        <v>CMA270</v>
      </c>
    </row>
    <row r="1172" spans="1:10">
      <c r="A1172" s="330">
        <f ca="1">IF(ISNUMBER(SEARCH($L$2,[1]Database!$A1172)),MAX($A$1:A1171)+1,0)</f>
        <v>1168</v>
      </c>
      <c r="B1172" s="625" t="str">
        <f>[1]Database!$A1172</f>
        <v>CMA270W</v>
      </c>
      <c r="J1172" s="329" t="str">
        <f ca="1">IFERROR(VLOOKUP(ROWS($J$2:J1172),$A$2:$B$7000,2,0),"")</f>
        <v>CMS261W</v>
      </c>
    </row>
    <row r="1173" spans="1:10">
      <c r="A1173" s="330">
        <f ca="1">IF(ISNUMBER(SEARCH($L$2,[1]Database!$A1173)),MAX($A$1:A1172)+1,0)</f>
        <v>1169</v>
      </c>
      <c r="B1173" s="625" t="str">
        <f>[1]Database!$A1173</f>
        <v>CMA270S</v>
      </c>
      <c r="J1173" s="329" t="str">
        <f ca="1">IFERROR(VLOOKUP(ROWS($J$2:J1173),$A$2:$B$7000,2,0),"")</f>
        <v>CMS261S</v>
      </c>
    </row>
    <row r="1174" spans="1:10">
      <c r="A1174" s="330">
        <f ca="1">IF(ISNUMBER(SEARCH($L$2,[1]Database!$A1174)),MAX($A$1:A1173)+1,0)</f>
        <v>1170</v>
      </c>
      <c r="B1174" s="625" t="str">
        <f>[1]Database!$A1174</f>
        <v>CMA270</v>
      </c>
      <c r="J1174" s="329" t="str">
        <f ca="1">IFERROR(VLOOKUP(ROWS($J$2:J1174),$A$2:$B$7000,2,0),"")</f>
        <v>CMS261</v>
      </c>
    </row>
    <row r="1175" spans="1:10">
      <c r="A1175" s="330">
        <f ca="1">IF(ISNUMBER(SEARCH($L$2,[1]Database!$A1175)),MAX($A$1:A1174)+1,0)</f>
        <v>1171</v>
      </c>
      <c r="B1175" s="625" t="str">
        <f>[1]Database!$A1175</f>
        <v>CMS261W</v>
      </c>
      <c r="J1175" s="329" t="str">
        <f ca="1">IFERROR(VLOOKUP(ROWS($J$2:J1175),$A$2:$B$7000,2,0),"")</f>
        <v>PAC101B</v>
      </c>
    </row>
    <row r="1176" spans="1:10">
      <c r="A1176" s="330">
        <f ca="1">IF(ISNUMBER(SEARCH($L$2,[1]Database!$A1176)),MAX($A$1:A1175)+1,0)</f>
        <v>1172</v>
      </c>
      <c r="B1176" s="625" t="str">
        <f>[1]Database!$A1176</f>
        <v>CMS261S</v>
      </c>
      <c r="J1176" s="329" t="str">
        <f ca="1">IFERROR(VLOOKUP(ROWS($J$2:J1176),$A$2:$B$7000,2,0),"")</f>
        <v>KTA220S</v>
      </c>
    </row>
    <row r="1177" spans="1:10">
      <c r="A1177" s="330">
        <f ca="1">IF(ISNUMBER(SEARCH($L$2,[1]Database!$A1177)),MAX($A$1:A1176)+1,0)</f>
        <v>1173</v>
      </c>
      <c r="B1177" s="625" t="str">
        <f>[1]Database!$A1177</f>
        <v>CMS261</v>
      </c>
      <c r="J1177" s="329" t="str">
        <f ca="1">IFERROR(VLOOKUP(ROWS($J$2:J1177),$A$2:$B$7000,2,0),"")</f>
        <v>MFCUB</v>
      </c>
    </row>
    <row r="1178" spans="1:10">
      <c r="A1178" s="330">
        <f ca="1">IF(ISNUMBER(SEARCH($L$2,[1]Database!$A1178)),MAX($A$1:A1177)+1,0)</f>
        <v>1174</v>
      </c>
      <c r="B1178" s="625" t="str">
        <f>[1]Database!$A1178</f>
        <v>PAC101B</v>
      </c>
      <c r="J1178" s="329" t="str">
        <f ca="1">IFERROR(VLOOKUP(ROWS($J$2:J1178),$A$2:$B$7000,2,0),"")</f>
        <v>RPMAUS</v>
      </c>
    </row>
    <row r="1179" spans="1:10">
      <c r="A1179" s="330">
        <f ca="1">IF(ISNUMBER(SEARCH($L$2,[1]Database!$A1179)),MAX($A$1:A1178)+1,0)</f>
        <v>1175</v>
      </c>
      <c r="B1179" s="625" t="str">
        <f>[1]Database!$A1179</f>
        <v>KTA220S</v>
      </c>
      <c r="J1179" s="329" t="str">
        <f ca="1">IFERROR(VLOOKUP(ROWS($J$2:J1179),$A$2:$B$7000,2,0),"")</f>
        <v>KSA1003B</v>
      </c>
    </row>
    <row r="1180" spans="1:10">
      <c r="A1180" s="330">
        <f ca="1">IF(ISNUMBER(SEARCH($L$2,[1]Database!$A1180)),MAX($A$1:A1179)+1,0)</f>
        <v>1176</v>
      </c>
      <c r="B1180" s="625" t="str">
        <f>[1]Database!$A1180</f>
        <v>MFCUB</v>
      </c>
      <c r="J1180" s="329" t="str">
        <f ca="1">IFERROR(VLOOKUP(ROWS($J$2:J1180),$A$2:$B$7000,2,0),"")</f>
        <v>PSMT2015</v>
      </c>
    </row>
    <row r="1181" spans="1:10">
      <c r="A1181" s="330">
        <f ca="1">IF(ISNUMBER(SEARCH($L$2,[1]Database!$A1181)),MAX($A$1:A1180)+1,0)</f>
        <v>1177</v>
      </c>
      <c r="B1181" s="625" t="str">
        <f>[1]Database!$A1181</f>
        <v>RPMAUS</v>
      </c>
      <c r="J1181" s="329" t="str">
        <f ca="1">IFERROR(VLOOKUP(ROWS($J$2:J1181),$A$2:$B$7000,2,0),"")</f>
        <v>FPM4100</v>
      </c>
    </row>
    <row r="1182" spans="1:10">
      <c r="A1182" s="330">
        <f ca="1">IF(ISNUMBER(SEARCH($L$2,[1]Database!$A1182)),MAX($A$1:A1181)+1,0)</f>
        <v>1178</v>
      </c>
      <c r="B1182" s="625" t="str">
        <f>[1]Database!$A1182</f>
        <v>KSA1003B</v>
      </c>
      <c r="J1182" s="329" t="str">
        <f ca="1">IFERROR(VLOOKUP(ROWS($J$2:J1182),$A$2:$B$7000,2,0),"")</f>
        <v>MTSAVB</v>
      </c>
    </row>
    <row r="1183" spans="1:10">
      <c r="A1183" s="330">
        <f ca="1">IF(ISNUMBER(SEARCH($L$2,[1]Database!$A1183)),MAX($A$1:A1182)+1,0)</f>
        <v>1179</v>
      </c>
      <c r="B1183" s="625" t="str">
        <f>[1]Database!$A1183</f>
        <v>PSMT2015</v>
      </c>
      <c r="J1183" s="329" t="str">
        <f ca="1">IFERROR(VLOOKUP(ROWS($J$2:J1183),$A$2:$B$7000,2,0),"")</f>
        <v>8D40125MOM3P</v>
      </c>
    </row>
    <row r="1184" spans="1:10">
      <c r="A1184" s="330">
        <f ca="1">IF(ISNUMBER(SEARCH($L$2,[1]Database!$A1184)),MAX($A$1:A1183)+1,0)</f>
        <v>1180</v>
      </c>
      <c r="B1184" s="625" t="str">
        <f>[1]Database!$A1184</f>
        <v>FPM4100</v>
      </c>
      <c r="J1184" s="329" t="str">
        <f ca="1">IFERROR(VLOOKUP(ROWS($J$2:J1184),$A$2:$B$7000,2,0),"")</f>
        <v>6D40125MOM3P</v>
      </c>
    </row>
    <row r="1185" spans="1:10">
      <c r="A1185" s="330">
        <f ca="1">IF(ISNUMBER(SEARCH($L$2,[1]Database!$A1185)),MAX($A$1:A1184)+1,0)</f>
        <v>1181</v>
      </c>
      <c r="B1185" s="625" t="str">
        <f>[1]Database!$A1185</f>
        <v>MTSAVB</v>
      </c>
      <c r="J1185" s="329" t="str">
        <f ca="1">IFERROR(VLOOKUP(ROWS($J$2:J1185),$A$2:$B$7000,2,0),"")</f>
        <v>S50125MOM3R</v>
      </c>
    </row>
    <row r="1186" spans="1:10">
      <c r="A1186" s="330">
        <f ca="1">IF(ISNUMBER(SEARCH($L$2,[1]Database!$A1186)),MAX($A$1:A1185)+1,0)</f>
        <v>1182</v>
      </c>
      <c r="B1186" s="625" t="str">
        <f>[1]Database!$A1186</f>
        <v>8D40125MOM3P</v>
      </c>
      <c r="J1186" s="329" t="str">
        <f ca="1">IFERROR(VLOOKUP(ROWS($J$2:J1186),$A$2:$B$7000,2,0),"")</f>
        <v>S50125MOM3P</v>
      </c>
    </row>
    <row r="1187" spans="1:10">
      <c r="A1187" s="330">
        <f ca="1">IF(ISNUMBER(SEARCH($L$2,[1]Database!$A1187)),MAX($A$1:A1186)+1,0)</f>
        <v>1183</v>
      </c>
      <c r="B1187" s="625" t="str">
        <f>[1]Database!$A1187</f>
        <v>6D40125MOM3P</v>
      </c>
      <c r="J1187" s="329" t="str">
        <f ca="1">IFERROR(VLOOKUP(ROWS($J$2:J1187),$A$2:$B$7000,2,0),"")</f>
        <v>4D40125MOM3P</v>
      </c>
    </row>
    <row r="1188" spans="1:10">
      <c r="A1188" s="330">
        <f ca="1">IF(ISNUMBER(SEARCH($L$2,[1]Database!$A1188)),MAX($A$1:A1187)+1,0)</f>
        <v>1184</v>
      </c>
      <c r="B1188" s="625" t="str">
        <f>[1]Database!$A1188</f>
        <v>S50125MOM3R</v>
      </c>
      <c r="J1188" s="329" t="str">
        <f ca="1">IFERROR(VLOOKUP(ROWS($J$2:J1188),$A$2:$B$7000,2,0),"")</f>
        <v>4B50125OM3R</v>
      </c>
    </row>
    <row r="1189" spans="1:10">
      <c r="A1189" s="330">
        <f ca="1">IF(ISNUMBER(SEARCH($L$2,[1]Database!$A1189)),MAX($A$1:A1188)+1,0)</f>
        <v>1185</v>
      </c>
      <c r="B1189" s="625" t="str">
        <f>[1]Database!$A1189</f>
        <v>S50125MOM3P</v>
      </c>
      <c r="J1189" s="329" t="str">
        <f ca="1">IFERROR(VLOOKUP(ROWS($J$2:J1189),$A$2:$B$7000,2,0),"")</f>
        <v>12D40125MOM3P</v>
      </c>
    </row>
    <row r="1190" spans="1:10">
      <c r="A1190" s="330">
        <f ca="1">IF(ISNUMBER(SEARCH($L$2,[1]Database!$A1190)),MAX($A$1:A1189)+1,0)</f>
        <v>1186</v>
      </c>
      <c r="B1190" s="625" t="str">
        <f>[1]Database!$A1190</f>
        <v>4D40125MOM3P</v>
      </c>
      <c r="J1190" s="329" t="str">
        <f ca="1">IFERROR(VLOOKUP(ROWS($J$2:J1190),$A$2:$B$7000,2,0),"")</f>
        <v>C2N-TXM</v>
      </c>
    </row>
    <row r="1191" spans="1:10">
      <c r="A1191" s="330">
        <f ca="1">IF(ISNUMBER(SEARCH($L$2,[1]Database!$A1191)),MAX($A$1:A1190)+1,0)</f>
        <v>1187</v>
      </c>
      <c r="B1191" s="625" t="str">
        <f>[1]Database!$A1191</f>
        <v>4B50125OM3R</v>
      </c>
      <c r="J1191" s="329" t="str">
        <f ca="1">IFERROR(VLOOKUP(ROWS($J$2:J1191),$A$2:$B$7000,2,0),"")</f>
        <v>KB-RFUSB-B</v>
      </c>
    </row>
    <row r="1192" spans="1:10">
      <c r="A1192" s="330">
        <f ca="1">IF(ISNUMBER(SEARCH($L$2,[1]Database!$A1192)),MAX($A$1:A1191)+1,0)</f>
        <v>1188</v>
      </c>
      <c r="B1192" s="625" t="str">
        <f>[1]Database!$A1192</f>
        <v>12D40125MOM3P</v>
      </c>
      <c r="J1192" s="329" t="str">
        <f ca="1">IFERROR(VLOOKUP(ROWS($J$2:J1192),$A$2:$B$7000,2,0),"")</f>
        <v>CLCI-1SW2EX-W</v>
      </c>
    </row>
    <row r="1193" spans="1:10">
      <c r="A1193" s="330">
        <f ca="1">IF(ISNUMBER(SEARCH($L$2,[1]Database!$A1193)),MAX($A$1:A1192)+1,0)</f>
        <v>1189</v>
      </c>
      <c r="B1193" s="625" t="str">
        <f>[1]Database!$A1193</f>
        <v>C2N-TXM</v>
      </c>
      <c r="J1193" s="329" t="str">
        <f ca="1">IFERROR(VLOOKUP(ROWS($J$2:J1193),$A$2:$B$7000,2,0),"")</f>
        <v>CLCI-DIMUEX-W</v>
      </c>
    </row>
    <row r="1194" spans="1:10">
      <c r="A1194" s="330">
        <f ca="1">IF(ISNUMBER(SEARCH($L$2,[1]Database!$A1194)),MAX($A$1:A1193)+1,0)</f>
        <v>1190</v>
      </c>
      <c r="B1194" s="625" t="str">
        <f>[1]Database!$A1194</f>
        <v>KB-RFUSB-B</v>
      </c>
      <c r="J1194" s="329" t="str">
        <f ca="1">IFERROR(VLOOKUP(ROWS($J$2:J1194),$A$2:$B$7000,2,0),"")</f>
        <v>CLCI-1DIMFLV2EX-W</v>
      </c>
    </row>
    <row r="1195" spans="1:10">
      <c r="A1195" s="330">
        <f ca="1">IF(ISNUMBER(SEARCH($L$2,[1]Database!$A1195)),MAX($A$1:A1194)+1,0)</f>
        <v>1191</v>
      </c>
      <c r="B1195" s="625" t="str">
        <f>[1]Database!$A1195</f>
        <v>CLCI-1SW2EX-W</v>
      </c>
      <c r="J1195" s="329" t="str">
        <f ca="1">IFERROR(VLOOKUP(ROWS($J$2:J1195),$A$2:$B$7000,2,0),"")</f>
        <v>CLC-1DIMFLV2EX-24V-W</v>
      </c>
    </row>
    <row r="1196" spans="1:10">
      <c r="A1196" s="330">
        <f ca="1">IF(ISNUMBER(SEARCH($L$2,[1]Database!$A1196)),MAX($A$1:A1195)+1,0)</f>
        <v>1192</v>
      </c>
      <c r="B1196" s="625" t="str">
        <f>[1]Database!$A1196</f>
        <v>CLCI-DIMUEX-W</v>
      </c>
      <c r="J1196" s="329" t="str">
        <f ca="1">IFERROR(VLOOKUP(ROWS($J$2:J1196),$A$2:$B$7000,2,0),"")</f>
        <v>CAM-IPTZ-101</v>
      </c>
    </row>
    <row r="1197" spans="1:10">
      <c r="A1197" s="330">
        <f ca="1">IF(ISNUMBER(SEARCH($L$2,[1]Database!$A1197)),MAX($A$1:A1196)+1,0)</f>
        <v>1193</v>
      </c>
      <c r="B1197" s="625" t="str">
        <f>[1]Database!$A1197</f>
        <v>CLCI-1DIMFLV2EX-W</v>
      </c>
      <c r="J1197" s="329" t="str">
        <f ca="1">IFERROR(VLOOKUP(ROWS($J$2:J1197),$A$2:$B$7000,2,0),"")</f>
        <v>X-PANEL</v>
      </c>
    </row>
    <row r="1198" spans="1:10">
      <c r="A1198" s="330">
        <f ca="1">IF(ISNUMBER(SEARCH($L$2,[1]Database!$A1198)),MAX($A$1:A1197)+1,0)</f>
        <v>1194</v>
      </c>
      <c r="B1198" s="625" t="str">
        <f>[1]Database!$A1198</f>
        <v>CLC-1DIMFLV2EX-24V-W</v>
      </c>
      <c r="J1198" s="329" t="str">
        <f ca="1">IFERROR(VLOOKUP(ROWS($J$2:J1198),$A$2:$B$7000,2,0),"")</f>
        <v>UFO-WPR-3ER-BLU</v>
      </c>
    </row>
    <row r="1199" spans="1:10">
      <c r="A1199" s="330">
        <f ca="1">IF(ISNUMBER(SEARCH($L$2,[1]Database!$A1199)),MAX($A$1:A1198)+1,0)</f>
        <v>1195</v>
      </c>
      <c r="B1199" s="625" t="str">
        <f>[1]Database!$A1199</f>
        <v>CAM-IPTZ-101</v>
      </c>
      <c r="J1199" s="329" t="str">
        <f ca="1">IFERROR(VLOOKUP(ROWS($J$2:J1199),$A$2:$B$7000,2,0),"")</f>
        <v>WPR-48</v>
      </c>
    </row>
    <row r="1200" spans="1:10">
      <c r="A1200" s="330">
        <f ca="1">IF(ISNUMBER(SEARCH($L$2,[1]Database!$A1200)),MAX($A$1:A1199)+1,0)</f>
        <v>1196</v>
      </c>
      <c r="B1200" s="625" t="str">
        <f>[1]Database!$A1200</f>
        <v>X-PANEL</v>
      </c>
      <c r="J1200" s="329" t="str">
        <f ca="1">IFERROR(VLOOKUP(ROWS($J$2:J1200),$A$2:$B$7000,2,0),"")</f>
        <v>WPRI-48</v>
      </c>
    </row>
    <row r="1201" spans="1:10">
      <c r="A1201" s="330">
        <f ca="1">IF(ISNUMBER(SEARCH($L$2,[1]Database!$A1201)),MAX($A$1:A1200)+1,0)</f>
        <v>1197</v>
      </c>
      <c r="B1201" s="625" t="str">
        <f>[1]Database!$A1201</f>
        <v>UFO-WPR-3ER-BLU</v>
      </c>
      <c r="J1201" s="329" t="str">
        <f ca="1">IFERROR(VLOOKUP(ROWS($J$2:J1201),$A$2:$B$7000,2,0),"")</f>
        <v>DM-TX1-1G-W-T</v>
      </c>
    </row>
    <row r="1202" spans="1:10">
      <c r="A1202" s="330">
        <f ca="1">IF(ISNUMBER(SEARCH($L$2,[1]Database!$A1202)),MAX($A$1:A1201)+1,0)</f>
        <v>1198</v>
      </c>
      <c r="B1202" s="625" t="str">
        <f>[1]Database!$A1202</f>
        <v>WPR-48</v>
      </c>
      <c r="J1202" s="329" t="str">
        <f ca="1">IFERROR(VLOOKUP(ROWS($J$2:J1202),$A$2:$B$7000,2,0),"")</f>
        <v>DM-TX1-1G</v>
      </c>
    </row>
    <row r="1203" spans="1:10">
      <c r="A1203" s="330">
        <f ca="1">IF(ISNUMBER(SEARCH($L$2,[1]Database!$A1203)),MAX($A$1:A1202)+1,0)</f>
        <v>1199</v>
      </c>
      <c r="B1203" s="625" t="str">
        <f>[1]Database!$A1203</f>
        <v>WPRI-48</v>
      </c>
      <c r="J1203" s="329" t="str">
        <f ca="1">IFERROR(VLOOKUP(ROWS($J$2:J1203),$A$2:$B$7000,2,0),"")</f>
        <v>DM-TX-400-3G-W-T</v>
      </c>
    </row>
    <row r="1204" spans="1:10">
      <c r="A1204" s="330">
        <f ca="1">IF(ISNUMBER(SEARCH($L$2,[1]Database!$A1204)),MAX($A$1:A1203)+1,0)</f>
        <v>1200</v>
      </c>
      <c r="B1204" s="625" t="str">
        <f>[1]Database!$A1204</f>
        <v>DM-TX1-1G-W-T</v>
      </c>
      <c r="J1204" s="329" t="str">
        <f ca="1">IFERROR(VLOOKUP(ROWS($J$2:J1204),$A$2:$B$7000,2,0),"")</f>
        <v>DM-TX-400-3G</v>
      </c>
    </row>
    <row r="1205" spans="1:10">
      <c r="A1205" s="330">
        <f ca="1">IF(ISNUMBER(SEARCH($L$2,[1]Database!$A1205)),MAX($A$1:A1204)+1,0)</f>
        <v>1201</v>
      </c>
      <c r="B1205" s="625" t="str">
        <f>[1]Database!$A1205</f>
        <v>DM-TX1-1G</v>
      </c>
      <c r="J1205" s="329" t="str">
        <f ca="1">IFERROR(VLOOKUP(ROWS($J$2:J1205),$A$2:$B$7000,2,0),"")</f>
        <v>DM-TX-200-2G-W-T</v>
      </c>
    </row>
    <row r="1206" spans="1:10">
      <c r="A1206" s="330">
        <f ca="1">IF(ISNUMBER(SEARCH($L$2,[1]Database!$A1206)),MAX($A$1:A1205)+1,0)</f>
        <v>1202</v>
      </c>
      <c r="B1206" s="625" t="str">
        <f>[1]Database!$A1206</f>
        <v>DM-TX-400-3G-W-T</v>
      </c>
      <c r="J1206" s="329" t="str">
        <f ca="1">IFERROR(VLOOKUP(ROWS($J$2:J1206),$A$2:$B$7000,2,0),"")</f>
        <v>DM-TX-200-2G</v>
      </c>
    </row>
    <row r="1207" spans="1:10">
      <c r="A1207" s="330">
        <f ca="1">IF(ISNUMBER(SEARCH($L$2,[1]Database!$A1207)),MAX($A$1:A1206)+1,0)</f>
        <v>1203</v>
      </c>
      <c r="B1207" s="625" t="str">
        <f>[1]Database!$A1207</f>
        <v>DM-TX-400-3G</v>
      </c>
      <c r="J1207" s="329" t="str">
        <f ca="1">IFERROR(VLOOKUP(ROWS($J$2:J1207),$A$2:$B$7000,2,0),"")</f>
        <v>DM-RX1-1G-W-T</v>
      </c>
    </row>
    <row r="1208" spans="1:10">
      <c r="A1208" s="330">
        <f ca="1">IF(ISNUMBER(SEARCH($L$2,[1]Database!$A1208)),MAX($A$1:A1207)+1,0)</f>
        <v>1204</v>
      </c>
      <c r="B1208" s="625" t="str">
        <f>[1]Database!$A1208</f>
        <v>DM-TX-200-2G-W-T</v>
      </c>
      <c r="J1208" s="329" t="str">
        <f ca="1">IFERROR(VLOOKUP(ROWS($J$2:J1208),$A$2:$B$7000,2,0),"")</f>
        <v>DM-RX1-1G</v>
      </c>
    </row>
    <row r="1209" spans="1:10">
      <c r="A1209" s="330">
        <f ca="1">IF(ISNUMBER(SEARCH($L$2,[1]Database!$A1209)),MAX($A$1:A1208)+1,0)</f>
        <v>1205</v>
      </c>
      <c r="B1209" s="625" t="str">
        <f>[1]Database!$A1209</f>
        <v>DM-TX-200-2G</v>
      </c>
      <c r="J1209" s="329" t="str">
        <f ca="1">IFERROR(VLOOKUP(ROWS($J$2:J1209),$A$2:$B$7000,2,0),"")</f>
        <v>DM-TX-200-C-2G-W-T</v>
      </c>
    </row>
    <row r="1210" spans="1:10">
      <c r="A1210" s="330">
        <f ca="1">IF(ISNUMBER(SEARCH($L$2,[1]Database!$A1210)),MAX($A$1:A1209)+1,0)</f>
        <v>1206</v>
      </c>
      <c r="B1210" s="625" t="str">
        <f>[1]Database!$A1210</f>
        <v>DM-RX1-1G-W-T</v>
      </c>
      <c r="J1210" s="329" t="str">
        <f ca="1">IFERROR(VLOOKUP(ROWS($J$2:J1210),$A$2:$B$7000,2,0),"")</f>
        <v>DM-TX-200-C-2G-B-T</v>
      </c>
    </row>
    <row r="1211" spans="1:10">
      <c r="A1211" s="330">
        <f ca="1">IF(ISNUMBER(SEARCH($L$2,[1]Database!$A1211)),MAX($A$1:A1210)+1,0)</f>
        <v>1207</v>
      </c>
      <c r="B1211" s="625" t="str">
        <f>[1]Database!$A1211</f>
        <v>DM-RX1-1G</v>
      </c>
      <c r="J1211" s="329" t="str">
        <f ca="1">IFERROR(VLOOKUP(ROWS($J$2:J1211),$A$2:$B$7000,2,0),"")</f>
        <v>APAD-W</v>
      </c>
    </row>
    <row r="1212" spans="1:10">
      <c r="A1212" s="330">
        <f ca="1">IF(ISNUMBER(SEARCH($L$2,[1]Database!$A1212)),MAX($A$1:A1211)+1,0)</f>
        <v>1208</v>
      </c>
      <c r="B1212" s="625" t="str">
        <f>[1]Database!$A1212</f>
        <v>DM-TX-200-C-2G-W-T</v>
      </c>
      <c r="J1212" s="329" t="str">
        <f ca="1">IFERROR(VLOOKUP(ROWS($J$2:J1212),$A$2:$B$7000,2,0),"")</f>
        <v>APAD-B</v>
      </c>
    </row>
    <row r="1213" spans="1:10">
      <c r="A1213" s="330">
        <f ca="1">IF(ISNUMBER(SEARCH($L$2,[1]Database!$A1213)),MAX($A$1:A1212)+1,0)</f>
        <v>1209</v>
      </c>
      <c r="B1213" s="625" t="str">
        <f>[1]Database!$A1213</f>
        <v>DM-TX-200-C-2G-B-T</v>
      </c>
      <c r="J1213" s="329" t="str">
        <f ca="1">IFERROR(VLOOKUP(ROWS($J$2:J1213),$A$2:$B$7000,2,0),"")</f>
        <v>C2N-IRGW-1G</v>
      </c>
    </row>
    <row r="1214" spans="1:10">
      <c r="A1214" s="330">
        <f ca="1">IF(ISNUMBER(SEARCH($L$2,[1]Database!$A1214)),MAX($A$1:A1213)+1,0)</f>
        <v>1210</v>
      </c>
      <c r="B1214" s="625" t="str">
        <f>[1]Database!$A1214</f>
        <v>APAD-W</v>
      </c>
      <c r="J1214" s="329" t="str">
        <f ca="1">IFERROR(VLOOKUP(ROWS($J$2:J1214),$A$2:$B$7000,2,0),"")</f>
        <v>TPS-IMW</v>
      </c>
    </row>
    <row r="1215" spans="1:10">
      <c r="A1215" s="330">
        <f ca="1">IF(ISNUMBER(SEARCH($L$2,[1]Database!$A1215)),MAX($A$1:A1214)+1,0)</f>
        <v>1211</v>
      </c>
      <c r="B1215" s="625" t="str">
        <f>[1]Database!$A1215</f>
        <v>APAD-B</v>
      </c>
      <c r="J1215" s="329" t="str">
        <f ca="1">IFERROR(VLOOKUP(ROWS($J$2:J1215),$A$2:$B$7000,2,0),"")</f>
        <v>CEN-IDOCV-DSW-W-T</v>
      </c>
    </row>
    <row r="1216" spans="1:10">
      <c r="A1216" s="330">
        <f ca="1">IF(ISNUMBER(SEARCH($L$2,[1]Database!$A1216)),MAX($A$1:A1215)+1,0)</f>
        <v>1212</v>
      </c>
      <c r="B1216" s="625" t="str">
        <f>[1]Database!$A1216</f>
        <v>C2N-IRGW-1G</v>
      </c>
      <c r="J1216" s="329" t="str">
        <f ca="1">IFERROR(VLOOKUP(ROWS($J$2:J1216),$A$2:$B$7000,2,0),"")</f>
        <v>CEN-IDOCV-DSW-PWE-W-T</v>
      </c>
    </row>
    <row r="1217" spans="1:10">
      <c r="A1217" s="330">
        <f ca="1">IF(ISNUMBER(SEARCH($L$2,[1]Database!$A1217)),MAX($A$1:A1216)+1,0)</f>
        <v>1213</v>
      </c>
      <c r="B1217" s="625" t="str">
        <f>[1]Database!$A1217</f>
        <v>TPS-IMW</v>
      </c>
      <c r="J1217" s="329" t="str">
        <f ca="1">IFERROR(VLOOKUP(ROWS($J$2:J1217),$A$2:$B$7000,2,0),"")</f>
        <v>CEN-IDOCV-DSW-B-T</v>
      </c>
    </row>
    <row r="1218" spans="1:10">
      <c r="A1218" s="330">
        <f ca="1">IF(ISNUMBER(SEARCH($L$2,[1]Database!$A1218)),MAX($A$1:A1217)+1,0)</f>
        <v>1214</v>
      </c>
      <c r="B1218" s="625" t="str">
        <f>[1]Database!$A1218</f>
        <v>CEN-IDOCV-DSW-W-T</v>
      </c>
      <c r="J1218" s="329" t="str">
        <f ca="1">IFERROR(VLOOKUP(ROWS($J$2:J1218),$A$2:$B$7000,2,0),"")</f>
        <v>CEN-IDOCV-DSW-PWE-B-T</v>
      </c>
    </row>
    <row r="1219" spans="1:10">
      <c r="A1219" s="330">
        <f ca="1">IF(ISNUMBER(SEARCH($L$2,[1]Database!$A1219)),MAX($A$1:A1218)+1,0)</f>
        <v>1215</v>
      </c>
      <c r="B1219" s="625" t="str">
        <f>[1]Database!$A1219</f>
        <v>CEN-IDOCV-DSW-PWE-W-T</v>
      </c>
      <c r="J1219" s="329" t="str">
        <f ca="1">IFERROR(VLOOKUP(ROWS($J$2:J1219),$A$2:$B$7000,2,0),"")</f>
        <v>TST-600-DSW-W-S</v>
      </c>
    </row>
    <row r="1220" spans="1:10">
      <c r="A1220" s="330">
        <f ca="1">IF(ISNUMBER(SEARCH($L$2,[1]Database!$A1220)),MAX($A$1:A1219)+1,0)</f>
        <v>1216</v>
      </c>
      <c r="B1220" s="625" t="str">
        <f>[1]Database!$A1220</f>
        <v>CEN-IDOCV-DSW-B-T</v>
      </c>
      <c r="J1220" s="329" t="str">
        <f ca="1">IFERROR(VLOOKUP(ROWS($J$2:J1220),$A$2:$B$7000,2,0),"")</f>
        <v>TST-600-DSW-B-T</v>
      </c>
    </row>
    <row r="1221" spans="1:10">
      <c r="A1221" s="330">
        <f ca="1">IF(ISNUMBER(SEARCH($L$2,[1]Database!$A1221)),MAX($A$1:A1220)+1,0)</f>
        <v>1217</v>
      </c>
      <c r="B1221" s="625" t="str">
        <f>[1]Database!$A1221</f>
        <v>CEN-IDOCV-DSW-PWE-B-T</v>
      </c>
      <c r="J1221" s="329" t="str">
        <f ca="1">IFERROR(VLOOKUP(ROWS($J$2:J1221),$A$2:$B$7000,2,0),"")</f>
        <v>TST-600-DSW-B-S</v>
      </c>
    </row>
    <row r="1222" spans="1:10">
      <c r="A1222" s="330">
        <f ca="1">IF(ISNUMBER(SEARCH($L$2,[1]Database!$A1222)),MAX($A$1:A1221)+1,0)</f>
        <v>1218</v>
      </c>
      <c r="B1222" s="625" t="str">
        <f>[1]Database!$A1222</f>
        <v>TST-600-DSW-W-S</v>
      </c>
      <c r="J1222" s="329" t="str">
        <f ca="1">IFERROR(VLOOKUP(ROWS($J$2:J1222),$A$2:$B$7000,2,0),"")</f>
        <v>TPS-6X-DSW</v>
      </c>
    </row>
    <row r="1223" spans="1:10">
      <c r="A1223" s="330">
        <f ca="1">IF(ISNUMBER(SEARCH($L$2,[1]Database!$A1223)),MAX($A$1:A1222)+1,0)</f>
        <v>1219</v>
      </c>
      <c r="B1223" s="625" t="str">
        <f>[1]Database!$A1223</f>
        <v>TST-600-DSW-B-T</v>
      </c>
      <c r="J1223" s="329" t="str">
        <f ca="1">IFERROR(VLOOKUP(ROWS($J$2:J1223),$A$2:$B$7000,2,0),"")</f>
        <v>TPS-6X-DSW-W-S</v>
      </c>
    </row>
    <row r="1224" spans="1:10">
      <c r="A1224" s="330">
        <f ca="1">IF(ISNUMBER(SEARCH($L$2,[1]Database!$A1224)),MAX($A$1:A1223)+1,0)</f>
        <v>1220</v>
      </c>
      <c r="B1224" s="625" t="str">
        <f>[1]Database!$A1224</f>
        <v>TST-600-DSW-B-S</v>
      </c>
      <c r="J1224" s="329" t="str">
        <f ca="1">IFERROR(VLOOKUP(ROWS($J$2:J1224),$A$2:$B$7000,2,0),"")</f>
        <v>TPS-6X-DSW-B-T</v>
      </c>
    </row>
    <row r="1225" spans="1:10">
      <c r="A1225" s="330">
        <f ca="1">IF(ISNUMBER(SEARCH($L$2,[1]Database!$A1225)),MAX($A$1:A1224)+1,0)</f>
        <v>1221</v>
      </c>
      <c r="B1225" s="625" t="str">
        <f>[1]Database!$A1225</f>
        <v>TPS-6X-DSW</v>
      </c>
      <c r="J1225" s="329" t="str">
        <f ca="1">IFERROR(VLOOKUP(ROWS($J$2:J1225),$A$2:$B$7000,2,0),"")</f>
        <v>TPMC-8X-DSW</v>
      </c>
    </row>
    <row r="1226" spans="1:10">
      <c r="A1226" s="330">
        <f ca="1">IF(ISNUMBER(SEARCH($L$2,[1]Database!$A1226)),MAX($A$1:A1225)+1,0)</f>
        <v>1222</v>
      </c>
      <c r="B1226" s="625" t="str">
        <f>[1]Database!$A1226</f>
        <v>TPS-6X-DSW-W-S</v>
      </c>
      <c r="J1226" s="329" t="str">
        <f ca="1">IFERROR(VLOOKUP(ROWS($J$2:J1226),$A$2:$B$7000,2,0),"")</f>
        <v>TPMC-3X-DSW-W-S</v>
      </c>
    </row>
    <row r="1227" spans="1:10">
      <c r="A1227" s="330">
        <f ca="1">IF(ISNUMBER(SEARCH($L$2,[1]Database!$A1227)),MAX($A$1:A1226)+1,0)</f>
        <v>1223</v>
      </c>
      <c r="B1227" s="625" t="str">
        <f>[1]Database!$A1227</f>
        <v>TPS-6X-DSW-B-T</v>
      </c>
      <c r="J1227" s="329" t="str">
        <f ca="1">IFERROR(VLOOKUP(ROWS($J$2:J1227),$A$2:$B$7000,2,0),"")</f>
        <v>TPMC-3X-DSW</v>
      </c>
    </row>
    <row r="1228" spans="1:10">
      <c r="A1228" s="330">
        <f ca="1">IF(ISNUMBER(SEARCH($L$2,[1]Database!$A1228)),MAX($A$1:A1227)+1,0)</f>
        <v>1224</v>
      </c>
      <c r="B1228" s="625" t="str">
        <f>[1]Database!$A1228</f>
        <v>TPMC-8X-DSW</v>
      </c>
      <c r="J1228" s="329" t="str">
        <f ca="1">IFERROR(VLOOKUP(ROWS($J$2:J1228),$A$2:$B$7000,2,0),"")</f>
        <v>WMKC-V15-W</v>
      </c>
    </row>
    <row r="1229" spans="1:10">
      <c r="A1229" s="330">
        <f ca="1">IF(ISNUMBER(SEARCH($L$2,[1]Database!$A1229)),MAX($A$1:A1228)+1,0)</f>
        <v>1225</v>
      </c>
      <c r="B1229" s="625" t="str">
        <f>[1]Database!$A1229</f>
        <v>TPMC-3X-DSW-W-S</v>
      </c>
      <c r="J1229" s="329" t="str">
        <f ca="1">IFERROR(VLOOKUP(ROWS($J$2:J1229),$A$2:$B$7000,2,0),"")</f>
        <v>WMKC-V15-B</v>
      </c>
    </row>
    <row r="1230" spans="1:10">
      <c r="A1230" s="330">
        <f ca="1">IF(ISNUMBER(SEARCH($L$2,[1]Database!$A1230)),MAX($A$1:A1229)+1,0)</f>
        <v>1226</v>
      </c>
      <c r="B1230" s="625" t="str">
        <f>[1]Database!$A1230</f>
        <v>TPMC-3X-DSW</v>
      </c>
      <c r="J1230" s="329" t="str">
        <f ca="1">IFERROR(VLOOKUP(ROWS($J$2:J1230),$A$2:$B$7000,2,0),"")</f>
        <v>WMKC-V12-W</v>
      </c>
    </row>
    <row r="1231" spans="1:10">
      <c r="A1231" s="330">
        <f ca="1">IF(ISNUMBER(SEARCH($L$2,[1]Database!$A1231)),MAX($A$1:A1230)+1,0)</f>
        <v>1227</v>
      </c>
      <c r="B1231" s="625" t="str">
        <f>[1]Database!$A1231</f>
        <v>WMKC-V15-W</v>
      </c>
      <c r="J1231" s="329" t="str">
        <f ca="1">IFERROR(VLOOKUP(ROWS($J$2:J1231),$A$2:$B$7000,2,0),"")</f>
        <v>WMKC-V12-B</v>
      </c>
    </row>
    <row r="1232" spans="1:10">
      <c r="A1232" s="330">
        <f ca="1">IF(ISNUMBER(SEARCH($L$2,[1]Database!$A1232)),MAX($A$1:A1231)+1,0)</f>
        <v>1228</v>
      </c>
      <c r="B1232" s="625" t="str">
        <f>[1]Database!$A1232</f>
        <v>WMKC-V15-B</v>
      </c>
      <c r="J1232" s="329" t="str">
        <f ca="1">IFERROR(VLOOKUP(ROWS($J$2:J1232),$A$2:$B$7000,2,0),"")</f>
        <v>TST-600-DSW-BB</v>
      </c>
    </row>
    <row r="1233" spans="1:10">
      <c r="A1233" s="330">
        <f ca="1">IF(ISNUMBER(SEARCH($L$2,[1]Database!$A1233)),MAX($A$1:A1232)+1,0)</f>
        <v>1229</v>
      </c>
      <c r="B1233" s="625" t="str">
        <f>[1]Database!$A1233</f>
        <v>WMKC-V12-W</v>
      </c>
      <c r="J1233" s="329" t="str">
        <f ca="1">IFERROR(VLOOKUP(ROWS($J$2:J1233),$A$2:$B$7000,2,0),"")</f>
        <v>TST-600-DSW-BBI</v>
      </c>
    </row>
    <row r="1234" spans="1:10">
      <c r="A1234" s="330">
        <f ca="1">IF(ISNUMBER(SEARCH($L$2,[1]Database!$A1234)),MAX($A$1:A1233)+1,0)</f>
        <v>1230</v>
      </c>
      <c r="B1234" s="625" t="str">
        <f>[1]Database!$A1234</f>
        <v>WMKC-V12-B</v>
      </c>
      <c r="J1234" s="329" t="str">
        <f ca="1">IFERROR(VLOOKUP(ROWS($J$2:J1234),$A$2:$B$7000,2,0),"")</f>
        <v>BB-6L</v>
      </c>
    </row>
    <row r="1235" spans="1:10">
      <c r="A1235" s="330">
        <f ca="1">IF(ISNUMBER(SEARCH($L$2,[1]Database!$A1235)),MAX($A$1:A1234)+1,0)</f>
        <v>1231</v>
      </c>
      <c r="B1235" s="625" t="str">
        <f>[1]Database!$A1235</f>
        <v>TST-600-DSW-BB</v>
      </c>
      <c r="J1235" s="329" t="str">
        <f ca="1">IFERROR(VLOOKUP(ROWS($J$2:J1235),$A$2:$B$7000,2,0),"")</f>
        <v>BBI-IDOCV-DSW</v>
      </c>
    </row>
    <row r="1236" spans="1:10">
      <c r="A1236" s="330">
        <f ca="1">IF(ISNUMBER(SEARCH($L$2,[1]Database!$A1236)),MAX($A$1:A1235)+1,0)</f>
        <v>1232</v>
      </c>
      <c r="B1236" s="625" t="str">
        <f>[1]Database!$A1236</f>
        <v>TST-600-DSW-BBI</v>
      </c>
      <c r="J1236" s="329" t="str">
        <f ca="1">IFERROR(VLOOKUP(ROWS($J$2:J1236),$A$2:$B$7000,2,0),"")</f>
        <v>BB-1000L</v>
      </c>
    </row>
    <row r="1237" spans="1:10">
      <c r="A1237" s="330">
        <f ca="1">IF(ISNUMBER(SEARCH($L$2,[1]Database!$A1237)),MAX($A$1:A1236)+1,0)</f>
        <v>1233</v>
      </c>
      <c r="B1237" s="625" t="str">
        <f>[1]Database!$A1237</f>
        <v>BB-6L</v>
      </c>
      <c r="J1237" s="329" t="str">
        <f ca="1">IFERROR(VLOOKUP(ROWS($J$2:J1237),$A$2:$B$7000,2,0),"")</f>
        <v>C2N-CAMI-WMT</v>
      </c>
    </row>
    <row r="1238" spans="1:10">
      <c r="A1238" s="330">
        <f ca="1">IF(ISNUMBER(SEARCH($L$2,[1]Database!$A1238)),MAX($A$1:A1237)+1,0)</f>
        <v>1234</v>
      </c>
      <c r="B1238" s="625" t="str">
        <f>[1]Database!$A1238</f>
        <v>BBI-IDOCV-DSW</v>
      </c>
      <c r="J1238" s="329" t="str">
        <f ca="1">IFERROR(VLOOKUP(ROWS($J$2:J1238),$A$2:$B$7000,2,0),"")</f>
        <v>CEN-WAP-ABG-1G</v>
      </c>
    </row>
    <row r="1239" spans="1:10">
      <c r="A1239" s="330">
        <f ca="1">IF(ISNUMBER(SEARCH($L$2,[1]Database!$A1239)),MAX($A$1:A1238)+1,0)</f>
        <v>1235</v>
      </c>
      <c r="B1239" s="625" t="str">
        <f>[1]Database!$A1239</f>
        <v>BB-1000L</v>
      </c>
      <c r="J1239" s="329" t="str">
        <f ca="1">IFERROR(VLOOKUP(ROWS($J$2:J1239),$A$2:$B$7000,2,0),"")</f>
        <v>CEN-WAP-ABG-POE-PWE</v>
      </c>
    </row>
    <row r="1240" spans="1:10">
      <c r="A1240" s="330">
        <f ca="1">IF(ISNUMBER(SEARCH($L$2,[1]Database!$A1240)),MAX($A$1:A1239)+1,0)</f>
        <v>1236</v>
      </c>
      <c r="B1240" s="625" t="str">
        <f>[1]Database!$A1240</f>
        <v>C2N-CAMI-WMT</v>
      </c>
      <c r="J1240" s="329" t="str">
        <f ca="1">IFERROR(VLOOKUP(ROWS($J$2:J1240),$A$2:$B$7000,2,0),"")</f>
        <v>CEN-WAP-POE-PAK</v>
      </c>
    </row>
    <row r="1241" spans="1:10">
      <c r="A1241" s="330">
        <f ca="1">IF(ISNUMBER(SEARCH($L$2,[1]Database!$A1241)),MAX($A$1:A1240)+1,0)</f>
        <v>1237</v>
      </c>
      <c r="B1241" s="625" t="str">
        <f>[1]Database!$A1241</f>
        <v>CEN-WAP-ABG-1G</v>
      </c>
      <c r="J1241" s="329" t="str">
        <f ca="1">IFERROR(VLOOKUP(ROWS($J$2:J1241),$A$2:$B$7000,2,0),"")</f>
        <v>GLA-PWSI50</v>
      </c>
    </row>
    <row r="1242" spans="1:10">
      <c r="A1242" s="330">
        <f ca="1">IF(ISNUMBER(SEARCH($L$2,[1]Database!$A1242)),MAX($A$1:A1241)+1,0)</f>
        <v>1238</v>
      </c>
      <c r="B1242" s="625" t="str">
        <f>[1]Database!$A1242</f>
        <v>CEN-WAP-ABG-POE-PWE</v>
      </c>
      <c r="J1242" s="329" t="str">
        <f ca="1">IFERROR(VLOOKUP(ROWS($J$2:J1242),$A$2:$B$7000,2,0),"")</f>
        <v>GLA-PWS50</v>
      </c>
    </row>
    <row r="1243" spans="1:10">
      <c r="A1243" s="330">
        <f ca="1">IF(ISNUMBER(SEARCH($L$2,[1]Database!$A1243)),MAX($A$1:A1242)+1,0)</f>
        <v>1239</v>
      </c>
      <c r="B1243" s="625" t="str">
        <f>[1]Database!$A1243</f>
        <v>CEN-WAP-POE-PAK</v>
      </c>
      <c r="J1243" s="329" t="str">
        <f ca="1">IFERROR(VLOOKUP(ROWS($J$2:J1243),$A$2:$B$7000,2,0),"")</f>
        <v>CLW-SWS1W-S</v>
      </c>
    </row>
    <row r="1244" spans="1:10">
      <c r="A1244" s="330">
        <f ca="1">IF(ISNUMBER(SEARCH($L$2,[1]Database!$A1244)),MAX($A$1:A1243)+1,0)</f>
        <v>1240</v>
      </c>
      <c r="B1244" s="625" t="str">
        <f>[1]Database!$A1244</f>
        <v>GLA-PWSI50</v>
      </c>
      <c r="J1244" s="329" t="str">
        <f ca="1">IFERROR(VLOOKUP(ROWS($J$2:J1244),$A$2:$B$7000,2,0),"")</f>
        <v>CLW-SWS1B-S</v>
      </c>
    </row>
    <row r="1245" spans="1:10">
      <c r="A1245" s="330">
        <f ca="1">IF(ISNUMBER(SEARCH($L$2,[1]Database!$A1245)),MAX($A$1:A1244)+1,0)</f>
        <v>1241</v>
      </c>
      <c r="B1245" s="625" t="str">
        <f>[1]Database!$A1245</f>
        <v>GLA-PWS50</v>
      </c>
      <c r="J1245" s="329" t="str">
        <f ca="1">IFERROR(VLOOKUP(ROWS($J$2:J1245),$A$2:$B$7000,2,0),"")</f>
        <v>CLW-SWS1A-S</v>
      </c>
    </row>
    <row r="1246" spans="1:10">
      <c r="A1246" s="330">
        <f ca="1">IF(ISNUMBER(SEARCH($L$2,[1]Database!$A1246)),MAX($A$1:A1245)+1,0)</f>
        <v>1242</v>
      </c>
      <c r="B1246" s="625" t="str">
        <f>[1]Database!$A1246</f>
        <v>CLW-SWS1W-S</v>
      </c>
      <c r="J1246" s="329" t="str">
        <f ca="1">IFERROR(VLOOKUP(ROWS($J$2:J1246),$A$2:$B$7000,2,0),"")</f>
        <v>CLW-SWSW-S</v>
      </c>
    </row>
    <row r="1247" spans="1:10">
      <c r="A1247" s="330">
        <f ca="1">IF(ISNUMBER(SEARCH($L$2,[1]Database!$A1247)),MAX($A$1:A1246)+1,0)</f>
        <v>1243</v>
      </c>
      <c r="B1247" s="625" t="str">
        <f>[1]Database!$A1247</f>
        <v>CLW-SWS1B-S</v>
      </c>
      <c r="J1247" s="329" t="str">
        <f ca="1">IFERROR(VLOOKUP(ROWS($J$2:J1247),$A$2:$B$7000,2,0),"")</f>
        <v>CLW-SWSB-S</v>
      </c>
    </row>
    <row r="1248" spans="1:10">
      <c r="A1248" s="330">
        <f ca="1">IF(ISNUMBER(SEARCH($L$2,[1]Database!$A1248)),MAX($A$1:A1247)+1,0)</f>
        <v>1244</v>
      </c>
      <c r="B1248" s="625" t="str">
        <f>[1]Database!$A1248</f>
        <v>CLW-SWS1A-S</v>
      </c>
      <c r="J1248" s="329" t="str">
        <f ca="1">IFERROR(VLOOKUP(ROWS($J$2:J1248),$A$2:$B$7000,2,0),"")</f>
        <v>CLW-SWSA-S</v>
      </c>
    </row>
    <row r="1249" spans="1:10">
      <c r="A1249" s="330">
        <f ca="1">IF(ISNUMBER(SEARCH($L$2,[1]Database!$A1249)),MAX($A$1:A1248)+1,0)</f>
        <v>1245</v>
      </c>
      <c r="B1249" s="625" t="str">
        <f>[1]Database!$A1249</f>
        <v>CLW-SWSW-S</v>
      </c>
      <c r="J1249" s="329" t="str">
        <f ca="1">IFERROR(VLOOKUP(ROWS($J$2:J1249),$A$2:$B$7000,2,0),"")</f>
        <v>CLW-SW1W-S</v>
      </c>
    </row>
    <row r="1250" spans="1:10">
      <c r="A1250" s="330">
        <f ca="1">IF(ISNUMBER(SEARCH($L$2,[1]Database!$A1250)),MAX($A$1:A1249)+1,0)</f>
        <v>1246</v>
      </c>
      <c r="B1250" s="625" t="str">
        <f>[1]Database!$A1250</f>
        <v>CLW-SWSB-S</v>
      </c>
      <c r="J1250" s="329" t="str">
        <f ca="1">IFERROR(VLOOKUP(ROWS($J$2:J1250),$A$2:$B$7000,2,0),"")</f>
        <v>CLW-SW1B-S</v>
      </c>
    </row>
    <row r="1251" spans="1:10">
      <c r="A1251" s="330">
        <f ca="1">IF(ISNUMBER(SEARCH($L$2,[1]Database!$A1251)),MAX($A$1:A1250)+1,0)</f>
        <v>1247</v>
      </c>
      <c r="B1251" s="625" t="str">
        <f>[1]Database!$A1251</f>
        <v>CLW-SWSA-S</v>
      </c>
      <c r="J1251" s="329" t="str">
        <f ca="1">IFERROR(VLOOKUP(ROWS($J$2:J1251),$A$2:$B$7000,2,0),"")</f>
        <v>CLW-SW1A-S</v>
      </c>
    </row>
    <row r="1252" spans="1:10">
      <c r="A1252" s="330">
        <f ca="1">IF(ISNUMBER(SEARCH($L$2,[1]Database!$A1252)),MAX($A$1:A1251)+1,0)</f>
        <v>1248</v>
      </c>
      <c r="B1252" s="625" t="str">
        <f>[1]Database!$A1252</f>
        <v>CLW-SW1W-S</v>
      </c>
      <c r="J1252" s="329" t="str">
        <f ca="1">IFERROR(VLOOKUP(ROWS($J$2:J1252),$A$2:$B$7000,2,0),"")</f>
        <v>CLW-SWW-S</v>
      </c>
    </row>
    <row r="1253" spans="1:10">
      <c r="A1253" s="330">
        <f ca="1">IF(ISNUMBER(SEARCH($L$2,[1]Database!$A1253)),MAX($A$1:A1252)+1,0)</f>
        <v>1249</v>
      </c>
      <c r="B1253" s="625" t="str">
        <f>[1]Database!$A1253</f>
        <v>CLW-SW1B-S</v>
      </c>
      <c r="J1253" s="329" t="str">
        <f ca="1">IFERROR(VLOOKUP(ROWS($J$2:J1253),$A$2:$B$7000,2,0),"")</f>
        <v>CLW-SWB-S</v>
      </c>
    </row>
    <row r="1254" spans="1:10">
      <c r="A1254" s="330">
        <f ca="1">IF(ISNUMBER(SEARCH($L$2,[1]Database!$A1254)),MAX($A$1:A1253)+1,0)</f>
        <v>1250</v>
      </c>
      <c r="B1254" s="625" t="str">
        <f>[1]Database!$A1254</f>
        <v>CLW-SW1A-S</v>
      </c>
      <c r="J1254" s="329" t="str">
        <f ca="1">IFERROR(VLOOKUP(ROWS($J$2:J1254),$A$2:$B$7000,2,0),"")</f>
        <v>CLW-SWA-S</v>
      </c>
    </row>
    <row r="1255" spans="1:10">
      <c r="A1255" s="330">
        <f ca="1">IF(ISNUMBER(SEARCH($L$2,[1]Database!$A1255)),MAX($A$1:A1254)+1,0)</f>
        <v>1251</v>
      </c>
      <c r="B1255" s="625" t="str">
        <f>[1]Database!$A1255</f>
        <v>CLW-SWW-S</v>
      </c>
      <c r="J1255" s="329" t="str">
        <f ca="1">IFERROR(VLOOKUP(ROWS($J$2:J1255),$A$2:$B$7000,2,0),"")</f>
        <v>CLW-SLVS1W-S</v>
      </c>
    </row>
    <row r="1256" spans="1:10">
      <c r="A1256" s="330">
        <f ca="1">IF(ISNUMBER(SEARCH($L$2,[1]Database!$A1256)),MAX($A$1:A1255)+1,0)</f>
        <v>1252</v>
      </c>
      <c r="B1256" s="625" t="str">
        <f>[1]Database!$A1256</f>
        <v>CLW-SWB-S</v>
      </c>
      <c r="J1256" s="329" t="str">
        <f ca="1">IFERROR(VLOOKUP(ROWS($J$2:J1256),$A$2:$B$7000,2,0),"")</f>
        <v>CLW-SLVS1B-S</v>
      </c>
    </row>
    <row r="1257" spans="1:10">
      <c r="A1257" s="330">
        <f ca="1">IF(ISNUMBER(SEARCH($L$2,[1]Database!$A1257)),MAX($A$1:A1256)+1,0)</f>
        <v>1253</v>
      </c>
      <c r="B1257" s="625" t="str">
        <f>[1]Database!$A1257</f>
        <v>CLW-SWA-S</v>
      </c>
      <c r="J1257" s="329" t="str">
        <f ca="1">IFERROR(VLOOKUP(ROWS($J$2:J1257),$A$2:$B$7000,2,0),"")</f>
        <v>CLW-SLVS1A-S</v>
      </c>
    </row>
    <row r="1258" spans="1:10">
      <c r="A1258" s="330">
        <f ca="1">IF(ISNUMBER(SEARCH($L$2,[1]Database!$A1258)),MAX($A$1:A1257)+1,0)</f>
        <v>1254</v>
      </c>
      <c r="B1258" s="625" t="str">
        <f>[1]Database!$A1258</f>
        <v>CLW-SLVS1W-S</v>
      </c>
      <c r="J1258" s="329" t="str">
        <f ca="1">IFERROR(VLOOKUP(ROWS($J$2:J1258),$A$2:$B$7000,2,0),"")</f>
        <v>CLW-SLVSW-S</v>
      </c>
    </row>
    <row r="1259" spans="1:10">
      <c r="A1259" s="330">
        <f ca="1">IF(ISNUMBER(SEARCH($L$2,[1]Database!$A1259)),MAX($A$1:A1258)+1,0)</f>
        <v>1255</v>
      </c>
      <c r="B1259" s="625" t="str">
        <f>[1]Database!$A1259</f>
        <v>CLW-SLVS1B-S</v>
      </c>
      <c r="J1259" s="329" t="str">
        <f ca="1">IFERROR(VLOOKUP(ROWS($J$2:J1259),$A$2:$B$7000,2,0),"")</f>
        <v>CLW-SLVSB-S</v>
      </c>
    </row>
    <row r="1260" spans="1:10">
      <c r="A1260" s="330">
        <f ca="1">IF(ISNUMBER(SEARCH($L$2,[1]Database!$A1260)),MAX($A$1:A1259)+1,0)</f>
        <v>1256</v>
      </c>
      <c r="B1260" s="625" t="str">
        <f>[1]Database!$A1260</f>
        <v>CLW-SLVS1A-S</v>
      </c>
      <c r="J1260" s="329" t="str">
        <f ca="1">IFERROR(VLOOKUP(ROWS($J$2:J1260),$A$2:$B$7000,2,0),"")</f>
        <v>CLW-SLVSA-S</v>
      </c>
    </row>
    <row r="1261" spans="1:10">
      <c r="A1261" s="330">
        <f ca="1">IF(ISNUMBER(SEARCH($L$2,[1]Database!$A1261)),MAX($A$1:A1260)+1,0)</f>
        <v>1257</v>
      </c>
      <c r="B1261" s="625" t="str">
        <f>[1]Database!$A1261</f>
        <v>CLW-SLVSW-S</v>
      </c>
      <c r="J1261" s="329" t="str">
        <f ca="1">IFERROR(VLOOKUP(ROWS($J$2:J1261),$A$2:$B$7000,2,0),"")</f>
        <v>CLW-SLVD1W-S</v>
      </c>
    </row>
    <row r="1262" spans="1:10">
      <c r="A1262" s="330">
        <f ca="1">IF(ISNUMBER(SEARCH($L$2,[1]Database!$A1262)),MAX($A$1:A1261)+1,0)</f>
        <v>1258</v>
      </c>
      <c r="B1262" s="625" t="str">
        <f>[1]Database!$A1262</f>
        <v>CLW-SLVSB-S</v>
      </c>
      <c r="J1262" s="329" t="str">
        <f ca="1">IFERROR(VLOOKUP(ROWS($J$2:J1262),$A$2:$B$7000,2,0),"")</f>
        <v>CLW-SLVD1B-S</v>
      </c>
    </row>
    <row r="1263" spans="1:10">
      <c r="A1263" s="330">
        <f ca="1">IF(ISNUMBER(SEARCH($L$2,[1]Database!$A1263)),MAX($A$1:A1262)+1,0)</f>
        <v>1259</v>
      </c>
      <c r="B1263" s="625" t="str">
        <f>[1]Database!$A1263</f>
        <v>CLW-SLVSA-S</v>
      </c>
      <c r="J1263" s="329" t="str">
        <f ca="1">IFERROR(VLOOKUP(ROWS($J$2:J1263),$A$2:$B$7000,2,0),"")</f>
        <v>CLW-SLVD1A-S</v>
      </c>
    </row>
    <row r="1264" spans="1:10">
      <c r="A1264" s="330">
        <f ca="1">IF(ISNUMBER(SEARCH($L$2,[1]Database!$A1264)),MAX($A$1:A1263)+1,0)</f>
        <v>1260</v>
      </c>
      <c r="B1264" s="625" t="str">
        <f>[1]Database!$A1264</f>
        <v>CLW-SLVD1W-S</v>
      </c>
      <c r="J1264" s="329" t="str">
        <f ca="1">IFERROR(VLOOKUP(ROWS($J$2:J1264),$A$2:$B$7000,2,0),"")</f>
        <v>CLW-SLVDW-S</v>
      </c>
    </row>
    <row r="1265" spans="1:10">
      <c r="A1265" s="330">
        <f ca="1">IF(ISNUMBER(SEARCH($L$2,[1]Database!$A1265)),MAX($A$1:A1264)+1,0)</f>
        <v>1261</v>
      </c>
      <c r="B1265" s="625" t="str">
        <f>[1]Database!$A1265</f>
        <v>CLW-SLVD1B-S</v>
      </c>
      <c r="J1265" s="329" t="str">
        <f ca="1">IFERROR(VLOOKUP(ROWS($J$2:J1265),$A$2:$B$7000,2,0),"")</f>
        <v>CLW-SLVDB-S</v>
      </c>
    </row>
    <row r="1266" spans="1:10">
      <c r="A1266" s="330">
        <f ca="1">IF(ISNUMBER(SEARCH($L$2,[1]Database!$A1266)),MAX($A$1:A1265)+1,0)</f>
        <v>1262</v>
      </c>
      <c r="B1266" s="625" t="str">
        <f>[1]Database!$A1266</f>
        <v>CLW-SLVD1A-S</v>
      </c>
      <c r="J1266" s="329" t="str">
        <f ca="1">IFERROR(VLOOKUP(ROWS($J$2:J1266),$A$2:$B$7000,2,0),"")</f>
        <v>CLW-SLVDA-S</v>
      </c>
    </row>
    <row r="1267" spans="1:10">
      <c r="A1267" s="330">
        <f ca="1">IF(ISNUMBER(SEARCH($L$2,[1]Database!$A1267)),MAX($A$1:A1266)+1,0)</f>
        <v>1263</v>
      </c>
      <c r="B1267" s="625" t="str">
        <f>[1]Database!$A1267</f>
        <v>CLW-SLVDW-S</v>
      </c>
      <c r="J1267" s="329" t="str">
        <f ca="1">IFERROR(VLOOKUP(ROWS($J$2:J1267),$A$2:$B$7000,2,0),"")</f>
        <v>CLW-DIMS1W-S</v>
      </c>
    </row>
    <row r="1268" spans="1:10">
      <c r="A1268" s="330">
        <f ca="1">IF(ISNUMBER(SEARCH($L$2,[1]Database!$A1268)),MAX($A$1:A1267)+1,0)</f>
        <v>1264</v>
      </c>
      <c r="B1268" s="625" t="str">
        <f>[1]Database!$A1268</f>
        <v>CLW-SLVDB-S</v>
      </c>
      <c r="J1268" s="329" t="str">
        <f ca="1">IFERROR(VLOOKUP(ROWS($J$2:J1268),$A$2:$B$7000,2,0),"")</f>
        <v>CLW-DIMS1B-S</v>
      </c>
    </row>
    <row r="1269" spans="1:10">
      <c r="A1269" s="330">
        <f ca="1">IF(ISNUMBER(SEARCH($L$2,[1]Database!$A1269)),MAX($A$1:A1268)+1,0)</f>
        <v>1265</v>
      </c>
      <c r="B1269" s="625" t="str">
        <f>[1]Database!$A1269</f>
        <v>CLW-SLVDA-S</v>
      </c>
      <c r="J1269" s="329" t="str">
        <f ca="1">IFERROR(VLOOKUP(ROWS($J$2:J1269),$A$2:$B$7000,2,0),"")</f>
        <v>CLW-DIMS1A-S</v>
      </c>
    </row>
    <row r="1270" spans="1:10">
      <c r="A1270" s="330">
        <f ca="1">IF(ISNUMBER(SEARCH($L$2,[1]Database!$A1270)),MAX($A$1:A1269)+1,0)</f>
        <v>1266</v>
      </c>
      <c r="B1270" s="625" t="str">
        <f>[1]Database!$A1270</f>
        <v>CLW-DIMS1W-S</v>
      </c>
      <c r="J1270" s="329" t="str">
        <f ca="1">IFERROR(VLOOKUP(ROWS($J$2:J1270),$A$2:$B$7000,2,0),"")</f>
        <v>CLW-DIMSW-S</v>
      </c>
    </row>
    <row r="1271" spans="1:10">
      <c r="A1271" s="330">
        <f ca="1">IF(ISNUMBER(SEARCH($L$2,[1]Database!$A1271)),MAX($A$1:A1270)+1,0)</f>
        <v>1267</v>
      </c>
      <c r="B1271" s="625" t="str">
        <f>[1]Database!$A1271</f>
        <v>CLW-DIMS1B-S</v>
      </c>
      <c r="J1271" s="329" t="str">
        <f ca="1">IFERROR(VLOOKUP(ROWS($J$2:J1271),$A$2:$B$7000,2,0),"")</f>
        <v>CLW-DIMSB-S</v>
      </c>
    </row>
    <row r="1272" spans="1:10">
      <c r="A1272" s="330">
        <f ca="1">IF(ISNUMBER(SEARCH($L$2,[1]Database!$A1272)),MAX($A$1:A1271)+1,0)</f>
        <v>1268</v>
      </c>
      <c r="B1272" s="625" t="str">
        <f>[1]Database!$A1272</f>
        <v>CLW-DIMS1A-S</v>
      </c>
      <c r="J1272" s="329" t="str">
        <f ca="1">IFERROR(VLOOKUP(ROWS($J$2:J1272),$A$2:$B$7000,2,0),"")</f>
        <v>CLW-DIMSA-S</v>
      </c>
    </row>
    <row r="1273" spans="1:10">
      <c r="A1273" s="330">
        <f ca="1">IF(ISNUMBER(SEARCH($L$2,[1]Database!$A1273)),MAX($A$1:A1272)+1,0)</f>
        <v>1269</v>
      </c>
      <c r="B1273" s="625" t="str">
        <f>[1]Database!$A1273</f>
        <v>CLW-DIMSW-S</v>
      </c>
      <c r="J1273" s="329" t="str">
        <f ca="1">IFERROR(VLOOKUP(ROWS($J$2:J1273),$A$2:$B$7000,2,0),"")</f>
        <v>CLW-DIM1W-S</v>
      </c>
    </row>
    <row r="1274" spans="1:10">
      <c r="A1274" s="330">
        <f ca="1">IF(ISNUMBER(SEARCH($L$2,[1]Database!$A1274)),MAX($A$1:A1273)+1,0)</f>
        <v>1270</v>
      </c>
      <c r="B1274" s="625" t="str">
        <f>[1]Database!$A1274</f>
        <v>CLW-DIMSB-S</v>
      </c>
      <c r="J1274" s="329" t="str">
        <f ca="1">IFERROR(VLOOKUP(ROWS($J$2:J1274),$A$2:$B$7000,2,0),"")</f>
        <v>CLW-DIM1B-S</v>
      </c>
    </row>
    <row r="1275" spans="1:10">
      <c r="A1275" s="330">
        <f ca="1">IF(ISNUMBER(SEARCH($L$2,[1]Database!$A1275)),MAX($A$1:A1274)+1,0)</f>
        <v>1271</v>
      </c>
      <c r="B1275" s="625" t="str">
        <f>[1]Database!$A1275</f>
        <v>CLW-DIMSA-S</v>
      </c>
      <c r="J1275" s="329" t="str">
        <f ca="1">IFERROR(VLOOKUP(ROWS($J$2:J1275),$A$2:$B$7000,2,0),"")</f>
        <v>CLW-DIM1A-S</v>
      </c>
    </row>
    <row r="1276" spans="1:10">
      <c r="A1276" s="330">
        <f ca="1">IF(ISNUMBER(SEARCH($L$2,[1]Database!$A1276)),MAX($A$1:A1275)+1,0)</f>
        <v>1272</v>
      </c>
      <c r="B1276" s="625" t="str">
        <f>[1]Database!$A1276</f>
        <v>CLW-DIM1W-S</v>
      </c>
      <c r="J1276" s="329" t="str">
        <f ca="1">IFERROR(VLOOKUP(ROWS($J$2:J1276),$A$2:$B$7000,2,0),"")</f>
        <v>CLW-DIMW-S</v>
      </c>
    </row>
    <row r="1277" spans="1:10">
      <c r="A1277" s="330">
        <f ca="1">IF(ISNUMBER(SEARCH($L$2,[1]Database!$A1277)),MAX($A$1:A1276)+1,0)</f>
        <v>1273</v>
      </c>
      <c r="B1277" s="625" t="str">
        <f>[1]Database!$A1277</f>
        <v>CLW-DIM1B-S</v>
      </c>
      <c r="J1277" s="329" t="str">
        <f ca="1">IFERROR(VLOOKUP(ROWS($J$2:J1277),$A$2:$B$7000,2,0),"")</f>
        <v>CLW-DIMB-S</v>
      </c>
    </row>
    <row r="1278" spans="1:10">
      <c r="A1278" s="330">
        <f ca="1">IF(ISNUMBER(SEARCH($L$2,[1]Database!$A1278)),MAX($A$1:A1277)+1,0)</f>
        <v>1274</v>
      </c>
      <c r="B1278" s="625" t="str">
        <f>[1]Database!$A1278</f>
        <v>CLW-DIM1A-S</v>
      </c>
      <c r="J1278" s="329" t="str">
        <f ca="1">IFERROR(VLOOKUP(ROWS($J$2:J1278),$A$2:$B$7000,2,0),"")</f>
        <v>CLW-DIMA-S</v>
      </c>
    </row>
    <row r="1279" spans="1:10">
      <c r="A1279" s="330">
        <f ca="1">IF(ISNUMBER(SEARCH($L$2,[1]Database!$A1279)),MAX($A$1:A1278)+1,0)</f>
        <v>1275</v>
      </c>
      <c r="B1279" s="625" t="str">
        <f>[1]Database!$A1279</f>
        <v>CLW-DIMW-S</v>
      </c>
      <c r="J1279" s="329" t="str">
        <f ca="1">IFERROR(VLOOKUP(ROWS($J$2:J1279),$A$2:$B$7000,2,0),"")</f>
        <v>DMC-VGA</v>
      </c>
    </row>
    <row r="1280" spans="1:10">
      <c r="A1280" s="330">
        <f ca="1">IF(ISNUMBER(SEARCH($L$2,[1]Database!$A1280)),MAX($A$1:A1279)+1,0)</f>
        <v>1276</v>
      </c>
      <c r="B1280" s="625" t="str">
        <f>[1]Database!$A1280</f>
        <v>CLW-DIMB-S</v>
      </c>
      <c r="J1280" s="329" t="str">
        <f ca="1">IFERROR(VLOOKUP(ROWS($J$2:J1280),$A$2:$B$7000,2,0),"")</f>
        <v>VGA-PM</v>
      </c>
    </row>
    <row r="1281" spans="1:10">
      <c r="A1281" s="330">
        <f ca="1">IF(ISNUMBER(SEARCH($L$2,[1]Database!$A1281)),MAX($A$1:A1280)+1,0)</f>
        <v>1277</v>
      </c>
      <c r="B1281" s="625" t="str">
        <f>[1]Database!$A1281</f>
        <v>CLW-DIMA-S</v>
      </c>
      <c r="J1281" s="329" t="str">
        <f ca="1">IFERROR(VLOOKUP(ROWS($J$2:J1281),$A$2:$B$7000,2,0),"")</f>
        <v>V-IMCW</v>
      </c>
    </row>
    <row r="1282" spans="1:10">
      <c r="A1282" s="330">
        <f ca="1">IF(ISNUMBER(SEARCH($L$2,[1]Database!$A1282)),MAX($A$1:A1281)+1,0)</f>
        <v>1278</v>
      </c>
      <c r="B1282" s="625" t="str">
        <f>[1]Database!$A1282</f>
        <v>DMC-VGA</v>
      </c>
      <c r="J1282" s="329" t="str">
        <f ca="1">IFERROR(VLOOKUP(ROWS($J$2:J1282),$A$2:$B$7000,2,0),"")</f>
        <v>TPMC-V15-WALL-W</v>
      </c>
    </row>
    <row r="1283" spans="1:10">
      <c r="A1283" s="330">
        <f ca="1">IF(ISNUMBER(SEARCH($L$2,[1]Database!$A1283)),MAX($A$1:A1282)+1,0)</f>
        <v>1279</v>
      </c>
      <c r="B1283" s="625" t="str">
        <f>[1]Database!$A1283</f>
        <v>VGA-PM</v>
      </c>
      <c r="J1283" s="329" t="str">
        <f ca="1">IFERROR(VLOOKUP(ROWS($J$2:J1283),$A$2:$B$7000,2,0),"")</f>
        <v>TPMC-V15-WALL-B</v>
      </c>
    </row>
    <row r="1284" spans="1:10">
      <c r="A1284" s="330">
        <f ca="1">IF(ISNUMBER(SEARCH($L$2,[1]Database!$A1284)),MAX($A$1:A1283)+1,0)</f>
        <v>1280</v>
      </c>
      <c r="B1284" s="625" t="str">
        <f>[1]Database!$A1284</f>
        <v>V-IMCW</v>
      </c>
      <c r="J1284" s="329" t="str">
        <f ca="1">IFERROR(VLOOKUP(ROWS($J$2:J1284),$A$2:$B$7000,2,0),"")</f>
        <v>TPMC-V15-W</v>
      </c>
    </row>
    <row r="1285" spans="1:10">
      <c r="A1285" s="330">
        <f ca="1">IF(ISNUMBER(SEARCH($L$2,[1]Database!$A1285)),MAX($A$1:A1284)+1,0)</f>
        <v>1281</v>
      </c>
      <c r="B1285" s="625" t="str">
        <f>[1]Database!$A1285</f>
        <v>TPMC-V15-WALL-W</v>
      </c>
      <c r="J1285" s="329" t="str">
        <f ca="1">IFERROR(VLOOKUP(ROWS($J$2:J1285),$A$2:$B$7000,2,0),"")</f>
        <v>TPMC-V15-B</v>
      </c>
    </row>
    <row r="1286" spans="1:10">
      <c r="A1286" s="330">
        <f ca="1">IF(ISNUMBER(SEARCH($L$2,[1]Database!$A1286)),MAX($A$1:A1285)+1,0)</f>
        <v>1282</v>
      </c>
      <c r="B1286" s="625" t="str">
        <f>[1]Database!$A1286</f>
        <v>TPMC-V15-WALL-B</v>
      </c>
      <c r="J1286" s="329" t="str">
        <f ca="1">IFERROR(VLOOKUP(ROWS($J$2:J1286),$A$2:$B$7000,2,0),"")</f>
        <v>TPMC-V15-TILT-W</v>
      </c>
    </row>
    <row r="1287" spans="1:10">
      <c r="A1287" s="330">
        <f ca="1">IF(ISNUMBER(SEARCH($L$2,[1]Database!$A1287)),MAX($A$1:A1286)+1,0)</f>
        <v>1283</v>
      </c>
      <c r="B1287" s="625" t="str">
        <f>[1]Database!$A1287</f>
        <v>TPMC-V15-W</v>
      </c>
      <c r="J1287" s="329" t="str">
        <f ca="1">IFERROR(VLOOKUP(ROWS($J$2:J1287),$A$2:$B$7000,2,0),"")</f>
        <v>TPMC-V15-TILT-B</v>
      </c>
    </row>
    <row r="1288" spans="1:10">
      <c r="A1288" s="330">
        <f ca="1">IF(ISNUMBER(SEARCH($L$2,[1]Database!$A1288)),MAX($A$1:A1287)+1,0)</f>
        <v>1284</v>
      </c>
      <c r="B1288" s="625" t="str">
        <f>[1]Database!$A1288</f>
        <v>TPMC-V15-B</v>
      </c>
      <c r="J1288" s="329" t="str">
        <f ca="1">IFERROR(VLOOKUP(ROWS($J$2:J1288),$A$2:$B$7000,2,0),"")</f>
        <v>TPMC-V12-WALL-W</v>
      </c>
    </row>
    <row r="1289" spans="1:10">
      <c r="A1289" s="330">
        <f ca="1">IF(ISNUMBER(SEARCH($L$2,[1]Database!$A1289)),MAX($A$1:A1288)+1,0)</f>
        <v>1285</v>
      </c>
      <c r="B1289" s="625" t="str">
        <f>[1]Database!$A1289</f>
        <v>TPMC-V15-TILT-W</v>
      </c>
      <c r="J1289" s="329" t="str">
        <f ca="1">IFERROR(VLOOKUP(ROWS($J$2:J1289),$A$2:$B$7000,2,0),"")</f>
        <v>TPMC-V12-WALL-B</v>
      </c>
    </row>
    <row r="1290" spans="1:10">
      <c r="A1290" s="330">
        <f ca="1">IF(ISNUMBER(SEARCH($L$2,[1]Database!$A1290)),MAX($A$1:A1289)+1,0)</f>
        <v>1286</v>
      </c>
      <c r="B1290" s="625" t="str">
        <f>[1]Database!$A1290</f>
        <v>TPMC-V15-TILT-B</v>
      </c>
      <c r="J1290" s="329" t="str">
        <f ca="1">IFERROR(VLOOKUP(ROWS($J$2:J1290),$A$2:$B$7000,2,0),"")</f>
        <v>TPMC-V12-W</v>
      </c>
    </row>
    <row r="1291" spans="1:10">
      <c r="A1291" s="330">
        <f ca="1">IF(ISNUMBER(SEARCH($L$2,[1]Database!$A1291)),MAX($A$1:A1290)+1,0)</f>
        <v>1287</v>
      </c>
      <c r="B1291" s="625" t="str">
        <f>[1]Database!$A1291</f>
        <v>TPMC-V12-WALL-W</v>
      </c>
      <c r="J1291" s="329" t="str">
        <f ca="1">IFERROR(VLOOKUP(ROWS($J$2:J1291),$A$2:$B$7000,2,0),"")</f>
        <v>TPMC-V12-B</v>
      </c>
    </row>
    <row r="1292" spans="1:10">
      <c r="A1292" s="330">
        <f ca="1">IF(ISNUMBER(SEARCH($L$2,[1]Database!$A1292)),MAX($A$1:A1291)+1,0)</f>
        <v>1288</v>
      </c>
      <c r="B1292" s="625" t="str">
        <f>[1]Database!$A1292</f>
        <v>TPMC-V12-WALL-B</v>
      </c>
      <c r="J1292" s="329" t="str">
        <f ca="1">IFERROR(VLOOKUP(ROWS($J$2:J1292),$A$2:$B$7000,2,0),"")</f>
        <v>TPMC-V12-TILT-W</v>
      </c>
    </row>
    <row r="1293" spans="1:10">
      <c r="A1293" s="330">
        <f ca="1">IF(ISNUMBER(SEARCH($L$2,[1]Database!$A1293)),MAX($A$1:A1292)+1,0)</f>
        <v>1289</v>
      </c>
      <c r="B1293" s="625" t="str">
        <f>[1]Database!$A1293</f>
        <v>TPMC-V12-W</v>
      </c>
      <c r="J1293" s="329" t="str">
        <f ca="1">IFERROR(VLOOKUP(ROWS($J$2:J1293),$A$2:$B$7000,2,0),"")</f>
        <v>TPMC-V12-TILT-B</v>
      </c>
    </row>
    <row r="1294" spans="1:10">
      <c r="A1294" s="330">
        <f ca="1">IF(ISNUMBER(SEARCH($L$2,[1]Database!$A1294)),MAX($A$1:A1293)+1,0)</f>
        <v>1290</v>
      </c>
      <c r="B1294" s="625" t="str">
        <f>[1]Database!$A1294</f>
        <v>TPMC-V12-B</v>
      </c>
      <c r="J1294" s="329" t="str">
        <f ca="1">IFERROR(VLOOKUP(ROWS($J$2:J1294),$A$2:$B$7000,2,0),"")</f>
        <v>V24R-WALL-C-W</v>
      </c>
    </row>
    <row r="1295" spans="1:10">
      <c r="A1295" s="330">
        <f ca="1">IF(ISNUMBER(SEARCH($L$2,[1]Database!$A1295)),MAX($A$1:A1294)+1,0)</f>
        <v>1291</v>
      </c>
      <c r="B1295" s="625" t="str">
        <f>[1]Database!$A1295</f>
        <v>TPMC-V12-TILT-W</v>
      </c>
      <c r="J1295" s="329" t="str">
        <f ca="1">IFERROR(VLOOKUP(ROWS($J$2:J1295),$A$2:$B$7000,2,0),"")</f>
        <v>V24R-WALL-C-B</v>
      </c>
    </row>
    <row r="1296" spans="1:10">
      <c r="A1296" s="330">
        <f ca="1">IF(ISNUMBER(SEARCH($L$2,[1]Database!$A1296)),MAX($A$1:A1295)+1,0)</f>
        <v>1292</v>
      </c>
      <c r="B1296" s="625" t="str">
        <f>[1]Database!$A1296</f>
        <v>TPMC-V12-TILT-B</v>
      </c>
      <c r="J1296" s="329" t="str">
        <f ca="1">IFERROR(VLOOKUP(ROWS($J$2:J1296),$A$2:$B$7000,2,0),"")</f>
        <v>V24R-C-W</v>
      </c>
    </row>
    <row r="1297" spans="1:10">
      <c r="A1297" s="330">
        <f ca="1">IF(ISNUMBER(SEARCH($L$2,[1]Database!$A1297)),MAX($A$1:A1296)+1,0)</f>
        <v>1293</v>
      </c>
      <c r="B1297" s="625" t="str">
        <f>[1]Database!$A1297</f>
        <v>V24R-WALL-C-W</v>
      </c>
      <c r="J1297" s="329" t="str">
        <f ca="1">IFERROR(VLOOKUP(ROWS($J$2:J1297),$A$2:$B$7000,2,0),"")</f>
        <v>V24R-C-B</v>
      </c>
    </row>
    <row r="1298" spans="1:10">
      <c r="A1298" s="330">
        <f ca="1">IF(ISNUMBER(SEARCH($L$2,[1]Database!$A1298)),MAX($A$1:A1297)+1,0)</f>
        <v>1294</v>
      </c>
      <c r="B1298" s="625" t="str">
        <f>[1]Database!$A1298</f>
        <v>V24R-WALL-C-B</v>
      </c>
      <c r="J1298" s="329" t="str">
        <f ca="1">IFERROR(VLOOKUP(ROWS($J$2:J1298),$A$2:$B$7000,2,0),"")</f>
        <v>V24RL-C-W</v>
      </c>
    </row>
    <row r="1299" spans="1:10">
      <c r="A1299" s="330">
        <f ca="1">IF(ISNUMBER(SEARCH($L$2,[1]Database!$A1299)),MAX($A$1:A1298)+1,0)</f>
        <v>1295</v>
      </c>
      <c r="B1299" s="625" t="str">
        <f>[1]Database!$A1299</f>
        <v>V24R-C-W</v>
      </c>
      <c r="J1299" s="329" t="str">
        <f ca="1">IFERROR(VLOOKUP(ROWS($J$2:J1299),$A$2:$B$7000,2,0),"")</f>
        <v>V24RL-C-B</v>
      </c>
    </row>
    <row r="1300" spans="1:10">
      <c r="A1300" s="330">
        <f ca="1">IF(ISNUMBER(SEARCH($L$2,[1]Database!$A1300)),MAX($A$1:A1299)+1,0)</f>
        <v>1296</v>
      </c>
      <c r="B1300" s="625" t="str">
        <f>[1]Database!$A1300</f>
        <v>V24R-C-B</v>
      </c>
      <c r="J1300" s="329" t="str">
        <f ca="1">IFERROR(VLOOKUP(ROWS($J$2:J1300),$A$2:$B$7000,2,0),"")</f>
        <v>TSD-2020-B</v>
      </c>
    </row>
    <row r="1301" spans="1:10">
      <c r="A1301" s="330">
        <f ca="1">IF(ISNUMBER(SEARCH($L$2,[1]Database!$A1301)),MAX($A$1:A1300)+1,0)</f>
        <v>1297</v>
      </c>
      <c r="B1301" s="625" t="str">
        <f>[1]Database!$A1301</f>
        <v>V24RL-C-W</v>
      </c>
      <c r="J1301" s="329" t="str">
        <f ca="1">IFERROR(VLOOKUP(ROWS($J$2:J1301),$A$2:$B$7000,2,0),"")</f>
        <v>V15-WALL-W</v>
      </c>
    </row>
    <row r="1302" spans="1:10">
      <c r="A1302" s="330">
        <f ca="1">IF(ISNUMBER(SEARCH($L$2,[1]Database!$A1302)),MAX($A$1:A1301)+1,0)</f>
        <v>1298</v>
      </c>
      <c r="B1302" s="625" t="str">
        <f>[1]Database!$A1302</f>
        <v>V24RL-C-B</v>
      </c>
      <c r="J1302" s="329" t="str">
        <f ca="1">IFERROR(VLOOKUP(ROWS($J$2:J1302),$A$2:$B$7000,2,0),"")</f>
        <v>V15-WALL-B</v>
      </c>
    </row>
    <row r="1303" spans="1:10">
      <c r="A1303" s="330">
        <f ca="1">IF(ISNUMBER(SEARCH($L$2,[1]Database!$A1303)),MAX($A$1:A1302)+1,0)</f>
        <v>1299</v>
      </c>
      <c r="B1303" s="625" t="str">
        <f>[1]Database!$A1303</f>
        <v>TSD-2020-B</v>
      </c>
      <c r="J1303" s="329" t="str">
        <f ca="1">IFERROR(VLOOKUP(ROWS($J$2:J1303),$A$2:$B$7000,2,0),"")</f>
        <v>V15-W</v>
      </c>
    </row>
    <row r="1304" spans="1:10">
      <c r="A1304" s="330">
        <f ca="1">IF(ISNUMBER(SEARCH($L$2,[1]Database!$A1304)),MAX($A$1:A1303)+1,0)</f>
        <v>1300</v>
      </c>
      <c r="B1304" s="625" t="str">
        <f>[1]Database!$A1304</f>
        <v>V15-WALL-W</v>
      </c>
      <c r="J1304" s="329" t="str">
        <f ca="1">IFERROR(VLOOKUP(ROWS($J$2:J1304),$A$2:$B$7000,2,0),"")</f>
        <v>V15-B</v>
      </c>
    </row>
    <row r="1305" spans="1:10">
      <c r="A1305" s="330">
        <f ca="1">IF(ISNUMBER(SEARCH($L$2,[1]Database!$A1305)),MAX($A$1:A1304)+1,0)</f>
        <v>1301</v>
      </c>
      <c r="B1305" s="625" t="str">
        <f>[1]Database!$A1305</f>
        <v>V15-WALL-B</v>
      </c>
      <c r="J1305" s="329" t="str">
        <f ca="1">IFERROR(VLOOKUP(ROWS($J$2:J1305),$A$2:$B$7000,2,0),"")</f>
        <v>V15-TILT-W</v>
      </c>
    </row>
    <row r="1306" spans="1:10">
      <c r="A1306" s="330">
        <f ca="1">IF(ISNUMBER(SEARCH($L$2,[1]Database!$A1306)),MAX($A$1:A1305)+1,0)</f>
        <v>1302</v>
      </c>
      <c r="B1306" s="625" t="str">
        <f>[1]Database!$A1306</f>
        <v>V15-W</v>
      </c>
      <c r="J1306" s="329" t="str">
        <f ca="1">IFERROR(VLOOKUP(ROWS($J$2:J1306),$A$2:$B$7000,2,0),"")</f>
        <v>V15-TILT-B</v>
      </c>
    </row>
    <row r="1307" spans="1:10">
      <c r="A1307" s="330">
        <f ca="1">IF(ISNUMBER(SEARCH($L$2,[1]Database!$A1307)),MAX($A$1:A1306)+1,0)</f>
        <v>1303</v>
      </c>
      <c r="B1307" s="625" t="str">
        <f>[1]Database!$A1307</f>
        <v>V15-B</v>
      </c>
      <c r="J1307" s="329" t="str">
        <f ca="1">IFERROR(VLOOKUP(ROWS($J$2:J1307),$A$2:$B$7000,2,0),"")</f>
        <v>V15-WALL-W-DGE-1_PAK</v>
      </c>
    </row>
    <row r="1308" spans="1:10">
      <c r="A1308" s="330">
        <f ca="1">IF(ISNUMBER(SEARCH($L$2,[1]Database!$A1308)),MAX($A$1:A1307)+1,0)</f>
        <v>1304</v>
      </c>
      <c r="B1308" s="625" t="str">
        <f>[1]Database!$A1308</f>
        <v>V15-TILT-W</v>
      </c>
      <c r="J1308" s="329" t="str">
        <f ca="1">IFERROR(VLOOKUP(ROWS($J$2:J1308),$A$2:$B$7000,2,0),"")</f>
        <v>V15-WALL-B-DGE-1_PAK</v>
      </c>
    </row>
    <row r="1309" spans="1:10">
      <c r="A1309" s="330">
        <f ca="1">IF(ISNUMBER(SEARCH($L$2,[1]Database!$A1309)),MAX($A$1:A1308)+1,0)</f>
        <v>1305</v>
      </c>
      <c r="B1309" s="625" t="str">
        <f>[1]Database!$A1309</f>
        <v>V15-TILT-B</v>
      </c>
      <c r="J1309" s="329" t="str">
        <f ca="1">IFERROR(VLOOKUP(ROWS($J$2:J1309),$A$2:$B$7000,2,0),"")</f>
        <v>V15-W-DGE-1_PAK</v>
      </c>
    </row>
    <row r="1310" spans="1:10">
      <c r="A1310" s="330">
        <f ca="1">IF(ISNUMBER(SEARCH($L$2,[1]Database!$A1310)),MAX($A$1:A1309)+1,0)</f>
        <v>1306</v>
      </c>
      <c r="B1310" s="625" t="str">
        <f>[1]Database!$A1310</f>
        <v>V15-WALL-W-DGE-1_PAK</v>
      </c>
      <c r="J1310" s="329" t="str">
        <f ca="1">IFERROR(VLOOKUP(ROWS($J$2:J1310),$A$2:$B$7000,2,0),"")</f>
        <v>V15-B-DGE-1_PAK</v>
      </c>
    </row>
    <row r="1311" spans="1:10">
      <c r="A1311" s="330">
        <f ca="1">IF(ISNUMBER(SEARCH($L$2,[1]Database!$A1311)),MAX($A$1:A1310)+1,0)</f>
        <v>1307</v>
      </c>
      <c r="B1311" s="625" t="str">
        <f>[1]Database!$A1311</f>
        <v>V15-WALL-B-DGE-1_PAK</v>
      </c>
      <c r="J1311" s="329" t="str">
        <f ca="1">IFERROR(VLOOKUP(ROWS($J$2:J1311),$A$2:$B$7000,2,0),"")</f>
        <v>V15-TILT-W-DGE-1_PAK</v>
      </c>
    </row>
    <row r="1312" spans="1:10">
      <c r="A1312" s="330">
        <f ca="1">IF(ISNUMBER(SEARCH($L$2,[1]Database!$A1312)),MAX($A$1:A1311)+1,0)</f>
        <v>1308</v>
      </c>
      <c r="B1312" s="625" t="str">
        <f>[1]Database!$A1312</f>
        <v>V15-W-DGE-1_PAK</v>
      </c>
      <c r="J1312" s="329" t="str">
        <f ca="1">IFERROR(VLOOKUP(ROWS($J$2:J1312),$A$2:$B$7000,2,0),"")</f>
        <v>V15-TILT-B-DGE-1_PAK</v>
      </c>
    </row>
    <row r="1313" spans="1:10">
      <c r="A1313" s="330">
        <f ca="1">IF(ISNUMBER(SEARCH($L$2,[1]Database!$A1313)),MAX($A$1:A1312)+1,0)</f>
        <v>1309</v>
      </c>
      <c r="B1313" s="625" t="str">
        <f>[1]Database!$A1313</f>
        <v>V15-B-DGE-1_PAK</v>
      </c>
      <c r="J1313" s="329" t="str">
        <f ca="1">IFERROR(VLOOKUP(ROWS($J$2:J1313),$A$2:$B$7000,2,0),"")</f>
        <v>V12-WALL-W</v>
      </c>
    </row>
    <row r="1314" spans="1:10">
      <c r="A1314" s="330">
        <f ca="1">IF(ISNUMBER(SEARCH($L$2,[1]Database!$A1314)),MAX($A$1:A1313)+1,0)</f>
        <v>1310</v>
      </c>
      <c r="B1314" s="625" t="str">
        <f>[1]Database!$A1314</f>
        <v>V15-TILT-W-DGE-1_PAK</v>
      </c>
      <c r="J1314" s="329" t="str">
        <f ca="1">IFERROR(VLOOKUP(ROWS($J$2:J1314),$A$2:$B$7000,2,0),"")</f>
        <v>V12-WALL-B</v>
      </c>
    </row>
    <row r="1315" spans="1:10">
      <c r="A1315" s="330">
        <f ca="1">IF(ISNUMBER(SEARCH($L$2,[1]Database!$A1315)),MAX($A$1:A1314)+1,0)</f>
        <v>1311</v>
      </c>
      <c r="B1315" s="625" t="str">
        <f>[1]Database!$A1315</f>
        <v>V15-TILT-B-DGE-1_PAK</v>
      </c>
      <c r="J1315" s="329" t="str">
        <f ca="1">IFERROR(VLOOKUP(ROWS($J$2:J1315),$A$2:$B$7000,2,0),"")</f>
        <v>V12-W</v>
      </c>
    </row>
    <row r="1316" spans="1:10">
      <c r="A1316" s="330">
        <f ca="1">IF(ISNUMBER(SEARCH($L$2,[1]Database!$A1316)),MAX($A$1:A1315)+1,0)</f>
        <v>1312</v>
      </c>
      <c r="B1316" s="625" t="str">
        <f>[1]Database!$A1316</f>
        <v>V12-WALL-W</v>
      </c>
      <c r="J1316" s="329" t="str">
        <f ca="1">IFERROR(VLOOKUP(ROWS($J$2:J1316),$A$2:$B$7000,2,0),"")</f>
        <v>V12-B</v>
      </c>
    </row>
    <row r="1317" spans="1:10">
      <c r="A1317" s="330">
        <f ca="1">IF(ISNUMBER(SEARCH($L$2,[1]Database!$A1317)),MAX($A$1:A1316)+1,0)</f>
        <v>1313</v>
      </c>
      <c r="B1317" s="625" t="str">
        <f>[1]Database!$A1317</f>
        <v>V12-WALL-B</v>
      </c>
      <c r="J1317" s="329" t="str">
        <f ca="1">IFERROR(VLOOKUP(ROWS($J$2:J1317),$A$2:$B$7000,2,0),"")</f>
        <v>V12-TILT-W</v>
      </c>
    </row>
    <row r="1318" spans="1:10">
      <c r="A1318" s="330">
        <f ca="1">IF(ISNUMBER(SEARCH($L$2,[1]Database!$A1318)),MAX($A$1:A1317)+1,0)</f>
        <v>1314</v>
      </c>
      <c r="B1318" s="625" t="str">
        <f>[1]Database!$A1318</f>
        <v>V12-W</v>
      </c>
      <c r="J1318" s="329" t="str">
        <f ca="1">IFERROR(VLOOKUP(ROWS($J$2:J1318),$A$2:$B$7000,2,0),"")</f>
        <v>V12-TILT-B</v>
      </c>
    </row>
    <row r="1319" spans="1:10">
      <c r="A1319" s="330">
        <f ca="1">IF(ISNUMBER(SEARCH($L$2,[1]Database!$A1319)),MAX($A$1:A1318)+1,0)</f>
        <v>1315</v>
      </c>
      <c r="B1319" s="625" t="str">
        <f>[1]Database!$A1319</f>
        <v>V12-B</v>
      </c>
      <c r="J1319" s="329" t="str">
        <f ca="1">IFERROR(VLOOKUP(ROWS($J$2:J1319),$A$2:$B$7000,2,0),"")</f>
        <v>V12-WALL-W-DGE-1_PAK</v>
      </c>
    </row>
    <row r="1320" spans="1:10">
      <c r="A1320" s="330">
        <f ca="1">IF(ISNUMBER(SEARCH($L$2,[1]Database!$A1320)),MAX($A$1:A1319)+1,0)</f>
        <v>1316</v>
      </c>
      <c r="B1320" s="625" t="str">
        <f>[1]Database!$A1320</f>
        <v>V12-TILT-W</v>
      </c>
      <c r="J1320" s="329" t="str">
        <f ca="1">IFERROR(VLOOKUP(ROWS($J$2:J1320),$A$2:$B$7000,2,0),"")</f>
        <v>V12-WALL-B-DGE-1_PAK</v>
      </c>
    </row>
    <row r="1321" spans="1:10">
      <c r="A1321" s="330">
        <f ca="1">IF(ISNUMBER(SEARCH($L$2,[1]Database!$A1321)),MAX($A$1:A1320)+1,0)</f>
        <v>1317</v>
      </c>
      <c r="B1321" s="625" t="str">
        <f>[1]Database!$A1321</f>
        <v>V12-TILT-B</v>
      </c>
      <c r="J1321" s="329" t="str">
        <f ca="1">IFERROR(VLOOKUP(ROWS($J$2:J1321),$A$2:$B$7000,2,0),"")</f>
        <v>V12-W-DGE-1_PAK</v>
      </c>
    </row>
    <row r="1322" spans="1:10">
      <c r="A1322" s="330">
        <f ca="1">IF(ISNUMBER(SEARCH($L$2,[1]Database!$A1322)),MAX($A$1:A1321)+1,0)</f>
        <v>1318</v>
      </c>
      <c r="B1322" s="625" t="str">
        <f>[1]Database!$A1322</f>
        <v>V12-WALL-W-DGE-1_PAK</v>
      </c>
      <c r="J1322" s="329" t="str">
        <f ca="1">IFERROR(VLOOKUP(ROWS($J$2:J1322),$A$2:$B$7000,2,0),"")</f>
        <v>V12-B-DGE-1_PAK</v>
      </c>
    </row>
    <row r="1323" spans="1:10">
      <c r="A1323" s="330">
        <f ca="1">IF(ISNUMBER(SEARCH($L$2,[1]Database!$A1323)),MAX($A$1:A1322)+1,0)</f>
        <v>1319</v>
      </c>
      <c r="B1323" s="625" t="str">
        <f>[1]Database!$A1323</f>
        <v>V12-WALL-B-DGE-1_PAK</v>
      </c>
      <c r="J1323" s="329" t="str">
        <f ca="1">IFERROR(VLOOKUP(ROWS($J$2:J1323),$A$2:$B$7000,2,0),"")</f>
        <v>V12-TILT-W-DGE-1_PAK</v>
      </c>
    </row>
    <row r="1324" spans="1:10">
      <c r="A1324" s="330">
        <f ca="1">IF(ISNUMBER(SEARCH($L$2,[1]Database!$A1324)),MAX($A$1:A1323)+1,0)</f>
        <v>1320</v>
      </c>
      <c r="B1324" s="625" t="str">
        <f>[1]Database!$A1324</f>
        <v>V12-W-DGE-1_PAK</v>
      </c>
      <c r="J1324" s="329" t="str">
        <f ca="1">IFERROR(VLOOKUP(ROWS($J$2:J1324),$A$2:$B$7000,2,0),"")</f>
        <v>V12-TILT-B-DGE-1_PAK</v>
      </c>
    </row>
    <row r="1325" spans="1:10">
      <c r="A1325" s="330">
        <f ca="1">IF(ISNUMBER(SEARCH($L$2,[1]Database!$A1325)),MAX($A$1:A1324)+1,0)</f>
        <v>1321</v>
      </c>
      <c r="B1325" s="625" t="str">
        <f>[1]Database!$A1325</f>
        <v>V12-B-DGE-1_PAK</v>
      </c>
      <c r="J1325" s="329" t="str">
        <f ca="1">IFERROR(VLOOKUP(ROWS($J$2:J1325),$A$2:$B$7000,2,0),"")</f>
        <v>TSD-2020-B</v>
      </c>
    </row>
    <row r="1326" spans="1:10">
      <c r="A1326" s="330">
        <f ca="1">IF(ISNUMBER(SEARCH($L$2,[1]Database!$A1326)),MAX($A$1:A1325)+1,0)</f>
        <v>1322</v>
      </c>
      <c r="B1326" s="625" t="str">
        <f>[1]Database!$A1326</f>
        <v>V12-TILT-W-DGE-1_PAK</v>
      </c>
      <c r="J1326" s="329" t="str">
        <f ca="1">IFERROR(VLOOKUP(ROWS($J$2:J1326),$A$2:$B$7000,2,0),"")</f>
        <v>V-CBL-T9-W</v>
      </c>
    </row>
    <row r="1327" spans="1:10">
      <c r="A1327" s="330">
        <f ca="1">IF(ISNUMBER(SEARCH($L$2,[1]Database!$A1327)),MAX($A$1:A1326)+1,0)</f>
        <v>1323</v>
      </c>
      <c r="B1327" s="625" t="str">
        <f>[1]Database!$A1327</f>
        <v>V12-TILT-B-DGE-1_PAK</v>
      </c>
      <c r="J1327" s="329" t="str">
        <f ca="1">IFERROR(VLOOKUP(ROWS($J$2:J1327),$A$2:$B$7000,2,0),"")</f>
        <v>V-CBL-T9-B</v>
      </c>
    </row>
    <row r="1328" spans="1:10">
      <c r="A1328" s="330">
        <f ca="1">IF(ISNUMBER(SEARCH($L$2,[1]Database!$A1328)),MAX($A$1:A1327)+1,0)</f>
        <v>1324</v>
      </c>
      <c r="B1328" s="625" t="str">
        <f>[1]Database!$A1328</f>
        <v>TSD-2020-B</v>
      </c>
      <c r="J1328" s="329" t="str">
        <f ca="1">IFERROR(VLOOKUP(ROWS($J$2:J1328),$A$2:$B$7000,2,0),"")</f>
        <v>V-CBL-T6-W</v>
      </c>
    </row>
    <row r="1329" spans="1:10">
      <c r="A1329" s="330">
        <f ca="1">IF(ISNUMBER(SEARCH($L$2,[1]Database!$A1329)),MAX($A$1:A1328)+1,0)</f>
        <v>1325</v>
      </c>
      <c r="B1329" s="625" t="str">
        <f>[1]Database!$A1329</f>
        <v>V-CBL-T9-W</v>
      </c>
      <c r="J1329" s="329" t="str">
        <f ca="1">IFERROR(VLOOKUP(ROWS($J$2:J1329),$A$2:$B$7000,2,0),"")</f>
        <v>V-CBL-T6-B</v>
      </c>
    </row>
    <row r="1330" spans="1:10">
      <c r="A1330" s="330">
        <f ca="1">IF(ISNUMBER(SEARCH($L$2,[1]Database!$A1330)),MAX($A$1:A1329)+1,0)</f>
        <v>1326</v>
      </c>
      <c r="B1330" s="625" t="str">
        <f>[1]Database!$A1330</f>
        <v>V-CBL-T9-B</v>
      </c>
      <c r="J1330" s="329" t="str">
        <f ca="1">IFERROR(VLOOKUP(ROWS($J$2:J1330),$A$2:$B$7000,2,0),"")</f>
        <v>V-CBL-T3-W</v>
      </c>
    </row>
    <row r="1331" spans="1:10">
      <c r="A1331" s="330">
        <f ca="1">IF(ISNUMBER(SEARCH($L$2,[1]Database!$A1331)),MAX($A$1:A1330)+1,0)</f>
        <v>1327</v>
      </c>
      <c r="B1331" s="625" t="str">
        <f>[1]Database!$A1331</f>
        <v>V-CBL-T6-W</v>
      </c>
      <c r="J1331" s="329" t="str">
        <f ca="1">IFERROR(VLOOKUP(ROWS($J$2:J1331),$A$2:$B$7000,2,0),"")</f>
        <v>V-CBL-T3-B</v>
      </c>
    </row>
    <row r="1332" spans="1:10">
      <c r="A1332" s="330">
        <f ca="1">IF(ISNUMBER(SEARCH($L$2,[1]Database!$A1332)),MAX($A$1:A1331)+1,0)</f>
        <v>1328</v>
      </c>
      <c r="B1332" s="625" t="str">
        <f>[1]Database!$A1332</f>
        <v>V-CBL-T6-B</v>
      </c>
      <c r="J1332" s="329" t="str">
        <f ca="1">IFERROR(VLOOKUP(ROWS($J$2:J1332),$A$2:$B$7000,2,0),"")</f>
        <v>V-CBL-T15-W</v>
      </c>
    </row>
    <row r="1333" spans="1:10">
      <c r="A1333" s="330">
        <f ca="1">IF(ISNUMBER(SEARCH($L$2,[1]Database!$A1333)),MAX($A$1:A1332)+1,0)</f>
        <v>1329</v>
      </c>
      <c r="B1333" s="625" t="str">
        <f>[1]Database!$A1333</f>
        <v>V-CBL-T3-W</v>
      </c>
      <c r="J1333" s="329" t="str">
        <f ca="1">IFERROR(VLOOKUP(ROWS($J$2:J1333),$A$2:$B$7000,2,0),"")</f>
        <v>V-CBL-T15-B</v>
      </c>
    </row>
    <row r="1334" spans="1:10">
      <c r="A1334" s="330">
        <f ca="1">IF(ISNUMBER(SEARCH($L$2,[1]Database!$A1334)),MAX($A$1:A1333)+1,0)</f>
        <v>1330</v>
      </c>
      <c r="B1334" s="625" t="str">
        <f>[1]Database!$A1334</f>
        <v>V-CBL-T3-B</v>
      </c>
      <c r="J1334" s="329" t="str">
        <f ca="1">IFERROR(VLOOKUP(ROWS($J$2:J1334),$A$2:$B$7000,2,0),"")</f>
        <v>V-CBL-S9C-W</v>
      </c>
    </row>
    <row r="1335" spans="1:10">
      <c r="A1335" s="330">
        <f ca="1">IF(ISNUMBER(SEARCH($L$2,[1]Database!$A1335)),MAX($A$1:A1334)+1,0)</f>
        <v>1331</v>
      </c>
      <c r="B1335" s="625" t="str">
        <f>[1]Database!$A1335</f>
        <v>V-CBL-T15-W</v>
      </c>
      <c r="J1335" s="329" t="str">
        <f ca="1">IFERROR(VLOOKUP(ROWS($J$2:J1335),$A$2:$B$7000,2,0),"")</f>
        <v>V-CBL-S9C-B</v>
      </c>
    </row>
    <row r="1336" spans="1:10">
      <c r="A1336" s="330">
        <f ca="1">IF(ISNUMBER(SEARCH($L$2,[1]Database!$A1336)),MAX($A$1:A1335)+1,0)</f>
        <v>1332</v>
      </c>
      <c r="B1336" s="625" t="str">
        <f>[1]Database!$A1336</f>
        <v>V-CBL-T15-B</v>
      </c>
      <c r="J1336" s="329" t="str">
        <f ca="1">IFERROR(VLOOKUP(ROWS($J$2:J1336),$A$2:$B$7000,2,0),"")</f>
        <v>V-CBL-S6C-W</v>
      </c>
    </row>
    <row r="1337" spans="1:10">
      <c r="A1337" s="330">
        <f ca="1">IF(ISNUMBER(SEARCH($L$2,[1]Database!$A1337)),MAX($A$1:A1336)+1,0)</f>
        <v>1333</v>
      </c>
      <c r="B1337" s="625" t="str">
        <f>[1]Database!$A1337</f>
        <v>V-CBL-S9C-W</v>
      </c>
      <c r="J1337" s="329" t="str">
        <f ca="1">IFERROR(VLOOKUP(ROWS($J$2:J1337),$A$2:$B$7000,2,0),"")</f>
        <v>V-CBL-S6C-B</v>
      </c>
    </row>
    <row r="1338" spans="1:10">
      <c r="A1338" s="330">
        <f ca="1">IF(ISNUMBER(SEARCH($L$2,[1]Database!$A1338)),MAX($A$1:A1337)+1,0)</f>
        <v>1334</v>
      </c>
      <c r="B1338" s="625" t="str">
        <f>[1]Database!$A1338</f>
        <v>V-CBL-S9C-B</v>
      </c>
      <c r="J1338" s="329" t="str">
        <f ca="1">IFERROR(VLOOKUP(ROWS($J$2:J1338),$A$2:$B$7000,2,0),"")</f>
        <v>V-CBL-S15C-W</v>
      </c>
    </row>
    <row r="1339" spans="1:10">
      <c r="A1339" s="330">
        <f ca="1">IF(ISNUMBER(SEARCH($L$2,[1]Database!$A1339)),MAX($A$1:A1338)+1,0)</f>
        <v>1335</v>
      </c>
      <c r="B1339" s="625" t="str">
        <f>[1]Database!$A1339</f>
        <v>V-CBL-S6C-W</v>
      </c>
      <c r="J1339" s="329" t="str">
        <f ca="1">IFERROR(VLOOKUP(ROWS($J$2:J1339),$A$2:$B$7000,2,0),"")</f>
        <v>V-CBL-S15C-B</v>
      </c>
    </row>
    <row r="1340" spans="1:10">
      <c r="A1340" s="330">
        <f ca="1">IF(ISNUMBER(SEARCH($L$2,[1]Database!$A1340)),MAX($A$1:A1339)+1,0)</f>
        <v>1336</v>
      </c>
      <c r="B1340" s="625" t="str">
        <f>[1]Database!$A1340</f>
        <v>V-CBL-S6C-B</v>
      </c>
      <c r="J1340" s="329" t="str">
        <f ca="1">IFERROR(VLOOKUP(ROWS($J$2:J1340),$A$2:$B$7000,2,0),"")</f>
        <v>TPMC-V-CBL-S9-W</v>
      </c>
    </row>
    <row r="1341" spans="1:10">
      <c r="A1341" s="330">
        <f ca="1">IF(ISNUMBER(SEARCH($L$2,[1]Database!$A1341)),MAX($A$1:A1340)+1,0)</f>
        <v>1337</v>
      </c>
      <c r="B1341" s="625" t="str">
        <f>[1]Database!$A1341</f>
        <v>V-CBL-S15C-W</v>
      </c>
      <c r="J1341" s="329" t="str">
        <f ca="1">IFERROR(VLOOKUP(ROWS($J$2:J1341),$A$2:$B$7000,2,0),"")</f>
        <v>TPMC-V-CBL-S9-B</v>
      </c>
    </row>
    <row r="1342" spans="1:10">
      <c r="A1342" s="330">
        <f ca="1">IF(ISNUMBER(SEARCH($L$2,[1]Database!$A1342)),MAX($A$1:A1341)+1,0)</f>
        <v>1338</v>
      </c>
      <c r="B1342" s="625" t="str">
        <f>[1]Database!$A1342</f>
        <v>V-CBL-S15C-B</v>
      </c>
      <c r="J1342" s="329" t="str">
        <f ca="1">IFERROR(VLOOKUP(ROWS($J$2:J1342),$A$2:$B$7000,2,0),"")</f>
        <v>GLPPA-REMOTE-USER</v>
      </c>
    </row>
    <row r="1343" spans="1:10">
      <c r="A1343" s="330">
        <f ca="1">IF(ISNUMBER(SEARCH($L$2,[1]Database!$A1343)),MAX($A$1:A1342)+1,0)</f>
        <v>1339</v>
      </c>
      <c r="B1343" s="625" t="str">
        <f>[1]Database!$A1343</f>
        <v>TPMC-V-CBL-S9-W</v>
      </c>
      <c r="J1343" s="329" t="str">
        <f ca="1">IFERROR(VLOOKUP(ROWS($J$2:J1343),$A$2:$B$7000,2,0),"")</f>
        <v>USB-EXT</v>
      </c>
    </row>
    <row r="1344" spans="1:10">
      <c r="A1344" s="330">
        <f ca="1">IF(ISNUMBER(SEARCH($L$2,[1]Database!$A1344)),MAX($A$1:A1343)+1,0)</f>
        <v>1340</v>
      </c>
      <c r="B1344" s="625" t="str">
        <f>[1]Database!$A1344</f>
        <v>TPMC-V-CBL-S9-B</v>
      </c>
      <c r="J1344" s="329" t="str">
        <f ca="1">IFERROR(VLOOKUP(ROWS($J$2:J1344),$A$2:$B$7000,2,0),"")</f>
        <v>WMKU-4SM-W-S</v>
      </c>
    </row>
    <row r="1345" spans="1:10">
      <c r="A1345" s="330">
        <f ca="1">IF(ISNUMBER(SEARCH($L$2,[1]Database!$A1345)),MAX($A$1:A1344)+1,0)</f>
        <v>1341</v>
      </c>
      <c r="B1345" s="625" t="str">
        <f>[1]Database!$A1345</f>
        <v>GLPPA-REMOTE-USER</v>
      </c>
      <c r="J1345" s="329" t="str">
        <f ca="1">IFERROR(VLOOKUP(ROWS($J$2:J1345),$A$2:$B$7000,2,0),"")</f>
        <v>WMKU-4SM-B-S</v>
      </c>
    </row>
    <row r="1346" spans="1:10">
      <c r="A1346" s="330">
        <f ca="1">IF(ISNUMBER(SEARCH($L$2,[1]Database!$A1346)),MAX($A$1:A1345)+1,0)</f>
        <v>1342</v>
      </c>
      <c r="B1346" s="625" t="str">
        <f>[1]Database!$A1346</f>
        <v>USB-EXT</v>
      </c>
      <c r="J1346" s="329" t="str">
        <f ca="1">IFERROR(VLOOKUP(ROWS($J$2:J1346),$A$2:$B$7000,2,0),"")</f>
        <v>PMTW-50-W</v>
      </c>
    </row>
    <row r="1347" spans="1:10">
      <c r="A1347" s="330">
        <f ca="1">IF(ISNUMBER(SEARCH($L$2,[1]Database!$A1347)),MAX($A$1:A1346)+1,0)</f>
        <v>1343</v>
      </c>
      <c r="B1347" s="625" t="str">
        <f>[1]Database!$A1347</f>
        <v>WMKU-4SM-W-S</v>
      </c>
      <c r="J1347" s="329" t="str">
        <f ca="1">IFERROR(VLOOKUP(ROWS($J$2:J1347),$A$2:$B$7000,2,0),"")</f>
        <v>PMTC-50-6W</v>
      </c>
    </row>
    <row r="1348" spans="1:10">
      <c r="A1348" s="330">
        <f ca="1">IF(ISNUMBER(SEARCH($L$2,[1]Database!$A1348)),MAX($A$1:A1347)+1,0)</f>
        <v>1344</v>
      </c>
      <c r="B1348" s="625" t="str">
        <f>[1]Database!$A1348</f>
        <v>WMKU-4SM-B-S</v>
      </c>
      <c r="J1348" s="329" t="str">
        <f ca="1">IFERROR(VLOOKUP(ROWS($J$2:J1348),$A$2:$B$7000,2,0),"")</f>
        <v>CLWI-DIMUEX-W</v>
      </c>
    </row>
    <row r="1349" spans="1:10">
      <c r="A1349" s="330">
        <f ca="1">IF(ISNUMBER(SEARCH($L$2,[1]Database!$A1349)),MAX($A$1:A1348)+1,0)</f>
        <v>1345</v>
      </c>
      <c r="B1349" s="625" t="str">
        <f>[1]Database!$A1349</f>
        <v>PMTW-50-W</v>
      </c>
      <c r="J1349" s="329" t="str">
        <f ca="1">IFERROR(VLOOKUP(ROWS($J$2:J1349),$A$2:$B$7000,2,0),"")</f>
        <v>CLWI-DIMUEX-ANTH</v>
      </c>
    </row>
    <row r="1350" spans="1:10">
      <c r="A1350" s="330">
        <f ca="1">IF(ISNUMBER(SEARCH($L$2,[1]Database!$A1350)),MAX($A$1:A1349)+1,0)</f>
        <v>1346</v>
      </c>
      <c r="B1350" s="625" t="str">
        <f>[1]Database!$A1350</f>
        <v>PMTC-50-6W</v>
      </c>
      <c r="J1350" s="329" t="str">
        <f ca="1">IFERROR(VLOOKUP(ROWS($J$2:J1350),$A$2:$B$7000,2,0),"")</f>
        <v>CAEN-UMP2X2</v>
      </c>
    </row>
    <row r="1351" spans="1:10">
      <c r="A1351" s="330">
        <f ca="1">IF(ISNUMBER(SEARCH($L$2,[1]Database!$A1351)),MAX($A$1:A1350)+1,0)</f>
        <v>1347</v>
      </c>
      <c r="B1351" s="625" t="str">
        <f>[1]Database!$A1351</f>
        <v>CLWI-DIMUEX-W</v>
      </c>
      <c r="J1351" s="329" t="str">
        <f ca="1">IFERROR(VLOOKUP(ROWS($J$2:J1351),$A$2:$B$7000,2,0),"")</f>
        <v>CAEN-UMP2X1</v>
      </c>
    </row>
    <row r="1352" spans="1:10">
      <c r="A1352" s="330">
        <f ca="1">IF(ISNUMBER(SEARCH($L$2,[1]Database!$A1352)),MAX($A$1:A1351)+1,0)</f>
        <v>1348</v>
      </c>
      <c r="B1352" s="625" t="str">
        <f>[1]Database!$A1352</f>
        <v>CLWI-DIMUEX-ANTH</v>
      </c>
      <c r="J1352" s="329" t="str">
        <f ca="1">IFERROR(VLOOKUP(ROWS($J$2:J1352),$A$2:$B$7000,2,0),"")</f>
        <v>CAEN-UMP1X2</v>
      </c>
    </row>
    <row r="1353" spans="1:10">
      <c r="A1353" s="330">
        <f ca="1">IF(ISNUMBER(SEARCH($L$2,[1]Database!$A1353)),MAX($A$1:A1352)+1,0)</f>
        <v>1349</v>
      </c>
      <c r="B1353" s="625" t="str">
        <f>[1]Database!$A1353</f>
        <v>CAEN-UMP2X2</v>
      </c>
      <c r="J1353" s="329" t="str">
        <f ca="1">IFERROR(VLOOKUP(ROWS($J$2:J1353),$A$2:$B$7000,2,0),"")</f>
        <v>CAEN-UMP1X1</v>
      </c>
    </row>
    <row r="1354" spans="1:10">
      <c r="A1354" s="330">
        <f ca="1">IF(ISNUMBER(SEARCH($L$2,[1]Database!$A1354)),MAX($A$1:A1353)+1,0)</f>
        <v>1350</v>
      </c>
      <c r="B1354" s="625" t="str">
        <f>[1]Database!$A1354</f>
        <v>CAEN-UMP2X1</v>
      </c>
      <c r="J1354" s="329" t="str">
        <f ca="1">IFERROR(VLOOKUP(ROWS($J$2:J1354),$A$2:$B$7000,2,0),"")</f>
        <v>C2N-UNI8IO</v>
      </c>
    </row>
    <row r="1355" spans="1:10">
      <c r="A1355" s="330">
        <f ca="1">IF(ISNUMBER(SEARCH($L$2,[1]Database!$A1355)),MAX($A$1:A1354)+1,0)</f>
        <v>1351</v>
      </c>
      <c r="B1355" s="625" t="str">
        <f>[1]Database!$A1355</f>
        <v>CAEN-UMP1X2</v>
      </c>
      <c r="J1355" s="329" t="str">
        <f ca="1">IFERROR(VLOOKUP(ROWS($J$2:J1355),$A$2:$B$7000,2,0),"")</f>
        <v>CEN-UPS1250</v>
      </c>
    </row>
    <row r="1356" spans="1:10">
      <c r="A1356" s="330">
        <f ca="1">IF(ISNUMBER(SEARCH($L$2,[1]Database!$A1356)),MAX($A$1:A1355)+1,0)</f>
        <v>1352</v>
      </c>
      <c r="B1356" s="625" t="str">
        <f>[1]Database!$A1356</f>
        <v>CAEN-UMP1X1</v>
      </c>
      <c r="J1356" s="329" t="str">
        <f ca="1">IFERROR(VLOOKUP(ROWS($J$2:J1356),$A$2:$B$7000,2,0),"")</f>
        <v>CN-TVAV</v>
      </c>
    </row>
    <row r="1357" spans="1:10">
      <c r="A1357" s="330">
        <f ca="1">IF(ISNUMBER(SEARCH($L$2,[1]Database!$A1357)),MAX($A$1:A1356)+1,0)</f>
        <v>1353</v>
      </c>
      <c r="B1357" s="625" t="str">
        <f>[1]Database!$A1357</f>
        <v>C2N-UNI8IO</v>
      </c>
      <c r="J1357" s="329" t="str">
        <f ca="1">IFERROR(VLOOKUP(ROWS($J$2:J1357),$A$2:$B$7000,2,0),"")</f>
        <v>CNXRMCS</v>
      </c>
    </row>
    <row r="1358" spans="1:10">
      <c r="A1358" s="330">
        <f ca="1">IF(ISNUMBER(SEARCH($L$2,[1]Database!$A1358)),MAX($A$1:A1357)+1,0)</f>
        <v>1354</v>
      </c>
      <c r="B1358" s="625" t="str">
        <f>[1]Database!$A1358</f>
        <v>CEN-UPS1250</v>
      </c>
      <c r="J1358" s="329" t="str">
        <f ca="1">IFERROR(VLOOKUP(ROWS($J$2:J1358),$A$2:$B$7000,2,0),"")</f>
        <v>C2N-TTVFM</v>
      </c>
    </row>
    <row r="1359" spans="1:10">
      <c r="A1359" s="330">
        <f ca="1">IF(ISNUMBER(SEARCH($L$2,[1]Database!$A1359)),MAX($A$1:A1358)+1,0)</f>
        <v>1355</v>
      </c>
      <c r="B1359" s="625" t="str">
        <f>[1]Database!$A1359</f>
        <v>CN-TVAV</v>
      </c>
      <c r="J1359" s="329" t="str">
        <f ca="1">IFERROR(VLOOKUP(ROWS($J$2:J1359),$A$2:$B$7000,2,0),"")</f>
        <v>CEN-TRACK-AUDIONET</v>
      </c>
    </row>
    <row r="1360" spans="1:10">
      <c r="A1360" s="330">
        <f ca="1">IF(ISNUMBER(SEARCH($L$2,[1]Database!$A1360)),MAX($A$1:A1359)+1,0)</f>
        <v>1356</v>
      </c>
      <c r="B1360" s="625" t="str">
        <f>[1]Database!$A1360</f>
        <v>CNXRMCS</v>
      </c>
      <c r="J1360" s="329" t="str">
        <f ca="1">IFERROR(VLOOKUP(ROWS($J$2:J1360),$A$2:$B$7000,2,0),"")</f>
        <v>CEN-TRACK-AMFMXMD</v>
      </c>
    </row>
    <row r="1361" spans="1:10">
      <c r="A1361" s="330">
        <f ca="1">IF(ISNUMBER(SEARCH($L$2,[1]Database!$A1361)),MAX($A$1:A1360)+1,0)</f>
        <v>1357</v>
      </c>
      <c r="B1361" s="625" t="str">
        <f>[1]Database!$A1361</f>
        <v>C2N-TTVFM</v>
      </c>
      <c r="J1361" s="329" t="str">
        <f ca="1">IFERROR(VLOOKUP(ROWS($J$2:J1361),$A$2:$B$7000,2,0),"")</f>
        <v>CEN-TRACK-AMFM2</v>
      </c>
    </row>
    <row r="1362" spans="1:10">
      <c r="A1362" s="330">
        <f ca="1">IF(ISNUMBER(SEARCH($L$2,[1]Database!$A1362)),MAX($A$1:A1361)+1,0)</f>
        <v>1358</v>
      </c>
      <c r="B1362" s="625" t="str">
        <f>[1]Database!$A1362</f>
        <v>CEN-TRACK-AUDIONET</v>
      </c>
      <c r="J1362" s="329" t="str">
        <f ca="1">IFERROR(VLOOKUP(ROWS($J$2:J1362),$A$2:$B$7000,2,0),"")</f>
        <v>TMK-4000L</v>
      </c>
    </row>
    <row r="1363" spans="1:10">
      <c r="A1363" s="330">
        <f ca="1">IF(ISNUMBER(SEARCH($L$2,[1]Database!$A1363)),MAX($A$1:A1362)+1,0)</f>
        <v>1359</v>
      </c>
      <c r="B1363" s="625" t="str">
        <f>[1]Database!$A1363</f>
        <v>CEN-TRACK-AMFMXMD</v>
      </c>
      <c r="J1363" s="329" t="str">
        <f ca="1">IFERROR(VLOOKUP(ROWS($J$2:J1363),$A$2:$B$7000,2,0),"")</f>
        <v>TMK-12L</v>
      </c>
    </row>
    <row r="1364" spans="1:10">
      <c r="A1364" s="330">
        <f ca="1">IF(ISNUMBER(SEARCH($L$2,[1]Database!$A1364)),MAX($A$1:A1363)+1,0)</f>
        <v>1360</v>
      </c>
      <c r="B1364" s="625" t="str">
        <f>[1]Database!$A1364</f>
        <v>CEN-TRACK-AMFM2</v>
      </c>
      <c r="J1364" s="329" t="str">
        <f ca="1">IFERROR(VLOOKUP(ROWS($J$2:J1364),$A$2:$B$7000,2,0),"")</f>
        <v>TMK-1000L</v>
      </c>
    </row>
    <row r="1365" spans="1:10">
      <c r="A1365" s="330">
        <f ca="1">IF(ISNUMBER(SEARCH($L$2,[1]Database!$A1365)),MAX($A$1:A1364)+1,0)</f>
        <v>1361</v>
      </c>
      <c r="B1365" s="625" t="str">
        <f>[1]Database!$A1365</f>
        <v>TMK-4000L</v>
      </c>
      <c r="J1365" s="329" t="str">
        <f ca="1">IFERROR(VLOOKUP(ROWS($J$2:J1365),$A$2:$B$7000,2,0),"")</f>
        <v>TST-600-DSW-TMK</v>
      </c>
    </row>
    <row r="1366" spans="1:10">
      <c r="A1366" s="330">
        <f ca="1">IF(ISNUMBER(SEARCH($L$2,[1]Database!$A1366)),MAX($A$1:A1365)+1,0)</f>
        <v>1362</v>
      </c>
      <c r="B1366" s="625" t="str">
        <f>[1]Database!$A1366</f>
        <v>TMK-12L</v>
      </c>
      <c r="J1366" s="329" t="str">
        <f ca="1">IFERROR(VLOOKUP(ROWS($J$2:J1366),$A$2:$B$7000,2,0),"")</f>
        <v>TMK-8X-DSW</v>
      </c>
    </row>
    <row r="1367" spans="1:10">
      <c r="A1367" s="330">
        <f ca="1">IF(ISNUMBER(SEARCH($L$2,[1]Database!$A1367)),MAX($A$1:A1366)+1,0)</f>
        <v>1363</v>
      </c>
      <c r="B1367" s="625" t="str">
        <f>[1]Database!$A1367</f>
        <v>TMK-1000L</v>
      </c>
      <c r="J1367" s="329" t="str">
        <f ca="1">IFERROR(VLOOKUP(ROWS($J$2:J1367),$A$2:$B$7000,2,0),"")</f>
        <v>TMK-9L</v>
      </c>
    </row>
    <row r="1368" spans="1:10">
      <c r="A1368" s="330">
        <f ca="1">IF(ISNUMBER(SEARCH($L$2,[1]Database!$A1368)),MAX($A$1:A1367)+1,0)</f>
        <v>1364</v>
      </c>
      <c r="B1368" s="625" t="str">
        <f>[1]Database!$A1368</f>
        <v>TST-600-DSW-TMK</v>
      </c>
      <c r="J1368" s="329" t="str">
        <f ca="1">IFERROR(VLOOKUP(ROWS($J$2:J1368),$A$2:$B$7000,2,0),"")</f>
        <v>TMK-6X-DSW</v>
      </c>
    </row>
    <row r="1369" spans="1:10">
      <c r="A1369" s="330">
        <f ca="1">IF(ISNUMBER(SEARCH($L$2,[1]Database!$A1369)),MAX($A$1:A1368)+1,0)</f>
        <v>1365</v>
      </c>
      <c r="B1369" s="625" t="str">
        <f>[1]Database!$A1369</f>
        <v>TMK-8X-DSW</v>
      </c>
      <c r="J1369" s="329" t="str">
        <f ca="1">IFERROR(VLOOKUP(ROWS($J$2:J1369),$A$2:$B$7000,2,0),"")</f>
        <v>TMK-6L</v>
      </c>
    </row>
    <row r="1370" spans="1:10">
      <c r="A1370" s="330">
        <f ca="1">IF(ISNUMBER(SEARCH($L$2,[1]Database!$A1370)),MAX($A$1:A1369)+1,0)</f>
        <v>1366</v>
      </c>
      <c r="B1370" s="625" t="str">
        <f>[1]Database!$A1370</f>
        <v>TMK-9L</v>
      </c>
      <c r="J1370" s="329" t="str">
        <f ca="1">IFERROR(VLOOKUP(ROWS($J$2:J1370),$A$2:$B$7000,2,0),"")</f>
        <v>TPS/TPMC-CBL-T9-W</v>
      </c>
    </row>
    <row r="1371" spans="1:10">
      <c r="A1371" s="330">
        <f ca="1">IF(ISNUMBER(SEARCH($L$2,[1]Database!$A1371)),MAX($A$1:A1370)+1,0)</f>
        <v>1367</v>
      </c>
      <c r="B1371" s="625" t="str">
        <f>[1]Database!$A1371</f>
        <v>TMK-6X-DSW</v>
      </c>
      <c r="J1371" s="329" t="str">
        <f ca="1">IFERROR(VLOOKUP(ROWS($J$2:J1371),$A$2:$B$7000,2,0),"")</f>
        <v>TPS/TPMC-CBL-T9-B</v>
      </c>
    </row>
    <row r="1372" spans="1:10">
      <c r="A1372" s="330">
        <f ca="1">IF(ISNUMBER(SEARCH($L$2,[1]Database!$A1372)),MAX($A$1:A1371)+1,0)</f>
        <v>1368</v>
      </c>
      <c r="B1372" s="625" t="str">
        <f>[1]Database!$A1372</f>
        <v>TMK-6L</v>
      </c>
      <c r="J1372" s="329" t="str">
        <f ca="1">IFERROR(VLOOKUP(ROWS($J$2:J1372),$A$2:$B$7000,2,0),"")</f>
        <v>TPS/TPMC-CBL-T6-W</v>
      </c>
    </row>
    <row r="1373" spans="1:10">
      <c r="A1373" s="330">
        <f ca="1">IF(ISNUMBER(SEARCH($L$2,[1]Database!$A1373)),MAX($A$1:A1372)+1,0)</f>
        <v>1369</v>
      </c>
      <c r="B1373" s="625" t="str">
        <f>[1]Database!$A1373</f>
        <v>TPS/TPMC-CBL-T9-W</v>
      </c>
      <c r="J1373" s="329" t="str">
        <f ca="1">IFERROR(VLOOKUP(ROWS($J$2:J1373),$A$2:$B$7000,2,0),"")</f>
        <v>TPS/TPMC-CBL-T6-B</v>
      </c>
    </row>
    <row r="1374" spans="1:10">
      <c r="A1374" s="330">
        <f ca="1">IF(ISNUMBER(SEARCH($L$2,[1]Database!$A1374)),MAX($A$1:A1373)+1,0)</f>
        <v>1370</v>
      </c>
      <c r="B1374" s="625" t="str">
        <f>[1]Database!$A1374</f>
        <v>TPS/TPMC-CBL-T9-B</v>
      </c>
      <c r="J1374" s="329" t="str">
        <f ca="1">IFERROR(VLOOKUP(ROWS($J$2:J1374),$A$2:$B$7000,2,0),"")</f>
        <v>TPS/TPMC-CBL-T3-W</v>
      </c>
    </row>
    <row r="1375" spans="1:10">
      <c r="A1375" s="330">
        <f ca="1">IF(ISNUMBER(SEARCH($L$2,[1]Database!$A1375)),MAX($A$1:A1374)+1,0)</f>
        <v>1371</v>
      </c>
      <c r="B1375" s="625" t="str">
        <f>[1]Database!$A1375</f>
        <v>TPS/TPMC-CBL-T6-W</v>
      </c>
      <c r="J1375" s="329" t="str">
        <f ca="1">IFERROR(VLOOKUP(ROWS($J$2:J1375),$A$2:$B$7000,2,0),"")</f>
        <v>TPS/TPMC-CBL-T3-B</v>
      </c>
    </row>
    <row r="1376" spans="1:10">
      <c r="A1376" s="330">
        <f ca="1">IF(ISNUMBER(SEARCH($L$2,[1]Database!$A1376)),MAX($A$1:A1375)+1,0)</f>
        <v>1372</v>
      </c>
      <c r="B1376" s="625" t="str">
        <f>[1]Database!$A1376</f>
        <v>TPS/TPMC-CBL-T6-B</v>
      </c>
      <c r="J1376" s="329" t="str">
        <f ca="1">IFERROR(VLOOKUP(ROWS($J$2:J1376),$A$2:$B$7000,2,0),"")</f>
        <v>SW-VMK-WIN</v>
      </c>
    </row>
    <row r="1377" spans="1:10">
      <c r="A1377" s="330">
        <f ca="1">IF(ISNUMBER(SEARCH($L$2,[1]Database!$A1377)),MAX($A$1:A1376)+1,0)</f>
        <v>1373</v>
      </c>
      <c r="B1377" s="625" t="str">
        <f>[1]Database!$A1377</f>
        <v>TPS/TPMC-CBL-T3-W</v>
      </c>
      <c r="J1377" s="329" t="str">
        <f ca="1">IFERROR(VLOOKUP(ROWS($J$2:J1377),$A$2:$B$7000,2,0),"")</f>
        <v>CAPTURE-TPMC-4SM-W-S</v>
      </c>
    </row>
    <row r="1378" spans="1:10">
      <c r="A1378" s="330">
        <f ca="1">IF(ISNUMBER(SEARCH($L$2,[1]Database!$A1378)),MAX($A$1:A1377)+1,0)</f>
        <v>1374</v>
      </c>
      <c r="B1378" s="625" t="str">
        <f>[1]Database!$A1378</f>
        <v>TPS/TPMC-CBL-T3-B</v>
      </c>
      <c r="J1378" s="329" t="str">
        <f ca="1">IFERROR(VLOOKUP(ROWS($J$2:J1378),$A$2:$B$7000,2,0),"")</f>
        <v>CAPTURE-TPMC-4SM-B-S</v>
      </c>
    </row>
    <row r="1379" spans="1:10">
      <c r="A1379" s="330">
        <f ca="1">IF(ISNUMBER(SEARCH($L$2,[1]Database!$A1379)),MAX($A$1:A1378)+1,0)</f>
        <v>1375</v>
      </c>
      <c r="B1379" s="625" t="str">
        <f>[1]Database!$A1379</f>
        <v>SW-VMK-WIN</v>
      </c>
      <c r="J1379" s="329" t="str">
        <f ca="1">IFERROR(VLOOKUP(ROWS($J$2:J1379),$A$2:$B$7000,2,0),"")</f>
        <v>STI-CP2EPAK-C17</v>
      </c>
    </row>
    <row r="1380" spans="1:10">
      <c r="A1380" s="330">
        <f ca="1">IF(ISNUMBER(SEARCH($L$2,[1]Database!$A1380)),MAX($A$1:A1379)+1,0)</f>
        <v>1376</v>
      </c>
      <c r="B1380" s="625" t="str">
        <f>[1]Database!$A1380</f>
        <v>CAPTURE-TPMC-4SM-W-S</v>
      </c>
      <c r="J1380" s="329" t="str">
        <f ca="1">IFERROR(VLOOKUP(ROWS($J$2:J1380),$A$2:$B$7000,2,0),"")</f>
        <v>ST-CP2EPAK-C17</v>
      </c>
    </row>
    <row r="1381" spans="1:10">
      <c r="A1381" s="330">
        <f ca="1">IF(ISNUMBER(SEARCH($L$2,[1]Database!$A1381)),MAX($A$1:A1380)+1,0)</f>
        <v>1377</v>
      </c>
      <c r="B1381" s="625" t="str">
        <f>[1]Database!$A1381</f>
        <v>CAPTURE-TPMC-4SM-B-S</v>
      </c>
      <c r="J1381" s="329" t="str">
        <f ca="1">IFERROR(VLOOKUP(ROWS($J$2:J1381),$A$2:$B$7000,2,0),"")</f>
        <v>STI-AV2PAK-C17</v>
      </c>
    </row>
    <row r="1382" spans="1:10">
      <c r="A1382" s="330">
        <f ca="1">IF(ISNUMBER(SEARCH($L$2,[1]Database!$A1382)),MAX($A$1:A1381)+1,0)</f>
        <v>1378</v>
      </c>
      <c r="B1382" s="625" t="str">
        <f>[1]Database!$A1382</f>
        <v>STI-CP2EPAK-C17</v>
      </c>
      <c r="J1382" s="329" t="str">
        <f ca="1">IFERROR(VLOOKUP(ROWS($J$2:J1382),$A$2:$B$7000,2,0),"")</f>
        <v>ST-AV2PAK-C17</v>
      </c>
    </row>
    <row r="1383" spans="1:10">
      <c r="A1383" s="330">
        <f ca="1">IF(ISNUMBER(SEARCH($L$2,[1]Database!$A1383)),MAX($A$1:A1382)+1,0)</f>
        <v>1379</v>
      </c>
      <c r="B1383" s="625" t="str">
        <f>[1]Database!$A1383</f>
        <v>ST-CP2EPAK-C17</v>
      </c>
      <c r="J1383" s="329" t="str">
        <f ca="1">IFERROR(VLOOKUP(ROWS($J$2:J1383),$A$2:$B$7000,2,0),"")</f>
        <v>MP2EPAK-TPS-1700</v>
      </c>
    </row>
    <row r="1384" spans="1:10">
      <c r="A1384" s="330">
        <f ca="1">IF(ISNUMBER(SEARCH($L$2,[1]Database!$A1384)),MAX($A$1:A1383)+1,0)</f>
        <v>1380</v>
      </c>
      <c r="B1384" s="625" t="str">
        <f>[1]Database!$A1384</f>
        <v>STI-AV2PAK-C17</v>
      </c>
      <c r="J1384" s="329" t="str">
        <f ca="1">IFERROR(VLOOKUP(ROWS($J$2:J1384),$A$2:$B$7000,2,0),"")</f>
        <v>CLTI-4IND</v>
      </c>
    </row>
    <row r="1385" spans="1:10">
      <c r="A1385" s="330">
        <f ca="1">IF(ISNUMBER(SEARCH($L$2,[1]Database!$A1385)),MAX($A$1:A1384)+1,0)</f>
        <v>1381</v>
      </c>
      <c r="B1385" s="625" t="str">
        <f>[1]Database!$A1385</f>
        <v>ST-AV2PAK-C17</v>
      </c>
      <c r="J1385" s="329" t="str">
        <f ca="1">IFERROR(VLOOKUP(ROWS($J$2:J1385),$A$2:$B$7000,2,0),"")</f>
        <v>CLTI-4HSW4</v>
      </c>
    </row>
    <row r="1386" spans="1:10">
      <c r="A1386" s="330">
        <f ca="1">IF(ISNUMBER(SEARCH($L$2,[1]Database!$A1386)),MAX($A$1:A1385)+1,0)</f>
        <v>1382</v>
      </c>
      <c r="B1386" s="625" t="str">
        <f>[1]Database!$A1386</f>
        <v>MP2EPAK-TPS-1700</v>
      </c>
      <c r="J1386" s="329" t="str">
        <f ca="1">IFERROR(VLOOKUP(ROWS($J$2:J1386),$A$2:$B$7000,2,0),"")</f>
        <v>CLTI-2IND</v>
      </c>
    </row>
    <row r="1387" spans="1:10">
      <c r="A1387" s="330">
        <f ca="1">IF(ISNUMBER(SEARCH($L$2,[1]Database!$A1387)),MAX($A$1:A1386)+1,0)</f>
        <v>1383</v>
      </c>
      <c r="B1387" s="625" t="str">
        <f>[1]Database!$A1387</f>
        <v>CLTI-4IND</v>
      </c>
      <c r="J1387" s="329" t="str">
        <f ca="1">IFERROR(VLOOKUP(ROWS($J$2:J1387),$A$2:$B$7000,2,0),"")</f>
        <v>CLTI-2DIM8</v>
      </c>
    </row>
    <row r="1388" spans="1:10">
      <c r="A1388" s="330">
        <f ca="1">IF(ISNUMBER(SEARCH($L$2,[1]Database!$A1388)),MAX($A$1:A1387)+1,0)</f>
        <v>1384</v>
      </c>
      <c r="B1388" s="625" t="str">
        <f>[1]Database!$A1388</f>
        <v>CLTI-4HSW4</v>
      </c>
      <c r="J1388" s="329" t="str">
        <f ca="1">IFERROR(VLOOKUP(ROWS($J$2:J1388),$A$2:$B$7000,2,0),"")</f>
        <v>CLTI-2DIM2</v>
      </c>
    </row>
    <row r="1389" spans="1:10">
      <c r="A1389" s="330">
        <f ca="1">IF(ISNUMBER(SEARCH($L$2,[1]Database!$A1389)),MAX($A$1:A1388)+1,0)</f>
        <v>1385</v>
      </c>
      <c r="B1389" s="625" t="str">
        <f>[1]Database!$A1389</f>
        <v>CLTI-2IND</v>
      </c>
      <c r="J1389" s="329" t="str">
        <f ca="1">IFERROR(VLOOKUP(ROWS($J$2:J1389),$A$2:$B$7000,2,0),"")</f>
        <v>CLTI-1MC4</v>
      </c>
    </row>
    <row r="1390" spans="1:10">
      <c r="A1390" s="330">
        <f ca="1">IF(ISNUMBER(SEARCH($L$2,[1]Database!$A1390)),MAX($A$1:A1389)+1,0)</f>
        <v>1386</v>
      </c>
      <c r="B1390" s="625" t="str">
        <f>[1]Database!$A1390</f>
        <v>CLTI-2DIM8</v>
      </c>
      <c r="J1390" s="329" t="str">
        <f ca="1">IFERROR(VLOOKUP(ROWS($J$2:J1390),$A$2:$B$7000,2,0),"")</f>
        <v>CLTI-1DIM4</v>
      </c>
    </row>
    <row r="1391" spans="1:10">
      <c r="A1391" s="330">
        <f ca="1">IF(ISNUMBER(SEARCH($L$2,[1]Database!$A1391)),MAX($A$1:A1390)+1,0)</f>
        <v>1387</v>
      </c>
      <c r="B1391" s="625" t="str">
        <f>[1]Database!$A1391</f>
        <v>CLTI-2DIM2</v>
      </c>
      <c r="J1391" s="329" t="str">
        <f ca="1">IFERROR(VLOOKUP(ROWS($J$2:J1391),$A$2:$B$7000,2,0),"")</f>
        <v>CLTI-1DELV4</v>
      </c>
    </row>
    <row r="1392" spans="1:10">
      <c r="A1392" s="330">
        <f ca="1">IF(ISNUMBER(SEARCH($L$2,[1]Database!$A1392)),MAX($A$1:A1391)+1,0)</f>
        <v>1388</v>
      </c>
      <c r="B1392" s="625" t="str">
        <f>[1]Database!$A1392</f>
        <v>CLTI-1MC4</v>
      </c>
      <c r="J1392" s="329" t="str">
        <f ca="1">IFERROR(VLOOKUP(ROWS($J$2:J1392),$A$2:$B$7000,2,0),"")</f>
        <v>CLT-PWS75</v>
      </c>
    </row>
    <row r="1393" spans="1:10">
      <c r="A1393" s="330">
        <f ca="1">IF(ISNUMBER(SEARCH($L$2,[1]Database!$A1393)),MAX($A$1:A1392)+1,0)</f>
        <v>1389</v>
      </c>
      <c r="B1393" s="625" t="str">
        <f>[1]Database!$A1393</f>
        <v>CLTI-1DIM4</v>
      </c>
      <c r="J1393" s="329" t="str">
        <f ca="1">IFERROR(VLOOKUP(ROWS($J$2:J1393),$A$2:$B$7000,2,0),"")</f>
        <v>CLT-4IND</v>
      </c>
    </row>
    <row r="1394" spans="1:10">
      <c r="A1394" s="330">
        <f ca="1">IF(ISNUMBER(SEARCH($L$2,[1]Database!$A1394)),MAX($A$1:A1393)+1,0)</f>
        <v>1390</v>
      </c>
      <c r="B1394" s="625" t="str">
        <f>[1]Database!$A1394</f>
        <v>CLTI-1DELV4</v>
      </c>
      <c r="J1394" s="329" t="str">
        <f ca="1">IFERROR(VLOOKUP(ROWS($J$2:J1394),$A$2:$B$7000,2,0),"")</f>
        <v>CLT-4HSW4</v>
      </c>
    </row>
    <row r="1395" spans="1:10">
      <c r="A1395" s="330">
        <f ca="1">IF(ISNUMBER(SEARCH($L$2,[1]Database!$A1395)),MAX($A$1:A1394)+1,0)</f>
        <v>1391</v>
      </c>
      <c r="B1395" s="625" t="str">
        <f>[1]Database!$A1395</f>
        <v>CLT-PWS75</v>
      </c>
      <c r="J1395" s="329" t="str">
        <f ca="1">IFERROR(VLOOKUP(ROWS($J$2:J1395),$A$2:$B$7000,2,0),"")</f>
        <v>CLT-2IND</v>
      </c>
    </row>
    <row r="1396" spans="1:10">
      <c r="A1396" s="330">
        <f ca="1">IF(ISNUMBER(SEARCH($L$2,[1]Database!$A1396)),MAX($A$1:A1395)+1,0)</f>
        <v>1392</v>
      </c>
      <c r="B1396" s="625" t="str">
        <f>[1]Database!$A1396</f>
        <v>CLT-4IND</v>
      </c>
      <c r="J1396" s="329" t="str">
        <f ca="1">IFERROR(VLOOKUP(ROWS($J$2:J1396),$A$2:$B$7000,2,0),"")</f>
        <v>CLT-2DIM8</v>
      </c>
    </row>
    <row r="1397" spans="1:10">
      <c r="A1397" s="330">
        <f ca="1">IF(ISNUMBER(SEARCH($L$2,[1]Database!$A1397)),MAX($A$1:A1396)+1,0)</f>
        <v>1393</v>
      </c>
      <c r="B1397" s="625" t="str">
        <f>[1]Database!$A1397</f>
        <v>CLT-4HSW4</v>
      </c>
      <c r="J1397" s="329" t="str">
        <f ca="1">IFERROR(VLOOKUP(ROWS($J$2:J1397),$A$2:$B$7000,2,0),"")</f>
        <v>CLT-2DIM2</v>
      </c>
    </row>
    <row r="1398" spans="1:10">
      <c r="A1398" s="330">
        <f ca="1">IF(ISNUMBER(SEARCH($L$2,[1]Database!$A1398)),MAX($A$1:A1397)+1,0)</f>
        <v>1394</v>
      </c>
      <c r="B1398" s="625" t="str">
        <f>[1]Database!$A1398</f>
        <v>CLT-2IND</v>
      </c>
      <c r="J1398" s="329" t="str">
        <f ca="1">IFERROR(VLOOKUP(ROWS($J$2:J1398),$A$2:$B$7000,2,0),"")</f>
        <v>CLT-1MC4</v>
      </c>
    </row>
    <row r="1399" spans="1:10">
      <c r="A1399" s="330">
        <f ca="1">IF(ISNUMBER(SEARCH($L$2,[1]Database!$A1399)),MAX($A$1:A1398)+1,0)</f>
        <v>1395</v>
      </c>
      <c r="B1399" s="625" t="str">
        <f>[1]Database!$A1399</f>
        <v>CLT-2DIM8</v>
      </c>
      <c r="J1399" s="329" t="str">
        <f ca="1">IFERROR(VLOOKUP(ROWS($J$2:J1399),$A$2:$B$7000,2,0),"")</f>
        <v>CLT-1FAN4</v>
      </c>
    </row>
    <row r="1400" spans="1:10">
      <c r="A1400" s="330">
        <f ca="1">IF(ISNUMBER(SEARCH($L$2,[1]Database!$A1400)),MAX($A$1:A1399)+1,0)</f>
        <v>1396</v>
      </c>
      <c r="B1400" s="625" t="str">
        <f>[1]Database!$A1400</f>
        <v>CLT-2DIM2</v>
      </c>
      <c r="J1400" s="329" t="str">
        <f ca="1">IFERROR(VLOOKUP(ROWS($J$2:J1400),$A$2:$B$7000,2,0),"")</f>
        <v>CLT-1DIM8</v>
      </c>
    </row>
    <row r="1401" spans="1:10">
      <c r="A1401" s="330">
        <f ca="1">IF(ISNUMBER(SEARCH($L$2,[1]Database!$A1401)),MAX($A$1:A1400)+1,0)</f>
        <v>1397</v>
      </c>
      <c r="B1401" s="625" t="str">
        <f>[1]Database!$A1401</f>
        <v>CLT-1MC4</v>
      </c>
      <c r="J1401" s="329" t="str">
        <f ca="1">IFERROR(VLOOKUP(ROWS($J$2:J1401),$A$2:$B$7000,2,0),"")</f>
        <v>CLT-1DIM4</v>
      </c>
    </row>
    <row r="1402" spans="1:10">
      <c r="A1402" s="330">
        <f ca="1">IF(ISNUMBER(SEARCH($L$2,[1]Database!$A1402)),MAX($A$1:A1401)+1,0)</f>
        <v>1398</v>
      </c>
      <c r="B1402" s="625" t="str">
        <f>[1]Database!$A1402</f>
        <v>CLT-1FAN4</v>
      </c>
      <c r="J1402" s="329" t="str">
        <f ca="1">IFERROR(VLOOKUP(ROWS($J$2:J1402),$A$2:$B$7000,2,0),"")</f>
        <v>CLT-1DELV4</v>
      </c>
    </row>
    <row r="1403" spans="1:10">
      <c r="A1403" s="330">
        <f ca="1">IF(ISNUMBER(SEARCH($L$2,[1]Database!$A1403)),MAX($A$1:A1402)+1,0)</f>
        <v>1399</v>
      </c>
      <c r="B1403" s="625" t="str">
        <f>[1]Database!$A1403</f>
        <v>CLT-1DIM8</v>
      </c>
      <c r="J1403" s="329" t="str">
        <f ca="1">IFERROR(VLOOKUP(ROWS($J$2:J1403),$A$2:$B$7000,2,0),"")</f>
        <v>CEN-TIA</v>
      </c>
    </row>
    <row r="1404" spans="1:10">
      <c r="A1404" s="330">
        <f ca="1">IF(ISNUMBER(SEARCH($L$2,[1]Database!$A1404)),MAX($A$1:A1403)+1,0)</f>
        <v>1400</v>
      </c>
      <c r="B1404" s="625" t="str">
        <f>[1]Database!$A1404</f>
        <v>CLT-1DIM4</v>
      </c>
      <c r="J1404" s="329" t="str">
        <f ca="1">IFERROR(VLOOKUP(ROWS($J$2:J1404),$A$2:$B$7000,2,0),"")</f>
        <v>MP-FSTTS-B-T-1</v>
      </c>
    </row>
    <row r="1405" spans="1:10">
      <c r="A1405" s="330">
        <f ca="1">IF(ISNUMBER(SEARCH($L$2,[1]Database!$A1405)),MAX($A$1:A1404)+1,0)</f>
        <v>1401</v>
      </c>
      <c r="B1405" s="625" t="str">
        <f>[1]Database!$A1405</f>
        <v>CLT-1DELV4</v>
      </c>
      <c r="J1405" s="329" t="str">
        <f ca="1">IFERROR(VLOOKUP(ROWS($J$2:J1405),$A$2:$B$7000,2,0),"")</f>
        <v>TSW-750-TTK-W-S</v>
      </c>
    </row>
    <row r="1406" spans="1:10">
      <c r="A1406" s="330">
        <f ca="1">IF(ISNUMBER(SEARCH($L$2,[1]Database!$A1406)),MAX($A$1:A1405)+1,0)</f>
        <v>1402</v>
      </c>
      <c r="B1406" s="625" t="str">
        <f>[1]Database!$A1406</f>
        <v>CEN-TIA</v>
      </c>
      <c r="J1406" s="329" t="str">
        <f ca="1">IFERROR(VLOOKUP(ROWS($J$2:J1406),$A$2:$B$7000,2,0),"")</f>
        <v>TSW-750-TTK-B-S</v>
      </c>
    </row>
    <row r="1407" spans="1:10">
      <c r="A1407" s="330">
        <f ca="1">IF(ISNUMBER(SEARCH($L$2,[1]Database!$A1407)),MAX($A$1:A1406)+1,0)</f>
        <v>1403</v>
      </c>
      <c r="B1407" s="625" t="str">
        <f>[1]Database!$A1407</f>
        <v>MP-FSTTS-B-T-1</v>
      </c>
      <c r="J1407" s="329" t="str">
        <f ca="1">IFERROR(VLOOKUP(ROWS($J$2:J1407),$A$2:$B$7000,2,0),"")</f>
        <v>TSW-730-TTK-W-S</v>
      </c>
    </row>
    <row r="1408" spans="1:10">
      <c r="A1408" s="330">
        <f ca="1">IF(ISNUMBER(SEARCH($L$2,[1]Database!$A1408)),MAX($A$1:A1407)+1,0)</f>
        <v>1404</v>
      </c>
      <c r="B1408" s="625" t="str">
        <f>[1]Database!$A1408</f>
        <v>TSW-750-TTK-W-S</v>
      </c>
      <c r="J1408" s="329" t="str">
        <f ca="1">IFERROR(VLOOKUP(ROWS($J$2:J1408),$A$2:$B$7000,2,0),"")</f>
        <v>TSW-730-TTK-B-S</v>
      </c>
    </row>
    <row r="1409" spans="1:10">
      <c r="A1409" s="330">
        <f ca="1">IF(ISNUMBER(SEARCH($L$2,[1]Database!$A1409)),MAX($A$1:A1408)+1,0)</f>
        <v>1405</v>
      </c>
      <c r="B1409" s="625" t="str">
        <f>[1]Database!$A1409</f>
        <v>TSW-750-TTK-B-S</v>
      </c>
      <c r="J1409" s="329" t="str">
        <f ca="1">IFERROR(VLOOKUP(ROWS($J$2:J1409),$A$2:$B$7000,2,0),"")</f>
        <v>TSW-550-TTK-W-S</v>
      </c>
    </row>
    <row r="1410" spans="1:10">
      <c r="A1410" s="330">
        <f ca="1">IF(ISNUMBER(SEARCH($L$2,[1]Database!$A1410)),MAX($A$1:A1409)+1,0)</f>
        <v>1406</v>
      </c>
      <c r="B1410" s="625" t="str">
        <f>[1]Database!$A1410</f>
        <v>TSW-730-TTK-W-S</v>
      </c>
      <c r="J1410" s="329" t="str">
        <f ca="1">IFERROR(VLOOKUP(ROWS($J$2:J1410),$A$2:$B$7000,2,0),"")</f>
        <v>TSW-550-TTK-B-S</v>
      </c>
    </row>
    <row r="1411" spans="1:10">
      <c r="A1411" s="330">
        <f ca="1">IF(ISNUMBER(SEARCH($L$2,[1]Database!$A1411)),MAX($A$1:A1410)+1,0)</f>
        <v>1407</v>
      </c>
      <c r="B1411" s="625" t="str">
        <f>[1]Database!$A1411</f>
        <v>TSW-730-TTK-B-S</v>
      </c>
      <c r="J1411" s="329" t="str">
        <f ca="1">IFERROR(VLOOKUP(ROWS($J$2:J1411),$A$2:$B$7000,2,0),"")</f>
        <v>TSW-1050-TTK-W-S</v>
      </c>
    </row>
    <row r="1412" spans="1:10">
      <c r="A1412" s="330">
        <f ca="1">IF(ISNUMBER(SEARCH($L$2,[1]Database!$A1412)),MAX($A$1:A1411)+1,0)</f>
        <v>1408</v>
      </c>
      <c r="B1412" s="625" t="str">
        <f>[1]Database!$A1412</f>
        <v>TSW-550-TTK-W-S</v>
      </c>
      <c r="J1412" s="329" t="str">
        <f ca="1">IFERROR(VLOOKUP(ROWS($J$2:J1412),$A$2:$B$7000,2,0),"")</f>
        <v>TSW-1050-TTK-B-S</v>
      </c>
    </row>
    <row r="1413" spans="1:10">
      <c r="A1413" s="330">
        <f ca="1">IF(ISNUMBER(SEARCH($L$2,[1]Database!$A1413)),MAX($A$1:A1412)+1,0)</f>
        <v>1409</v>
      </c>
      <c r="B1413" s="625" t="str">
        <f>[1]Database!$A1413</f>
        <v>TSW-550-TTK-B-S</v>
      </c>
      <c r="J1413" s="329" t="str">
        <f ca="1">IFERROR(VLOOKUP(ROWS($J$2:J1413),$A$2:$B$7000,2,0),"")</f>
        <v>TTK-4SM-W-S</v>
      </c>
    </row>
    <row r="1414" spans="1:10">
      <c r="A1414" s="330">
        <f ca="1">IF(ISNUMBER(SEARCH($L$2,[1]Database!$A1414)),MAX($A$1:A1413)+1,0)</f>
        <v>1410</v>
      </c>
      <c r="B1414" s="625" t="str">
        <f>[1]Database!$A1414</f>
        <v>TSW-1050-TTK-W-S</v>
      </c>
      <c r="J1414" s="329" t="str">
        <f ca="1">IFERROR(VLOOKUP(ROWS($J$2:J1414),$A$2:$B$7000,2,0),"")</f>
        <v>TTK-4SM-B-S</v>
      </c>
    </row>
    <row r="1415" spans="1:10">
      <c r="A1415" s="330">
        <f ca="1">IF(ISNUMBER(SEARCH($L$2,[1]Database!$A1415)),MAX($A$1:A1414)+1,0)</f>
        <v>1411</v>
      </c>
      <c r="B1415" s="625" t="str">
        <f>[1]Database!$A1415</f>
        <v>TSW-1050-TTK-B-S</v>
      </c>
      <c r="J1415" s="329" t="str">
        <f ca="1">IFERROR(VLOOKUP(ROWS($J$2:J1415),$A$2:$B$7000,2,0),"")</f>
        <v>TTK-MP/MPC/IPAC-W</v>
      </c>
    </row>
    <row r="1416" spans="1:10">
      <c r="A1416" s="330">
        <f ca="1">IF(ISNUMBER(SEARCH($L$2,[1]Database!$A1416)),MAX($A$1:A1415)+1,0)</f>
        <v>1412</v>
      </c>
      <c r="B1416" s="625" t="str">
        <f>[1]Database!$A1416</f>
        <v>TTK-4SM-W-S</v>
      </c>
      <c r="J1416" s="329" t="str">
        <f ca="1">IFERROR(VLOOKUP(ROWS($J$2:J1416),$A$2:$B$7000,2,0),"")</f>
        <v>TTK-MP/MPC/IPAC-B-T</v>
      </c>
    </row>
    <row r="1417" spans="1:10">
      <c r="A1417" s="330">
        <f ca="1">IF(ISNUMBER(SEARCH($L$2,[1]Database!$A1417)),MAX($A$1:A1416)+1,0)</f>
        <v>1413</v>
      </c>
      <c r="B1417" s="625" t="str">
        <f>[1]Database!$A1417</f>
        <v>TTK-4SM-B-S</v>
      </c>
      <c r="J1417" s="329" t="str">
        <f ca="1">IFERROR(VLOOKUP(ROWS($J$2:J1417),$A$2:$B$7000,2,0),"")</f>
        <v>TST-600-DS-W-S</v>
      </c>
    </row>
    <row r="1418" spans="1:10">
      <c r="A1418" s="330">
        <f ca="1">IF(ISNUMBER(SEARCH($L$2,[1]Database!$A1418)),MAX($A$1:A1417)+1,0)</f>
        <v>1414</v>
      </c>
      <c r="B1418" s="625" t="str">
        <f>[1]Database!$A1418</f>
        <v>TTK-MP/MPC/IPAC-W</v>
      </c>
      <c r="J1418" s="329" t="str">
        <f ca="1">IFERROR(VLOOKUP(ROWS($J$2:J1418),$A$2:$B$7000,2,0),"")</f>
        <v>TST-600-DS-B-T</v>
      </c>
    </row>
    <row r="1419" spans="1:10">
      <c r="A1419" s="330">
        <f ca="1">IF(ISNUMBER(SEARCH($L$2,[1]Database!$A1419)),MAX($A$1:A1418)+1,0)</f>
        <v>1415</v>
      </c>
      <c r="B1419" s="625" t="str">
        <f>[1]Database!$A1419</f>
        <v>TTK-MP/MPC/IPAC-B-T</v>
      </c>
      <c r="J1419" s="329" t="str">
        <f ca="1">IFERROR(VLOOKUP(ROWS($J$2:J1419),$A$2:$B$7000,2,0),"")</f>
        <v>TST-600-DS-B-S</v>
      </c>
    </row>
    <row r="1420" spans="1:10">
      <c r="A1420" s="330">
        <f ca="1">IF(ISNUMBER(SEARCH($L$2,[1]Database!$A1420)),MAX($A$1:A1419)+1,0)</f>
        <v>1416</v>
      </c>
      <c r="B1420" s="625" t="str">
        <f>[1]Database!$A1420</f>
        <v>TST-600-DS-W-S</v>
      </c>
      <c r="J1420" s="329" t="str">
        <f ca="1">IFERROR(VLOOKUP(ROWS($J$2:J1420),$A$2:$B$7000,2,0),"")</f>
        <v>TPMC-3X-DS</v>
      </c>
    </row>
    <row r="1421" spans="1:10">
      <c r="A1421" s="330">
        <f ca="1">IF(ISNUMBER(SEARCH($L$2,[1]Database!$A1421)),MAX($A$1:A1420)+1,0)</f>
        <v>1417</v>
      </c>
      <c r="B1421" s="625" t="str">
        <f>[1]Database!$A1421</f>
        <v>TST-600-DS-B-T</v>
      </c>
      <c r="J1421" s="329" t="str">
        <f ca="1">IFERROR(VLOOKUP(ROWS($J$2:J1421),$A$2:$B$7000,2,0),"")</f>
        <v>MTX-3-DS</v>
      </c>
    </row>
    <row r="1422" spans="1:10">
      <c r="A1422" s="330">
        <f ca="1">IF(ISNUMBER(SEARCH($L$2,[1]Database!$A1422)),MAX($A$1:A1421)+1,0)</f>
        <v>1418</v>
      </c>
      <c r="B1422" s="625" t="str">
        <f>[1]Database!$A1422</f>
        <v>TST-600-DS-B-S</v>
      </c>
      <c r="J1422" s="329" t="str">
        <f ca="1">IFERROR(VLOOKUP(ROWS($J$2:J1422),$A$2:$B$7000,2,0),"")</f>
        <v>CCS-MIC-USB-100</v>
      </c>
    </row>
    <row r="1423" spans="1:10">
      <c r="A1423" s="330">
        <f ca="1">IF(ISNUMBER(SEARCH($L$2,[1]Database!$A1423)),MAX($A$1:A1422)+1,0)</f>
        <v>1419</v>
      </c>
      <c r="B1423" s="625" t="str">
        <f>[1]Database!$A1423</f>
        <v>TPMC-3X-DS</v>
      </c>
      <c r="J1423" s="329" t="str">
        <f ca="1">IFERROR(VLOOKUP(ROWS($J$2:J1423),$A$2:$B$7000,2,0),"")</f>
        <v>SMK-MP/MPC/IPAC</v>
      </c>
    </row>
    <row r="1424" spans="1:10">
      <c r="A1424" s="330">
        <f ca="1">IF(ISNUMBER(SEARCH($L$2,[1]Database!$A1424)),MAX($A$1:A1423)+1,0)</f>
        <v>1420</v>
      </c>
      <c r="B1424" s="625" t="str">
        <f>[1]Database!$A1424</f>
        <v>MTX-3-DS</v>
      </c>
      <c r="J1424" s="329" t="str">
        <f ca="1">IFERROR(VLOOKUP(ROWS($J$2:J1424),$A$2:$B$7000,2,0),"")</f>
        <v>SMK-4SM/730</v>
      </c>
    </row>
    <row r="1425" spans="1:10">
      <c r="A1425" s="330">
        <f ca="1">IF(ISNUMBER(SEARCH($L$2,[1]Database!$A1425)),MAX($A$1:A1424)+1,0)</f>
        <v>1421</v>
      </c>
      <c r="B1425" s="625" t="str">
        <f>[1]Database!$A1425</f>
        <v>CCS-MIC-USB-100</v>
      </c>
      <c r="J1425" s="329" t="str">
        <f ca="1">IFERROR(VLOOKUP(ROWS($J$2:J1425),$A$2:$B$7000,2,0),"")</f>
        <v>TSW-550/750/1050-SMK</v>
      </c>
    </row>
    <row r="1426" spans="1:10">
      <c r="A1426" s="330">
        <f ca="1">IF(ISNUMBER(SEARCH($L$2,[1]Database!$A1426)),MAX($A$1:A1425)+1,0)</f>
        <v>1422</v>
      </c>
      <c r="B1426" s="625" t="str">
        <f>[1]Database!$A1426</f>
        <v>SMK-MP/MPC/IPAC</v>
      </c>
      <c r="J1426" s="329" t="str">
        <f ca="1">IFERROR(VLOOKUP(ROWS($J$2:J1426),$A$2:$B$7000,2,0),"")</f>
        <v>TST-600-SMK</v>
      </c>
    </row>
    <row r="1427" spans="1:10">
      <c r="A1427" s="330">
        <f ca="1">IF(ISNUMBER(SEARCH($L$2,[1]Database!$A1427)),MAX($A$1:A1426)+1,0)</f>
        <v>1423</v>
      </c>
      <c r="B1427" s="625" t="str">
        <f>[1]Database!$A1427</f>
        <v>SMK-4SM/730</v>
      </c>
      <c r="J1427" s="329" t="str">
        <f ca="1">IFERROR(VLOOKUP(ROWS($J$2:J1427),$A$2:$B$7000,2,0),"")</f>
        <v>SMK-6X</v>
      </c>
    </row>
    <row r="1428" spans="1:10">
      <c r="A1428" s="330">
        <f ca="1">IF(ISNUMBER(SEARCH($L$2,[1]Database!$A1428)),MAX($A$1:A1427)+1,0)</f>
        <v>1424</v>
      </c>
      <c r="B1428" s="625" t="str">
        <f>[1]Database!$A1428</f>
        <v>TSW-550/750/1050-SMK</v>
      </c>
      <c r="J1428" s="329" t="str">
        <f ca="1">IFERROR(VLOOKUP(ROWS($J$2:J1428),$A$2:$B$7000,2,0),"")</f>
        <v>SMK-3000</v>
      </c>
    </row>
    <row r="1429" spans="1:10">
      <c r="A1429" s="330">
        <f ca="1">IF(ISNUMBER(SEARCH($L$2,[1]Database!$A1429)),MAX($A$1:A1428)+1,0)</f>
        <v>1425</v>
      </c>
      <c r="B1429" s="625" t="str">
        <f>[1]Database!$A1429</f>
        <v>TST-600-SMK</v>
      </c>
      <c r="J1429" s="329" t="str">
        <f ca="1">IFERROR(VLOOKUP(ROWS($J$2:J1429),$A$2:$B$7000,2,0),"")</f>
        <v>SMK-8T</v>
      </c>
    </row>
    <row r="1430" spans="1:10">
      <c r="A1430" s="330">
        <f ca="1">IF(ISNUMBER(SEARCH($L$2,[1]Database!$A1430)),MAX($A$1:A1429)+1,0)</f>
        <v>1426</v>
      </c>
      <c r="B1430" s="625" t="str">
        <f>[1]Database!$A1430</f>
        <v>SMK-6X</v>
      </c>
      <c r="J1430" s="329" t="str">
        <f ca="1">IFERROR(VLOOKUP(ROWS($J$2:J1430),$A$2:$B$7000,2,0),"")</f>
        <v>SMK-12/15/17</v>
      </c>
    </row>
    <row r="1431" spans="1:10">
      <c r="A1431" s="330">
        <f ca="1">IF(ISNUMBER(SEARCH($L$2,[1]Database!$A1431)),MAX($A$1:A1430)+1,0)</f>
        <v>1427</v>
      </c>
      <c r="B1431" s="625" t="str">
        <f>[1]Database!$A1431</f>
        <v>SMK-3000</v>
      </c>
      <c r="J1431" s="329" t="str">
        <f ca="1">IFERROR(VLOOKUP(ROWS($J$2:J1431),$A$2:$B$7000,2,0),"")</f>
        <v>SMK-V15</v>
      </c>
    </row>
    <row r="1432" spans="1:10">
      <c r="A1432" s="330">
        <f ca="1">IF(ISNUMBER(SEARCH($L$2,[1]Database!$A1432)),MAX($A$1:A1431)+1,0)</f>
        <v>1428</v>
      </c>
      <c r="B1432" s="625" t="str">
        <f>[1]Database!$A1432</f>
        <v>SMK-8T</v>
      </c>
      <c r="J1432" s="329" t="str">
        <f ca="1">IFERROR(VLOOKUP(ROWS($J$2:J1432),$A$2:$B$7000,2,0),"")</f>
        <v>CSSTK</v>
      </c>
    </row>
    <row r="1433" spans="1:10">
      <c r="A1433" s="330">
        <f ca="1">IF(ISNUMBER(SEARCH($L$2,[1]Database!$A1433)),MAX($A$1:A1432)+1,0)</f>
        <v>1429</v>
      </c>
      <c r="B1433" s="625" t="str">
        <f>[1]Database!$A1433</f>
        <v>SMK-12/15/17</v>
      </c>
      <c r="J1433" s="329" t="str">
        <f ca="1">IFERROR(VLOOKUP(ROWS($J$2:J1433),$A$2:$B$7000,2,0),"")</f>
        <v>CB6SE-BTNW-S</v>
      </c>
    </row>
    <row r="1434" spans="1:10">
      <c r="A1434" s="330">
        <f ca="1">IF(ISNUMBER(SEARCH($L$2,[1]Database!$A1434)),MAX($A$1:A1433)+1,0)</f>
        <v>1430</v>
      </c>
      <c r="B1434" s="625" t="str">
        <f>[1]Database!$A1434</f>
        <v>SMK-V15</v>
      </c>
      <c r="J1434" s="329" t="str">
        <f ca="1">IFERROR(VLOOKUP(ROWS($J$2:J1434),$A$2:$B$7000,2,0),"")</f>
        <v>CB6SE-BTNB-S</v>
      </c>
    </row>
    <row r="1435" spans="1:10">
      <c r="A1435" s="330">
        <f ca="1">IF(ISNUMBER(SEARCH($L$2,[1]Database!$A1435)),MAX($A$1:A1434)+1,0)</f>
        <v>1431</v>
      </c>
      <c r="B1435" s="625" t="str">
        <f>[1]Database!$A1435</f>
        <v>CSSTK</v>
      </c>
      <c r="J1435" s="329" t="str">
        <f ca="1">IFERROR(VLOOKUP(ROWS($J$2:J1435),$A$2:$B$7000,2,0),"")</f>
        <v>CB6SE-BTNA-S</v>
      </c>
    </row>
    <row r="1436" spans="1:10">
      <c r="A1436" s="330">
        <f ca="1">IF(ISNUMBER(SEARCH($L$2,[1]Database!$A1436)),MAX($A$1:A1435)+1,0)</f>
        <v>1432</v>
      </c>
      <c r="B1436" s="625" t="str">
        <f>[1]Database!$A1436</f>
        <v>CB6SE-BTNW-S</v>
      </c>
      <c r="J1436" s="329" t="str">
        <f ca="1">IFERROR(VLOOKUP(ROWS($J$2:J1436),$A$2:$B$7000,2,0),"")</f>
        <v>CB6S-BTNW-T</v>
      </c>
    </row>
    <row r="1437" spans="1:10">
      <c r="A1437" s="330">
        <f ca="1">IF(ISNUMBER(SEARCH($L$2,[1]Database!$A1437)),MAX($A$1:A1436)+1,0)</f>
        <v>1433</v>
      </c>
      <c r="B1437" s="625" t="str">
        <f>[1]Database!$A1437</f>
        <v>CB6SE-BTNB-S</v>
      </c>
      <c r="J1437" s="329" t="str">
        <f ca="1">IFERROR(VLOOKUP(ROWS($J$2:J1437),$A$2:$B$7000,2,0),"")</f>
        <v>CB6S-BTNW-S</v>
      </c>
    </row>
    <row r="1438" spans="1:10">
      <c r="A1438" s="330">
        <f ca="1">IF(ISNUMBER(SEARCH($L$2,[1]Database!$A1438)),MAX($A$1:A1437)+1,0)</f>
        <v>1434</v>
      </c>
      <c r="B1438" s="625" t="str">
        <f>[1]Database!$A1438</f>
        <v>CB6SE-BTNA-S</v>
      </c>
      <c r="J1438" s="329" t="str">
        <f ca="1">IFERROR(VLOOKUP(ROWS($J$2:J1438),$A$2:$B$7000,2,0),"")</f>
        <v>CB6S-BTNLAT-T</v>
      </c>
    </row>
    <row r="1439" spans="1:10">
      <c r="A1439" s="330">
        <f ca="1">IF(ISNUMBER(SEARCH($L$2,[1]Database!$A1439)),MAX($A$1:A1438)+1,0)</f>
        <v>1435</v>
      </c>
      <c r="B1439" s="625" t="str">
        <f>[1]Database!$A1439</f>
        <v>CB6S-BTNW-T</v>
      </c>
      <c r="J1439" s="329" t="str">
        <f ca="1">IFERROR(VLOOKUP(ROWS($J$2:J1439),$A$2:$B$7000,2,0),"")</f>
        <v>CB6S-BTNIVR-S</v>
      </c>
    </row>
    <row r="1440" spans="1:10">
      <c r="A1440" s="330">
        <f ca="1">IF(ISNUMBER(SEARCH($L$2,[1]Database!$A1440)),MAX($A$1:A1439)+1,0)</f>
        <v>1436</v>
      </c>
      <c r="B1440" s="625" t="str">
        <f>[1]Database!$A1440</f>
        <v>CB6S-BTNW-S</v>
      </c>
      <c r="J1440" s="329" t="str">
        <f ca="1">IFERROR(VLOOKUP(ROWS($J$2:J1440),$A$2:$B$7000,2,0),"")</f>
        <v>CB6S-BTNGRY-S</v>
      </c>
    </row>
    <row r="1441" spans="1:10">
      <c r="A1441" s="330">
        <f ca="1">IF(ISNUMBER(SEARCH($L$2,[1]Database!$A1441)),MAX($A$1:A1440)+1,0)</f>
        <v>1437</v>
      </c>
      <c r="B1441" s="625" t="str">
        <f>[1]Database!$A1441</f>
        <v>CB6S-BTNLAT-T</v>
      </c>
      <c r="J1441" s="329" t="str">
        <f ca="1">IFERROR(VLOOKUP(ROWS($J$2:J1441),$A$2:$B$7000,2,0),"")</f>
        <v>CB6S-BTNDSK-T</v>
      </c>
    </row>
    <row r="1442" spans="1:10">
      <c r="A1442" s="330">
        <f ca="1">IF(ISNUMBER(SEARCH($L$2,[1]Database!$A1442)),MAX($A$1:A1441)+1,0)</f>
        <v>1438</v>
      </c>
      <c r="B1442" s="625" t="str">
        <f>[1]Database!$A1442</f>
        <v>CB6S-BTNIVR-S</v>
      </c>
      <c r="J1442" s="329" t="str">
        <f ca="1">IFERROR(VLOOKUP(ROWS($J$2:J1442),$A$2:$B$7000,2,0),"")</f>
        <v>CB6S-BTNDA-S</v>
      </c>
    </row>
    <row r="1443" spans="1:10">
      <c r="A1443" s="330">
        <f ca="1">IF(ISNUMBER(SEARCH($L$2,[1]Database!$A1443)),MAX($A$1:A1442)+1,0)</f>
        <v>1439</v>
      </c>
      <c r="B1443" s="625" t="str">
        <f>[1]Database!$A1443</f>
        <v>CB6S-BTNGRY-S</v>
      </c>
      <c r="J1443" s="329" t="str">
        <f ca="1">IFERROR(VLOOKUP(ROWS($J$2:J1443),$A$2:$B$7000,2,0),"")</f>
        <v>CB6S-BTNBRN-S</v>
      </c>
    </row>
    <row r="1444" spans="1:10">
      <c r="A1444" s="330">
        <f ca="1">IF(ISNUMBER(SEARCH($L$2,[1]Database!$A1444)),MAX($A$1:A1443)+1,0)</f>
        <v>1440</v>
      </c>
      <c r="B1444" s="625" t="str">
        <f>[1]Database!$A1444</f>
        <v>CB6S-BTNDSK-T</v>
      </c>
      <c r="J1444" s="329" t="str">
        <f ca="1">IFERROR(VLOOKUP(ROWS($J$2:J1444),$A$2:$B$7000,2,0),"")</f>
        <v>CB6S-BTNB-T</v>
      </c>
    </row>
    <row r="1445" spans="1:10">
      <c r="A1445" s="330">
        <f ca="1">IF(ISNUMBER(SEARCH($L$2,[1]Database!$A1445)),MAX($A$1:A1444)+1,0)</f>
        <v>1441</v>
      </c>
      <c r="B1445" s="625" t="str">
        <f>[1]Database!$A1445</f>
        <v>CB6S-BTNDA-S</v>
      </c>
      <c r="J1445" s="329" t="str">
        <f ca="1">IFERROR(VLOOKUP(ROWS($J$2:J1445),$A$2:$B$7000,2,0),"")</f>
        <v>CB6S-BTNB-S</v>
      </c>
    </row>
    <row r="1446" spans="1:10">
      <c r="A1446" s="330">
        <f ca="1">IF(ISNUMBER(SEARCH($L$2,[1]Database!$A1446)),MAX($A$1:A1445)+1,0)</f>
        <v>1442</v>
      </c>
      <c r="B1446" s="625" t="str">
        <f>[1]Database!$A1446</f>
        <v>CB6S-BTNBRN-S</v>
      </c>
      <c r="J1446" s="329" t="str">
        <f ca="1">IFERROR(VLOOKUP(ROWS($J$2:J1446),$A$2:$B$7000,2,0),"")</f>
        <v>CB6S-BTNA-T</v>
      </c>
    </row>
    <row r="1447" spans="1:10">
      <c r="A1447" s="330">
        <f ca="1">IF(ISNUMBER(SEARCH($L$2,[1]Database!$A1447)),MAX($A$1:A1446)+1,0)</f>
        <v>1443</v>
      </c>
      <c r="B1447" s="625" t="str">
        <f>[1]Database!$A1447</f>
        <v>CB6S-BTNB-T</v>
      </c>
      <c r="J1447" s="329" t="str">
        <f ca="1">IFERROR(VLOOKUP(ROWS($J$2:J1447),$A$2:$B$7000,2,0),"")</f>
        <v>CB6S-BTNA-S</v>
      </c>
    </row>
    <row r="1448" spans="1:10">
      <c r="A1448" s="330">
        <f ca="1">IF(ISNUMBER(SEARCH($L$2,[1]Database!$A1448)),MAX($A$1:A1447)+1,0)</f>
        <v>1444</v>
      </c>
      <c r="B1448" s="625" t="str">
        <f>[1]Database!$A1448</f>
        <v>CB6S-BTNB-S</v>
      </c>
      <c r="J1448" s="329" t="str">
        <f ca="1">IFERROR(VLOOKUP(ROWS($J$2:J1448),$A$2:$B$7000,2,0),"")</f>
        <v>SPK-6L</v>
      </c>
    </row>
    <row r="1449" spans="1:10">
      <c r="A1449" s="330">
        <f ca="1">IF(ISNUMBER(SEARCH($L$2,[1]Database!$A1449)),MAX($A$1:A1448)+1,0)</f>
        <v>1445</v>
      </c>
      <c r="B1449" s="625" t="str">
        <f>[1]Database!$A1449</f>
        <v>CB6S-BTNA-T</v>
      </c>
      <c r="J1449" s="329" t="str">
        <f ca="1">IFERROR(VLOOKUP(ROWS($J$2:J1449),$A$2:$B$7000,2,0),"")</f>
        <v>CBL-SPK-P-35</v>
      </c>
    </row>
    <row r="1450" spans="1:10">
      <c r="A1450" s="330">
        <f ca="1">IF(ISNUMBER(SEARCH($L$2,[1]Database!$A1450)),MAX($A$1:A1449)+1,0)</f>
        <v>1446</v>
      </c>
      <c r="B1450" s="625" t="str">
        <f>[1]Database!$A1450</f>
        <v>CB6S-BTNA-S</v>
      </c>
      <c r="J1450" s="329" t="str">
        <f ca="1">IFERROR(VLOOKUP(ROWS($J$2:J1450),$A$2:$B$7000,2,0),"")</f>
        <v>BPC-8-BTNK-SRC-W-T</v>
      </c>
    </row>
    <row r="1451" spans="1:10">
      <c r="A1451" s="330">
        <f ca="1">IF(ISNUMBER(SEARCH($L$2,[1]Database!$A1451)),MAX($A$1:A1450)+1,0)</f>
        <v>1447</v>
      </c>
      <c r="B1451" s="625" t="str">
        <f>[1]Database!$A1451</f>
        <v>SPK-6L</v>
      </c>
      <c r="J1451" s="329" t="str">
        <f ca="1">IFERROR(VLOOKUP(ROWS($J$2:J1451),$A$2:$B$7000,2,0),"")</f>
        <v>SWAMPI-24X8</v>
      </c>
    </row>
    <row r="1452" spans="1:10">
      <c r="A1452" s="330">
        <f ca="1">IF(ISNUMBER(SEARCH($L$2,[1]Database!$A1452)),MAX($A$1:A1451)+1,0)</f>
        <v>1448</v>
      </c>
      <c r="B1452" s="625" t="str">
        <f>[1]Database!$A1452</f>
        <v>CBL-SPK-P-35</v>
      </c>
      <c r="J1452" s="329" t="str">
        <f ca="1">IFERROR(VLOOKUP(ROWS($J$2:J1452),$A$2:$B$7000,2,0),"")</f>
        <v>SWAMP-24X8</v>
      </c>
    </row>
    <row r="1453" spans="1:10">
      <c r="A1453" s="330">
        <f ca="1">IF(ISNUMBER(SEARCH($L$2,[1]Database!$A1453)),MAX($A$1:A1452)+1,0)</f>
        <v>1449</v>
      </c>
      <c r="B1453" s="625" t="str">
        <f>[1]Database!$A1453</f>
        <v>BPC-8-BTNK-SRC-W-T</v>
      </c>
      <c r="J1453" s="329" t="str">
        <f ca="1">IFERROR(VLOOKUP(ROWS($J$2:J1453),$A$2:$B$7000,2,0),"")</f>
        <v>SWE-8</v>
      </c>
    </row>
    <row r="1454" spans="1:10">
      <c r="A1454" s="330">
        <f ca="1">IF(ISNUMBER(SEARCH($L$2,[1]Database!$A1454)),MAX($A$1:A1453)+1,0)</f>
        <v>1450</v>
      </c>
      <c r="B1454" s="625" t="str">
        <f>[1]Database!$A1454</f>
        <v>SWAMPI-24X8</v>
      </c>
      <c r="J1454" s="329" t="str">
        <f ca="1">IFERROR(VLOOKUP(ROWS($J$2:J1454),$A$2:$B$7000,2,0),"")</f>
        <v>SWAMPE-8</v>
      </c>
    </row>
    <row r="1455" spans="1:10">
      <c r="A1455" s="330">
        <f ca="1">IF(ISNUMBER(SEARCH($L$2,[1]Database!$A1455)),MAX($A$1:A1454)+1,0)</f>
        <v>1451</v>
      </c>
      <c r="B1455" s="625" t="str">
        <f>[1]Database!$A1455</f>
        <v>SWAMP-24X8</v>
      </c>
      <c r="J1455" s="329" t="str">
        <f ca="1">IFERROR(VLOOKUP(ROWS($J$2:J1455),$A$2:$B$7000,2,0),"")</f>
        <v>SWAMPE-4</v>
      </c>
    </row>
    <row r="1456" spans="1:10">
      <c r="A1456" s="330">
        <f ca="1">IF(ISNUMBER(SEARCH($L$2,[1]Database!$A1456)),MAX($A$1:A1455)+1,0)</f>
        <v>1452</v>
      </c>
      <c r="B1456" s="625" t="str">
        <f>[1]Database!$A1456</f>
        <v>SWE-8</v>
      </c>
      <c r="J1456" s="329" t="str">
        <f ca="1">IFERROR(VLOOKUP(ROWS($J$2:J1456),$A$2:$B$7000,2,0),"")</f>
        <v>SWAMPIE-8</v>
      </c>
    </row>
    <row r="1457" spans="1:10">
      <c r="A1457" s="330">
        <f ca="1">IF(ISNUMBER(SEARCH($L$2,[1]Database!$A1457)),MAX($A$1:A1456)+1,0)</f>
        <v>1453</v>
      </c>
      <c r="B1457" s="625" t="str">
        <f>[1]Database!$A1457</f>
        <v>SWAMPE-8</v>
      </c>
      <c r="J1457" s="329" t="str">
        <f ca="1">IFERROR(VLOOKUP(ROWS($J$2:J1457),$A$2:$B$7000,2,0),"")</f>
        <v>SWAMPIE-4</v>
      </c>
    </row>
    <row r="1458" spans="1:10">
      <c r="A1458" s="330">
        <f ca="1">IF(ISNUMBER(SEARCH($L$2,[1]Database!$A1458)),MAX($A$1:A1457)+1,0)</f>
        <v>1454</v>
      </c>
      <c r="B1458" s="625" t="str">
        <f>[1]Database!$A1458</f>
        <v>SWAMPE-4</v>
      </c>
      <c r="J1458" s="329" t="str">
        <f ca="1">IFERROR(VLOOKUP(ROWS($J$2:J1458),$A$2:$B$7000,2,0),"")</f>
        <v>S-EXT1-S</v>
      </c>
    </row>
    <row r="1459" spans="1:10">
      <c r="A1459" s="330">
        <f ca="1">IF(ISNUMBER(SEARCH($L$2,[1]Database!$A1459)),MAX($A$1:A1458)+1,0)</f>
        <v>1455</v>
      </c>
      <c r="B1459" s="625" t="str">
        <f>[1]Database!$A1459</f>
        <v>SWAMPIE-8</v>
      </c>
      <c r="J1459" s="329" t="str">
        <f ca="1">IFERROR(VLOOKUP(ROWS($J$2:J1459),$A$2:$B$7000,2,0),"")</f>
        <v>C2N-SSC-2</v>
      </c>
    </row>
    <row r="1460" spans="1:10">
      <c r="A1460" s="330">
        <f ca="1">IF(ISNUMBER(SEARCH($L$2,[1]Database!$A1460)),MAX($A$1:A1459)+1,0)</f>
        <v>1456</v>
      </c>
      <c r="B1460" s="625" t="str">
        <f>[1]Database!$A1460</f>
        <v>SWAMPIE-4</v>
      </c>
      <c r="J1460" s="329" t="str">
        <f ca="1">IFERROR(VLOOKUP(ROWS($J$2:J1460),$A$2:$B$7000,2,0),"")</f>
        <v>STX-1700CXP</v>
      </c>
    </row>
    <row r="1461" spans="1:10">
      <c r="A1461" s="330">
        <f ca="1">IF(ISNUMBER(SEARCH($L$2,[1]Database!$A1461)),MAX($A$1:A1460)+1,0)</f>
        <v>1457</v>
      </c>
      <c r="B1461" s="625" t="str">
        <f>[1]Database!$A1461</f>
        <v>S-EXT1-S</v>
      </c>
      <c r="J1461" s="329" t="str">
        <f ca="1">IFERROR(VLOOKUP(ROWS($J$2:J1461),$A$2:$B$7000,2,0),"")</f>
        <v>STX-1700CXPW</v>
      </c>
    </row>
    <row r="1462" spans="1:10">
      <c r="A1462" s="330">
        <f ca="1">IF(ISNUMBER(SEARCH($L$2,[1]Database!$A1462)),MAX($A$1:A1461)+1,0)</f>
        <v>1458</v>
      </c>
      <c r="B1462" s="625" t="str">
        <f>[1]Database!$A1462</f>
        <v>C2N-SSC-2</v>
      </c>
      <c r="J1462" s="329" t="str">
        <f ca="1">IFERROR(VLOOKUP(ROWS($J$2:J1462),$A$2:$B$7000,2,0),"")</f>
        <v>STXI-1700CXP</v>
      </c>
    </row>
    <row r="1463" spans="1:10">
      <c r="A1463" s="330">
        <f ca="1">IF(ISNUMBER(SEARCH($L$2,[1]Database!$A1463)),MAX($A$1:A1462)+1,0)</f>
        <v>1459</v>
      </c>
      <c r="B1463" s="625" t="str">
        <f>[1]Database!$A1463</f>
        <v>STX-1700CXP</v>
      </c>
      <c r="J1463" s="329" t="str">
        <f ca="1">IFERROR(VLOOKUP(ROWS($J$2:J1463),$A$2:$B$7000,2,0),"")</f>
        <v>MC2WI-C17PAK</v>
      </c>
    </row>
    <row r="1464" spans="1:10">
      <c r="A1464" s="330">
        <f ca="1">IF(ISNUMBER(SEARCH($L$2,[1]Database!$A1464)),MAX($A$1:A1463)+1,0)</f>
        <v>1460</v>
      </c>
      <c r="B1464" s="625" t="str">
        <f>[1]Database!$A1464</f>
        <v>STX-1700CXPW</v>
      </c>
      <c r="J1464" s="329" t="str">
        <f ca="1">IFERROR(VLOOKUP(ROWS($J$2:J1464),$A$2:$B$7000,2,0),"")</f>
        <v>MC2W-C17PAK</v>
      </c>
    </row>
    <row r="1465" spans="1:10">
      <c r="A1465" s="330">
        <f ca="1">IF(ISNUMBER(SEARCH($L$2,[1]Database!$A1465)),MAX($A$1:A1464)+1,0)</f>
        <v>1461</v>
      </c>
      <c r="B1465" s="625" t="str">
        <f>[1]Database!$A1465</f>
        <v>STXI-1700CXP</v>
      </c>
      <c r="J1465" s="329" t="str">
        <f ca="1">IFERROR(VLOOKUP(ROWS($J$2:J1465),$A$2:$B$7000,2,0),"")</f>
        <v>ST-1550C</v>
      </c>
    </row>
    <row r="1466" spans="1:10">
      <c r="A1466" s="330">
        <f ca="1">IF(ISNUMBER(SEARCH($L$2,[1]Database!$A1466)),MAX($A$1:A1465)+1,0)</f>
        <v>1462</v>
      </c>
      <c r="B1466" s="625" t="str">
        <f>[1]Database!$A1466</f>
        <v>MC2WI-C17PAK</v>
      </c>
      <c r="J1466" s="329" t="str">
        <f ca="1">IFERROR(VLOOKUP(ROWS($J$2:J1466),$A$2:$B$7000,2,0),"")</f>
        <v>STI-1550C</v>
      </c>
    </row>
    <row r="1467" spans="1:10">
      <c r="A1467" s="330">
        <f ca="1">IF(ISNUMBER(SEARCH($L$2,[1]Database!$A1467)),MAX($A$1:A1466)+1,0)</f>
        <v>1463</v>
      </c>
      <c r="B1467" s="625" t="str">
        <f>[1]Database!$A1467</f>
        <v>MC2W-C17PAK</v>
      </c>
      <c r="J1467" s="329" t="str">
        <f ca="1">IFERROR(VLOOKUP(ROWS($J$2:J1467),$A$2:$B$7000,2,0),"")</f>
        <v>ST-1700C</v>
      </c>
    </row>
    <row r="1468" spans="1:10">
      <c r="A1468" s="330">
        <f ca="1">IF(ISNUMBER(SEARCH($L$2,[1]Database!$A1468)),MAX($A$1:A1467)+1,0)</f>
        <v>1464</v>
      </c>
      <c r="B1468" s="625" t="str">
        <f>[1]Database!$A1468</f>
        <v>ST-1550C</v>
      </c>
      <c r="J1468" s="329" t="str">
        <f ca="1">IFERROR(VLOOKUP(ROWS($J$2:J1468),$A$2:$B$7000,2,0),"")</f>
        <v>STI-1700C</v>
      </c>
    </row>
    <row r="1469" spans="1:10">
      <c r="A1469" s="330">
        <f ca="1">IF(ISNUMBER(SEARCH($L$2,[1]Database!$A1469)),MAX($A$1:A1468)+1,0)</f>
        <v>1465</v>
      </c>
      <c r="B1469" s="625" t="str">
        <f>[1]Database!$A1469</f>
        <v>STI-1550C</v>
      </c>
      <c r="J1469" s="329" t="str">
        <f ca="1">IFERROR(VLOOKUP(ROWS($J$2:J1469),$A$2:$B$7000,2,0),"")</f>
        <v>CLWI-BTN-RKRSM-W</v>
      </c>
    </row>
    <row r="1470" spans="1:10">
      <c r="A1470" s="330">
        <f ca="1">IF(ISNUMBER(SEARCH($L$2,[1]Database!$A1470)),MAX($A$1:A1469)+1,0)</f>
        <v>1466</v>
      </c>
      <c r="B1470" s="625" t="str">
        <f>[1]Database!$A1470</f>
        <v>ST-1700C</v>
      </c>
      <c r="J1470" s="329" t="str">
        <f ca="1">IFERROR(VLOOKUP(ROWS($J$2:J1470),$A$2:$B$7000,2,0),"")</f>
        <v>CLWI-BTN-RKRSM-ANTH</v>
      </c>
    </row>
    <row r="1471" spans="1:10">
      <c r="A1471" s="330">
        <f ca="1">IF(ISNUMBER(SEARCH($L$2,[1]Database!$A1471)),MAX($A$1:A1470)+1,0)</f>
        <v>1467</v>
      </c>
      <c r="B1471" s="625" t="str">
        <f>[1]Database!$A1471</f>
        <v>STI-1700C</v>
      </c>
      <c r="J1471" s="329" t="str">
        <f ca="1">IFERROR(VLOOKUP(ROWS($J$2:J1471),$A$2:$B$7000,2,0),"")</f>
        <v>CLWI-BTN-SM-W</v>
      </c>
    </row>
    <row r="1472" spans="1:10">
      <c r="A1472" s="330">
        <f ca="1">IF(ISNUMBER(SEARCH($L$2,[1]Database!$A1472)),MAX($A$1:A1471)+1,0)</f>
        <v>1468</v>
      </c>
      <c r="B1472" s="625" t="str">
        <f>[1]Database!$A1472</f>
        <v>CLWI-BTN-RKRSM-W</v>
      </c>
      <c r="J1472" s="329" t="str">
        <f ca="1">IFERROR(VLOOKUP(ROWS($J$2:J1472),$A$2:$B$7000,2,0),"")</f>
        <v>CLWI-BTN-SM-ANTH</v>
      </c>
    </row>
    <row r="1473" spans="1:10">
      <c r="A1473" s="330">
        <f ca="1">IF(ISNUMBER(SEARCH($L$2,[1]Database!$A1473)),MAX($A$1:A1472)+1,0)</f>
        <v>1469</v>
      </c>
      <c r="B1473" s="625" t="str">
        <f>[1]Database!$A1473</f>
        <v>CLWI-BTN-RKRSM-ANTH</v>
      </c>
      <c r="J1473" s="329" t="str">
        <f ca="1">IFERROR(VLOOKUP(ROWS($J$2:J1473),$A$2:$B$7000,2,0),"")</f>
        <v>CLW-BTN-SM-W-T</v>
      </c>
    </row>
    <row r="1474" spans="1:10">
      <c r="A1474" s="330">
        <f ca="1">IF(ISNUMBER(SEARCH($L$2,[1]Database!$A1474)),MAX($A$1:A1473)+1,0)</f>
        <v>1470</v>
      </c>
      <c r="B1474" s="625" t="str">
        <f>[1]Database!$A1474</f>
        <v>CLWI-BTN-SM-W</v>
      </c>
      <c r="J1474" s="329" t="str">
        <f ca="1">IFERROR(VLOOKUP(ROWS($J$2:J1474),$A$2:$B$7000,2,0),"")</f>
        <v>CLW-BTN-SM-W-S</v>
      </c>
    </row>
    <row r="1475" spans="1:10">
      <c r="A1475" s="330">
        <f ca="1">IF(ISNUMBER(SEARCH($L$2,[1]Database!$A1475)),MAX($A$1:A1474)+1,0)</f>
        <v>1471</v>
      </c>
      <c r="B1475" s="625" t="str">
        <f>[1]Database!$A1475</f>
        <v>CLWI-BTN-SM-ANTH</v>
      </c>
      <c r="J1475" s="329" t="str">
        <f ca="1">IFERROR(VLOOKUP(ROWS($J$2:J1475),$A$2:$B$7000,2,0),"")</f>
        <v>CLW-BTN-SM-LAT-T</v>
      </c>
    </row>
    <row r="1476" spans="1:10">
      <c r="A1476" s="330">
        <f ca="1">IF(ISNUMBER(SEARCH($L$2,[1]Database!$A1476)),MAX($A$1:A1475)+1,0)</f>
        <v>1472</v>
      </c>
      <c r="B1476" s="625" t="str">
        <f>[1]Database!$A1476</f>
        <v>CLW-BTN-SM-W-T</v>
      </c>
      <c r="J1476" s="329" t="str">
        <f ca="1">IFERROR(VLOOKUP(ROWS($J$2:J1476),$A$2:$B$7000,2,0),"")</f>
        <v>CLW-BTN-SM-IVR-S</v>
      </c>
    </row>
    <row r="1477" spans="1:10">
      <c r="A1477" s="330">
        <f ca="1">IF(ISNUMBER(SEARCH($L$2,[1]Database!$A1477)),MAX($A$1:A1476)+1,0)</f>
        <v>1473</v>
      </c>
      <c r="B1477" s="625" t="str">
        <f>[1]Database!$A1477</f>
        <v>CLW-BTN-SM-W-S</v>
      </c>
      <c r="J1477" s="329" t="str">
        <f ca="1">IFERROR(VLOOKUP(ROWS($J$2:J1477),$A$2:$B$7000,2,0),"")</f>
        <v>CLW-BTN-SM-GRY-S</v>
      </c>
    </row>
    <row r="1478" spans="1:10">
      <c r="A1478" s="330">
        <f ca="1">IF(ISNUMBER(SEARCH($L$2,[1]Database!$A1478)),MAX($A$1:A1477)+1,0)</f>
        <v>1474</v>
      </c>
      <c r="B1478" s="625" t="str">
        <f>[1]Database!$A1478</f>
        <v>CLW-BTN-SM-LAT-T</v>
      </c>
      <c r="J1478" s="329" t="str">
        <f ca="1">IFERROR(VLOOKUP(ROWS($J$2:J1478),$A$2:$B$7000,2,0),"")</f>
        <v>CLW-BTN-SM-DSK-T</v>
      </c>
    </row>
    <row r="1479" spans="1:10">
      <c r="A1479" s="330">
        <f ca="1">IF(ISNUMBER(SEARCH($L$2,[1]Database!$A1479)),MAX($A$1:A1478)+1,0)</f>
        <v>1475</v>
      </c>
      <c r="B1479" s="625" t="str">
        <f>[1]Database!$A1479</f>
        <v>CLW-BTN-SM-IVR-S</v>
      </c>
      <c r="J1479" s="329" t="str">
        <f ca="1">IFERROR(VLOOKUP(ROWS($J$2:J1479),$A$2:$B$7000,2,0),"")</f>
        <v>CLW-BTN-SM-DA-S</v>
      </c>
    </row>
    <row r="1480" spans="1:10">
      <c r="A1480" s="330">
        <f ca="1">IF(ISNUMBER(SEARCH($L$2,[1]Database!$A1480)),MAX($A$1:A1479)+1,0)</f>
        <v>1476</v>
      </c>
      <c r="B1480" s="625" t="str">
        <f>[1]Database!$A1480</f>
        <v>CLW-BTN-SM-GRY-S</v>
      </c>
      <c r="J1480" s="329" t="str">
        <f ca="1">IFERROR(VLOOKUP(ROWS($J$2:J1480),$A$2:$B$7000,2,0),"")</f>
        <v>CLW-BTN-SM-BRN-S</v>
      </c>
    </row>
    <row r="1481" spans="1:10">
      <c r="A1481" s="330">
        <f ca="1">IF(ISNUMBER(SEARCH($L$2,[1]Database!$A1481)),MAX($A$1:A1480)+1,0)</f>
        <v>1477</v>
      </c>
      <c r="B1481" s="625" t="str">
        <f>[1]Database!$A1481</f>
        <v>CLW-BTN-SM-DSK-T</v>
      </c>
      <c r="J1481" s="329" t="str">
        <f ca="1">IFERROR(VLOOKUP(ROWS($J$2:J1481),$A$2:$B$7000,2,0),"")</f>
        <v>CLW-BTN-SM-B-T</v>
      </c>
    </row>
    <row r="1482" spans="1:10">
      <c r="A1482" s="330">
        <f ca="1">IF(ISNUMBER(SEARCH($L$2,[1]Database!$A1482)),MAX($A$1:A1481)+1,0)</f>
        <v>1478</v>
      </c>
      <c r="B1482" s="625" t="str">
        <f>[1]Database!$A1482</f>
        <v>CLW-BTN-SM-DA-S</v>
      </c>
      <c r="J1482" s="329" t="str">
        <f ca="1">IFERROR(VLOOKUP(ROWS($J$2:J1482),$A$2:$B$7000,2,0),"")</f>
        <v>CLW-BTN-SM-B-S</v>
      </c>
    </row>
    <row r="1483" spans="1:10">
      <c r="A1483" s="330">
        <f ca="1">IF(ISNUMBER(SEARCH($L$2,[1]Database!$A1483)),MAX($A$1:A1482)+1,0)</f>
        <v>1479</v>
      </c>
      <c r="B1483" s="625" t="str">
        <f>[1]Database!$A1483</f>
        <v>CLW-BTN-SM-BRN-S</v>
      </c>
      <c r="J1483" s="329" t="str">
        <f ca="1">IFERROR(VLOOKUP(ROWS($J$2:J1483),$A$2:$B$7000,2,0),"")</f>
        <v>CLW-BTN-SM-A-T</v>
      </c>
    </row>
    <row r="1484" spans="1:10">
      <c r="A1484" s="330">
        <f ca="1">IF(ISNUMBER(SEARCH($L$2,[1]Database!$A1484)),MAX($A$1:A1483)+1,0)</f>
        <v>1480</v>
      </c>
      <c r="B1484" s="625" t="str">
        <f>[1]Database!$A1484</f>
        <v>CLW-BTN-SM-B-T</v>
      </c>
      <c r="J1484" s="329" t="str">
        <f ca="1">IFERROR(VLOOKUP(ROWS($J$2:J1484),$A$2:$B$7000,2,0),"")</f>
        <v>CLW-BTN-SM-A-S</v>
      </c>
    </row>
    <row r="1485" spans="1:10">
      <c r="A1485" s="330">
        <f ca="1">IF(ISNUMBER(SEARCH($L$2,[1]Database!$A1485)),MAX($A$1:A1484)+1,0)</f>
        <v>1481</v>
      </c>
      <c r="B1485" s="625" t="str">
        <f>[1]Database!$A1485</f>
        <v>CLW-BTN-SM-B-S</v>
      </c>
      <c r="J1485" s="329" t="str">
        <f ca="1">IFERROR(VLOOKUP(ROWS($J$2:J1485),$A$2:$B$7000,2,0),"")</f>
        <v>CB6E-BTNW-S</v>
      </c>
    </row>
    <row r="1486" spans="1:10">
      <c r="A1486" s="330">
        <f ca="1">IF(ISNUMBER(SEARCH($L$2,[1]Database!$A1486)),MAX($A$1:A1485)+1,0)</f>
        <v>1482</v>
      </c>
      <c r="B1486" s="625" t="str">
        <f>[1]Database!$A1486</f>
        <v>CLW-BTN-SM-A-T</v>
      </c>
      <c r="J1486" s="329" t="str">
        <f ca="1">IFERROR(VLOOKUP(ROWS($J$2:J1486),$A$2:$B$7000,2,0),"")</f>
        <v>CB6E-BTNB-S</v>
      </c>
    </row>
    <row r="1487" spans="1:10">
      <c r="A1487" s="330">
        <f ca="1">IF(ISNUMBER(SEARCH($L$2,[1]Database!$A1487)),MAX($A$1:A1486)+1,0)</f>
        <v>1483</v>
      </c>
      <c r="B1487" s="625" t="str">
        <f>[1]Database!$A1487</f>
        <v>CLW-BTN-SM-A-S</v>
      </c>
      <c r="J1487" s="329" t="str">
        <f ca="1">IFERROR(VLOOKUP(ROWS($J$2:J1487),$A$2:$B$7000,2,0),"")</f>
        <v>CB6E-BTNA-S</v>
      </c>
    </row>
    <row r="1488" spans="1:10">
      <c r="A1488" s="330">
        <f ca="1">IF(ISNUMBER(SEARCH($L$2,[1]Database!$A1488)),MAX($A$1:A1487)+1,0)</f>
        <v>1484</v>
      </c>
      <c r="B1488" s="625" t="str">
        <f>[1]Database!$A1488</f>
        <v>CB6E-BTNW-S</v>
      </c>
      <c r="J1488" s="329" t="str">
        <f ca="1">IFERROR(VLOOKUP(ROWS($J$2:J1488),$A$2:$B$7000,2,0),"")</f>
        <v>CB6-BTNW-T</v>
      </c>
    </row>
    <row r="1489" spans="1:10">
      <c r="A1489" s="330">
        <f ca="1">IF(ISNUMBER(SEARCH($L$2,[1]Database!$A1489)),MAX($A$1:A1488)+1,0)</f>
        <v>1485</v>
      </c>
      <c r="B1489" s="625" t="str">
        <f>[1]Database!$A1489</f>
        <v>CB6E-BTNB-S</v>
      </c>
      <c r="J1489" s="329" t="str">
        <f ca="1">IFERROR(VLOOKUP(ROWS($J$2:J1489),$A$2:$B$7000,2,0),"")</f>
        <v>CB6-BTNW-S</v>
      </c>
    </row>
    <row r="1490" spans="1:10">
      <c r="A1490" s="330">
        <f ca="1">IF(ISNUMBER(SEARCH($L$2,[1]Database!$A1490)),MAX($A$1:A1489)+1,0)</f>
        <v>1486</v>
      </c>
      <c r="B1490" s="625" t="str">
        <f>[1]Database!$A1490</f>
        <v>CB6E-BTNA-S</v>
      </c>
      <c r="J1490" s="329" t="str">
        <f ca="1">IFERROR(VLOOKUP(ROWS($J$2:J1490),$A$2:$B$7000,2,0),"")</f>
        <v>CB6-BTNLAT-T</v>
      </c>
    </row>
    <row r="1491" spans="1:10">
      <c r="A1491" s="330">
        <f ca="1">IF(ISNUMBER(SEARCH($L$2,[1]Database!$A1491)),MAX($A$1:A1490)+1,0)</f>
        <v>1487</v>
      </c>
      <c r="B1491" s="625" t="str">
        <f>[1]Database!$A1491</f>
        <v>CB6-BTNW-T</v>
      </c>
      <c r="J1491" s="329" t="str">
        <f ca="1">IFERROR(VLOOKUP(ROWS($J$2:J1491),$A$2:$B$7000,2,0),"")</f>
        <v>CB6-BTNIVR-S</v>
      </c>
    </row>
    <row r="1492" spans="1:10">
      <c r="A1492" s="330">
        <f ca="1">IF(ISNUMBER(SEARCH($L$2,[1]Database!$A1492)),MAX($A$1:A1491)+1,0)</f>
        <v>1488</v>
      </c>
      <c r="B1492" s="625" t="str">
        <f>[1]Database!$A1492</f>
        <v>CB6-BTNW-S</v>
      </c>
      <c r="J1492" s="329" t="str">
        <f ca="1">IFERROR(VLOOKUP(ROWS($J$2:J1492),$A$2:$B$7000,2,0),"")</f>
        <v>CB6-BTNGRY-S</v>
      </c>
    </row>
    <row r="1493" spans="1:10">
      <c r="A1493" s="330">
        <f ca="1">IF(ISNUMBER(SEARCH($L$2,[1]Database!$A1493)),MAX($A$1:A1492)+1,0)</f>
        <v>1489</v>
      </c>
      <c r="B1493" s="625" t="str">
        <f>[1]Database!$A1493</f>
        <v>CB6-BTNLAT-T</v>
      </c>
      <c r="J1493" s="329" t="str">
        <f ca="1">IFERROR(VLOOKUP(ROWS($J$2:J1493),$A$2:$B$7000,2,0),"")</f>
        <v>CB6-BTNDSK-T</v>
      </c>
    </row>
    <row r="1494" spans="1:10">
      <c r="A1494" s="330">
        <f ca="1">IF(ISNUMBER(SEARCH($L$2,[1]Database!$A1494)),MAX($A$1:A1493)+1,0)</f>
        <v>1490</v>
      </c>
      <c r="B1494" s="625" t="str">
        <f>[1]Database!$A1494</f>
        <v>CB6-BTNIVR-S</v>
      </c>
      <c r="J1494" s="329" t="str">
        <f ca="1">IFERROR(VLOOKUP(ROWS($J$2:J1494),$A$2:$B$7000,2,0),"")</f>
        <v>CB6-BTNDA-S</v>
      </c>
    </row>
    <row r="1495" spans="1:10">
      <c r="A1495" s="330">
        <f ca="1">IF(ISNUMBER(SEARCH($L$2,[1]Database!$A1495)),MAX($A$1:A1494)+1,0)</f>
        <v>1491</v>
      </c>
      <c r="B1495" s="625" t="str">
        <f>[1]Database!$A1495</f>
        <v>CB6-BTNGRY-S</v>
      </c>
      <c r="J1495" s="329" t="str">
        <f ca="1">IFERROR(VLOOKUP(ROWS($J$2:J1495),$A$2:$B$7000,2,0),"")</f>
        <v>CB6-BTNBRN-S</v>
      </c>
    </row>
    <row r="1496" spans="1:10">
      <c r="A1496" s="330">
        <f ca="1">IF(ISNUMBER(SEARCH($L$2,[1]Database!$A1496)),MAX($A$1:A1495)+1,0)</f>
        <v>1492</v>
      </c>
      <c r="B1496" s="625" t="str">
        <f>[1]Database!$A1496</f>
        <v>CB6-BTNDSK-T</v>
      </c>
      <c r="J1496" s="329" t="str">
        <f ca="1">IFERROR(VLOOKUP(ROWS($J$2:J1496),$A$2:$B$7000,2,0),"")</f>
        <v>CB6-BTNB-T</v>
      </c>
    </row>
    <row r="1497" spans="1:10">
      <c r="A1497" s="330">
        <f ca="1">IF(ISNUMBER(SEARCH($L$2,[1]Database!$A1497)),MAX($A$1:A1496)+1,0)</f>
        <v>1493</v>
      </c>
      <c r="B1497" s="625" t="str">
        <f>[1]Database!$A1497</f>
        <v>CB6-BTNDA-S</v>
      </c>
      <c r="J1497" s="329" t="str">
        <f ca="1">IFERROR(VLOOKUP(ROWS($J$2:J1497),$A$2:$B$7000,2,0),"")</f>
        <v>CB6-BTNB-S</v>
      </c>
    </row>
    <row r="1498" spans="1:10">
      <c r="A1498" s="330">
        <f ca="1">IF(ISNUMBER(SEARCH($L$2,[1]Database!$A1498)),MAX($A$1:A1497)+1,0)</f>
        <v>1494</v>
      </c>
      <c r="B1498" s="625" t="str">
        <f>[1]Database!$A1498</f>
        <v>CB6-BTNBRN-S</v>
      </c>
      <c r="J1498" s="329" t="str">
        <f ca="1">IFERROR(VLOOKUP(ROWS($J$2:J1498),$A$2:$B$7000,2,0),"")</f>
        <v>CB6-BTNA-T</v>
      </c>
    </row>
    <row r="1499" spans="1:10">
      <c r="A1499" s="330">
        <f ca="1">IF(ISNUMBER(SEARCH($L$2,[1]Database!$A1499)),MAX($A$1:A1498)+1,0)</f>
        <v>1495</v>
      </c>
      <c r="B1499" s="625" t="str">
        <f>[1]Database!$A1499</f>
        <v>CB6-BTNB-T</v>
      </c>
      <c r="J1499" s="329" t="str">
        <f ca="1">IFERROR(VLOOKUP(ROWS($J$2:J1499),$A$2:$B$7000,2,0),"")</f>
        <v>CB6-BTNA-S</v>
      </c>
    </row>
    <row r="1500" spans="1:10">
      <c r="A1500" s="330">
        <f ca="1">IF(ISNUMBER(SEARCH($L$2,[1]Database!$A1500)),MAX($A$1:A1499)+1,0)</f>
        <v>1496</v>
      </c>
      <c r="B1500" s="625" t="str">
        <f>[1]Database!$A1500</f>
        <v>CB6-BTNB-S</v>
      </c>
      <c r="J1500" s="329" t="str">
        <f ca="1">IFERROR(VLOOKUP(ROWS($J$2:J1500),$A$2:$B$7000,2,0),"")</f>
        <v>CNSC-1A</v>
      </c>
    </row>
    <row r="1501" spans="1:10">
      <c r="A1501" s="330">
        <f ca="1">IF(ISNUMBER(SEARCH($L$2,[1]Database!$A1501)),MAX($A$1:A1500)+1,0)</f>
        <v>1497</v>
      </c>
      <c r="B1501" s="625" t="str">
        <f>[1]Database!$A1501</f>
        <v>CB6-BTNA-T</v>
      </c>
      <c r="J1501" s="329" t="str">
        <f ca="1">IFERROR(VLOOKUP(ROWS($J$2:J1501),$A$2:$B$7000,2,0),"")</f>
        <v>CLW-LSWEX-1GU-W-T</v>
      </c>
    </row>
    <row r="1502" spans="1:10">
      <c r="A1502" s="330">
        <f ca="1">IF(ISNUMBER(SEARCH($L$2,[1]Database!$A1502)),MAX($A$1:A1501)+1,0)</f>
        <v>1498</v>
      </c>
      <c r="B1502" s="625" t="str">
        <f>[1]Database!$A1502</f>
        <v>CB6-BTNA-S</v>
      </c>
      <c r="J1502" s="329" t="str">
        <f ca="1">IFERROR(VLOOKUP(ROWS($J$2:J1502),$A$2:$B$7000,2,0),"")</f>
        <v>CLW-LSWEX-1GD-W-T</v>
      </c>
    </row>
    <row r="1503" spans="1:10">
      <c r="A1503" s="330">
        <f ca="1">IF(ISNUMBER(SEARCH($L$2,[1]Database!$A1503)),MAX($A$1:A1502)+1,0)</f>
        <v>1499</v>
      </c>
      <c r="B1503" s="625" t="str">
        <f>[1]Database!$A1503</f>
        <v>CNSC-1A</v>
      </c>
      <c r="J1503" s="329" t="str">
        <f ca="1">IFERROR(VLOOKUP(ROWS($J$2:J1503),$A$2:$B$7000,2,0),"")</f>
        <v>CLW-LDIMEX-1GU-W-T</v>
      </c>
    </row>
    <row r="1504" spans="1:10">
      <c r="A1504" s="330">
        <f ca="1">IF(ISNUMBER(SEARCH($L$2,[1]Database!$A1504)),MAX($A$1:A1503)+1,0)</f>
        <v>1500</v>
      </c>
      <c r="B1504" s="625" t="str">
        <f>[1]Database!$A1504</f>
        <v>CLW-LSWEX-1GU-W-T</v>
      </c>
      <c r="J1504" s="329" t="str">
        <f ca="1">IFERROR(VLOOKUP(ROWS($J$2:J1504),$A$2:$B$7000,2,0),"")</f>
        <v>CLW-LDIMEX-1GD-W-T</v>
      </c>
    </row>
    <row r="1505" spans="1:10">
      <c r="A1505" s="330">
        <f ca="1">IF(ISNUMBER(SEARCH($L$2,[1]Database!$A1505)),MAX($A$1:A1504)+1,0)</f>
        <v>1501</v>
      </c>
      <c r="B1505" s="625" t="str">
        <f>[1]Database!$A1505</f>
        <v>CLW-LSWEX-1GD-W-T</v>
      </c>
      <c r="J1505" s="329" t="str">
        <f ca="1">IFERROR(VLOOKUP(ROWS($J$2:J1505),$A$2:$B$7000,2,0),"")</f>
        <v>CNCS</v>
      </c>
    </row>
    <row r="1506" spans="1:10">
      <c r="A1506" s="330">
        <f ca="1">IF(ISNUMBER(SEARCH($L$2,[1]Database!$A1506)),MAX($A$1:A1505)+1,0)</f>
        <v>1502</v>
      </c>
      <c r="B1506" s="625" t="str">
        <f>[1]Database!$A1506</f>
        <v>CLW-LDIMEX-1GU-W-T</v>
      </c>
      <c r="J1506" s="329" t="str">
        <f ca="1">IFERROR(VLOOKUP(ROWS($J$2:J1506),$A$2:$B$7000,2,0),"")</f>
        <v>C2ENET-1</v>
      </c>
    </row>
    <row r="1507" spans="1:10">
      <c r="A1507" s="330">
        <f ca="1">IF(ISNUMBER(SEARCH($L$2,[1]Database!$A1507)),MAX($A$1:A1506)+1,0)</f>
        <v>1503</v>
      </c>
      <c r="B1507" s="625" t="str">
        <f>[1]Database!$A1507</f>
        <v>CLW-LDIMEX-1GD-W-T</v>
      </c>
      <c r="J1507" s="329" t="str">
        <f ca="1">IFERROR(VLOOKUP(ROWS($J$2:J1507),$A$2:$B$7000,2,0),"")</f>
        <v>FT-BTNB-L</v>
      </c>
    </row>
    <row r="1508" spans="1:10">
      <c r="A1508" s="330">
        <f ca="1">IF(ISNUMBER(SEARCH($L$2,[1]Database!$A1508)),MAX($A$1:A1507)+1,0)</f>
        <v>1504</v>
      </c>
      <c r="B1508" s="625" t="str">
        <f>[1]Database!$A1508</f>
        <v>CNCS</v>
      </c>
      <c r="J1508" s="329" t="str">
        <f ca="1">IFERROR(VLOOKUP(ROWS($J$2:J1508),$A$2:$B$7000,2,0),"")</f>
        <v>TPS-CBL-9</v>
      </c>
    </row>
    <row r="1509" spans="1:10">
      <c r="A1509" s="330">
        <f ca="1">IF(ISNUMBER(SEARCH($L$2,[1]Database!$A1509)),MAX($A$1:A1508)+1,0)</f>
        <v>1505</v>
      </c>
      <c r="B1509" s="625" t="str">
        <f>[1]Database!$A1509</f>
        <v>C2ENET-1</v>
      </c>
      <c r="J1509" s="329" t="str">
        <f ca="1">IFERROR(VLOOKUP(ROWS($J$2:J1509),$A$2:$B$7000,2,0),"")</f>
        <v>TPS-CBL-6</v>
      </c>
    </row>
    <row r="1510" spans="1:10">
      <c r="A1510" s="330">
        <f ca="1">IF(ISNUMBER(SEARCH($L$2,[1]Database!$A1510)),MAX($A$1:A1509)+1,0)</f>
        <v>1506</v>
      </c>
      <c r="B1510" s="625" t="str">
        <f>[1]Database!$A1510</f>
        <v>FT-BTNB-L</v>
      </c>
      <c r="J1510" s="329" t="str">
        <f ca="1">IFERROR(VLOOKUP(ROWS($J$2:J1510),$A$2:$B$7000,2,0),"")</f>
        <v>TPS-CBL-3</v>
      </c>
    </row>
    <row r="1511" spans="1:10">
      <c r="A1511" s="330">
        <f ca="1">IF(ISNUMBER(SEARCH($L$2,[1]Database!$A1511)),MAX($A$1:A1510)+1,0)</f>
        <v>1507</v>
      </c>
      <c r="B1511" s="625" t="str">
        <f>[1]Database!$A1511</f>
        <v>TPS-CBL-9</v>
      </c>
      <c r="J1511" s="329" t="str">
        <f ca="1">IFERROR(VLOOKUP(ROWS($J$2:J1511),$A$2:$B$7000,2,0),"")</f>
        <v>TPS-CBL-S9</v>
      </c>
    </row>
    <row r="1512" spans="1:10">
      <c r="A1512" s="330">
        <f ca="1">IF(ISNUMBER(SEARCH($L$2,[1]Database!$A1512)),MAX($A$1:A1511)+1,0)</f>
        <v>1508</v>
      </c>
      <c r="B1512" s="625" t="str">
        <f>[1]Database!$A1512</f>
        <v>TPS-CBL-6</v>
      </c>
      <c r="J1512" s="329" t="str">
        <f ca="1">IFERROR(VLOOKUP(ROWS($J$2:J1512),$A$2:$B$7000,2,0),"")</f>
        <v>TPS-CBL-S6</v>
      </c>
    </row>
    <row r="1513" spans="1:10">
      <c r="A1513" s="330">
        <f ca="1">IF(ISNUMBER(SEARCH($L$2,[1]Database!$A1513)),MAX($A$1:A1512)+1,0)</f>
        <v>1509</v>
      </c>
      <c r="B1513" s="625" t="str">
        <f>[1]Database!$A1513</f>
        <v>TPS-CBL-3</v>
      </c>
      <c r="J1513" s="329" t="str">
        <f ca="1">IFERROR(VLOOKUP(ROWS($J$2:J1513),$A$2:$B$7000,2,0),"")</f>
        <v>TPS-CBL-S3</v>
      </c>
    </row>
    <row r="1514" spans="1:10">
      <c r="A1514" s="330">
        <f ca="1">IF(ISNUMBER(SEARCH($L$2,[1]Database!$A1514)),MAX($A$1:A1513)+1,0)</f>
        <v>1510</v>
      </c>
      <c r="B1514" s="625" t="str">
        <f>[1]Database!$A1514</f>
        <v>TPS-CBL-S9</v>
      </c>
      <c r="J1514" s="329" t="str">
        <f ca="1">IFERROR(VLOOKUP(ROWS($J$2:J1514),$A$2:$B$7000,2,0),"")</f>
        <v>C2N-SDC-DC</v>
      </c>
    </row>
    <row r="1515" spans="1:10">
      <c r="A1515" s="330">
        <f ca="1">IF(ISNUMBER(SEARCH($L$2,[1]Database!$A1515)),MAX($A$1:A1514)+1,0)</f>
        <v>1511</v>
      </c>
      <c r="B1515" s="625" t="str">
        <f>[1]Database!$A1515</f>
        <v>TPS-CBL-S6</v>
      </c>
      <c r="J1515" s="329" t="str">
        <f ca="1">IFERROR(VLOOKUP(ROWS($J$2:J1515),$A$2:$B$7000,2,0),"")</f>
        <v>C2N-SDC</v>
      </c>
    </row>
    <row r="1516" spans="1:10">
      <c r="A1516" s="330">
        <f ca="1">IF(ISNUMBER(SEARCH($L$2,[1]Database!$A1516)),MAX($A$1:A1515)+1,0)</f>
        <v>1512</v>
      </c>
      <c r="B1516" s="625" t="str">
        <f>[1]Database!$A1516</f>
        <v>TPS-CBL-S3</v>
      </c>
      <c r="J1516" s="329" t="str">
        <f ca="1">IFERROR(VLOOKUP(ROWS($J$2:J1516),$A$2:$B$7000,2,0),"")</f>
        <v>MP/MPC/IPAC_FRONT_LABEL_ENGRAVED-B-T</v>
      </c>
    </row>
    <row r="1517" spans="1:10">
      <c r="A1517" s="330">
        <f ca="1">IF(ISNUMBER(SEARCH($L$2,[1]Database!$A1517)),MAX($A$1:A1516)+1,0)</f>
        <v>1513</v>
      </c>
      <c r="B1517" s="625" t="str">
        <f>[1]Database!$A1517</f>
        <v>C2N-SDC-DC</v>
      </c>
      <c r="J1517" s="329" t="str">
        <f ca="1">IFERROR(VLOOKUP(ROWS($J$2:J1517),$A$2:$B$7000,2,0),"")</f>
        <v>MP/MPC/IPAC_FRONT_LABEL_BLANK-B-T</v>
      </c>
    </row>
    <row r="1518" spans="1:10">
      <c r="A1518" s="330">
        <f ca="1">IF(ISNUMBER(SEARCH($L$2,[1]Database!$A1518)),MAX($A$1:A1517)+1,0)</f>
        <v>1514</v>
      </c>
      <c r="B1518" s="625" t="str">
        <f>[1]Database!$A1518</f>
        <v>C2N-SDC</v>
      </c>
      <c r="J1518" s="329" t="str">
        <f ca="1">IFERROR(VLOOKUP(ROWS($J$2:J1518),$A$2:$B$7000,2,0),"")</f>
        <v>MP/MPC/IPAC_FRONT_LABEL_ENGRAVED-W</v>
      </c>
    </row>
    <row r="1519" spans="1:10">
      <c r="A1519" s="330">
        <f ca="1">IF(ISNUMBER(SEARCH($L$2,[1]Database!$A1519)),MAX($A$1:A1518)+1,0)</f>
        <v>1515</v>
      </c>
      <c r="B1519" s="625" t="str">
        <f>[1]Database!$A1519</f>
        <v>MP/MPC/IPAC_FRONT_LABEL_ENGRAVED-B-T</v>
      </c>
      <c r="J1519" s="329" t="str">
        <f ca="1">IFERROR(VLOOKUP(ROWS($J$2:J1519),$A$2:$B$7000,2,0),"")</f>
        <v>MP/MPC/IPAC_FRONT_LABEL_BLANK-W</v>
      </c>
    </row>
    <row r="1520" spans="1:10">
      <c r="A1520" s="330">
        <f ca="1">IF(ISNUMBER(SEARCH($L$2,[1]Database!$A1520)),MAX($A$1:A1519)+1,0)</f>
        <v>1516</v>
      </c>
      <c r="B1520" s="625" t="str">
        <f>[1]Database!$A1520</f>
        <v>MP/MPC/IPAC_FRONT_LABEL_BLANK-B-T</v>
      </c>
      <c r="J1520" s="329" t="str">
        <f ca="1">IFERROR(VLOOKUP(ROWS($J$2:J1520),$A$2:$B$7000,2,0),"")</f>
        <v>B10-BTNW-T</v>
      </c>
    </row>
    <row r="1521" spans="1:10">
      <c r="A1521" s="330">
        <f ca="1">IF(ISNUMBER(SEARCH($L$2,[1]Database!$A1521)),MAX($A$1:A1520)+1,0)</f>
        <v>1517</v>
      </c>
      <c r="B1521" s="625" t="str">
        <f>[1]Database!$A1521</f>
        <v>MP/MPC/IPAC_FRONT_LABEL_ENGRAVED-W</v>
      </c>
      <c r="J1521" s="329" t="str">
        <f ca="1">IFERROR(VLOOKUP(ROWS($J$2:J1521),$A$2:$B$7000,2,0),"")</f>
        <v>B10-BTNB-T</v>
      </c>
    </row>
    <row r="1522" spans="1:10">
      <c r="A1522" s="330">
        <f ca="1">IF(ISNUMBER(SEARCH($L$2,[1]Database!$A1522)),MAX($A$1:A1521)+1,0)</f>
        <v>1518</v>
      </c>
      <c r="B1522" s="625" t="str">
        <f>[1]Database!$A1522</f>
        <v>MP/MPC/IPAC_FRONT_LABEL_BLANK-W</v>
      </c>
      <c r="J1522" s="329" t="str">
        <f ca="1">IFERROR(VLOOKUP(ROWS($J$2:J1522),$A$2:$B$7000,2,0),"")</f>
        <v>CBI6-BTNW-T</v>
      </c>
    </row>
    <row r="1523" spans="1:10">
      <c r="A1523" s="330">
        <f ca="1">IF(ISNUMBER(SEARCH($L$2,[1]Database!$A1523)),MAX($A$1:A1522)+1,0)</f>
        <v>1519</v>
      </c>
      <c r="B1523" s="625" t="str">
        <f>[1]Database!$A1523</f>
        <v>B10-BTNW-T</v>
      </c>
      <c r="J1523" s="329" t="str">
        <f ca="1">IFERROR(VLOOKUP(ROWS($J$2:J1523),$A$2:$B$7000,2,0),"")</f>
        <v>CBI6-BTNB-T</v>
      </c>
    </row>
    <row r="1524" spans="1:10">
      <c r="A1524" s="330">
        <f ca="1">IF(ISNUMBER(SEARCH($L$2,[1]Database!$A1524)),MAX($A$1:A1523)+1,0)</f>
        <v>1520</v>
      </c>
      <c r="B1524" s="625" t="str">
        <f>[1]Database!$A1524</f>
        <v>B10-BTNB-T</v>
      </c>
      <c r="J1524" s="329" t="str">
        <f ca="1">IFERROR(VLOOKUP(ROWS($J$2:J1524),$A$2:$B$7000,2,0),"")</f>
        <v>CBI6-BTNA-T</v>
      </c>
    </row>
    <row r="1525" spans="1:10">
      <c r="A1525" s="330">
        <f ca="1">IF(ISNUMBER(SEARCH($L$2,[1]Database!$A1525)),MAX($A$1:A1524)+1,0)</f>
        <v>1521</v>
      </c>
      <c r="B1525" s="625" t="str">
        <f>[1]Database!$A1525</f>
        <v>CBI6-BTNW-T</v>
      </c>
      <c r="J1525" s="329" t="str">
        <f ca="1">IFERROR(VLOOKUP(ROWS($J$2:J1525),$A$2:$B$7000,2,0),"")</f>
        <v>CBI3-BTNW-T</v>
      </c>
    </row>
    <row r="1526" spans="1:10">
      <c r="A1526" s="330">
        <f ca="1">IF(ISNUMBER(SEARCH($L$2,[1]Database!$A1526)),MAX($A$1:A1525)+1,0)</f>
        <v>1522</v>
      </c>
      <c r="B1526" s="625" t="str">
        <f>[1]Database!$A1526</f>
        <v>CBI6-BTNB-T</v>
      </c>
      <c r="J1526" s="329" t="str">
        <f ca="1">IFERROR(VLOOKUP(ROWS($J$2:J1526),$A$2:$B$7000,2,0),"")</f>
        <v>CBI3-BTNB-T</v>
      </c>
    </row>
    <row r="1527" spans="1:10">
      <c r="A1527" s="330">
        <f ca="1">IF(ISNUMBER(SEARCH($L$2,[1]Database!$A1527)),MAX($A$1:A1526)+1,0)</f>
        <v>1523</v>
      </c>
      <c r="B1527" s="625" t="str">
        <f>[1]Database!$A1527</f>
        <v>CBI6-BTNA-T</v>
      </c>
      <c r="J1527" s="329" t="str">
        <f ca="1">IFERROR(VLOOKUP(ROWS($J$2:J1527),$A$2:$B$7000,2,0),"")</f>
        <v>CBI3-BTNA-T</v>
      </c>
    </row>
    <row r="1528" spans="1:10">
      <c r="A1528" s="330">
        <f ca="1">IF(ISNUMBER(SEARCH($L$2,[1]Database!$A1528)),MAX($A$1:A1527)+1,0)</f>
        <v>1524</v>
      </c>
      <c r="B1528" s="625" t="str">
        <f>[1]Database!$A1528</f>
        <v>CBI3-BTNW-T</v>
      </c>
      <c r="J1528" s="329" t="str">
        <f ca="1">IFERROR(VLOOKUP(ROWS($J$2:J1528),$A$2:$B$7000,2,0),"")</f>
        <v>CBI2-BTNW-T</v>
      </c>
    </row>
    <row r="1529" spans="1:10">
      <c r="A1529" s="330">
        <f ca="1">IF(ISNUMBER(SEARCH($L$2,[1]Database!$A1529)),MAX($A$1:A1528)+1,0)</f>
        <v>1525</v>
      </c>
      <c r="B1529" s="625" t="str">
        <f>[1]Database!$A1529</f>
        <v>CBI3-BTNB-T</v>
      </c>
      <c r="J1529" s="329" t="str">
        <f ca="1">IFERROR(VLOOKUP(ROWS($J$2:J1529),$A$2:$B$7000,2,0),"")</f>
        <v>CBI2-BTNB-T</v>
      </c>
    </row>
    <row r="1530" spans="1:10">
      <c r="A1530" s="330">
        <f ca="1">IF(ISNUMBER(SEARCH($L$2,[1]Database!$A1530)),MAX($A$1:A1529)+1,0)</f>
        <v>1526</v>
      </c>
      <c r="B1530" s="625" t="str">
        <f>[1]Database!$A1530</f>
        <v>CBI3-BTNA-T</v>
      </c>
      <c r="J1530" s="329" t="str">
        <f ca="1">IFERROR(VLOOKUP(ROWS($J$2:J1530),$A$2:$B$7000,2,0),"")</f>
        <v>CBI2-BTNA-T</v>
      </c>
    </row>
    <row r="1531" spans="1:10">
      <c r="A1531" s="330">
        <f ca="1">IF(ISNUMBER(SEARCH($L$2,[1]Database!$A1531)),MAX($A$1:A1530)+1,0)</f>
        <v>1527</v>
      </c>
      <c r="B1531" s="625" t="str">
        <f>[1]Database!$A1531</f>
        <v>CBI2-BTNW-T</v>
      </c>
      <c r="J1531" s="329" t="str">
        <f ca="1">IFERROR(VLOOKUP(ROWS($J$2:J1531),$A$2:$B$7000,2,0),"")</f>
        <v>1700C-BTNS</v>
      </c>
    </row>
    <row r="1532" spans="1:10">
      <c r="A1532" s="330">
        <f ca="1">IF(ISNUMBER(SEARCH($L$2,[1]Database!$A1532)),MAX($A$1:A1531)+1,0)</f>
        <v>1528</v>
      </c>
      <c r="B1532" s="625" t="str">
        <f>[1]Database!$A1532</f>
        <v>CBI2-BTNB-T</v>
      </c>
      <c r="J1532" s="329" t="str">
        <f ca="1">IFERROR(VLOOKUP(ROWS($J$2:J1532),$A$2:$B$7000,2,0),"")</f>
        <v>1700C-BTNB</v>
      </c>
    </row>
    <row r="1533" spans="1:10">
      <c r="A1533" s="330">
        <f ca="1">IF(ISNUMBER(SEARCH($L$2,[1]Database!$A1533)),MAX($A$1:A1532)+1,0)</f>
        <v>1529</v>
      </c>
      <c r="B1533" s="625" t="str">
        <f>[1]Database!$A1533</f>
        <v>CBI2-BTNA-T</v>
      </c>
      <c r="J1533" s="329" t="str">
        <f ca="1">IFERROR(VLOOKUP(ROWS($J$2:J1533),$A$2:$B$7000,2,0),"")</f>
        <v>STCP-501</v>
      </c>
    </row>
    <row r="1534" spans="1:10">
      <c r="A1534" s="330">
        <f ca="1">IF(ISNUMBER(SEARCH($L$2,[1]Database!$A1534)),MAX($A$1:A1533)+1,0)</f>
        <v>1530</v>
      </c>
      <c r="B1534" s="625" t="str">
        <f>[1]Database!$A1534</f>
        <v>1700C-BTNS</v>
      </c>
      <c r="J1534" s="329" t="str">
        <f ca="1">IFERROR(VLOOKUP(ROWS($J$2:J1534),$A$2:$B$7000,2,0),"")</f>
        <v>DMC-SDI</v>
      </c>
    </row>
    <row r="1535" spans="1:10">
      <c r="A1535" s="330">
        <f ca="1">IF(ISNUMBER(SEARCH($L$2,[1]Database!$A1535)),MAX($A$1:A1534)+1,0)</f>
        <v>1531</v>
      </c>
      <c r="B1535" s="625" t="str">
        <f>[1]Database!$A1535</f>
        <v>1700C-BTNB</v>
      </c>
      <c r="J1535" s="329" t="str">
        <f ca="1">IFERROR(VLOOKUP(ROWS($J$2:J1535),$A$2:$B$7000,2,0),"")</f>
        <v>SRD-ANT-1LD-PAK</v>
      </c>
    </row>
    <row r="1536" spans="1:10">
      <c r="A1536" s="330">
        <f ca="1">IF(ISNUMBER(SEARCH($L$2,[1]Database!$A1536)),MAX($A$1:A1535)+1,0)</f>
        <v>1532</v>
      </c>
      <c r="B1536" s="625" t="str">
        <f>[1]Database!$A1536</f>
        <v>STCP-501</v>
      </c>
      <c r="J1536" s="329" t="str">
        <f ca="1">IFERROR(VLOOKUP(ROWS($J$2:J1536),$A$2:$B$7000,2,0),"")</f>
        <v>SRD-ANT-8-PAK</v>
      </c>
    </row>
    <row r="1537" spans="1:10">
      <c r="A1537" s="330">
        <f ca="1">IF(ISNUMBER(SEARCH($L$2,[1]Database!$A1537)),MAX($A$1:A1536)+1,0)</f>
        <v>1533</v>
      </c>
      <c r="B1537" s="625" t="str">
        <f>[1]Database!$A1537</f>
        <v>DMC-SDI</v>
      </c>
      <c r="J1537" s="329" t="str">
        <f ca="1">IFERROR(VLOOKUP(ROWS($J$2:J1537),$A$2:$B$7000,2,0),"")</f>
        <v>SRD-ANT-4-PAK</v>
      </c>
    </row>
    <row r="1538" spans="1:10">
      <c r="A1538" s="330">
        <f ca="1">IF(ISNUMBER(SEARCH($L$2,[1]Database!$A1538)),MAX($A$1:A1537)+1,0)</f>
        <v>1534</v>
      </c>
      <c r="B1538" s="625" t="str">
        <f>[1]Database!$A1538</f>
        <v>SRD-ANT-1LD-PAK</v>
      </c>
      <c r="J1538" s="329" t="str">
        <f ca="1">IFERROR(VLOOKUP(ROWS($J$2:J1538),$A$2:$B$7000,2,0),"")</f>
        <v>SRD-ANT-1-PAK</v>
      </c>
    </row>
    <row r="1539" spans="1:10">
      <c r="A1539" s="330">
        <f ca="1">IF(ISNUMBER(SEARCH($L$2,[1]Database!$A1539)),MAX($A$1:A1538)+1,0)</f>
        <v>1535</v>
      </c>
      <c r="B1539" s="625" t="str">
        <f>[1]Database!$A1539</f>
        <v>SRD-ANT-8-PAK</v>
      </c>
      <c r="J1539" s="329" t="str">
        <f ca="1">IFERROR(VLOOKUP(ROWS($J$2:J1539),$A$2:$B$7000,2,0),"")</f>
        <v>SAROS_SR8T-W-T-EACH</v>
      </c>
    </row>
    <row r="1540" spans="1:10">
      <c r="A1540" s="330">
        <f ca="1">IF(ISNUMBER(SEARCH($L$2,[1]Database!$A1540)),MAX($A$1:A1539)+1,0)</f>
        <v>1536</v>
      </c>
      <c r="B1540" s="625" t="str">
        <f>[1]Database!$A1540</f>
        <v>SRD-ANT-4-PAK</v>
      </c>
      <c r="J1540" s="329" t="str">
        <f ca="1">IFERROR(VLOOKUP(ROWS($J$2:J1540),$A$2:$B$7000,2,0),"")</f>
        <v>SAROS_SR8T-B-T-EACH</v>
      </c>
    </row>
    <row r="1541" spans="1:10">
      <c r="A1541" s="330">
        <f ca="1">IF(ISNUMBER(SEARCH($L$2,[1]Database!$A1541)),MAX($A$1:A1540)+1,0)</f>
        <v>1537</v>
      </c>
      <c r="B1541" s="625" t="str">
        <f>[1]Database!$A1541</f>
        <v>SRD-ANT-1-PAK</v>
      </c>
      <c r="J1541" s="329" t="str">
        <f ca="1">IFERROR(VLOOKUP(ROWS($J$2:J1541),$A$2:$B$7000,2,0),"")</f>
        <v>SAROS_IC8T-W-T-EACH</v>
      </c>
    </row>
    <row r="1542" spans="1:10">
      <c r="A1542" s="330">
        <f ca="1">IF(ISNUMBER(SEARCH($L$2,[1]Database!$A1542)),MAX($A$1:A1541)+1,0)</f>
        <v>1538</v>
      </c>
      <c r="B1542" s="625" t="str">
        <f>[1]Database!$A1542</f>
        <v>SAROS_SR8T-W-T-EACH</v>
      </c>
      <c r="J1542" s="329" t="str">
        <f ca="1">IFERROR(VLOOKUP(ROWS($J$2:J1542),$A$2:$B$7000,2,0),"")</f>
        <v>SAROS_IC8T-B-T-EACH</v>
      </c>
    </row>
    <row r="1543" spans="1:10">
      <c r="A1543" s="330">
        <f ca="1">IF(ISNUMBER(SEARCH($L$2,[1]Database!$A1543)),MAX($A$1:A1542)+1,0)</f>
        <v>1539</v>
      </c>
      <c r="B1543" s="625" t="str">
        <f>[1]Database!$A1543</f>
        <v>SAROS_SR8T-B-T-EACH</v>
      </c>
      <c r="J1543" s="329" t="str">
        <f ca="1">IFERROR(VLOOKUP(ROWS($J$2:J1543),$A$2:$B$7000,2,0),"")</f>
        <v>SAROS_SR6T-W-T-EACH</v>
      </c>
    </row>
    <row r="1544" spans="1:10">
      <c r="A1544" s="330">
        <f ca="1">IF(ISNUMBER(SEARCH($L$2,[1]Database!$A1544)),MAX($A$1:A1543)+1,0)</f>
        <v>1540</v>
      </c>
      <c r="B1544" s="625" t="str">
        <f>[1]Database!$A1544</f>
        <v>SAROS_IC8T-W-T-EACH</v>
      </c>
      <c r="J1544" s="329" t="str">
        <f ca="1">IFERROR(VLOOKUP(ROWS($J$2:J1544),$A$2:$B$7000,2,0),"")</f>
        <v>SAROS_SR6T-B-T-EACH</v>
      </c>
    </row>
    <row r="1545" spans="1:10">
      <c r="A1545" s="330">
        <f ca="1">IF(ISNUMBER(SEARCH($L$2,[1]Database!$A1545)),MAX($A$1:A1544)+1,0)</f>
        <v>1541</v>
      </c>
      <c r="B1545" s="625" t="str">
        <f>[1]Database!$A1545</f>
        <v>SAROS_IC8T-B-T-EACH</v>
      </c>
      <c r="J1545" s="329" t="str">
        <f ca="1">IFERROR(VLOOKUP(ROWS($J$2:J1545),$A$2:$B$7000,2,0),"")</f>
        <v>SAROS_IC6T-W-T-EACH</v>
      </c>
    </row>
    <row r="1546" spans="1:10">
      <c r="A1546" s="330">
        <f ca="1">IF(ISNUMBER(SEARCH($L$2,[1]Database!$A1546)),MAX($A$1:A1545)+1,0)</f>
        <v>1542</v>
      </c>
      <c r="B1546" s="625" t="str">
        <f>[1]Database!$A1546</f>
        <v>SAROS_SR6T-W-T-EACH</v>
      </c>
      <c r="J1546" s="329" t="str">
        <f ca="1">IFERROR(VLOOKUP(ROWS($J$2:J1546),$A$2:$B$7000,2,0),"")</f>
        <v>SAROS_IC6T-B-T-EACH</v>
      </c>
    </row>
    <row r="1547" spans="1:10">
      <c r="A1547" s="330">
        <f ca="1">IF(ISNUMBER(SEARCH($L$2,[1]Database!$A1547)),MAX($A$1:A1546)+1,0)</f>
        <v>1543</v>
      </c>
      <c r="B1547" s="625" t="str">
        <f>[1]Database!$A1547</f>
        <v>SAROS_SR6T-B-T-EACH</v>
      </c>
      <c r="J1547" s="329" t="str">
        <f ca="1">IFERROR(VLOOKUP(ROWS($J$2:J1547),$A$2:$B$7000,2,0),"")</f>
        <v>SAROS_SR4T-W-T-EACH</v>
      </c>
    </row>
    <row r="1548" spans="1:10">
      <c r="A1548" s="330">
        <f ca="1">IF(ISNUMBER(SEARCH($L$2,[1]Database!$A1548)),MAX($A$1:A1547)+1,0)</f>
        <v>1544</v>
      </c>
      <c r="B1548" s="625" t="str">
        <f>[1]Database!$A1548</f>
        <v>SAROS_IC6T-W-T-EACH</v>
      </c>
      <c r="J1548" s="329" t="str">
        <f ca="1">IFERROR(VLOOKUP(ROWS($J$2:J1548),$A$2:$B$7000,2,0),"")</f>
        <v>SAROS_SR4T-B-T-EACH</v>
      </c>
    </row>
    <row r="1549" spans="1:10">
      <c r="A1549" s="330">
        <f ca="1">IF(ISNUMBER(SEARCH($L$2,[1]Database!$A1549)),MAX($A$1:A1548)+1,0)</f>
        <v>1545</v>
      </c>
      <c r="B1549" s="625" t="str">
        <f>[1]Database!$A1549</f>
        <v>SAROS_IC6T-B-T-EACH</v>
      </c>
      <c r="J1549" s="329" t="str">
        <f ca="1">IFERROR(VLOOKUP(ROWS($J$2:J1549),$A$2:$B$7000,2,0),"")</f>
        <v>SAROS_IC4T-W-T-EACH</v>
      </c>
    </row>
    <row r="1550" spans="1:10">
      <c r="A1550" s="330">
        <f ca="1">IF(ISNUMBER(SEARCH($L$2,[1]Database!$A1550)),MAX($A$1:A1549)+1,0)</f>
        <v>1546</v>
      </c>
      <c r="B1550" s="625" t="str">
        <f>[1]Database!$A1550</f>
        <v>SAROS_SR4T-W-T-EACH</v>
      </c>
      <c r="J1550" s="329" t="str">
        <f ca="1">IFERROR(VLOOKUP(ROWS($J$2:J1550),$A$2:$B$7000,2,0),"")</f>
        <v>SAROS_IC4T-B-T-EACH</v>
      </c>
    </row>
    <row r="1551" spans="1:10">
      <c r="A1551" s="330">
        <f ca="1">IF(ISNUMBER(SEARCH($L$2,[1]Database!$A1551)),MAX($A$1:A1550)+1,0)</f>
        <v>1547</v>
      </c>
      <c r="B1551" s="625" t="str">
        <f>[1]Database!$A1551</f>
        <v>SAROS_SR4T-B-T-EACH</v>
      </c>
      <c r="J1551" s="329" t="str">
        <f ca="1">IFERROR(VLOOKUP(ROWS($J$2:J1551),$A$2:$B$7000,2,0),"")</f>
        <v>SPKA-ST-15</v>
      </c>
    </row>
    <row r="1552" spans="1:10">
      <c r="A1552" s="330">
        <f ca="1">IF(ISNUMBER(SEARCH($L$2,[1]Database!$A1552)),MAX($A$1:A1551)+1,0)</f>
        <v>1548</v>
      </c>
      <c r="B1552" s="625" t="str">
        <f>[1]Database!$A1552</f>
        <v>SAROS_IC4T-W-T-EACH</v>
      </c>
      <c r="J1552" s="329" t="str">
        <f ca="1">IFERROR(VLOOKUP(ROWS($J$2:J1552),$A$2:$B$7000,2,0),"")</f>
        <v>CBL-KSERIAL-DB9-L-P-50</v>
      </c>
    </row>
    <row r="1553" spans="1:10">
      <c r="A1553" s="330">
        <f ca="1">IF(ISNUMBER(SEARCH($L$2,[1]Database!$A1553)),MAX($A$1:A1552)+1,0)</f>
        <v>1549</v>
      </c>
      <c r="B1553" s="625" t="str">
        <f>[1]Database!$A1553</f>
        <v>SAROS_IC4T-B-T-EACH</v>
      </c>
      <c r="J1553" s="329" t="str">
        <f ca="1">IFERROR(VLOOKUP(ROWS($J$2:J1553),$A$2:$B$7000,2,0),"")</f>
        <v>CSP-RS232I</v>
      </c>
    </row>
    <row r="1554" spans="1:10">
      <c r="A1554" s="330">
        <f ca="1">IF(ISNUMBER(SEARCH($L$2,[1]Database!$A1554)),MAX($A$1:A1553)+1,0)</f>
        <v>1550</v>
      </c>
      <c r="B1554" s="625" t="str">
        <f>[1]Database!$A1554</f>
        <v>SPKA-ST-15</v>
      </c>
      <c r="J1554" s="329" t="str">
        <f ca="1">IFERROR(VLOOKUP(ROWS($J$2:J1554),$A$2:$B$7000,2,0),"")</f>
        <v>SW-ROOMVW-ENT</v>
      </c>
    </row>
    <row r="1555" spans="1:10">
      <c r="A1555" s="330">
        <f ca="1">IF(ISNUMBER(SEARCH($L$2,[1]Database!$A1555)),MAX($A$1:A1554)+1,0)</f>
        <v>1551</v>
      </c>
      <c r="B1555" s="625" t="str">
        <f>[1]Database!$A1555</f>
        <v>CBL-KSERIAL-DB9-L-P-50</v>
      </c>
      <c r="J1555" s="329" t="str">
        <f ca="1">IFERROR(VLOOKUP(ROWS($J$2:J1555),$A$2:$B$7000,2,0),"")</f>
        <v>QM-RMCRX-BA</v>
      </c>
    </row>
    <row r="1556" spans="1:10">
      <c r="A1556" s="330">
        <f ca="1">IF(ISNUMBER(SEARCH($L$2,[1]Database!$A1556)),MAX($A$1:A1555)+1,0)</f>
        <v>1552</v>
      </c>
      <c r="B1556" s="625" t="str">
        <f>[1]Database!$A1556</f>
        <v>CSP-RS232I</v>
      </c>
      <c r="J1556" s="329" t="str">
        <f ca="1">IFERROR(VLOOKUP(ROWS($J$2:J1556),$A$2:$B$7000,2,0),"")</f>
        <v>QM-RMC</v>
      </c>
    </row>
    <row r="1557" spans="1:10">
      <c r="A1557" s="330">
        <f ca="1">IF(ISNUMBER(SEARCH($L$2,[1]Database!$A1557)),MAX($A$1:A1556)+1,0)</f>
        <v>1553</v>
      </c>
      <c r="B1557" s="625" t="str">
        <f>[1]Database!$A1557</f>
        <v>SW-ROOMVW-ENT</v>
      </c>
      <c r="J1557" s="329" t="str">
        <f ca="1">IFERROR(VLOOKUP(ROWS($J$2:J1557),$A$2:$B$7000,2,0),"")</f>
        <v>QMI-RMC</v>
      </c>
    </row>
    <row r="1558" spans="1:10">
      <c r="A1558" s="330">
        <f ca="1">IF(ISNUMBER(SEARCH($L$2,[1]Database!$A1558)),MAX($A$1:A1557)+1,0)</f>
        <v>1554</v>
      </c>
      <c r="B1558" s="625" t="str">
        <f>[1]Database!$A1558</f>
        <v>QM-RMCRX-BA</v>
      </c>
      <c r="J1558" s="329" t="str">
        <f ca="1">IFERROR(VLOOKUP(ROWS($J$2:J1558),$A$2:$B$7000,2,0),"")</f>
        <v>CLW-BTN-RKR-W-T</v>
      </c>
    </row>
    <row r="1559" spans="1:10">
      <c r="A1559" s="330">
        <f ca="1">IF(ISNUMBER(SEARCH($L$2,[1]Database!$A1559)),MAX($A$1:A1558)+1,0)</f>
        <v>1555</v>
      </c>
      <c r="B1559" s="625" t="str">
        <f>[1]Database!$A1559</f>
        <v>QM-RMC</v>
      </c>
      <c r="J1559" s="329" t="str">
        <f ca="1">IFERROR(VLOOKUP(ROWS($J$2:J1559),$A$2:$B$7000,2,0),"")</f>
        <v>CLW-BTN-RKR-W-S</v>
      </c>
    </row>
    <row r="1560" spans="1:10">
      <c r="A1560" s="330">
        <f ca="1">IF(ISNUMBER(SEARCH($L$2,[1]Database!$A1560)),MAX($A$1:A1559)+1,0)</f>
        <v>1556</v>
      </c>
      <c r="B1560" s="625" t="str">
        <f>[1]Database!$A1560</f>
        <v>QMI-RMC</v>
      </c>
      <c r="J1560" s="329" t="str">
        <f ca="1">IFERROR(VLOOKUP(ROWS($J$2:J1560),$A$2:$B$7000,2,0),"")</f>
        <v>CLW-BTN-RKR-LAT-T</v>
      </c>
    </row>
    <row r="1561" spans="1:10">
      <c r="A1561" s="330">
        <f ca="1">IF(ISNUMBER(SEARCH($L$2,[1]Database!$A1561)),MAX($A$1:A1560)+1,0)</f>
        <v>1557</v>
      </c>
      <c r="B1561" s="625" t="str">
        <f>[1]Database!$A1561</f>
        <v>CLW-BTN-RKR-W-T</v>
      </c>
      <c r="J1561" s="329" t="str">
        <f ca="1">IFERROR(VLOOKUP(ROWS($J$2:J1561),$A$2:$B$7000,2,0),"")</f>
        <v>CLW-BTN-RKR-IVR-S</v>
      </c>
    </row>
    <row r="1562" spans="1:10">
      <c r="A1562" s="330">
        <f ca="1">IF(ISNUMBER(SEARCH($L$2,[1]Database!$A1562)),MAX($A$1:A1561)+1,0)</f>
        <v>1558</v>
      </c>
      <c r="B1562" s="625" t="str">
        <f>[1]Database!$A1562</f>
        <v>CLW-BTN-RKR-W-S</v>
      </c>
      <c r="J1562" s="329" t="str">
        <f ca="1">IFERROR(VLOOKUP(ROWS($J$2:J1562),$A$2:$B$7000,2,0),"")</f>
        <v>CLW-BTN-RKR-GRY-S</v>
      </c>
    </row>
    <row r="1563" spans="1:10">
      <c r="A1563" s="330">
        <f ca="1">IF(ISNUMBER(SEARCH($L$2,[1]Database!$A1563)),MAX($A$1:A1562)+1,0)</f>
        <v>1559</v>
      </c>
      <c r="B1563" s="625" t="str">
        <f>[1]Database!$A1563</f>
        <v>CLW-BTN-RKR-LAT-T</v>
      </c>
      <c r="J1563" s="329" t="str">
        <f ca="1">IFERROR(VLOOKUP(ROWS($J$2:J1563),$A$2:$B$7000,2,0),"")</f>
        <v>CLW-BTN-RKR-DSK-T</v>
      </c>
    </row>
    <row r="1564" spans="1:10">
      <c r="A1564" s="330">
        <f ca="1">IF(ISNUMBER(SEARCH($L$2,[1]Database!$A1564)),MAX($A$1:A1563)+1,0)</f>
        <v>1560</v>
      </c>
      <c r="B1564" s="625" t="str">
        <f>[1]Database!$A1564</f>
        <v>CLW-BTN-RKR-IVR-S</v>
      </c>
      <c r="J1564" s="329" t="str">
        <f ca="1">IFERROR(VLOOKUP(ROWS($J$2:J1564),$A$2:$B$7000,2,0),"")</f>
        <v>CLW-BTN-RKR-DA-S</v>
      </c>
    </row>
    <row r="1565" spans="1:10">
      <c r="A1565" s="330">
        <f ca="1">IF(ISNUMBER(SEARCH($L$2,[1]Database!$A1565)),MAX($A$1:A1564)+1,0)</f>
        <v>1561</v>
      </c>
      <c r="B1565" s="625" t="str">
        <f>[1]Database!$A1565</f>
        <v>CLW-BTN-RKR-GRY-S</v>
      </c>
      <c r="J1565" s="329" t="str">
        <f ca="1">IFERROR(VLOOKUP(ROWS($J$2:J1565),$A$2:$B$7000,2,0),"")</f>
        <v>CLW-BTN-RKR-BRN-S</v>
      </c>
    </row>
    <row r="1566" spans="1:10">
      <c r="A1566" s="330">
        <f ca="1">IF(ISNUMBER(SEARCH($L$2,[1]Database!$A1566)),MAX($A$1:A1565)+1,0)</f>
        <v>1562</v>
      </c>
      <c r="B1566" s="625" t="str">
        <f>[1]Database!$A1566</f>
        <v>CLW-BTN-RKR-DSK-T</v>
      </c>
      <c r="J1566" s="329" t="str">
        <f ca="1">IFERROR(VLOOKUP(ROWS($J$2:J1566),$A$2:$B$7000,2,0),"")</f>
        <v>CLW-BTN-RKR-B-T</v>
      </c>
    </row>
    <row r="1567" spans="1:10">
      <c r="A1567" s="330">
        <f ca="1">IF(ISNUMBER(SEARCH($L$2,[1]Database!$A1567)),MAX($A$1:A1566)+1,0)</f>
        <v>1563</v>
      </c>
      <c r="B1567" s="625" t="str">
        <f>[1]Database!$A1567</f>
        <v>CLW-BTN-RKR-DA-S</v>
      </c>
      <c r="J1567" s="329" t="str">
        <f ca="1">IFERROR(VLOOKUP(ROWS($J$2:J1567),$A$2:$B$7000,2,0),"")</f>
        <v>CLW-BTN-RKR-B-S</v>
      </c>
    </row>
    <row r="1568" spans="1:10">
      <c r="A1568" s="330">
        <f ca="1">IF(ISNUMBER(SEARCH($L$2,[1]Database!$A1568)),MAX($A$1:A1567)+1,0)</f>
        <v>1564</v>
      </c>
      <c r="B1568" s="625" t="str">
        <f>[1]Database!$A1568</f>
        <v>CLW-BTN-RKR-BRN-S</v>
      </c>
      <c r="J1568" s="329" t="str">
        <f ca="1">IFERROR(VLOOKUP(ROWS($J$2:J1568),$A$2:$B$7000,2,0),"")</f>
        <v>CLW-BTN-RKR-A-T</v>
      </c>
    </row>
    <row r="1569" spans="1:10">
      <c r="A1569" s="330">
        <f ca="1">IF(ISNUMBER(SEARCH($L$2,[1]Database!$A1569)),MAX($A$1:A1568)+1,0)</f>
        <v>1565</v>
      </c>
      <c r="B1569" s="625" t="str">
        <f>[1]Database!$A1569</f>
        <v>CLW-BTN-RKR-B-T</v>
      </c>
      <c r="J1569" s="329" t="str">
        <f ca="1">IFERROR(VLOOKUP(ROWS($J$2:J1569),$A$2:$B$7000,2,0),"")</f>
        <v>CLW-BTN-RKR-A-S</v>
      </c>
    </row>
    <row r="1570" spans="1:10">
      <c r="A1570" s="330">
        <f ca="1">IF(ISNUMBER(SEARCH($L$2,[1]Database!$A1570)),MAX($A$1:A1569)+1,0)</f>
        <v>1566</v>
      </c>
      <c r="B1570" s="625" t="str">
        <f>[1]Database!$A1570</f>
        <v>CLW-BTN-RKR-B-S</v>
      </c>
      <c r="J1570" s="329" t="str">
        <f ca="1">IFERROR(VLOOKUP(ROWS($J$2:J1570),$A$2:$B$7000,2,0),"")</f>
        <v>TPS-6X-BTP</v>
      </c>
    </row>
    <row r="1571" spans="1:10">
      <c r="A1571" s="330">
        <f ca="1">IF(ISNUMBER(SEARCH($L$2,[1]Database!$A1571)),MAX($A$1:A1570)+1,0)</f>
        <v>1567</v>
      </c>
      <c r="B1571" s="625" t="str">
        <f>[1]Database!$A1571</f>
        <v>CLW-BTN-RKR-A-T</v>
      </c>
      <c r="J1571" s="329" t="str">
        <f ca="1">IFERROR(VLOOKUP(ROWS($J$2:J1571),$A$2:$B$7000,2,0),"")</f>
        <v>CHV-RTS</v>
      </c>
    </row>
    <row r="1572" spans="1:10">
      <c r="A1572" s="330">
        <f ca="1">IF(ISNUMBER(SEARCH($L$2,[1]Database!$A1572)),MAX($A$1:A1571)+1,0)</f>
        <v>1568</v>
      </c>
      <c r="B1572" s="625" t="str">
        <f>[1]Database!$A1572</f>
        <v>CLW-BTN-RKR-A-S</v>
      </c>
      <c r="J1572" s="329" t="str">
        <f ca="1">IFERROR(VLOOKUP(ROWS($J$2:J1572),$A$2:$B$7000,2,0),"")</f>
        <v>CHV-RTHS</v>
      </c>
    </row>
    <row r="1573" spans="1:10">
      <c r="A1573" s="330">
        <f ca="1">IF(ISNUMBER(SEARCH($L$2,[1]Database!$A1573)),MAX($A$1:A1572)+1,0)</f>
        <v>1569</v>
      </c>
      <c r="B1573" s="625" t="str">
        <f>[1]Database!$A1573</f>
        <v>TPS-6X-BTP</v>
      </c>
      <c r="J1573" s="329" t="str">
        <f ca="1">IFERROR(VLOOKUP(ROWS($J$2:J1573),$A$2:$B$7000,2,0),"")</f>
        <v>CHV-RSS</v>
      </c>
    </row>
    <row r="1574" spans="1:10">
      <c r="A1574" s="330">
        <f ca="1">IF(ISNUMBER(SEARCH($L$2,[1]Database!$A1574)),MAX($A$1:A1573)+1,0)</f>
        <v>1570</v>
      </c>
      <c r="B1574" s="625" t="str">
        <f>[1]Database!$A1574</f>
        <v>CHV-RTS</v>
      </c>
      <c r="J1574" s="329" t="str">
        <f ca="1">IFERROR(VLOOKUP(ROWS($J$2:J1574),$A$2:$B$7000,2,0),"")</f>
        <v>CNLGE-8</v>
      </c>
    </row>
    <row r="1575" spans="1:10">
      <c r="A1575" s="330">
        <f ca="1">IF(ISNUMBER(SEARCH($L$2,[1]Database!$A1575)),MAX($A$1:A1574)+1,0)</f>
        <v>1571</v>
      </c>
      <c r="B1575" s="625" t="str">
        <f>[1]Database!$A1575</f>
        <v>CHV-RTHS</v>
      </c>
      <c r="J1575" s="329" t="str">
        <f ca="1">IFERROR(VLOOKUP(ROWS($J$2:J1575),$A$2:$B$7000,2,0),"")</f>
        <v>PW-2435DUL</v>
      </c>
    </row>
    <row r="1576" spans="1:10">
      <c r="A1576" s="330">
        <f ca="1">IF(ISNUMBER(SEARCH($L$2,[1]Database!$A1576)),MAX($A$1:A1575)+1,0)</f>
        <v>1572</v>
      </c>
      <c r="B1576" s="625" t="str">
        <f>[1]Database!$A1576</f>
        <v>CHV-RSS</v>
      </c>
      <c r="J1576" s="329" t="str">
        <f ca="1">IFERROR(VLOOKUP(ROWS($J$2:J1576),$A$2:$B$7000,2,0),"")</f>
        <v>PW-2435RU</v>
      </c>
    </row>
    <row r="1577" spans="1:10">
      <c r="A1577" s="330">
        <f ca="1">IF(ISNUMBER(SEARCH($L$2,[1]Database!$A1577)),MAX($A$1:A1576)+1,0)</f>
        <v>1573</v>
      </c>
      <c r="B1577" s="625" t="str">
        <f>[1]Database!$A1577</f>
        <v>CNLGE-8</v>
      </c>
      <c r="J1577" s="329" t="str">
        <f ca="1">IFERROR(VLOOKUP(ROWS($J$2:J1577),$A$2:$B$7000,2,0),"")</f>
        <v>PW-1250DU</v>
      </c>
    </row>
    <row r="1578" spans="1:10">
      <c r="A1578" s="330">
        <f ca="1">IF(ISNUMBER(SEARCH($L$2,[1]Database!$A1578)),MAX($A$1:A1577)+1,0)</f>
        <v>1574</v>
      </c>
      <c r="B1578" s="625" t="str">
        <f>[1]Database!$A1578</f>
        <v>PW-2435DUL</v>
      </c>
      <c r="J1578" s="329" t="str">
        <f ca="1">IFERROR(VLOOKUP(ROWS($J$2:J1578),$A$2:$B$7000,2,0),"")</f>
        <v>CBL-KAV-RCAM3-L-P-50</v>
      </c>
    </row>
    <row r="1579" spans="1:10">
      <c r="A1579" s="330">
        <f ca="1">IF(ISNUMBER(SEARCH($L$2,[1]Database!$A1579)),MAX($A$1:A1578)+1,0)</f>
        <v>1575</v>
      </c>
      <c r="B1579" s="625" t="str">
        <f>[1]Database!$A1579</f>
        <v>PW-2435RU</v>
      </c>
      <c r="J1579" s="329" t="str">
        <f ca="1">IFERROR(VLOOKUP(ROWS($J$2:J1579),$A$2:$B$7000,2,0),"")</f>
        <v>CBL-AUDIO-RCAF-0.5</v>
      </c>
    </row>
    <row r="1580" spans="1:10">
      <c r="A1580" s="330">
        <f ca="1">IF(ISNUMBER(SEARCH($L$2,[1]Database!$A1580)),MAX($A$1:A1579)+1,0)</f>
        <v>1576</v>
      </c>
      <c r="B1580" s="625" t="str">
        <f>[1]Database!$A1580</f>
        <v>PW-1250DU</v>
      </c>
      <c r="J1580" s="329" t="str">
        <f ca="1">IFERROR(VLOOKUP(ROWS($J$2:J1580),$A$2:$B$7000,2,0),"")</f>
        <v>CBL-KAUDIO-RCAM2-L-P-50</v>
      </c>
    </row>
    <row r="1581" spans="1:10">
      <c r="A1581" s="330">
        <f ca="1">IF(ISNUMBER(SEARCH($L$2,[1]Database!$A1581)),MAX($A$1:A1580)+1,0)</f>
        <v>1577</v>
      </c>
      <c r="B1581" s="625" t="str">
        <f>[1]Database!$A1581</f>
        <v>CBL-KAV-RCAM3-L-P-50</v>
      </c>
      <c r="J1581" s="329" t="str">
        <f ca="1">IFERROR(VLOOKUP(ROWS($J$2:J1581),$A$2:$B$7000,2,0),"")</f>
        <v>CONN-MCOAX-RCA-50</v>
      </c>
    </row>
    <row r="1582" spans="1:10">
      <c r="A1582" s="330">
        <f ca="1">IF(ISNUMBER(SEARCH($L$2,[1]Database!$A1582)),MAX($A$1:A1581)+1,0)</f>
        <v>1578</v>
      </c>
      <c r="B1582" s="625" t="str">
        <f>[1]Database!$A1582</f>
        <v>CBL-AUDIO-RCAF-0.5</v>
      </c>
      <c r="J1582" s="329" t="str">
        <f ca="1">IFERROR(VLOOKUP(ROWS($J$2:J1582),$A$2:$B$7000,2,0),"")</f>
        <v>DMC-VID-RCA-D</v>
      </c>
    </row>
    <row r="1583" spans="1:10">
      <c r="A1583" s="330">
        <f ca="1">IF(ISNUMBER(SEARCH($L$2,[1]Database!$A1583)),MAX($A$1:A1582)+1,0)</f>
        <v>1579</v>
      </c>
      <c r="B1583" s="625" t="str">
        <f>[1]Database!$A1583</f>
        <v>CBL-KAUDIO-RCAM2-L-P-50</v>
      </c>
      <c r="J1583" s="329" t="str">
        <f ca="1">IFERROR(VLOOKUP(ROWS($J$2:J1583),$A$2:$B$7000,2,0),"")</f>
        <v>DMC-VID-RCA-A</v>
      </c>
    </row>
    <row r="1584" spans="1:10">
      <c r="A1584" s="330">
        <f ca="1">IF(ISNUMBER(SEARCH($L$2,[1]Database!$A1584)),MAX($A$1:A1583)+1,0)</f>
        <v>1580</v>
      </c>
      <c r="B1584" s="625" t="str">
        <f>[1]Database!$A1584</f>
        <v>CONN-MCOAX-RCA-50</v>
      </c>
      <c r="J1584" s="329" t="str">
        <f ca="1">IFERROR(VLOOKUP(ROWS($J$2:J1584),$A$2:$B$7000,2,0),"")</f>
        <v>CNXRMAK</v>
      </c>
    </row>
    <row r="1585" spans="1:10">
      <c r="A1585" s="330">
        <f ca="1">IF(ISNUMBER(SEARCH($L$2,[1]Database!$A1585)),MAX($A$1:A1584)+1,0)</f>
        <v>1581</v>
      </c>
      <c r="B1585" s="625" t="str">
        <f>[1]Database!$A1585</f>
        <v>DMC-VID-RCA-D</v>
      </c>
      <c r="J1585" s="329" t="str">
        <f ca="1">IFERROR(VLOOKUP(ROWS($J$2:J1585),$A$2:$B$7000,2,0),"")</f>
        <v>RMK-6L</v>
      </c>
    </row>
    <row r="1586" spans="1:10">
      <c r="A1586" s="330">
        <f ca="1">IF(ISNUMBER(SEARCH($L$2,[1]Database!$A1586)),MAX($A$1:A1585)+1,0)</f>
        <v>1582</v>
      </c>
      <c r="B1586" s="625" t="str">
        <f>[1]Database!$A1586</f>
        <v>DMC-VID-RCA-A</v>
      </c>
      <c r="J1586" s="329" t="str">
        <f ca="1">IFERROR(VLOOKUP(ROWS($J$2:J1586),$A$2:$B$7000,2,0),"")</f>
        <v>RMK-12L</v>
      </c>
    </row>
    <row r="1587" spans="1:10">
      <c r="A1587" s="330">
        <f ca="1">IF(ISNUMBER(SEARCH($L$2,[1]Database!$A1587)),MAX($A$1:A1586)+1,0)</f>
        <v>1583</v>
      </c>
      <c r="B1587" s="625" t="str">
        <f>[1]Database!$A1587</f>
        <v>CNXRMAK</v>
      </c>
      <c r="J1587" s="329" t="str">
        <f ca="1">IFERROR(VLOOKUP(ROWS($J$2:J1587),$A$2:$B$7000,2,0),"")</f>
        <v>RMK-9L</v>
      </c>
    </row>
    <row r="1588" spans="1:10">
      <c r="A1588" s="330">
        <f ca="1">IF(ISNUMBER(SEARCH($L$2,[1]Database!$A1588)),MAX($A$1:A1587)+1,0)</f>
        <v>1584</v>
      </c>
      <c r="B1588" s="625" t="str">
        <f>[1]Database!$A1588</f>
        <v>RMK-6L</v>
      </c>
      <c r="J1588" s="329" t="str">
        <f ca="1">IFERROR(VLOOKUP(ROWS($J$2:J1588),$A$2:$B$7000,2,0),"")</f>
        <v>RMK-4000L</v>
      </c>
    </row>
    <row r="1589" spans="1:10">
      <c r="A1589" s="330">
        <f ca="1">IF(ISNUMBER(SEARCH($L$2,[1]Database!$A1589)),MAX($A$1:A1588)+1,0)</f>
        <v>1585</v>
      </c>
      <c r="B1589" s="625" t="str">
        <f>[1]Database!$A1589</f>
        <v>RMK-12L</v>
      </c>
      <c r="J1589" s="329" t="str">
        <f ca="1">IFERROR(VLOOKUP(ROWS($J$2:J1589),$A$2:$B$7000,2,0),"")</f>
        <v>C2N-RMAK</v>
      </c>
    </row>
    <row r="1590" spans="1:10">
      <c r="A1590" s="330">
        <f ca="1">IF(ISNUMBER(SEARCH($L$2,[1]Database!$A1590)),MAX($A$1:A1589)+1,0)</f>
        <v>1586</v>
      </c>
      <c r="B1590" s="625" t="str">
        <f>[1]Database!$A1590</f>
        <v>RMK-9L</v>
      </c>
      <c r="J1590" s="329" t="str">
        <f ca="1">IFERROR(VLOOKUP(ROWS($J$2:J1590),$A$2:$B$7000,2,0),"")</f>
        <v>ST-RMK</v>
      </c>
    </row>
    <row r="1591" spans="1:10">
      <c r="A1591" s="330">
        <f ca="1">IF(ISNUMBER(SEARCH($L$2,[1]Database!$A1591)),MAX($A$1:A1590)+1,0)</f>
        <v>1587</v>
      </c>
      <c r="B1591" s="625" t="str">
        <f>[1]Database!$A1591</f>
        <v>RMK-4000L</v>
      </c>
      <c r="J1591" s="329" t="str">
        <f ca="1">IFERROR(VLOOKUP(ROWS($J$2:J1591),$A$2:$B$7000,2,0),"")</f>
        <v>HD-MD8X2</v>
      </c>
    </row>
    <row r="1592" spans="1:10">
      <c r="A1592" s="330">
        <f ca="1">IF(ISNUMBER(SEARCH($L$2,[1]Database!$A1592)),MAX($A$1:A1591)+1,0)</f>
        <v>1588</v>
      </c>
      <c r="B1592" s="625" t="str">
        <f>[1]Database!$A1592</f>
        <v>C2N-RMAK</v>
      </c>
      <c r="J1592" s="329" t="str">
        <f ca="1">IFERROR(VLOOKUP(ROWS($J$2:J1592),$A$2:$B$7000,2,0),"")</f>
        <v>HD-MD8X1</v>
      </c>
    </row>
    <row r="1593" spans="1:10">
      <c r="A1593" s="330">
        <f ca="1">IF(ISNUMBER(SEARCH($L$2,[1]Database!$A1593)),MAX($A$1:A1592)+1,0)</f>
        <v>1589</v>
      </c>
      <c r="B1593" s="625" t="str">
        <f>[1]Database!$A1593</f>
        <v>ST-RMK</v>
      </c>
      <c r="J1593" s="329" t="str">
        <f ca="1">IFERROR(VLOOKUP(ROWS($J$2:J1593),$A$2:$B$7000,2,0),"")</f>
        <v>QM-WMC-VCC-W-T</v>
      </c>
    </row>
    <row r="1594" spans="1:10">
      <c r="A1594" s="330">
        <f ca="1">IF(ISNUMBER(SEARCH($L$2,[1]Database!$A1594)),MAX($A$1:A1593)+1,0)</f>
        <v>1590</v>
      </c>
      <c r="B1594" s="625" t="str">
        <f>[1]Database!$A1594</f>
        <v>HD-MD8X2</v>
      </c>
      <c r="J1594" s="329" t="str">
        <f ca="1">IFERROR(VLOOKUP(ROWS($J$2:J1594),$A$2:$B$7000,2,0),"")</f>
        <v>QM-WMC-VCC-B-T</v>
      </c>
    </row>
    <row r="1595" spans="1:10">
      <c r="A1595" s="330">
        <f ca="1">IF(ISNUMBER(SEARCH($L$2,[1]Database!$A1595)),MAX($A$1:A1594)+1,0)</f>
        <v>1591</v>
      </c>
      <c r="B1595" s="625" t="str">
        <f>[1]Database!$A1595</f>
        <v>HD-MD8X1</v>
      </c>
      <c r="J1595" s="329" t="str">
        <f ca="1">IFERROR(VLOOKUP(ROWS($J$2:J1595),$A$2:$B$7000,2,0),"")</f>
        <v>QM-WCC-1-W-T</v>
      </c>
    </row>
    <row r="1596" spans="1:10">
      <c r="A1596" s="330">
        <f ca="1">IF(ISNUMBER(SEARCH($L$2,[1]Database!$A1596)),MAX($A$1:A1595)+1,0)</f>
        <v>1592</v>
      </c>
      <c r="B1596" s="625" t="str">
        <f>[1]Database!$A1596</f>
        <v>QM-WMC-VCC-W-T</v>
      </c>
      <c r="J1596" s="329" t="str">
        <f ca="1">IFERROR(VLOOKUP(ROWS($J$2:J1596),$A$2:$B$7000,2,0),"")</f>
        <v>QM-WCC-1-B-T</v>
      </c>
    </row>
    <row r="1597" spans="1:10">
      <c r="A1597" s="330">
        <f ca="1">IF(ISNUMBER(SEARCH($L$2,[1]Database!$A1597)),MAX($A$1:A1596)+1,0)</f>
        <v>1593</v>
      </c>
      <c r="B1597" s="625" t="str">
        <f>[1]Database!$A1597</f>
        <v>QM-WMC-VCC-B-T</v>
      </c>
      <c r="J1597" s="329" t="str">
        <f ca="1">IFERROR(VLOOKUP(ROWS($J$2:J1597),$A$2:$B$7000,2,0),"")</f>
        <v>QM-WCC-2-W-T</v>
      </c>
    </row>
    <row r="1598" spans="1:10">
      <c r="A1598" s="330">
        <f ca="1">IF(ISNUMBER(SEARCH($L$2,[1]Database!$A1598)),MAX($A$1:A1597)+1,0)</f>
        <v>1594</v>
      </c>
      <c r="B1598" s="625" t="str">
        <f>[1]Database!$A1598</f>
        <v>QM-WCC-1-W-T</v>
      </c>
      <c r="J1598" s="329" t="str">
        <f ca="1">IFERROR(VLOOKUP(ROWS($J$2:J1598),$A$2:$B$7000,2,0),"")</f>
        <v>QM-WCC-2-B-T</v>
      </c>
    </row>
    <row r="1599" spans="1:10">
      <c r="A1599" s="330">
        <f ca="1">IF(ISNUMBER(SEARCH($L$2,[1]Database!$A1599)),MAX($A$1:A1598)+1,0)</f>
        <v>1595</v>
      </c>
      <c r="B1599" s="625" t="str">
        <f>[1]Database!$A1599</f>
        <v>QM-WCC-1-B-T</v>
      </c>
      <c r="J1599" s="329" t="str">
        <f ca="1">IFERROR(VLOOKUP(ROWS($J$2:J1599),$A$2:$B$7000,2,0),"")</f>
        <v>QM-TX2-MC</v>
      </c>
    </row>
    <row r="1600" spans="1:10">
      <c r="A1600" s="330">
        <f ca="1">IF(ISNUMBER(SEARCH($L$2,[1]Database!$A1600)),MAX($A$1:A1599)+1,0)</f>
        <v>1596</v>
      </c>
      <c r="B1600" s="625" t="str">
        <f>[1]Database!$A1600</f>
        <v>QM-WCC-2-W-T</v>
      </c>
      <c r="J1600" s="329" t="str">
        <f ca="1">IFERROR(VLOOKUP(ROWS($J$2:J1600),$A$2:$B$7000,2,0),"")</f>
        <v>QM-TX2-CC</v>
      </c>
    </row>
    <row r="1601" spans="1:10">
      <c r="A1601" s="330">
        <f ca="1">IF(ISNUMBER(SEARCH($L$2,[1]Database!$A1601)),MAX($A$1:A1600)+1,0)</f>
        <v>1597</v>
      </c>
      <c r="B1601" s="625" t="str">
        <f>[1]Database!$A1601</f>
        <v>QM-WCC-2-B-T</v>
      </c>
      <c r="J1601" s="329" t="str">
        <f ca="1">IFERROR(VLOOKUP(ROWS($J$2:J1601),$A$2:$B$7000,2,0),"")</f>
        <v>QM-RX1-2G-W-T</v>
      </c>
    </row>
    <row r="1602" spans="1:10">
      <c r="A1602" s="330">
        <f ca="1">IF(ISNUMBER(SEARCH($L$2,[1]Database!$A1602)),MAX($A$1:A1601)+1,0)</f>
        <v>1598</v>
      </c>
      <c r="B1602" s="625" t="str">
        <f>[1]Database!$A1602</f>
        <v>QM-TX2-MC</v>
      </c>
      <c r="J1602" s="329" t="str">
        <f ca="1">IFERROR(VLOOKUP(ROWS($J$2:J1602),$A$2:$B$7000,2,0),"")</f>
        <v>QM-RX1-2G-B-T</v>
      </c>
    </row>
    <row r="1603" spans="1:10">
      <c r="A1603" s="330">
        <f ca="1">IF(ISNUMBER(SEARCH($L$2,[1]Database!$A1603)),MAX($A$1:A1602)+1,0)</f>
        <v>1599</v>
      </c>
      <c r="B1603" s="625" t="str">
        <f>[1]Database!$A1603</f>
        <v>QM-TX2-CC</v>
      </c>
      <c r="J1603" s="329" t="str">
        <f ca="1">IFERROR(VLOOKUP(ROWS($J$2:J1603),$A$2:$B$7000,2,0),"")</f>
        <v>QM-AE4</v>
      </c>
    </row>
    <row r="1604" spans="1:10">
      <c r="A1604" s="330">
        <f ca="1">IF(ISNUMBER(SEARCH($L$2,[1]Database!$A1604)),MAX($A$1:A1603)+1,0)</f>
        <v>1600</v>
      </c>
      <c r="B1604" s="625" t="str">
        <f>[1]Database!$A1604</f>
        <v>QM-RX1-2G-W-T</v>
      </c>
      <c r="J1604" s="329" t="str">
        <f ca="1">IFERROR(VLOOKUP(ROWS($J$2:J1604),$A$2:$B$7000,2,0),"")</f>
        <v>QM-FBCC-1</v>
      </c>
    </row>
    <row r="1605" spans="1:10">
      <c r="A1605" s="330">
        <f ca="1">IF(ISNUMBER(SEARCH($L$2,[1]Database!$A1605)),MAX($A$1:A1604)+1,0)</f>
        <v>1601</v>
      </c>
      <c r="B1605" s="625" t="str">
        <f>[1]Database!$A1605</f>
        <v>QM-RX1-2G-B-T</v>
      </c>
      <c r="J1605" s="329" t="str">
        <f ca="1">IFERROR(VLOOKUP(ROWS($J$2:J1605),$A$2:$B$7000,2,0),"")</f>
        <v>CRESCAT-QM-P-SP500</v>
      </c>
    </row>
    <row r="1606" spans="1:10">
      <c r="A1606" s="330">
        <f ca="1">IF(ISNUMBER(SEARCH($L$2,[1]Database!$A1606)),MAX($A$1:A1605)+1,0)</f>
        <v>1602</v>
      </c>
      <c r="B1606" s="625" t="str">
        <f>[1]Database!$A1606</f>
        <v>QM-AE4</v>
      </c>
      <c r="J1606" s="329" t="str">
        <f ca="1">IFERROR(VLOOKUP(ROWS($J$2:J1606),$A$2:$B$7000,2,0),"")</f>
        <v>CRESCAT-QM-NP-SP500</v>
      </c>
    </row>
    <row r="1607" spans="1:10">
      <c r="A1607" s="330">
        <f ca="1">IF(ISNUMBER(SEARCH($L$2,[1]Database!$A1607)),MAX($A$1:A1606)+1,0)</f>
        <v>1603</v>
      </c>
      <c r="B1607" s="625" t="str">
        <f>[1]Database!$A1607</f>
        <v>QM-FBCC-1</v>
      </c>
      <c r="J1607" s="329" t="str">
        <f ca="1">IFERROR(VLOOKUP(ROWS($J$2:J1607),$A$2:$B$7000,2,0),"")</f>
        <v>QM-AE1</v>
      </c>
    </row>
    <row r="1608" spans="1:10">
      <c r="A1608" s="330">
        <f ca="1">IF(ISNUMBER(SEARCH($L$2,[1]Database!$A1608)),MAX($A$1:A1607)+1,0)</f>
        <v>1604</v>
      </c>
      <c r="B1608" s="625" t="str">
        <f>[1]Database!$A1608</f>
        <v>CRESCAT-QM-P-SP500</v>
      </c>
      <c r="J1608" s="329" t="str">
        <f ca="1">IFERROR(VLOOKUP(ROWS($J$2:J1608),$A$2:$B$7000,2,0),"")</f>
        <v>QM-WMC</v>
      </c>
    </row>
    <row r="1609" spans="1:10">
      <c r="A1609" s="330">
        <f ca="1">IF(ISNUMBER(SEARCH($L$2,[1]Database!$A1609)),MAX($A$1:A1608)+1,0)</f>
        <v>1605</v>
      </c>
      <c r="B1609" s="625" t="str">
        <f>[1]Database!$A1609</f>
        <v>CRESCAT-QM-NP-SP500</v>
      </c>
      <c r="J1609" s="329" t="str">
        <f ca="1">IFERROR(VLOOKUP(ROWS($J$2:J1609),$A$2:$B$7000,2,0),"")</f>
        <v>QM-TX</v>
      </c>
    </row>
    <row r="1610" spans="1:10">
      <c r="A1610" s="330">
        <f ca="1">IF(ISNUMBER(SEARCH($L$2,[1]Database!$A1610)),MAX($A$1:A1609)+1,0)</f>
        <v>1606</v>
      </c>
      <c r="B1610" s="625" t="str">
        <f>[1]Database!$A1610</f>
        <v>QM-AE1</v>
      </c>
      <c r="J1610" s="329" t="str">
        <f ca="1">IFERROR(VLOOKUP(ROWS($J$2:J1610),$A$2:$B$7000,2,0),"")</f>
        <v>QM-RX</v>
      </c>
    </row>
    <row r="1611" spans="1:10">
      <c r="A1611" s="330">
        <f ca="1">IF(ISNUMBER(SEARCH($L$2,[1]Database!$A1611)),MAX($A$1:A1610)+1,0)</f>
        <v>1607</v>
      </c>
      <c r="B1611" s="625" t="str">
        <f>[1]Database!$A1611</f>
        <v>QM-WMC</v>
      </c>
      <c r="J1611" s="329" t="str">
        <f ca="1">IFERROR(VLOOKUP(ROWS($J$2:J1611),$A$2:$B$7000,2,0),"")</f>
        <v>QM-FTMC-NB-BALUM</v>
      </c>
    </row>
    <row r="1612" spans="1:10">
      <c r="A1612" s="330">
        <f ca="1">IF(ISNUMBER(SEARCH($L$2,[1]Database!$A1612)),MAX($A$1:A1611)+1,0)</f>
        <v>1608</v>
      </c>
      <c r="B1612" s="625" t="str">
        <f>[1]Database!$A1612</f>
        <v>QM-TX</v>
      </c>
      <c r="J1612" s="329" t="str">
        <f ca="1">IFERROR(VLOOKUP(ROWS($J$2:J1612),$A$2:$B$7000,2,0),"")</f>
        <v>QM-FTMC-NB-B</v>
      </c>
    </row>
    <row r="1613" spans="1:10">
      <c r="A1613" s="330">
        <f ca="1">IF(ISNUMBER(SEARCH($L$2,[1]Database!$A1613)),MAX($A$1:A1612)+1,0)</f>
        <v>1609</v>
      </c>
      <c r="B1613" s="625" t="str">
        <f>[1]Database!$A1613</f>
        <v>QM-RX</v>
      </c>
      <c r="J1613" s="329" t="str">
        <f ca="1">IFERROR(VLOOKUP(ROWS($J$2:J1613),$A$2:$B$7000,2,0),"")</f>
        <v>QM-FTMCSC-NB-BALUM</v>
      </c>
    </row>
    <row r="1614" spans="1:10">
      <c r="A1614" s="330">
        <f ca="1">IF(ISNUMBER(SEARCH($L$2,[1]Database!$A1614)),MAX($A$1:A1613)+1,0)</f>
        <v>1610</v>
      </c>
      <c r="B1614" s="625" t="str">
        <f>[1]Database!$A1614</f>
        <v>QM-FTMC-NB-BALUM</v>
      </c>
      <c r="J1614" s="329" t="str">
        <f ca="1">IFERROR(VLOOKUP(ROWS($J$2:J1614),$A$2:$B$7000,2,0),"")</f>
        <v>QM-FTMCSC-NB-B</v>
      </c>
    </row>
    <row r="1615" spans="1:10">
      <c r="A1615" s="330">
        <f ca="1">IF(ISNUMBER(SEARCH($L$2,[1]Database!$A1615)),MAX($A$1:A1614)+1,0)</f>
        <v>1611</v>
      </c>
      <c r="B1615" s="625" t="str">
        <f>[1]Database!$A1615</f>
        <v>QM-FTMC-NB-B</v>
      </c>
      <c r="J1615" s="329" t="str">
        <f ca="1">IFERROR(VLOOKUP(ROWS($J$2:J1615),$A$2:$B$7000,2,0),"")</f>
        <v>QM-FTMCSC-BALUM</v>
      </c>
    </row>
    <row r="1616" spans="1:10">
      <c r="A1616" s="330">
        <f ca="1">IF(ISNUMBER(SEARCH($L$2,[1]Database!$A1616)),MAX($A$1:A1615)+1,0)</f>
        <v>1612</v>
      </c>
      <c r="B1616" s="625" t="str">
        <f>[1]Database!$A1616</f>
        <v>QM-FTMCSC-NB-BALUM</v>
      </c>
      <c r="J1616" s="329" t="str">
        <f ca="1">IFERROR(VLOOKUP(ROWS($J$2:J1616),$A$2:$B$7000,2,0),"")</f>
        <v>QM-FTMCSC-B</v>
      </c>
    </row>
    <row r="1617" spans="1:10">
      <c r="A1617" s="330">
        <f ca="1">IF(ISNUMBER(SEARCH($L$2,[1]Database!$A1617)),MAX($A$1:A1616)+1,0)</f>
        <v>1613</v>
      </c>
      <c r="B1617" s="625" t="str">
        <f>[1]Database!$A1617</f>
        <v>QM-FTMCSC-NB-B</v>
      </c>
      <c r="J1617" s="329" t="str">
        <f ca="1">IFERROR(VLOOKUP(ROWS($J$2:J1617),$A$2:$B$7000,2,0),"")</f>
        <v>QMI-FTMCSC-BALUM</v>
      </c>
    </row>
    <row r="1618" spans="1:10">
      <c r="A1618" s="330">
        <f ca="1">IF(ISNUMBER(SEARCH($L$2,[1]Database!$A1618)),MAX($A$1:A1617)+1,0)</f>
        <v>1614</v>
      </c>
      <c r="B1618" s="625" t="str">
        <f>[1]Database!$A1618</f>
        <v>QM-FTMCSC-BALUM</v>
      </c>
      <c r="J1618" s="329" t="str">
        <f ca="1">IFERROR(VLOOKUP(ROWS($J$2:J1618),$A$2:$B$7000,2,0),"")</f>
        <v>QMI-FTMCSC-B</v>
      </c>
    </row>
    <row r="1619" spans="1:10">
      <c r="A1619" s="330">
        <f ca="1">IF(ISNUMBER(SEARCH($L$2,[1]Database!$A1619)),MAX($A$1:A1618)+1,0)</f>
        <v>1615</v>
      </c>
      <c r="B1619" s="625" t="str">
        <f>[1]Database!$A1619</f>
        <v>QM-FTMCSC-B</v>
      </c>
      <c r="J1619" s="329" t="str">
        <f ca="1">IFERROR(VLOOKUP(ROWS($J$2:J1619),$A$2:$B$7000,2,0),"")</f>
        <v>QM-FTMC-B</v>
      </c>
    </row>
    <row r="1620" spans="1:10">
      <c r="A1620" s="330">
        <f ca="1">IF(ISNUMBER(SEARCH($L$2,[1]Database!$A1620)),MAX($A$1:A1619)+1,0)</f>
        <v>1616</v>
      </c>
      <c r="B1620" s="625" t="str">
        <f>[1]Database!$A1620</f>
        <v>QMI-FTMCSC-BALUM</v>
      </c>
      <c r="J1620" s="329" t="str">
        <f ca="1">IFERROR(VLOOKUP(ROWS($J$2:J1620),$A$2:$B$7000,2,0),"")</f>
        <v>QM-FTMC-BALUM</v>
      </c>
    </row>
    <row r="1621" spans="1:10">
      <c r="A1621" s="330">
        <f ca="1">IF(ISNUMBER(SEARCH($L$2,[1]Database!$A1621)),MAX($A$1:A1620)+1,0)</f>
        <v>1617</v>
      </c>
      <c r="B1621" s="625" t="str">
        <f>[1]Database!$A1621</f>
        <v>QMI-FTMCSC-B</v>
      </c>
      <c r="J1621" s="329" t="str">
        <f ca="1">IFERROR(VLOOKUP(ROWS($J$2:J1621),$A$2:$B$7000,2,0),"")</f>
        <v>QMI-FTMC-BALUM</v>
      </c>
    </row>
    <row r="1622" spans="1:10">
      <c r="A1622" s="330">
        <f ca="1">IF(ISNUMBER(SEARCH($L$2,[1]Database!$A1622)),MAX($A$1:A1621)+1,0)</f>
        <v>1618</v>
      </c>
      <c r="B1622" s="625" t="str">
        <f>[1]Database!$A1622</f>
        <v>QM-FTMC-B</v>
      </c>
      <c r="J1622" s="329" t="str">
        <f ca="1">IFERROR(VLOOKUP(ROWS($J$2:J1622),$A$2:$B$7000,2,0),"")</f>
        <v>QMI-FTMC-B</v>
      </c>
    </row>
    <row r="1623" spans="1:10">
      <c r="A1623" s="330">
        <f ca="1">IF(ISNUMBER(SEARCH($L$2,[1]Database!$A1623)),MAX($A$1:A1622)+1,0)</f>
        <v>1619</v>
      </c>
      <c r="B1623" s="625" t="str">
        <f>[1]Database!$A1623</f>
        <v>QM-FTMC-BALUM</v>
      </c>
      <c r="J1623" s="329" t="str">
        <f ca="1">IFERROR(VLOOKUP(ROWS($J$2:J1623),$A$2:$B$7000,2,0),"")</f>
        <v>QM-FTDC-NB-B</v>
      </c>
    </row>
    <row r="1624" spans="1:10">
      <c r="A1624" s="330">
        <f ca="1">IF(ISNUMBER(SEARCH($L$2,[1]Database!$A1624)),MAX($A$1:A1623)+1,0)</f>
        <v>1620</v>
      </c>
      <c r="B1624" s="625" t="str">
        <f>[1]Database!$A1624</f>
        <v>QMI-FTMC-BALUM</v>
      </c>
      <c r="J1624" s="329" t="str">
        <f ca="1">IFERROR(VLOOKUP(ROWS($J$2:J1624),$A$2:$B$7000,2,0),"")</f>
        <v>QM-FTDC-BALUM</v>
      </c>
    </row>
    <row r="1625" spans="1:10">
      <c r="A1625" s="330">
        <f ca="1">IF(ISNUMBER(SEARCH($L$2,[1]Database!$A1625)),MAX($A$1:A1624)+1,0)</f>
        <v>1621</v>
      </c>
      <c r="B1625" s="625" t="str">
        <f>[1]Database!$A1625</f>
        <v>QMI-FTMC-B</v>
      </c>
      <c r="J1625" s="329" t="str">
        <f ca="1">IFERROR(VLOOKUP(ROWS($J$2:J1625),$A$2:$B$7000,2,0),"")</f>
        <v>QM-FTDC-B</v>
      </c>
    </row>
    <row r="1626" spans="1:10">
      <c r="A1626" s="330">
        <f ca="1">IF(ISNUMBER(SEARCH($L$2,[1]Database!$A1626)),MAX($A$1:A1625)+1,0)</f>
        <v>1622</v>
      </c>
      <c r="B1626" s="625" t="str">
        <f>[1]Database!$A1626</f>
        <v>QM-FTDC-NB-B</v>
      </c>
      <c r="J1626" s="329" t="str">
        <f ca="1">IFERROR(VLOOKUP(ROWS($J$2:J1626),$A$2:$B$7000,2,0),"")</f>
        <v>QMI-FTDC-BALUM</v>
      </c>
    </row>
    <row r="1627" spans="1:10">
      <c r="A1627" s="330">
        <f ca="1">IF(ISNUMBER(SEARCH($L$2,[1]Database!$A1627)),MAX($A$1:A1626)+1,0)</f>
        <v>1623</v>
      </c>
      <c r="B1627" s="625" t="str">
        <f>[1]Database!$A1627</f>
        <v>QM-FTDC-BALUM</v>
      </c>
      <c r="J1627" s="329" t="str">
        <f ca="1">IFERROR(VLOOKUP(ROWS($J$2:J1627),$A$2:$B$7000,2,0),"")</f>
        <v>QMI-FTDC-B</v>
      </c>
    </row>
    <row r="1628" spans="1:10">
      <c r="A1628" s="330">
        <f ca="1">IF(ISNUMBER(SEARCH($L$2,[1]Database!$A1628)),MAX($A$1:A1627)+1,0)</f>
        <v>1624</v>
      </c>
      <c r="B1628" s="625" t="str">
        <f>[1]Database!$A1628</f>
        <v>QM-FTDC-B</v>
      </c>
      <c r="J1628" s="329" t="str">
        <f ca="1">IFERROR(VLOOKUP(ROWS($J$2:J1628),$A$2:$B$7000,2,0),"")</f>
        <v>QM-FTDC-NB-BALUM</v>
      </c>
    </row>
    <row r="1629" spans="1:10">
      <c r="A1629" s="330">
        <f ca="1">IF(ISNUMBER(SEARCH($L$2,[1]Database!$A1629)),MAX($A$1:A1628)+1,0)</f>
        <v>1625</v>
      </c>
      <c r="B1629" s="625" t="str">
        <f>[1]Database!$A1629</f>
        <v>QMI-FTDC-BALUM</v>
      </c>
      <c r="J1629" s="329" t="str">
        <f ca="1">IFERROR(VLOOKUP(ROWS($J$2:J1629),$A$2:$B$7000,2,0),"")</f>
        <v>QM-FTCC-NB-BALUM</v>
      </c>
    </row>
    <row r="1630" spans="1:10">
      <c r="A1630" s="330">
        <f ca="1">IF(ISNUMBER(SEARCH($L$2,[1]Database!$A1630)),MAX($A$1:A1629)+1,0)</f>
        <v>1626</v>
      </c>
      <c r="B1630" s="625" t="str">
        <f>[1]Database!$A1630</f>
        <v>QMI-FTDC-B</v>
      </c>
      <c r="J1630" s="329" t="str">
        <f ca="1">IFERROR(VLOOKUP(ROWS($J$2:J1630),$A$2:$B$7000,2,0),"")</f>
        <v>QM-FTCC-NB-B</v>
      </c>
    </row>
    <row r="1631" spans="1:10">
      <c r="A1631" s="330">
        <f ca="1">IF(ISNUMBER(SEARCH($L$2,[1]Database!$A1631)),MAX($A$1:A1630)+1,0)</f>
        <v>1627</v>
      </c>
      <c r="B1631" s="625" t="str">
        <f>[1]Database!$A1631</f>
        <v>QM-FTDC-NB-BALUM</v>
      </c>
      <c r="J1631" s="329" t="str">
        <f ca="1">IFERROR(VLOOKUP(ROWS($J$2:J1631),$A$2:$B$7000,2,0),"")</f>
        <v>QM-FTCC-BALUM</v>
      </c>
    </row>
    <row r="1632" spans="1:10">
      <c r="A1632" s="330">
        <f ca="1">IF(ISNUMBER(SEARCH($L$2,[1]Database!$A1632)),MAX($A$1:A1631)+1,0)</f>
        <v>1628</v>
      </c>
      <c r="B1632" s="625" t="str">
        <f>[1]Database!$A1632</f>
        <v>QM-FTCC-NB-BALUM</v>
      </c>
      <c r="J1632" s="329" t="str">
        <f ca="1">IFERROR(VLOOKUP(ROWS($J$2:J1632),$A$2:$B$7000,2,0),"")</f>
        <v>QM-FTCC-B</v>
      </c>
    </row>
    <row r="1633" spans="1:10">
      <c r="A1633" s="330">
        <f ca="1">IF(ISNUMBER(SEARCH($L$2,[1]Database!$A1633)),MAX($A$1:A1632)+1,0)</f>
        <v>1629</v>
      </c>
      <c r="B1633" s="625" t="str">
        <f>[1]Database!$A1633</f>
        <v>QM-FTCC-NB-B</v>
      </c>
      <c r="J1633" s="329" t="str">
        <f ca="1">IFERROR(VLOOKUP(ROWS($J$2:J1633),$A$2:$B$7000,2,0),"")</f>
        <v>QM-FTCC-TPS4-BALUM</v>
      </c>
    </row>
    <row r="1634" spans="1:10">
      <c r="A1634" s="330">
        <f ca="1">IF(ISNUMBER(SEARCH($L$2,[1]Database!$A1634)),MAX($A$1:A1633)+1,0)</f>
        <v>1630</v>
      </c>
      <c r="B1634" s="625" t="str">
        <f>[1]Database!$A1634</f>
        <v>QM-FTCC-BALUM</v>
      </c>
      <c r="J1634" s="329" t="str">
        <f ca="1">IFERROR(VLOOKUP(ROWS($J$2:J1634),$A$2:$B$7000,2,0),"")</f>
        <v>QMI-FTCC-TPS4-BALUM</v>
      </c>
    </row>
    <row r="1635" spans="1:10">
      <c r="A1635" s="330">
        <f ca="1">IF(ISNUMBER(SEARCH($L$2,[1]Database!$A1635)),MAX($A$1:A1634)+1,0)</f>
        <v>1631</v>
      </c>
      <c r="B1635" s="625" t="str">
        <f>[1]Database!$A1635</f>
        <v>QM-FTCC-B</v>
      </c>
      <c r="J1635" s="329" t="str">
        <f ca="1">IFERROR(VLOOKUP(ROWS($J$2:J1635),$A$2:$B$7000,2,0),"")</f>
        <v>QM-FTCC-TPS4-B</v>
      </c>
    </row>
    <row r="1636" spans="1:10">
      <c r="A1636" s="330">
        <f ca="1">IF(ISNUMBER(SEARCH($L$2,[1]Database!$A1636)),MAX($A$1:A1635)+1,0)</f>
        <v>1632</v>
      </c>
      <c r="B1636" s="625" t="str">
        <f>[1]Database!$A1636</f>
        <v>QM-FTCC-TPS4-BALUM</v>
      </c>
      <c r="J1636" s="329" t="str">
        <f ca="1">IFERROR(VLOOKUP(ROWS($J$2:J1636),$A$2:$B$7000,2,0),"")</f>
        <v>QMI-FTCC-TPS4-B</v>
      </c>
    </row>
    <row r="1637" spans="1:10">
      <c r="A1637" s="330">
        <f ca="1">IF(ISNUMBER(SEARCH($L$2,[1]Database!$A1637)),MAX($A$1:A1636)+1,0)</f>
        <v>1633</v>
      </c>
      <c r="B1637" s="625" t="str">
        <f>[1]Database!$A1637</f>
        <v>QMI-FTCC-TPS4-BALUM</v>
      </c>
      <c r="J1637" s="329" t="str">
        <f ca="1">IFERROR(VLOOKUP(ROWS($J$2:J1637),$A$2:$B$7000,2,0),"")</f>
        <v>QMI-FTCC-BALUM</v>
      </c>
    </row>
    <row r="1638" spans="1:10">
      <c r="A1638" s="330">
        <f ca="1">IF(ISNUMBER(SEARCH($L$2,[1]Database!$A1638)),MAX($A$1:A1637)+1,0)</f>
        <v>1634</v>
      </c>
      <c r="B1638" s="625" t="str">
        <f>[1]Database!$A1638</f>
        <v>QM-FTCC-TPS4-B</v>
      </c>
      <c r="J1638" s="329" t="str">
        <f ca="1">IFERROR(VLOOKUP(ROWS($J$2:J1638),$A$2:$B$7000,2,0),"")</f>
        <v>QMI-FTCC-B</v>
      </c>
    </row>
    <row r="1639" spans="1:10">
      <c r="A1639" s="330">
        <f ca="1">IF(ISNUMBER(SEARCH($L$2,[1]Database!$A1639)),MAX($A$1:A1638)+1,0)</f>
        <v>1635</v>
      </c>
      <c r="B1639" s="625" t="str">
        <f>[1]Database!$A1639</f>
        <v>QMI-FTCC-TPS4-B</v>
      </c>
      <c r="J1639" s="329" t="str">
        <f ca="1">IFERROR(VLOOKUP(ROWS($J$2:J1639),$A$2:$B$7000,2,0),"")</f>
        <v>DVPHD-QUAD-R</v>
      </c>
    </row>
    <row r="1640" spans="1:10">
      <c r="A1640" s="330">
        <f ca="1">IF(ISNUMBER(SEARCH($L$2,[1]Database!$A1640)),MAX($A$1:A1639)+1,0)</f>
        <v>1636</v>
      </c>
      <c r="B1640" s="625" t="str">
        <f>[1]Database!$A1640</f>
        <v>QMI-FTCC-BALUM</v>
      </c>
      <c r="J1640" s="329" t="str">
        <f ca="1">IFERROR(VLOOKUP(ROWS($J$2:J1640),$A$2:$B$7000,2,0),"")</f>
        <v>DVPHD-4</v>
      </c>
    </row>
    <row r="1641" spans="1:10">
      <c r="A1641" s="330">
        <f ca="1">IF(ISNUMBER(SEARCH($L$2,[1]Database!$A1641)),MAX($A$1:A1640)+1,0)</f>
        <v>1637</v>
      </c>
      <c r="B1641" s="625" t="str">
        <f>[1]Database!$A1641</f>
        <v>QMI-FTCC-B</v>
      </c>
      <c r="J1641" s="329" t="str">
        <f ca="1">IFERROR(VLOOKUP(ROWS($J$2:J1641),$A$2:$B$7000,2,0),"")</f>
        <v>DMC-VID4</v>
      </c>
    </row>
    <row r="1642" spans="1:10">
      <c r="A1642" s="330">
        <f ca="1">IF(ISNUMBER(SEARCH($L$2,[1]Database!$A1642)),MAX($A$1:A1641)+1,0)</f>
        <v>1638</v>
      </c>
      <c r="B1642" s="625" t="str">
        <f>[1]Database!$A1642</f>
        <v>DVPHD-QUAD-R</v>
      </c>
      <c r="J1642" s="329" t="str">
        <f ca="1">IFERROR(VLOOKUP(ROWS($J$2:J1642),$A$2:$B$7000,2,0),"")</f>
        <v>HD-DA-2-QUAD</v>
      </c>
    </row>
    <row r="1643" spans="1:10">
      <c r="A1643" s="330">
        <f ca="1">IF(ISNUMBER(SEARCH($L$2,[1]Database!$A1643)),MAX($A$1:A1642)+1,0)</f>
        <v>1639</v>
      </c>
      <c r="B1643" s="625" t="str">
        <f>[1]Database!$A1643</f>
        <v>DVPHD-4</v>
      </c>
      <c r="J1643" s="329" t="str">
        <f ca="1">IFERROR(VLOOKUP(ROWS($J$2:J1643),$A$2:$B$7000,2,0),"")</f>
        <v>ST-PK</v>
      </c>
    </row>
    <row r="1644" spans="1:10">
      <c r="A1644" s="330">
        <f ca="1">IF(ISNUMBER(SEARCH($L$2,[1]Database!$A1644)),MAX($A$1:A1643)+1,0)</f>
        <v>1640</v>
      </c>
      <c r="B1644" s="625" t="str">
        <f>[1]Database!$A1644</f>
        <v>DMC-VID4</v>
      </c>
      <c r="J1644" s="329" t="str">
        <f ca="1">IFERROR(VLOOKUP(ROWS($J$2:J1644),$A$2:$B$7000,2,0),"")</f>
        <v>CNX-PVID8X4</v>
      </c>
    </row>
    <row r="1645" spans="1:10">
      <c r="A1645" s="330">
        <f ca="1">IF(ISNUMBER(SEARCH($L$2,[1]Database!$A1645)),MAX($A$1:A1644)+1,0)</f>
        <v>1641</v>
      </c>
      <c r="B1645" s="625" t="str">
        <f>[1]Database!$A1645</f>
        <v>HD-DA-2-QUAD</v>
      </c>
      <c r="J1645" s="329" t="str">
        <f ca="1">IFERROR(VLOOKUP(ROWS($J$2:J1645),$A$2:$B$7000,2,0),"")</f>
        <v>CNX-PVID8X3</v>
      </c>
    </row>
    <row r="1646" spans="1:10">
      <c r="A1646" s="330">
        <f ca="1">IF(ISNUMBER(SEARCH($L$2,[1]Database!$A1646)),MAX($A$1:A1645)+1,0)</f>
        <v>1642</v>
      </c>
      <c r="B1646" s="625" t="str">
        <f>[1]Database!$A1646</f>
        <v>ST-PK</v>
      </c>
      <c r="J1646" s="329" t="str">
        <f ca="1">IFERROR(VLOOKUP(ROWS($J$2:J1646),$A$2:$B$7000,2,0),"")</f>
        <v>PRO2</v>
      </c>
    </row>
    <row r="1647" spans="1:10">
      <c r="A1647" s="330">
        <f ca="1">IF(ISNUMBER(SEARCH($L$2,[1]Database!$A1647)),MAX($A$1:A1646)+1,0)</f>
        <v>1643</v>
      </c>
      <c r="B1647" s="625" t="str">
        <f>[1]Database!$A1647</f>
        <v>CNX-PVID8X4</v>
      </c>
      <c r="J1647" s="329" t="str">
        <f ca="1">IFERROR(VLOOKUP(ROWS($J$2:J1647),$A$2:$B$7000,2,0),"")</f>
        <v>PAC2M</v>
      </c>
    </row>
    <row r="1648" spans="1:10">
      <c r="A1648" s="330">
        <f ca="1">IF(ISNUMBER(SEARCH($L$2,[1]Database!$A1648)),MAX($A$1:A1647)+1,0)</f>
        <v>1644</v>
      </c>
      <c r="B1648" s="625" t="str">
        <f>[1]Database!$A1648</f>
        <v>CNX-PVID8X3</v>
      </c>
      <c r="J1648" s="329" t="str">
        <f ca="1">IFERROR(VLOOKUP(ROWS($J$2:J1648),$A$2:$B$7000,2,0),"")</f>
        <v>PAC2</v>
      </c>
    </row>
    <row r="1649" spans="1:10">
      <c r="A1649" s="330">
        <f ca="1">IF(ISNUMBER(SEARCH($L$2,[1]Database!$A1649)),MAX($A$1:A1648)+1,0)</f>
        <v>1645</v>
      </c>
      <c r="B1649" s="625" t="str">
        <f>[1]Database!$A1649</f>
        <v>PRO2</v>
      </c>
      <c r="J1649" s="329" t="str">
        <f ca="1">IFERROR(VLOOKUP(ROWS($J$2:J1649),$A$2:$B$7000,2,0),"")</f>
        <v>CBL-PRO-XLR-6_7KIT</v>
      </c>
    </row>
    <row r="1650" spans="1:10">
      <c r="A1650" s="330">
        <f ca="1">IF(ISNUMBER(SEARCH($L$2,[1]Database!$A1650)),MAX($A$1:A1649)+1,0)</f>
        <v>1646</v>
      </c>
      <c r="B1650" s="625" t="str">
        <f>[1]Database!$A1650</f>
        <v>PAC2M</v>
      </c>
      <c r="J1650" s="329" t="str">
        <f ca="1">IFERROR(VLOOKUP(ROWS($J$2:J1650),$A$2:$B$7000,2,0),"")</f>
        <v>CBL-PRO-XLR-2_7KIT</v>
      </c>
    </row>
    <row r="1651" spans="1:10">
      <c r="A1651" s="330">
        <f ca="1">IF(ISNUMBER(SEARCH($L$2,[1]Database!$A1651)),MAX($A$1:A1650)+1,0)</f>
        <v>1647</v>
      </c>
      <c r="B1651" s="625" t="str">
        <f>[1]Database!$A1651</f>
        <v>PAC2</v>
      </c>
      <c r="J1651" s="329" t="str">
        <f ca="1">IFERROR(VLOOKUP(ROWS($J$2:J1651),$A$2:$B$7000,2,0),"")</f>
        <v>CBL-PRO-XLR-6</v>
      </c>
    </row>
    <row r="1652" spans="1:10">
      <c r="A1652" s="330">
        <f ca="1">IF(ISNUMBER(SEARCH($L$2,[1]Database!$A1652)),MAX($A$1:A1651)+1,0)</f>
        <v>1648</v>
      </c>
      <c r="B1652" s="625" t="str">
        <f>[1]Database!$A1652</f>
        <v>CBL-PRO-XLR-6_7KIT</v>
      </c>
      <c r="J1652" s="329" t="str">
        <f ca="1">IFERROR(VLOOKUP(ROWS($J$2:J1652),$A$2:$B$7000,2,0),"")</f>
        <v>CBL-PRO-XLR-2</v>
      </c>
    </row>
    <row r="1653" spans="1:10">
      <c r="A1653" s="330">
        <f ca="1">IF(ISNUMBER(SEARCH($L$2,[1]Database!$A1653)),MAX($A$1:A1652)+1,0)</f>
        <v>1649</v>
      </c>
      <c r="B1653" s="625" t="str">
        <f>[1]Database!$A1653</f>
        <v>CBL-PRO-XLR-2_7KIT</v>
      </c>
      <c r="J1653" s="329" t="str">
        <f ca="1">IFERROR(VLOOKUP(ROWS($J$2:J1653),$A$2:$B$7000,2,0),"")</f>
        <v>PROAMPI-7X400</v>
      </c>
    </row>
    <row r="1654" spans="1:10">
      <c r="A1654" s="330">
        <f ca="1">IF(ISNUMBER(SEARCH($L$2,[1]Database!$A1654)),MAX($A$1:A1653)+1,0)</f>
        <v>1650</v>
      </c>
      <c r="B1654" s="625" t="str">
        <f>[1]Database!$A1654</f>
        <v>CBL-PRO-XLR-6</v>
      </c>
      <c r="J1654" s="329" t="str">
        <f ca="1">IFERROR(VLOOKUP(ROWS($J$2:J1654),$A$2:$B$7000,2,0),"")</f>
        <v>PROAMP-7X400</v>
      </c>
    </row>
    <row r="1655" spans="1:10">
      <c r="A1655" s="330">
        <f ca="1">IF(ISNUMBER(SEARCH($L$2,[1]Database!$A1655)),MAX($A$1:A1654)+1,0)</f>
        <v>1651</v>
      </c>
      <c r="B1655" s="625" t="str">
        <f>[1]Database!$A1655</f>
        <v>CBL-PRO-XLR-2</v>
      </c>
      <c r="J1655" s="329" t="str">
        <f ca="1">IFERROR(VLOOKUP(ROWS($J$2:J1655),$A$2:$B$7000,2,0),"")</f>
        <v>PROAMPI-7X250</v>
      </c>
    </row>
    <row r="1656" spans="1:10">
      <c r="A1656" s="330">
        <f ca="1">IF(ISNUMBER(SEARCH($L$2,[1]Database!$A1656)),MAX($A$1:A1655)+1,0)</f>
        <v>1652</v>
      </c>
      <c r="B1656" s="625" t="str">
        <f>[1]Database!$A1656</f>
        <v>PROAMPI-7X400</v>
      </c>
      <c r="J1656" s="329" t="str">
        <f ca="1">IFERROR(VLOOKUP(ROWS($J$2:J1656),$A$2:$B$7000,2,0),"")</f>
        <v>PROAMP-7X250</v>
      </c>
    </row>
    <row r="1657" spans="1:10">
      <c r="A1657" s="330">
        <f ca="1">IF(ISNUMBER(SEARCH($L$2,[1]Database!$A1657)),MAX($A$1:A1656)+1,0)</f>
        <v>1653</v>
      </c>
      <c r="B1657" s="625" t="str">
        <f>[1]Database!$A1657</f>
        <v>PROAMP-7X400</v>
      </c>
      <c r="J1657" s="329" t="str">
        <f ca="1">IFERROR(VLOOKUP(ROWS($J$2:J1657),$A$2:$B$7000,2,0),"")</f>
        <v>PSPHD</v>
      </c>
    </row>
    <row r="1658" spans="1:10">
      <c r="A1658" s="330">
        <f ca="1">IF(ISNUMBER(SEARCH($L$2,[1]Database!$A1658)),MAX($A$1:A1657)+1,0)</f>
        <v>1654</v>
      </c>
      <c r="B1658" s="625" t="str">
        <f>[1]Database!$A1658</f>
        <v>PROAMPI-7X250</v>
      </c>
      <c r="J1658" s="329" t="str">
        <f ca="1">IFERROR(VLOOKUP(ROWS($J$2:J1658),$A$2:$B$7000,2,0),"")</f>
        <v>TST-600-DSW-PMK</v>
      </c>
    </row>
    <row r="1659" spans="1:10">
      <c r="A1659" s="330">
        <f ca="1">IF(ISNUMBER(SEARCH($L$2,[1]Database!$A1659)),MAX($A$1:A1658)+1,0)</f>
        <v>1655</v>
      </c>
      <c r="B1659" s="625" t="str">
        <f>[1]Database!$A1659</f>
        <v>PROAMP-7X250</v>
      </c>
      <c r="J1659" s="329" t="str">
        <f ca="1">IFERROR(VLOOKUP(ROWS($J$2:J1659),$A$2:$B$7000,2,0),"")</f>
        <v>PMK-6L</v>
      </c>
    </row>
    <row r="1660" spans="1:10">
      <c r="A1660" s="330">
        <f ca="1">IF(ISNUMBER(SEARCH($L$2,[1]Database!$A1660)),MAX($A$1:A1659)+1,0)</f>
        <v>1656</v>
      </c>
      <c r="B1660" s="625" t="str">
        <f>[1]Database!$A1660</f>
        <v>PSPHD</v>
      </c>
      <c r="J1660" s="329" t="str">
        <f ca="1">IFERROR(VLOOKUP(ROWS($J$2:J1660),$A$2:$B$7000,2,0),"")</f>
        <v>PMK-12L</v>
      </c>
    </row>
    <row r="1661" spans="1:10">
      <c r="A1661" s="330">
        <f ca="1">IF(ISNUMBER(SEARCH($L$2,[1]Database!$A1661)),MAX($A$1:A1660)+1,0)</f>
        <v>1657</v>
      </c>
      <c r="B1661" s="625" t="str">
        <f>[1]Database!$A1661</f>
        <v>TST-600-DSW-PMK</v>
      </c>
      <c r="J1661" s="329" t="str">
        <f ca="1">IFERROR(VLOOKUP(ROWS($J$2:J1661),$A$2:$B$7000,2,0),"")</f>
        <v>PMK-8X-DSW</v>
      </c>
    </row>
    <row r="1662" spans="1:10">
      <c r="A1662" s="330">
        <f ca="1">IF(ISNUMBER(SEARCH($L$2,[1]Database!$A1662)),MAX($A$1:A1661)+1,0)</f>
        <v>1658</v>
      </c>
      <c r="B1662" s="625" t="str">
        <f>[1]Database!$A1662</f>
        <v>PMK-6L</v>
      </c>
      <c r="J1662" s="329" t="str">
        <f ca="1">IFERROR(VLOOKUP(ROWS($J$2:J1662),$A$2:$B$7000,2,0),"")</f>
        <v>PMK-IDOC-PAD-DSW</v>
      </c>
    </row>
    <row r="1663" spans="1:10">
      <c r="A1663" s="330">
        <f ca="1">IF(ISNUMBER(SEARCH($L$2,[1]Database!$A1663)),MAX($A$1:A1662)+1,0)</f>
        <v>1659</v>
      </c>
      <c r="B1663" s="625" t="str">
        <f>[1]Database!$A1663</f>
        <v>PMK-12L</v>
      </c>
      <c r="J1663" s="329" t="str">
        <f ca="1">IFERROR(VLOOKUP(ROWS($J$2:J1663),$A$2:$B$7000,2,0),"")</f>
        <v>PMK-1000L</v>
      </c>
    </row>
    <row r="1664" spans="1:10">
      <c r="A1664" s="330">
        <f ca="1">IF(ISNUMBER(SEARCH($L$2,[1]Database!$A1664)),MAX($A$1:A1663)+1,0)</f>
        <v>1660</v>
      </c>
      <c r="B1664" s="625" t="str">
        <f>[1]Database!$A1664</f>
        <v>PMK-8X-DSW</v>
      </c>
      <c r="J1664" s="329" t="str">
        <f ca="1">IFERROR(VLOOKUP(ROWS($J$2:J1664),$A$2:$B$7000,2,0),"")</f>
        <v>BB-IDOCV-DSW</v>
      </c>
    </row>
    <row r="1665" spans="1:10">
      <c r="A1665" s="330">
        <f ca="1">IF(ISNUMBER(SEARCH($L$2,[1]Database!$A1665)),MAX($A$1:A1664)+1,0)</f>
        <v>1661</v>
      </c>
      <c r="B1665" s="625" t="str">
        <f>[1]Database!$A1665</f>
        <v>PMK-IDOC-PAD-DSW</v>
      </c>
      <c r="J1665" s="329" t="str">
        <f ca="1">IFERROR(VLOOKUP(ROWS($J$2:J1665),$A$2:$B$7000,2,0),"")</f>
        <v>PMK-V24</v>
      </c>
    </row>
    <row r="1666" spans="1:10">
      <c r="A1666" s="330">
        <f ca="1">IF(ISNUMBER(SEARCH($L$2,[1]Database!$A1666)),MAX($A$1:A1665)+1,0)</f>
        <v>1662</v>
      </c>
      <c r="B1666" s="625" t="str">
        <f>[1]Database!$A1666</f>
        <v>PMK-1000L</v>
      </c>
      <c r="J1666" s="329" t="str">
        <f ca="1">IFERROR(VLOOKUP(ROWS($J$2:J1666),$A$2:$B$7000,2,0),"")</f>
        <v>PMK-V15</v>
      </c>
    </row>
    <row r="1667" spans="1:10">
      <c r="A1667" s="330">
        <f ca="1">IF(ISNUMBER(SEARCH($L$2,[1]Database!$A1667)),MAX($A$1:A1666)+1,0)</f>
        <v>1663</v>
      </c>
      <c r="B1667" s="625" t="str">
        <f>[1]Database!$A1667</f>
        <v>BB-IDOCV-DSW</v>
      </c>
      <c r="J1667" s="329" t="str">
        <f ca="1">IFERROR(VLOOKUP(ROWS($J$2:J1667),$A$2:$B$7000,2,0),"")</f>
        <v>PMK-V12</v>
      </c>
    </row>
    <row r="1668" spans="1:10">
      <c r="A1668" s="330">
        <f ca="1">IF(ISNUMBER(SEARCH($L$2,[1]Database!$A1668)),MAX($A$1:A1667)+1,0)</f>
        <v>1664</v>
      </c>
      <c r="B1668" s="625" t="str">
        <f>[1]Database!$A1668</f>
        <v>PMK-V24</v>
      </c>
      <c r="J1668" s="329" t="str">
        <f ca="1">IFERROR(VLOOKUP(ROWS($J$2:J1668),$A$2:$B$7000,2,0),"")</f>
        <v>PMK-6X-DSW</v>
      </c>
    </row>
    <row r="1669" spans="1:10">
      <c r="A1669" s="330">
        <f ca="1">IF(ISNUMBER(SEARCH($L$2,[1]Database!$A1669)),MAX($A$1:A1668)+1,0)</f>
        <v>1665</v>
      </c>
      <c r="B1669" s="625" t="str">
        <f>[1]Database!$A1669</f>
        <v>PMK-V15</v>
      </c>
      <c r="J1669" s="329" t="str">
        <f ca="1">IFERROR(VLOOKUP(ROWS($J$2:J1669),$A$2:$B$7000,2,0),"")</f>
        <v>PMK-9L</v>
      </c>
    </row>
    <row r="1670" spans="1:10">
      <c r="A1670" s="330">
        <f ca="1">IF(ISNUMBER(SEARCH($L$2,[1]Database!$A1670)),MAX($A$1:A1669)+1,0)</f>
        <v>1666</v>
      </c>
      <c r="B1670" s="625" t="str">
        <f>[1]Database!$A1670</f>
        <v>PMK-V12</v>
      </c>
      <c r="J1670" s="329" t="str">
        <f ca="1">IFERROR(VLOOKUP(ROWS($J$2:J1670),$A$2:$B$7000,2,0),"")</f>
        <v>PMK-4000L</v>
      </c>
    </row>
    <row r="1671" spans="1:10">
      <c r="A1671" s="330">
        <f ca="1">IF(ISNUMBER(SEARCH($L$2,[1]Database!$A1671)),MAX($A$1:A1670)+1,0)</f>
        <v>1667</v>
      </c>
      <c r="B1671" s="625" t="str">
        <f>[1]Database!$A1671</f>
        <v>PMK-6X-DSW</v>
      </c>
      <c r="J1671" s="329" t="str">
        <f ca="1">IFERROR(VLOOKUP(ROWS($J$2:J1671),$A$2:$B$7000,2,0),"")</f>
        <v>CEN-FUSION-RVS-R320</v>
      </c>
    </row>
    <row r="1672" spans="1:10">
      <c r="A1672" s="330">
        <f ca="1">IF(ISNUMBER(SEARCH($L$2,[1]Database!$A1672)),MAX($A$1:A1671)+1,0)</f>
        <v>1668</v>
      </c>
      <c r="B1672" s="625" t="str">
        <f>[1]Database!$A1672</f>
        <v>PMK-9L</v>
      </c>
      <c r="J1672" s="329" t="str">
        <f ca="1">IFERROR(VLOOKUP(ROWS($J$2:J1672),$A$2:$B$7000,2,0),"")</f>
        <v>CEN-FUSION-RVEMS-R320</v>
      </c>
    </row>
    <row r="1673" spans="1:10">
      <c r="A1673" s="330">
        <f ca="1">IF(ISNUMBER(SEARCH($L$2,[1]Database!$A1673)),MAX($A$1:A1672)+1,0)</f>
        <v>1669</v>
      </c>
      <c r="B1673" s="625" t="str">
        <f>[1]Database!$A1673</f>
        <v>PMK-4000L</v>
      </c>
      <c r="J1673" s="329" t="str">
        <f ca="1">IFERROR(VLOOKUP(ROWS($J$2:J1673),$A$2:$B$7000,2,0),"")</f>
        <v>CEN-FUSION-EMS-R320</v>
      </c>
    </row>
    <row r="1674" spans="1:10">
      <c r="A1674" s="330">
        <f ca="1">IF(ISNUMBER(SEARCH($L$2,[1]Database!$A1674)),MAX($A$1:A1673)+1,0)</f>
        <v>1670</v>
      </c>
      <c r="B1674" s="625" t="str">
        <f>[1]Database!$A1674</f>
        <v>CEN-FUSION-RVS-R320</v>
      </c>
      <c r="J1674" s="329" t="str">
        <f ca="1">IFERROR(VLOOKUP(ROWS($J$2:J1674),$A$2:$B$7000,2,0),"")</f>
        <v>DM-MDA-64-PWS</v>
      </c>
    </row>
    <row r="1675" spans="1:10">
      <c r="A1675" s="330">
        <f ca="1">IF(ISNUMBER(SEARCH($L$2,[1]Database!$A1675)),MAX($A$1:A1674)+1,0)</f>
        <v>1671</v>
      </c>
      <c r="B1675" s="625" t="str">
        <f>[1]Database!$A1675</f>
        <v>CEN-FUSION-RVEMS-R320</v>
      </c>
      <c r="J1675" s="329" t="str">
        <f ca="1">IFERROR(VLOOKUP(ROWS($J$2:J1675),$A$2:$B$7000,2,0),"")</f>
        <v>CNLPS-277</v>
      </c>
    </row>
    <row r="1676" spans="1:10">
      <c r="A1676" s="330">
        <f ca="1">IF(ISNUMBER(SEARCH($L$2,[1]Database!$A1676)),MAX($A$1:A1675)+1,0)</f>
        <v>1672</v>
      </c>
      <c r="B1676" s="625" t="str">
        <f>[1]Database!$A1676</f>
        <v>CEN-FUSION-EMS-R320</v>
      </c>
      <c r="J1676" s="329" t="str">
        <f ca="1">IFERROR(VLOOKUP(ROWS($J$2:J1676),$A$2:$B$7000,2,0),"")</f>
        <v>CNLPS-120</v>
      </c>
    </row>
    <row r="1677" spans="1:10">
      <c r="A1677" s="330">
        <f ca="1">IF(ISNUMBER(SEARCH($L$2,[1]Database!$A1677)),MAX($A$1:A1676)+1,0)</f>
        <v>1673</v>
      </c>
      <c r="B1677" s="625" t="str">
        <f>[1]Database!$A1677</f>
        <v>DM-MDA-64-PWS</v>
      </c>
      <c r="J1677" s="329" t="str">
        <f ca="1">IFERROR(VLOOKUP(ROWS($J$2:J1677),$A$2:$B$7000,2,0),"")</f>
        <v>PW-1210</v>
      </c>
    </row>
    <row r="1678" spans="1:10">
      <c r="A1678" s="330">
        <f ca="1">IF(ISNUMBER(SEARCH($L$2,[1]Database!$A1678)),MAX($A$1:A1677)+1,0)</f>
        <v>1674</v>
      </c>
      <c r="B1678" s="625" t="str">
        <f>[1]Database!$A1678</f>
        <v>CNLPS-277</v>
      </c>
      <c r="J1678" s="329" t="str">
        <f ca="1">IFERROR(VLOOKUP(ROWS($J$2:J1678),$A$2:$B$7000,2,0),"")</f>
        <v>PW-1215</v>
      </c>
    </row>
    <row r="1679" spans="1:10">
      <c r="A1679" s="330">
        <f ca="1">IF(ISNUMBER(SEARCH($L$2,[1]Database!$A1679)),MAX($A$1:A1678)+1,0)</f>
        <v>1675</v>
      </c>
      <c r="B1679" s="625" t="str">
        <f>[1]Database!$A1679</f>
        <v>CNLPS-120</v>
      </c>
      <c r="J1679" s="329" t="str">
        <f ca="1">IFERROR(VLOOKUP(ROWS($J$2:J1679),$A$2:$B$7000,2,0),"")</f>
        <v>PW-1205RU</v>
      </c>
    </row>
    <row r="1680" spans="1:10">
      <c r="A1680" s="330">
        <f ca="1">IF(ISNUMBER(SEARCH($L$2,[1]Database!$A1680)),MAX($A$1:A1679)+1,0)</f>
        <v>1676</v>
      </c>
      <c r="B1680" s="625" t="str">
        <f>[1]Database!$A1680</f>
        <v>PW-1210</v>
      </c>
      <c r="J1680" s="329" t="str">
        <f ca="1">IFERROR(VLOOKUP(ROWS($J$2:J1680),$A$2:$B$7000,2,0),"")</f>
        <v>PW-1205</v>
      </c>
    </row>
    <row r="1681" spans="1:10">
      <c r="A1681" s="330">
        <f ca="1">IF(ISNUMBER(SEARCH($L$2,[1]Database!$A1681)),MAX($A$1:A1680)+1,0)</f>
        <v>1677</v>
      </c>
      <c r="B1681" s="625" t="str">
        <f>[1]Database!$A1681</f>
        <v>PW-1215</v>
      </c>
      <c r="J1681" s="329" t="str">
        <f ca="1">IFERROR(VLOOKUP(ROWS($J$2:J1681),$A$2:$B$7000,2,0),"")</f>
        <v>PW-2420RU</v>
      </c>
    </row>
    <row r="1682" spans="1:10">
      <c r="A1682" s="330">
        <f ca="1">IF(ISNUMBER(SEARCH($L$2,[1]Database!$A1682)),MAX($A$1:A1681)+1,0)</f>
        <v>1678</v>
      </c>
      <c r="B1682" s="625" t="str">
        <f>[1]Database!$A1682</f>
        <v>PW-1205RU</v>
      </c>
      <c r="J1682" s="329" t="str">
        <f ca="1">IFERROR(VLOOKUP(ROWS($J$2:J1682),$A$2:$B$7000,2,0),"")</f>
        <v>PWI-1215</v>
      </c>
    </row>
    <row r="1683" spans="1:10">
      <c r="A1683" s="330">
        <f ca="1">IF(ISNUMBER(SEARCH($L$2,[1]Database!$A1683)),MAX($A$1:A1682)+1,0)</f>
        <v>1679</v>
      </c>
      <c r="B1683" s="625" t="str">
        <f>[1]Database!$A1683</f>
        <v>PW-1205</v>
      </c>
      <c r="J1683" s="329" t="str">
        <f ca="1">IFERROR(VLOOKUP(ROWS($J$2:J1683),$A$2:$B$7000,2,0),"")</f>
        <v>PW-0550R</v>
      </c>
    </row>
    <row r="1684" spans="1:10">
      <c r="A1684" s="330">
        <f ca="1">IF(ISNUMBER(SEARCH($L$2,[1]Database!$A1684)),MAX($A$1:A1683)+1,0)</f>
        <v>1680</v>
      </c>
      <c r="B1684" s="625" t="str">
        <f>[1]Database!$A1684</f>
        <v>PW-2420RU</v>
      </c>
      <c r="J1684" s="329" t="str">
        <f ca="1">IFERROR(VLOOKUP(ROWS($J$2:J1684),$A$2:$B$7000,2,0),"")</f>
        <v>PW-1830RU</v>
      </c>
    </row>
    <row r="1685" spans="1:10">
      <c r="A1685" s="330">
        <f ca="1">IF(ISNUMBER(SEARCH($L$2,[1]Database!$A1685)),MAX($A$1:A1684)+1,0)</f>
        <v>1681</v>
      </c>
      <c r="B1685" s="625" t="str">
        <f>[1]Database!$A1685</f>
        <v>PWI-1215</v>
      </c>
      <c r="J1685" s="329" t="str">
        <f ca="1">IFERROR(VLOOKUP(ROWS($J$2:J1685),$A$2:$B$7000,2,0),"")</f>
        <v>CSA-PWS40</v>
      </c>
    </row>
    <row r="1686" spans="1:10">
      <c r="A1686" s="330">
        <f ca="1">IF(ISNUMBER(SEARCH($L$2,[1]Database!$A1686)),MAX($A$1:A1685)+1,0)</f>
        <v>1682</v>
      </c>
      <c r="B1686" s="625" t="str">
        <f>[1]Database!$A1686</f>
        <v>PW-0550R</v>
      </c>
      <c r="J1686" s="329" t="str">
        <f ca="1">IFERROR(VLOOKUP(ROWS($J$2:J1686),$A$2:$B$7000,2,0),"")</f>
        <v>GLS-EM-3P-KIT</v>
      </c>
    </row>
    <row r="1687" spans="1:10">
      <c r="A1687" s="330">
        <f ca="1">IF(ISNUMBER(SEARCH($L$2,[1]Database!$A1687)),MAX($A$1:A1686)+1,0)</f>
        <v>1683</v>
      </c>
      <c r="B1687" s="625" t="str">
        <f>[1]Database!$A1687</f>
        <v>PW-1830RU</v>
      </c>
      <c r="J1687" s="329" t="str">
        <f ca="1">IFERROR(VLOOKUP(ROWS($J$2:J1687),$A$2:$B$7000,2,0),"")</f>
        <v>GLS-EM-2P-KIT</v>
      </c>
    </row>
    <row r="1688" spans="1:10">
      <c r="A1688" s="330">
        <f ca="1">IF(ISNUMBER(SEARCH($L$2,[1]Database!$A1688)),MAX($A$1:A1687)+1,0)</f>
        <v>1684</v>
      </c>
      <c r="B1688" s="625" t="str">
        <f>[1]Database!$A1688</f>
        <v>CSA-PWS40</v>
      </c>
      <c r="J1688" s="329" t="str">
        <f ca="1">IFERROR(VLOOKUP(ROWS($J$2:J1688),$A$2:$B$7000,2,0),"")</f>
        <v>GLS-PLS-120/277</v>
      </c>
    </row>
    <row r="1689" spans="1:10">
      <c r="A1689" s="330">
        <f ca="1">IF(ISNUMBER(SEARCH($L$2,[1]Database!$A1689)),MAX($A$1:A1688)+1,0)</f>
        <v>1685</v>
      </c>
      <c r="B1689" s="625" t="str">
        <f>[1]Database!$A1689</f>
        <v>GLS-EM-3P-KIT</v>
      </c>
      <c r="J1689" s="329" t="str">
        <f ca="1">IFERROR(VLOOKUP(ROWS($J$2:J1689),$A$2:$B$7000,2,0),"")</f>
        <v>CNPC-1A</v>
      </c>
    </row>
    <row r="1690" spans="1:10">
      <c r="A1690" s="330">
        <f ca="1">IF(ISNUMBER(SEARCH($L$2,[1]Database!$A1690)),MAX($A$1:A1689)+1,0)</f>
        <v>1686</v>
      </c>
      <c r="B1690" s="625" t="str">
        <f>[1]Database!$A1690</f>
        <v>GLS-EM-2P-KIT</v>
      </c>
      <c r="J1690" s="329" t="str">
        <f ca="1">IFERROR(VLOOKUP(ROWS($J$2:J1690),$A$2:$B$7000,2,0),"")</f>
        <v>TST-600-DSW-WMKT</v>
      </c>
    </row>
    <row r="1691" spans="1:10">
      <c r="A1691" s="330">
        <f ca="1">IF(ISNUMBER(SEARCH($L$2,[1]Database!$A1691)),MAX($A$1:A1690)+1,0)</f>
        <v>1687</v>
      </c>
      <c r="B1691" s="625" t="str">
        <f>[1]Database!$A1691</f>
        <v>GLS-PLS-120/277</v>
      </c>
      <c r="J1691" s="329" t="str">
        <f ca="1">IFERROR(VLOOKUP(ROWS($J$2:J1691),$A$2:$B$7000,2,0),"")</f>
        <v>WMKT-6L</v>
      </c>
    </row>
    <row r="1692" spans="1:10">
      <c r="A1692" s="330">
        <f ca="1">IF(ISNUMBER(SEARCH($L$2,[1]Database!$A1692)),MAX($A$1:A1691)+1,0)</f>
        <v>1688</v>
      </c>
      <c r="B1692" s="625" t="str">
        <f>[1]Database!$A1692</f>
        <v>CNPC-1A</v>
      </c>
      <c r="J1692" s="329" t="str">
        <f ca="1">IFERROR(VLOOKUP(ROWS($J$2:J1692),$A$2:$B$7000,2,0),"")</f>
        <v>TST-600-DSW-WMKM</v>
      </c>
    </row>
    <row r="1693" spans="1:10">
      <c r="A1693" s="330">
        <f ca="1">IF(ISNUMBER(SEARCH($L$2,[1]Database!$A1693)),MAX($A$1:A1692)+1,0)</f>
        <v>1689</v>
      </c>
      <c r="B1693" s="625" t="str">
        <f>[1]Database!$A1693</f>
        <v>TST-600-DSW-WMKT</v>
      </c>
      <c r="J1693" s="329" t="str">
        <f ca="1">IFERROR(VLOOKUP(ROWS($J$2:J1693),$A$2:$B$7000,2,0),"")</f>
        <v>WMKM-6L</v>
      </c>
    </row>
    <row r="1694" spans="1:10">
      <c r="A1694" s="330">
        <f ca="1">IF(ISNUMBER(SEARCH($L$2,[1]Database!$A1694)),MAX($A$1:A1693)+1,0)</f>
        <v>1690</v>
      </c>
      <c r="B1694" s="625" t="str">
        <f>[1]Database!$A1694</f>
        <v>WMKT-6L</v>
      </c>
      <c r="J1694" s="329" t="str">
        <f ca="1">IFERROR(VLOOKUP(ROWS($J$2:J1694),$A$2:$B$7000,2,0),"")</f>
        <v>WMKT-1000L</v>
      </c>
    </row>
    <row r="1695" spans="1:10">
      <c r="A1695" s="330">
        <f ca="1">IF(ISNUMBER(SEARCH($L$2,[1]Database!$A1695)),MAX($A$1:A1694)+1,0)</f>
        <v>1691</v>
      </c>
      <c r="B1695" s="625" t="str">
        <f>[1]Database!$A1695</f>
        <v>TST-600-DSW-WMKM</v>
      </c>
      <c r="J1695" s="329" t="str">
        <f ca="1">IFERROR(VLOOKUP(ROWS($J$2:J1695),$A$2:$B$7000,2,0),"")</f>
        <v>WMKM-1000L</v>
      </c>
    </row>
    <row r="1696" spans="1:10">
      <c r="A1696" s="330">
        <f ca="1">IF(ISNUMBER(SEARCH($L$2,[1]Database!$A1696)),MAX($A$1:A1695)+1,0)</f>
        <v>1692</v>
      </c>
      <c r="B1696" s="625" t="str">
        <f>[1]Database!$A1696</f>
        <v>WMKM-6L</v>
      </c>
      <c r="J1696" s="329" t="str">
        <f ca="1">IFERROR(VLOOKUP(ROWS($J$2:J1696),$A$2:$B$7000,2,0),"")</f>
        <v>WMKT-V15</v>
      </c>
    </row>
    <row r="1697" spans="1:10">
      <c r="A1697" s="330">
        <f ca="1">IF(ISNUMBER(SEARCH($L$2,[1]Database!$A1697)),MAX($A$1:A1696)+1,0)</f>
        <v>1693</v>
      </c>
      <c r="B1697" s="625" t="str">
        <f>[1]Database!$A1697</f>
        <v>WMKT-1000L</v>
      </c>
      <c r="J1697" s="329" t="str">
        <f ca="1">IFERROR(VLOOKUP(ROWS($J$2:J1697),$A$2:$B$7000,2,0),"")</f>
        <v>WMKT-V12</v>
      </c>
    </row>
    <row r="1698" spans="1:10">
      <c r="A1698" s="330">
        <f ca="1">IF(ISNUMBER(SEARCH($L$2,[1]Database!$A1698)),MAX($A$1:A1697)+1,0)</f>
        <v>1694</v>
      </c>
      <c r="B1698" s="625" t="str">
        <f>[1]Database!$A1698</f>
        <v>WMKM-1000L</v>
      </c>
      <c r="J1698" s="329" t="str">
        <f ca="1">IFERROR(VLOOKUP(ROWS($J$2:J1698),$A$2:$B$7000,2,0),"")</f>
        <v>WMKT-6X-DSW</v>
      </c>
    </row>
    <row r="1699" spans="1:10">
      <c r="A1699" s="330">
        <f ca="1">IF(ISNUMBER(SEARCH($L$2,[1]Database!$A1699)),MAX($A$1:A1698)+1,0)</f>
        <v>1695</v>
      </c>
      <c r="B1699" s="625" t="str">
        <f>[1]Database!$A1699</f>
        <v>WMKT-V15</v>
      </c>
      <c r="J1699" s="329" t="str">
        <f ca="1">IFERROR(VLOOKUP(ROWS($J$2:J1699),$A$2:$B$7000,2,0),"")</f>
        <v>WMKT-9L</v>
      </c>
    </row>
    <row r="1700" spans="1:10">
      <c r="A1700" s="330">
        <f ca="1">IF(ISNUMBER(SEARCH($L$2,[1]Database!$A1700)),MAX($A$1:A1699)+1,0)</f>
        <v>1696</v>
      </c>
      <c r="B1700" s="625" t="str">
        <f>[1]Database!$A1700</f>
        <v>WMKT-V12</v>
      </c>
      <c r="J1700" s="329" t="str">
        <f ca="1">IFERROR(VLOOKUP(ROWS($J$2:J1700),$A$2:$B$7000,2,0),"")</f>
        <v>WMKM-V15</v>
      </c>
    </row>
    <row r="1701" spans="1:10">
      <c r="A1701" s="330">
        <f ca="1">IF(ISNUMBER(SEARCH($L$2,[1]Database!$A1701)),MAX($A$1:A1700)+1,0)</f>
        <v>1697</v>
      </c>
      <c r="B1701" s="625" t="str">
        <f>[1]Database!$A1701</f>
        <v>WMKT-6X-DSW</v>
      </c>
      <c r="J1701" s="329" t="str">
        <f ca="1">IFERROR(VLOOKUP(ROWS($J$2:J1701),$A$2:$B$7000,2,0),"")</f>
        <v>WMKM-V12</v>
      </c>
    </row>
    <row r="1702" spans="1:10">
      <c r="A1702" s="330">
        <f ca="1">IF(ISNUMBER(SEARCH($L$2,[1]Database!$A1702)),MAX($A$1:A1701)+1,0)</f>
        <v>1698</v>
      </c>
      <c r="B1702" s="625" t="str">
        <f>[1]Database!$A1702</f>
        <v>WMKT-9L</v>
      </c>
      <c r="J1702" s="329" t="str">
        <f ca="1">IFERROR(VLOOKUP(ROWS($J$2:J1702),$A$2:$B$7000,2,0),"")</f>
        <v>WMKM-6X-DSW</v>
      </c>
    </row>
    <row r="1703" spans="1:10">
      <c r="A1703" s="330">
        <f ca="1">IF(ISNUMBER(SEARCH($L$2,[1]Database!$A1703)),MAX($A$1:A1702)+1,0)</f>
        <v>1699</v>
      </c>
      <c r="B1703" s="625" t="str">
        <f>[1]Database!$A1703</f>
        <v>WMKM-V15</v>
      </c>
      <c r="J1703" s="329" t="str">
        <f ca="1">IFERROR(VLOOKUP(ROWS($J$2:J1703),$A$2:$B$7000,2,0),"")</f>
        <v>WMKM-9L</v>
      </c>
    </row>
    <row r="1704" spans="1:10">
      <c r="A1704" s="330">
        <f ca="1">IF(ISNUMBER(SEARCH($L$2,[1]Database!$A1704)),MAX($A$1:A1703)+1,0)</f>
        <v>1700</v>
      </c>
      <c r="B1704" s="625" t="str">
        <f>[1]Database!$A1704</f>
        <v>WMKM-V12</v>
      </c>
      <c r="J1704" s="329" t="str">
        <f ca="1">IFERROR(VLOOKUP(ROWS($J$2:J1704),$A$2:$B$7000,2,0),"")</f>
        <v>WMK-BB-IDOCV-DSW</v>
      </c>
    </row>
    <row r="1705" spans="1:10">
      <c r="A1705" s="330">
        <f ca="1">IF(ISNUMBER(SEARCH($L$2,[1]Database!$A1705)),MAX($A$1:A1704)+1,0)</f>
        <v>1701</v>
      </c>
      <c r="B1705" s="625" t="str">
        <f>[1]Database!$A1705</f>
        <v>WMKM-6X-DSW</v>
      </c>
      <c r="J1705" s="329" t="str">
        <f ca="1">IFERROR(VLOOKUP(ROWS($J$2:J1705),$A$2:$B$7000,2,0),"")</f>
        <v>MK-QM-RMCRX</v>
      </c>
    </row>
    <row r="1706" spans="1:10">
      <c r="A1706" s="330">
        <f ca="1">IF(ISNUMBER(SEARCH($L$2,[1]Database!$A1706)),MAX($A$1:A1705)+1,0)</f>
        <v>1702</v>
      </c>
      <c r="B1706" s="625" t="str">
        <f>[1]Database!$A1706</f>
        <v>WMKM-9L</v>
      </c>
      <c r="J1706" s="329" t="str">
        <f ca="1">IFERROR(VLOOKUP(ROWS($J$2:J1706),$A$2:$B$7000,2,0),"")</f>
        <v>MK-IM-RX</v>
      </c>
    </row>
    <row r="1707" spans="1:10">
      <c r="A1707" s="330">
        <f ca="1">IF(ISNUMBER(SEARCH($L$2,[1]Database!$A1707)),MAX($A$1:A1706)+1,0)</f>
        <v>1703</v>
      </c>
      <c r="B1707" s="625" t="str">
        <f>[1]Database!$A1707</f>
        <v>WMK-BB-IDOCV-DSW</v>
      </c>
      <c r="J1707" s="329" t="str">
        <f ca="1">IFERROR(VLOOKUP(ROWS($J$2:J1707),$A$2:$B$7000,2,0),"")</f>
        <v>PWE-4803RU</v>
      </c>
    </row>
    <row r="1708" spans="1:10">
      <c r="A1708" s="330">
        <f ca="1">IF(ISNUMBER(SEARCH($L$2,[1]Database!$A1708)),MAX($A$1:A1707)+1,0)</f>
        <v>1704</v>
      </c>
      <c r="B1708" s="625" t="str">
        <f>[1]Database!$A1708</f>
        <v>MK-QM-RMCRX</v>
      </c>
      <c r="J1708" s="329" t="str">
        <f ca="1">IFERROR(VLOOKUP(ROWS($J$2:J1708),$A$2:$B$7000,2,0),"")</f>
        <v>C2N-MMS-SC</v>
      </c>
    </row>
    <row r="1709" spans="1:10">
      <c r="A1709" s="330">
        <f ca="1">IF(ISNUMBER(SEARCH($L$2,[1]Database!$A1709)),MAX($A$1:A1708)+1,0)</f>
        <v>1705</v>
      </c>
      <c r="B1709" s="625" t="str">
        <f>[1]Database!$A1709</f>
        <v>MK-IM-RX</v>
      </c>
      <c r="J1709" s="329" t="str">
        <f ca="1">IFERROR(VLOOKUP(ROWS($J$2:J1709),$A$2:$B$7000,2,0),"")</f>
        <v>CNXRMIRD</v>
      </c>
    </row>
    <row r="1710" spans="1:10">
      <c r="A1710" s="330">
        <f ca="1">IF(ISNUMBER(SEARCH($L$2,[1]Database!$A1710)),MAX($A$1:A1709)+1,0)</f>
        <v>1706</v>
      </c>
      <c r="B1710" s="625" t="str">
        <f>[1]Database!$A1710</f>
        <v>PWE-4803RU</v>
      </c>
      <c r="J1710" s="329" t="str">
        <f ca="1">IFERROR(VLOOKUP(ROWS($J$2:J1710),$A$2:$B$7000,2,0),"")</f>
        <v>GLS-PART</v>
      </c>
    </row>
    <row r="1711" spans="1:10">
      <c r="A1711" s="330">
        <f ca="1">IF(ISNUMBER(SEARCH($L$2,[1]Database!$A1711)),MAX($A$1:A1710)+1,0)</f>
        <v>1707</v>
      </c>
      <c r="B1711" s="625" t="str">
        <f>[1]Database!$A1711</f>
        <v>C2N-MMS-SC</v>
      </c>
      <c r="J1711" s="329" t="str">
        <f ca="1">IFERROR(VLOOKUP(ROWS($J$2:J1711),$A$2:$B$7000,2,0),"")</f>
        <v>BPC-HPLIR</v>
      </c>
    </row>
    <row r="1712" spans="1:10">
      <c r="A1712" s="330">
        <f ca="1">IF(ISNUMBER(SEARCH($L$2,[1]Database!$A1712)),MAX($A$1:A1711)+1,0)</f>
        <v>1708</v>
      </c>
      <c r="B1712" s="625" t="str">
        <f>[1]Database!$A1712</f>
        <v>CNXRMIRD</v>
      </c>
      <c r="J1712" s="329" t="str">
        <f ca="1">IFERROR(VLOOKUP(ROWS($J$2:J1712),$A$2:$B$7000,2,0),"")</f>
        <v>BPCI-8</v>
      </c>
    </row>
    <row r="1713" spans="1:10">
      <c r="A1713" s="330">
        <f ca="1">IF(ISNUMBER(SEARCH($L$2,[1]Database!$A1713)),MAX($A$1:A1712)+1,0)</f>
        <v>1709</v>
      </c>
      <c r="B1713" s="625" t="str">
        <f>[1]Database!$A1713</f>
        <v>GLS-PART</v>
      </c>
      <c r="J1713" s="329" t="str">
        <f ca="1">IFERROR(VLOOKUP(ROWS($J$2:J1713),$A$2:$B$7000,2,0),"")</f>
        <v>BPC-8</v>
      </c>
    </row>
    <row r="1714" spans="1:10">
      <c r="A1714" s="330">
        <f ca="1">IF(ISNUMBER(SEARCH($L$2,[1]Database!$A1714)),MAX($A$1:A1713)+1,0)</f>
        <v>1710</v>
      </c>
      <c r="B1714" s="625" t="str">
        <f>[1]Database!$A1714</f>
        <v>BPC-HPLIR</v>
      </c>
      <c r="J1714" s="329" t="str">
        <f ca="1">IFERROR(VLOOKUP(ROWS($J$2:J1714),$A$2:$B$7000,2,0),"")</f>
        <v>TPS-6L-FPW-T-NB</v>
      </c>
    </row>
    <row r="1715" spans="1:10">
      <c r="A1715" s="330">
        <f ca="1">IF(ISNUMBER(SEARCH($L$2,[1]Database!$A1715)),MAX($A$1:A1714)+1,0)</f>
        <v>1711</v>
      </c>
      <c r="B1715" s="625" t="str">
        <f>[1]Database!$A1715</f>
        <v>BPCI-8</v>
      </c>
      <c r="J1715" s="329" t="str">
        <f ca="1">IFERROR(VLOOKUP(ROWS($J$2:J1715),$A$2:$B$7000,2,0),"")</f>
        <v>TPS-6L-FPB-T-NB</v>
      </c>
    </row>
    <row r="1716" spans="1:10">
      <c r="A1716" s="330">
        <f ca="1">IF(ISNUMBER(SEARCH($L$2,[1]Database!$A1716)),MAX($A$1:A1715)+1,0)</f>
        <v>1712</v>
      </c>
      <c r="B1716" s="625" t="str">
        <f>[1]Database!$A1716</f>
        <v>BPC-8</v>
      </c>
      <c r="J1716" s="329" t="str">
        <f ca="1">IFERROR(VLOOKUP(ROWS($J$2:J1716),$A$2:$B$7000,2,0),"")</f>
        <v>TPS-6L-FPA-T-NB</v>
      </c>
    </row>
    <row r="1717" spans="1:10">
      <c r="A1717" s="330">
        <f ca="1">IF(ISNUMBER(SEARCH($L$2,[1]Database!$A1717)),MAX($A$1:A1716)+1,0)</f>
        <v>1713</v>
      </c>
      <c r="B1717" s="625" t="str">
        <f>[1]Database!$A1717</f>
        <v>TPS-6L-FPW-T-NB</v>
      </c>
      <c r="J1717" s="329" t="str">
        <f ca="1">IFERROR(VLOOKUP(ROWS($J$2:J1717),$A$2:$B$7000,2,0),"")</f>
        <v>TPMC-9L-FPW-T-NB</v>
      </c>
    </row>
    <row r="1718" spans="1:10">
      <c r="A1718" s="330">
        <f ca="1">IF(ISNUMBER(SEARCH($L$2,[1]Database!$A1718)),MAX($A$1:A1717)+1,0)</f>
        <v>1714</v>
      </c>
      <c r="B1718" s="625" t="str">
        <f>[1]Database!$A1718</f>
        <v>TPS-6L-FPB-T-NB</v>
      </c>
      <c r="J1718" s="329" t="str">
        <f ca="1">IFERROR(VLOOKUP(ROWS($J$2:J1718),$A$2:$B$7000,2,0),"")</f>
        <v>TPMC-9L-FPB-T-NB</v>
      </c>
    </row>
    <row r="1719" spans="1:10">
      <c r="A1719" s="330">
        <f ca="1">IF(ISNUMBER(SEARCH($L$2,[1]Database!$A1719)),MAX($A$1:A1718)+1,0)</f>
        <v>1715</v>
      </c>
      <c r="B1719" s="625" t="str">
        <f>[1]Database!$A1719</f>
        <v>TPS-6L-FPA-T-NB</v>
      </c>
      <c r="J1719" s="329" t="str">
        <f ca="1">IFERROR(VLOOKUP(ROWS($J$2:J1719),$A$2:$B$7000,2,0),"")</f>
        <v>TPMC-9L-FPA-T-NB</v>
      </c>
    </row>
    <row r="1720" spans="1:10">
      <c r="A1720" s="330">
        <f ca="1">IF(ISNUMBER(SEARCH($L$2,[1]Database!$A1720)),MAX($A$1:A1719)+1,0)</f>
        <v>1716</v>
      </c>
      <c r="B1720" s="625" t="str">
        <f>[1]Database!$A1720</f>
        <v>TPMC-9L-FPW-T-NB</v>
      </c>
      <c r="J1720" s="329" t="str">
        <f ca="1">IFERROR(VLOOKUP(ROWS($J$2:J1720),$A$2:$B$7000,2,0),"")</f>
        <v>TST-600-FPW-S-NB_FRONT_BEZEL</v>
      </c>
    </row>
    <row r="1721" spans="1:10">
      <c r="A1721" s="330">
        <f ca="1">IF(ISNUMBER(SEARCH($L$2,[1]Database!$A1721)),MAX($A$1:A1720)+1,0)</f>
        <v>1717</v>
      </c>
      <c r="B1721" s="625" t="str">
        <f>[1]Database!$A1721</f>
        <v>TPMC-9L-FPB-T-NB</v>
      </c>
      <c r="J1721" s="329" t="str">
        <f ca="1">IFERROR(VLOOKUP(ROWS($J$2:J1721),$A$2:$B$7000,2,0),"")</f>
        <v>TST-600-FPB-T-NB_FRONT_BEZEL</v>
      </c>
    </row>
    <row r="1722" spans="1:10">
      <c r="A1722" s="330">
        <f ca="1">IF(ISNUMBER(SEARCH($L$2,[1]Database!$A1722)),MAX($A$1:A1721)+1,0)</f>
        <v>1718</v>
      </c>
      <c r="B1722" s="625" t="str">
        <f>[1]Database!$A1722</f>
        <v>TPMC-9L-FPA-T-NB</v>
      </c>
      <c r="J1722" s="329" t="str">
        <f ca="1">IFERROR(VLOOKUP(ROWS($J$2:J1722),$A$2:$B$7000,2,0),"")</f>
        <v>TST-600-FPB-S-NB_FRONT_BEZEL</v>
      </c>
    </row>
    <row r="1723" spans="1:10">
      <c r="A1723" s="330">
        <f ca="1">IF(ISNUMBER(SEARCH($L$2,[1]Database!$A1723)),MAX($A$1:A1722)+1,0)</f>
        <v>1719</v>
      </c>
      <c r="B1723" s="625" t="str">
        <f>[1]Database!$A1723</f>
        <v>TST-600-FPW-S-NB_FRONT_BEZEL</v>
      </c>
      <c r="J1723" s="329" t="str">
        <f ca="1">IFERROR(VLOOKUP(ROWS($J$2:J1723),$A$2:$B$7000,2,0),"")</f>
        <v>TPS-6X-FPW-S-NB</v>
      </c>
    </row>
    <row r="1724" spans="1:10">
      <c r="A1724" s="330">
        <f ca="1">IF(ISNUMBER(SEARCH($L$2,[1]Database!$A1724)),MAX($A$1:A1723)+1,0)</f>
        <v>1720</v>
      </c>
      <c r="B1724" s="625" t="str">
        <f>[1]Database!$A1724</f>
        <v>TST-600-FPB-T-NB_FRONT_BEZEL</v>
      </c>
      <c r="J1724" s="329" t="str">
        <f ca="1">IFERROR(VLOOKUP(ROWS($J$2:J1724),$A$2:$B$7000,2,0),"")</f>
        <v>TPS-6X-FPB-T-NB</v>
      </c>
    </row>
    <row r="1725" spans="1:10">
      <c r="A1725" s="330">
        <f ca="1">IF(ISNUMBER(SEARCH($L$2,[1]Database!$A1725)),MAX($A$1:A1724)+1,0)</f>
        <v>1721</v>
      </c>
      <c r="B1725" s="625" t="str">
        <f>[1]Database!$A1725</f>
        <v>TST-600-FPB-S-NB_FRONT_BEZEL</v>
      </c>
      <c r="J1725" s="329" t="str">
        <f ca="1">IFERROR(VLOOKUP(ROWS($J$2:J1725),$A$2:$B$7000,2,0),"")</f>
        <v>TPS-6X-FP-NB</v>
      </c>
    </row>
    <row r="1726" spans="1:10">
      <c r="A1726" s="330">
        <f ca="1">IF(ISNUMBER(SEARCH($L$2,[1]Database!$A1726)),MAX($A$1:A1725)+1,0)</f>
        <v>1722</v>
      </c>
      <c r="B1726" s="625" t="str">
        <f>[1]Database!$A1726</f>
        <v>TPS-6X-FPW-S-NB</v>
      </c>
      <c r="J1726" s="329" t="str">
        <f ca="1">IFERROR(VLOOKUP(ROWS($J$2:J1726),$A$2:$B$7000,2,0),"")</f>
        <v>SPKA-NCTP-IW800</v>
      </c>
    </row>
    <row r="1727" spans="1:10">
      <c r="A1727" s="330">
        <f ca="1">IF(ISNUMBER(SEARCH($L$2,[1]Database!$A1727)),MAX($A$1:A1726)+1,0)</f>
        <v>1723</v>
      </c>
      <c r="B1727" s="625" t="str">
        <f>[1]Database!$A1727</f>
        <v>TPS-6X-FPB-T-NB</v>
      </c>
      <c r="J1727" s="329" t="str">
        <f ca="1">IFERROR(VLOOKUP(ROWS($J$2:J1727),$A$2:$B$7000,2,0),"")</f>
        <v>SPKA-NCTP-IW600</v>
      </c>
    </row>
    <row r="1728" spans="1:10">
      <c r="A1728" s="330">
        <f ca="1">IF(ISNUMBER(SEARCH($L$2,[1]Database!$A1728)),MAX($A$1:A1727)+1,0)</f>
        <v>1724</v>
      </c>
      <c r="B1728" s="625" t="str">
        <f>[1]Database!$A1728</f>
        <v>TPS-6X-FP-NB</v>
      </c>
      <c r="J1728" s="329" t="str">
        <f ca="1">IFERROR(VLOOKUP(ROWS($J$2:J1728),$A$2:$B$7000,2,0),"")</f>
        <v>SPKA-NCTP-IW500</v>
      </c>
    </row>
    <row r="1729" spans="1:10">
      <c r="A1729" s="330">
        <f ca="1">IF(ISNUMBER(SEARCH($L$2,[1]Database!$A1729)),MAX($A$1:A1728)+1,0)</f>
        <v>1725</v>
      </c>
      <c r="B1729" s="625" t="str">
        <f>[1]Database!$A1729</f>
        <v>SPKA-NCTP-IW800</v>
      </c>
      <c r="J1729" s="329" t="str">
        <f ca="1">IFERROR(VLOOKUP(ROWS($J$2:J1729),$A$2:$B$7000,2,0),"")</f>
        <v>SPKA-NCTP-IC800</v>
      </c>
    </row>
    <row r="1730" spans="1:10">
      <c r="A1730" s="330">
        <f ca="1">IF(ISNUMBER(SEARCH($L$2,[1]Database!$A1730)),MAX($A$1:A1729)+1,0)</f>
        <v>1726</v>
      </c>
      <c r="B1730" s="625" t="str">
        <f>[1]Database!$A1730</f>
        <v>SPKA-NCTP-IW600</v>
      </c>
      <c r="J1730" s="329" t="str">
        <f ca="1">IFERROR(VLOOKUP(ROWS($J$2:J1730),$A$2:$B$7000,2,0),"")</f>
        <v>SPKA-NCTP-IC600</v>
      </c>
    </row>
    <row r="1731" spans="1:10">
      <c r="A1731" s="330">
        <f ca="1">IF(ISNUMBER(SEARCH($L$2,[1]Database!$A1731)),MAX($A$1:A1730)+1,0)</f>
        <v>1727</v>
      </c>
      <c r="B1731" s="625" t="str">
        <f>[1]Database!$A1731</f>
        <v>SPKA-NCTP-IW500</v>
      </c>
      <c r="J1731" s="329" t="str">
        <f ca="1">IFERROR(VLOOKUP(ROWS($J$2:J1731),$A$2:$B$7000,2,0),"")</f>
        <v>SPKA-NCTP-IC500</v>
      </c>
    </row>
    <row r="1732" spans="1:10">
      <c r="A1732" s="330">
        <f ca="1">IF(ISNUMBER(SEARCH($L$2,[1]Database!$A1732)),MAX($A$1:A1731)+1,0)</f>
        <v>1728</v>
      </c>
      <c r="B1732" s="625" t="str">
        <f>[1]Database!$A1732</f>
        <v>SPKA-NCTP-IC800</v>
      </c>
      <c r="J1732" s="329" t="str">
        <f ca="1">IFERROR(VLOOKUP(ROWS($J$2:J1732),$A$2:$B$7000,2,0),"")</f>
        <v>CEN-NVS200</v>
      </c>
    </row>
    <row r="1733" spans="1:10">
      <c r="A1733" s="330">
        <f ca="1">IF(ISNUMBER(SEARCH($L$2,[1]Database!$A1733)),MAX($A$1:A1732)+1,0)</f>
        <v>1729</v>
      </c>
      <c r="B1733" s="625" t="str">
        <f>[1]Database!$A1733</f>
        <v>SPKA-NCTP-IC600</v>
      </c>
      <c r="J1733" s="329" t="str">
        <f ca="1">IFERROR(VLOOKUP(ROWS($J$2:J1733),$A$2:$B$7000,2,0),"")</f>
        <v>CEN-NVS200-PWE</v>
      </c>
    </row>
    <row r="1734" spans="1:10">
      <c r="A1734" s="330">
        <f ca="1">IF(ISNUMBER(SEARCH($L$2,[1]Database!$A1734)),MAX($A$1:A1733)+1,0)</f>
        <v>1730</v>
      </c>
      <c r="B1734" s="625" t="str">
        <f>[1]Database!$A1734</f>
        <v>SPKA-NCTP-IC500</v>
      </c>
      <c r="J1734" s="329" t="str">
        <f ca="1">IFERROR(VLOOKUP(ROWS($J$2:J1734),$A$2:$B$7000,2,0),"")</f>
        <v>MPS-300</v>
      </c>
    </row>
    <row r="1735" spans="1:10">
      <c r="A1735" s="330">
        <f ca="1">IF(ISNUMBER(SEARCH($L$2,[1]Database!$A1735)),MAX($A$1:A1734)+1,0)</f>
        <v>1731</v>
      </c>
      <c r="B1735" s="625" t="str">
        <f>[1]Database!$A1735</f>
        <v>CEN-NVS200</v>
      </c>
      <c r="J1735" s="329" t="str">
        <f ca="1">IFERROR(VLOOKUP(ROWS($J$2:J1735),$A$2:$B$7000,2,0),"")</f>
        <v>MPS-300-70V</v>
      </c>
    </row>
    <row r="1736" spans="1:10">
      <c r="A1736" s="330">
        <f ca="1">IF(ISNUMBER(SEARCH($L$2,[1]Database!$A1736)),MAX($A$1:A1735)+1,0)</f>
        <v>1732</v>
      </c>
      <c r="B1736" s="625" t="str">
        <f>[1]Database!$A1736</f>
        <v>CEN-NVS200-PWE</v>
      </c>
      <c r="J1736" s="329" t="str">
        <f ca="1">IFERROR(VLOOKUP(ROWS($J$2:J1736),$A$2:$B$7000,2,0),"")</f>
        <v>MPS-300-100V</v>
      </c>
    </row>
    <row r="1737" spans="1:10">
      <c r="A1737" s="330">
        <f ca="1">IF(ISNUMBER(SEARCH($L$2,[1]Database!$A1737)),MAX($A$1:A1736)+1,0)</f>
        <v>1733</v>
      </c>
      <c r="B1737" s="625" t="str">
        <f>[1]Database!$A1737</f>
        <v>MPS-300</v>
      </c>
      <c r="J1737" s="329" t="str">
        <f ca="1">IFERROR(VLOOKUP(ROWS($J$2:J1737),$A$2:$B$7000,2,0),"")</f>
        <v>MPS-250</v>
      </c>
    </row>
    <row r="1738" spans="1:10">
      <c r="A1738" s="330">
        <f ca="1">IF(ISNUMBER(SEARCH($L$2,[1]Database!$A1738)),MAX($A$1:A1737)+1,0)</f>
        <v>1734</v>
      </c>
      <c r="B1738" s="625" t="str">
        <f>[1]Database!$A1738</f>
        <v>MPS-300-70V</v>
      </c>
      <c r="J1738" s="329" t="str">
        <f ca="1">IFERROR(VLOOKUP(ROWS($J$2:J1738),$A$2:$B$7000,2,0),"")</f>
        <v>MPS-250-70V</v>
      </c>
    </row>
    <row r="1739" spans="1:10">
      <c r="A1739" s="330">
        <f ca="1">IF(ISNUMBER(SEARCH($L$2,[1]Database!$A1739)),MAX($A$1:A1738)+1,0)</f>
        <v>1735</v>
      </c>
      <c r="B1739" s="625" t="str">
        <f>[1]Database!$A1739</f>
        <v>MPS-300-100V</v>
      </c>
      <c r="J1739" s="329" t="str">
        <f ca="1">IFERROR(VLOOKUP(ROWS($J$2:J1739),$A$2:$B$7000,2,0),"")</f>
        <v>MPS-250-100V</v>
      </c>
    </row>
    <row r="1740" spans="1:10">
      <c r="A1740" s="330">
        <f ca="1">IF(ISNUMBER(SEARCH($L$2,[1]Database!$A1740)),MAX($A$1:A1739)+1,0)</f>
        <v>1736</v>
      </c>
      <c r="B1740" s="625" t="str">
        <f>[1]Database!$A1740</f>
        <v>MPS-250</v>
      </c>
      <c r="J1740" s="329" t="str">
        <f ca="1">IFERROR(VLOOKUP(ROWS($J$2:J1740),$A$2:$B$7000,2,0),"")</f>
        <v>MPS-200</v>
      </c>
    </row>
    <row r="1741" spans="1:10">
      <c r="A1741" s="330">
        <f ca="1">IF(ISNUMBER(SEARCH($L$2,[1]Database!$A1741)),MAX($A$1:A1740)+1,0)</f>
        <v>1737</v>
      </c>
      <c r="B1741" s="625" t="str">
        <f>[1]Database!$A1741</f>
        <v>MPS-250-70V</v>
      </c>
      <c r="J1741" s="329" t="str">
        <f ca="1">IFERROR(VLOOKUP(ROWS($J$2:J1741),$A$2:$B$7000,2,0),"")</f>
        <v>MPS-200-70V</v>
      </c>
    </row>
    <row r="1742" spans="1:10">
      <c r="A1742" s="330">
        <f ca="1">IF(ISNUMBER(SEARCH($L$2,[1]Database!$A1742)),MAX($A$1:A1741)+1,0)</f>
        <v>1738</v>
      </c>
      <c r="B1742" s="625" t="str">
        <f>[1]Database!$A1742</f>
        <v>MPS-250-100V</v>
      </c>
      <c r="J1742" s="329" t="str">
        <f ca="1">IFERROR(VLOOKUP(ROWS($J$2:J1742),$A$2:$B$7000,2,0),"")</f>
        <v>MPS-200-100V</v>
      </c>
    </row>
    <row r="1743" spans="1:10">
      <c r="A1743" s="330">
        <f ca="1">IF(ISNUMBER(SEARCH($L$2,[1]Database!$A1743)),MAX($A$1:A1742)+1,0)</f>
        <v>1739</v>
      </c>
      <c r="B1743" s="625" t="str">
        <f>[1]Database!$A1743</f>
        <v>MPS-200</v>
      </c>
      <c r="J1743" s="329" t="str">
        <f ca="1">IFERROR(VLOOKUP(ROWS($J$2:J1743),$A$2:$B$7000,2,0),"")</f>
        <v>MPS-100</v>
      </c>
    </row>
    <row r="1744" spans="1:10">
      <c r="A1744" s="330">
        <f ca="1">IF(ISNUMBER(SEARCH($L$2,[1]Database!$A1744)),MAX($A$1:A1743)+1,0)</f>
        <v>1740</v>
      </c>
      <c r="B1744" s="625" t="str">
        <f>[1]Database!$A1744</f>
        <v>MPS-200-70V</v>
      </c>
      <c r="J1744" s="329" t="str">
        <f ca="1">IFERROR(VLOOKUP(ROWS($J$2:J1744),$A$2:$B$7000,2,0),"")</f>
        <v>MPS-100-70V</v>
      </c>
    </row>
    <row r="1745" spans="1:10">
      <c r="A1745" s="330">
        <f ca="1">IF(ISNUMBER(SEARCH($L$2,[1]Database!$A1745)),MAX($A$1:A1744)+1,0)</f>
        <v>1741</v>
      </c>
      <c r="B1745" s="625" t="str">
        <f>[1]Database!$A1745</f>
        <v>MPS-200-100V</v>
      </c>
      <c r="J1745" s="329" t="str">
        <f ca="1">IFERROR(VLOOKUP(ROWS($J$2:J1745),$A$2:$B$7000,2,0),"")</f>
        <v>MPS-100-100V</v>
      </c>
    </row>
    <row r="1746" spans="1:10">
      <c r="A1746" s="330">
        <f ca="1">IF(ISNUMBER(SEARCH($L$2,[1]Database!$A1746)),MAX($A$1:A1745)+1,0)</f>
        <v>1742</v>
      </c>
      <c r="B1746" s="625" t="str">
        <f>[1]Database!$A1746</f>
        <v>MPS-100</v>
      </c>
      <c r="J1746" s="329" t="str">
        <f ca="1">IFERROR(VLOOKUP(ROWS($J$2:J1746),$A$2:$B$7000,2,0),"")</f>
        <v>C2N-HBLOCK</v>
      </c>
    </row>
    <row r="1747" spans="1:10">
      <c r="A1747" s="330">
        <f ca="1">IF(ISNUMBER(SEARCH($L$2,[1]Database!$A1747)),MAX($A$1:A1746)+1,0)</f>
        <v>1743</v>
      </c>
      <c r="B1747" s="625" t="str">
        <f>[1]Database!$A1747</f>
        <v>MPS-100-70V</v>
      </c>
      <c r="J1747" s="329" t="str">
        <f ca="1">IFERROR(VLOOKUP(ROWS($J$2:J1747),$A$2:$B$7000,2,0),"")</f>
        <v>TSW-730-MSMK-W-S</v>
      </c>
    </row>
    <row r="1748" spans="1:10">
      <c r="A1748" s="330">
        <f ca="1">IF(ISNUMBER(SEARCH($L$2,[1]Database!$A1748)),MAX($A$1:A1747)+1,0)</f>
        <v>1744</v>
      </c>
      <c r="B1748" s="625" t="str">
        <f>[1]Database!$A1748</f>
        <v>MPS-100-100V</v>
      </c>
      <c r="J1748" s="329" t="str">
        <f ca="1">IFERROR(VLOOKUP(ROWS($J$2:J1748),$A$2:$B$7000,2,0),"")</f>
        <v>TSW-730-MSMK-B-S</v>
      </c>
    </row>
    <row r="1749" spans="1:10">
      <c r="A1749" s="330">
        <f ca="1">IF(ISNUMBER(SEARCH($L$2,[1]Database!$A1749)),MAX($A$1:A1748)+1,0)</f>
        <v>1745</v>
      </c>
      <c r="B1749" s="625" t="str">
        <f>[1]Database!$A1749</f>
        <v>C2N-HBLOCK</v>
      </c>
      <c r="J1749" s="329" t="str">
        <f ca="1">IFERROR(VLOOKUP(ROWS($J$2:J1749),$A$2:$B$7000,2,0),"")</f>
        <v>MSMK-4SM-W-S</v>
      </c>
    </row>
    <row r="1750" spans="1:10">
      <c r="A1750" s="330">
        <f ca="1">IF(ISNUMBER(SEARCH($L$2,[1]Database!$A1750)),MAX($A$1:A1749)+1,0)</f>
        <v>1746</v>
      </c>
      <c r="B1750" s="625" t="str">
        <f>[1]Database!$A1750</f>
        <v>TSW-730-MSMK-W-S</v>
      </c>
      <c r="J1750" s="329" t="str">
        <f ca="1">IFERROR(VLOOKUP(ROWS($J$2:J1750),$A$2:$B$7000,2,0),"")</f>
        <v>MSMK-4SM-B-S</v>
      </c>
    </row>
    <row r="1751" spans="1:10">
      <c r="A1751" s="330">
        <f ca="1">IF(ISNUMBER(SEARCH($L$2,[1]Database!$A1751)),MAX($A$1:A1750)+1,0)</f>
        <v>1747</v>
      </c>
      <c r="B1751" s="625" t="str">
        <f>[1]Database!$A1751</f>
        <v>TSW-730-MSMK-B-S</v>
      </c>
      <c r="J1751" s="329" t="str">
        <f ca="1">IFERROR(VLOOKUP(ROWS($J$2:J1751),$A$2:$B$7000,2,0),"")</f>
        <v>MMK-G1-CBF-T</v>
      </c>
    </row>
    <row r="1752" spans="1:10">
      <c r="A1752" s="330">
        <f ca="1">IF(ISNUMBER(SEARCH($L$2,[1]Database!$A1752)),MAX($A$1:A1751)+1,0)</f>
        <v>1748</v>
      </c>
      <c r="B1752" s="625" t="str">
        <f>[1]Database!$A1752</f>
        <v>MSMK-4SM-W-S</v>
      </c>
      <c r="J1752" s="329" t="str">
        <f ca="1">IFERROR(VLOOKUP(ROWS($J$2:J1752),$A$2:$B$7000,2,0),"")</f>
        <v>MMK-4000L</v>
      </c>
    </row>
    <row r="1753" spans="1:10">
      <c r="A1753" s="330">
        <f ca="1">IF(ISNUMBER(SEARCH($L$2,[1]Database!$A1753)),MAX($A$1:A1752)+1,0)</f>
        <v>1749</v>
      </c>
      <c r="B1753" s="625" t="str">
        <f>[1]Database!$A1753</f>
        <v>MSMK-4SM-B-S</v>
      </c>
      <c r="J1753" s="329" t="str">
        <f ca="1">IFERROR(VLOOKUP(ROWS($J$2:J1753),$A$2:$B$7000,2,0),"")</f>
        <v>MMK-12L</v>
      </c>
    </row>
    <row r="1754" spans="1:10">
      <c r="A1754" s="330">
        <f ca="1">IF(ISNUMBER(SEARCH($L$2,[1]Database!$A1754)),MAX($A$1:A1753)+1,0)</f>
        <v>1750</v>
      </c>
      <c r="B1754" s="625" t="str">
        <f>[1]Database!$A1754</f>
        <v>MMK-G1-CBF-T</v>
      </c>
      <c r="J1754" s="329" t="str">
        <f ca="1">IFERROR(VLOOKUP(ROWS($J$2:J1754),$A$2:$B$7000,2,0),"")</f>
        <v>MMK-1000L</v>
      </c>
    </row>
    <row r="1755" spans="1:10">
      <c r="A1755" s="330">
        <f ca="1">IF(ISNUMBER(SEARCH($L$2,[1]Database!$A1755)),MAX($A$1:A1754)+1,0)</f>
        <v>1751</v>
      </c>
      <c r="B1755" s="625" t="str">
        <f>[1]Database!$A1755</f>
        <v>MMK-4000L</v>
      </c>
      <c r="J1755" s="329" t="str">
        <f ca="1">IFERROR(VLOOKUP(ROWS($J$2:J1755),$A$2:$B$7000,2,0),"")</f>
        <v>TST-600-DSW-MMK</v>
      </c>
    </row>
    <row r="1756" spans="1:10">
      <c r="A1756" s="330">
        <f ca="1">IF(ISNUMBER(SEARCH($L$2,[1]Database!$A1756)),MAX($A$1:A1755)+1,0)</f>
        <v>1752</v>
      </c>
      <c r="B1756" s="625" t="str">
        <f>[1]Database!$A1756</f>
        <v>MMK-12L</v>
      </c>
      <c r="J1756" s="329" t="str">
        <f ca="1">IFERROR(VLOOKUP(ROWS($J$2:J1756),$A$2:$B$7000,2,0),"")</f>
        <v>MMK-8X-DSW</v>
      </c>
    </row>
    <row r="1757" spans="1:10">
      <c r="A1757" s="330">
        <f ca="1">IF(ISNUMBER(SEARCH($L$2,[1]Database!$A1757)),MAX($A$1:A1756)+1,0)</f>
        <v>1753</v>
      </c>
      <c r="B1757" s="625" t="str">
        <f>[1]Database!$A1757</f>
        <v>MMK-1000L</v>
      </c>
      <c r="J1757" s="329" t="str">
        <f ca="1">IFERROR(VLOOKUP(ROWS($J$2:J1757),$A$2:$B$7000,2,0),"")</f>
        <v>MMK-V15</v>
      </c>
    </row>
    <row r="1758" spans="1:10">
      <c r="A1758" s="330">
        <f ca="1">IF(ISNUMBER(SEARCH($L$2,[1]Database!$A1758)),MAX($A$1:A1757)+1,0)</f>
        <v>1754</v>
      </c>
      <c r="B1758" s="625" t="str">
        <f>[1]Database!$A1758</f>
        <v>TST-600-DSW-MMK</v>
      </c>
      <c r="J1758" s="329" t="str">
        <f ca="1">IFERROR(VLOOKUP(ROWS($J$2:J1758),$A$2:$B$7000,2,0),"")</f>
        <v>MMK-V12</v>
      </c>
    </row>
    <row r="1759" spans="1:10">
      <c r="A1759" s="330">
        <f ca="1">IF(ISNUMBER(SEARCH($L$2,[1]Database!$A1759)),MAX($A$1:A1758)+1,0)</f>
        <v>1755</v>
      </c>
      <c r="B1759" s="625" t="str">
        <f>[1]Database!$A1759</f>
        <v>MMK-8X-DSW</v>
      </c>
      <c r="J1759" s="329" t="str">
        <f ca="1">IFERROR(VLOOKUP(ROWS($J$2:J1759),$A$2:$B$7000,2,0),"")</f>
        <v>MMK-9L</v>
      </c>
    </row>
    <row r="1760" spans="1:10">
      <c r="A1760" s="330">
        <f ca="1">IF(ISNUMBER(SEARCH($L$2,[1]Database!$A1760)),MAX($A$1:A1759)+1,0)</f>
        <v>1756</v>
      </c>
      <c r="B1760" s="625" t="str">
        <f>[1]Database!$A1760</f>
        <v>MMK-V15</v>
      </c>
      <c r="J1760" s="329" t="str">
        <f ca="1">IFERROR(VLOOKUP(ROWS($J$2:J1760),$A$2:$B$7000,2,0),"")</f>
        <v>MMK-6X-DSW</v>
      </c>
    </row>
    <row r="1761" spans="1:10">
      <c r="A1761" s="330">
        <f ca="1">IF(ISNUMBER(SEARCH($L$2,[1]Database!$A1761)),MAX($A$1:A1760)+1,0)</f>
        <v>1757</v>
      </c>
      <c r="B1761" s="625" t="str">
        <f>[1]Database!$A1761</f>
        <v>MMK-V12</v>
      </c>
      <c r="J1761" s="329" t="str">
        <f ca="1">IFERROR(VLOOKUP(ROWS($J$2:J1761),$A$2:$B$7000,2,0),"")</f>
        <v>MMK-6L</v>
      </c>
    </row>
    <row r="1762" spans="1:10">
      <c r="A1762" s="330">
        <f ca="1">IF(ISNUMBER(SEARCH($L$2,[1]Database!$A1762)),MAX($A$1:A1761)+1,0)</f>
        <v>1758</v>
      </c>
      <c r="B1762" s="625" t="str">
        <f>[1]Database!$A1762</f>
        <v>MMK-9L</v>
      </c>
      <c r="J1762" s="329" t="str">
        <f ca="1">IFERROR(VLOOKUP(ROWS($J$2:J1762),$A$2:$B$7000,2,0),"")</f>
        <v>CSA-BRKT-1G</v>
      </c>
    </row>
    <row r="1763" spans="1:10">
      <c r="A1763" s="330">
        <f ca="1">IF(ISNUMBER(SEARCH($L$2,[1]Database!$A1763)),MAX($A$1:A1762)+1,0)</f>
        <v>1759</v>
      </c>
      <c r="B1763" s="625" t="str">
        <f>[1]Database!$A1763</f>
        <v>MMK-6X-DSW</v>
      </c>
      <c r="J1763" s="329" t="str">
        <f ca="1">IFERROR(VLOOKUP(ROWS($J$2:J1763),$A$2:$B$7000,2,0),"")</f>
        <v>CAM-IFB-UMT</v>
      </c>
    </row>
    <row r="1764" spans="1:10">
      <c r="A1764" s="330">
        <f ca="1">IF(ISNUMBER(SEARCH($L$2,[1]Database!$A1764)),MAX($A$1:A1763)+1,0)</f>
        <v>1760</v>
      </c>
      <c r="B1764" s="625" t="str">
        <f>[1]Database!$A1764</f>
        <v>MMK-6L</v>
      </c>
      <c r="J1764" s="329" t="str">
        <f ca="1">IFERROR(VLOOKUP(ROWS($J$2:J1764),$A$2:$B$7000,2,0),"")</f>
        <v>ML-MC2W-PAK</v>
      </c>
    </row>
    <row r="1765" spans="1:10">
      <c r="A1765" s="330">
        <f ca="1">IF(ISNUMBER(SEARCH($L$2,[1]Database!$A1765)),MAX($A$1:A1764)+1,0)</f>
        <v>1761</v>
      </c>
      <c r="B1765" s="625" t="str">
        <f>[1]Database!$A1765</f>
        <v>CSA-BRKT-1G</v>
      </c>
      <c r="J1765" s="329" t="str">
        <f ca="1">IFERROR(VLOOKUP(ROWS($J$2:J1765),$A$2:$B$7000,2,0),"")</f>
        <v>ML-600</v>
      </c>
    </row>
    <row r="1766" spans="1:10">
      <c r="A1766" s="330">
        <f ca="1">IF(ISNUMBER(SEARCH($L$2,[1]Database!$A1766)),MAX($A$1:A1765)+1,0)</f>
        <v>1762</v>
      </c>
      <c r="B1766" s="625" t="str">
        <f>[1]Database!$A1766</f>
        <v>CAM-IFB-UMT</v>
      </c>
      <c r="J1766" s="329" t="str">
        <f ca="1">IFERROR(VLOOKUP(ROWS($J$2:J1766),$A$2:$B$7000,2,0),"")</f>
        <v>ST-112</v>
      </c>
    </row>
    <row r="1767" spans="1:10">
      <c r="A1767" s="330">
        <f ca="1">IF(ISNUMBER(SEARCH($L$2,[1]Database!$A1767)),MAX($A$1:A1766)+1,0)</f>
        <v>1763</v>
      </c>
      <c r="B1767" s="625" t="str">
        <f>[1]Database!$A1767</f>
        <v>ML-MC2W-PAK</v>
      </c>
      <c r="J1767" s="329" t="str">
        <f ca="1">IFERROR(VLOOKUP(ROWS($J$2:J1767),$A$2:$B$7000,2,0),"")</f>
        <v>CNXMIDI</v>
      </c>
    </row>
    <row r="1768" spans="1:10">
      <c r="A1768" s="330">
        <f ca="1">IF(ISNUMBER(SEARCH($L$2,[1]Database!$A1768)),MAX($A$1:A1767)+1,0)</f>
        <v>1764</v>
      </c>
      <c r="B1768" s="625" t="str">
        <f>[1]Database!$A1768</f>
        <v>ML-600</v>
      </c>
      <c r="J1768" s="329" t="str">
        <f ca="1">IFERROR(VLOOKUP(ROWS($J$2:J1768),$A$2:$B$7000,2,0),"")</f>
        <v>QM-WMIC</v>
      </c>
    </row>
    <row r="1769" spans="1:10">
      <c r="A1769" s="330">
        <f ca="1">IF(ISNUMBER(SEARCH($L$2,[1]Database!$A1769)),MAX($A$1:A1768)+1,0)</f>
        <v>1765</v>
      </c>
      <c r="B1769" s="625" t="str">
        <f>[1]Database!$A1769</f>
        <v>ST-112</v>
      </c>
      <c r="J1769" s="329" t="str">
        <f ca="1">IFERROR(VLOOKUP(ROWS($J$2:J1769),$A$2:$B$7000,2,0),"")</f>
        <v>CB3E-BTNW-S</v>
      </c>
    </row>
    <row r="1770" spans="1:10">
      <c r="A1770" s="330">
        <f ca="1">IF(ISNUMBER(SEARCH($L$2,[1]Database!$A1770)),MAX($A$1:A1769)+1,0)</f>
        <v>1766</v>
      </c>
      <c r="B1770" s="625" t="str">
        <f>[1]Database!$A1770</f>
        <v>CNXMIDI</v>
      </c>
      <c r="J1770" s="329" t="str">
        <f ca="1">IFERROR(VLOOKUP(ROWS($J$2:J1770),$A$2:$B$7000,2,0),"")</f>
        <v>CB3E-BTNB-S</v>
      </c>
    </row>
    <row r="1771" spans="1:10">
      <c r="A1771" s="330">
        <f ca="1">IF(ISNUMBER(SEARCH($L$2,[1]Database!$A1771)),MAX($A$1:A1770)+1,0)</f>
        <v>1767</v>
      </c>
      <c r="B1771" s="625" t="str">
        <f>[1]Database!$A1771</f>
        <v>QM-WMIC</v>
      </c>
      <c r="J1771" s="329" t="str">
        <f ca="1">IFERROR(VLOOKUP(ROWS($J$2:J1771),$A$2:$B$7000,2,0),"")</f>
        <v>CB3E-BTNA-S</v>
      </c>
    </row>
    <row r="1772" spans="1:10">
      <c r="A1772" s="330">
        <f ca="1">IF(ISNUMBER(SEARCH($L$2,[1]Database!$A1772)),MAX($A$1:A1771)+1,0)</f>
        <v>1768</v>
      </c>
      <c r="B1772" s="625" t="str">
        <f>[1]Database!$A1772</f>
        <v>CB3E-BTNW-S</v>
      </c>
      <c r="J1772" s="329" t="str">
        <f ca="1">IFERROR(VLOOKUP(ROWS($J$2:J1772),$A$2:$B$7000,2,0),"")</f>
        <v>CB3-BTNW-T</v>
      </c>
    </row>
    <row r="1773" spans="1:10">
      <c r="A1773" s="330">
        <f ca="1">IF(ISNUMBER(SEARCH($L$2,[1]Database!$A1773)),MAX($A$1:A1772)+1,0)</f>
        <v>1769</v>
      </c>
      <c r="B1773" s="625" t="str">
        <f>[1]Database!$A1773</f>
        <v>CB3E-BTNB-S</v>
      </c>
      <c r="J1773" s="329" t="str">
        <f ca="1">IFERROR(VLOOKUP(ROWS($J$2:J1773),$A$2:$B$7000,2,0),"")</f>
        <v>CB3-BTNW-S</v>
      </c>
    </row>
    <row r="1774" spans="1:10">
      <c r="A1774" s="330">
        <f ca="1">IF(ISNUMBER(SEARCH($L$2,[1]Database!$A1774)),MAX($A$1:A1773)+1,0)</f>
        <v>1770</v>
      </c>
      <c r="B1774" s="625" t="str">
        <f>[1]Database!$A1774</f>
        <v>CB3E-BTNA-S</v>
      </c>
      <c r="J1774" s="329" t="str">
        <f ca="1">IFERROR(VLOOKUP(ROWS($J$2:J1774),$A$2:$B$7000,2,0),"")</f>
        <v>CB3-BTNLAT-T</v>
      </c>
    </row>
    <row r="1775" spans="1:10">
      <c r="A1775" s="330">
        <f ca="1">IF(ISNUMBER(SEARCH($L$2,[1]Database!$A1775)),MAX($A$1:A1774)+1,0)</f>
        <v>1771</v>
      </c>
      <c r="B1775" s="625" t="str">
        <f>[1]Database!$A1775</f>
        <v>CB3-BTNW-T</v>
      </c>
      <c r="J1775" s="329" t="str">
        <f ca="1">IFERROR(VLOOKUP(ROWS($J$2:J1775),$A$2:$B$7000,2,0),"")</f>
        <v>CB3-BTNIVR-S</v>
      </c>
    </row>
    <row r="1776" spans="1:10">
      <c r="A1776" s="330">
        <f ca="1">IF(ISNUMBER(SEARCH($L$2,[1]Database!$A1776)),MAX($A$1:A1775)+1,0)</f>
        <v>1772</v>
      </c>
      <c r="B1776" s="625" t="str">
        <f>[1]Database!$A1776</f>
        <v>CB3-BTNW-S</v>
      </c>
      <c r="J1776" s="329" t="str">
        <f ca="1">IFERROR(VLOOKUP(ROWS($J$2:J1776),$A$2:$B$7000,2,0),"")</f>
        <v>CB3-BTNGRY-S</v>
      </c>
    </row>
    <row r="1777" spans="1:10">
      <c r="A1777" s="330">
        <f ca="1">IF(ISNUMBER(SEARCH($L$2,[1]Database!$A1777)),MAX($A$1:A1776)+1,0)</f>
        <v>1773</v>
      </c>
      <c r="B1777" s="625" t="str">
        <f>[1]Database!$A1777</f>
        <v>CB3-BTNLAT-T</v>
      </c>
      <c r="J1777" s="329" t="str">
        <f ca="1">IFERROR(VLOOKUP(ROWS($J$2:J1777),$A$2:$B$7000,2,0),"")</f>
        <v>CB3-BTNDSK-T</v>
      </c>
    </row>
    <row r="1778" spans="1:10">
      <c r="A1778" s="330">
        <f ca="1">IF(ISNUMBER(SEARCH($L$2,[1]Database!$A1778)),MAX($A$1:A1777)+1,0)</f>
        <v>1774</v>
      </c>
      <c r="B1778" s="625" t="str">
        <f>[1]Database!$A1778</f>
        <v>CB3-BTNIVR-S</v>
      </c>
      <c r="J1778" s="329" t="str">
        <f ca="1">IFERROR(VLOOKUP(ROWS($J$2:J1778),$A$2:$B$7000,2,0),"")</f>
        <v>CB3-BTNDA-S</v>
      </c>
    </row>
    <row r="1779" spans="1:10">
      <c r="A1779" s="330">
        <f ca="1">IF(ISNUMBER(SEARCH($L$2,[1]Database!$A1779)),MAX($A$1:A1778)+1,0)</f>
        <v>1775</v>
      </c>
      <c r="B1779" s="625" t="str">
        <f>[1]Database!$A1779</f>
        <v>CB3-BTNGRY-S</v>
      </c>
      <c r="J1779" s="329" t="str">
        <f ca="1">IFERROR(VLOOKUP(ROWS($J$2:J1779),$A$2:$B$7000,2,0),"")</f>
        <v>CB3-BTNBRN-S</v>
      </c>
    </row>
    <row r="1780" spans="1:10">
      <c r="A1780" s="330">
        <f ca="1">IF(ISNUMBER(SEARCH($L$2,[1]Database!$A1780)),MAX($A$1:A1779)+1,0)</f>
        <v>1776</v>
      </c>
      <c r="B1780" s="625" t="str">
        <f>[1]Database!$A1780</f>
        <v>CB3-BTNDSK-T</v>
      </c>
      <c r="J1780" s="329" t="str">
        <f ca="1">IFERROR(VLOOKUP(ROWS($J$2:J1780),$A$2:$B$7000,2,0),"")</f>
        <v>CB3-BTNB-T</v>
      </c>
    </row>
    <row r="1781" spans="1:10">
      <c r="A1781" s="330">
        <f ca="1">IF(ISNUMBER(SEARCH($L$2,[1]Database!$A1781)),MAX($A$1:A1780)+1,0)</f>
        <v>1777</v>
      </c>
      <c r="B1781" s="625" t="str">
        <f>[1]Database!$A1781</f>
        <v>CB3-BTNDA-S</v>
      </c>
      <c r="J1781" s="329" t="str">
        <f ca="1">IFERROR(VLOOKUP(ROWS($J$2:J1781),$A$2:$B$7000,2,0),"")</f>
        <v>CB3-BTNB-S</v>
      </c>
    </row>
    <row r="1782" spans="1:10">
      <c r="A1782" s="330">
        <f ca="1">IF(ISNUMBER(SEARCH($L$2,[1]Database!$A1782)),MAX($A$1:A1781)+1,0)</f>
        <v>1778</v>
      </c>
      <c r="B1782" s="625" t="str">
        <f>[1]Database!$A1782</f>
        <v>CB3-BTNBRN-S</v>
      </c>
      <c r="J1782" s="329" t="str">
        <f ca="1">IFERROR(VLOOKUP(ROWS($J$2:J1782),$A$2:$B$7000,2,0),"")</f>
        <v>CB3-BTNA-T</v>
      </c>
    </row>
    <row r="1783" spans="1:10">
      <c r="A1783" s="330">
        <f ca="1">IF(ISNUMBER(SEARCH($L$2,[1]Database!$A1783)),MAX($A$1:A1782)+1,0)</f>
        <v>1779</v>
      </c>
      <c r="B1783" s="625" t="str">
        <f>[1]Database!$A1783</f>
        <v>CB3-BTNB-T</v>
      </c>
      <c r="J1783" s="329" t="str">
        <f ca="1">IFERROR(VLOOKUP(ROWS($J$2:J1783),$A$2:$B$7000,2,0),"")</f>
        <v>CB3-BTNA-S</v>
      </c>
    </row>
    <row r="1784" spans="1:10">
      <c r="A1784" s="330">
        <f ca="1">IF(ISNUMBER(SEARCH($L$2,[1]Database!$A1784)),MAX($A$1:A1783)+1,0)</f>
        <v>1780</v>
      </c>
      <c r="B1784" s="625" t="str">
        <f>[1]Database!$A1784</f>
        <v>CB3-BTNB-S</v>
      </c>
      <c r="J1784" s="329" t="str">
        <f ca="1">IFERROR(VLOOKUP(ROWS($J$2:J1784),$A$2:$B$7000,2,0),"")</f>
        <v>MM-DS-12</v>
      </c>
    </row>
    <row r="1785" spans="1:10">
      <c r="A1785" s="330">
        <f ca="1">IF(ISNUMBER(SEARCH($L$2,[1]Database!$A1785)),MAX($A$1:A1784)+1,0)</f>
        <v>1781</v>
      </c>
      <c r="B1785" s="625" t="str">
        <f>[1]Database!$A1785</f>
        <v>CB3-BTNA-T</v>
      </c>
      <c r="J1785" s="329" t="str">
        <f ca="1">IFERROR(VLOOKUP(ROWS($J$2:J1785),$A$2:$B$7000,2,0),"")</f>
        <v>MM-DE-12</v>
      </c>
    </row>
    <row r="1786" spans="1:10">
      <c r="A1786" s="330">
        <f ca="1">IF(ISNUMBER(SEARCH($L$2,[1]Database!$A1786)),MAX($A$1:A1785)+1,0)</f>
        <v>1782</v>
      </c>
      <c r="B1786" s="625" t="str">
        <f>[1]Database!$A1786</f>
        <v>CB3-BTNA-S</v>
      </c>
      <c r="J1786" s="329" t="str">
        <f ca="1">IFERROR(VLOOKUP(ROWS($J$2:J1786),$A$2:$B$7000,2,0),"")</f>
        <v>MM-HTDR</v>
      </c>
    </row>
    <row r="1787" spans="1:10">
      <c r="A1787" s="330">
        <f ca="1">IF(ISNUMBER(SEARCH($L$2,[1]Database!$A1787)),MAX($A$1:A1786)+1,0)</f>
        <v>1783</v>
      </c>
      <c r="B1787" s="625" t="str">
        <f>[1]Database!$A1787</f>
        <v>MM-DS-12</v>
      </c>
      <c r="J1787" s="329" t="str">
        <f ca="1">IFERROR(VLOOKUP(ROWS($J$2:J1787),$A$2:$B$7000,2,0),"")</f>
        <v>MPI-WP100-120</v>
      </c>
    </row>
    <row r="1788" spans="1:10">
      <c r="A1788" s="330">
        <f ca="1">IF(ISNUMBER(SEARCH($L$2,[1]Database!$A1788)),MAX($A$1:A1787)+1,0)</f>
        <v>1784</v>
      </c>
      <c r="B1788" s="625" t="str">
        <f>[1]Database!$A1788</f>
        <v>MM-DE-12</v>
      </c>
      <c r="J1788" s="329" t="str">
        <f ca="1">IFERROR(VLOOKUP(ROWS($J$2:J1788),$A$2:$B$7000,2,0),"")</f>
        <v>MPI-WP100-122</v>
      </c>
    </row>
    <row r="1789" spans="1:10">
      <c r="A1789" s="330">
        <f ca="1">IF(ISNUMBER(SEARCH($L$2,[1]Database!$A1789)),MAX($A$1:A1788)+1,0)</f>
        <v>1785</v>
      </c>
      <c r="B1789" s="625" t="str">
        <f>[1]Database!$A1789</f>
        <v>MM-HTDR</v>
      </c>
      <c r="J1789" s="329" t="str">
        <f ca="1">IFERROR(VLOOKUP(ROWS($J$2:J1789),$A$2:$B$7000,2,0),"")</f>
        <v>MPI-WP120-120</v>
      </c>
    </row>
    <row r="1790" spans="1:10">
      <c r="A1790" s="330">
        <f ca="1">IF(ISNUMBER(SEARCH($L$2,[1]Database!$A1790)),MAX($A$1:A1789)+1,0)</f>
        <v>1786</v>
      </c>
      <c r="B1790" s="625" t="str">
        <f>[1]Database!$A1790</f>
        <v>MPI-WP100-120</v>
      </c>
      <c r="J1790" s="329" t="str">
        <f ca="1">IFERROR(VLOOKUP(ROWS($J$2:J1790),$A$2:$B$7000,2,0),"")</f>
        <v>MPI-WP120-122</v>
      </c>
    </row>
    <row r="1791" spans="1:10">
      <c r="A1791" s="330">
        <f ca="1">IF(ISNUMBER(SEARCH($L$2,[1]Database!$A1791)),MAX($A$1:A1790)+1,0)</f>
        <v>1787</v>
      </c>
      <c r="B1791" s="625" t="str">
        <f>[1]Database!$A1791</f>
        <v>MPI-WP100-122</v>
      </c>
      <c r="J1791" s="329" t="str">
        <f ca="1">IFERROR(VLOOKUP(ROWS($J$2:J1791),$A$2:$B$7000,2,0),"")</f>
        <v>MPI-WP182-120</v>
      </c>
    </row>
    <row r="1792" spans="1:10">
      <c r="A1792" s="330">
        <f ca="1">IF(ISNUMBER(SEARCH($L$2,[1]Database!$A1792)),MAX($A$1:A1791)+1,0)</f>
        <v>1788</v>
      </c>
      <c r="B1792" s="625" t="str">
        <f>[1]Database!$A1792</f>
        <v>MPI-WP120-120</v>
      </c>
      <c r="J1792" s="329" t="str">
        <f ca="1">IFERROR(VLOOKUP(ROWS($J$2:J1792),$A$2:$B$7000,2,0),"")</f>
        <v>MPI-WP182-122</v>
      </c>
    </row>
    <row r="1793" spans="1:10">
      <c r="A1793" s="330">
        <f ca="1">IF(ISNUMBER(SEARCH($L$2,[1]Database!$A1793)),MAX($A$1:A1792)+1,0)</f>
        <v>1789</v>
      </c>
      <c r="B1793" s="625" t="str">
        <f>[1]Database!$A1793</f>
        <v>MPI-WP120-122</v>
      </c>
      <c r="J1793" s="329" t="str">
        <f ca="1">IFERROR(VLOOKUP(ROWS($J$2:J1793),$A$2:$B$7000,2,0),"")</f>
        <v>MPI-WP150-120</v>
      </c>
    </row>
    <row r="1794" spans="1:10">
      <c r="A1794" s="330">
        <f ca="1">IF(ISNUMBER(SEARCH($L$2,[1]Database!$A1794)),MAX($A$1:A1793)+1,0)</f>
        <v>1790</v>
      </c>
      <c r="B1794" s="625" t="str">
        <f>[1]Database!$A1794</f>
        <v>MPI-WP182-120</v>
      </c>
      <c r="J1794" s="329" t="str">
        <f ca="1">IFERROR(VLOOKUP(ROWS($J$2:J1794),$A$2:$B$7000,2,0),"")</f>
        <v>MPI-WP150-122</v>
      </c>
    </row>
    <row r="1795" spans="1:10">
      <c r="A1795" s="330">
        <f ca="1">IF(ISNUMBER(SEARCH($L$2,[1]Database!$A1795)),MAX($A$1:A1794)+1,0)</f>
        <v>1791</v>
      </c>
      <c r="B1795" s="625" t="str">
        <f>[1]Database!$A1795</f>
        <v>MPI-WP182-122</v>
      </c>
      <c r="J1795" s="329" t="str">
        <f ca="1">IFERROR(VLOOKUP(ROWS($J$2:J1795),$A$2:$B$7000,2,0),"")</f>
        <v>MPI-WP183-120</v>
      </c>
    </row>
    <row r="1796" spans="1:10">
      <c r="A1796" s="330">
        <f ca="1">IF(ISNUMBER(SEARCH($L$2,[1]Database!$A1796)),MAX($A$1:A1795)+1,0)</f>
        <v>1792</v>
      </c>
      <c r="B1796" s="625" t="str">
        <f>[1]Database!$A1796</f>
        <v>MPI-WP150-120</v>
      </c>
      <c r="J1796" s="329" t="str">
        <f ca="1">IFERROR(VLOOKUP(ROWS($J$2:J1796),$A$2:$B$7000,2,0),"")</f>
        <v>MPI-WP183-122</v>
      </c>
    </row>
    <row r="1797" spans="1:10">
      <c r="A1797" s="330">
        <f ca="1">IF(ISNUMBER(SEARCH($L$2,[1]Database!$A1797)),MAX($A$1:A1796)+1,0)</f>
        <v>1793</v>
      </c>
      <c r="B1797" s="625" t="str">
        <f>[1]Database!$A1797</f>
        <v>MPI-WP150-122</v>
      </c>
      <c r="J1797" s="329" t="str">
        <f ca="1">IFERROR(VLOOKUP(ROWS($J$2:J1797),$A$2:$B$7000,2,0),"")</f>
        <v>MPI-WP160-120</v>
      </c>
    </row>
    <row r="1798" spans="1:10">
      <c r="A1798" s="330">
        <f ca="1">IF(ISNUMBER(SEARCH($L$2,[1]Database!$A1798)),MAX($A$1:A1797)+1,0)</f>
        <v>1794</v>
      </c>
      <c r="B1798" s="625" t="str">
        <f>[1]Database!$A1798</f>
        <v>MPI-WP183-120</v>
      </c>
      <c r="J1798" s="329" t="str">
        <f ca="1">IFERROR(VLOOKUP(ROWS($J$2:J1798),$A$2:$B$7000,2,0),"")</f>
        <v>MPI-WP160-122</v>
      </c>
    </row>
    <row r="1799" spans="1:10">
      <c r="A1799" s="330">
        <f ca="1">IF(ISNUMBER(SEARCH($L$2,[1]Database!$A1799)),MAX($A$1:A1798)+1,0)</f>
        <v>1795</v>
      </c>
      <c r="B1799" s="625" t="str">
        <f>[1]Database!$A1799</f>
        <v>MPI-WP183-122</v>
      </c>
      <c r="J1799" s="329" t="str">
        <f ca="1">IFERROR(VLOOKUP(ROWS($J$2:J1799),$A$2:$B$7000,2,0),"")</f>
        <v>MPI-WP130-120</v>
      </c>
    </row>
    <row r="1800" spans="1:10">
      <c r="A1800" s="330">
        <f ca="1">IF(ISNUMBER(SEARCH($L$2,[1]Database!$A1800)),MAX($A$1:A1799)+1,0)</f>
        <v>1796</v>
      </c>
      <c r="B1800" s="625" t="str">
        <f>[1]Database!$A1800</f>
        <v>MPI-WP160-120</v>
      </c>
      <c r="J1800" s="329" t="str">
        <f ca="1">IFERROR(VLOOKUP(ROWS($J$2:J1800),$A$2:$B$7000,2,0),"")</f>
        <v>MPI-WP130-122</v>
      </c>
    </row>
    <row r="1801" spans="1:10">
      <c r="A1801" s="330">
        <f ca="1">IF(ISNUMBER(SEARCH($L$2,[1]Database!$A1801)),MAX($A$1:A1800)+1,0)</f>
        <v>1797</v>
      </c>
      <c r="B1801" s="625" t="str">
        <f>[1]Database!$A1801</f>
        <v>MPI-WP160-122</v>
      </c>
      <c r="J1801" s="329" t="str">
        <f ca="1">IFERROR(VLOOKUP(ROWS($J$2:J1801),$A$2:$B$7000,2,0),"")</f>
        <v>MPI-WP131-120</v>
      </c>
    </row>
    <row r="1802" spans="1:10">
      <c r="A1802" s="330">
        <f ca="1">IF(ISNUMBER(SEARCH($L$2,[1]Database!$A1802)),MAX($A$1:A1801)+1,0)</f>
        <v>1798</v>
      </c>
      <c r="B1802" s="625" t="str">
        <f>[1]Database!$A1802</f>
        <v>MPI-WP130-120</v>
      </c>
      <c r="J1802" s="329" t="str">
        <f ca="1">IFERROR(VLOOKUP(ROWS($J$2:J1802),$A$2:$B$7000,2,0),"")</f>
        <v>MPI-WP131-122</v>
      </c>
    </row>
    <row r="1803" spans="1:10">
      <c r="A1803" s="330">
        <f ca="1">IF(ISNUMBER(SEARCH($L$2,[1]Database!$A1803)),MAX($A$1:A1802)+1,0)</f>
        <v>1799</v>
      </c>
      <c r="B1803" s="625" t="str">
        <f>[1]Database!$A1803</f>
        <v>MPI-WP130-122</v>
      </c>
      <c r="J1803" s="329" t="str">
        <f ca="1">IFERROR(VLOOKUP(ROWS($J$2:J1803),$A$2:$B$7000,2,0),"")</f>
        <v>MPI-WP187-S-120</v>
      </c>
    </row>
    <row r="1804" spans="1:10">
      <c r="A1804" s="330">
        <f ca="1">IF(ISNUMBER(SEARCH($L$2,[1]Database!$A1804)),MAX($A$1:A1803)+1,0)</f>
        <v>1800</v>
      </c>
      <c r="B1804" s="625" t="str">
        <f>[1]Database!$A1804</f>
        <v>MPI-WP131-120</v>
      </c>
      <c r="J1804" s="329" t="str">
        <f ca="1">IFERROR(VLOOKUP(ROWS($J$2:J1804),$A$2:$B$7000,2,0),"")</f>
        <v>MPI-WP187-S-122</v>
      </c>
    </row>
    <row r="1805" spans="1:10">
      <c r="A1805" s="330">
        <f ca="1">IF(ISNUMBER(SEARCH($L$2,[1]Database!$A1805)),MAX($A$1:A1804)+1,0)</f>
        <v>1801</v>
      </c>
      <c r="B1805" s="625" t="str">
        <f>[1]Database!$A1805</f>
        <v>MPI-WP131-122</v>
      </c>
      <c r="J1805" s="329" t="str">
        <f ca="1">IFERROR(VLOOKUP(ROWS($J$2:J1805),$A$2:$B$7000,2,0),"")</f>
        <v>MPI-WP181-C-120</v>
      </c>
    </row>
    <row r="1806" spans="1:10">
      <c r="A1806" s="330">
        <f ca="1">IF(ISNUMBER(SEARCH($L$2,[1]Database!$A1806)),MAX($A$1:A1805)+1,0)</f>
        <v>1802</v>
      </c>
      <c r="B1806" s="625" t="str">
        <f>[1]Database!$A1806</f>
        <v>MPI-WP187-S-120</v>
      </c>
      <c r="J1806" s="329" t="str">
        <f ca="1">IFERROR(VLOOKUP(ROWS($J$2:J1806),$A$2:$B$7000,2,0),"")</f>
        <v>MPI-WP181-C-122</v>
      </c>
    </row>
    <row r="1807" spans="1:10">
      <c r="A1807" s="330">
        <f ca="1">IF(ISNUMBER(SEARCH($L$2,[1]Database!$A1807)),MAX($A$1:A1806)+1,0)</f>
        <v>1803</v>
      </c>
      <c r="B1807" s="625" t="str">
        <f>[1]Database!$A1807</f>
        <v>MPI-WP187-S-122</v>
      </c>
      <c r="J1807" s="329" t="str">
        <f ca="1">IFERROR(VLOOKUP(ROWS($J$2:J1807),$A$2:$B$7000,2,0),"")</f>
        <v>MPI-WP190-120</v>
      </c>
    </row>
    <row r="1808" spans="1:10">
      <c r="A1808" s="330">
        <f ca="1">IF(ISNUMBER(SEARCH($L$2,[1]Database!$A1808)),MAX($A$1:A1807)+1,0)</f>
        <v>1804</v>
      </c>
      <c r="B1808" s="625" t="str">
        <f>[1]Database!$A1808</f>
        <v>MPI-WP181-C-120</v>
      </c>
      <c r="J1808" s="329" t="str">
        <f ca="1">IFERROR(VLOOKUP(ROWS($J$2:J1808),$A$2:$B$7000,2,0),"")</f>
        <v>MPI-WP190-122</v>
      </c>
    </row>
    <row r="1809" spans="1:10">
      <c r="A1809" s="330">
        <f ca="1">IF(ISNUMBER(SEARCH($L$2,[1]Database!$A1809)),MAX($A$1:A1808)+1,0)</f>
        <v>1805</v>
      </c>
      <c r="B1809" s="625" t="str">
        <f>[1]Database!$A1809</f>
        <v>MPI-WP181-C-122</v>
      </c>
      <c r="J1809" s="329" t="str">
        <f ca="1">IFERROR(VLOOKUP(ROWS($J$2:J1809),$A$2:$B$7000,2,0),"")</f>
        <v>MP-WP183-W</v>
      </c>
    </row>
    <row r="1810" spans="1:10">
      <c r="A1810" s="330">
        <f ca="1">IF(ISNUMBER(SEARCH($L$2,[1]Database!$A1810)),MAX($A$1:A1809)+1,0)</f>
        <v>1806</v>
      </c>
      <c r="B1810" s="625" t="str">
        <f>[1]Database!$A1810</f>
        <v>MPI-WP190-120</v>
      </c>
      <c r="J1810" s="329" t="str">
        <f ca="1">IFERROR(VLOOKUP(ROWS($J$2:J1810),$A$2:$B$7000,2,0),"")</f>
        <v>MP-WP183-B</v>
      </c>
    </row>
    <row r="1811" spans="1:10">
      <c r="A1811" s="330">
        <f ca="1">IF(ISNUMBER(SEARCH($L$2,[1]Database!$A1811)),MAX($A$1:A1810)+1,0)</f>
        <v>1807</v>
      </c>
      <c r="B1811" s="625" t="str">
        <f>[1]Database!$A1811</f>
        <v>MPI-WP190-122</v>
      </c>
      <c r="J1811" s="329" t="str">
        <f ca="1">IFERROR(VLOOKUP(ROWS($J$2:J1811),$A$2:$B$7000,2,0),"")</f>
        <v>MP-WP183-A</v>
      </c>
    </row>
    <row r="1812" spans="1:10">
      <c r="A1812" s="330">
        <f ca="1">IF(ISNUMBER(SEARCH($L$2,[1]Database!$A1812)),MAX($A$1:A1811)+1,0)</f>
        <v>1808</v>
      </c>
      <c r="B1812" s="625" t="str">
        <f>[1]Database!$A1812</f>
        <v>MP-WP183-W</v>
      </c>
      <c r="J1812" s="329" t="str">
        <f ca="1">IFERROR(VLOOKUP(ROWS($J$2:J1812),$A$2:$B$7000,2,0),"")</f>
        <v>MP-WP187-S-W</v>
      </c>
    </row>
    <row r="1813" spans="1:10">
      <c r="A1813" s="330">
        <f ca="1">IF(ISNUMBER(SEARCH($L$2,[1]Database!$A1813)),MAX($A$1:A1812)+1,0)</f>
        <v>1809</v>
      </c>
      <c r="B1813" s="625" t="str">
        <f>[1]Database!$A1813</f>
        <v>MP-WP183-B</v>
      </c>
      <c r="J1813" s="329" t="str">
        <f ca="1">IFERROR(VLOOKUP(ROWS($J$2:J1813),$A$2:$B$7000,2,0),"")</f>
        <v>MP-WP187-S-B</v>
      </c>
    </row>
    <row r="1814" spans="1:10">
      <c r="A1814" s="330">
        <f ca="1">IF(ISNUMBER(SEARCH($L$2,[1]Database!$A1814)),MAX($A$1:A1813)+1,0)</f>
        <v>1810</v>
      </c>
      <c r="B1814" s="625" t="str">
        <f>[1]Database!$A1814</f>
        <v>MP-WP183-A</v>
      </c>
      <c r="J1814" s="329" t="str">
        <f ca="1">IFERROR(VLOOKUP(ROWS($J$2:J1814),$A$2:$B$7000,2,0),"")</f>
        <v>MP-WP187-S-A</v>
      </c>
    </row>
    <row r="1815" spans="1:10">
      <c r="A1815" s="330">
        <f ca="1">IF(ISNUMBER(SEARCH($L$2,[1]Database!$A1815)),MAX($A$1:A1814)+1,0)</f>
        <v>1811</v>
      </c>
      <c r="B1815" s="625" t="str">
        <f>[1]Database!$A1815</f>
        <v>MP-WP187-S-W</v>
      </c>
      <c r="J1815" s="329" t="str">
        <f ca="1">IFERROR(VLOOKUP(ROWS($J$2:J1815),$A$2:$B$7000,2,0),"")</f>
        <v>MP-WP181-C-W</v>
      </c>
    </row>
    <row r="1816" spans="1:10">
      <c r="A1816" s="330">
        <f ca="1">IF(ISNUMBER(SEARCH($L$2,[1]Database!$A1816)),MAX($A$1:A1815)+1,0)</f>
        <v>1812</v>
      </c>
      <c r="B1816" s="625" t="str">
        <f>[1]Database!$A1816</f>
        <v>MP-WP187-S-B</v>
      </c>
      <c r="J1816" s="329" t="str">
        <f ca="1">IFERROR(VLOOKUP(ROWS($J$2:J1816),$A$2:$B$7000,2,0),"")</f>
        <v>MP-WP181-C-B</v>
      </c>
    </row>
    <row r="1817" spans="1:10">
      <c r="A1817" s="330">
        <f ca="1">IF(ISNUMBER(SEARCH($L$2,[1]Database!$A1817)),MAX($A$1:A1816)+1,0)</f>
        <v>1813</v>
      </c>
      <c r="B1817" s="625" t="str">
        <f>[1]Database!$A1817</f>
        <v>MP-WP187-S-A</v>
      </c>
      <c r="J1817" s="329" t="str">
        <f ca="1">IFERROR(VLOOKUP(ROWS($J$2:J1817),$A$2:$B$7000,2,0),"")</f>
        <v>MP-WP181-C-A</v>
      </c>
    </row>
    <row r="1818" spans="1:10">
      <c r="A1818" s="330">
        <f ca="1">IF(ISNUMBER(SEARCH($L$2,[1]Database!$A1818)),MAX($A$1:A1817)+1,0)</f>
        <v>1814</v>
      </c>
      <c r="B1818" s="625" t="str">
        <f>[1]Database!$A1818</f>
        <v>MP-WP181-C-W</v>
      </c>
      <c r="J1818" s="329" t="str">
        <f ca="1">IFERROR(VLOOKUP(ROWS($J$2:J1818),$A$2:$B$7000,2,0),"")</f>
        <v>MP-WP100-W</v>
      </c>
    </row>
    <row r="1819" spans="1:10">
      <c r="A1819" s="330">
        <f ca="1">IF(ISNUMBER(SEARCH($L$2,[1]Database!$A1819)),MAX($A$1:A1818)+1,0)</f>
        <v>1815</v>
      </c>
      <c r="B1819" s="625" t="str">
        <f>[1]Database!$A1819</f>
        <v>MP-WP181-C-B</v>
      </c>
      <c r="J1819" s="329" t="str">
        <f ca="1">IFERROR(VLOOKUP(ROWS($J$2:J1819),$A$2:$B$7000,2,0),"")</f>
        <v>MP-WP100-B</v>
      </c>
    </row>
    <row r="1820" spans="1:10">
      <c r="A1820" s="330">
        <f ca="1">IF(ISNUMBER(SEARCH($L$2,[1]Database!$A1820)),MAX($A$1:A1819)+1,0)</f>
        <v>1816</v>
      </c>
      <c r="B1820" s="625" t="str">
        <f>[1]Database!$A1820</f>
        <v>MP-WP181-C-A</v>
      </c>
      <c r="J1820" s="329" t="str">
        <f ca="1">IFERROR(VLOOKUP(ROWS($J$2:J1820),$A$2:$B$7000,2,0),"")</f>
        <v>MP-WP100-A</v>
      </c>
    </row>
    <row r="1821" spans="1:10">
      <c r="A1821" s="330">
        <f ca="1">IF(ISNUMBER(SEARCH($L$2,[1]Database!$A1821)),MAX($A$1:A1820)+1,0)</f>
        <v>1817</v>
      </c>
      <c r="B1821" s="625" t="str">
        <f>[1]Database!$A1821</f>
        <v>MP-WP100-W</v>
      </c>
      <c r="J1821" s="329" t="str">
        <f ca="1">IFERROR(VLOOKUP(ROWS($J$2:J1821),$A$2:$B$7000,2,0),"")</f>
        <v>MP-WP120-W</v>
      </c>
    </row>
    <row r="1822" spans="1:10">
      <c r="A1822" s="330">
        <f ca="1">IF(ISNUMBER(SEARCH($L$2,[1]Database!$A1822)),MAX($A$1:A1821)+1,0)</f>
        <v>1818</v>
      </c>
      <c r="B1822" s="625" t="str">
        <f>[1]Database!$A1822</f>
        <v>MP-WP100-B</v>
      </c>
      <c r="J1822" s="329" t="str">
        <f ca="1">IFERROR(VLOOKUP(ROWS($J$2:J1822),$A$2:$B$7000,2,0),"")</f>
        <v>MP-WP120-B</v>
      </c>
    </row>
    <row r="1823" spans="1:10">
      <c r="A1823" s="330">
        <f ca="1">IF(ISNUMBER(SEARCH($L$2,[1]Database!$A1823)),MAX($A$1:A1822)+1,0)</f>
        <v>1819</v>
      </c>
      <c r="B1823" s="625" t="str">
        <f>[1]Database!$A1823</f>
        <v>MP-WP100-A</v>
      </c>
      <c r="J1823" s="329" t="str">
        <f ca="1">IFERROR(VLOOKUP(ROWS($J$2:J1823),$A$2:$B$7000,2,0),"")</f>
        <v>MP-WP120-A</v>
      </c>
    </row>
    <row r="1824" spans="1:10">
      <c r="A1824" s="330">
        <f ca="1">IF(ISNUMBER(SEARCH($L$2,[1]Database!$A1824)),MAX($A$1:A1823)+1,0)</f>
        <v>1820</v>
      </c>
      <c r="B1824" s="625" t="str">
        <f>[1]Database!$A1824</f>
        <v>MP-WP120-W</v>
      </c>
      <c r="J1824" s="329" t="str">
        <f ca="1">IFERROR(VLOOKUP(ROWS($J$2:J1824),$A$2:$B$7000,2,0),"")</f>
        <v>MP-WP125-W</v>
      </c>
    </row>
    <row r="1825" spans="1:10">
      <c r="A1825" s="330">
        <f ca="1">IF(ISNUMBER(SEARCH($L$2,[1]Database!$A1825)),MAX($A$1:A1824)+1,0)</f>
        <v>1821</v>
      </c>
      <c r="B1825" s="625" t="str">
        <f>[1]Database!$A1825</f>
        <v>MP-WP120-B</v>
      </c>
      <c r="J1825" s="329" t="str">
        <f ca="1">IFERROR(VLOOKUP(ROWS($J$2:J1825),$A$2:$B$7000,2,0),"")</f>
        <v>MP-WP125-B</v>
      </c>
    </row>
    <row r="1826" spans="1:10">
      <c r="A1826" s="330">
        <f ca="1">IF(ISNUMBER(SEARCH($L$2,[1]Database!$A1826)),MAX($A$1:A1825)+1,0)</f>
        <v>1822</v>
      </c>
      <c r="B1826" s="625" t="str">
        <f>[1]Database!$A1826</f>
        <v>MP-WP120-A</v>
      </c>
      <c r="J1826" s="329" t="str">
        <f ca="1">IFERROR(VLOOKUP(ROWS($J$2:J1826),$A$2:$B$7000,2,0),"")</f>
        <v>MP-WP125-A</v>
      </c>
    </row>
    <row r="1827" spans="1:10">
      <c r="A1827" s="330">
        <f ca="1">IF(ISNUMBER(SEARCH($L$2,[1]Database!$A1827)),MAX($A$1:A1826)+1,0)</f>
        <v>1823</v>
      </c>
      <c r="B1827" s="625" t="str">
        <f>[1]Database!$A1827</f>
        <v>MP-WP125-W</v>
      </c>
      <c r="J1827" s="329" t="str">
        <f ca="1">IFERROR(VLOOKUP(ROWS($J$2:J1827),$A$2:$B$7000,2,0),"")</f>
        <v>MP-WP180-W</v>
      </c>
    </row>
    <row r="1828" spans="1:10">
      <c r="A1828" s="330">
        <f ca="1">IF(ISNUMBER(SEARCH($L$2,[1]Database!$A1828)),MAX($A$1:A1827)+1,0)</f>
        <v>1824</v>
      </c>
      <c r="B1828" s="625" t="str">
        <f>[1]Database!$A1828</f>
        <v>MP-WP125-B</v>
      </c>
      <c r="J1828" s="329" t="str">
        <f ca="1">IFERROR(VLOOKUP(ROWS($J$2:J1828),$A$2:$B$7000,2,0),"")</f>
        <v>MP-WP180-B</v>
      </c>
    </row>
    <row r="1829" spans="1:10">
      <c r="A1829" s="330">
        <f ca="1">IF(ISNUMBER(SEARCH($L$2,[1]Database!$A1829)),MAX($A$1:A1828)+1,0)</f>
        <v>1825</v>
      </c>
      <c r="B1829" s="625" t="str">
        <f>[1]Database!$A1829</f>
        <v>MP-WP125-A</v>
      </c>
      <c r="J1829" s="329" t="str">
        <f ca="1">IFERROR(VLOOKUP(ROWS($J$2:J1829),$A$2:$B$7000,2,0),"")</f>
        <v>MP-WP180-A</v>
      </c>
    </row>
    <row r="1830" spans="1:10">
      <c r="A1830" s="330">
        <f ca="1">IF(ISNUMBER(SEARCH($L$2,[1]Database!$A1830)),MAX($A$1:A1829)+1,0)</f>
        <v>1826</v>
      </c>
      <c r="B1830" s="625" t="str">
        <f>[1]Database!$A1830</f>
        <v>MP-WP180-W</v>
      </c>
      <c r="J1830" s="329" t="str">
        <f ca="1">IFERROR(VLOOKUP(ROWS($J$2:J1830),$A$2:$B$7000,2,0),"")</f>
        <v>MP-WP110-W</v>
      </c>
    </row>
    <row r="1831" spans="1:10">
      <c r="A1831" s="330">
        <f ca="1">IF(ISNUMBER(SEARCH($L$2,[1]Database!$A1831)),MAX($A$1:A1830)+1,0)</f>
        <v>1827</v>
      </c>
      <c r="B1831" s="625" t="str">
        <f>[1]Database!$A1831</f>
        <v>MP-WP180-B</v>
      </c>
      <c r="J1831" s="329" t="str">
        <f ca="1">IFERROR(VLOOKUP(ROWS($J$2:J1831),$A$2:$B$7000,2,0),"")</f>
        <v>MP-WP110-B</v>
      </c>
    </row>
    <row r="1832" spans="1:10">
      <c r="A1832" s="330">
        <f ca="1">IF(ISNUMBER(SEARCH($L$2,[1]Database!$A1832)),MAX($A$1:A1831)+1,0)</f>
        <v>1828</v>
      </c>
      <c r="B1832" s="625" t="str">
        <f>[1]Database!$A1832</f>
        <v>MP-WP180-A</v>
      </c>
      <c r="J1832" s="329" t="str">
        <f ca="1">IFERROR(VLOOKUP(ROWS($J$2:J1832),$A$2:$B$7000,2,0),"")</f>
        <v>MP-WP110-A</v>
      </c>
    </row>
    <row r="1833" spans="1:10">
      <c r="A1833" s="330">
        <f ca="1">IF(ISNUMBER(SEARCH($L$2,[1]Database!$A1833)),MAX($A$1:A1832)+1,0)</f>
        <v>1829</v>
      </c>
      <c r="B1833" s="625" t="str">
        <f>[1]Database!$A1833</f>
        <v>MP-WP110-W</v>
      </c>
      <c r="J1833" s="329" t="str">
        <f ca="1">IFERROR(VLOOKUP(ROWS($J$2:J1833),$A$2:$B$7000,2,0),"")</f>
        <v>MP-WP152-W</v>
      </c>
    </row>
    <row r="1834" spans="1:10">
      <c r="A1834" s="330">
        <f ca="1">IF(ISNUMBER(SEARCH($L$2,[1]Database!$A1834)),MAX($A$1:A1833)+1,0)</f>
        <v>1830</v>
      </c>
      <c r="B1834" s="625" t="str">
        <f>[1]Database!$A1834</f>
        <v>MP-WP110-B</v>
      </c>
      <c r="J1834" s="329" t="str">
        <f ca="1">IFERROR(VLOOKUP(ROWS($J$2:J1834),$A$2:$B$7000,2,0),"")</f>
        <v>MP-WP152-B</v>
      </c>
    </row>
    <row r="1835" spans="1:10">
      <c r="A1835" s="330">
        <f ca="1">IF(ISNUMBER(SEARCH($L$2,[1]Database!$A1835)),MAX($A$1:A1834)+1,0)</f>
        <v>1831</v>
      </c>
      <c r="B1835" s="625" t="str">
        <f>[1]Database!$A1835</f>
        <v>MP-WP110-A</v>
      </c>
      <c r="J1835" s="329" t="str">
        <f ca="1">IFERROR(VLOOKUP(ROWS($J$2:J1835),$A$2:$B$7000,2,0),"")</f>
        <v>MP-WP152-A</v>
      </c>
    </row>
    <row r="1836" spans="1:10">
      <c r="A1836" s="330">
        <f ca="1">IF(ISNUMBER(SEARCH($L$2,[1]Database!$A1836)),MAX($A$1:A1835)+1,0)</f>
        <v>1832</v>
      </c>
      <c r="B1836" s="625" t="str">
        <f>[1]Database!$A1836</f>
        <v>MP-WP152-W</v>
      </c>
      <c r="J1836" s="329" t="str">
        <f ca="1">IFERROR(VLOOKUP(ROWS($J$2:J1836),$A$2:$B$7000,2,0),"")</f>
        <v>MP-WP150-W</v>
      </c>
    </row>
    <row r="1837" spans="1:10">
      <c r="A1837" s="330">
        <f ca="1">IF(ISNUMBER(SEARCH($L$2,[1]Database!$A1837)),MAX($A$1:A1836)+1,0)</f>
        <v>1833</v>
      </c>
      <c r="B1837" s="625" t="str">
        <f>[1]Database!$A1837</f>
        <v>MP-WP152-B</v>
      </c>
      <c r="J1837" s="329" t="str">
        <f ca="1">IFERROR(VLOOKUP(ROWS($J$2:J1837),$A$2:$B$7000,2,0),"")</f>
        <v>MP-WP150-B</v>
      </c>
    </row>
    <row r="1838" spans="1:10">
      <c r="A1838" s="330">
        <f ca="1">IF(ISNUMBER(SEARCH($L$2,[1]Database!$A1838)),MAX($A$1:A1837)+1,0)</f>
        <v>1834</v>
      </c>
      <c r="B1838" s="625" t="str">
        <f>[1]Database!$A1838</f>
        <v>MP-WP152-A</v>
      </c>
      <c r="J1838" s="329" t="str">
        <f ca="1">IFERROR(VLOOKUP(ROWS($J$2:J1838),$A$2:$B$7000,2,0),"")</f>
        <v>MP-WP150-A</v>
      </c>
    </row>
    <row r="1839" spans="1:10">
      <c r="A1839" s="330">
        <f ca="1">IF(ISNUMBER(SEARCH($L$2,[1]Database!$A1839)),MAX($A$1:A1838)+1,0)</f>
        <v>1835</v>
      </c>
      <c r="B1839" s="625" t="str">
        <f>[1]Database!$A1839</f>
        <v>MP-WP150-W</v>
      </c>
      <c r="J1839" s="329" t="str">
        <f ca="1">IFERROR(VLOOKUP(ROWS($J$2:J1839),$A$2:$B$7000,2,0),"")</f>
        <v>MP-WP140-W</v>
      </c>
    </row>
    <row r="1840" spans="1:10">
      <c r="A1840" s="330">
        <f ca="1">IF(ISNUMBER(SEARCH($L$2,[1]Database!$A1840)),MAX($A$1:A1839)+1,0)</f>
        <v>1836</v>
      </c>
      <c r="B1840" s="625" t="str">
        <f>[1]Database!$A1840</f>
        <v>MP-WP150-B</v>
      </c>
      <c r="J1840" s="329" t="str">
        <f ca="1">IFERROR(VLOOKUP(ROWS($J$2:J1840),$A$2:$B$7000,2,0),"")</f>
        <v>MP-WP140-B</v>
      </c>
    </row>
    <row r="1841" spans="1:10">
      <c r="A1841" s="330">
        <f ca="1">IF(ISNUMBER(SEARCH($L$2,[1]Database!$A1841)),MAX($A$1:A1840)+1,0)</f>
        <v>1837</v>
      </c>
      <c r="B1841" s="625" t="str">
        <f>[1]Database!$A1841</f>
        <v>MP-WP150-A</v>
      </c>
      <c r="J1841" s="329" t="str">
        <f ca="1">IFERROR(VLOOKUP(ROWS($J$2:J1841),$A$2:$B$7000,2,0),"")</f>
        <v>MP-WP140-A</v>
      </c>
    </row>
    <row r="1842" spans="1:10">
      <c r="A1842" s="330">
        <f ca="1">IF(ISNUMBER(SEARCH($L$2,[1]Database!$A1842)),MAX($A$1:A1841)+1,0)</f>
        <v>1838</v>
      </c>
      <c r="B1842" s="625" t="str">
        <f>[1]Database!$A1842</f>
        <v>MP-WP140-W</v>
      </c>
      <c r="J1842" s="329" t="str">
        <f ca="1">IFERROR(VLOOKUP(ROWS($J$2:J1842),$A$2:$B$7000,2,0),"")</f>
        <v>MP-WP162-W</v>
      </c>
    </row>
    <row r="1843" spans="1:10">
      <c r="A1843" s="330">
        <f ca="1">IF(ISNUMBER(SEARCH($L$2,[1]Database!$A1843)),MAX($A$1:A1842)+1,0)</f>
        <v>1839</v>
      </c>
      <c r="B1843" s="625" t="str">
        <f>[1]Database!$A1843</f>
        <v>MP-WP140-B</v>
      </c>
      <c r="J1843" s="329" t="str">
        <f ca="1">IFERROR(VLOOKUP(ROWS($J$2:J1843),$A$2:$B$7000,2,0),"")</f>
        <v>MP-WP162-B</v>
      </c>
    </row>
    <row r="1844" spans="1:10">
      <c r="A1844" s="330">
        <f ca="1">IF(ISNUMBER(SEARCH($L$2,[1]Database!$A1844)),MAX($A$1:A1843)+1,0)</f>
        <v>1840</v>
      </c>
      <c r="B1844" s="625" t="str">
        <f>[1]Database!$A1844</f>
        <v>MP-WP140-A</v>
      </c>
      <c r="J1844" s="329" t="str">
        <f ca="1">IFERROR(VLOOKUP(ROWS($J$2:J1844),$A$2:$B$7000,2,0),"")</f>
        <v>MP-WP162-A</v>
      </c>
    </row>
    <row r="1845" spans="1:10">
      <c r="A1845" s="330">
        <f ca="1">IF(ISNUMBER(SEARCH($L$2,[1]Database!$A1845)),MAX($A$1:A1844)+1,0)</f>
        <v>1841</v>
      </c>
      <c r="B1845" s="625" t="str">
        <f>[1]Database!$A1845</f>
        <v>MP-WP162-W</v>
      </c>
      <c r="J1845" s="329" t="str">
        <f ca="1">IFERROR(VLOOKUP(ROWS($J$2:J1845),$A$2:$B$7000,2,0),"")</f>
        <v>MP-WP160-W</v>
      </c>
    </row>
    <row r="1846" spans="1:10">
      <c r="A1846" s="330">
        <f ca="1">IF(ISNUMBER(SEARCH($L$2,[1]Database!$A1846)),MAX($A$1:A1845)+1,0)</f>
        <v>1842</v>
      </c>
      <c r="B1846" s="625" t="str">
        <f>[1]Database!$A1846</f>
        <v>MP-WP162-B</v>
      </c>
      <c r="J1846" s="329" t="str">
        <f ca="1">IFERROR(VLOOKUP(ROWS($J$2:J1846),$A$2:$B$7000,2,0),"")</f>
        <v>MP-WP160-B</v>
      </c>
    </row>
    <row r="1847" spans="1:10">
      <c r="A1847" s="330">
        <f ca="1">IF(ISNUMBER(SEARCH($L$2,[1]Database!$A1847)),MAX($A$1:A1846)+1,0)</f>
        <v>1843</v>
      </c>
      <c r="B1847" s="625" t="str">
        <f>[1]Database!$A1847</f>
        <v>MP-WP162-A</v>
      </c>
      <c r="J1847" s="329" t="str">
        <f ca="1">IFERROR(VLOOKUP(ROWS($J$2:J1847),$A$2:$B$7000,2,0),"")</f>
        <v>MP-WP160-A</v>
      </c>
    </row>
    <row r="1848" spans="1:10">
      <c r="A1848" s="330">
        <f ca="1">IF(ISNUMBER(SEARCH($L$2,[1]Database!$A1848)),MAX($A$1:A1847)+1,0)</f>
        <v>1844</v>
      </c>
      <c r="B1848" s="625" t="str">
        <f>[1]Database!$A1848</f>
        <v>MP-WP160-W</v>
      </c>
      <c r="J1848" s="329" t="str">
        <f ca="1">IFERROR(VLOOKUP(ROWS($J$2:J1848),$A$2:$B$7000,2,0),"")</f>
        <v>MP-WP186-W</v>
      </c>
    </row>
    <row r="1849" spans="1:10">
      <c r="A1849" s="330">
        <f ca="1">IF(ISNUMBER(SEARCH($L$2,[1]Database!$A1849)),MAX($A$1:A1848)+1,0)</f>
        <v>1845</v>
      </c>
      <c r="B1849" s="625" t="str">
        <f>[1]Database!$A1849</f>
        <v>MP-WP160-B</v>
      </c>
      <c r="J1849" s="329" t="str">
        <f ca="1">IFERROR(VLOOKUP(ROWS($J$2:J1849),$A$2:$B$7000,2,0),"")</f>
        <v>MP-WP186-B</v>
      </c>
    </row>
    <row r="1850" spans="1:10">
      <c r="A1850" s="330">
        <f ca="1">IF(ISNUMBER(SEARCH($L$2,[1]Database!$A1850)),MAX($A$1:A1849)+1,0)</f>
        <v>1846</v>
      </c>
      <c r="B1850" s="625" t="str">
        <f>[1]Database!$A1850</f>
        <v>MP-WP160-A</v>
      </c>
      <c r="J1850" s="329" t="str">
        <f ca="1">IFERROR(VLOOKUP(ROWS($J$2:J1850),$A$2:$B$7000,2,0),"")</f>
        <v>MP-WP186-A</v>
      </c>
    </row>
    <row r="1851" spans="1:10">
      <c r="A1851" s="330">
        <f ca="1">IF(ISNUMBER(SEARCH($L$2,[1]Database!$A1851)),MAX($A$1:A1850)+1,0)</f>
        <v>1847</v>
      </c>
      <c r="B1851" s="625" t="str">
        <f>[1]Database!$A1851</f>
        <v>MP-WP186-W</v>
      </c>
      <c r="J1851" s="329" t="str">
        <f ca="1">IFERROR(VLOOKUP(ROWS($J$2:J1851),$A$2:$B$7000,2,0),"")</f>
        <v>MP-WP185-W</v>
      </c>
    </row>
    <row r="1852" spans="1:10">
      <c r="A1852" s="330">
        <f ca="1">IF(ISNUMBER(SEARCH($L$2,[1]Database!$A1852)),MAX($A$1:A1851)+1,0)</f>
        <v>1848</v>
      </c>
      <c r="B1852" s="625" t="str">
        <f>[1]Database!$A1852</f>
        <v>MP-WP186-B</v>
      </c>
      <c r="J1852" s="329" t="str">
        <f ca="1">IFERROR(VLOOKUP(ROWS($J$2:J1852),$A$2:$B$7000,2,0),"")</f>
        <v>MP-WP185-B</v>
      </c>
    </row>
    <row r="1853" spans="1:10">
      <c r="A1853" s="330">
        <f ca="1">IF(ISNUMBER(SEARCH($L$2,[1]Database!$A1853)),MAX($A$1:A1852)+1,0)</f>
        <v>1849</v>
      </c>
      <c r="B1853" s="625" t="str">
        <f>[1]Database!$A1853</f>
        <v>MP-WP186-A</v>
      </c>
      <c r="J1853" s="329" t="str">
        <f ca="1">IFERROR(VLOOKUP(ROWS($J$2:J1853),$A$2:$B$7000,2,0),"")</f>
        <v>MP-WP185-A</v>
      </c>
    </row>
    <row r="1854" spans="1:10">
      <c r="A1854" s="330">
        <f ca="1">IF(ISNUMBER(SEARCH($L$2,[1]Database!$A1854)),MAX($A$1:A1853)+1,0)</f>
        <v>1850</v>
      </c>
      <c r="B1854" s="625" t="str">
        <f>[1]Database!$A1854</f>
        <v>MP-WP185-W</v>
      </c>
      <c r="J1854" s="329" t="str">
        <f ca="1">IFERROR(VLOOKUP(ROWS($J$2:J1854),$A$2:$B$7000,2,0),"")</f>
        <v>MP-WP130-W</v>
      </c>
    </row>
    <row r="1855" spans="1:10">
      <c r="A1855" s="330">
        <f ca="1">IF(ISNUMBER(SEARCH($L$2,[1]Database!$A1855)),MAX($A$1:A1854)+1,0)</f>
        <v>1851</v>
      </c>
      <c r="B1855" s="625" t="str">
        <f>[1]Database!$A1855</f>
        <v>MP-WP185-B</v>
      </c>
      <c r="J1855" s="329" t="str">
        <f ca="1">IFERROR(VLOOKUP(ROWS($J$2:J1855),$A$2:$B$7000,2,0),"")</f>
        <v>MP-WP130-B</v>
      </c>
    </row>
    <row r="1856" spans="1:10">
      <c r="A1856" s="330">
        <f ca="1">IF(ISNUMBER(SEARCH($L$2,[1]Database!$A1856)),MAX($A$1:A1855)+1,0)</f>
        <v>1852</v>
      </c>
      <c r="B1856" s="625" t="str">
        <f>[1]Database!$A1856</f>
        <v>MP-WP185-A</v>
      </c>
      <c r="J1856" s="329" t="str">
        <f ca="1">IFERROR(VLOOKUP(ROWS($J$2:J1856),$A$2:$B$7000,2,0),"")</f>
        <v>MP-WP130-A</v>
      </c>
    </row>
    <row r="1857" spans="1:10">
      <c r="A1857" s="330">
        <f ca="1">IF(ISNUMBER(SEARCH($L$2,[1]Database!$A1857)),MAX($A$1:A1856)+1,0)</f>
        <v>1853</v>
      </c>
      <c r="B1857" s="625" t="str">
        <f>[1]Database!$A1857</f>
        <v>MP-WP130-W</v>
      </c>
      <c r="J1857" s="329" t="str">
        <f ca="1">IFERROR(VLOOKUP(ROWS($J$2:J1857),$A$2:$B$7000,2,0),"")</f>
        <v>MP-WP131-W</v>
      </c>
    </row>
    <row r="1858" spans="1:10">
      <c r="A1858" s="330">
        <f ca="1">IF(ISNUMBER(SEARCH($L$2,[1]Database!$A1858)),MAX($A$1:A1857)+1,0)</f>
        <v>1854</v>
      </c>
      <c r="B1858" s="625" t="str">
        <f>[1]Database!$A1858</f>
        <v>MP-WP130-B</v>
      </c>
      <c r="J1858" s="329" t="str">
        <f ca="1">IFERROR(VLOOKUP(ROWS($J$2:J1858),$A$2:$B$7000,2,0),"")</f>
        <v>MP-WP131-B</v>
      </c>
    </row>
    <row r="1859" spans="1:10">
      <c r="A1859" s="330">
        <f ca="1">IF(ISNUMBER(SEARCH($L$2,[1]Database!$A1859)),MAX($A$1:A1858)+1,0)</f>
        <v>1855</v>
      </c>
      <c r="B1859" s="625" t="str">
        <f>[1]Database!$A1859</f>
        <v>MP-WP130-A</v>
      </c>
      <c r="J1859" s="329" t="str">
        <f ca="1">IFERROR(VLOOKUP(ROWS($J$2:J1859),$A$2:$B$7000,2,0),"")</f>
        <v>MP-WP131-A</v>
      </c>
    </row>
    <row r="1860" spans="1:10">
      <c r="A1860" s="330">
        <f ca="1">IF(ISNUMBER(SEARCH($L$2,[1]Database!$A1860)),MAX($A$1:A1859)+1,0)</f>
        <v>1856</v>
      </c>
      <c r="B1860" s="625" t="str">
        <f>[1]Database!$A1860</f>
        <v>MP-WP131-W</v>
      </c>
      <c r="J1860" s="329" t="str">
        <f ca="1">IFERROR(VLOOKUP(ROWS($J$2:J1860),$A$2:$B$7000,2,0),"")</f>
        <v>MP-WP190-W</v>
      </c>
    </row>
    <row r="1861" spans="1:10">
      <c r="A1861" s="330">
        <f ca="1">IF(ISNUMBER(SEARCH($L$2,[1]Database!$A1861)),MAX($A$1:A1860)+1,0)</f>
        <v>1857</v>
      </c>
      <c r="B1861" s="625" t="str">
        <f>[1]Database!$A1861</f>
        <v>MP-WP131-B</v>
      </c>
      <c r="J1861" s="329" t="str">
        <f ca="1">IFERROR(VLOOKUP(ROWS($J$2:J1861),$A$2:$B$7000,2,0),"")</f>
        <v>MP-WP190-B</v>
      </c>
    </row>
    <row r="1862" spans="1:10">
      <c r="A1862" s="330">
        <f ca="1">IF(ISNUMBER(SEARCH($L$2,[1]Database!$A1862)),MAX($A$1:A1861)+1,0)</f>
        <v>1858</v>
      </c>
      <c r="B1862" s="625" t="str">
        <f>[1]Database!$A1862</f>
        <v>MP-WP131-A</v>
      </c>
      <c r="J1862" s="329" t="str">
        <f ca="1">IFERROR(VLOOKUP(ROWS($J$2:J1862),$A$2:$B$7000,2,0),"")</f>
        <v>MP-WP190-A</v>
      </c>
    </row>
    <row r="1863" spans="1:10">
      <c r="A1863" s="330">
        <f ca="1">IF(ISNUMBER(SEARCH($L$2,[1]Database!$A1863)),MAX($A$1:A1862)+1,0)</f>
        <v>1859</v>
      </c>
      <c r="B1863" s="625" t="str">
        <f>[1]Database!$A1863</f>
        <v>MP-WP190-W</v>
      </c>
      <c r="J1863" s="329" t="str">
        <f ca="1">IFERROR(VLOOKUP(ROWS($J$2:J1863),$A$2:$B$7000,2,0),"")</f>
        <v>MPC-M25-W</v>
      </c>
    </row>
    <row r="1864" spans="1:10">
      <c r="A1864" s="330">
        <f ca="1">IF(ISNUMBER(SEARCH($L$2,[1]Database!$A1864)),MAX($A$1:A1863)+1,0)</f>
        <v>1860</v>
      </c>
      <c r="B1864" s="625" t="str">
        <f>[1]Database!$A1864</f>
        <v>MP-WP190-B</v>
      </c>
      <c r="J1864" s="329" t="str">
        <f ca="1">IFERROR(VLOOKUP(ROWS($J$2:J1864),$A$2:$B$7000,2,0),"")</f>
        <v>MPC-M25-B-T</v>
      </c>
    </row>
    <row r="1865" spans="1:10">
      <c r="A1865" s="330">
        <f ca="1">IF(ISNUMBER(SEARCH($L$2,[1]Database!$A1865)),MAX($A$1:A1864)+1,0)</f>
        <v>1861</v>
      </c>
      <c r="B1865" s="625" t="str">
        <f>[1]Database!$A1865</f>
        <v>MP-WP190-A</v>
      </c>
      <c r="J1865" s="329" t="str">
        <f ca="1">IFERROR(VLOOKUP(ROWS($J$2:J1865),$A$2:$B$7000,2,0),"")</f>
        <v>MPC-M20-W</v>
      </c>
    </row>
    <row r="1866" spans="1:10">
      <c r="A1866" s="330">
        <f ca="1">IF(ISNUMBER(SEARCH($L$2,[1]Database!$A1866)),MAX($A$1:A1865)+1,0)</f>
        <v>1862</v>
      </c>
      <c r="B1866" s="625" t="str">
        <f>[1]Database!$A1866</f>
        <v>MPC-M25-W</v>
      </c>
      <c r="J1866" s="329" t="str">
        <f ca="1">IFERROR(VLOOKUP(ROWS($J$2:J1866),$A$2:$B$7000,2,0),"")</f>
        <v>MPC-M20-B-T</v>
      </c>
    </row>
    <row r="1867" spans="1:10">
      <c r="A1867" s="330">
        <f ca="1">IF(ISNUMBER(SEARCH($L$2,[1]Database!$A1867)),MAX($A$1:A1866)+1,0)</f>
        <v>1863</v>
      </c>
      <c r="B1867" s="625" t="str">
        <f>[1]Database!$A1867</f>
        <v>MPC-M25-B-T</v>
      </c>
      <c r="J1867" s="329" t="str">
        <f ca="1">IFERROR(VLOOKUP(ROWS($J$2:J1867),$A$2:$B$7000,2,0),"")</f>
        <v>MPC-M10-W</v>
      </c>
    </row>
    <row r="1868" spans="1:10">
      <c r="A1868" s="330">
        <f ca="1">IF(ISNUMBER(SEARCH($L$2,[1]Database!$A1868)),MAX($A$1:A1867)+1,0)</f>
        <v>1864</v>
      </c>
      <c r="B1868" s="625" t="str">
        <f>[1]Database!$A1868</f>
        <v>MPC-M20-W</v>
      </c>
      <c r="J1868" s="329" t="str">
        <f ca="1">IFERROR(VLOOKUP(ROWS($J$2:J1868),$A$2:$B$7000,2,0),"")</f>
        <v>MPC-M10-B-T</v>
      </c>
    </row>
    <row r="1869" spans="1:10">
      <c r="A1869" s="330">
        <f ca="1">IF(ISNUMBER(SEARCH($L$2,[1]Database!$A1869)),MAX($A$1:A1868)+1,0)</f>
        <v>1865</v>
      </c>
      <c r="B1869" s="625" t="str">
        <f>[1]Database!$A1869</f>
        <v>MPC-M20-B-T</v>
      </c>
      <c r="J1869" s="329" t="str">
        <f ca="1">IFERROR(VLOOKUP(ROWS($J$2:J1869),$A$2:$B$7000,2,0),"")</f>
        <v>MPC-M50-W</v>
      </c>
    </row>
    <row r="1870" spans="1:10">
      <c r="A1870" s="330">
        <f ca="1">IF(ISNUMBER(SEARCH($L$2,[1]Database!$A1870)),MAX($A$1:A1869)+1,0)</f>
        <v>1866</v>
      </c>
      <c r="B1870" s="625" t="str">
        <f>[1]Database!$A1870</f>
        <v>MPC-M10-W</v>
      </c>
      <c r="J1870" s="329" t="str">
        <f ca="1">IFERROR(VLOOKUP(ROWS($J$2:J1870),$A$2:$B$7000,2,0),"")</f>
        <v>MPC-M50-B-T</v>
      </c>
    </row>
    <row r="1871" spans="1:10">
      <c r="A1871" s="330">
        <f ca="1">IF(ISNUMBER(SEARCH($L$2,[1]Database!$A1871)),MAX($A$1:A1870)+1,0)</f>
        <v>1867</v>
      </c>
      <c r="B1871" s="625" t="str">
        <f>[1]Database!$A1871</f>
        <v>MPC-M10-B-T</v>
      </c>
      <c r="J1871" s="329" t="str">
        <f ca="1">IFERROR(VLOOKUP(ROWS($J$2:J1871),$A$2:$B$7000,2,0),"")</f>
        <v>MPC-M5-W</v>
      </c>
    </row>
    <row r="1872" spans="1:10">
      <c r="A1872" s="330">
        <f ca="1">IF(ISNUMBER(SEARCH($L$2,[1]Database!$A1872)),MAX($A$1:A1871)+1,0)</f>
        <v>1868</v>
      </c>
      <c r="B1872" s="625" t="str">
        <f>[1]Database!$A1872</f>
        <v>MPC-M50-W</v>
      </c>
      <c r="J1872" s="329" t="str">
        <f ca="1">IFERROR(VLOOKUP(ROWS($J$2:J1872),$A$2:$B$7000,2,0),"")</f>
        <v>MPC-M5-B-T</v>
      </c>
    </row>
    <row r="1873" spans="1:10">
      <c r="A1873" s="330">
        <f ca="1">IF(ISNUMBER(SEARCH($L$2,[1]Database!$A1873)),MAX($A$1:A1872)+1,0)</f>
        <v>1869</v>
      </c>
      <c r="B1873" s="625" t="str">
        <f>[1]Database!$A1873</f>
        <v>MPC-M50-B-T</v>
      </c>
      <c r="J1873" s="329" t="str">
        <f ca="1">IFERROR(VLOOKUP(ROWS($J$2:J1873),$A$2:$B$7000,2,0),"")</f>
        <v>MP-B20-W</v>
      </c>
    </row>
    <row r="1874" spans="1:10">
      <c r="A1874" s="330">
        <f ca="1">IF(ISNUMBER(SEARCH($L$2,[1]Database!$A1874)),MAX($A$1:A1873)+1,0)</f>
        <v>1870</v>
      </c>
      <c r="B1874" s="625" t="str">
        <f>[1]Database!$A1874</f>
        <v>MPC-M5-W</v>
      </c>
      <c r="J1874" s="329" t="str">
        <f ca="1">IFERROR(VLOOKUP(ROWS($J$2:J1874),$A$2:$B$7000,2,0),"")</f>
        <v>MP-B20-B-T</v>
      </c>
    </row>
    <row r="1875" spans="1:10">
      <c r="A1875" s="330">
        <f ca="1">IF(ISNUMBER(SEARCH($L$2,[1]Database!$A1875)),MAX($A$1:A1874)+1,0)</f>
        <v>1871</v>
      </c>
      <c r="B1875" s="625" t="str">
        <f>[1]Database!$A1875</f>
        <v>MPC-M5-B-T</v>
      </c>
      <c r="J1875" s="329" t="str">
        <f ca="1">IFERROR(VLOOKUP(ROWS($J$2:J1875),$A$2:$B$7000,2,0),"")</f>
        <v>MP-B10-W</v>
      </c>
    </row>
    <row r="1876" spans="1:10">
      <c r="A1876" s="330">
        <f ca="1">IF(ISNUMBER(SEARCH($L$2,[1]Database!$A1876)),MAX($A$1:A1875)+1,0)</f>
        <v>1872</v>
      </c>
      <c r="B1876" s="625" t="str">
        <f>[1]Database!$A1876</f>
        <v>MP-B20-W</v>
      </c>
      <c r="J1876" s="329" t="str">
        <f ca="1">IFERROR(VLOOKUP(ROWS($J$2:J1876),$A$2:$B$7000,2,0),"")</f>
        <v>MP-B10-B-T</v>
      </c>
    </row>
    <row r="1877" spans="1:10">
      <c r="A1877" s="330">
        <f ca="1">IF(ISNUMBER(SEARCH($L$2,[1]Database!$A1877)),MAX($A$1:A1876)+1,0)</f>
        <v>1873</v>
      </c>
      <c r="B1877" s="625" t="str">
        <f>[1]Database!$A1877</f>
        <v>MP-B20-B-T</v>
      </c>
      <c r="J1877" s="329" t="str">
        <f ca="1">IFERROR(VLOOKUP(ROWS($J$2:J1877),$A$2:$B$7000,2,0),"")</f>
        <v>MP-AMP40-70V</v>
      </c>
    </row>
    <row r="1878" spans="1:10">
      <c r="A1878" s="330">
        <f ca="1">IF(ISNUMBER(SEARCH($L$2,[1]Database!$A1878)),MAX($A$1:A1877)+1,0)</f>
        <v>1874</v>
      </c>
      <c r="B1878" s="625" t="str">
        <f>[1]Database!$A1878</f>
        <v>MP-B10-W</v>
      </c>
      <c r="J1878" s="329" t="str">
        <f ca="1">IFERROR(VLOOKUP(ROWS($J$2:J1878),$A$2:$B$7000,2,0),"")</f>
        <v>MP-AMP40-100V</v>
      </c>
    </row>
    <row r="1879" spans="1:10">
      <c r="A1879" s="330">
        <f ca="1">IF(ISNUMBER(SEARCH($L$2,[1]Database!$A1879)),MAX($A$1:A1878)+1,0)</f>
        <v>1875</v>
      </c>
      <c r="B1879" s="625" t="str">
        <f>[1]Database!$A1879</f>
        <v>MP-B10-B-T</v>
      </c>
      <c r="J1879" s="329" t="str">
        <f ca="1">IFERROR(VLOOKUP(ROWS($J$2:J1879),$A$2:$B$7000,2,0),"")</f>
        <v>MP-AMP30</v>
      </c>
    </row>
    <row r="1880" spans="1:10">
      <c r="A1880" s="330">
        <f ca="1">IF(ISNUMBER(SEARCH($L$2,[1]Database!$A1880)),MAX($A$1:A1879)+1,0)</f>
        <v>1876</v>
      </c>
      <c r="B1880" s="625" t="str">
        <f>[1]Database!$A1880</f>
        <v>MP-AMP40-70V</v>
      </c>
      <c r="J1880" s="329" t="str">
        <f ca="1">IFERROR(VLOOKUP(ROWS($J$2:J1880),$A$2:$B$7000,2,0),"")</f>
        <v>STI-MB</v>
      </c>
    </row>
    <row r="1881" spans="1:10">
      <c r="A1881" s="330">
        <f ca="1">IF(ISNUMBER(SEARCH($L$2,[1]Database!$A1881)),MAX($A$1:A1880)+1,0)</f>
        <v>1877</v>
      </c>
      <c r="B1881" s="625" t="str">
        <f>[1]Database!$A1881</f>
        <v>MP-AMP40-100V</v>
      </c>
      <c r="J1881" s="329" t="str">
        <f ca="1">IFERROR(VLOOKUP(ROWS($J$2:J1881),$A$2:$B$7000,2,0),"")</f>
        <v>ST-MB</v>
      </c>
    </row>
    <row r="1882" spans="1:10">
      <c r="A1882" s="330">
        <f ca="1">IF(ISNUMBER(SEARCH($L$2,[1]Database!$A1882)),MAX($A$1:A1881)+1,0)</f>
        <v>1878</v>
      </c>
      <c r="B1882" s="625" t="str">
        <f>[1]Database!$A1882</f>
        <v>MP-AMP30</v>
      </c>
      <c r="J1882" s="329" t="str">
        <f ca="1">IFERROR(VLOOKUP(ROWS($J$2:J1882),$A$2:$B$7000,2,0),"")</f>
        <v>TPS-6X-DS-LP-B-T</v>
      </c>
    </row>
    <row r="1883" spans="1:10">
      <c r="A1883" s="330">
        <f ca="1">IF(ISNUMBER(SEARCH($L$2,[1]Database!$A1883)),MAX($A$1:A1882)+1,0)</f>
        <v>1879</v>
      </c>
      <c r="B1883" s="625" t="str">
        <f>[1]Database!$A1883</f>
        <v>STI-MB</v>
      </c>
      <c r="J1883" s="329" t="str">
        <f ca="1">IFERROR(VLOOKUP(ROWS($J$2:J1883),$A$2:$B$7000,2,0),"")</f>
        <v>TPS-6X-DS-LP-W-S</v>
      </c>
    </row>
    <row r="1884" spans="1:10">
      <c r="A1884" s="330">
        <f ca="1">IF(ISNUMBER(SEARCH($L$2,[1]Database!$A1884)),MAX($A$1:A1883)+1,0)</f>
        <v>1880</v>
      </c>
      <c r="B1884" s="625" t="str">
        <f>[1]Database!$A1884</f>
        <v>ST-MB</v>
      </c>
      <c r="J1884" s="329" t="str">
        <f ca="1">IFERROR(VLOOKUP(ROWS($J$2:J1884),$A$2:$B$7000,2,0),"")</f>
        <v>TPS-6X-DS-LP</v>
      </c>
    </row>
    <row r="1885" spans="1:10">
      <c r="A1885" s="330">
        <f ca="1">IF(ISNUMBER(SEARCH($L$2,[1]Database!$A1885)),MAX($A$1:A1884)+1,0)</f>
        <v>1881</v>
      </c>
      <c r="B1885" s="625" t="str">
        <f>[1]Database!$A1885</f>
        <v>TPS-6X-DS-LP-B-T</v>
      </c>
      <c r="J1885" s="329" t="str">
        <f ca="1">IFERROR(VLOOKUP(ROWS($J$2:J1885),$A$2:$B$7000,2,0),"")</f>
        <v>TPS-6X-DSC-LP-B-T</v>
      </c>
    </row>
    <row r="1886" spans="1:10">
      <c r="A1886" s="330">
        <f ca="1">IF(ISNUMBER(SEARCH($L$2,[1]Database!$A1886)),MAX($A$1:A1885)+1,0)</f>
        <v>1882</v>
      </c>
      <c r="B1886" s="625" t="str">
        <f>[1]Database!$A1886</f>
        <v>TPS-6X-DS-LP-W-S</v>
      </c>
      <c r="J1886" s="329" t="str">
        <f ca="1">IFERROR(VLOOKUP(ROWS($J$2:J1886),$A$2:$B$7000,2,0),"")</f>
        <v>TPS-6X-DSC-LP-W-S</v>
      </c>
    </row>
    <row r="1887" spans="1:10">
      <c r="A1887" s="330">
        <f ca="1">IF(ISNUMBER(SEARCH($L$2,[1]Database!$A1887)),MAX($A$1:A1886)+1,0)</f>
        <v>1883</v>
      </c>
      <c r="B1887" s="625" t="str">
        <f>[1]Database!$A1887</f>
        <v>TPS-6X-DS-LP</v>
      </c>
      <c r="J1887" s="329" t="str">
        <f ca="1">IFERROR(VLOOKUP(ROWS($J$2:J1887),$A$2:$B$7000,2,0),"")</f>
        <v>TPS-6X-DSC-LP</v>
      </c>
    </row>
    <row r="1888" spans="1:10">
      <c r="A1888" s="330">
        <f ca="1">IF(ISNUMBER(SEARCH($L$2,[1]Database!$A1888)),MAX($A$1:A1887)+1,0)</f>
        <v>1884</v>
      </c>
      <c r="B1888" s="625" t="str">
        <f>[1]Database!$A1888</f>
        <v>TPS-6X-DSC-LP-B-T</v>
      </c>
      <c r="J1888" s="329" t="str">
        <f ca="1">IFERROR(VLOOKUP(ROWS($J$2:J1888),$A$2:$B$7000,2,0),"")</f>
        <v>CBL-HD-LOCK-8</v>
      </c>
    </row>
    <row r="1889" spans="1:10">
      <c r="A1889" s="330">
        <f ca="1">IF(ISNUMBER(SEARCH($L$2,[1]Database!$A1889)),MAX($A$1:A1888)+1,0)</f>
        <v>1885</v>
      </c>
      <c r="B1889" s="625" t="str">
        <f>[1]Database!$A1889</f>
        <v>TPS-6X-DSC-LP-W-S</v>
      </c>
      <c r="J1889" s="329" t="str">
        <f ca="1">IFERROR(VLOOKUP(ROWS($J$2:J1889),$A$2:$B$7000,2,0),"")</f>
        <v>CBL-HD-LOCK-4</v>
      </c>
    </row>
    <row r="1890" spans="1:10">
      <c r="A1890" s="330">
        <f ca="1">IF(ISNUMBER(SEARCH($L$2,[1]Database!$A1890)),MAX($A$1:A1889)+1,0)</f>
        <v>1886</v>
      </c>
      <c r="B1890" s="625" t="str">
        <f>[1]Database!$A1890</f>
        <v>TPS-6X-DSC-LP</v>
      </c>
      <c r="J1890" s="329" t="str">
        <f ca="1">IFERROR(VLOOKUP(ROWS($J$2:J1890),$A$2:$B$7000,2,0),"")</f>
        <v>CBL-HD-LOCK-2</v>
      </c>
    </row>
    <row r="1891" spans="1:10">
      <c r="A1891" s="330">
        <f ca="1">IF(ISNUMBER(SEARCH($L$2,[1]Database!$A1891)),MAX($A$1:A1890)+1,0)</f>
        <v>1887</v>
      </c>
      <c r="B1891" s="625" t="str">
        <f>[1]Database!$A1891</f>
        <v>CBL-HD-LOCK-8</v>
      </c>
      <c r="J1891" s="329" t="str">
        <f ca="1">IFERROR(VLOOKUP(ROWS($J$2:J1891),$A$2:$B$7000,2,0),"")</f>
        <v>CBL-HD-LOCK-16</v>
      </c>
    </row>
    <row r="1892" spans="1:10">
      <c r="A1892" s="330">
        <f ca="1">IF(ISNUMBER(SEARCH($L$2,[1]Database!$A1892)),MAX($A$1:A1891)+1,0)</f>
        <v>1888</v>
      </c>
      <c r="B1892" s="625" t="str">
        <f>[1]Database!$A1892</f>
        <v>CBL-HD-LOCK-4</v>
      </c>
      <c r="J1892" s="329" t="str">
        <f ca="1">IFERROR(VLOOKUP(ROWS($J$2:J1892),$A$2:$B$7000,2,0),"")</f>
        <v>IDOC-PAD-DSW-FPLFT-W-S</v>
      </c>
    </row>
    <row r="1893" spans="1:10">
      <c r="A1893" s="330">
        <f ca="1">IF(ISNUMBER(SEARCH($L$2,[1]Database!$A1893)),MAX($A$1:A1892)+1,0)</f>
        <v>1889</v>
      </c>
      <c r="B1893" s="625" t="str">
        <f>[1]Database!$A1893</f>
        <v>CBL-HD-LOCK-2</v>
      </c>
      <c r="J1893" s="329" t="str">
        <f ca="1">IFERROR(VLOOKUP(ROWS($J$2:J1893),$A$2:$B$7000,2,0),"")</f>
        <v>IDOC-PAD-DSW-FPLFT-B-S</v>
      </c>
    </row>
    <row r="1894" spans="1:10">
      <c r="A1894" s="330">
        <f ca="1">IF(ISNUMBER(SEARCH($L$2,[1]Database!$A1894)),MAX($A$1:A1893)+1,0)</f>
        <v>1890</v>
      </c>
      <c r="B1894" s="625" t="str">
        <f>[1]Database!$A1894</f>
        <v>CBL-HD-LOCK-16</v>
      </c>
      <c r="J1894" s="329" t="str">
        <f ca="1">IFERROR(VLOOKUP(ROWS($J$2:J1894),$A$2:$B$7000,2,0),"")</f>
        <v>CLWI-BTN-RKRLG-W</v>
      </c>
    </row>
    <row r="1895" spans="1:10">
      <c r="A1895" s="330">
        <f ca="1">IF(ISNUMBER(SEARCH($L$2,[1]Database!$A1895)),MAX($A$1:A1894)+1,0)</f>
        <v>1891</v>
      </c>
      <c r="B1895" s="625" t="str">
        <f>[1]Database!$A1895</f>
        <v>IDOC-PAD-DSW-FPLFT-W-S</v>
      </c>
      <c r="J1895" s="329" t="str">
        <f ca="1">IFERROR(VLOOKUP(ROWS($J$2:J1895),$A$2:$B$7000,2,0),"")</f>
        <v>CLWI-BTN-RKRLG-ANTH</v>
      </c>
    </row>
    <row r="1896" spans="1:10">
      <c r="A1896" s="330">
        <f ca="1">IF(ISNUMBER(SEARCH($L$2,[1]Database!$A1896)),MAX($A$1:A1895)+1,0)</f>
        <v>1892</v>
      </c>
      <c r="B1896" s="625" t="str">
        <f>[1]Database!$A1896</f>
        <v>IDOC-PAD-DSW-FPLFT-B-S</v>
      </c>
      <c r="J1896" s="329" t="str">
        <f ca="1">IFERROR(VLOOKUP(ROWS($J$2:J1896),$A$2:$B$7000,2,0),"")</f>
        <v>CLW-BTN-LG-W-T</v>
      </c>
    </row>
    <row r="1897" spans="1:10">
      <c r="A1897" s="330">
        <f ca="1">IF(ISNUMBER(SEARCH($L$2,[1]Database!$A1897)),MAX($A$1:A1896)+1,0)</f>
        <v>1893</v>
      </c>
      <c r="B1897" s="625" t="str">
        <f>[1]Database!$A1897</f>
        <v>CLWI-BTN-RKRLG-W</v>
      </c>
      <c r="J1897" s="329" t="str">
        <f ca="1">IFERROR(VLOOKUP(ROWS($J$2:J1897),$A$2:$B$7000,2,0),"")</f>
        <v>CLW-BTN-LG-W-S</v>
      </c>
    </row>
    <row r="1898" spans="1:10">
      <c r="A1898" s="330">
        <f ca="1">IF(ISNUMBER(SEARCH($L$2,[1]Database!$A1898)),MAX($A$1:A1897)+1,0)</f>
        <v>1894</v>
      </c>
      <c r="B1898" s="625" t="str">
        <f>[1]Database!$A1898</f>
        <v>CLWI-BTN-RKRLG-ANTH</v>
      </c>
      <c r="J1898" s="329" t="str">
        <f ca="1">IFERROR(VLOOKUP(ROWS($J$2:J1898),$A$2:$B$7000,2,0),"")</f>
        <v>CLW-BTN-LG-LAT-T</v>
      </c>
    </row>
    <row r="1899" spans="1:10">
      <c r="A1899" s="330">
        <f ca="1">IF(ISNUMBER(SEARCH($L$2,[1]Database!$A1899)),MAX($A$1:A1898)+1,0)</f>
        <v>1895</v>
      </c>
      <c r="B1899" s="625" t="str">
        <f>[1]Database!$A1899</f>
        <v>CLW-BTN-LG-W-T</v>
      </c>
      <c r="J1899" s="329" t="str">
        <f ca="1">IFERROR(VLOOKUP(ROWS($J$2:J1899),$A$2:$B$7000,2,0),"")</f>
        <v>CLW-BTN-LG-IVR-S</v>
      </c>
    </row>
    <row r="1900" spans="1:10">
      <c r="A1900" s="330">
        <f ca="1">IF(ISNUMBER(SEARCH($L$2,[1]Database!$A1900)),MAX($A$1:A1899)+1,0)</f>
        <v>1896</v>
      </c>
      <c r="B1900" s="625" t="str">
        <f>[1]Database!$A1900</f>
        <v>CLW-BTN-LG-W-S</v>
      </c>
      <c r="J1900" s="329" t="str">
        <f ca="1">IFERROR(VLOOKUP(ROWS($J$2:J1900),$A$2:$B$7000,2,0),"")</f>
        <v>CLW-BTN-LG-GRY-S</v>
      </c>
    </row>
    <row r="1901" spans="1:10">
      <c r="A1901" s="330">
        <f ca="1">IF(ISNUMBER(SEARCH($L$2,[1]Database!$A1901)),MAX($A$1:A1900)+1,0)</f>
        <v>1897</v>
      </c>
      <c r="B1901" s="625" t="str">
        <f>[1]Database!$A1901</f>
        <v>CLW-BTN-LG-LAT-T</v>
      </c>
      <c r="J1901" s="329" t="str">
        <f ca="1">IFERROR(VLOOKUP(ROWS($J$2:J1901),$A$2:$B$7000,2,0),"")</f>
        <v>CLW-BTN-LG-DSK-T</v>
      </c>
    </row>
    <row r="1902" spans="1:10">
      <c r="A1902" s="330">
        <f ca="1">IF(ISNUMBER(SEARCH($L$2,[1]Database!$A1902)),MAX($A$1:A1901)+1,0)</f>
        <v>1898</v>
      </c>
      <c r="B1902" s="625" t="str">
        <f>[1]Database!$A1902</f>
        <v>CLW-BTN-LG-IVR-S</v>
      </c>
      <c r="J1902" s="329" t="str">
        <f ca="1">IFERROR(VLOOKUP(ROWS($J$2:J1902),$A$2:$B$7000,2,0),"")</f>
        <v>CLW-BTN-LG-DA-S</v>
      </c>
    </row>
    <row r="1903" spans="1:10">
      <c r="A1903" s="330">
        <f ca="1">IF(ISNUMBER(SEARCH($L$2,[1]Database!$A1903)),MAX($A$1:A1902)+1,0)</f>
        <v>1899</v>
      </c>
      <c r="B1903" s="625" t="str">
        <f>[1]Database!$A1903</f>
        <v>CLW-BTN-LG-GRY-S</v>
      </c>
      <c r="J1903" s="329" t="str">
        <f ca="1">IFERROR(VLOOKUP(ROWS($J$2:J1903),$A$2:$B$7000,2,0),"")</f>
        <v>CLW-BTN-LG-BRN-S</v>
      </c>
    </row>
    <row r="1904" spans="1:10">
      <c r="A1904" s="330">
        <f ca="1">IF(ISNUMBER(SEARCH($L$2,[1]Database!$A1904)),MAX($A$1:A1903)+1,0)</f>
        <v>1900</v>
      </c>
      <c r="B1904" s="625" t="str">
        <f>[1]Database!$A1904</f>
        <v>CLW-BTN-LG-DSK-T</v>
      </c>
      <c r="J1904" s="329" t="str">
        <f ca="1">IFERROR(VLOOKUP(ROWS($J$2:J1904),$A$2:$B$7000,2,0),"")</f>
        <v>CLW-BTN-LG-B-T</v>
      </c>
    </row>
    <row r="1905" spans="1:10">
      <c r="A1905" s="330">
        <f ca="1">IF(ISNUMBER(SEARCH($L$2,[1]Database!$A1905)),MAX($A$1:A1904)+1,0)</f>
        <v>1901</v>
      </c>
      <c r="B1905" s="625" t="str">
        <f>[1]Database!$A1905</f>
        <v>CLW-BTN-LG-DA-S</v>
      </c>
      <c r="J1905" s="329" t="str">
        <f ca="1">IFERROR(VLOOKUP(ROWS($J$2:J1905),$A$2:$B$7000,2,0),"")</f>
        <v>CLW-BTN-LG-B-S</v>
      </c>
    </row>
    <row r="1906" spans="1:10">
      <c r="A1906" s="330">
        <f ca="1">IF(ISNUMBER(SEARCH($L$2,[1]Database!$A1906)),MAX($A$1:A1905)+1,0)</f>
        <v>1902</v>
      </c>
      <c r="B1906" s="625" t="str">
        <f>[1]Database!$A1906</f>
        <v>CLW-BTN-LG-BRN-S</v>
      </c>
      <c r="J1906" s="329" t="str">
        <f ca="1">IFERROR(VLOOKUP(ROWS($J$2:J1906),$A$2:$B$7000,2,0),"")</f>
        <v>CLW-BTN-LG-A-T</v>
      </c>
    </row>
    <row r="1907" spans="1:10">
      <c r="A1907" s="330">
        <f ca="1">IF(ISNUMBER(SEARCH($L$2,[1]Database!$A1907)),MAX($A$1:A1906)+1,0)</f>
        <v>1903</v>
      </c>
      <c r="B1907" s="625" t="str">
        <f>[1]Database!$A1907</f>
        <v>CLW-BTN-LG-B-T</v>
      </c>
      <c r="J1907" s="329" t="str">
        <f ca="1">IFERROR(VLOOKUP(ROWS($J$2:J1907),$A$2:$B$7000,2,0),"")</f>
        <v>CLW-BTN-LG-A-S</v>
      </c>
    </row>
    <row r="1908" spans="1:10">
      <c r="A1908" s="330">
        <f ca="1">IF(ISNUMBER(SEARCH($L$2,[1]Database!$A1908)),MAX($A$1:A1907)+1,0)</f>
        <v>1904</v>
      </c>
      <c r="B1908" s="625" t="str">
        <f>[1]Database!$A1908</f>
        <v>CLW-BTN-LG-B-S</v>
      </c>
      <c r="J1908" s="329" t="str">
        <f ca="1">IFERROR(VLOOKUP(ROWS($J$2:J1908),$A$2:$B$7000,2,0),"")</f>
        <v>CB2E-BTNW-S</v>
      </c>
    </row>
    <row r="1909" spans="1:10">
      <c r="A1909" s="330">
        <f ca="1">IF(ISNUMBER(SEARCH($L$2,[1]Database!$A1909)),MAX($A$1:A1908)+1,0)</f>
        <v>1905</v>
      </c>
      <c r="B1909" s="625" t="str">
        <f>[1]Database!$A1909</f>
        <v>CLW-BTN-LG-A-T</v>
      </c>
      <c r="J1909" s="329" t="str">
        <f ca="1">IFERROR(VLOOKUP(ROWS($J$2:J1909),$A$2:$B$7000,2,0),"")</f>
        <v>CB2E-BTNB-S</v>
      </c>
    </row>
    <row r="1910" spans="1:10">
      <c r="A1910" s="330">
        <f ca="1">IF(ISNUMBER(SEARCH($L$2,[1]Database!$A1910)),MAX($A$1:A1909)+1,0)</f>
        <v>1906</v>
      </c>
      <c r="B1910" s="625" t="str">
        <f>[1]Database!$A1910</f>
        <v>CLW-BTN-LG-A-S</v>
      </c>
      <c r="J1910" s="329" t="str">
        <f ca="1">IFERROR(VLOOKUP(ROWS($J$2:J1910),$A$2:$B$7000,2,0),"")</f>
        <v>CB2E-BTNA-S</v>
      </c>
    </row>
    <row r="1911" spans="1:10">
      <c r="A1911" s="330">
        <f ca="1">IF(ISNUMBER(SEARCH($L$2,[1]Database!$A1911)),MAX($A$1:A1910)+1,0)</f>
        <v>1907</v>
      </c>
      <c r="B1911" s="625" t="str">
        <f>[1]Database!$A1911</f>
        <v>CB2E-BTNW-S</v>
      </c>
      <c r="J1911" s="329" t="str">
        <f ca="1">IFERROR(VLOOKUP(ROWS($J$2:J1911),$A$2:$B$7000,2,0),"")</f>
        <v>CB2-BTNW-T</v>
      </c>
    </row>
    <row r="1912" spans="1:10">
      <c r="A1912" s="330">
        <f ca="1">IF(ISNUMBER(SEARCH($L$2,[1]Database!$A1912)),MAX($A$1:A1911)+1,0)</f>
        <v>1908</v>
      </c>
      <c r="B1912" s="625" t="str">
        <f>[1]Database!$A1912</f>
        <v>CB2E-BTNB-S</v>
      </c>
      <c r="J1912" s="329" t="str">
        <f ca="1">IFERROR(VLOOKUP(ROWS($J$2:J1912),$A$2:$B$7000,2,0),"")</f>
        <v>CB2-BTNW-S</v>
      </c>
    </row>
    <row r="1913" spans="1:10">
      <c r="A1913" s="330">
        <f ca="1">IF(ISNUMBER(SEARCH($L$2,[1]Database!$A1913)),MAX($A$1:A1912)+1,0)</f>
        <v>1909</v>
      </c>
      <c r="B1913" s="625" t="str">
        <f>[1]Database!$A1913</f>
        <v>CB2E-BTNA-S</v>
      </c>
      <c r="J1913" s="329" t="str">
        <f ca="1">IFERROR(VLOOKUP(ROWS($J$2:J1913),$A$2:$B$7000,2,0),"")</f>
        <v>CB2-BTNLAT-T</v>
      </c>
    </row>
    <row r="1914" spans="1:10">
      <c r="A1914" s="330">
        <f ca="1">IF(ISNUMBER(SEARCH($L$2,[1]Database!$A1914)),MAX($A$1:A1913)+1,0)</f>
        <v>1910</v>
      </c>
      <c r="B1914" s="625" t="str">
        <f>[1]Database!$A1914</f>
        <v>CB2-BTNW-T</v>
      </c>
      <c r="J1914" s="329" t="str">
        <f ca="1">IFERROR(VLOOKUP(ROWS($J$2:J1914),$A$2:$B$7000,2,0),"")</f>
        <v>CB2-BTNIVR-S</v>
      </c>
    </row>
    <row r="1915" spans="1:10">
      <c r="A1915" s="330">
        <f ca="1">IF(ISNUMBER(SEARCH($L$2,[1]Database!$A1915)),MAX($A$1:A1914)+1,0)</f>
        <v>1911</v>
      </c>
      <c r="B1915" s="625" t="str">
        <f>[1]Database!$A1915</f>
        <v>CB2-BTNW-S</v>
      </c>
      <c r="J1915" s="329" t="str">
        <f ca="1">IFERROR(VLOOKUP(ROWS($J$2:J1915),$A$2:$B$7000,2,0),"")</f>
        <v>CB2-BTNGRY-S</v>
      </c>
    </row>
    <row r="1916" spans="1:10">
      <c r="A1916" s="330">
        <f ca="1">IF(ISNUMBER(SEARCH($L$2,[1]Database!$A1916)),MAX($A$1:A1915)+1,0)</f>
        <v>1912</v>
      </c>
      <c r="B1916" s="625" t="str">
        <f>[1]Database!$A1916</f>
        <v>CB2-BTNLAT-T</v>
      </c>
      <c r="J1916" s="329" t="str">
        <f ca="1">IFERROR(VLOOKUP(ROWS($J$2:J1916),$A$2:$B$7000,2,0),"")</f>
        <v>CB2-BTNDSK-T</v>
      </c>
    </row>
    <row r="1917" spans="1:10">
      <c r="A1917" s="330">
        <f ca="1">IF(ISNUMBER(SEARCH($L$2,[1]Database!$A1917)),MAX($A$1:A1916)+1,0)</f>
        <v>1913</v>
      </c>
      <c r="B1917" s="625" t="str">
        <f>[1]Database!$A1917</f>
        <v>CB2-BTNIVR-S</v>
      </c>
      <c r="J1917" s="329" t="str">
        <f ca="1">IFERROR(VLOOKUP(ROWS($J$2:J1917),$A$2:$B$7000,2,0),"")</f>
        <v>CB2-BTNDA-S</v>
      </c>
    </row>
    <row r="1918" spans="1:10">
      <c r="A1918" s="330">
        <f ca="1">IF(ISNUMBER(SEARCH($L$2,[1]Database!$A1918)),MAX($A$1:A1917)+1,0)</f>
        <v>1914</v>
      </c>
      <c r="B1918" s="625" t="str">
        <f>[1]Database!$A1918</f>
        <v>CB2-BTNGRY-S</v>
      </c>
      <c r="J1918" s="329" t="str">
        <f ca="1">IFERROR(VLOOKUP(ROWS($J$2:J1918),$A$2:$B$7000,2,0),"")</f>
        <v>CB2-BTNBRN-S</v>
      </c>
    </row>
    <row r="1919" spans="1:10">
      <c r="A1919" s="330">
        <f ca="1">IF(ISNUMBER(SEARCH($L$2,[1]Database!$A1919)),MAX($A$1:A1918)+1,0)</f>
        <v>1915</v>
      </c>
      <c r="B1919" s="625" t="str">
        <f>[1]Database!$A1919</f>
        <v>CB2-BTNDSK-T</v>
      </c>
      <c r="J1919" s="329" t="str">
        <f ca="1">IFERROR(VLOOKUP(ROWS($J$2:J1919),$A$2:$B$7000,2,0),"")</f>
        <v>CB2-BTNB-T</v>
      </c>
    </row>
    <row r="1920" spans="1:10">
      <c r="A1920" s="330">
        <f ca="1">IF(ISNUMBER(SEARCH($L$2,[1]Database!$A1920)),MAX($A$1:A1919)+1,0)</f>
        <v>1916</v>
      </c>
      <c r="B1920" s="625" t="str">
        <f>[1]Database!$A1920</f>
        <v>CB2-BTNDA-S</v>
      </c>
      <c r="J1920" s="329" t="str">
        <f ca="1">IFERROR(VLOOKUP(ROWS($J$2:J1920),$A$2:$B$7000,2,0),"")</f>
        <v>CB2-BTNB-S</v>
      </c>
    </row>
    <row r="1921" spans="1:10">
      <c r="A1921" s="330">
        <f ca="1">IF(ISNUMBER(SEARCH($L$2,[1]Database!$A1921)),MAX($A$1:A1920)+1,0)</f>
        <v>1917</v>
      </c>
      <c r="B1921" s="625" t="str">
        <f>[1]Database!$A1921</f>
        <v>CB2-BTNBRN-S</v>
      </c>
      <c r="J1921" s="329" t="str">
        <f ca="1">IFERROR(VLOOKUP(ROWS($J$2:J1921),$A$2:$B$7000,2,0),"")</f>
        <v>CB2-BTNA-T</v>
      </c>
    </row>
    <row r="1922" spans="1:10">
      <c r="A1922" s="330">
        <f ca="1">IF(ISNUMBER(SEARCH($L$2,[1]Database!$A1922)),MAX($A$1:A1921)+1,0)</f>
        <v>1918</v>
      </c>
      <c r="B1922" s="625" t="str">
        <f>[1]Database!$A1922</f>
        <v>CB2-BTNB-T</v>
      </c>
      <c r="J1922" s="329" t="str">
        <f ca="1">IFERROR(VLOOKUP(ROWS($J$2:J1922),$A$2:$B$7000,2,0),"")</f>
        <v>CB2-BTNA-S</v>
      </c>
    </row>
    <row r="1923" spans="1:10">
      <c r="A1923" s="330">
        <f ca="1">IF(ISNUMBER(SEARCH($L$2,[1]Database!$A1923)),MAX($A$1:A1922)+1,0)</f>
        <v>1919</v>
      </c>
      <c r="B1923" s="625" t="str">
        <f>[1]Database!$A1923</f>
        <v>CB2-BTNB-S</v>
      </c>
      <c r="J1923" s="329" t="str">
        <f ca="1">IFERROR(VLOOKUP(ROWS($J$2:J1923),$A$2:$B$7000,2,0),"")</f>
        <v>MP-FS-LANYARD-B-T</v>
      </c>
    </row>
    <row r="1924" spans="1:10">
      <c r="A1924" s="330">
        <f ca="1">IF(ISNUMBER(SEARCH($L$2,[1]Database!$A1924)),MAX($A$1:A1923)+1,0)</f>
        <v>1920</v>
      </c>
      <c r="B1924" s="625" t="str">
        <f>[1]Database!$A1924</f>
        <v>CB2-BTNA-T</v>
      </c>
      <c r="J1924" s="329" t="str">
        <f ca="1">IFERROR(VLOOKUP(ROWS($J$2:J1924),$A$2:$B$7000,2,0),"")</f>
        <v>CNMK</v>
      </c>
    </row>
    <row r="1925" spans="1:10">
      <c r="A1925" s="330">
        <f ca="1">IF(ISNUMBER(SEARCH($L$2,[1]Database!$A1925)),MAX($A$1:A1924)+1,0)</f>
        <v>1921</v>
      </c>
      <c r="B1925" s="625" t="str">
        <f>[1]Database!$A1925</f>
        <v>CB2-BTNA-S</v>
      </c>
      <c r="J1925" s="329" t="str">
        <f ca="1">IFERROR(VLOOKUP(ROWS($J$2:J1925),$A$2:$B$7000,2,0),"")</f>
        <v>CNMKI</v>
      </c>
    </row>
    <row r="1926" spans="1:10">
      <c r="A1926" s="330">
        <f ca="1">IF(ISNUMBER(SEARCH($L$2,[1]Database!$A1926)),MAX($A$1:A1925)+1,0)</f>
        <v>1922</v>
      </c>
      <c r="B1926" s="625" t="str">
        <f>[1]Database!$A1926</f>
        <v>MP-FS-LANYARD-B-T</v>
      </c>
      <c r="J1926" s="329" t="str">
        <f ca="1">IFERROR(VLOOKUP(ROWS($J$2:J1926),$A$2:$B$7000,2,0),"")</f>
        <v>MC2E-TPMC-PAK</v>
      </c>
    </row>
    <row r="1927" spans="1:10">
      <c r="A1927" s="330">
        <f ca="1">IF(ISNUMBER(SEARCH($L$2,[1]Database!$A1927)),MAX($A$1:A1926)+1,0)</f>
        <v>1923</v>
      </c>
      <c r="B1927" s="625" t="str">
        <f>[1]Database!$A1927</f>
        <v>CNMK</v>
      </c>
      <c r="J1927" s="329" t="str">
        <f ca="1">IFERROR(VLOOKUP(ROWS($J$2:J1927),$A$2:$B$7000,2,0),"")</f>
        <v>AV2-TPMC-PAK</v>
      </c>
    </row>
    <row r="1928" spans="1:10">
      <c r="A1928" s="330">
        <f ca="1">IF(ISNUMBER(SEARCH($L$2,[1]Database!$A1928)),MAX($A$1:A1927)+1,0)</f>
        <v>1924</v>
      </c>
      <c r="B1928" s="625" t="str">
        <f>[1]Database!$A1928</f>
        <v>CNMKI</v>
      </c>
      <c r="J1928" s="329" t="str">
        <f ca="1">IFERROR(VLOOKUP(ROWS($J$2:J1928),$A$2:$B$7000,2,0),"")</f>
        <v>TPS-6-B-T</v>
      </c>
    </row>
    <row r="1929" spans="1:10">
      <c r="A1929" s="330">
        <f ca="1">IF(ISNUMBER(SEARCH($L$2,[1]Database!$A1929)),MAX($A$1:A1928)+1,0)</f>
        <v>1925</v>
      </c>
      <c r="B1929" s="625" t="str">
        <f>[1]Database!$A1929</f>
        <v>MC2E-TPMC-PAK</v>
      </c>
      <c r="J1929" s="329" t="str">
        <f ca="1">IFERROR(VLOOKUP(ROWS($J$2:J1929),$A$2:$B$7000,2,0),"")</f>
        <v>TPS-6-W-S</v>
      </c>
    </row>
    <row r="1930" spans="1:10">
      <c r="A1930" s="330">
        <f ca="1">IF(ISNUMBER(SEARCH($L$2,[1]Database!$A1930)),MAX($A$1:A1929)+1,0)</f>
        <v>1926</v>
      </c>
      <c r="B1930" s="625" t="str">
        <f>[1]Database!$A1930</f>
        <v>AV2-TPMC-PAK</v>
      </c>
      <c r="J1930" s="329" t="str">
        <f ca="1">IFERROR(VLOOKUP(ROWS($J$2:J1930),$A$2:$B$7000,2,0),"")</f>
        <v>TPS-6</v>
      </c>
    </row>
    <row r="1931" spans="1:10">
      <c r="A1931" s="330">
        <f ca="1">IF(ISNUMBER(SEARCH($L$2,[1]Database!$A1931)),MAX($A$1:A1930)+1,0)</f>
        <v>1927</v>
      </c>
      <c r="B1931" s="625" t="str">
        <f>[1]Database!$A1931</f>
        <v>TPS-6-B-T</v>
      </c>
      <c r="J1931" s="329" t="str">
        <f ca="1">IFERROR(VLOOKUP(ROWS($J$2:J1931),$A$2:$B$7000,2,0),"")</f>
        <v>TPS-6XNL-W-S</v>
      </c>
    </row>
    <row r="1932" spans="1:10">
      <c r="A1932" s="330">
        <f ca="1">IF(ISNUMBER(SEARCH($L$2,[1]Database!$A1932)),MAX($A$1:A1931)+1,0)</f>
        <v>1928</v>
      </c>
      <c r="B1932" s="625" t="str">
        <f>[1]Database!$A1932</f>
        <v>TPS-6-W-S</v>
      </c>
      <c r="J1932" s="329" t="str">
        <f ca="1">IFERROR(VLOOKUP(ROWS($J$2:J1932),$A$2:$B$7000,2,0),"")</f>
        <v>TPS-6X-W-S</v>
      </c>
    </row>
    <row r="1933" spans="1:10">
      <c r="A1933" s="330">
        <f ca="1">IF(ISNUMBER(SEARCH($L$2,[1]Database!$A1933)),MAX($A$1:A1932)+1,0)</f>
        <v>1929</v>
      </c>
      <c r="B1933" s="625" t="str">
        <f>[1]Database!$A1933</f>
        <v>TPS-6</v>
      </c>
      <c r="J1933" s="329" t="str">
        <f ca="1">IFERROR(VLOOKUP(ROWS($J$2:J1933),$A$2:$B$7000,2,0),"")</f>
        <v>TPS-6X-LP-W-S</v>
      </c>
    </row>
    <row r="1934" spans="1:10">
      <c r="A1934" s="330">
        <f ca="1">IF(ISNUMBER(SEARCH($L$2,[1]Database!$A1934)),MAX($A$1:A1933)+1,0)</f>
        <v>1930</v>
      </c>
      <c r="B1934" s="625" t="str">
        <f>[1]Database!$A1934</f>
        <v>TPS-6XNL-W-S</v>
      </c>
      <c r="J1934" s="329" t="str">
        <f ca="1">IFERROR(VLOOKUP(ROWS($J$2:J1934),$A$2:$B$7000,2,0),"")</f>
        <v>TPS-6XNL-B-T</v>
      </c>
    </row>
    <row r="1935" spans="1:10">
      <c r="A1935" s="330">
        <f ca="1">IF(ISNUMBER(SEARCH($L$2,[1]Database!$A1935)),MAX($A$1:A1934)+1,0)</f>
        <v>1931</v>
      </c>
      <c r="B1935" s="625" t="str">
        <f>[1]Database!$A1935</f>
        <v>TPS-6X-W-S</v>
      </c>
      <c r="J1935" s="329" t="str">
        <f ca="1">IFERROR(VLOOKUP(ROWS($J$2:J1935),$A$2:$B$7000,2,0),"")</f>
        <v>TPS-6X-LP-B-T</v>
      </c>
    </row>
    <row r="1936" spans="1:10">
      <c r="A1936" s="330">
        <f ca="1">IF(ISNUMBER(SEARCH($L$2,[1]Database!$A1936)),MAX($A$1:A1935)+1,0)</f>
        <v>1932</v>
      </c>
      <c r="B1936" s="625" t="str">
        <f>[1]Database!$A1936</f>
        <v>TPS-6X-LP-W-S</v>
      </c>
      <c r="J1936" s="329" t="str">
        <f ca="1">IFERROR(VLOOKUP(ROWS($J$2:J1936),$A$2:$B$7000,2,0),"")</f>
        <v>TPS-6X-B-T</v>
      </c>
    </row>
    <row r="1937" spans="1:10">
      <c r="A1937" s="330">
        <f ca="1">IF(ISNUMBER(SEARCH($L$2,[1]Database!$A1937)),MAX($A$1:A1936)+1,0)</f>
        <v>1933</v>
      </c>
      <c r="B1937" s="625" t="str">
        <f>[1]Database!$A1937</f>
        <v>TPS-6XNL-B-T</v>
      </c>
      <c r="J1937" s="329" t="str">
        <f ca="1">IFERROR(VLOOKUP(ROWS($J$2:J1937),$A$2:$B$7000,2,0),"")</f>
        <v>TPS-6XNL</v>
      </c>
    </row>
    <row r="1938" spans="1:10">
      <c r="A1938" s="330">
        <f ca="1">IF(ISNUMBER(SEARCH($L$2,[1]Database!$A1938)),MAX($A$1:A1937)+1,0)</f>
        <v>1934</v>
      </c>
      <c r="B1938" s="625" t="str">
        <f>[1]Database!$A1938</f>
        <v>TPS-6X-LP-B-T</v>
      </c>
      <c r="J1938" s="329" t="str">
        <f ca="1">IFERROR(VLOOKUP(ROWS($J$2:J1938),$A$2:$B$7000,2,0),"")</f>
        <v>TPS-6X</v>
      </c>
    </row>
    <row r="1939" spans="1:10">
      <c r="A1939" s="330">
        <f ca="1">IF(ISNUMBER(SEARCH($L$2,[1]Database!$A1939)),MAX($A$1:A1938)+1,0)</f>
        <v>1935</v>
      </c>
      <c r="B1939" s="625" t="str">
        <f>[1]Database!$A1939</f>
        <v>TPS-6X-B-T</v>
      </c>
      <c r="J1939" s="329" t="str">
        <f ca="1">IFERROR(VLOOKUP(ROWS($J$2:J1939),$A$2:$B$7000,2,0),"")</f>
        <v>TPS-6X-LP</v>
      </c>
    </row>
    <row r="1940" spans="1:10">
      <c r="A1940" s="330">
        <f ca="1">IF(ISNUMBER(SEARCH($L$2,[1]Database!$A1940)),MAX($A$1:A1939)+1,0)</f>
        <v>1936</v>
      </c>
      <c r="B1940" s="625" t="str">
        <f>[1]Database!$A1940</f>
        <v>TPS-6XNL</v>
      </c>
      <c r="J1940" s="329" t="str">
        <f ca="1">IFERROR(VLOOKUP(ROWS($J$2:J1940),$A$2:$B$7000,2,0),"")</f>
        <v>TPS-6XWALL-W-S</v>
      </c>
    </row>
    <row r="1941" spans="1:10">
      <c r="A1941" s="330">
        <f ca="1">IF(ISNUMBER(SEARCH($L$2,[1]Database!$A1941)),MAX($A$1:A1940)+1,0)</f>
        <v>1937</v>
      </c>
      <c r="B1941" s="625" t="str">
        <f>[1]Database!$A1941</f>
        <v>TPS-6X</v>
      </c>
      <c r="J1941" s="329" t="str">
        <f ca="1">IFERROR(VLOOKUP(ROWS($J$2:J1941),$A$2:$B$7000,2,0),"")</f>
        <v>TPS-6XWALL-B-T</v>
      </c>
    </row>
    <row r="1942" spans="1:10">
      <c r="A1942" s="330">
        <f ca="1">IF(ISNUMBER(SEARCH($L$2,[1]Database!$A1942)),MAX($A$1:A1941)+1,0)</f>
        <v>1938</v>
      </c>
      <c r="B1942" s="625" t="str">
        <f>[1]Database!$A1942</f>
        <v>TPS-6X-LP</v>
      </c>
      <c r="J1942" s="329" t="str">
        <f ca="1">IFERROR(VLOOKUP(ROWS($J$2:J1942),$A$2:$B$7000,2,0),"")</f>
        <v>TPS-6XWALL</v>
      </c>
    </row>
    <row r="1943" spans="1:10">
      <c r="A1943" s="330">
        <f ca="1">IF(ISNUMBER(SEARCH($L$2,[1]Database!$A1943)),MAX($A$1:A1942)+1,0)</f>
        <v>1939</v>
      </c>
      <c r="B1943" s="625" t="str">
        <f>[1]Database!$A1943</f>
        <v>TPS-6XWALL-W-S</v>
      </c>
      <c r="J1943" s="329" t="str">
        <f ca="1">IFERROR(VLOOKUP(ROWS($J$2:J1943),$A$2:$B$7000,2,0),"")</f>
        <v>TPS-1700</v>
      </c>
    </row>
    <row r="1944" spans="1:10">
      <c r="A1944" s="330">
        <f ca="1">IF(ISNUMBER(SEARCH($L$2,[1]Database!$A1944)),MAX($A$1:A1943)+1,0)</f>
        <v>1940</v>
      </c>
      <c r="B1944" s="625" t="str">
        <f>[1]Database!$A1944</f>
        <v>TPS-6XWALL-B-T</v>
      </c>
      <c r="J1944" s="329" t="str">
        <f ca="1">IFERROR(VLOOKUP(ROWS($J$2:J1944),$A$2:$B$7000,2,0),"")</f>
        <v>MTX-3</v>
      </c>
    </row>
    <row r="1945" spans="1:10">
      <c r="A1945" s="330">
        <f ca="1">IF(ISNUMBER(SEARCH($L$2,[1]Database!$A1945)),MAX($A$1:A1944)+1,0)</f>
        <v>1941</v>
      </c>
      <c r="B1945" s="625" t="str">
        <f>[1]Database!$A1945</f>
        <v>TPS-6XWALL</v>
      </c>
      <c r="J1945" s="329" t="str">
        <f ca="1">IFERROR(VLOOKUP(ROWS($J$2:J1945),$A$2:$B$7000,2,0),"")</f>
        <v>TPMC-3X</v>
      </c>
    </row>
    <row r="1946" spans="1:10">
      <c r="A1946" s="330">
        <f ca="1">IF(ISNUMBER(SEARCH($L$2,[1]Database!$A1946)),MAX($A$1:A1945)+1,0)</f>
        <v>1942</v>
      </c>
      <c r="B1946" s="625" t="str">
        <f>[1]Database!$A1946</f>
        <v>TPS-1700</v>
      </c>
      <c r="J1946" s="329" t="str">
        <f ca="1">IFERROR(VLOOKUP(ROWS($J$2:J1946),$A$2:$B$7000,2,0),"")</f>
        <v>TPMC-3X-LP</v>
      </c>
    </row>
    <row r="1947" spans="1:10">
      <c r="A1947" s="330">
        <f ca="1">IF(ISNUMBER(SEARCH($L$2,[1]Database!$A1947)),MAX($A$1:A1946)+1,0)</f>
        <v>1943</v>
      </c>
      <c r="B1947" s="625" t="str">
        <f>[1]Database!$A1947</f>
        <v>MTX-3</v>
      </c>
      <c r="J1947" s="329" t="str">
        <f ca="1">IFERROR(VLOOKUP(ROWS($J$2:J1947),$A$2:$B$7000,2,0),"")</f>
        <v>TPS-4000LW</v>
      </c>
    </row>
    <row r="1948" spans="1:10">
      <c r="A1948" s="330">
        <f ca="1">IF(ISNUMBER(SEARCH($L$2,[1]Database!$A1948)),MAX($A$1:A1947)+1,0)</f>
        <v>1944</v>
      </c>
      <c r="B1948" s="625" t="str">
        <f>[1]Database!$A1948</f>
        <v>TPMC-3X</v>
      </c>
      <c r="J1948" s="329" t="str">
        <f ca="1">IFERROR(VLOOKUP(ROWS($J$2:J1948),$A$2:$B$7000,2,0),"")</f>
        <v>TPS-4000LB</v>
      </c>
    </row>
    <row r="1949" spans="1:10">
      <c r="A1949" s="330">
        <f ca="1">IF(ISNUMBER(SEARCH($L$2,[1]Database!$A1949)),MAX($A$1:A1948)+1,0)</f>
        <v>1945</v>
      </c>
      <c r="B1949" s="625" t="str">
        <f>[1]Database!$A1949</f>
        <v>TPMC-3X-LP</v>
      </c>
      <c r="J1949" s="329" t="str">
        <f ca="1">IFERROR(VLOOKUP(ROWS($J$2:J1949),$A$2:$B$7000,2,0),"")</f>
        <v>TPS-4000LA</v>
      </c>
    </row>
    <row r="1950" spans="1:10">
      <c r="A1950" s="330">
        <f ca="1">IF(ISNUMBER(SEARCH($L$2,[1]Database!$A1950)),MAX($A$1:A1949)+1,0)</f>
        <v>1946</v>
      </c>
      <c r="B1950" s="625" t="str">
        <f>[1]Database!$A1950</f>
        <v>TPS-4000LW</v>
      </c>
      <c r="J1950" s="329" t="str">
        <f ca="1">IFERROR(VLOOKUP(ROWS($J$2:J1950),$A$2:$B$7000,2,0),"")</f>
        <v>TPSI-CP2EPAK-6X</v>
      </c>
    </row>
    <row r="1951" spans="1:10">
      <c r="A1951" s="330">
        <f ca="1">IF(ISNUMBER(SEARCH($L$2,[1]Database!$A1951)),MAX($A$1:A1950)+1,0)</f>
        <v>1947</v>
      </c>
      <c r="B1951" s="625" t="str">
        <f>[1]Database!$A1951</f>
        <v>TPS-4000LB</v>
      </c>
      <c r="J1951" s="329" t="str">
        <f ca="1">IFERROR(VLOOKUP(ROWS($J$2:J1951),$A$2:$B$7000,2,0),"")</f>
        <v>TPS-CP2EPAK-6X</v>
      </c>
    </row>
    <row r="1952" spans="1:10">
      <c r="A1952" s="330">
        <f ca="1">IF(ISNUMBER(SEARCH($L$2,[1]Database!$A1952)),MAX($A$1:A1951)+1,0)</f>
        <v>1948</v>
      </c>
      <c r="B1952" s="625" t="str">
        <f>[1]Database!$A1952</f>
        <v>TPS-4000LA</v>
      </c>
      <c r="J1952" s="329" t="str">
        <f ca="1">IFERROR(VLOOKUP(ROWS($J$2:J1952),$A$2:$B$7000,2,0),"")</f>
        <v>TPS-AV2PAK-6X-B-T</v>
      </c>
    </row>
    <row r="1953" spans="1:10">
      <c r="A1953" s="330">
        <f ca="1">IF(ISNUMBER(SEARCH($L$2,[1]Database!$A1953)),MAX($A$1:A1952)+1,0)</f>
        <v>1949</v>
      </c>
      <c r="B1953" s="625" t="str">
        <f>[1]Database!$A1953</f>
        <v>TPSI-CP2EPAK-6X</v>
      </c>
      <c r="J1953" s="329" t="str">
        <f ca="1">IFERROR(VLOOKUP(ROWS($J$2:J1953),$A$2:$B$7000,2,0),"")</f>
        <v>TPSI-AV2PAK-6X</v>
      </c>
    </row>
    <row r="1954" spans="1:10">
      <c r="A1954" s="330">
        <f ca="1">IF(ISNUMBER(SEARCH($L$2,[1]Database!$A1954)),MAX($A$1:A1953)+1,0)</f>
        <v>1950</v>
      </c>
      <c r="B1954" s="625" t="str">
        <f>[1]Database!$A1954</f>
        <v>TPS-CP2EPAK-6X</v>
      </c>
      <c r="J1954" s="329" t="str">
        <f ca="1">IFERROR(VLOOKUP(ROWS($J$2:J1954),$A$2:$B$7000,2,0),"")</f>
        <v>TPS-AV2PAK-6X</v>
      </c>
    </row>
    <row r="1955" spans="1:10">
      <c r="A1955" s="330">
        <f ca="1">IF(ISNUMBER(SEARCH($L$2,[1]Database!$A1955)),MAX($A$1:A1954)+1,0)</f>
        <v>1951</v>
      </c>
      <c r="B1955" s="625" t="str">
        <f>[1]Database!$A1955</f>
        <v>TPS-AV2PAK-6X-B-T</v>
      </c>
      <c r="J1955" s="329" t="str">
        <f ca="1">IFERROR(VLOOKUP(ROWS($J$2:J1955),$A$2:$B$7000,2,0),"")</f>
        <v>TPS-G-TPI</v>
      </c>
    </row>
    <row r="1956" spans="1:10">
      <c r="A1956" s="330">
        <f ca="1">IF(ISNUMBER(SEARCH($L$2,[1]Database!$A1956)),MAX($A$1:A1955)+1,0)</f>
        <v>1952</v>
      </c>
      <c r="B1956" s="625" t="str">
        <f>[1]Database!$A1956</f>
        <v>TPSI-AV2PAK-6X</v>
      </c>
      <c r="J1956" s="329" t="str">
        <f ca="1">IFERROR(VLOOKUP(ROWS($J$2:J1956),$A$2:$B$7000,2,0),"")</f>
        <v>TPS-GA-TPI</v>
      </c>
    </row>
    <row r="1957" spans="1:10">
      <c r="A1957" s="330">
        <f ca="1">IF(ISNUMBER(SEARCH($L$2,[1]Database!$A1957)),MAX($A$1:A1956)+1,0)</f>
        <v>1953</v>
      </c>
      <c r="B1957" s="625" t="str">
        <f>[1]Database!$A1957</f>
        <v>TPS-AV2PAK-6X</v>
      </c>
      <c r="J1957" s="329" t="str">
        <f ca="1">IFERROR(VLOOKUP(ROWS($J$2:J1957),$A$2:$B$7000,2,0),"")</f>
        <v>TPS-6LW-T</v>
      </c>
    </row>
    <row r="1958" spans="1:10">
      <c r="A1958" s="330">
        <f ca="1">IF(ISNUMBER(SEARCH($L$2,[1]Database!$A1958)),MAX($A$1:A1957)+1,0)</f>
        <v>1954</v>
      </c>
      <c r="B1958" s="625" t="str">
        <f>[1]Database!$A1958</f>
        <v>TPS-G-TPI</v>
      </c>
      <c r="J1958" s="329" t="str">
        <f ca="1">IFERROR(VLOOKUP(ROWS($J$2:J1958),$A$2:$B$7000,2,0),"")</f>
        <v>TPS-6LB-T</v>
      </c>
    </row>
    <row r="1959" spans="1:10">
      <c r="A1959" s="330">
        <f ca="1">IF(ISNUMBER(SEARCH($L$2,[1]Database!$A1959)),MAX($A$1:A1958)+1,0)</f>
        <v>1955</v>
      </c>
      <c r="B1959" s="625" t="str">
        <f>[1]Database!$A1959</f>
        <v>TPS-GA-TPI</v>
      </c>
      <c r="J1959" s="329" t="str">
        <f ca="1">IFERROR(VLOOKUP(ROWS($J$2:J1959),$A$2:$B$7000,2,0),"")</f>
        <v>TPS-6LA-T</v>
      </c>
    </row>
    <row r="1960" spans="1:10">
      <c r="A1960" s="330">
        <f ca="1">IF(ISNUMBER(SEARCH($L$2,[1]Database!$A1960)),MAX($A$1:A1959)+1,0)</f>
        <v>1956</v>
      </c>
      <c r="B1960" s="625" t="str">
        <f>[1]Database!$A1960</f>
        <v>TPS-6LW-T</v>
      </c>
      <c r="J1960" s="329" t="str">
        <f ca="1">IFERROR(VLOOKUP(ROWS($J$2:J1960),$A$2:$B$7000,2,0),"")</f>
        <v>TPMC-12LW</v>
      </c>
    </row>
    <row r="1961" spans="1:10">
      <c r="A1961" s="330">
        <f ca="1">IF(ISNUMBER(SEARCH($L$2,[1]Database!$A1961)),MAX($A$1:A1960)+1,0)</f>
        <v>1957</v>
      </c>
      <c r="B1961" s="625" t="str">
        <f>[1]Database!$A1961</f>
        <v>TPS-6LB-T</v>
      </c>
      <c r="J1961" s="329" t="str">
        <f ca="1">IFERROR(VLOOKUP(ROWS($J$2:J1961),$A$2:$B$7000,2,0),"")</f>
        <v>TPMC-12LB</v>
      </c>
    </row>
    <row r="1962" spans="1:10">
      <c r="A1962" s="330">
        <f ca="1">IF(ISNUMBER(SEARCH($L$2,[1]Database!$A1962)),MAX($A$1:A1961)+1,0)</f>
        <v>1958</v>
      </c>
      <c r="B1962" s="625" t="str">
        <f>[1]Database!$A1962</f>
        <v>TPS-6LA-T</v>
      </c>
      <c r="J1962" s="329" t="str">
        <f ca="1">IFERROR(VLOOKUP(ROWS($J$2:J1962),$A$2:$B$7000,2,0),"")</f>
        <v>TPMC-12W</v>
      </c>
    </row>
    <row r="1963" spans="1:10">
      <c r="A1963" s="330">
        <f ca="1">IF(ISNUMBER(SEARCH($L$2,[1]Database!$A1963)),MAX($A$1:A1962)+1,0)</f>
        <v>1959</v>
      </c>
      <c r="B1963" s="625" t="str">
        <f>[1]Database!$A1963</f>
        <v>TPMC-12LW</v>
      </c>
      <c r="J1963" s="329" t="str">
        <f ca="1">IFERROR(VLOOKUP(ROWS($J$2:J1963),$A$2:$B$7000,2,0),"")</f>
        <v>TPMC-12B</v>
      </c>
    </row>
    <row r="1964" spans="1:10">
      <c r="A1964" s="330">
        <f ca="1">IF(ISNUMBER(SEARCH($L$2,[1]Database!$A1964)),MAX($A$1:A1963)+1,0)</f>
        <v>1960</v>
      </c>
      <c r="B1964" s="625" t="str">
        <f>[1]Database!$A1964</f>
        <v>TPMC-12LB</v>
      </c>
      <c r="J1964" s="329" t="str">
        <f ca="1">IFERROR(VLOOKUP(ROWS($J$2:J1964),$A$2:$B$7000,2,0),"")</f>
        <v>TPS-4000</v>
      </c>
    </row>
    <row r="1965" spans="1:10">
      <c r="A1965" s="330">
        <f ca="1">IF(ISNUMBER(SEARCH($L$2,[1]Database!$A1965)),MAX($A$1:A1964)+1,0)</f>
        <v>1961</v>
      </c>
      <c r="B1965" s="625" t="str">
        <f>[1]Database!$A1965</f>
        <v>TPMC-12W</v>
      </c>
      <c r="J1965" s="329" t="str">
        <f ca="1">IFERROR(VLOOKUP(ROWS($J$2:J1965),$A$2:$B$7000,2,0),"")</f>
        <v>ST-SPL</v>
      </c>
    </row>
    <row r="1966" spans="1:10">
      <c r="A1966" s="330">
        <f ca="1">IF(ISNUMBER(SEARCH($L$2,[1]Database!$A1966)),MAX($A$1:A1965)+1,0)</f>
        <v>1962</v>
      </c>
      <c r="B1966" s="625" t="str">
        <f>[1]Database!$A1966</f>
        <v>TPMC-12B</v>
      </c>
      <c r="J1966" s="329" t="str">
        <f ca="1">IFERROR(VLOOKUP(ROWS($J$2:J1966),$A$2:$B$7000,2,0),"")</f>
        <v>CSP-LIR-USB</v>
      </c>
    </row>
    <row r="1967" spans="1:10">
      <c r="A1967" s="330">
        <f ca="1">IF(ISNUMBER(SEARCH($L$2,[1]Database!$A1967)),MAX($A$1:A1966)+1,0)</f>
        <v>1963</v>
      </c>
      <c r="B1967" s="625" t="str">
        <f>[1]Database!$A1967</f>
        <v>TPS-4000</v>
      </c>
      <c r="J1967" s="329" t="str">
        <f ca="1">IFERROR(VLOOKUP(ROWS($J$2:J1967),$A$2:$B$7000,2,0),"")</f>
        <v>GLPPA-IRGW-F</v>
      </c>
    </row>
    <row r="1968" spans="1:10">
      <c r="A1968" s="330">
        <f ca="1">IF(ISNUMBER(SEARCH($L$2,[1]Database!$A1968)),MAX($A$1:A1967)+1,0)</f>
        <v>1964</v>
      </c>
      <c r="B1968" s="625" t="str">
        <f>[1]Database!$A1968</f>
        <v>ST-SPL</v>
      </c>
      <c r="J1968" s="329" t="str">
        <f ca="1">IFERROR(VLOOKUP(ROWS($J$2:J1968),$A$2:$B$7000,2,0),"")</f>
        <v>IRP2</v>
      </c>
    </row>
    <row r="1969" spans="1:10">
      <c r="A1969" s="330">
        <f ca="1">IF(ISNUMBER(SEARCH($L$2,[1]Database!$A1969)),MAX($A$1:A1968)+1,0)</f>
        <v>1965</v>
      </c>
      <c r="B1969" s="625" t="str">
        <f>[1]Database!$A1969</f>
        <v>CSP-LIR-USB</v>
      </c>
      <c r="J1969" s="329" t="str">
        <f ca="1">IFERROR(VLOOKUP(ROWS($J$2:J1969),$A$2:$B$7000,2,0),"")</f>
        <v>IDOC-PAD2-DSC-W-S</v>
      </c>
    </row>
    <row r="1970" spans="1:10">
      <c r="A1970" s="330">
        <f ca="1">IF(ISNUMBER(SEARCH($L$2,[1]Database!$A1970)),MAX($A$1:A1969)+1,0)</f>
        <v>1966</v>
      </c>
      <c r="B1970" s="625" t="str">
        <f>[1]Database!$A1970</f>
        <v>GLPPA-IRGW-F</v>
      </c>
      <c r="J1970" s="329" t="str">
        <f ca="1">IFERROR(VLOOKUP(ROWS($J$2:J1970),$A$2:$B$7000,2,0),"")</f>
        <v>IDOC-PAD2-DSC-B-S</v>
      </c>
    </row>
    <row r="1971" spans="1:10">
      <c r="A1971" s="330">
        <f ca="1">IF(ISNUMBER(SEARCH($L$2,[1]Database!$A1971)),MAX($A$1:A1970)+1,0)</f>
        <v>1967</v>
      </c>
      <c r="B1971" s="625" t="str">
        <f>[1]Database!$A1971</f>
        <v>IRP2</v>
      </c>
      <c r="J1971" s="329" t="str">
        <f ca="1">IFERROR(VLOOKUP(ROWS($J$2:J1971),$A$2:$B$7000,2,0),"")</f>
        <v>IDOC-PAD-DSC-W-S</v>
      </c>
    </row>
    <row r="1972" spans="1:10">
      <c r="A1972" s="330">
        <f ca="1">IF(ISNUMBER(SEARCH($L$2,[1]Database!$A1972)),MAX($A$1:A1971)+1,0)</f>
        <v>1968</v>
      </c>
      <c r="B1972" s="625" t="str">
        <f>[1]Database!$A1972</f>
        <v>IDOC-PAD2-DSC-W-S</v>
      </c>
      <c r="J1972" s="329" t="str">
        <f ca="1">IFERROR(VLOOKUP(ROWS($J$2:J1972),$A$2:$B$7000,2,0),"")</f>
        <v>IDOC-PAD-DSC-B-S</v>
      </c>
    </row>
    <row r="1973" spans="1:10">
      <c r="A1973" s="330">
        <f ca="1">IF(ISNUMBER(SEARCH($L$2,[1]Database!$A1973)),MAX($A$1:A1972)+1,0)</f>
        <v>1969</v>
      </c>
      <c r="B1973" s="625" t="str">
        <f>[1]Database!$A1973</f>
        <v>IDOC-PAD2-DSC-B-S</v>
      </c>
      <c r="J1973" s="329" t="str">
        <f ca="1">IFERROR(VLOOKUP(ROWS($J$2:J1973),$A$2:$B$7000,2,0),"")</f>
        <v>IDOC-PAD2-DSWC-W-S</v>
      </c>
    </row>
    <row r="1974" spans="1:10">
      <c r="A1974" s="330">
        <f ca="1">IF(ISNUMBER(SEARCH($L$2,[1]Database!$A1974)),MAX($A$1:A1973)+1,0)</f>
        <v>1970</v>
      </c>
      <c r="B1974" s="625" t="str">
        <f>[1]Database!$A1974</f>
        <v>IDOC-PAD-DSC-W-S</v>
      </c>
      <c r="J1974" s="329" t="str">
        <f ca="1">IFERROR(VLOOKUP(ROWS($J$2:J1974),$A$2:$B$7000,2,0),"")</f>
        <v>IDOC-PAD2-DSWC-B-S</v>
      </c>
    </row>
    <row r="1975" spans="1:10">
      <c r="A1975" s="330">
        <f ca="1">IF(ISNUMBER(SEARCH($L$2,[1]Database!$A1975)),MAX($A$1:A1974)+1,0)</f>
        <v>1971</v>
      </c>
      <c r="B1975" s="625" t="str">
        <f>[1]Database!$A1975</f>
        <v>IDOC-PAD-DSC-B-S</v>
      </c>
      <c r="J1975" s="329" t="str">
        <f ca="1">IFERROR(VLOOKUP(ROWS($J$2:J1975),$A$2:$B$7000,2,0),"")</f>
        <v>IDOC-PAD-DSWC-W-S</v>
      </c>
    </row>
    <row r="1976" spans="1:10">
      <c r="A1976" s="330">
        <f ca="1">IF(ISNUMBER(SEARCH($L$2,[1]Database!$A1976)),MAX($A$1:A1975)+1,0)</f>
        <v>1972</v>
      </c>
      <c r="B1976" s="625" t="str">
        <f>[1]Database!$A1976</f>
        <v>IDOC-PAD2-DSWC-W-S</v>
      </c>
      <c r="J1976" s="329" t="str">
        <f ca="1">IFERROR(VLOOKUP(ROWS($J$2:J1976),$A$2:$B$7000,2,0),"")</f>
        <v>IDOC-PAD-DSWC-B-S</v>
      </c>
    </row>
    <row r="1977" spans="1:10">
      <c r="A1977" s="330">
        <f ca="1">IF(ISNUMBER(SEARCH($L$2,[1]Database!$A1977)),MAX($A$1:A1976)+1,0)</f>
        <v>1973</v>
      </c>
      <c r="B1977" s="625" t="str">
        <f>[1]Database!$A1977</f>
        <v>IDOC-PAD2-DSWC-B-S</v>
      </c>
      <c r="J1977" s="329" t="str">
        <f ca="1">IFERROR(VLOOKUP(ROWS($J$2:J1977),$A$2:$B$7000,2,0),"")</f>
        <v>ATC-AUDIONET</v>
      </c>
    </row>
    <row r="1978" spans="1:10">
      <c r="A1978" s="330">
        <f ca="1">IF(ISNUMBER(SEARCH($L$2,[1]Database!$A1978)),MAX($A$1:A1977)+1,0)</f>
        <v>1974</v>
      </c>
      <c r="B1978" s="625" t="str">
        <f>[1]Database!$A1978</f>
        <v>IDOC-PAD-DSWC-W-S</v>
      </c>
      <c r="J1978" s="329" t="str">
        <f ca="1">IFERROR(VLOOKUP(ROWS($J$2:J1978),$A$2:$B$7000,2,0),"")</f>
        <v>TPMC-8X-BTP</v>
      </c>
    </row>
    <row r="1979" spans="1:10">
      <c r="A1979" s="330">
        <f ca="1">IF(ISNUMBER(SEARCH($L$2,[1]Database!$A1979)),MAX($A$1:A1978)+1,0)</f>
        <v>1975</v>
      </c>
      <c r="B1979" s="625" t="str">
        <f>[1]Database!$A1979</f>
        <v>IDOC-PAD-DSWC-B-S</v>
      </c>
      <c r="J1979" s="329" t="str">
        <f ca="1">IFERROR(VLOOKUP(ROWS($J$2:J1979),$A$2:$B$7000,2,0),"")</f>
        <v>CEN-UPS1250-BTP</v>
      </c>
    </row>
    <row r="1980" spans="1:10">
      <c r="A1980" s="330">
        <f ca="1">IF(ISNUMBER(SEARCH($L$2,[1]Database!$A1980)),MAX($A$1:A1979)+1,0)</f>
        <v>1976</v>
      </c>
      <c r="B1980" s="625" t="str">
        <f>[1]Database!$A1980</f>
        <v>ATC-AUDIONET</v>
      </c>
      <c r="J1980" s="329" t="str">
        <f ca="1">IFERROR(VLOOKUP(ROWS($J$2:J1980),$A$2:$B$7000,2,0),"")</f>
        <v>ADMS-G2</v>
      </c>
    </row>
    <row r="1981" spans="1:10">
      <c r="A1981" s="330">
        <f ca="1">IF(ISNUMBER(SEARCH($L$2,[1]Database!$A1981)),MAX($A$1:A1980)+1,0)</f>
        <v>1977</v>
      </c>
      <c r="B1981" s="625" t="str">
        <f>[1]Database!$A1981</f>
        <v>TPMC-8X-BTP</v>
      </c>
      <c r="J1981" s="329" t="str">
        <f ca="1">IFERROR(VLOOKUP(ROWS($J$2:J1981),$A$2:$B$7000,2,0),"")</f>
        <v>V24-IMCW-C</v>
      </c>
    </row>
    <row r="1982" spans="1:10">
      <c r="A1982" s="330">
        <f ca="1">IF(ISNUMBER(SEARCH($L$2,[1]Database!$A1982)),MAX($A$1:A1981)+1,0)</f>
        <v>1978</v>
      </c>
      <c r="B1982" s="625" t="str">
        <f>[1]Database!$A1982</f>
        <v>CEN-UPS1250-BTP</v>
      </c>
      <c r="J1982" s="329" t="str">
        <f ca="1">IFERROR(VLOOKUP(ROWS($J$2:J1982),$A$2:$B$7000,2,0),"")</f>
        <v>TST-600-IMCW</v>
      </c>
    </row>
    <row r="1983" spans="1:10">
      <c r="A1983" s="330">
        <f ca="1">IF(ISNUMBER(SEARCH($L$2,[1]Database!$A1983)),MAX($A$1:A1982)+1,0)</f>
        <v>1979</v>
      </c>
      <c r="B1983" s="625" t="str">
        <f>[1]Database!$A1983</f>
        <v>ADMS-G2</v>
      </c>
      <c r="J1983" s="329" t="str">
        <f ca="1">IFERROR(VLOOKUP(ROWS($J$2:J1983),$A$2:$B$7000,2,0),"")</f>
        <v>TPS-6X-IMCW</v>
      </c>
    </row>
    <row r="1984" spans="1:10">
      <c r="A1984" s="330">
        <f ca="1">IF(ISNUMBER(SEARCH($L$2,[1]Database!$A1984)),MAX($A$1:A1983)+1,0)</f>
        <v>1980</v>
      </c>
      <c r="B1984" s="625" t="str">
        <f>[1]Database!$A1984</f>
        <v>V24-IMCW-C</v>
      </c>
      <c r="J1984" s="329" t="str">
        <f ca="1">IFERROR(VLOOKUP(ROWS($J$2:J1984),$A$2:$B$7000,2,0),"")</f>
        <v>TPMC-V-IMCW</v>
      </c>
    </row>
    <row r="1985" spans="1:10">
      <c r="A1985" s="330">
        <f ca="1">IF(ISNUMBER(SEARCH($L$2,[1]Database!$A1985)),MAX($A$1:A1984)+1,0)</f>
        <v>1981</v>
      </c>
      <c r="B1985" s="625" t="str">
        <f>[1]Database!$A1985</f>
        <v>TST-600-IMCW</v>
      </c>
      <c r="J1985" s="329" t="str">
        <f ca="1">IFERROR(VLOOKUP(ROWS($J$2:J1985),$A$2:$B$7000,2,0),"")</f>
        <v>TPS-IMPC</v>
      </c>
    </row>
    <row r="1986" spans="1:10">
      <c r="A1986" s="330">
        <f ca="1">IF(ISNUMBER(SEARCH($L$2,[1]Database!$A1986)),MAX($A$1:A1985)+1,0)</f>
        <v>1982</v>
      </c>
      <c r="B1986" s="625" t="str">
        <f>[1]Database!$A1986</f>
        <v>TPS-6X-IMCW</v>
      </c>
      <c r="J1986" s="329" t="str">
        <f ca="1">IFERROR(VLOOKUP(ROWS($J$2:J1986),$A$2:$B$7000,2,0),"")</f>
        <v>CEN-IDOCV-PWE-W</v>
      </c>
    </row>
    <row r="1987" spans="1:10">
      <c r="A1987" s="330">
        <f ca="1">IF(ISNUMBER(SEARCH($L$2,[1]Database!$A1987)),MAX($A$1:A1986)+1,0)</f>
        <v>1983</v>
      </c>
      <c r="B1987" s="625" t="str">
        <f>[1]Database!$A1987</f>
        <v>TPMC-V-IMCW</v>
      </c>
      <c r="J1987" s="329" t="str">
        <f ca="1">IFERROR(VLOOKUP(ROWS($J$2:J1987),$A$2:$B$7000,2,0),"")</f>
        <v>CEN-IDOCV-W</v>
      </c>
    </row>
    <row r="1988" spans="1:10">
      <c r="A1988" s="330">
        <f ca="1">IF(ISNUMBER(SEARCH($L$2,[1]Database!$A1988)),MAX($A$1:A1987)+1,0)</f>
        <v>1984</v>
      </c>
      <c r="B1988" s="625" t="str">
        <f>[1]Database!$A1988</f>
        <v>TPS-IMPC</v>
      </c>
      <c r="J1988" s="329" t="str">
        <f ca="1">IFERROR(VLOOKUP(ROWS($J$2:J1988),$A$2:$B$7000,2,0),"")</f>
        <v>CEN-IDOCV-PWE-B-S</v>
      </c>
    </row>
    <row r="1989" spans="1:10">
      <c r="A1989" s="330">
        <f ca="1">IF(ISNUMBER(SEARCH($L$2,[1]Database!$A1989)),MAX($A$1:A1988)+1,0)</f>
        <v>1985</v>
      </c>
      <c r="B1989" s="625" t="str">
        <f>[1]Database!$A1989</f>
        <v>CEN-IDOCV-PWE-W</v>
      </c>
      <c r="J1989" s="329" t="str">
        <f ca="1">IFERROR(VLOOKUP(ROWS($J$2:J1989),$A$2:$B$7000,2,0),"")</f>
        <v>CEN-IDOCV-B-S</v>
      </c>
    </row>
    <row r="1990" spans="1:10">
      <c r="A1990" s="330">
        <f ca="1">IF(ISNUMBER(SEARCH($L$2,[1]Database!$A1990)),MAX($A$1:A1989)+1,0)</f>
        <v>1986</v>
      </c>
      <c r="B1990" s="625" t="str">
        <f>[1]Database!$A1990</f>
        <v>CEN-IDOCV-W</v>
      </c>
      <c r="J1990" s="329" t="str">
        <f ca="1">IFERROR(VLOOKUP(ROWS($J$2:J1990),$A$2:$B$7000,2,0),"")</f>
        <v>C2N-IVDS24X24</v>
      </c>
    </row>
    <row r="1991" spans="1:10">
      <c r="A1991" s="330">
        <f ca="1">IF(ISNUMBER(SEARCH($L$2,[1]Database!$A1991)),MAX($A$1:A1990)+1,0)</f>
        <v>1987</v>
      </c>
      <c r="B1991" s="625" t="str">
        <f>[1]Database!$A1991</f>
        <v>CEN-IDOCV-PWE-B-S</v>
      </c>
      <c r="J1991" s="329" t="str">
        <f ca="1">IFERROR(VLOOKUP(ROWS($J$2:J1991),$A$2:$B$7000,2,0),"")</f>
        <v>C2N-IIF</v>
      </c>
    </row>
    <row r="1992" spans="1:10">
      <c r="A1992" s="330">
        <f ca="1">IF(ISNUMBER(SEARCH($L$2,[1]Database!$A1992)),MAX($A$1:A1991)+1,0)</f>
        <v>1988</v>
      </c>
      <c r="B1992" s="625" t="str">
        <f>[1]Database!$A1992</f>
        <v>CEN-IDOCV-B-S</v>
      </c>
      <c r="J1992" s="329" t="str">
        <f ca="1">IFERROR(VLOOKUP(ROWS($J$2:J1992),$A$2:$B$7000,2,0),"")</f>
        <v>C2N-IADS30X24</v>
      </c>
    </row>
    <row r="1993" spans="1:10">
      <c r="A1993" s="330">
        <f ca="1">IF(ISNUMBER(SEARCH($L$2,[1]Database!$A1993)),MAX($A$1:A1992)+1,0)</f>
        <v>1989</v>
      </c>
      <c r="B1993" s="625" t="str">
        <f>[1]Database!$A1993</f>
        <v>C2N-IVDS24X24</v>
      </c>
      <c r="J1993" s="329" t="str">
        <f ca="1">IFERROR(VLOOKUP(ROWS($J$2:J1993),$A$2:$B$7000,2,0),"")</f>
        <v>IC-400-P_PAK</v>
      </c>
    </row>
    <row r="1994" spans="1:10">
      <c r="A1994" s="330">
        <f ca="1">IF(ISNUMBER(SEARCH($L$2,[1]Database!$A1994)),MAX($A$1:A1993)+1,0)</f>
        <v>1990</v>
      </c>
      <c r="B1994" s="625" t="str">
        <f>[1]Database!$A1994</f>
        <v>C2N-IIF</v>
      </c>
      <c r="J1994" s="329" t="str">
        <f ca="1">IFERROR(VLOOKUP(ROWS($J$2:J1994),$A$2:$B$7000,2,0),"")</f>
        <v>IC-300-P_PAK</v>
      </c>
    </row>
    <row r="1995" spans="1:10">
      <c r="A1995" s="330">
        <f ca="1">IF(ISNUMBER(SEARCH($L$2,[1]Database!$A1995)),MAX($A$1:A1994)+1,0)</f>
        <v>1991</v>
      </c>
      <c r="B1995" s="625" t="str">
        <f>[1]Database!$A1995</f>
        <v>C2N-IADS30X24</v>
      </c>
      <c r="J1995" s="329" t="str">
        <f ca="1">IFERROR(VLOOKUP(ROWS($J$2:J1995),$A$2:$B$7000,2,0),"")</f>
        <v>IC-200-P_PAK</v>
      </c>
    </row>
    <row r="1996" spans="1:10">
      <c r="A1996" s="330">
        <f ca="1">IF(ISNUMBER(SEARCH($L$2,[1]Database!$A1996)),MAX($A$1:A1995)+1,0)</f>
        <v>1992</v>
      </c>
      <c r="B1996" s="625" t="str">
        <f>[1]Database!$A1996</f>
        <v>IC-400-P_PAK</v>
      </c>
      <c r="J1996" s="329" t="str">
        <f ca="1">IFERROR(VLOOKUP(ROWS($J$2:J1996),$A$2:$B$7000,2,0),"")</f>
        <v>IC-400-WSP-P_PAK</v>
      </c>
    </row>
    <row r="1997" spans="1:10">
      <c r="A1997" s="330">
        <f ca="1">IF(ISNUMBER(SEARCH($L$2,[1]Database!$A1997)),MAX($A$1:A1996)+1,0)</f>
        <v>1993</v>
      </c>
      <c r="B1997" s="625" t="str">
        <f>[1]Database!$A1997</f>
        <v>IC-300-P_PAK</v>
      </c>
      <c r="J1997" s="329" t="str">
        <f ca="1">IFERROR(VLOOKUP(ROWS($J$2:J1997),$A$2:$B$7000,2,0),"")</f>
        <v>IC-300-WSP-P_PAK</v>
      </c>
    </row>
    <row r="1998" spans="1:10">
      <c r="A1998" s="330">
        <f ca="1">IF(ISNUMBER(SEARCH($L$2,[1]Database!$A1998)),MAX($A$1:A1997)+1,0)</f>
        <v>1994</v>
      </c>
      <c r="B1998" s="625" t="str">
        <f>[1]Database!$A1998</f>
        <v>IC-200-P_PAK</v>
      </c>
      <c r="J1998" s="329" t="str">
        <f ca="1">IFERROR(VLOOKUP(ROWS($J$2:J1998),$A$2:$B$7000,2,0),"")</f>
        <v>IC-200-WSP-P_PAK</v>
      </c>
    </row>
    <row r="1999" spans="1:10">
      <c r="A1999" s="330">
        <f ca="1">IF(ISNUMBER(SEARCH($L$2,[1]Database!$A1999)),MAX($A$1:A1998)+1,0)</f>
        <v>1995</v>
      </c>
      <c r="B1999" s="625" t="str">
        <f>[1]Database!$A1999</f>
        <v>IC-400-WSP-P_PAK</v>
      </c>
      <c r="J1999" s="329" t="str">
        <f ca="1">IFERROR(VLOOKUP(ROWS($J$2:J1999),$A$2:$B$7000,2,0),"")</f>
        <v>IC-400-CSWP-P_PAK</v>
      </c>
    </row>
    <row r="2000" spans="1:10">
      <c r="A2000" s="330">
        <f ca="1">IF(ISNUMBER(SEARCH($L$2,[1]Database!$A2000)),MAX($A$1:A1999)+1,0)</f>
        <v>1996</v>
      </c>
      <c r="B2000" s="625" t="str">
        <f>[1]Database!$A2000</f>
        <v>IC-300-WSP-P_PAK</v>
      </c>
      <c r="J2000" s="329" t="str">
        <f ca="1">IFERROR(VLOOKUP(ROWS($J$2:J2000),$A$2:$B$7000,2,0),"")</f>
        <v>IC-300-CSWP-P_PAK</v>
      </c>
    </row>
    <row r="2001" spans="1:10">
      <c r="A2001" s="330">
        <f ca="1">IF(ISNUMBER(SEARCH($L$2,[1]Database!$A2001)),MAX($A$1:A2000)+1,0)</f>
        <v>1997</v>
      </c>
      <c r="B2001" s="625" t="str">
        <f>[1]Database!$A2001</f>
        <v>IC-200-WSP-P_PAK</v>
      </c>
      <c r="J2001" s="329" t="str">
        <f ca="1">IFERROR(VLOOKUP(ROWS($J$2:J2001),$A$2:$B$7000,2,0),"")</f>
        <v>IC-200-CSWP-P_PAK</v>
      </c>
    </row>
    <row r="2002" spans="1:10">
      <c r="A2002" s="330">
        <f ca="1">IF(ISNUMBER(SEARCH($L$2,[1]Database!$A2002)),MAX($A$1:A2001)+1,0)</f>
        <v>1998</v>
      </c>
      <c r="B2002" s="625" t="str">
        <f>[1]Database!$A2002</f>
        <v>IC-400-CSWP-P_PAK</v>
      </c>
      <c r="J2002" s="329" t="str">
        <f ca="1">IFERROR(VLOOKUP(ROWS($J$2:J2002),$A$2:$B$7000,2,0),"")</f>
        <v>IC-400-CSP-P_PAK</v>
      </c>
    </row>
    <row r="2003" spans="1:10">
      <c r="A2003" s="330">
        <f ca="1">IF(ISNUMBER(SEARCH($L$2,[1]Database!$A2003)),MAX($A$1:A2002)+1,0)</f>
        <v>1999</v>
      </c>
      <c r="B2003" s="625" t="str">
        <f>[1]Database!$A2003</f>
        <v>IC-300-CSWP-P_PAK</v>
      </c>
      <c r="J2003" s="329" t="str">
        <f ca="1">IFERROR(VLOOKUP(ROWS($J$2:J2003),$A$2:$B$7000,2,0),"")</f>
        <v>IC-300-CSP-P_PAK</v>
      </c>
    </row>
    <row r="2004" spans="1:10">
      <c r="A2004" s="330">
        <f ca="1">IF(ISNUMBER(SEARCH($L$2,[1]Database!$A2004)),MAX($A$1:A2003)+1,0)</f>
        <v>2000</v>
      </c>
      <c r="B2004" s="625" t="str">
        <f>[1]Database!$A2004</f>
        <v>IC-200-CSWP-P_PAK</v>
      </c>
      <c r="J2004" s="329" t="str">
        <f ca="1">IFERROR(VLOOKUP(ROWS($J$2:J2004),$A$2:$B$7000,2,0),"")</f>
        <v>IC-200-CSP-P_PAK</v>
      </c>
    </row>
    <row r="2005" spans="1:10">
      <c r="A2005" s="330">
        <f ca="1">IF(ISNUMBER(SEARCH($L$2,[1]Database!$A2005)),MAX($A$1:A2004)+1,0)</f>
        <v>2001</v>
      </c>
      <c r="B2005" s="625" t="str">
        <f>[1]Database!$A2005</f>
        <v>IC-400-CSP-P_PAK</v>
      </c>
      <c r="J2005" s="329" t="str">
        <f ca="1">IFERROR(VLOOKUP(ROWS($J$2:J2005),$A$2:$B$7000,2,0),"")</f>
        <v>IPAC-GL1-W</v>
      </c>
    </row>
    <row r="2006" spans="1:10">
      <c r="A2006" s="330">
        <f ca="1">IF(ISNUMBER(SEARCH($L$2,[1]Database!$A2006)),MAX($A$1:A2005)+1,0)</f>
        <v>2002</v>
      </c>
      <c r="B2006" s="625" t="str">
        <f>[1]Database!$A2006</f>
        <v>IC-300-CSP-P_PAK</v>
      </c>
      <c r="J2006" s="329" t="str">
        <f ca="1">IFERROR(VLOOKUP(ROWS($J$2:J2006),$A$2:$B$7000,2,0),"")</f>
        <v>IPAC-GL1-B-T</v>
      </c>
    </row>
    <row r="2007" spans="1:10">
      <c r="A2007" s="330">
        <f ca="1">IF(ISNUMBER(SEARCH($L$2,[1]Database!$A2007)),MAX($A$1:A2006)+1,0)</f>
        <v>2003</v>
      </c>
      <c r="B2007" s="625" t="str">
        <f>[1]Database!$A2007</f>
        <v>IC-200-CSP-P_PAK</v>
      </c>
      <c r="J2007" s="329" t="str">
        <f ca="1">IFERROR(VLOOKUP(ROWS($J$2:J2007),$A$2:$B$7000,2,0),"")</f>
        <v>STIRP</v>
      </c>
    </row>
    <row r="2008" spans="1:10">
      <c r="A2008" s="330">
        <f ca="1">IF(ISNUMBER(SEARCH($L$2,[1]Database!$A2008)),MAX($A$1:A2007)+1,0)</f>
        <v>2004</v>
      </c>
      <c r="B2008" s="625" t="str">
        <f>[1]Database!$A2008</f>
        <v>IPAC-GL1-W</v>
      </c>
      <c r="J2008" s="329" t="str">
        <f ca="1">IFERROR(VLOOKUP(ROWS($J$2:J2008),$A$2:$B$7000,2,0),"")</f>
        <v>CLF-DIMRFB</v>
      </c>
    </row>
    <row r="2009" spans="1:10">
      <c r="A2009" s="330">
        <f ca="1">IF(ISNUMBER(SEARCH($L$2,[1]Database!$A2009)),MAX($A$1:A2008)+1,0)</f>
        <v>2005</v>
      </c>
      <c r="B2009" s="625" t="str">
        <f>[1]Database!$A2009</f>
        <v>IPAC-GL1-B-T</v>
      </c>
      <c r="J2009" s="329" t="str">
        <f ca="1">IFERROR(VLOOKUP(ROWS($J$2:J2009),$A$2:$B$7000,2,0),"")</f>
        <v>C2NI-MNETRPT</v>
      </c>
    </row>
    <row r="2010" spans="1:10">
      <c r="A2010" s="330">
        <f ca="1">IF(ISNUMBER(SEARCH($L$2,[1]Database!$A2010)),MAX($A$1:A2009)+1,0)</f>
        <v>2006</v>
      </c>
      <c r="B2010" s="625" t="str">
        <f>[1]Database!$A2010</f>
        <v>STIRP</v>
      </c>
      <c r="J2010" s="329" t="str">
        <f ca="1">IFERROR(VLOOKUP(ROWS($J$2:J2010),$A$2:$B$7000,2,0),"")</f>
        <v>C2N-MNETRPT</v>
      </c>
    </row>
    <row r="2011" spans="1:10">
      <c r="A2011" s="330">
        <f ca="1">IF(ISNUMBER(SEARCH($L$2,[1]Database!$A2011)),MAX($A$1:A2010)+1,0)</f>
        <v>2007</v>
      </c>
      <c r="B2011" s="625" t="str">
        <f>[1]Database!$A2011</f>
        <v>CLF-DIMRFB</v>
      </c>
      <c r="J2011" s="329" t="str">
        <f ca="1">IFERROR(VLOOKUP(ROWS($J$2:J2011),$A$2:$B$7000,2,0),"")</f>
        <v>C2N-MNETGW</v>
      </c>
    </row>
    <row r="2012" spans="1:10">
      <c r="A2012" s="330">
        <f ca="1">IF(ISNUMBER(SEARCH($L$2,[1]Database!$A2012)),MAX($A$1:A2011)+1,0)</f>
        <v>2008</v>
      </c>
      <c r="B2012" s="625" t="str">
        <f>[1]Database!$A2012</f>
        <v>C2NI-MNETRPT</v>
      </c>
      <c r="J2012" s="329" t="str">
        <f ca="1">IFERROR(VLOOKUP(ROWS($J$2:J2012),$A$2:$B$7000,2,0),"")</f>
        <v>CLW-SW4RFW-S_ENGRAVED</v>
      </c>
    </row>
    <row r="2013" spans="1:10">
      <c r="A2013" s="330">
        <f ca="1">IF(ISNUMBER(SEARCH($L$2,[1]Database!$A2013)),MAX($A$1:A2012)+1,0)</f>
        <v>2009</v>
      </c>
      <c r="B2013" s="625" t="str">
        <f>[1]Database!$A2013</f>
        <v>C2N-MNETRPT</v>
      </c>
      <c r="J2013" s="329" t="str">
        <f ca="1">IFERROR(VLOOKUP(ROWS($J$2:J2013),$A$2:$B$7000,2,0),"")</f>
        <v>CLW-SW4RFW-S_BLANK</v>
      </c>
    </row>
    <row r="2014" spans="1:10">
      <c r="A2014" s="330">
        <f ca="1">IF(ISNUMBER(SEARCH($L$2,[1]Database!$A2014)),MAX($A$1:A2013)+1,0)</f>
        <v>2010</v>
      </c>
      <c r="B2014" s="625" t="str">
        <f>[1]Database!$A2014</f>
        <v>C2N-MNETGW</v>
      </c>
      <c r="J2014" s="329" t="str">
        <f ca="1">IFERROR(VLOOKUP(ROWS($J$2:J2014),$A$2:$B$7000,2,0),"")</f>
        <v>CLW-SW4RFB-S_ENGRAVED</v>
      </c>
    </row>
    <row r="2015" spans="1:10">
      <c r="A2015" s="330">
        <f ca="1">IF(ISNUMBER(SEARCH($L$2,[1]Database!$A2015)),MAX($A$1:A2014)+1,0)</f>
        <v>2011</v>
      </c>
      <c r="B2015" s="625" t="str">
        <f>[1]Database!$A2015</f>
        <v>CLW-SW4RFW-S_ENGRAVED</v>
      </c>
      <c r="J2015" s="329" t="str">
        <f ca="1">IFERROR(VLOOKUP(ROWS($J$2:J2015),$A$2:$B$7000,2,0),"")</f>
        <v>CLW-SW4RFB-S_BLANK</v>
      </c>
    </row>
    <row r="2016" spans="1:10">
      <c r="A2016" s="330">
        <f ca="1">IF(ISNUMBER(SEARCH($L$2,[1]Database!$A2016)),MAX($A$1:A2015)+1,0)</f>
        <v>2012</v>
      </c>
      <c r="B2016" s="625" t="str">
        <f>[1]Database!$A2016</f>
        <v>CLW-SW4RFW-S_BLANK</v>
      </c>
      <c r="J2016" s="329" t="str">
        <f ca="1">IFERROR(VLOOKUP(ROWS($J$2:J2016),$A$2:$B$7000,2,0),"")</f>
        <v>CLW-SW4RFA-S_ENGRAVED</v>
      </c>
    </row>
    <row r="2017" spans="1:10">
      <c r="A2017" s="330">
        <f ca="1">IF(ISNUMBER(SEARCH($L$2,[1]Database!$A2017)),MAX($A$1:A2016)+1,0)</f>
        <v>2013</v>
      </c>
      <c r="B2017" s="625" t="str">
        <f>[1]Database!$A2017</f>
        <v>CLW-SW4RFB-S_ENGRAVED</v>
      </c>
      <c r="J2017" s="329" t="str">
        <f ca="1">IFERROR(VLOOKUP(ROWS($J$2:J2017),$A$2:$B$7000,2,0),"")</f>
        <v>CLW-SW4RFA-S_BLANK</v>
      </c>
    </row>
    <row r="2018" spans="1:10">
      <c r="A2018" s="330">
        <f ca="1">IF(ISNUMBER(SEARCH($L$2,[1]Database!$A2018)),MAX($A$1:A2017)+1,0)</f>
        <v>2014</v>
      </c>
      <c r="B2018" s="625" t="str">
        <f>[1]Database!$A2018</f>
        <v>CLW-SW4RFB-S_BLANK</v>
      </c>
      <c r="J2018" s="329" t="str">
        <f ca="1">IFERROR(VLOOKUP(ROWS($J$2:J2018),$A$2:$B$7000,2,0),"")</f>
        <v>CLW-SW1RFW-S_ENGRAVED</v>
      </c>
    </row>
    <row r="2019" spans="1:10">
      <c r="A2019" s="330">
        <f ca="1">IF(ISNUMBER(SEARCH($L$2,[1]Database!$A2019)),MAX($A$1:A2018)+1,0)</f>
        <v>2015</v>
      </c>
      <c r="B2019" s="625" t="str">
        <f>[1]Database!$A2019</f>
        <v>CLW-SW4RFA-S_ENGRAVED</v>
      </c>
      <c r="J2019" s="329" t="str">
        <f ca="1">IFERROR(VLOOKUP(ROWS($J$2:J2019),$A$2:$B$7000,2,0),"")</f>
        <v>CLW-SW1RFW-S_BLANK</v>
      </c>
    </row>
    <row r="2020" spans="1:10">
      <c r="A2020" s="330">
        <f ca="1">IF(ISNUMBER(SEARCH($L$2,[1]Database!$A2020)),MAX($A$1:A2019)+1,0)</f>
        <v>2016</v>
      </c>
      <c r="B2020" s="625" t="str">
        <f>[1]Database!$A2020</f>
        <v>CLW-SW4RFA-S_BLANK</v>
      </c>
      <c r="J2020" s="329" t="str">
        <f ca="1">IFERROR(VLOOKUP(ROWS($J$2:J2020),$A$2:$B$7000,2,0),"")</f>
        <v>CLW-SW1RFB-S_ENGRAVED</v>
      </c>
    </row>
    <row r="2021" spans="1:10">
      <c r="A2021" s="330">
        <f ca="1">IF(ISNUMBER(SEARCH($L$2,[1]Database!$A2021)),MAX($A$1:A2020)+1,0)</f>
        <v>2017</v>
      </c>
      <c r="B2021" s="625" t="str">
        <f>[1]Database!$A2021</f>
        <v>CLW-SW1RFW-S_ENGRAVED</v>
      </c>
      <c r="J2021" s="329" t="str">
        <f ca="1">IFERROR(VLOOKUP(ROWS($J$2:J2021),$A$2:$B$7000,2,0),"")</f>
        <v>CLW-SW1RFB-S_BLANK</v>
      </c>
    </row>
    <row r="2022" spans="1:10">
      <c r="A2022" s="330">
        <f ca="1">IF(ISNUMBER(SEARCH($L$2,[1]Database!$A2022)),MAX($A$1:A2021)+1,0)</f>
        <v>2018</v>
      </c>
      <c r="B2022" s="625" t="str">
        <f>[1]Database!$A2022</f>
        <v>CLW-SW1RFW-S_BLANK</v>
      </c>
      <c r="J2022" s="329" t="str">
        <f ca="1">IFERROR(VLOOKUP(ROWS($J$2:J2022),$A$2:$B$7000,2,0),"")</f>
        <v>CLW-SW1RFA-S_ENGRAVED</v>
      </c>
    </row>
    <row r="2023" spans="1:10">
      <c r="A2023" s="330">
        <f ca="1">IF(ISNUMBER(SEARCH($L$2,[1]Database!$A2023)),MAX($A$1:A2022)+1,0)</f>
        <v>2019</v>
      </c>
      <c r="B2023" s="625" t="str">
        <f>[1]Database!$A2023</f>
        <v>CLW-SW1RFB-S_ENGRAVED</v>
      </c>
      <c r="J2023" s="329" t="str">
        <f ca="1">IFERROR(VLOOKUP(ROWS($J$2:J2023),$A$2:$B$7000,2,0),"")</f>
        <v>CLW-SW1RFA-S_BLANK</v>
      </c>
    </row>
    <row r="2024" spans="1:10">
      <c r="A2024" s="330">
        <f ca="1">IF(ISNUMBER(SEARCH($L$2,[1]Database!$A2024)),MAX($A$1:A2023)+1,0)</f>
        <v>2020</v>
      </c>
      <c r="B2024" s="625" t="str">
        <f>[1]Database!$A2024</f>
        <v>CLW-SW1RFB-S_BLANK</v>
      </c>
      <c r="J2024" s="329" t="str">
        <f ca="1">IFERROR(VLOOKUP(ROWS($J$2:J2024),$A$2:$B$7000,2,0),"")</f>
        <v>CLW-SLVS1RFW-S_ENGRAVED</v>
      </c>
    </row>
    <row r="2025" spans="1:10">
      <c r="A2025" s="330">
        <f ca="1">IF(ISNUMBER(SEARCH($L$2,[1]Database!$A2025)),MAX($A$1:A2024)+1,0)</f>
        <v>2021</v>
      </c>
      <c r="B2025" s="625" t="str">
        <f>[1]Database!$A2025</f>
        <v>CLW-SW1RFA-S_ENGRAVED</v>
      </c>
      <c r="J2025" s="329" t="str">
        <f ca="1">IFERROR(VLOOKUP(ROWS($J$2:J2025),$A$2:$B$7000,2,0),"")</f>
        <v>CLW-SLVS1RFW-S_BLANK</v>
      </c>
    </row>
    <row r="2026" spans="1:10">
      <c r="A2026" s="330">
        <f ca="1">IF(ISNUMBER(SEARCH($L$2,[1]Database!$A2026)),MAX($A$1:A2025)+1,0)</f>
        <v>2022</v>
      </c>
      <c r="B2026" s="625" t="str">
        <f>[1]Database!$A2026</f>
        <v>CLW-SW1RFA-S_BLANK</v>
      </c>
      <c r="J2026" s="329" t="str">
        <f ca="1">IFERROR(VLOOKUP(ROWS($J$2:J2026),$A$2:$B$7000,2,0),"")</f>
        <v>CLW-SLVS1RFB-S_ENGRAVED</v>
      </c>
    </row>
    <row r="2027" spans="1:10">
      <c r="A2027" s="330">
        <f ca="1">IF(ISNUMBER(SEARCH($L$2,[1]Database!$A2027)),MAX($A$1:A2026)+1,0)</f>
        <v>2023</v>
      </c>
      <c r="B2027" s="625" t="str">
        <f>[1]Database!$A2027</f>
        <v>CLW-SLVS1RFW-S_ENGRAVED</v>
      </c>
      <c r="J2027" s="329" t="str">
        <f ca="1">IFERROR(VLOOKUP(ROWS($J$2:J2027),$A$2:$B$7000,2,0),"")</f>
        <v>CLW-SLVS1RFB-S_BLANK</v>
      </c>
    </row>
    <row r="2028" spans="1:10">
      <c r="A2028" s="330">
        <f ca="1">IF(ISNUMBER(SEARCH($L$2,[1]Database!$A2028)),MAX($A$1:A2027)+1,0)</f>
        <v>2024</v>
      </c>
      <c r="B2028" s="625" t="str">
        <f>[1]Database!$A2028</f>
        <v>CLW-SLVS1RFW-S_BLANK</v>
      </c>
      <c r="J2028" s="329" t="str">
        <f ca="1">IFERROR(VLOOKUP(ROWS($J$2:J2028),$A$2:$B$7000,2,0),"")</f>
        <v>CLW-SLVS1RFA-S_ENGRAVED</v>
      </c>
    </row>
    <row r="2029" spans="1:10">
      <c r="A2029" s="330">
        <f ca="1">IF(ISNUMBER(SEARCH($L$2,[1]Database!$A2029)),MAX($A$1:A2028)+1,0)</f>
        <v>2025</v>
      </c>
      <c r="B2029" s="625" t="str">
        <f>[1]Database!$A2029</f>
        <v>CLW-SLVS1RFB-S_ENGRAVED</v>
      </c>
      <c r="J2029" s="329" t="str">
        <f ca="1">IFERROR(VLOOKUP(ROWS($J$2:J2029),$A$2:$B$7000,2,0),"")</f>
        <v>CLW-SLVS1RFA-S_BLANK</v>
      </c>
    </row>
    <row r="2030" spans="1:10">
      <c r="A2030" s="330">
        <f ca="1">IF(ISNUMBER(SEARCH($L$2,[1]Database!$A2030)),MAX($A$1:A2029)+1,0)</f>
        <v>2026</v>
      </c>
      <c r="B2030" s="625" t="str">
        <f>[1]Database!$A2030</f>
        <v>CLW-SLVS1RFB-S_BLANK</v>
      </c>
      <c r="J2030" s="329" t="str">
        <f ca="1">IFERROR(VLOOKUP(ROWS($J$2:J2030),$A$2:$B$7000,2,0),"")</f>
        <v>CLW-SLVD1RFW-S_ENGRAVED</v>
      </c>
    </row>
    <row r="2031" spans="1:10">
      <c r="A2031" s="330">
        <f ca="1">IF(ISNUMBER(SEARCH($L$2,[1]Database!$A2031)),MAX($A$1:A2030)+1,0)</f>
        <v>2027</v>
      </c>
      <c r="B2031" s="625" t="str">
        <f>[1]Database!$A2031</f>
        <v>CLW-SLVS1RFA-S_ENGRAVED</v>
      </c>
      <c r="J2031" s="329" t="str">
        <f ca="1">IFERROR(VLOOKUP(ROWS($J$2:J2031),$A$2:$B$7000,2,0),"")</f>
        <v>CLW-SLVD1RFW-S_BLANK</v>
      </c>
    </row>
    <row r="2032" spans="1:10">
      <c r="A2032" s="330">
        <f ca="1">IF(ISNUMBER(SEARCH($L$2,[1]Database!$A2032)),MAX($A$1:A2031)+1,0)</f>
        <v>2028</v>
      </c>
      <c r="B2032" s="625" t="str">
        <f>[1]Database!$A2032</f>
        <v>CLW-SLVS1RFA-S_BLANK</v>
      </c>
      <c r="J2032" s="329" t="str">
        <f ca="1">IFERROR(VLOOKUP(ROWS($J$2:J2032),$A$2:$B$7000,2,0),"")</f>
        <v>CLW-SLVD1RFB-S_ENGRAVED</v>
      </c>
    </row>
    <row r="2033" spans="1:10">
      <c r="A2033" s="330">
        <f ca="1">IF(ISNUMBER(SEARCH($L$2,[1]Database!$A2033)),MAX($A$1:A2032)+1,0)</f>
        <v>2029</v>
      </c>
      <c r="B2033" s="625" t="str">
        <f>[1]Database!$A2033</f>
        <v>CLW-SLVD1RFW-S_ENGRAVED</v>
      </c>
      <c r="J2033" s="329" t="str">
        <f ca="1">IFERROR(VLOOKUP(ROWS($J$2:J2033),$A$2:$B$7000,2,0),"")</f>
        <v>CLW-SLVD1RFB-S_BLANK</v>
      </c>
    </row>
    <row r="2034" spans="1:10">
      <c r="A2034" s="330">
        <f ca="1">IF(ISNUMBER(SEARCH($L$2,[1]Database!$A2034)),MAX($A$1:A2033)+1,0)</f>
        <v>2030</v>
      </c>
      <c r="B2034" s="625" t="str">
        <f>[1]Database!$A2034</f>
        <v>CLW-SLVD1RFW-S_BLANK</v>
      </c>
      <c r="J2034" s="329" t="str">
        <f ca="1">IFERROR(VLOOKUP(ROWS($J$2:J2034),$A$2:$B$7000,2,0),"")</f>
        <v>CLW-SLVD1RFA-S_ENGRAVED</v>
      </c>
    </row>
    <row r="2035" spans="1:10">
      <c r="A2035" s="330">
        <f ca="1">IF(ISNUMBER(SEARCH($L$2,[1]Database!$A2035)),MAX($A$1:A2034)+1,0)</f>
        <v>2031</v>
      </c>
      <c r="B2035" s="625" t="str">
        <f>[1]Database!$A2035</f>
        <v>CLW-SLVD1RFB-S_ENGRAVED</v>
      </c>
      <c r="J2035" s="329" t="str">
        <f ca="1">IFERROR(VLOOKUP(ROWS($J$2:J2035),$A$2:$B$7000,2,0),"")</f>
        <v>CLW-SLVD1RFA-S_BLANK</v>
      </c>
    </row>
    <row r="2036" spans="1:10">
      <c r="A2036" s="330">
        <f ca="1">IF(ISNUMBER(SEARCH($L$2,[1]Database!$A2036)),MAX($A$1:A2035)+1,0)</f>
        <v>2032</v>
      </c>
      <c r="B2036" s="625" t="str">
        <f>[1]Database!$A2036</f>
        <v>CLW-SLVD1RFB-S_BLANK</v>
      </c>
      <c r="J2036" s="329" t="str">
        <f ca="1">IFERROR(VLOOKUP(ROWS($J$2:J2036),$A$2:$B$7000,2,0),"")</f>
        <v>CLW-SWS4RFW-S_ENGRAVED</v>
      </c>
    </row>
    <row r="2037" spans="1:10">
      <c r="A2037" s="330">
        <f ca="1">IF(ISNUMBER(SEARCH($L$2,[1]Database!$A2037)),MAX($A$1:A2036)+1,0)</f>
        <v>2033</v>
      </c>
      <c r="B2037" s="625" t="str">
        <f>[1]Database!$A2037</f>
        <v>CLW-SLVD1RFA-S_ENGRAVED</v>
      </c>
      <c r="J2037" s="329" t="str">
        <f ca="1">IFERROR(VLOOKUP(ROWS($J$2:J2037),$A$2:$B$7000,2,0),"")</f>
        <v>CLW-SWS4RFW-S_BLANK</v>
      </c>
    </row>
    <row r="2038" spans="1:10">
      <c r="A2038" s="330">
        <f ca="1">IF(ISNUMBER(SEARCH($L$2,[1]Database!$A2038)),MAX($A$1:A2037)+1,0)</f>
        <v>2034</v>
      </c>
      <c r="B2038" s="625" t="str">
        <f>[1]Database!$A2038</f>
        <v>CLW-SLVD1RFA-S_BLANK</v>
      </c>
      <c r="J2038" s="329" t="str">
        <f ca="1">IFERROR(VLOOKUP(ROWS($J$2:J2038),$A$2:$B$7000,2,0),"")</f>
        <v>CLW-SWS4RFB-S_ENGRAVED</v>
      </c>
    </row>
    <row r="2039" spans="1:10">
      <c r="A2039" s="330">
        <f ca="1">IF(ISNUMBER(SEARCH($L$2,[1]Database!$A2039)),MAX($A$1:A2038)+1,0)</f>
        <v>2035</v>
      </c>
      <c r="B2039" s="625" t="str">
        <f>[1]Database!$A2039</f>
        <v>CLW-SWS4RFW-S_ENGRAVED</v>
      </c>
      <c r="J2039" s="329" t="str">
        <f ca="1">IFERROR(VLOOKUP(ROWS($J$2:J2039),$A$2:$B$7000,2,0),"")</f>
        <v>CLW-SWS4RFB-S_BLANK</v>
      </c>
    </row>
    <row r="2040" spans="1:10">
      <c r="A2040" s="330">
        <f ca="1">IF(ISNUMBER(SEARCH($L$2,[1]Database!$A2040)),MAX($A$1:A2039)+1,0)</f>
        <v>2036</v>
      </c>
      <c r="B2040" s="625" t="str">
        <f>[1]Database!$A2040</f>
        <v>CLW-SWS4RFW-S_BLANK</v>
      </c>
      <c r="J2040" s="329" t="str">
        <f ca="1">IFERROR(VLOOKUP(ROWS($J$2:J2040),$A$2:$B$7000,2,0),"")</f>
        <v>CLW-SWS4RFA-S_ENGRAVED</v>
      </c>
    </row>
    <row r="2041" spans="1:10">
      <c r="A2041" s="330">
        <f ca="1">IF(ISNUMBER(SEARCH($L$2,[1]Database!$A2041)),MAX($A$1:A2040)+1,0)</f>
        <v>2037</v>
      </c>
      <c r="B2041" s="625" t="str">
        <f>[1]Database!$A2041</f>
        <v>CLW-SWS4RFB-S_ENGRAVED</v>
      </c>
      <c r="J2041" s="329" t="str">
        <f ca="1">IFERROR(VLOOKUP(ROWS($J$2:J2041),$A$2:$B$7000,2,0),"")</f>
        <v>CLW-SWS4RFA-S_BLANK</v>
      </c>
    </row>
    <row r="2042" spans="1:10">
      <c r="A2042" s="330">
        <f ca="1">IF(ISNUMBER(SEARCH($L$2,[1]Database!$A2042)),MAX($A$1:A2041)+1,0)</f>
        <v>2038</v>
      </c>
      <c r="B2042" s="625" t="str">
        <f>[1]Database!$A2042</f>
        <v>CLW-SWS4RFB-S_BLANK</v>
      </c>
      <c r="J2042" s="329" t="str">
        <f ca="1">IFERROR(VLOOKUP(ROWS($J$2:J2042),$A$2:$B$7000,2,0),"")</f>
        <v>CLW-SWS1RFW-S_ENGRAVED</v>
      </c>
    </row>
    <row r="2043" spans="1:10">
      <c r="A2043" s="330">
        <f ca="1">IF(ISNUMBER(SEARCH($L$2,[1]Database!$A2043)),MAX($A$1:A2042)+1,0)</f>
        <v>2039</v>
      </c>
      <c r="B2043" s="625" t="str">
        <f>[1]Database!$A2043</f>
        <v>CLW-SWS4RFA-S_ENGRAVED</v>
      </c>
      <c r="J2043" s="329" t="str">
        <f ca="1">IFERROR(VLOOKUP(ROWS($J$2:J2043),$A$2:$B$7000,2,0),"")</f>
        <v>CLW-SWS1RFW-S_BLANK</v>
      </c>
    </row>
    <row r="2044" spans="1:10">
      <c r="A2044" s="330">
        <f ca="1">IF(ISNUMBER(SEARCH($L$2,[1]Database!$A2044)),MAX($A$1:A2043)+1,0)</f>
        <v>2040</v>
      </c>
      <c r="B2044" s="625" t="str">
        <f>[1]Database!$A2044</f>
        <v>CLW-SWS4RFA-S_BLANK</v>
      </c>
      <c r="J2044" s="329" t="str">
        <f ca="1">IFERROR(VLOOKUP(ROWS($J$2:J2044),$A$2:$B$7000,2,0),"")</f>
        <v>CLW-SWS1RFB-S_ENGRAVED</v>
      </c>
    </row>
    <row r="2045" spans="1:10">
      <c r="A2045" s="330">
        <f ca="1">IF(ISNUMBER(SEARCH($L$2,[1]Database!$A2045)),MAX($A$1:A2044)+1,0)</f>
        <v>2041</v>
      </c>
      <c r="B2045" s="625" t="str">
        <f>[1]Database!$A2045</f>
        <v>CLW-SWS1RFW-S_ENGRAVED</v>
      </c>
      <c r="J2045" s="329" t="str">
        <f ca="1">IFERROR(VLOOKUP(ROWS($J$2:J2045),$A$2:$B$7000,2,0),"")</f>
        <v>CLW-SWS1RFB-S_BLANK</v>
      </c>
    </row>
    <row r="2046" spans="1:10">
      <c r="A2046" s="330">
        <f ca="1">IF(ISNUMBER(SEARCH($L$2,[1]Database!$A2046)),MAX($A$1:A2045)+1,0)</f>
        <v>2042</v>
      </c>
      <c r="B2046" s="625" t="str">
        <f>[1]Database!$A2046</f>
        <v>CLW-SWS1RFW-S_BLANK</v>
      </c>
      <c r="J2046" s="329" t="str">
        <f ca="1">IFERROR(VLOOKUP(ROWS($J$2:J2046),$A$2:$B$7000,2,0),"")</f>
        <v>CLW-SWS1RFA-S_ENGRAVED</v>
      </c>
    </row>
    <row r="2047" spans="1:10">
      <c r="A2047" s="330">
        <f ca="1">IF(ISNUMBER(SEARCH($L$2,[1]Database!$A2047)),MAX($A$1:A2046)+1,0)</f>
        <v>2043</v>
      </c>
      <c r="B2047" s="625" t="str">
        <f>[1]Database!$A2047</f>
        <v>CLW-SWS1RFB-S_ENGRAVED</v>
      </c>
      <c r="J2047" s="329" t="str">
        <f ca="1">IFERROR(VLOOKUP(ROWS($J$2:J2047),$A$2:$B$7000,2,0),"")</f>
        <v>CLW-SWS1RFA-S_BLANK</v>
      </c>
    </row>
    <row r="2048" spans="1:10">
      <c r="A2048" s="330">
        <f ca="1">IF(ISNUMBER(SEARCH($L$2,[1]Database!$A2048)),MAX($A$1:A2047)+1,0)</f>
        <v>2044</v>
      </c>
      <c r="B2048" s="625" t="str">
        <f>[1]Database!$A2048</f>
        <v>CLW-SWS1RFB-S_BLANK</v>
      </c>
      <c r="J2048" s="329" t="str">
        <f ca="1">IFERROR(VLOOKUP(ROWS($J$2:J2048),$A$2:$B$7000,2,0),"")</f>
        <v>CLW-DIMS4RFW-S_ENGRAVED</v>
      </c>
    </row>
    <row r="2049" spans="1:10">
      <c r="A2049" s="330">
        <f ca="1">IF(ISNUMBER(SEARCH($L$2,[1]Database!$A2049)),MAX($A$1:A2048)+1,0)</f>
        <v>2045</v>
      </c>
      <c r="B2049" s="625" t="str">
        <f>[1]Database!$A2049</f>
        <v>CLW-SWS1RFA-S_ENGRAVED</v>
      </c>
      <c r="J2049" s="329" t="str">
        <f ca="1">IFERROR(VLOOKUP(ROWS($J$2:J2049),$A$2:$B$7000,2,0),"")</f>
        <v>CLW-DIMS4RFW-S_BLANK</v>
      </c>
    </row>
    <row r="2050" spans="1:10">
      <c r="A2050" s="330">
        <f ca="1">IF(ISNUMBER(SEARCH($L$2,[1]Database!$A2050)),MAX($A$1:A2049)+1,0)</f>
        <v>2046</v>
      </c>
      <c r="B2050" s="625" t="str">
        <f>[1]Database!$A2050</f>
        <v>CLW-SWS1RFA-S_BLANK</v>
      </c>
      <c r="J2050" s="329" t="str">
        <f ca="1">IFERROR(VLOOKUP(ROWS($J$2:J2050),$A$2:$B$7000,2,0),"")</f>
        <v>CLW-DIMS4RFB-S_ENGRAVED</v>
      </c>
    </row>
    <row r="2051" spans="1:10">
      <c r="A2051" s="330">
        <f ca="1">IF(ISNUMBER(SEARCH($L$2,[1]Database!$A2051)),MAX($A$1:A2050)+1,0)</f>
        <v>2047</v>
      </c>
      <c r="B2051" s="625" t="str">
        <f>[1]Database!$A2051</f>
        <v>CLW-DIMS4RFW-S_ENGRAVED</v>
      </c>
      <c r="J2051" s="329" t="str">
        <f ca="1">IFERROR(VLOOKUP(ROWS($J$2:J2051),$A$2:$B$7000,2,0),"")</f>
        <v>CLW-DIMS4RFB-S_BLANK</v>
      </c>
    </row>
    <row r="2052" spans="1:10">
      <c r="A2052" s="330">
        <f ca="1">IF(ISNUMBER(SEARCH($L$2,[1]Database!$A2052)),MAX($A$1:A2051)+1,0)</f>
        <v>2048</v>
      </c>
      <c r="B2052" s="625" t="str">
        <f>[1]Database!$A2052</f>
        <v>CLW-DIMS4RFW-S_BLANK</v>
      </c>
      <c r="J2052" s="329" t="str">
        <f ca="1">IFERROR(VLOOKUP(ROWS($J$2:J2052),$A$2:$B$7000,2,0),"")</f>
        <v>CLW-DIMS4RFA-S_ENGRAVED</v>
      </c>
    </row>
    <row r="2053" spans="1:10">
      <c r="A2053" s="330">
        <f ca="1">IF(ISNUMBER(SEARCH($L$2,[1]Database!$A2053)),MAX($A$1:A2052)+1,0)</f>
        <v>2049</v>
      </c>
      <c r="B2053" s="625" t="str">
        <f>[1]Database!$A2053</f>
        <v>CLW-DIMS4RFB-S_ENGRAVED</v>
      </c>
      <c r="J2053" s="329" t="str">
        <f ca="1">IFERROR(VLOOKUP(ROWS($J$2:J2053),$A$2:$B$7000,2,0),"")</f>
        <v>CLW-DIMS4RFA-S_BLANK</v>
      </c>
    </row>
    <row r="2054" spans="1:10">
      <c r="A2054" s="330">
        <f ca="1">IF(ISNUMBER(SEARCH($L$2,[1]Database!$A2054)),MAX($A$1:A2053)+1,0)</f>
        <v>2050</v>
      </c>
      <c r="B2054" s="625" t="str">
        <f>[1]Database!$A2054</f>
        <v>CLW-DIMS4RFB-S_BLANK</v>
      </c>
      <c r="J2054" s="329" t="str">
        <f ca="1">IFERROR(VLOOKUP(ROWS($J$2:J2054),$A$2:$B$7000,2,0),"")</f>
        <v>CLW-DIMS1RFW-S_ENGRAVED</v>
      </c>
    </row>
    <row r="2055" spans="1:10">
      <c r="A2055" s="330">
        <f ca="1">IF(ISNUMBER(SEARCH($L$2,[1]Database!$A2055)),MAX($A$1:A2054)+1,0)</f>
        <v>2051</v>
      </c>
      <c r="B2055" s="625" t="str">
        <f>[1]Database!$A2055</f>
        <v>CLW-DIMS4RFA-S_ENGRAVED</v>
      </c>
      <c r="J2055" s="329" t="str">
        <f ca="1">IFERROR(VLOOKUP(ROWS($J$2:J2055),$A$2:$B$7000,2,0),"")</f>
        <v>CLW-DIMS1RFW-S_BLANK</v>
      </c>
    </row>
    <row r="2056" spans="1:10">
      <c r="A2056" s="330">
        <f ca="1">IF(ISNUMBER(SEARCH($L$2,[1]Database!$A2056)),MAX($A$1:A2055)+1,0)</f>
        <v>2052</v>
      </c>
      <c r="B2056" s="625" t="str">
        <f>[1]Database!$A2056</f>
        <v>CLW-DIMS4RFA-S_BLANK</v>
      </c>
      <c r="J2056" s="329" t="str">
        <f ca="1">IFERROR(VLOOKUP(ROWS($J$2:J2056),$A$2:$B$7000,2,0),"")</f>
        <v>CLW-DIMS1RFB-S_ENGRAVED</v>
      </c>
    </row>
    <row r="2057" spans="1:10">
      <c r="A2057" s="330">
        <f ca="1">IF(ISNUMBER(SEARCH($L$2,[1]Database!$A2057)),MAX($A$1:A2056)+1,0)</f>
        <v>2053</v>
      </c>
      <c r="B2057" s="625" t="str">
        <f>[1]Database!$A2057</f>
        <v>CLW-DIMS1RFW-S_ENGRAVED</v>
      </c>
      <c r="J2057" s="329" t="str">
        <f ca="1">IFERROR(VLOOKUP(ROWS($J$2:J2057),$A$2:$B$7000,2,0),"")</f>
        <v>CLW-DIMS1RFB-S_BLANK</v>
      </c>
    </row>
    <row r="2058" spans="1:10">
      <c r="A2058" s="330">
        <f ca="1">IF(ISNUMBER(SEARCH($L$2,[1]Database!$A2058)),MAX($A$1:A2057)+1,0)</f>
        <v>2054</v>
      </c>
      <c r="B2058" s="625" t="str">
        <f>[1]Database!$A2058</f>
        <v>CLW-DIMS1RFW-S_BLANK</v>
      </c>
      <c r="J2058" s="329" t="str">
        <f ca="1">IFERROR(VLOOKUP(ROWS($J$2:J2058),$A$2:$B$7000,2,0),"")</f>
        <v>CLW-DIMS1RFA-S_ENGRAVED</v>
      </c>
    </row>
    <row r="2059" spans="1:10">
      <c r="A2059" s="330">
        <f ca="1">IF(ISNUMBER(SEARCH($L$2,[1]Database!$A2059)),MAX($A$1:A2058)+1,0)</f>
        <v>2055</v>
      </c>
      <c r="B2059" s="625" t="str">
        <f>[1]Database!$A2059</f>
        <v>CLW-DIMS1RFB-S_ENGRAVED</v>
      </c>
      <c r="J2059" s="329" t="str">
        <f ca="1">IFERROR(VLOOKUP(ROWS($J$2:J2059),$A$2:$B$7000,2,0),"")</f>
        <v>CLW-DIMS1RFA-S_BLANK</v>
      </c>
    </row>
    <row r="2060" spans="1:10">
      <c r="A2060" s="330">
        <f ca="1">IF(ISNUMBER(SEARCH($L$2,[1]Database!$A2060)),MAX($A$1:A2059)+1,0)</f>
        <v>2056</v>
      </c>
      <c r="B2060" s="625" t="str">
        <f>[1]Database!$A2060</f>
        <v>CLW-DIMS1RFB-S_BLANK</v>
      </c>
      <c r="J2060" s="329" t="str">
        <f ca="1">IFERROR(VLOOKUP(ROWS($J$2:J2060),$A$2:$B$7000,2,0),"")</f>
        <v>CLW-DIM4RFW-S_ENGRAVED</v>
      </c>
    </row>
    <row r="2061" spans="1:10">
      <c r="A2061" s="330">
        <f ca="1">IF(ISNUMBER(SEARCH($L$2,[1]Database!$A2061)),MAX($A$1:A2060)+1,0)</f>
        <v>2057</v>
      </c>
      <c r="B2061" s="625" t="str">
        <f>[1]Database!$A2061</f>
        <v>CLW-DIMS1RFA-S_ENGRAVED</v>
      </c>
      <c r="J2061" s="329" t="str">
        <f ca="1">IFERROR(VLOOKUP(ROWS($J$2:J2061),$A$2:$B$7000,2,0),"")</f>
        <v>CLW-DIM4RFW-S_BLANK</v>
      </c>
    </row>
    <row r="2062" spans="1:10">
      <c r="A2062" s="330">
        <f ca="1">IF(ISNUMBER(SEARCH($L$2,[1]Database!$A2062)),MAX($A$1:A2061)+1,0)</f>
        <v>2058</v>
      </c>
      <c r="B2062" s="625" t="str">
        <f>[1]Database!$A2062</f>
        <v>CLW-DIMS1RFA-S_BLANK</v>
      </c>
      <c r="J2062" s="329" t="str">
        <f ca="1">IFERROR(VLOOKUP(ROWS($J$2:J2062),$A$2:$B$7000,2,0),"")</f>
        <v>CLW-DIM4RFB-S_ENGRAVED</v>
      </c>
    </row>
    <row r="2063" spans="1:10">
      <c r="A2063" s="330">
        <f ca="1">IF(ISNUMBER(SEARCH($L$2,[1]Database!$A2063)),MAX($A$1:A2062)+1,0)</f>
        <v>2059</v>
      </c>
      <c r="B2063" s="625" t="str">
        <f>[1]Database!$A2063</f>
        <v>CLW-DIM4RFW-S_ENGRAVED</v>
      </c>
      <c r="J2063" s="329" t="str">
        <f ca="1">IFERROR(VLOOKUP(ROWS($J$2:J2063),$A$2:$B$7000,2,0),"")</f>
        <v>CLW-DIM4RFB-S_BLANK</v>
      </c>
    </row>
    <row r="2064" spans="1:10">
      <c r="A2064" s="330">
        <f ca="1">IF(ISNUMBER(SEARCH($L$2,[1]Database!$A2064)),MAX($A$1:A2063)+1,0)</f>
        <v>2060</v>
      </c>
      <c r="B2064" s="625" t="str">
        <f>[1]Database!$A2064</f>
        <v>CLW-DIM4RFW-S_BLANK</v>
      </c>
      <c r="J2064" s="329" t="str">
        <f ca="1">IFERROR(VLOOKUP(ROWS($J$2:J2064),$A$2:$B$7000,2,0),"")</f>
        <v>CLW-DIM4RFA-S_ENGRAVED</v>
      </c>
    </row>
    <row r="2065" spans="1:10">
      <c r="A2065" s="330">
        <f ca="1">IF(ISNUMBER(SEARCH($L$2,[1]Database!$A2065)),MAX($A$1:A2064)+1,0)</f>
        <v>2061</v>
      </c>
      <c r="B2065" s="625" t="str">
        <f>[1]Database!$A2065</f>
        <v>CLW-DIM4RFB-S_ENGRAVED</v>
      </c>
      <c r="J2065" s="329" t="str">
        <f ca="1">IFERROR(VLOOKUP(ROWS($J$2:J2065),$A$2:$B$7000,2,0),"")</f>
        <v>CLW-DIM4RFA-S_BLANK</v>
      </c>
    </row>
    <row r="2066" spans="1:10">
      <c r="A2066" s="330">
        <f ca="1">IF(ISNUMBER(SEARCH($L$2,[1]Database!$A2066)),MAX($A$1:A2065)+1,0)</f>
        <v>2062</v>
      </c>
      <c r="B2066" s="625" t="str">
        <f>[1]Database!$A2066</f>
        <v>CLW-DIM4RFB-S_BLANK</v>
      </c>
      <c r="J2066" s="329" t="str">
        <f ca="1">IFERROR(VLOOKUP(ROWS($J$2:J2066),$A$2:$B$7000,2,0),"")</f>
        <v>CLW-DIM1RFW-S_ENGRAVED</v>
      </c>
    </row>
    <row r="2067" spans="1:10">
      <c r="A2067" s="330">
        <f ca="1">IF(ISNUMBER(SEARCH($L$2,[1]Database!$A2067)),MAX($A$1:A2066)+1,0)</f>
        <v>2063</v>
      </c>
      <c r="B2067" s="625" t="str">
        <f>[1]Database!$A2067</f>
        <v>CLW-DIM4RFA-S_ENGRAVED</v>
      </c>
      <c r="J2067" s="329" t="str">
        <f ca="1">IFERROR(VLOOKUP(ROWS($J$2:J2067),$A$2:$B$7000,2,0),"")</f>
        <v>CLW-DIM1RFW-S_BLANK</v>
      </c>
    </row>
    <row r="2068" spans="1:10">
      <c r="A2068" s="330">
        <f ca="1">IF(ISNUMBER(SEARCH($L$2,[1]Database!$A2068)),MAX($A$1:A2067)+1,0)</f>
        <v>2064</v>
      </c>
      <c r="B2068" s="625" t="str">
        <f>[1]Database!$A2068</f>
        <v>CLW-DIM4RFA-S_BLANK</v>
      </c>
      <c r="J2068" s="329" t="str">
        <f ca="1">IFERROR(VLOOKUP(ROWS($J$2:J2068),$A$2:$B$7000,2,0),"")</f>
        <v>CLW-DIM1RFB-S_ENGRAVED</v>
      </c>
    </row>
    <row r="2069" spans="1:10">
      <c r="A2069" s="330">
        <f ca="1">IF(ISNUMBER(SEARCH($L$2,[1]Database!$A2069)),MAX($A$1:A2068)+1,0)</f>
        <v>2065</v>
      </c>
      <c r="B2069" s="625" t="str">
        <f>[1]Database!$A2069</f>
        <v>CLW-DIM1RFW-S_ENGRAVED</v>
      </c>
      <c r="J2069" s="329" t="str">
        <f ca="1">IFERROR(VLOOKUP(ROWS($J$2:J2069),$A$2:$B$7000,2,0),"")</f>
        <v>CLW-DIM1RFB-S_BLANK</v>
      </c>
    </row>
    <row r="2070" spans="1:10">
      <c r="A2070" s="330">
        <f ca="1">IF(ISNUMBER(SEARCH($L$2,[1]Database!$A2070)),MAX($A$1:A2069)+1,0)</f>
        <v>2066</v>
      </c>
      <c r="B2070" s="625" t="str">
        <f>[1]Database!$A2070</f>
        <v>CLW-DIM1RFW-S_BLANK</v>
      </c>
      <c r="J2070" s="329" t="str">
        <f ca="1">IFERROR(VLOOKUP(ROWS($J$2:J2070),$A$2:$B$7000,2,0),"")</f>
        <v>CLW-DIM1RFA-S_ENGRAVED</v>
      </c>
    </row>
    <row r="2071" spans="1:10">
      <c r="A2071" s="330">
        <f ca="1">IF(ISNUMBER(SEARCH($L$2,[1]Database!$A2071)),MAX($A$1:A2070)+1,0)</f>
        <v>2067</v>
      </c>
      <c r="B2071" s="625" t="str">
        <f>[1]Database!$A2071</f>
        <v>CLW-DIM1RFB-S_ENGRAVED</v>
      </c>
      <c r="J2071" s="329" t="str">
        <f ca="1">IFERROR(VLOOKUP(ROWS($J$2:J2071),$A$2:$B$7000,2,0),"")</f>
        <v>CLW-DIM1RFA-S_BLANK</v>
      </c>
    </row>
    <row r="2072" spans="1:10">
      <c r="A2072" s="330">
        <f ca="1">IF(ISNUMBER(SEARCH($L$2,[1]Database!$A2072)),MAX($A$1:A2071)+1,0)</f>
        <v>2068</v>
      </c>
      <c r="B2072" s="625" t="str">
        <f>[1]Database!$A2072</f>
        <v>CLW-DIM1RFB-S_BLANK</v>
      </c>
      <c r="J2072" s="329" t="str">
        <f ca="1">IFERROR(VLOOKUP(ROWS($J$2:J2072),$A$2:$B$7000,2,0),"")</f>
        <v>HTT-B10X-W-T</v>
      </c>
    </row>
    <row r="2073" spans="1:10">
      <c r="A2073" s="330">
        <f ca="1">IF(ISNUMBER(SEARCH($L$2,[1]Database!$A2073)),MAX($A$1:A2072)+1,0)</f>
        <v>2069</v>
      </c>
      <c r="B2073" s="625" t="str">
        <f>[1]Database!$A2073</f>
        <v>CLW-DIM1RFA-S_ENGRAVED</v>
      </c>
      <c r="J2073" s="329" t="str">
        <f ca="1">IFERROR(VLOOKUP(ROWS($J$2:J2073),$A$2:$B$7000,2,0),"")</f>
        <v>HTT-B10X-B-T</v>
      </c>
    </row>
    <row r="2074" spans="1:10">
      <c r="A2074" s="330">
        <f ca="1">IF(ISNUMBER(SEARCH($L$2,[1]Database!$A2074)),MAX($A$1:A2073)+1,0)</f>
        <v>2070</v>
      </c>
      <c r="B2074" s="625" t="str">
        <f>[1]Database!$A2074</f>
        <v>CLW-DIM1RFA-S_BLANK</v>
      </c>
      <c r="J2074" s="329" t="str">
        <f ca="1">IFERROR(VLOOKUP(ROWS($J$2:J2074),$A$2:$B$7000,2,0),"")</f>
        <v>HTTI-B10X-W-T</v>
      </c>
    </row>
    <row r="2075" spans="1:10">
      <c r="A2075" s="330">
        <f ca="1">IF(ISNUMBER(SEARCH($L$2,[1]Database!$A2075)),MAX($A$1:A2074)+1,0)</f>
        <v>2071</v>
      </c>
      <c r="B2075" s="625" t="str">
        <f>[1]Database!$A2075</f>
        <v>HTT-B10X-W-T</v>
      </c>
      <c r="J2075" s="329" t="str">
        <f ca="1">IFERROR(VLOOKUP(ROWS($J$2:J2075),$A$2:$B$7000,2,0),"")</f>
        <v>HTTI-B10X-B-T</v>
      </c>
    </row>
    <row r="2076" spans="1:10">
      <c r="A2076" s="330">
        <f ca="1">IF(ISNUMBER(SEARCH($L$2,[1]Database!$A2076)),MAX($A$1:A2075)+1,0)</f>
        <v>2072</v>
      </c>
      <c r="B2076" s="625" t="str">
        <f>[1]Database!$A2076</f>
        <v>HTT-B10X-B-T</v>
      </c>
      <c r="J2076" s="329" t="str">
        <f ca="1">IFERROR(VLOOKUP(ROWS($J$2:J2076),$A$2:$B$7000,2,0),"")</f>
        <v>CEN-RFGW-EX-PWE</v>
      </c>
    </row>
    <row r="2077" spans="1:10">
      <c r="A2077" s="330">
        <f ca="1">IF(ISNUMBER(SEARCH($L$2,[1]Database!$A2077)),MAX($A$1:A2076)+1,0)</f>
        <v>2073</v>
      </c>
      <c r="B2077" s="625" t="str">
        <f>[1]Database!$A2077</f>
        <v>HTTI-B10X-W-T</v>
      </c>
      <c r="J2077" s="329" t="str">
        <f ca="1">IFERROR(VLOOKUP(ROWS($J$2:J2077),$A$2:$B$7000,2,0),"")</f>
        <v>CEN-RFGW-EX</v>
      </c>
    </row>
    <row r="2078" spans="1:10">
      <c r="A2078" s="330">
        <f ca="1">IF(ISNUMBER(SEARCH($L$2,[1]Database!$A2078)),MAX($A$1:A2077)+1,0)</f>
        <v>2074</v>
      </c>
      <c r="B2078" s="625" t="str">
        <f>[1]Database!$A2078</f>
        <v>HTTI-B10X-B-T</v>
      </c>
      <c r="J2078" s="329" t="str">
        <f ca="1">IFERROR(VLOOKUP(ROWS($J$2:J2078),$A$2:$B$7000,2,0),"")</f>
        <v>CLW-EXPEX-GD-W-T</v>
      </c>
    </row>
    <row r="2079" spans="1:10">
      <c r="A2079" s="330">
        <f ca="1">IF(ISNUMBER(SEARCH($L$2,[1]Database!$A2079)),MAX($A$1:A2078)+1,0)</f>
        <v>2075</v>
      </c>
      <c r="B2079" s="625" t="str">
        <f>[1]Database!$A2079</f>
        <v>CEN-RFGW-EX-PWE</v>
      </c>
      <c r="J2079" s="329" t="str">
        <f ca="1">IFERROR(VLOOKUP(ROWS($J$2:J2079),$A$2:$B$7000,2,0),"")</f>
        <v>CHV-TSTATEX-W-T</v>
      </c>
    </row>
    <row r="2080" spans="1:10">
      <c r="A2080" s="330">
        <f ca="1">IF(ISNUMBER(SEARCH($L$2,[1]Database!$A2080)),MAX($A$1:A2079)+1,0)</f>
        <v>2076</v>
      </c>
      <c r="B2080" s="625" t="str">
        <f>[1]Database!$A2080</f>
        <v>CEN-RFGW-EX</v>
      </c>
      <c r="J2080" s="329" t="str">
        <f ca="1">IFERROR(VLOOKUP(ROWS($J$2:J2080),$A$2:$B$7000,2,0),"")</f>
        <v>CHV-TSTATEX-FCU-W-T</v>
      </c>
    </row>
    <row r="2081" spans="1:10">
      <c r="A2081" s="330">
        <f ca="1">IF(ISNUMBER(SEARCH($L$2,[1]Database!$A2081)),MAX($A$1:A2080)+1,0)</f>
        <v>2077</v>
      </c>
      <c r="B2081" s="625" t="str">
        <f>[1]Database!$A2081</f>
        <v>CLW-EXPEX-GD-W-T</v>
      </c>
      <c r="J2081" s="329" t="str">
        <f ca="1">IFERROR(VLOOKUP(ROWS($J$2:J2081),$A$2:$B$7000,2,0),"")</f>
        <v>CHV-TSTATEX-FCU-B-T</v>
      </c>
    </row>
    <row r="2082" spans="1:10">
      <c r="A2082" s="330">
        <f ca="1">IF(ISNUMBER(SEARCH($L$2,[1]Database!$A2082)),MAX($A$1:A2081)+1,0)</f>
        <v>2078</v>
      </c>
      <c r="B2082" s="625" t="str">
        <f>[1]Database!$A2082</f>
        <v>CHV-TSTATEX-W-T</v>
      </c>
      <c r="J2082" s="329" t="str">
        <f ca="1">IFERROR(VLOOKUP(ROWS($J$2:J2082),$A$2:$B$7000,2,0),"")</f>
        <v>CHV-TSTATEX-FCU-A-T</v>
      </c>
    </row>
    <row r="2083" spans="1:10">
      <c r="A2083" s="330">
        <f ca="1">IF(ISNUMBER(SEARCH($L$2,[1]Database!$A2083)),MAX($A$1:A2082)+1,0)</f>
        <v>2079</v>
      </c>
      <c r="B2083" s="625" t="str">
        <f>[1]Database!$A2083</f>
        <v>CHV-TSTATEX-FCU-W-T</v>
      </c>
      <c r="J2083" s="329" t="str">
        <f ca="1">IFERROR(VLOOKUP(ROWS($J$2:J2083),$A$2:$B$7000,2,0),"")</f>
        <v>CHV-TSTATEX-B-T</v>
      </c>
    </row>
    <row r="2084" spans="1:10">
      <c r="A2084" s="330">
        <f ca="1">IF(ISNUMBER(SEARCH($L$2,[1]Database!$A2084)),MAX($A$1:A2083)+1,0)</f>
        <v>2080</v>
      </c>
      <c r="B2084" s="625" t="str">
        <f>[1]Database!$A2084</f>
        <v>CHV-TSTATEX-FCU-B-T</v>
      </c>
      <c r="J2084" s="329" t="str">
        <f ca="1">IFERROR(VLOOKUP(ROWS($J$2:J2084),$A$2:$B$7000,2,0),"")</f>
        <v>CHV-TSTATEX-A-T</v>
      </c>
    </row>
    <row r="2085" spans="1:10">
      <c r="A2085" s="330">
        <f ca="1">IF(ISNUMBER(SEARCH($L$2,[1]Database!$A2085)),MAX($A$1:A2084)+1,0)</f>
        <v>2081</v>
      </c>
      <c r="B2085" s="625" t="str">
        <f>[1]Database!$A2085</f>
        <v>CHV-TSTATEX-FCU-A-T</v>
      </c>
      <c r="J2085" s="329" t="str">
        <f ca="1">IFERROR(VLOOKUP(ROWS($J$2:J2085),$A$2:$B$7000,2,0),"")</f>
        <v>CSC-ACEX</v>
      </c>
    </row>
    <row r="2086" spans="1:10">
      <c r="A2086" s="330">
        <f ca="1">IF(ISNUMBER(SEARCH($L$2,[1]Database!$A2086)),MAX($A$1:A2085)+1,0)</f>
        <v>2082</v>
      </c>
      <c r="B2086" s="625" t="str">
        <f>[1]Database!$A2086</f>
        <v>CHV-TSTATEX-B-T</v>
      </c>
      <c r="J2086" s="329" t="str">
        <f ca="1">IFERROR(VLOOKUP(ROWS($J$2:J2086),$A$2:$B$7000,2,0),"")</f>
        <v>CSC-DCEX</v>
      </c>
    </row>
    <row r="2087" spans="1:10">
      <c r="A2087" s="330">
        <f ca="1">IF(ISNUMBER(SEARCH($L$2,[1]Database!$A2087)),MAX($A$1:A2086)+1,0)</f>
        <v>2083</v>
      </c>
      <c r="B2087" s="625" t="str">
        <f>[1]Database!$A2087</f>
        <v>CHV-TSTATEX-A-T</v>
      </c>
      <c r="J2087" s="329" t="str">
        <f ca="1">IFERROR(VLOOKUP(ROWS($J$2:J2087),$A$2:$B$7000,2,0),"")</f>
        <v>UFO-WPR-3ER-DSCE-BLU</v>
      </c>
    </row>
    <row r="2088" spans="1:10">
      <c r="A2088" s="330">
        <f ca="1">IF(ISNUMBER(SEARCH($L$2,[1]Database!$A2088)),MAX($A$1:A2087)+1,0)</f>
        <v>2084</v>
      </c>
      <c r="B2088" s="625" t="str">
        <f>[1]Database!$A2088</f>
        <v>CSC-ACEX</v>
      </c>
      <c r="J2088" s="329" t="str">
        <f ca="1">IFERROR(VLOOKUP(ROWS($J$2:J2088),$A$2:$B$7000,2,0),"")</f>
        <v>UFO-WPR-3ER-DS-BLU</v>
      </c>
    </row>
    <row r="2089" spans="1:10">
      <c r="A2089" s="330">
        <f ca="1">IF(ISNUMBER(SEARCH($L$2,[1]Database!$A2089)),MAX($A$1:A2088)+1,0)</f>
        <v>2085</v>
      </c>
      <c r="B2089" s="625" t="str">
        <f>[1]Database!$A2089</f>
        <v>CSC-DCEX</v>
      </c>
      <c r="J2089" s="329" t="str">
        <f ca="1">IFERROR(VLOOKUP(ROWS($J$2:J2089),$A$2:$B$7000,2,0),"")</f>
        <v>CLWI-KPLEX-BATT</v>
      </c>
    </row>
    <row r="2090" spans="1:10">
      <c r="A2090" s="330">
        <f ca="1">IF(ISNUMBER(SEARCH($L$2,[1]Database!$A2090)),MAX($A$1:A2089)+1,0)</f>
        <v>2086</v>
      </c>
      <c r="B2090" s="625" t="str">
        <f>[1]Database!$A2090</f>
        <v>UFO-WPR-3ER-DSCE-BLU</v>
      </c>
      <c r="J2090" s="329" t="str">
        <f ca="1">IFERROR(VLOOKUP(ROWS($J$2:J2090),$A$2:$B$7000,2,0),"")</f>
        <v>CLWI-KPLEX-W</v>
      </c>
    </row>
    <row r="2091" spans="1:10">
      <c r="A2091" s="330">
        <f ca="1">IF(ISNUMBER(SEARCH($L$2,[1]Database!$A2091)),MAX($A$1:A2090)+1,0)</f>
        <v>2087</v>
      </c>
      <c r="B2091" s="625" t="str">
        <f>[1]Database!$A2091</f>
        <v>UFO-WPR-3ER-DS-BLU</v>
      </c>
      <c r="J2091" s="329" t="str">
        <f ca="1">IFERROR(VLOOKUP(ROWS($J$2:J2091),$A$2:$B$7000,2,0),"")</f>
        <v>CLWI-KPLEX-ANTH</v>
      </c>
    </row>
    <row r="2092" spans="1:10">
      <c r="A2092" s="330">
        <f ca="1">IF(ISNUMBER(SEARCH($L$2,[1]Database!$A2092)),MAX($A$1:A2091)+1,0)</f>
        <v>2088</v>
      </c>
      <c r="B2092" s="625" t="str">
        <f>[1]Database!$A2092</f>
        <v>CLWI-KPLEX-BATT</v>
      </c>
      <c r="J2092" s="329" t="str">
        <f ca="1">IFERROR(VLOOKUP(ROWS($J$2:J2092),$A$2:$B$7000,2,0),"")</f>
        <v>CLWI-SWEX-W</v>
      </c>
    </row>
    <row r="2093" spans="1:10">
      <c r="A2093" s="330">
        <f ca="1">IF(ISNUMBER(SEARCH($L$2,[1]Database!$A2093)),MAX($A$1:A2092)+1,0)</f>
        <v>2089</v>
      </c>
      <c r="B2093" s="625" t="str">
        <f>[1]Database!$A2093</f>
        <v>CLWI-KPLEX-W</v>
      </c>
      <c r="J2093" s="329" t="str">
        <f ca="1">IFERROR(VLOOKUP(ROWS($J$2:J2093),$A$2:$B$7000,2,0),"")</f>
        <v>CLWI-SWEX-ANTH</v>
      </c>
    </row>
    <row r="2094" spans="1:10">
      <c r="A2094" s="330">
        <f ca="1">IF(ISNUMBER(SEARCH($L$2,[1]Database!$A2094)),MAX($A$1:A2093)+1,0)</f>
        <v>2090</v>
      </c>
      <c r="B2094" s="625" t="str">
        <f>[1]Database!$A2094</f>
        <v>CLWI-KPLEX-ANTH</v>
      </c>
      <c r="J2094" s="329" t="str">
        <f ca="1">IFERROR(VLOOKUP(ROWS($J$2:J2094),$A$2:$B$7000,2,0),"")</f>
        <v>CLWI-KPLCN</v>
      </c>
    </row>
    <row r="2095" spans="1:10">
      <c r="A2095" s="330">
        <f ca="1">IF(ISNUMBER(SEARCH($L$2,[1]Database!$A2095)),MAX($A$1:A2094)+1,0)</f>
        <v>2091</v>
      </c>
      <c r="B2095" s="625" t="str">
        <f>[1]Database!$A2095</f>
        <v>CLWI-SWEX-W</v>
      </c>
      <c r="J2095" s="329" t="str">
        <f ca="1">IFERROR(VLOOKUP(ROWS($J$2:J2095),$A$2:$B$7000,2,0),"")</f>
        <v>GLPPA-KP-W-S</v>
      </c>
    </row>
    <row r="2096" spans="1:10">
      <c r="A2096" s="330">
        <f ca="1">IF(ISNUMBER(SEARCH($L$2,[1]Database!$A2096)),MAX($A$1:A2095)+1,0)</f>
        <v>2092</v>
      </c>
      <c r="B2096" s="625" t="str">
        <f>[1]Database!$A2096</f>
        <v>CLWI-SWEX-ANTH</v>
      </c>
      <c r="J2096" s="329" t="str">
        <f ca="1">IFERROR(VLOOKUP(ROWS($J$2:J2096),$A$2:$B$7000,2,0),"")</f>
        <v>GLPPA-KP-B-S</v>
      </c>
    </row>
    <row r="2097" spans="1:10">
      <c r="A2097" s="330">
        <f ca="1">IF(ISNUMBER(SEARCH($L$2,[1]Database!$A2097)),MAX($A$1:A2096)+1,0)</f>
        <v>2093</v>
      </c>
      <c r="B2097" s="625" t="str">
        <f>[1]Database!$A2097</f>
        <v>CLWI-KPLCN</v>
      </c>
      <c r="J2097" s="329" t="str">
        <f ca="1">IFERROR(VLOOKUP(ROWS($J$2:J2097),$A$2:$B$7000,2,0),"")</f>
        <v>GLPPA-KP-A-S</v>
      </c>
    </row>
    <row r="2098" spans="1:10">
      <c r="A2098" s="330">
        <f ca="1">IF(ISNUMBER(SEARCH($L$2,[1]Database!$A2098)),MAX($A$1:A2097)+1,0)</f>
        <v>2094</v>
      </c>
      <c r="B2098" s="625" t="str">
        <f>[1]Database!$A2098</f>
        <v>GLPPA-KP-W-S</v>
      </c>
      <c r="J2098" s="329" t="str">
        <f ca="1">IFERROR(VLOOKUP(ROWS($J$2:J2098),$A$2:$B$7000,2,0),"")</f>
        <v>CLWI-1SW2EX-W</v>
      </c>
    </row>
    <row r="2099" spans="1:10">
      <c r="A2099" s="330">
        <f ca="1">IF(ISNUMBER(SEARCH($L$2,[1]Database!$A2099)),MAX($A$1:A2098)+1,0)</f>
        <v>2095</v>
      </c>
      <c r="B2099" s="625" t="str">
        <f>[1]Database!$A2099</f>
        <v>GLPPA-KP-B-S</v>
      </c>
      <c r="J2099" s="329" t="str">
        <f ca="1">IFERROR(VLOOKUP(ROWS($J$2:J2099),$A$2:$B$7000,2,0),"")</f>
        <v>CLWI-1SW2EX-ANTH</v>
      </c>
    </row>
    <row r="2100" spans="1:10">
      <c r="A2100" s="330">
        <f ca="1">IF(ISNUMBER(SEARCH($L$2,[1]Database!$A2100)),MAX($A$1:A2099)+1,0)</f>
        <v>2096</v>
      </c>
      <c r="B2100" s="625" t="str">
        <f>[1]Database!$A2100</f>
        <v>GLPPA-KP-A-S</v>
      </c>
      <c r="J2100" s="329" t="str">
        <f ca="1">IFERROR(VLOOKUP(ROWS($J$2:J2100),$A$2:$B$7000,2,0),"")</f>
        <v>CLWI-DIMFLVEX-W</v>
      </c>
    </row>
    <row r="2101" spans="1:10">
      <c r="A2101" s="330">
        <f ca="1">IF(ISNUMBER(SEARCH($L$2,[1]Database!$A2101)),MAX($A$1:A2100)+1,0)</f>
        <v>2097</v>
      </c>
      <c r="B2101" s="625" t="str">
        <f>[1]Database!$A2101</f>
        <v>CLWI-1SW2EX-W</v>
      </c>
      <c r="J2101" s="329" t="str">
        <f ca="1">IFERROR(VLOOKUP(ROWS($J$2:J2101),$A$2:$B$7000,2,0),"")</f>
        <v>CLWI-DIMFLVEX-ANTH</v>
      </c>
    </row>
    <row r="2102" spans="1:10">
      <c r="A2102" s="330">
        <f ca="1">IF(ISNUMBER(SEARCH($L$2,[1]Database!$A2102)),MAX($A$1:A2101)+1,0)</f>
        <v>2098</v>
      </c>
      <c r="B2102" s="625" t="str">
        <f>[1]Database!$A2102</f>
        <v>CLWI-1SW2EX-ANTH</v>
      </c>
      <c r="J2102" s="329" t="str">
        <f ca="1">IFERROR(VLOOKUP(ROWS($J$2:J2102),$A$2:$B$7000,2,0),"")</f>
        <v>IM-WCC-M</v>
      </c>
    </row>
    <row r="2103" spans="1:10">
      <c r="A2103" s="330">
        <f ca="1">IF(ISNUMBER(SEARCH($L$2,[1]Database!$A2103)),MAX($A$1:A2102)+1,0)</f>
        <v>2099</v>
      </c>
      <c r="B2103" s="625" t="str">
        <f>[1]Database!$A2103</f>
        <v>CLWI-DIMFLVEX-W</v>
      </c>
      <c r="J2103" s="329" t="str">
        <f ca="1">IFERROR(VLOOKUP(ROWS($J$2:J2103),$A$2:$B$7000,2,0),"")</f>
        <v>IM-WCCV-S-M</v>
      </c>
    </row>
    <row r="2104" spans="1:10">
      <c r="A2104" s="330">
        <f ca="1">IF(ISNUMBER(SEARCH($L$2,[1]Database!$A2104)),MAX($A$1:A2103)+1,0)</f>
        <v>2100</v>
      </c>
      <c r="B2104" s="625" t="str">
        <f>[1]Database!$A2104</f>
        <v>CLWI-DIMFLVEX-ANTH</v>
      </c>
      <c r="J2104" s="329" t="str">
        <f ca="1">IFERROR(VLOOKUP(ROWS($J$2:J2104),$A$2:$B$7000,2,0),"")</f>
        <v>IM-WCCV-M</v>
      </c>
    </row>
    <row r="2105" spans="1:10">
      <c r="A2105" s="330">
        <f ca="1">IF(ISNUMBER(SEARCH($L$2,[1]Database!$A2105)),MAX($A$1:A2104)+1,0)</f>
        <v>2101</v>
      </c>
      <c r="B2105" s="625" t="str">
        <f>[1]Database!$A2105</f>
        <v>IM-WCC-M</v>
      </c>
      <c r="J2105" s="329" t="str">
        <f ca="1">IFERROR(VLOOKUP(ROWS($J$2:J2105),$A$2:$B$7000,2,0),"")</f>
        <v>IM-TCC-M</v>
      </c>
    </row>
    <row r="2106" spans="1:10">
      <c r="A2106" s="330">
        <f ca="1">IF(ISNUMBER(SEARCH($L$2,[1]Database!$A2106)),MAX($A$1:A2105)+1,0)</f>
        <v>2102</v>
      </c>
      <c r="B2106" s="625" t="str">
        <f>[1]Database!$A2106</f>
        <v>IM-WCCV-S-M</v>
      </c>
      <c r="J2106" s="329" t="str">
        <f ca="1">IFERROR(VLOOKUP(ROWS($J$2:J2106),$A$2:$B$7000,2,0),"")</f>
        <v>IM-TCCV-M</v>
      </c>
    </row>
    <row r="2107" spans="1:10">
      <c r="A2107" s="330">
        <f ca="1">IF(ISNUMBER(SEARCH($L$2,[1]Database!$A2107)),MAX($A$1:A2106)+1,0)</f>
        <v>2103</v>
      </c>
      <c r="B2107" s="625" t="str">
        <f>[1]Database!$A2107</f>
        <v>IM-WCCV-M</v>
      </c>
      <c r="J2107" s="329" t="str">
        <f ca="1">IFERROR(VLOOKUP(ROWS($J$2:J2107),$A$2:$B$7000,2,0),"")</f>
        <v>IM-RXV3-M</v>
      </c>
    </row>
    <row r="2108" spans="1:10">
      <c r="A2108" s="330">
        <f ca="1">IF(ISNUMBER(SEARCH($L$2,[1]Database!$A2108)),MAX($A$1:A2107)+1,0)</f>
        <v>2104</v>
      </c>
      <c r="B2108" s="625" t="str">
        <f>[1]Database!$A2108</f>
        <v>IM-TCC-M</v>
      </c>
      <c r="J2108" s="329" t="str">
        <f ca="1">IFERROR(VLOOKUP(ROWS($J$2:J2108),$A$2:$B$7000,2,0),"")</f>
        <v>IM-RXV1-M</v>
      </c>
    </row>
    <row r="2109" spans="1:10">
      <c r="A2109" s="330">
        <f ca="1">IF(ISNUMBER(SEARCH($L$2,[1]Database!$A2109)),MAX($A$1:A2108)+1,0)</f>
        <v>2105</v>
      </c>
      <c r="B2109" s="625" t="str">
        <f>[1]Database!$A2109</f>
        <v>IM-TCCV-M</v>
      </c>
      <c r="J2109" s="329" t="str">
        <f ca="1">IFERROR(VLOOKUP(ROWS($J$2:J2109),$A$2:$B$7000,2,0),"")</f>
        <v>IM-RX3</v>
      </c>
    </row>
    <row r="2110" spans="1:10">
      <c r="A2110" s="330">
        <f ca="1">IF(ISNUMBER(SEARCH($L$2,[1]Database!$A2110)),MAX($A$1:A2109)+1,0)</f>
        <v>2106</v>
      </c>
      <c r="B2110" s="625" t="str">
        <f>[1]Database!$A2110</f>
        <v>IM-RXV3-M</v>
      </c>
      <c r="J2110" s="329" t="str">
        <f ca="1">IFERROR(VLOOKUP(ROWS($J$2:J2110),$A$2:$B$7000,2,0),"")</f>
        <v>IM-RX1</v>
      </c>
    </row>
    <row r="2111" spans="1:10">
      <c r="A2111" s="330">
        <f ca="1">IF(ISNUMBER(SEARCH($L$2,[1]Database!$A2111)),MAX($A$1:A2110)+1,0)</f>
        <v>2107</v>
      </c>
      <c r="B2111" s="625" t="str">
        <f>[1]Database!$A2111</f>
        <v>IM-RXV1-M</v>
      </c>
      <c r="J2111" s="329" t="str">
        <f ca="1">IFERROR(VLOOKUP(ROWS($J$2:J2111),$A$2:$B$7000,2,0),"")</f>
        <v>IMI-FTCC-M-B</v>
      </c>
    </row>
    <row r="2112" spans="1:10">
      <c r="A2112" s="330">
        <f ca="1">IF(ISNUMBER(SEARCH($L$2,[1]Database!$A2112)),MAX($A$1:A2111)+1,0)</f>
        <v>2108</v>
      </c>
      <c r="B2112" s="625" t="str">
        <f>[1]Database!$A2112</f>
        <v>IM-RX3</v>
      </c>
      <c r="J2112" s="329" t="str">
        <f ca="1">IFERROR(VLOOKUP(ROWS($J$2:J2112),$A$2:$B$7000,2,0),"")</f>
        <v>IM-FTCC-M-B</v>
      </c>
    </row>
    <row r="2113" spans="1:10">
      <c r="A2113" s="330">
        <f ca="1">IF(ISNUMBER(SEARCH($L$2,[1]Database!$A2113)),MAX($A$1:A2112)+1,0)</f>
        <v>2109</v>
      </c>
      <c r="B2113" s="625" t="str">
        <f>[1]Database!$A2113</f>
        <v>IM-RX1</v>
      </c>
      <c r="J2113" s="329" t="str">
        <f ca="1">IFERROR(VLOOKUP(ROWS($J$2:J2113),$A$2:$B$7000,2,0),"")</f>
        <v>IMI-FTCCV-M-B</v>
      </c>
    </row>
    <row r="2114" spans="1:10">
      <c r="A2114" s="330">
        <f ca="1">IF(ISNUMBER(SEARCH($L$2,[1]Database!$A2114)),MAX($A$1:A2113)+1,0)</f>
        <v>2110</v>
      </c>
      <c r="B2114" s="625" t="str">
        <f>[1]Database!$A2114</f>
        <v>IMI-FTCC-M-B</v>
      </c>
      <c r="J2114" s="329" t="str">
        <f ca="1">IFERROR(VLOOKUP(ROWS($J$2:J2114),$A$2:$B$7000,2,0),"")</f>
        <v>IM-FTCCV-M-B</v>
      </c>
    </row>
    <row r="2115" spans="1:10">
      <c r="A2115" s="330">
        <f ca="1">IF(ISNUMBER(SEARCH($L$2,[1]Database!$A2115)),MAX($A$1:A2114)+1,0)</f>
        <v>2111</v>
      </c>
      <c r="B2115" s="625" t="str">
        <f>[1]Database!$A2115</f>
        <v>IM-FTCC-M-B</v>
      </c>
      <c r="J2115" s="329" t="str">
        <f ca="1">IFERROR(VLOOKUP(ROWS($J$2:J2115),$A$2:$B$7000,2,0),"")</f>
        <v>CRESCAT-IM-P-DRN-SP500</v>
      </c>
    </row>
    <row r="2116" spans="1:10">
      <c r="A2116" s="330">
        <f ca="1">IF(ISNUMBER(SEARCH($L$2,[1]Database!$A2116)),MAX($A$1:A2115)+1,0)</f>
        <v>2112</v>
      </c>
      <c r="B2116" s="625" t="str">
        <f>[1]Database!$A2116</f>
        <v>IMI-FTCCV-M-B</v>
      </c>
      <c r="J2116" s="329" t="str">
        <f ca="1">IFERROR(VLOOKUP(ROWS($J$2:J2116),$A$2:$B$7000,2,0),"")</f>
        <v>CRESCAT-IM-P-DRN-SP1000</v>
      </c>
    </row>
    <row r="2117" spans="1:10">
      <c r="A2117" s="330">
        <f ca="1">IF(ISNUMBER(SEARCH($L$2,[1]Database!$A2117)),MAX($A$1:A2116)+1,0)</f>
        <v>2113</v>
      </c>
      <c r="B2117" s="625" t="str">
        <f>[1]Database!$A2117</f>
        <v>IM-FTCCV-M-B</v>
      </c>
      <c r="J2117" s="329" t="str">
        <f ca="1">IFERROR(VLOOKUP(ROWS($J$2:J2117),$A$2:$B$7000,2,0),"")</f>
        <v>CLS-EXP-DIMU</v>
      </c>
    </row>
    <row r="2118" spans="1:10">
      <c r="A2118" s="330">
        <f ca="1">IF(ISNUMBER(SEARCH($L$2,[1]Database!$A2118)),MAX($A$1:A2117)+1,0)</f>
        <v>2114</v>
      </c>
      <c r="B2118" s="625" t="str">
        <f>[1]Database!$A2118</f>
        <v>CRESCAT-IM-P-DRN-SP500</v>
      </c>
      <c r="J2118" s="329" t="str">
        <f ca="1">IFERROR(VLOOKUP(ROWS($J$2:J2118),$A$2:$B$7000,2,0),"")</f>
        <v>CLS-EXP-DIM</v>
      </c>
    </row>
    <row r="2119" spans="1:10">
      <c r="A2119" s="330">
        <f ca="1">IF(ISNUMBER(SEARCH($L$2,[1]Database!$A2119)),MAX($A$1:A2118)+1,0)</f>
        <v>2115</v>
      </c>
      <c r="B2119" s="625" t="str">
        <f>[1]Database!$A2119</f>
        <v>CRESCAT-IM-P-DRN-SP1000</v>
      </c>
      <c r="J2119" s="329" t="str">
        <f ca="1">IFERROR(VLOOKUP(ROWS($J$2:J2119),$A$2:$B$7000,2,0),"")</f>
        <v>CLS-EXP-DIMFDB</v>
      </c>
    </row>
    <row r="2120" spans="1:10">
      <c r="A2120" s="330">
        <f ca="1">IF(ISNUMBER(SEARCH($L$2,[1]Database!$A2120)),MAX($A$1:A2119)+1,0)</f>
        <v>2116</v>
      </c>
      <c r="B2120" s="625" t="str">
        <f>[1]Database!$A2120</f>
        <v>CLS-EXP-DIMU</v>
      </c>
      <c r="J2120" s="329" t="str">
        <f ca="1">IFERROR(VLOOKUP(ROWS($J$2:J2120),$A$2:$B$7000,2,0),"")</f>
        <v>CLS-EXP-DIMFLV</v>
      </c>
    </row>
    <row r="2121" spans="1:10">
      <c r="A2121" s="330">
        <f ca="1">IF(ISNUMBER(SEARCH($L$2,[1]Database!$A2121)),MAX($A$1:A2120)+1,0)</f>
        <v>2117</v>
      </c>
      <c r="B2121" s="625" t="str">
        <f>[1]Database!$A2121</f>
        <v>CLS-EXP-DIM</v>
      </c>
      <c r="J2121" s="329" t="str">
        <f ca="1">IFERROR(VLOOKUP(ROWS($J$2:J2121),$A$2:$B$7000,2,0),"")</f>
        <v>CLS-IRHT8</v>
      </c>
    </row>
    <row r="2122" spans="1:10">
      <c r="A2122" s="330">
        <f ca="1">IF(ISNUMBER(SEARCH($L$2,[1]Database!$A2122)),MAX($A$1:A2121)+1,0)</f>
        <v>2118</v>
      </c>
      <c r="B2122" s="625" t="str">
        <f>[1]Database!$A2122</f>
        <v>CLS-EXP-DIMFDB</v>
      </c>
      <c r="J2122" s="329" t="str">
        <f ca="1">IFERROR(VLOOKUP(ROWS($J$2:J2122),$A$2:$B$7000,2,0),"")</f>
        <v>CLS-C6W</v>
      </c>
    </row>
    <row r="2123" spans="1:10">
      <c r="A2123" s="330">
        <f ca="1">IF(ISNUMBER(SEARCH($L$2,[1]Database!$A2123)),MAX($A$1:A2122)+1,0)</f>
        <v>2119</v>
      </c>
      <c r="B2123" s="625" t="str">
        <f>[1]Database!$A2123</f>
        <v>CLS-EXP-DIMFLV</v>
      </c>
      <c r="J2123" s="329" t="str">
        <f ca="1">IFERROR(VLOOKUP(ROWS($J$2:J2123),$A$2:$B$7000,2,0),"")</f>
        <v>CLS-C6B</v>
      </c>
    </row>
    <row r="2124" spans="1:10">
      <c r="A2124" s="330">
        <f ca="1">IF(ISNUMBER(SEARCH($L$2,[1]Database!$A2124)),MAX($A$1:A2123)+1,0)</f>
        <v>2120</v>
      </c>
      <c r="B2124" s="625" t="str">
        <f>[1]Database!$A2124</f>
        <v>CLS-IRHT8</v>
      </c>
      <c r="J2124" s="329" t="str">
        <f ca="1">IFERROR(VLOOKUP(ROWS($J$2:J2124),$A$2:$B$7000,2,0),"")</f>
        <v>CLS-C6A</v>
      </c>
    </row>
    <row r="2125" spans="1:10">
      <c r="A2125" s="330">
        <f ca="1">IF(ISNUMBER(SEARCH($L$2,[1]Database!$A2125)),MAX($A$1:A2124)+1,0)</f>
        <v>2121</v>
      </c>
      <c r="B2125" s="625" t="str">
        <f>[1]Database!$A2125</f>
        <v>CLS-C6W</v>
      </c>
      <c r="J2125" s="329" t="str">
        <f ca="1">IFERROR(VLOOKUP(ROWS($J$2:J2125),$A$2:$B$7000,2,0),"")</f>
        <v>CLS-C6MW</v>
      </c>
    </row>
    <row r="2126" spans="1:10">
      <c r="A2126" s="330">
        <f ca="1">IF(ISNUMBER(SEARCH($L$2,[1]Database!$A2126)),MAX($A$1:A2125)+1,0)</f>
        <v>2122</v>
      </c>
      <c r="B2126" s="625" t="str">
        <f>[1]Database!$A2126</f>
        <v>CLS-C6B</v>
      </c>
      <c r="J2126" s="329" t="str">
        <f ca="1">IFERROR(VLOOKUP(ROWS($J$2:J2126),$A$2:$B$7000,2,0),"")</f>
        <v>CLS-C6MB</v>
      </c>
    </row>
    <row r="2127" spans="1:10">
      <c r="A2127" s="330">
        <f ca="1">IF(ISNUMBER(SEARCH($L$2,[1]Database!$A2127)),MAX($A$1:A2126)+1,0)</f>
        <v>2123</v>
      </c>
      <c r="B2127" s="625" t="str">
        <f>[1]Database!$A2127</f>
        <v>CLS-C6A</v>
      </c>
      <c r="J2127" s="329" t="str">
        <f ca="1">IFERROR(VLOOKUP(ROWS($J$2:J2127),$A$2:$B$7000,2,0),"")</f>
        <v>CLS-C6MA</v>
      </c>
    </row>
    <row r="2128" spans="1:10">
      <c r="A2128" s="330">
        <f ca="1">IF(ISNUMBER(SEARCH($L$2,[1]Database!$A2128)),MAX($A$1:A2127)+1,0)</f>
        <v>2124</v>
      </c>
      <c r="B2128" s="625" t="str">
        <f>[1]Database!$A2128</f>
        <v>CLS-C6MW</v>
      </c>
      <c r="J2128" s="329" t="str">
        <f ca="1">IFERROR(VLOOKUP(ROWS($J$2:J2128),$A$2:$B$7000,2,0),"")</f>
        <v>CLSI-C6MW</v>
      </c>
    </row>
    <row r="2129" spans="1:10">
      <c r="A2129" s="330">
        <f ca="1">IF(ISNUMBER(SEARCH($L$2,[1]Database!$A2129)),MAX($A$1:A2128)+1,0)</f>
        <v>2125</v>
      </c>
      <c r="B2129" s="625" t="str">
        <f>[1]Database!$A2129</f>
        <v>CLS-C6MB</v>
      </c>
      <c r="J2129" s="329" t="str">
        <f ca="1">IFERROR(VLOOKUP(ROWS($J$2:J2129),$A$2:$B$7000,2,0),"")</f>
        <v>CLSI-C6MB</v>
      </c>
    </row>
    <row r="2130" spans="1:10">
      <c r="A2130" s="330">
        <f ca="1">IF(ISNUMBER(SEARCH($L$2,[1]Database!$A2130)),MAX($A$1:A2129)+1,0)</f>
        <v>2126</v>
      </c>
      <c r="B2130" s="625" t="str">
        <f>[1]Database!$A2130</f>
        <v>CLS-C6MA</v>
      </c>
      <c r="J2130" s="329" t="str">
        <f ca="1">IFERROR(VLOOKUP(ROWS($J$2:J2130),$A$2:$B$7000,2,0),"")</f>
        <v>CLSI-C6MA</v>
      </c>
    </row>
    <row r="2131" spans="1:10">
      <c r="A2131" s="330">
        <f ca="1">IF(ISNUMBER(SEARCH($L$2,[1]Database!$A2131)),MAX($A$1:A2130)+1,0)</f>
        <v>2127</v>
      </c>
      <c r="B2131" s="625" t="str">
        <f>[1]Database!$A2131</f>
        <v>CLSI-C6MW</v>
      </c>
      <c r="J2131" s="329" t="str">
        <f ca="1">IFERROR(VLOOKUP(ROWS($J$2:J2131),$A$2:$B$7000,2,0),"")</f>
        <v>CLS-C6MRFW</v>
      </c>
    </row>
    <row r="2132" spans="1:10">
      <c r="A2132" s="330">
        <f ca="1">IF(ISNUMBER(SEARCH($L$2,[1]Database!$A2132)),MAX($A$1:A2131)+1,0)</f>
        <v>2128</v>
      </c>
      <c r="B2132" s="625" t="str">
        <f>[1]Database!$A2132</f>
        <v>CLSI-C6MB</v>
      </c>
      <c r="J2132" s="329" t="str">
        <f ca="1">IFERROR(VLOOKUP(ROWS($J$2:J2132),$A$2:$B$7000,2,0),"")</f>
        <v>CLS-C6MRFB</v>
      </c>
    </row>
    <row r="2133" spans="1:10">
      <c r="A2133" s="330">
        <f ca="1">IF(ISNUMBER(SEARCH($L$2,[1]Database!$A2133)),MAX($A$1:A2132)+1,0)</f>
        <v>2129</v>
      </c>
      <c r="B2133" s="625" t="str">
        <f>[1]Database!$A2133</f>
        <v>CLSI-C6MA</v>
      </c>
      <c r="J2133" s="329" t="str">
        <f ca="1">IFERROR(VLOOKUP(ROWS($J$2:J2133),$A$2:$B$7000,2,0),"")</f>
        <v>CLS-C6MRFA</v>
      </c>
    </row>
    <row r="2134" spans="1:10">
      <c r="A2134" s="330">
        <f ca="1">IF(ISNUMBER(SEARCH($L$2,[1]Database!$A2134)),MAX($A$1:A2133)+1,0)</f>
        <v>2130</v>
      </c>
      <c r="B2134" s="625" t="str">
        <f>[1]Database!$A2134</f>
        <v>CLS-C6MRFW</v>
      </c>
      <c r="J2134" s="329" t="str">
        <f ca="1">IFERROR(VLOOKUP(ROWS($J$2:J2134),$A$2:$B$7000,2,0),"")</f>
        <v>CLSI-C6MRFW</v>
      </c>
    </row>
    <row r="2135" spans="1:10">
      <c r="A2135" s="330">
        <f ca="1">IF(ISNUMBER(SEARCH($L$2,[1]Database!$A2135)),MAX($A$1:A2134)+1,0)</f>
        <v>2131</v>
      </c>
      <c r="B2135" s="625" t="str">
        <f>[1]Database!$A2135</f>
        <v>CLS-C6MRFB</v>
      </c>
      <c r="J2135" s="329" t="str">
        <f ca="1">IFERROR(VLOOKUP(ROWS($J$2:J2135),$A$2:$B$7000,2,0),"")</f>
        <v>CLSI-C6MRFB</v>
      </c>
    </row>
    <row r="2136" spans="1:10">
      <c r="A2136" s="330">
        <f ca="1">IF(ISNUMBER(SEARCH($L$2,[1]Database!$A2136)),MAX($A$1:A2135)+1,0)</f>
        <v>2132</v>
      </c>
      <c r="B2136" s="625" t="str">
        <f>[1]Database!$A2136</f>
        <v>CLS-C6MRFA</v>
      </c>
      <c r="J2136" s="329" t="str">
        <f ca="1">IFERROR(VLOOKUP(ROWS($J$2:J2136),$A$2:$B$7000,2,0),"")</f>
        <v>CLSI-C6MRFA</v>
      </c>
    </row>
    <row r="2137" spans="1:10">
      <c r="A2137" s="330">
        <f ca="1">IF(ISNUMBER(SEARCH($L$2,[1]Database!$A2137)),MAX($A$1:A2136)+1,0)</f>
        <v>2133</v>
      </c>
      <c r="B2137" s="625" t="str">
        <f>[1]Database!$A2137</f>
        <v>CLSI-C6MRFW</v>
      </c>
      <c r="J2137" s="329" t="str">
        <f ca="1">IFERROR(VLOOKUP(ROWS($J$2:J2137),$A$2:$B$7000,2,0),"")</f>
        <v>CLS-C6RFW</v>
      </c>
    </row>
    <row r="2138" spans="1:10">
      <c r="A2138" s="330">
        <f ca="1">IF(ISNUMBER(SEARCH($L$2,[1]Database!$A2138)),MAX($A$1:A2137)+1,0)</f>
        <v>2134</v>
      </c>
      <c r="B2138" s="625" t="str">
        <f>[1]Database!$A2138</f>
        <v>CLSI-C6MRFB</v>
      </c>
      <c r="J2138" s="329" t="str">
        <f ca="1">IFERROR(VLOOKUP(ROWS($J$2:J2138),$A$2:$B$7000,2,0),"")</f>
        <v>CLS-C6RFB</v>
      </c>
    </row>
    <row r="2139" spans="1:10">
      <c r="A2139" s="330">
        <f ca="1">IF(ISNUMBER(SEARCH($L$2,[1]Database!$A2139)),MAX($A$1:A2138)+1,0)</f>
        <v>2135</v>
      </c>
      <c r="B2139" s="625" t="str">
        <f>[1]Database!$A2139</f>
        <v>CLSI-C6MRFA</v>
      </c>
      <c r="J2139" s="329" t="str">
        <f ca="1">IFERROR(VLOOKUP(ROWS($J$2:J2139),$A$2:$B$7000,2,0),"")</f>
        <v>CLS-C6RFA</v>
      </c>
    </row>
    <row r="2140" spans="1:10">
      <c r="A2140" s="330">
        <f ca="1">IF(ISNUMBER(SEARCH($L$2,[1]Database!$A2140)),MAX($A$1:A2139)+1,0)</f>
        <v>2136</v>
      </c>
      <c r="B2140" s="625" t="str">
        <f>[1]Database!$A2140</f>
        <v>CLS-C6RFW</v>
      </c>
      <c r="J2140" s="329" t="str">
        <f ca="1">IFERROR(VLOOKUP(ROWS($J$2:J2140),$A$2:$B$7000,2,0),"")</f>
        <v>CLSI-C6RFW</v>
      </c>
    </row>
    <row r="2141" spans="1:10">
      <c r="A2141" s="330">
        <f ca="1">IF(ISNUMBER(SEARCH($L$2,[1]Database!$A2141)),MAX($A$1:A2140)+1,0)</f>
        <v>2137</v>
      </c>
      <c r="B2141" s="625" t="str">
        <f>[1]Database!$A2141</f>
        <v>CLS-C6RFB</v>
      </c>
      <c r="J2141" s="329" t="str">
        <f ca="1">IFERROR(VLOOKUP(ROWS($J$2:J2141),$A$2:$B$7000,2,0),"")</f>
        <v>CLSI-C6RFB</v>
      </c>
    </row>
    <row r="2142" spans="1:10">
      <c r="A2142" s="330">
        <f ca="1">IF(ISNUMBER(SEARCH($L$2,[1]Database!$A2142)),MAX($A$1:A2141)+1,0)</f>
        <v>2138</v>
      </c>
      <c r="B2142" s="625" t="str">
        <f>[1]Database!$A2142</f>
        <v>CLS-C6RFA</v>
      </c>
      <c r="J2142" s="329" t="str">
        <f ca="1">IFERROR(VLOOKUP(ROWS($J$2:J2142),$A$2:$B$7000,2,0),"")</f>
        <v>CLSI-C6RFA</v>
      </c>
    </row>
    <row r="2143" spans="1:10">
      <c r="A2143" s="330">
        <f ca="1">IF(ISNUMBER(SEARCH($L$2,[1]Database!$A2143)),MAX($A$1:A2142)+1,0)</f>
        <v>2139</v>
      </c>
      <c r="B2143" s="625" t="str">
        <f>[1]Database!$A2143</f>
        <v>CLSI-C6RFW</v>
      </c>
      <c r="J2143" s="329" t="str">
        <f ca="1">IFERROR(VLOOKUP(ROWS($J$2:J2143),$A$2:$B$7000,2,0),"")</f>
        <v>CLSI-C6W</v>
      </c>
    </row>
    <row r="2144" spans="1:10">
      <c r="A2144" s="330">
        <f ca="1">IF(ISNUMBER(SEARCH($L$2,[1]Database!$A2144)),MAX($A$1:A2143)+1,0)</f>
        <v>2140</v>
      </c>
      <c r="B2144" s="625" t="str">
        <f>[1]Database!$A2144</f>
        <v>CLSI-C6RFB</v>
      </c>
      <c r="J2144" s="329" t="str">
        <f ca="1">IFERROR(VLOOKUP(ROWS($J$2:J2144),$A$2:$B$7000,2,0),"")</f>
        <v>CLSI-C6B</v>
      </c>
    </row>
    <row r="2145" spans="1:10">
      <c r="A2145" s="330">
        <f ca="1">IF(ISNUMBER(SEARCH($L$2,[1]Database!$A2145)),MAX($A$1:A2144)+1,0)</f>
        <v>2141</v>
      </c>
      <c r="B2145" s="625" t="str">
        <f>[1]Database!$A2145</f>
        <v>CLSI-C6RFA</v>
      </c>
      <c r="J2145" s="329" t="str">
        <f ca="1">IFERROR(VLOOKUP(ROWS($J$2:J2145),$A$2:$B$7000,2,0),"")</f>
        <v>CLSI-C6A</v>
      </c>
    </row>
    <row r="2146" spans="1:10">
      <c r="A2146" s="330">
        <f ca="1">IF(ISNUMBER(SEARCH($L$2,[1]Database!$A2146)),MAX($A$1:A2145)+1,0)</f>
        <v>2142</v>
      </c>
      <c r="B2146" s="625" t="str">
        <f>[1]Database!$A2146</f>
        <v>CLSI-C6W</v>
      </c>
      <c r="J2146" s="329" t="str">
        <f ca="1">IFERROR(VLOOKUP(ROWS($J$2:J2146),$A$2:$B$7000,2,0),"")</f>
        <v>CBLRA-BRKT-4-H</v>
      </c>
    </row>
    <row r="2147" spans="1:10">
      <c r="A2147" s="330">
        <f ca="1">IF(ISNUMBER(SEARCH($L$2,[1]Database!$A2147)),MAX($A$1:A2146)+1,0)</f>
        <v>2143</v>
      </c>
      <c r="B2147" s="625" t="str">
        <f>[1]Database!$A2147</f>
        <v>CLSI-C6B</v>
      </c>
      <c r="J2147" s="329" t="str">
        <f ca="1">IFERROR(VLOOKUP(ROWS($J$2:J2147),$A$2:$B$7000,2,0),"")</f>
        <v>CBLRA-BRKT-3-H</v>
      </c>
    </row>
    <row r="2148" spans="1:10">
      <c r="A2148" s="330">
        <f ca="1">IF(ISNUMBER(SEARCH($L$2,[1]Database!$A2148)),MAX($A$1:A2147)+1,0)</f>
        <v>2144</v>
      </c>
      <c r="B2148" s="625" t="str">
        <f>[1]Database!$A2148</f>
        <v>CLSI-C6A</v>
      </c>
      <c r="J2148" s="329" t="str">
        <f ca="1">IFERROR(VLOOKUP(ROWS($J$2:J2148),$A$2:$B$7000,2,0),"")</f>
        <v>C2N-IIF-SPMK</v>
      </c>
    </row>
    <row r="2149" spans="1:10">
      <c r="A2149" s="330">
        <f ca="1">IF(ISNUMBER(SEARCH($L$2,[1]Database!$A2149)),MAX($A$1:A2148)+1,0)</f>
        <v>2145</v>
      </c>
      <c r="B2149" s="625" t="str">
        <f>[1]Database!$A2149</f>
        <v>CBLRA-BRKT-4-H</v>
      </c>
      <c r="J2149" s="329" t="str">
        <f ca="1">IFERROR(VLOOKUP(ROWS($J$2:J2149),$A$2:$B$7000,2,0),"")</f>
        <v>HD-SCALER</v>
      </c>
    </row>
    <row r="2150" spans="1:10">
      <c r="A2150" s="330">
        <f ca="1">IF(ISNUMBER(SEARCH($L$2,[1]Database!$A2150)),MAX($A$1:A2149)+1,0)</f>
        <v>2146</v>
      </c>
      <c r="B2150" s="625" t="str">
        <f>[1]Database!$A2150</f>
        <v>CBLRA-BRKT-3-H</v>
      </c>
      <c r="J2150" s="329" t="str">
        <f ca="1">IFERROR(VLOOKUP(ROWS($J$2:J2150),$A$2:$B$7000,2,0),"")</f>
        <v>DVPHD-CUSTOM*</v>
      </c>
    </row>
    <row r="2151" spans="1:10">
      <c r="A2151" s="330">
        <f ca="1">IF(ISNUMBER(SEARCH($L$2,[1]Database!$A2151)),MAX($A$1:A2150)+1,0)</f>
        <v>2147</v>
      </c>
      <c r="B2151" s="625" t="str">
        <f>[1]Database!$A2151</f>
        <v>C2N-IIF-SPMK</v>
      </c>
      <c r="J2151" s="329" t="str">
        <f ca="1">IFERROR(VLOOKUP(ROWS($J$2:J2151),$A$2:$B$7000,2,0),"")</f>
        <v>DVPHD-CUSTOM-GB*</v>
      </c>
    </row>
    <row r="2152" spans="1:10">
      <c r="A2152" s="330">
        <f ca="1">IF(ISNUMBER(SEARCH($L$2,[1]Database!$A2152)),MAX($A$1:A2151)+1,0)</f>
        <v>2148</v>
      </c>
      <c r="B2152" s="625" t="str">
        <f>[1]Database!$A2152</f>
        <v>HD-SCALER</v>
      </c>
      <c r="J2152" s="329" t="str">
        <f ca="1">IFERROR(VLOOKUP(ROWS($J$2:J2152),$A$2:$B$7000,2,0),"")</f>
        <v>CNANT</v>
      </c>
    </row>
    <row r="2153" spans="1:10">
      <c r="A2153" s="330">
        <f ca="1">IF(ISNUMBER(SEARCH($L$2,[1]Database!$A2153)),MAX($A$1:A2152)+1,0)</f>
        <v>2149</v>
      </c>
      <c r="B2153" s="625" t="str">
        <f>[1]Database!$A2153</f>
        <v>DVPHD-CUSTOM*</v>
      </c>
      <c r="J2153" s="329" t="str">
        <f ca="1">IFERROR(VLOOKUP(ROWS($J$2:J2153),$A$2:$B$7000,2,0),"")</f>
        <v>SRD-AMP-1</v>
      </c>
    </row>
    <row r="2154" spans="1:10">
      <c r="A2154" s="330">
        <f ca="1">IF(ISNUMBER(SEARCH($L$2,[1]Database!$A2154)),MAX($A$1:A2153)+1,0)</f>
        <v>2150</v>
      </c>
      <c r="B2154" s="625" t="str">
        <f>[1]Database!$A2154</f>
        <v>DVPHD-CUSTOM-GB*</v>
      </c>
      <c r="J2154" s="329" t="str">
        <f ca="1">IFERROR(VLOOKUP(ROWS($J$2:J2154),$A$2:$B$7000,2,0),"")</f>
        <v>CHV-THSTATW</v>
      </c>
    </row>
    <row r="2155" spans="1:10">
      <c r="A2155" s="330">
        <f ca="1">IF(ISNUMBER(SEARCH($L$2,[1]Database!$A2155)),MAX($A$1:A2154)+1,0)</f>
        <v>2151</v>
      </c>
      <c r="B2155" s="625" t="str">
        <f>[1]Database!$A2155</f>
        <v>CNANT</v>
      </c>
      <c r="J2155" s="329" t="str">
        <f ca="1">IFERROR(VLOOKUP(ROWS($J$2:J2155),$A$2:$B$7000,2,0),"")</f>
        <v>CHV-THSTATB</v>
      </c>
    </row>
    <row r="2156" spans="1:10">
      <c r="A2156" s="330">
        <f ca="1">IF(ISNUMBER(SEARCH($L$2,[1]Database!$A2156)),MAX($A$1:A2155)+1,0)</f>
        <v>2152</v>
      </c>
      <c r="B2156" s="625" t="str">
        <f>[1]Database!$A2156</f>
        <v>SRD-AMP-1</v>
      </c>
      <c r="J2156" s="329" t="str">
        <f ca="1">IFERROR(VLOOKUP(ROWS($J$2:J2156),$A$2:$B$7000,2,0),"")</f>
        <v>CHV-THSTATA</v>
      </c>
    </row>
    <row r="2157" spans="1:10">
      <c r="A2157" s="330">
        <f ca="1">IF(ISNUMBER(SEARCH($L$2,[1]Database!$A2157)),MAX($A$1:A2156)+1,0)</f>
        <v>2153</v>
      </c>
      <c r="B2157" s="625" t="str">
        <f>[1]Database!$A2157</f>
        <v>CHV-THSTATW</v>
      </c>
      <c r="J2157" s="329" t="str">
        <f ca="1">IFERROR(VLOOKUP(ROWS($J$2:J2157),$A$2:$B$7000,2,0),"")</f>
        <v>CHV-TSTATW</v>
      </c>
    </row>
    <row r="2158" spans="1:10">
      <c r="A2158" s="330">
        <f ca="1">IF(ISNUMBER(SEARCH($L$2,[1]Database!$A2158)),MAX($A$1:A2157)+1,0)</f>
        <v>2154</v>
      </c>
      <c r="B2158" s="625" t="str">
        <f>[1]Database!$A2158</f>
        <v>CHV-THSTATB</v>
      </c>
      <c r="J2158" s="329" t="str">
        <f ca="1">IFERROR(VLOOKUP(ROWS($J$2:J2158),$A$2:$B$7000,2,0),"")</f>
        <v>CHV-TSTATB</v>
      </c>
    </row>
    <row r="2159" spans="1:10">
      <c r="A2159" s="330">
        <f ca="1">IF(ISNUMBER(SEARCH($L$2,[1]Database!$A2159)),MAX($A$1:A2158)+1,0)</f>
        <v>2155</v>
      </c>
      <c r="B2159" s="625" t="str">
        <f>[1]Database!$A2159</f>
        <v>CHV-THSTATA</v>
      </c>
      <c r="J2159" s="329" t="str">
        <f ca="1">IFERROR(VLOOKUP(ROWS($J$2:J2159),$A$2:$B$7000,2,0),"")</f>
        <v>CHV-TSTATA</v>
      </c>
    </row>
    <row r="2160" spans="1:10">
      <c r="A2160" s="330">
        <f ca="1">IF(ISNUMBER(SEARCH($L$2,[1]Database!$A2160)),MAX($A$1:A2159)+1,0)</f>
        <v>2156</v>
      </c>
      <c r="B2160" s="625" t="str">
        <f>[1]Database!$A2160</f>
        <v>CHV-TSTATW</v>
      </c>
      <c r="J2160" s="329" t="str">
        <f ca="1">IFERROR(VLOOKUP(ROWS($J$2:J2160),$A$2:$B$7000,2,0),"")</f>
        <v>HD-EXT2-C</v>
      </c>
    </row>
    <row r="2161" spans="1:10">
      <c r="A2161" s="330">
        <f ca="1">IF(ISNUMBER(SEARCH($L$2,[1]Database!$A2161)),MAX($A$1:A2160)+1,0)</f>
        <v>2157</v>
      </c>
      <c r="B2161" s="625" t="str">
        <f>[1]Database!$A2161</f>
        <v>CHV-TSTATB</v>
      </c>
      <c r="J2161" s="329" t="str">
        <f ca="1">IFERROR(VLOOKUP(ROWS($J$2:J2161),$A$2:$B$7000,2,0),"")</f>
        <v>HD-EXT1-C</v>
      </c>
    </row>
    <row r="2162" spans="1:10">
      <c r="A2162" s="330">
        <f ca="1">IF(ISNUMBER(SEARCH($L$2,[1]Database!$A2162)),MAX($A$1:A2161)+1,0)</f>
        <v>2158</v>
      </c>
      <c r="B2162" s="625" t="str">
        <f>[1]Database!$A2162</f>
        <v>CHV-TSTATA</v>
      </c>
      <c r="J2162" s="329" t="str">
        <f ca="1">IFERROR(VLOOKUP(ROWS($J$2:J2162),$A$2:$B$7000,2,0),"")</f>
        <v>HD-TX1-F</v>
      </c>
    </row>
    <row r="2163" spans="1:10">
      <c r="A2163" s="330">
        <f ca="1">IF(ISNUMBER(SEARCH($L$2,[1]Database!$A2163)),MAX($A$1:A2162)+1,0)</f>
        <v>2159</v>
      </c>
      <c r="B2163" s="625" t="str">
        <f>[1]Database!$A2163</f>
        <v>HD-EXT2-C</v>
      </c>
      <c r="J2163" s="329" t="str">
        <f ca="1">IFERROR(VLOOKUP(ROWS($J$2:J2163),$A$2:$B$7000,2,0),"")</f>
        <v>HD-TX3-F</v>
      </c>
    </row>
    <row r="2164" spans="1:10">
      <c r="A2164" s="330">
        <f ca="1">IF(ISNUMBER(SEARCH($L$2,[1]Database!$A2164)),MAX($A$1:A2163)+1,0)</f>
        <v>2160</v>
      </c>
      <c r="B2164" s="625" t="str">
        <f>[1]Database!$A2164</f>
        <v>HD-EXT1-C</v>
      </c>
      <c r="J2164" s="329" t="str">
        <f ca="1">IFERROR(VLOOKUP(ROWS($J$2:J2164),$A$2:$B$7000,2,0),"")</f>
        <v>HD-RX1-F</v>
      </c>
    </row>
    <row r="2165" spans="1:10">
      <c r="A2165" s="330">
        <f ca="1">IF(ISNUMBER(SEARCH($L$2,[1]Database!$A2165)),MAX($A$1:A2164)+1,0)</f>
        <v>2161</v>
      </c>
      <c r="B2165" s="625" t="str">
        <f>[1]Database!$A2165</f>
        <v>HD-TX1-F</v>
      </c>
      <c r="J2165" s="329" t="str">
        <f ca="1">IFERROR(VLOOKUP(ROWS($J$2:J2165),$A$2:$B$7000,2,0),"")</f>
        <v>HD-RX3-F</v>
      </c>
    </row>
    <row r="2166" spans="1:10">
      <c r="A2166" s="330">
        <f ca="1">IF(ISNUMBER(SEARCH($L$2,[1]Database!$A2166)),MAX($A$1:A2165)+1,0)</f>
        <v>2162</v>
      </c>
      <c r="B2166" s="625" t="str">
        <f>[1]Database!$A2166</f>
        <v>HD-TX3-F</v>
      </c>
      <c r="J2166" s="329" t="str">
        <f ca="1">IFERROR(VLOOKUP(ROWS($J$2:J2166),$A$2:$B$7000,2,0),"")</f>
        <v>DMC-HD-DSP</v>
      </c>
    </row>
    <row r="2167" spans="1:10">
      <c r="A2167" s="330">
        <f ca="1">IF(ISNUMBER(SEARCH($L$2,[1]Database!$A2167)),MAX($A$1:A2166)+1,0)</f>
        <v>2163</v>
      </c>
      <c r="B2167" s="625" t="str">
        <f>[1]Database!$A2167</f>
        <v>HD-RX1-F</v>
      </c>
      <c r="F2167" s="338"/>
      <c r="G2167" s="338"/>
      <c r="H2167" s="338"/>
      <c r="I2167" s="338"/>
      <c r="J2167" s="329" t="str">
        <f ca="1">IFERROR(VLOOKUP(ROWS($J$2:J2167),$A$2:$B$7000,2,0),"")</f>
        <v>DMC-HD</v>
      </c>
    </row>
    <row r="2168" spans="1:10">
      <c r="A2168" s="330">
        <f ca="1">IF(ISNUMBER(SEARCH($L$2,[1]Database!$A2168)),MAX($A$1:A2167)+1,0)</f>
        <v>2164</v>
      </c>
      <c r="B2168" s="625" t="str">
        <f>[1]Database!$A2168</f>
        <v>HD-RX3-F</v>
      </c>
      <c r="J2168" s="329" t="str">
        <f ca="1">IFERROR(VLOOKUP(ROWS($J$2:J2168),$A$2:$B$7000,2,0),"")</f>
        <v>CBL-KVGA-L-P-50</v>
      </c>
    </row>
    <row r="2169" spans="1:10">
      <c r="A2169" s="330">
        <f ca="1">IF(ISNUMBER(SEARCH($L$2,[1]Database!$A2169)),MAX($A$1:A2168)+1,0)</f>
        <v>2165</v>
      </c>
      <c r="B2169" s="625" t="str">
        <f>[1]Database!$A2169</f>
        <v>DMC-HD-DSP</v>
      </c>
      <c r="J2169" s="329" t="str">
        <f ca="1">IFERROR(VLOOKUP(ROWS($J$2:J2169),$A$2:$B$7000,2,0),"")</f>
        <v>HBK-3000</v>
      </c>
    </row>
    <row r="2170" spans="1:10">
      <c r="A2170" s="330">
        <f ca="1">IF(ISNUMBER(SEARCH($L$2,[1]Database!$A2170)),MAX($A$1:A2169)+1,0)</f>
        <v>2166</v>
      </c>
      <c r="B2170" s="625" t="str">
        <f>[1]Database!$A2170</f>
        <v>DMC-HD</v>
      </c>
      <c r="F2170" s="338"/>
      <c r="G2170" s="338"/>
      <c r="H2170" s="338"/>
      <c r="I2170" s="338"/>
      <c r="J2170" s="329" t="str">
        <f ca="1">IFERROR(VLOOKUP(ROWS($J$2:J2170),$A$2:$B$7000,2,0),"")</f>
        <v>GLE-FT-2X2</v>
      </c>
    </row>
    <row r="2171" spans="1:10">
      <c r="A2171" s="330">
        <f ca="1">IF(ISNUMBER(SEARCH($L$2,[1]Database!$A2171)),MAX($A$1:A2170)+1,0)</f>
        <v>2167</v>
      </c>
      <c r="B2171" s="625" t="str">
        <f>[1]Database!$A2171</f>
        <v>CBL-KVGA-L-P-50</v>
      </c>
      <c r="J2171" s="329" t="str">
        <f ca="1">IFERROR(VLOOKUP(ROWS($J$2:J2171),$A$2:$B$7000,2,0),"")</f>
        <v>GLE-FT-3X2</v>
      </c>
    </row>
    <row r="2172" spans="1:10">
      <c r="A2172" s="330">
        <f ca="1">IF(ISNUMBER(SEARCH($L$2,[1]Database!$A2172)),MAX($A$1:A2171)+1,0)</f>
        <v>2168</v>
      </c>
      <c r="B2172" s="625" t="str">
        <f>[1]Database!$A2172</f>
        <v>HBK-3000</v>
      </c>
      <c r="J2172" s="329" t="str">
        <f ca="1">IFERROR(VLOOKUP(ROWS($J$2:J2172),$A$2:$B$7000,2,0),"")</f>
        <v>GLPAC-DIMFLV8-PM-CP</v>
      </c>
    </row>
    <row r="2173" spans="1:10">
      <c r="A2173" s="330">
        <f ca="1">IF(ISNUMBER(SEARCH($L$2,[1]Database!$A2173)),MAX($A$1:A2172)+1,0)</f>
        <v>2169</v>
      </c>
      <c r="B2173" s="625" t="str">
        <f>[1]Database!$A2173</f>
        <v>GLE-FT-2X2</v>
      </c>
      <c r="J2173" s="329" t="str">
        <f ca="1">IFERROR(VLOOKUP(ROWS($J$2:J2173),$A$2:$B$7000,2,0),"")</f>
        <v>GLPAC-DIMFLV8-PM</v>
      </c>
    </row>
    <row r="2174" spans="1:10">
      <c r="A2174" s="330">
        <f ca="1">IF(ISNUMBER(SEARCH($L$2,[1]Database!$A2174)),MAX($A$1:A2173)+1,0)</f>
        <v>2170</v>
      </c>
      <c r="B2174" s="625" t="str">
        <f>[1]Database!$A2174</f>
        <v>GLE-FT-3X2</v>
      </c>
      <c r="J2174" s="329" t="str">
        <f ca="1">IFERROR(VLOOKUP(ROWS($J$2:J2174),$A$2:$B$7000,2,0),"")</f>
        <v>GLPAC-DIMFLV8-CP</v>
      </c>
    </row>
    <row r="2175" spans="1:10">
      <c r="A2175" s="330">
        <f ca="1">IF(ISNUMBER(SEARCH($L$2,[1]Database!$A2175)),MAX($A$1:A2174)+1,0)</f>
        <v>2171</v>
      </c>
      <c r="B2175" s="625" t="str">
        <f>[1]Database!$A2175</f>
        <v>GLPAC-DIMFLV8-PM-CP</v>
      </c>
      <c r="J2175" s="329" t="str">
        <f ca="1">IFERROR(VLOOKUP(ROWS($J$2:J2175),$A$2:$B$7000,2,0),"")</f>
        <v>GLPAC-DIMFLV8</v>
      </c>
    </row>
    <row r="2176" spans="1:10">
      <c r="A2176" s="330">
        <f ca="1">IF(ISNUMBER(SEARCH($L$2,[1]Database!$A2176)),MAX($A$1:A2175)+1,0)</f>
        <v>2172</v>
      </c>
      <c r="B2176" s="625" t="str">
        <f>[1]Database!$A2176</f>
        <v>GLPAC-DIMFLV8-PM</v>
      </c>
      <c r="J2176" s="329" t="str">
        <f ca="1">IFERROR(VLOOKUP(ROWS($J$2:J2176),$A$2:$B$7000,2,0),"")</f>
        <v>GLPAC-DIMFLV4-PM-CP</v>
      </c>
    </row>
    <row r="2177" spans="1:10">
      <c r="A2177" s="330">
        <f ca="1">IF(ISNUMBER(SEARCH($L$2,[1]Database!$A2177)),MAX($A$1:A2176)+1,0)</f>
        <v>2173</v>
      </c>
      <c r="B2177" s="625" t="str">
        <f>[1]Database!$A2177</f>
        <v>GLPAC-DIMFLV8-CP</v>
      </c>
      <c r="J2177" s="329" t="str">
        <f ca="1">IFERROR(VLOOKUP(ROWS($J$2:J2177),$A$2:$B$7000,2,0),"")</f>
        <v>GLPAC-DIMFLV4-PM</v>
      </c>
    </row>
    <row r="2178" spans="1:10">
      <c r="A2178" s="330">
        <f ca="1">IF(ISNUMBER(SEARCH($L$2,[1]Database!$A2178)),MAX($A$1:A2177)+1,0)</f>
        <v>2174</v>
      </c>
      <c r="B2178" s="625" t="str">
        <f>[1]Database!$A2178</f>
        <v>GLPAC-DIMFLV8</v>
      </c>
      <c r="J2178" s="329" t="str">
        <f ca="1">IFERROR(VLOOKUP(ROWS($J$2:J2178),$A$2:$B$7000,2,0),"")</f>
        <v>GLPAC-DIMFLV4-CP</v>
      </c>
    </row>
    <row r="2179" spans="1:10">
      <c r="A2179" s="330">
        <f ca="1">IF(ISNUMBER(SEARCH($L$2,[1]Database!$A2179)),MAX($A$1:A2178)+1,0)</f>
        <v>2175</v>
      </c>
      <c r="B2179" s="625" t="str">
        <f>[1]Database!$A2179</f>
        <v>GLPAC-DIMFLV4-PM-CP</v>
      </c>
      <c r="J2179" s="329" t="str">
        <f ca="1">IFERROR(VLOOKUP(ROWS($J$2:J2179),$A$2:$B$7000,2,0),"")</f>
        <v>GLPAC-DIMFLV4</v>
      </c>
    </row>
    <row r="2180" spans="1:10">
      <c r="A2180" s="330">
        <f ca="1">IF(ISNUMBER(SEARCH($L$2,[1]Database!$A2180)),MAX($A$1:A2179)+1,0)</f>
        <v>2176</v>
      </c>
      <c r="B2180" s="625" t="str">
        <f>[1]Database!$A2180</f>
        <v>GLPAC-DIMFLV4-PM</v>
      </c>
      <c r="J2180" s="329" t="str">
        <f ca="1">IFERROR(VLOOKUP(ROWS($J$2:J2180),$A$2:$B$7000,2,0),"")</f>
        <v>GLPX</v>
      </c>
    </row>
    <row r="2181" spans="1:10">
      <c r="A2181" s="330">
        <f ca="1">IF(ISNUMBER(SEARCH($L$2,[1]Database!$A2181)),MAX($A$1:A2180)+1,0)</f>
        <v>2177</v>
      </c>
      <c r="B2181" s="625" t="str">
        <f>[1]Database!$A2181</f>
        <v>GLPAC-DIMFLV4-CP</v>
      </c>
      <c r="J2181" s="329" t="str">
        <f ca="1">IFERROR(VLOOKUP(ROWS($J$2:J2181),$A$2:$B$7000,2,0),"")</f>
        <v>SW-FUSION-RV</v>
      </c>
    </row>
    <row r="2182" spans="1:10">
      <c r="A2182" s="330">
        <f ca="1">IF(ISNUMBER(SEARCH($L$2,[1]Database!$A2182)),MAX($A$1:A2181)+1,0)</f>
        <v>2178</v>
      </c>
      <c r="B2182" s="625" t="str">
        <f>[1]Database!$A2182</f>
        <v>GLPAC-DIMFLV4</v>
      </c>
      <c r="J2182" s="329" t="str">
        <f ca="1">IFERROR(VLOOKUP(ROWS($J$2:J2182),$A$2:$B$7000,2,0),"")</f>
        <v>SW-FUSION-EM</v>
      </c>
    </row>
    <row r="2183" spans="1:10">
      <c r="A2183" s="330">
        <f ca="1">IF(ISNUMBER(SEARCH($L$2,[1]Database!$A2183)),MAX($A$1:A2182)+1,0)</f>
        <v>2179</v>
      </c>
      <c r="B2183" s="625" t="str">
        <f>[1]Database!$A2183</f>
        <v>GLPX</v>
      </c>
      <c r="J2183" s="329" t="str">
        <f ca="1">IFERROR(VLOOKUP(ROWS($J$2:J2183),$A$2:$B$7000,2,0),"")</f>
        <v>MP-FSMIC-B-T-1</v>
      </c>
    </row>
    <row r="2184" spans="1:10">
      <c r="A2184" s="330">
        <f ca="1">IF(ISNUMBER(SEARCH($L$2,[1]Database!$A2184)),MAX($A$1:A2183)+1,0)</f>
        <v>2180</v>
      </c>
      <c r="B2184" s="625" t="str">
        <f>[1]Database!$A2184</f>
        <v>SW-FUSION-RV</v>
      </c>
      <c r="J2184" s="329" t="str">
        <f ca="1">IFERROR(VLOOKUP(ROWS($J$2:J2184),$A$2:$B$7000,2,0),"")</f>
        <v>MP-FS100_PAK</v>
      </c>
    </row>
    <row r="2185" spans="1:10">
      <c r="A2185" s="330">
        <f ca="1">IF(ISNUMBER(SEARCH($L$2,[1]Database!$A2185)),MAX($A$1:A2184)+1,0)</f>
        <v>2181</v>
      </c>
      <c r="B2185" s="625" t="str">
        <f>[1]Database!$A2185</f>
        <v>SW-FUSION-EM</v>
      </c>
      <c r="J2185" s="329" t="str">
        <f ca="1">IFERROR(VLOOKUP(ROWS($J$2:J2185),$A$2:$B$7000,2,0),"")</f>
        <v>MP-FS-RX1-1</v>
      </c>
    </row>
    <row r="2186" spans="1:10">
      <c r="A2186" s="330">
        <f ca="1">IF(ISNUMBER(SEARCH($L$2,[1]Database!$A2186)),MAX($A$1:A2185)+1,0)</f>
        <v>2182</v>
      </c>
      <c r="B2186" s="625" t="str">
        <f>[1]Database!$A2186</f>
        <v>MP-FSMIC-B-T-1</v>
      </c>
      <c r="J2186" s="329" t="str">
        <f ca="1">IFERROR(VLOOKUP(ROWS($J$2:J2186),$A$2:$B$7000,2,0),"")</f>
        <v>MP-FS-PAS</v>
      </c>
    </row>
    <row r="2187" spans="1:10">
      <c r="A2187" s="330">
        <f ca="1">IF(ISNUMBER(SEARCH($L$2,[1]Database!$A2187)),MAX($A$1:A2186)+1,0)</f>
        <v>2183</v>
      </c>
      <c r="B2187" s="625" t="str">
        <f>[1]Database!$A2187</f>
        <v>MP-FS100_PAK</v>
      </c>
      <c r="J2187" s="329" t="str">
        <f ca="1">IFERROR(VLOOKUP(ROWS($J$2:J2187),$A$2:$B$7000,2,0),"")</f>
        <v>MP-FSIR-W-T-1</v>
      </c>
    </row>
    <row r="2188" spans="1:10">
      <c r="A2188" s="330">
        <f ca="1">IF(ISNUMBER(SEARCH($L$2,[1]Database!$A2188)),MAX($A$1:A2187)+1,0)</f>
        <v>2184</v>
      </c>
      <c r="B2188" s="625" t="str">
        <f>[1]Database!$A2188</f>
        <v>MP-FS-RX1-1</v>
      </c>
      <c r="J2188" s="329" t="str">
        <f ca="1">IFERROR(VLOOKUP(ROWS($J$2:J2188),$A$2:$B$7000,2,0),"")</f>
        <v>MP-FS200_PAK</v>
      </c>
    </row>
    <row r="2189" spans="1:10">
      <c r="A2189" s="330">
        <f ca="1">IF(ISNUMBER(SEARCH($L$2,[1]Database!$A2189)),MAX($A$1:A2188)+1,0)</f>
        <v>2185</v>
      </c>
      <c r="B2189" s="625" t="str">
        <f>[1]Database!$A2189</f>
        <v>MP-FS-PAS</v>
      </c>
      <c r="J2189" s="329" t="str">
        <f ca="1">IFERROR(VLOOKUP(ROWS($J$2:J2189),$A$2:$B$7000,2,0),"")</f>
        <v>MP-FS-RX2-1</v>
      </c>
    </row>
    <row r="2190" spans="1:10">
      <c r="A2190" s="330">
        <f ca="1">IF(ISNUMBER(SEARCH($L$2,[1]Database!$A2190)),MAX($A$1:A2189)+1,0)</f>
        <v>2186</v>
      </c>
      <c r="B2190" s="625" t="str">
        <f>[1]Database!$A2190</f>
        <v>MP-FSIR-W-T-1</v>
      </c>
      <c r="J2190" s="329" t="str">
        <f ca="1">IFERROR(VLOOKUP(ROWS($J$2:J2190),$A$2:$B$7000,2,0),"")</f>
        <v>MP-FSDS2-B-T-1</v>
      </c>
    </row>
    <row r="2191" spans="1:10">
      <c r="A2191" s="330">
        <f ca="1">IF(ISNUMBER(SEARCH($L$2,[1]Database!$A2191)),MAX($A$1:A2190)+1,0)</f>
        <v>2187</v>
      </c>
      <c r="B2191" s="625" t="str">
        <f>[1]Database!$A2191</f>
        <v>MP-FS200_PAK</v>
      </c>
      <c r="J2191" s="329" t="str">
        <f ca="1">IFERROR(VLOOKUP(ROWS($J$2:J2191),$A$2:$B$7000,2,0),"")</f>
        <v>SRD-CPL-4</v>
      </c>
    </row>
    <row r="2192" spans="1:10">
      <c r="A2192" s="330">
        <f ca="1">IF(ISNUMBER(SEARCH($L$2,[1]Database!$A2192)),MAX($A$1:A2191)+1,0)</f>
        <v>2188</v>
      </c>
      <c r="B2192" s="625" t="str">
        <f>[1]Database!$A2192</f>
        <v>MP-FS-RX2-1</v>
      </c>
      <c r="J2192" s="329" t="str">
        <f ca="1">IFERROR(VLOOKUP(ROWS($J$2:J2192),$A$2:$B$7000,2,0),"")</f>
        <v>SRD-SPL-4</v>
      </c>
    </row>
    <row r="2193" spans="1:10">
      <c r="A2193" s="330">
        <f ca="1">IF(ISNUMBER(SEARCH($L$2,[1]Database!$A2193)),MAX($A$1:A2192)+1,0)</f>
        <v>2189</v>
      </c>
      <c r="B2193" s="625" t="str">
        <f>[1]Database!$A2193</f>
        <v>MP-FSDS2-B-T-1</v>
      </c>
      <c r="J2193" s="329" t="str">
        <f ca="1">IFERROR(VLOOKUP(ROWS($J$2:J2193),$A$2:$B$7000,2,0),"")</f>
        <v>C2N-TFM</v>
      </c>
    </row>
    <row r="2194" spans="1:10">
      <c r="A2194" s="330">
        <f ca="1">IF(ISNUMBER(SEARCH($L$2,[1]Database!$A2194)),MAX($A$1:A2193)+1,0)</f>
        <v>2190</v>
      </c>
      <c r="B2194" s="625" t="str">
        <f>[1]Database!$A2194</f>
        <v>SRD-CPL-4</v>
      </c>
      <c r="J2194" s="329" t="str">
        <f ca="1">IFERROR(VLOOKUP(ROWS($J$2:J2194),$A$2:$B$7000,2,0),"")</f>
        <v>C2N-IRGW-F</v>
      </c>
    </row>
    <row r="2195" spans="1:10">
      <c r="A2195" s="330">
        <f ca="1">IF(ISNUMBER(SEARCH($L$2,[1]Database!$A2195)),MAX($A$1:A2194)+1,0)</f>
        <v>2191</v>
      </c>
      <c r="B2195" s="625" t="str">
        <f>[1]Database!$A2195</f>
        <v>SRD-SPL-4</v>
      </c>
      <c r="J2195" s="329" t="str">
        <f ca="1">IFERROR(VLOOKUP(ROWS($J$2:J2195),$A$2:$B$7000,2,0),"")</f>
        <v>CNLDAB-4A</v>
      </c>
    </row>
    <row r="2196" spans="1:10">
      <c r="A2196" s="330">
        <f ca="1">IF(ISNUMBER(SEARCH($L$2,[1]Database!$A2196)),MAX($A$1:A2195)+1,0)</f>
        <v>2192</v>
      </c>
      <c r="B2196" s="625" t="str">
        <f>[1]Database!$A2196</f>
        <v>C2N-TFM</v>
      </c>
      <c r="J2196" s="329" t="str">
        <f ca="1">IFERROR(VLOOKUP(ROWS($J$2:J2196),$A$2:$B$7000,2,0),"")</f>
        <v>C2N-FT-TPS4-U-B</v>
      </c>
    </row>
    <row r="2197" spans="1:10">
      <c r="A2197" s="330">
        <f ca="1">IF(ISNUMBER(SEARCH($L$2,[1]Database!$A2197)),MAX($A$1:A2196)+1,0)</f>
        <v>2193</v>
      </c>
      <c r="B2197" s="625" t="str">
        <f>[1]Database!$A2197</f>
        <v>C2N-IRGW-F</v>
      </c>
      <c r="J2197" s="329" t="str">
        <f ca="1">IFERROR(VLOOKUP(ROWS($J$2:J2197),$A$2:$B$7000,2,0),"")</f>
        <v>C2N-FT-TPS4-BALUM</v>
      </c>
    </row>
    <row r="2198" spans="1:10">
      <c r="A2198" s="330">
        <f ca="1">IF(ISNUMBER(SEARCH($L$2,[1]Database!$A2198)),MAX($A$1:A2197)+1,0)</f>
        <v>2194</v>
      </c>
      <c r="B2198" s="625" t="str">
        <f>[1]Database!$A2198</f>
        <v>CNLDAB-4A</v>
      </c>
      <c r="J2198" s="329" t="str">
        <f ca="1">IFERROR(VLOOKUP(ROWS($J$2:J2198),$A$2:$B$7000,2,0),"")</f>
        <v>C2N-FT-TPS4-B</v>
      </c>
    </row>
    <row r="2199" spans="1:10">
      <c r="A2199" s="330">
        <f ca="1">IF(ISNUMBER(SEARCH($L$2,[1]Database!$A2199)),MAX($A$1:A2198)+1,0)</f>
        <v>2195</v>
      </c>
      <c r="B2199" s="625" t="str">
        <f>[1]Database!$A2199</f>
        <v>C2N-FT-TPS4-U-B</v>
      </c>
      <c r="J2199" s="329" t="str">
        <f ca="1">IFERROR(VLOOKUP(ROWS($J$2:J2199),$A$2:$B$7000,2,0),"")</f>
        <v>FT-PWR-D-BALUM</v>
      </c>
    </row>
    <row r="2200" spans="1:10">
      <c r="A2200" s="330">
        <f ca="1">IF(ISNUMBER(SEARCH($L$2,[1]Database!$A2200)),MAX($A$1:A2199)+1,0)</f>
        <v>2196</v>
      </c>
      <c r="B2200" s="625" t="str">
        <f>[1]Database!$A2200</f>
        <v>C2N-FT-TPS4-BALUM</v>
      </c>
      <c r="J2200" s="329" t="str">
        <f ca="1">IFERROR(VLOOKUP(ROWS($J$2:J2200),$A$2:$B$7000,2,0),"")</f>
        <v>FT-PWR-D-B</v>
      </c>
    </row>
    <row r="2201" spans="1:10">
      <c r="A2201" s="330">
        <f ca="1">IF(ISNUMBER(SEARCH($L$2,[1]Database!$A2201)),MAX($A$1:A2200)+1,0)</f>
        <v>2197</v>
      </c>
      <c r="B2201" s="625" t="str">
        <f>[1]Database!$A2201</f>
        <v>C2N-FT-TPS4-B</v>
      </c>
      <c r="J2201" s="329" t="str">
        <f ca="1">IFERROR(VLOOKUP(ROWS($J$2:J2201),$A$2:$B$7000,2,0),"")</f>
        <v>FT-PWR-D-LG-BALUM</v>
      </c>
    </row>
    <row r="2202" spans="1:10">
      <c r="A2202" s="330">
        <f ca="1">IF(ISNUMBER(SEARCH($L$2,[1]Database!$A2202)),MAX($A$1:A2201)+1,0)</f>
        <v>2198</v>
      </c>
      <c r="B2202" s="625" t="str">
        <f>[1]Database!$A2202</f>
        <v>FT-PWR-D-BALUM</v>
      </c>
      <c r="J2202" s="329" t="str">
        <f ca="1">IFERROR(VLOOKUP(ROWS($J$2:J2202),$A$2:$B$7000,2,0),"")</f>
        <v>FT-PWR-D-LG-B</v>
      </c>
    </row>
    <row r="2203" spans="1:10">
      <c r="A2203" s="330">
        <f ca="1">IF(ISNUMBER(SEARCH($L$2,[1]Database!$A2203)),MAX($A$1:A2202)+1,0)</f>
        <v>2199</v>
      </c>
      <c r="B2203" s="625" t="str">
        <f>[1]Database!$A2203</f>
        <v>FT-PWR-D-B</v>
      </c>
      <c r="J2203" s="329" t="str">
        <f ca="1">IFERROR(VLOOKUP(ROWS($J$2:J2203),$A$2:$B$7000,2,0),"")</f>
        <v>FTI-PWR-D-BALUM</v>
      </c>
    </row>
    <row r="2204" spans="1:10">
      <c r="A2204" s="330">
        <f ca="1">IF(ISNUMBER(SEARCH($L$2,[1]Database!$A2204)),MAX($A$1:A2203)+1,0)</f>
        <v>2200</v>
      </c>
      <c r="B2204" s="625" t="str">
        <f>[1]Database!$A2204</f>
        <v>FT-PWR-D-LG-BALUM</v>
      </c>
      <c r="J2204" s="329" t="str">
        <f ca="1">IFERROR(VLOOKUP(ROWS($J$2:J2204),$A$2:$B$7000,2,0),"")</f>
        <v>FTI-PWR-D-B</v>
      </c>
    </row>
    <row r="2205" spans="1:10">
      <c r="A2205" s="330">
        <f ca="1">IF(ISNUMBER(SEARCH($L$2,[1]Database!$A2205)),MAX($A$1:A2204)+1,0)</f>
        <v>2201</v>
      </c>
      <c r="B2205" s="625" t="str">
        <f>[1]Database!$A2205</f>
        <v>FT-PWR-D-LG-B</v>
      </c>
      <c r="J2205" s="329" t="str">
        <f ca="1">IFERROR(VLOOKUP(ROWS($J$2:J2205),$A$2:$B$7000,2,0),"")</f>
        <v>C2N-FTB-D-BALUM</v>
      </c>
    </row>
    <row r="2206" spans="1:10">
      <c r="A2206" s="330">
        <f ca="1">IF(ISNUMBER(SEARCH($L$2,[1]Database!$A2206)),MAX($A$1:A2205)+1,0)</f>
        <v>2202</v>
      </c>
      <c r="B2206" s="625" t="str">
        <f>[1]Database!$A2206</f>
        <v>FTI-PWR-D-BALUM</v>
      </c>
      <c r="J2206" s="329" t="str">
        <f ca="1">IFERROR(VLOOKUP(ROWS($J$2:J2206),$A$2:$B$7000,2,0),"")</f>
        <v>C2N-FTB-D-B</v>
      </c>
    </row>
    <row r="2207" spans="1:10">
      <c r="A2207" s="330">
        <f ca="1">IF(ISNUMBER(SEARCH($L$2,[1]Database!$A2207)),MAX($A$1:A2206)+1,0)</f>
        <v>2203</v>
      </c>
      <c r="B2207" s="625" t="str">
        <f>[1]Database!$A2207</f>
        <v>FTI-PWR-D-B</v>
      </c>
      <c r="J2207" s="329" t="str">
        <f ca="1">IFERROR(VLOOKUP(ROWS($J$2:J2207),$A$2:$B$7000,2,0),"")</f>
        <v>QMI-FTCMK</v>
      </c>
    </row>
    <row r="2208" spans="1:10">
      <c r="A2208" s="330">
        <f ca="1">IF(ISNUMBER(SEARCH($L$2,[1]Database!$A2208)),MAX($A$1:A2207)+1,0)</f>
        <v>2204</v>
      </c>
      <c r="B2208" s="625" t="str">
        <f>[1]Database!$A2208</f>
        <v>C2N-FTB-D-BALUM</v>
      </c>
      <c r="J2208" s="329" t="str">
        <f ca="1">IFERROR(VLOOKUP(ROWS($J$2:J2208),$A$2:$B$7000,2,0),"")</f>
        <v>QM-FTCMK</v>
      </c>
    </row>
    <row r="2209" spans="1:10">
      <c r="A2209" s="330">
        <f ca="1">IF(ISNUMBER(SEARCH($L$2,[1]Database!$A2209)),MAX($A$1:A2208)+1,0)</f>
        <v>2205</v>
      </c>
      <c r="B2209" s="625" t="str">
        <f>[1]Database!$A2209</f>
        <v>C2N-FTB-D-B</v>
      </c>
      <c r="J2209" s="329" t="str">
        <f ca="1">IFERROR(VLOOKUP(ROWS($J$2:J2209),$A$2:$B$7000,2,0),"")</f>
        <v>DM-MDA-64-FANTRAY</v>
      </c>
    </row>
    <row r="2210" spans="1:10">
      <c r="A2210" s="330">
        <f ca="1">IF(ISNUMBER(SEARCH($L$2,[1]Database!$A2210)),MAX($A$1:A2209)+1,0)</f>
        <v>2206</v>
      </c>
      <c r="B2210" s="625" t="str">
        <f>[1]Database!$A2210</f>
        <v>QMI-FTCMK</v>
      </c>
      <c r="J2210" s="329" t="str">
        <f ca="1">IFERROR(VLOOKUP(ROWS($J$2:J2210),$A$2:$B$7000,2,0),"")</f>
        <v>SRD-FSMB-10</v>
      </c>
    </row>
    <row r="2211" spans="1:10">
      <c r="A2211" s="330">
        <f ca="1">IF(ISNUMBER(SEARCH($L$2,[1]Database!$A2211)),MAX($A$1:A2210)+1,0)</f>
        <v>2207</v>
      </c>
      <c r="B2211" s="625" t="str">
        <f>[1]Database!$A2211</f>
        <v>QM-FTCMK</v>
      </c>
      <c r="J2211" s="329" t="str">
        <f ca="1">IFERROR(VLOOKUP(ROWS($J$2:J2211),$A$2:$B$7000,2,0),"")</f>
        <v>TPMC-8X-BTPE</v>
      </c>
    </row>
    <row r="2212" spans="1:10">
      <c r="A2212" s="330">
        <f ca="1">IF(ISNUMBER(SEARCH($L$2,[1]Database!$A2212)),MAX($A$1:A2211)+1,0)</f>
        <v>2208</v>
      </c>
      <c r="B2212" s="625" t="str">
        <f>[1]Database!$A2212</f>
        <v>DM-MDA-64-FANTRAY</v>
      </c>
      <c r="J2212" s="329" t="str">
        <f ca="1">IFERROR(VLOOKUP(ROWS($J$2:J2212),$A$2:$B$7000,2,0),"")</f>
        <v>CEN-HPRFGW</v>
      </c>
    </row>
    <row r="2213" spans="1:10">
      <c r="A2213" s="330">
        <f ca="1">IF(ISNUMBER(SEARCH($L$2,[1]Database!$A2213)),MAX($A$1:A2212)+1,0)</f>
        <v>2209</v>
      </c>
      <c r="B2213" s="625" t="str">
        <f>[1]Database!$A2213</f>
        <v>SRD-FSMB-10</v>
      </c>
      <c r="J2213" s="329" t="str">
        <f ca="1">IFERROR(VLOOKUP(ROWS($J$2:J2213),$A$2:$B$7000,2,0),"")</f>
        <v>CEN-ERFGW-POE-PWE</v>
      </c>
    </row>
    <row r="2214" spans="1:10">
      <c r="A2214" s="330">
        <f ca="1">IF(ISNUMBER(SEARCH($L$2,[1]Database!$A2214)),MAX($A$1:A2213)+1,0)</f>
        <v>2210</v>
      </c>
      <c r="B2214" s="625" t="str">
        <f>[1]Database!$A2214</f>
        <v>TPMC-8X-BTPE</v>
      </c>
      <c r="J2214" s="329" t="str">
        <f ca="1">IFERROR(VLOOKUP(ROWS($J$2:J2214),$A$2:$B$7000,2,0),"")</f>
        <v>CENI-HPRFGW</v>
      </c>
    </row>
    <row r="2215" spans="1:10">
      <c r="A2215" s="330">
        <f ca="1">IF(ISNUMBER(SEARCH($L$2,[1]Database!$A2215)),MAX($A$1:A2214)+1,0)</f>
        <v>2211</v>
      </c>
      <c r="B2215" s="625" t="str">
        <f>[1]Database!$A2215</f>
        <v>CEN-HPRFGW</v>
      </c>
      <c r="J2215" s="329" t="str">
        <f ca="1">IFERROR(VLOOKUP(ROWS($J$2:J2215),$A$2:$B$7000,2,0),"")</f>
        <v>CEN-ERFGW-POE</v>
      </c>
    </row>
    <row r="2216" spans="1:10">
      <c r="A2216" s="330">
        <f ca="1">IF(ISNUMBER(SEARCH($L$2,[1]Database!$A2216)),MAX($A$1:A2215)+1,0)</f>
        <v>2212</v>
      </c>
      <c r="B2216" s="625" t="str">
        <f>[1]Database!$A2216</f>
        <v>CEN-ERFGW-POE-PWE</v>
      </c>
      <c r="J2216" s="329" t="str">
        <f ca="1">IFERROR(VLOOKUP(ROWS($J$2:J2216),$A$2:$B$7000,2,0),"")</f>
        <v>EXCITE_IW8-W-T</v>
      </c>
    </row>
    <row r="2217" spans="1:10">
      <c r="A2217" s="330">
        <f ca="1">IF(ISNUMBER(SEARCH($L$2,[1]Database!$A2217)),MAX($A$1:A2216)+1,0)</f>
        <v>2213</v>
      </c>
      <c r="B2217" s="625" t="str">
        <f>[1]Database!$A2217</f>
        <v>CENI-HPRFGW</v>
      </c>
      <c r="J2217" s="329" t="str">
        <f ca="1">IFERROR(VLOOKUP(ROWS($J$2:J2217),$A$2:$B$7000,2,0),"")</f>
        <v>EXCITE_IC8-W-T</v>
      </c>
    </row>
    <row r="2218" spans="1:10">
      <c r="A2218" s="330">
        <f ca="1">IF(ISNUMBER(SEARCH($L$2,[1]Database!$A2218)),MAX($A$1:A2217)+1,0)</f>
        <v>2214</v>
      </c>
      <c r="B2218" s="625" t="str">
        <f>[1]Database!$A2218</f>
        <v>CEN-ERFGW-POE</v>
      </c>
      <c r="J2218" s="329" t="str">
        <f ca="1">IFERROR(VLOOKUP(ROWS($J$2:J2218),$A$2:$B$7000,2,0),"")</f>
        <v>EXCITE_IC6DT-W-T-EACH</v>
      </c>
    </row>
    <row r="2219" spans="1:10">
      <c r="A2219" s="330">
        <f ca="1">IF(ISNUMBER(SEARCH($L$2,[1]Database!$A2219)),MAX($A$1:A2218)+1,0)</f>
        <v>2215</v>
      </c>
      <c r="B2219" s="625" t="str">
        <f>[1]Database!$A2219</f>
        <v>EXCITE_IW8-W-T</v>
      </c>
      <c r="J2219" s="329" t="str">
        <f ca="1">IFERROR(VLOOKUP(ROWS($J$2:J2219),$A$2:$B$7000,2,0),"")</f>
        <v>EXCITE_IW6-W-T</v>
      </c>
    </row>
    <row r="2220" spans="1:10">
      <c r="A2220" s="330">
        <f ca="1">IF(ISNUMBER(SEARCH($L$2,[1]Database!$A2220)),MAX($A$1:A2219)+1,0)</f>
        <v>2216</v>
      </c>
      <c r="B2220" s="625" t="str">
        <f>[1]Database!$A2220</f>
        <v>EXCITE_IC8-W-T</v>
      </c>
      <c r="J2220" s="329" t="str">
        <f ca="1">IFERROR(VLOOKUP(ROWS($J$2:J2220),$A$2:$B$7000,2,0),"")</f>
        <v>EXCITE_IC6-W-T</v>
      </c>
    </row>
    <row r="2221" spans="1:10">
      <c r="A2221" s="330">
        <f ca="1">IF(ISNUMBER(SEARCH($L$2,[1]Database!$A2221)),MAX($A$1:A2220)+1,0)</f>
        <v>2217</v>
      </c>
      <c r="B2221" s="625" t="str">
        <f>[1]Database!$A2221</f>
        <v>EXCITE_IC6DT-W-T-EACH</v>
      </c>
      <c r="J2221" s="329" t="str">
        <f ca="1">IFERROR(VLOOKUP(ROWS($J$2:J2221),$A$2:$B$7000,2,0),"")</f>
        <v>EXCITE_IW5-W-T</v>
      </c>
    </row>
    <row r="2222" spans="1:10">
      <c r="A2222" s="330">
        <f ca="1">IF(ISNUMBER(SEARCH($L$2,[1]Database!$A2222)),MAX($A$1:A2221)+1,0)</f>
        <v>2218</v>
      </c>
      <c r="B2222" s="625" t="str">
        <f>[1]Database!$A2222</f>
        <v>EXCITE_IW6-W-T</v>
      </c>
      <c r="J2222" s="329" t="str">
        <f ca="1">IFERROR(VLOOKUP(ROWS($J$2:J2222),$A$2:$B$7000,2,0),"")</f>
        <v>EXCITE_IC5-W-T</v>
      </c>
    </row>
    <row r="2223" spans="1:10">
      <c r="A2223" s="330">
        <f ca="1">IF(ISNUMBER(SEARCH($L$2,[1]Database!$A2223)),MAX($A$1:A2222)+1,0)</f>
        <v>2219</v>
      </c>
      <c r="B2223" s="625" t="str">
        <f>[1]Database!$A2223</f>
        <v>EXCITE_IC6-W-T</v>
      </c>
      <c r="J2223" s="329" t="str">
        <f ca="1">IFERROR(VLOOKUP(ROWS($J$2:J2223),$A$2:$B$7000,2,0),"")</f>
        <v>CEN-C-F</v>
      </c>
    </row>
    <row r="2224" spans="1:10">
      <c r="A2224" s="330">
        <f ca="1">IF(ISNUMBER(SEARCH($L$2,[1]Database!$A2224)),MAX($A$1:A2223)+1,0)</f>
        <v>2220</v>
      </c>
      <c r="B2224" s="625" t="str">
        <f>[1]Database!$A2224</f>
        <v>EXCITE_IW5-W-T</v>
      </c>
      <c r="J2224" s="329" t="str">
        <f ca="1">IFERROR(VLOOKUP(ROWS($J$2:J2224),$A$2:$B$7000,2,0),"")</f>
        <v>CBL-CAT5E-P-50</v>
      </c>
    </row>
    <row r="2225" spans="1:10">
      <c r="A2225" s="330">
        <f ca="1">IF(ISNUMBER(SEARCH($L$2,[1]Database!$A2225)),MAX($A$1:A2224)+1,0)</f>
        <v>2221</v>
      </c>
      <c r="B2225" s="625" t="str">
        <f>[1]Database!$A2225</f>
        <v>EXCITE_IC5-W-T</v>
      </c>
      <c r="J2225" s="329" t="str">
        <f ca="1">IFERROR(VLOOKUP(ROWS($J$2:J2225),$A$2:$B$7000,2,0),"")</f>
        <v>ESSENCE_IW8-W-T</v>
      </c>
    </row>
    <row r="2226" spans="1:10">
      <c r="A2226" s="330">
        <f ca="1">IF(ISNUMBER(SEARCH($L$2,[1]Database!$A2226)),MAX($A$1:A2225)+1,0)</f>
        <v>2222</v>
      </c>
      <c r="B2226" s="625" t="str">
        <f>[1]Database!$A2226</f>
        <v>CEN-C-F</v>
      </c>
      <c r="J2226" s="329" t="str">
        <f ca="1">IFERROR(VLOOKUP(ROWS($J$2:J2226),$A$2:$B$7000,2,0),"")</f>
        <v>ESSENCE_IC8-W-T</v>
      </c>
    </row>
    <row r="2227" spans="1:10">
      <c r="A2227" s="330">
        <f ca="1">IF(ISNUMBER(SEARCH($L$2,[1]Database!$A2227)),MAX($A$1:A2226)+1,0)</f>
        <v>2223</v>
      </c>
      <c r="B2227" s="625" t="str">
        <f>[1]Database!$A2227</f>
        <v>CBL-CAT5E-P-50</v>
      </c>
      <c r="J2227" s="329" t="str">
        <f ca="1">IFERROR(VLOOKUP(ROWS($J$2:J2227),$A$2:$B$7000,2,0),"")</f>
        <v>ESSENCE_IW6-W-T</v>
      </c>
    </row>
    <row r="2228" spans="1:10">
      <c r="A2228" s="330">
        <f ca="1">IF(ISNUMBER(SEARCH($L$2,[1]Database!$A2228)),MAX($A$1:A2227)+1,0)</f>
        <v>2224</v>
      </c>
      <c r="B2228" s="625" t="str">
        <f>[1]Database!$A2228</f>
        <v>ESSENCE_IW8-W-T</v>
      </c>
      <c r="J2228" s="329" t="str">
        <f ca="1">IFERROR(VLOOKUP(ROWS($J$2:J2228),$A$2:$B$7000,2,0),"")</f>
        <v>ESSENCE_IC6-W-T</v>
      </c>
    </row>
    <row r="2229" spans="1:10">
      <c r="A2229" s="330">
        <f ca="1">IF(ISNUMBER(SEARCH($L$2,[1]Database!$A2229)),MAX($A$1:A2228)+1,0)</f>
        <v>2225</v>
      </c>
      <c r="B2229" s="625" t="str">
        <f>[1]Database!$A2229</f>
        <v>ESSENCE_IC8-W-T</v>
      </c>
      <c r="J2229" s="329" t="str">
        <f ca="1">IFERROR(VLOOKUP(ROWS($J$2:J2229),$A$2:$B$7000,2,0),"")</f>
        <v>ESSENCE_IW5-W-T</v>
      </c>
    </row>
    <row r="2230" spans="1:10">
      <c r="A2230" s="330">
        <f ca="1">IF(ISNUMBER(SEARCH($L$2,[1]Database!$A2230)),MAX($A$1:A2229)+1,0)</f>
        <v>2226</v>
      </c>
      <c r="B2230" s="625" t="str">
        <f>[1]Database!$A2230</f>
        <v>ESSENCE_IW6-W-T</v>
      </c>
      <c r="J2230" s="329" t="str">
        <f ca="1">IFERROR(VLOOKUP(ROWS($J$2:J2230),$A$2:$B$7000,2,0),"")</f>
        <v>ESSENCE_IC5-W-T</v>
      </c>
    </row>
    <row r="2231" spans="1:10">
      <c r="A2231" s="330">
        <f ca="1">IF(ISNUMBER(SEARCH($L$2,[1]Database!$A2231)),MAX($A$1:A2230)+1,0)</f>
        <v>2227</v>
      </c>
      <c r="B2231" s="625" t="str">
        <f>[1]Database!$A2231</f>
        <v>ESSENCE_IC6-W-T</v>
      </c>
      <c r="J2231" s="329" t="str">
        <f ca="1">IFERROR(VLOOKUP(ROWS($J$2:J2231),$A$2:$B$7000,2,0),"")</f>
        <v>CNXRMCLV</v>
      </c>
    </row>
    <row r="2232" spans="1:10">
      <c r="A2232" s="330">
        <f ca="1">IF(ISNUMBER(SEARCH($L$2,[1]Database!$A2232)),MAX($A$1:A2231)+1,0)</f>
        <v>2228</v>
      </c>
      <c r="B2232" s="625" t="str">
        <f>[1]Database!$A2232</f>
        <v>ESSENCE_IW5-W-T</v>
      </c>
      <c r="J2232" s="329" t="str">
        <f ca="1">IFERROR(VLOOKUP(ROWS($J$2:J2232),$A$2:$B$7000,2,0),"")</f>
        <v>TPS-6L-FPW-T_ENGRAVED</v>
      </c>
    </row>
    <row r="2233" spans="1:10">
      <c r="A2233" s="330">
        <f ca="1">IF(ISNUMBER(SEARCH($L$2,[1]Database!$A2233)),MAX($A$1:A2232)+1,0)</f>
        <v>2229</v>
      </c>
      <c r="B2233" s="625" t="str">
        <f>[1]Database!$A2233</f>
        <v>ESSENCE_IC5-W-T</v>
      </c>
      <c r="J2233" s="329" t="str">
        <f ca="1">IFERROR(VLOOKUP(ROWS($J$2:J2233),$A$2:$B$7000,2,0),"")</f>
        <v>TPS-6L-FPW-T_BLANK</v>
      </c>
    </row>
    <row r="2234" spans="1:10">
      <c r="A2234" s="330">
        <f ca="1">IF(ISNUMBER(SEARCH($L$2,[1]Database!$A2234)),MAX($A$1:A2233)+1,0)</f>
        <v>2230</v>
      </c>
      <c r="B2234" s="625" t="str">
        <f>[1]Database!$A2234</f>
        <v>CNXRMCLV</v>
      </c>
      <c r="J2234" s="329" t="str">
        <f ca="1">IFERROR(VLOOKUP(ROWS($J$2:J2234),$A$2:$B$7000,2,0),"")</f>
        <v>TPS-6L-FPB-T_ENGRAVED</v>
      </c>
    </row>
    <row r="2235" spans="1:10">
      <c r="A2235" s="330">
        <f ca="1">IF(ISNUMBER(SEARCH($L$2,[1]Database!$A2235)),MAX($A$1:A2234)+1,0)</f>
        <v>2231</v>
      </c>
      <c r="B2235" s="625" t="str">
        <f>[1]Database!$A2235</f>
        <v>TPS-6L-FPW-T_ENGRAVED</v>
      </c>
      <c r="J2235" s="329" t="str">
        <f ca="1">IFERROR(VLOOKUP(ROWS($J$2:J2235),$A$2:$B$7000,2,0),"")</f>
        <v>TPS-6L-FPB-T_BLANK</v>
      </c>
    </row>
    <row r="2236" spans="1:10">
      <c r="A2236" s="330">
        <f ca="1">IF(ISNUMBER(SEARCH($L$2,[1]Database!$A2236)),MAX($A$1:A2235)+1,0)</f>
        <v>2232</v>
      </c>
      <c r="B2236" s="625" t="str">
        <f>[1]Database!$A2236</f>
        <v>TPS-6L-FPW-T_BLANK</v>
      </c>
      <c r="J2236" s="329" t="str">
        <f ca="1">IFERROR(VLOOKUP(ROWS($J$2:J2236),$A$2:$B$7000,2,0),"")</f>
        <v>TPS-6L-FPA-T_ENGRAVED</v>
      </c>
    </row>
    <row r="2237" spans="1:10">
      <c r="A2237" s="330">
        <f ca="1">IF(ISNUMBER(SEARCH($L$2,[1]Database!$A2237)),MAX($A$1:A2236)+1,0)</f>
        <v>2233</v>
      </c>
      <c r="B2237" s="625" t="str">
        <f>[1]Database!$A2237</f>
        <v>TPS-6L-FPB-T_ENGRAVED</v>
      </c>
      <c r="J2237" s="329" t="str">
        <f ca="1">IFERROR(VLOOKUP(ROWS($J$2:J2237),$A$2:$B$7000,2,0),"")</f>
        <v>TPS-6L-FPA-T_BLANK</v>
      </c>
    </row>
    <row r="2238" spans="1:10">
      <c r="A2238" s="330">
        <f ca="1">IF(ISNUMBER(SEARCH($L$2,[1]Database!$A2238)),MAX($A$1:A2237)+1,0)</f>
        <v>2234</v>
      </c>
      <c r="B2238" s="625" t="str">
        <f>[1]Database!$A2238</f>
        <v>TPS-6L-FPB-T_BLANK</v>
      </c>
      <c r="J2238" s="329" t="str">
        <f ca="1">IFERROR(VLOOKUP(ROWS($J$2:J2238),$A$2:$B$7000,2,0),"")</f>
        <v>TPMC-9L-FPW-T_ENGRAVED</v>
      </c>
    </row>
    <row r="2239" spans="1:10">
      <c r="A2239" s="330">
        <f ca="1">IF(ISNUMBER(SEARCH($L$2,[1]Database!$A2239)),MAX($A$1:A2238)+1,0)</f>
        <v>2235</v>
      </c>
      <c r="B2239" s="625" t="str">
        <f>[1]Database!$A2239</f>
        <v>TPS-6L-FPA-T_ENGRAVED</v>
      </c>
      <c r="J2239" s="329" t="str">
        <f ca="1">IFERROR(VLOOKUP(ROWS($J$2:J2239),$A$2:$B$7000,2,0),"")</f>
        <v>TPMC-9L-FPW-T_BLANK</v>
      </c>
    </row>
    <row r="2240" spans="1:10">
      <c r="A2240" s="330">
        <f ca="1">IF(ISNUMBER(SEARCH($L$2,[1]Database!$A2240)),MAX($A$1:A2239)+1,0)</f>
        <v>2236</v>
      </c>
      <c r="B2240" s="625" t="str">
        <f>[1]Database!$A2240</f>
        <v>TPS-6L-FPA-T_BLANK</v>
      </c>
      <c r="J2240" s="329" t="str">
        <f ca="1">IFERROR(VLOOKUP(ROWS($J$2:J2240),$A$2:$B$7000,2,0),"")</f>
        <v>TPMC-9L-FPB-T_ENGRAVED</v>
      </c>
    </row>
    <row r="2241" spans="1:10">
      <c r="A2241" s="330">
        <f ca="1">IF(ISNUMBER(SEARCH($L$2,[1]Database!$A2241)),MAX($A$1:A2240)+1,0)</f>
        <v>2237</v>
      </c>
      <c r="B2241" s="625" t="str">
        <f>[1]Database!$A2241</f>
        <v>TPMC-9L-FPW-T_ENGRAVED</v>
      </c>
      <c r="J2241" s="329" t="str">
        <f ca="1">IFERROR(VLOOKUP(ROWS($J$2:J2241),$A$2:$B$7000,2,0),"")</f>
        <v>TPMC-9L-FPB-T_BLANK</v>
      </c>
    </row>
    <row r="2242" spans="1:10">
      <c r="A2242" s="330">
        <f ca="1">IF(ISNUMBER(SEARCH($L$2,[1]Database!$A2242)),MAX($A$1:A2241)+1,0)</f>
        <v>2238</v>
      </c>
      <c r="B2242" s="625" t="str">
        <f>[1]Database!$A2242</f>
        <v>TPMC-9L-FPW-T_BLANK</v>
      </c>
      <c r="J2242" s="329" t="str">
        <f ca="1">IFERROR(VLOOKUP(ROWS($J$2:J2242),$A$2:$B$7000,2,0),"")</f>
        <v>TPMC-9L-FPA-T_ENGRAVED</v>
      </c>
    </row>
    <row r="2243" spans="1:10">
      <c r="A2243" s="330">
        <f ca="1">IF(ISNUMBER(SEARCH($L$2,[1]Database!$A2243)),MAX($A$1:A2242)+1,0)</f>
        <v>2239</v>
      </c>
      <c r="B2243" s="625" t="str">
        <f>[1]Database!$A2243</f>
        <v>TPMC-9L-FPB-T_ENGRAVED</v>
      </c>
      <c r="J2243" s="329" t="str">
        <f ca="1">IFERROR(VLOOKUP(ROWS($J$2:J2243),$A$2:$B$7000,2,0),"")</f>
        <v>TPMC-9L-FPA-T_BLANK</v>
      </c>
    </row>
    <row r="2244" spans="1:10">
      <c r="A2244" s="330">
        <f ca="1">IF(ISNUMBER(SEARCH($L$2,[1]Database!$A2244)),MAX($A$1:A2243)+1,0)</f>
        <v>2240</v>
      </c>
      <c r="B2244" s="625" t="str">
        <f>[1]Database!$A2244</f>
        <v>TPMC-9L-FPB-T_BLANK</v>
      </c>
      <c r="J2244" s="329" t="str">
        <f ca="1">IFERROR(VLOOKUP(ROWS($J$2:J2244),$A$2:$B$7000,2,0),"")</f>
        <v>FT-TPS4-FP-B</v>
      </c>
    </row>
    <row r="2245" spans="1:10">
      <c r="A2245" s="330">
        <f ca="1">IF(ISNUMBER(SEARCH($L$2,[1]Database!$A2245)),MAX($A$1:A2244)+1,0)</f>
        <v>2241</v>
      </c>
      <c r="B2245" s="625" t="str">
        <f>[1]Database!$A2245</f>
        <v>TPMC-9L-FPA-T_ENGRAVED</v>
      </c>
      <c r="J2245" s="329" t="str">
        <f ca="1">IFERROR(VLOOKUP(ROWS($J$2:J2245),$A$2:$B$7000,2,0),"")</f>
        <v>TSW-730-BTNO-W-S</v>
      </c>
    </row>
    <row r="2246" spans="1:10">
      <c r="A2246" s="330">
        <f ca="1">IF(ISNUMBER(SEARCH($L$2,[1]Database!$A2246)),MAX($A$1:A2245)+1,0)</f>
        <v>2242</v>
      </c>
      <c r="B2246" s="625" t="str">
        <f>[1]Database!$A2246</f>
        <v>TPMC-9L-FPA-T_BLANK</v>
      </c>
      <c r="J2246" s="329" t="str">
        <f ca="1">IFERROR(VLOOKUP(ROWS($J$2:J2246),$A$2:$B$7000,2,0),"")</f>
        <v>TSW-730-BTNO-B-S</v>
      </c>
    </row>
    <row r="2247" spans="1:10">
      <c r="A2247" s="330">
        <f ca="1">IF(ISNUMBER(SEARCH($L$2,[1]Database!$A2247)),MAX($A$1:A2246)+1,0)</f>
        <v>2243</v>
      </c>
      <c r="B2247" s="625" t="str">
        <f>[1]Database!$A2247</f>
        <v>FT-TPS4-FP-B</v>
      </c>
      <c r="J2247" s="329" t="str">
        <f ca="1">IFERROR(VLOOKUP(ROWS($J$2:J2247),$A$2:$B$7000,2,0),"")</f>
        <v>4SM-BTNO-W-S</v>
      </c>
    </row>
    <row r="2248" spans="1:10">
      <c r="A2248" s="330">
        <f ca="1">IF(ISNUMBER(SEARCH($L$2,[1]Database!$A2248)),MAX($A$1:A2247)+1,0)</f>
        <v>2244</v>
      </c>
      <c r="B2248" s="625" t="str">
        <f>[1]Database!$A2248</f>
        <v>TSW-730-BTNO-W-S</v>
      </c>
      <c r="J2248" s="329" t="str">
        <f ca="1">IFERROR(VLOOKUP(ROWS($J$2:J2248),$A$2:$B$7000,2,0),"")</f>
        <v>4SM-BTNO-B-S</v>
      </c>
    </row>
    <row r="2249" spans="1:10">
      <c r="A2249" s="330">
        <f ca="1">IF(ISNUMBER(SEARCH($L$2,[1]Database!$A2249)),MAX($A$1:A2248)+1,0)</f>
        <v>2245</v>
      </c>
      <c r="B2249" s="625" t="str">
        <f>[1]Database!$A2249</f>
        <v>TSW-730-BTNO-B-S</v>
      </c>
      <c r="J2249" s="329" t="str">
        <f ca="1">IFERROR(VLOOKUP(ROWS($J$2:J2249),$A$2:$B$7000,2,0),"")</f>
        <v>B8-BTN-W-T</v>
      </c>
    </row>
    <row r="2250" spans="1:10">
      <c r="A2250" s="330">
        <f ca="1">IF(ISNUMBER(SEARCH($L$2,[1]Database!$A2250)),MAX($A$1:A2249)+1,0)</f>
        <v>2246</v>
      </c>
      <c r="B2250" s="625" t="str">
        <f>[1]Database!$A2250</f>
        <v>4SM-BTNO-W-S</v>
      </c>
      <c r="J2250" s="329" t="str">
        <f ca="1">IFERROR(VLOOKUP(ROWS($J$2:J2250),$A$2:$B$7000,2,0),"")</f>
        <v>B8-BTN-LAT-T</v>
      </c>
    </row>
    <row r="2251" spans="1:10">
      <c r="A2251" s="330">
        <f ca="1">IF(ISNUMBER(SEARCH($L$2,[1]Database!$A2251)),MAX($A$1:A2250)+1,0)</f>
        <v>2247</v>
      </c>
      <c r="B2251" s="625" t="str">
        <f>[1]Database!$A2251</f>
        <v>4SM-BTNO-B-S</v>
      </c>
      <c r="J2251" s="329" t="str">
        <f ca="1">IFERROR(VLOOKUP(ROWS($J$2:J2251),$A$2:$B$7000,2,0),"")</f>
        <v>B8-BTN-DSK-T</v>
      </c>
    </row>
    <row r="2252" spans="1:10">
      <c r="A2252" s="330">
        <f ca="1">IF(ISNUMBER(SEARCH($L$2,[1]Database!$A2252)),MAX($A$1:A2251)+1,0)</f>
        <v>2248</v>
      </c>
      <c r="B2252" s="625" t="str">
        <f>[1]Database!$A2252</f>
        <v>B8-BTN-W-T</v>
      </c>
      <c r="J2252" s="329" t="str">
        <f ca="1">IFERROR(VLOOKUP(ROWS($J$2:J2252),$A$2:$B$7000,2,0),"")</f>
        <v>B8-BTNB</v>
      </c>
    </row>
    <row r="2253" spans="1:10">
      <c r="A2253" s="330">
        <f ca="1">IF(ISNUMBER(SEARCH($L$2,[1]Database!$A2253)),MAX($A$1:A2252)+1,0)</f>
        <v>2249</v>
      </c>
      <c r="B2253" s="625" t="str">
        <f>[1]Database!$A2253</f>
        <v>B8-BTN-LAT-T</v>
      </c>
      <c r="J2253" s="329" t="str">
        <f ca="1">IFERROR(VLOOKUP(ROWS($J$2:J2253),$A$2:$B$7000,2,0),"")</f>
        <v>B8-BTN-A-T</v>
      </c>
    </row>
    <row r="2254" spans="1:10">
      <c r="A2254" s="330">
        <f ca="1">IF(ISNUMBER(SEARCH($L$2,[1]Database!$A2254)),MAX($A$1:A2253)+1,0)</f>
        <v>2250</v>
      </c>
      <c r="B2254" s="625" t="str">
        <f>[1]Database!$A2254</f>
        <v>B8-BTN-DSK-T</v>
      </c>
      <c r="J2254" s="329" t="str">
        <f ca="1">IFERROR(VLOOKUP(ROWS($J$2:J2254),$A$2:$B$7000,2,0),"")</f>
        <v>B6-BTN-W-T</v>
      </c>
    </row>
    <row r="2255" spans="1:10">
      <c r="A2255" s="330">
        <f ca="1">IF(ISNUMBER(SEARCH($L$2,[1]Database!$A2255)),MAX($A$1:A2254)+1,0)</f>
        <v>2251</v>
      </c>
      <c r="B2255" s="625" t="str">
        <f>[1]Database!$A2255</f>
        <v>B8-BTNB</v>
      </c>
      <c r="J2255" s="329" t="str">
        <f ca="1">IFERROR(VLOOKUP(ROWS($J$2:J2255),$A$2:$B$7000,2,0),"")</f>
        <v>B6-BTN-LAT-T</v>
      </c>
    </row>
    <row r="2256" spans="1:10">
      <c r="A2256" s="330">
        <f ca="1">IF(ISNUMBER(SEARCH($L$2,[1]Database!$A2256)),MAX($A$1:A2255)+1,0)</f>
        <v>2252</v>
      </c>
      <c r="B2256" s="625" t="str">
        <f>[1]Database!$A2256</f>
        <v>B8-BTN-A-T</v>
      </c>
      <c r="J2256" s="329" t="str">
        <f ca="1">IFERROR(VLOOKUP(ROWS($J$2:J2256),$A$2:$B$7000,2,0),"")</f>
        <v>B6-BTN-DSK-T</v>
      </c>
    </row>
    <row r="2257" spans="1:10">
      <c r="A2257" s="330">
        <f ca="1">IF(ISNUMBER(SEARCH($L$2,[1]Database!$A2257)),MAX($A$1:A2256)+1,0)</f>
        <v>2253</v>
      </c>
      <c r="B2257" s="625" t="str">
        <f>[1]Database!$A2257</f>
        <v>B6-BTN-W-T</v>
      </c>
      <c r="D2257" s="338"/>
      <c r="J2257" s="329" t="str">
        <f ca="1">IFERROR(VLOOKUP(ROWS($J$2:J2257),$A$2:$B$7000,2,0),"")</f>
        <v>B6-BTNB</v>
      </c>
    </row>
    <row r="2258" spans="1:10">
      <c r="A2258" s="330">
        <f ca="1">IF(ISNUMBER(SEARCH($L$2,[1]Database!$A2258)),MAX($A$1:A2257)+1,0)</f>
        <v>2254</v>
      </c>
      <c r="B2258" s="625" t="str">
        <f>[1]Database!$A2258</f>
        <v>B6-BTN-LAT-T</v>
      </c>
      <c r="D2258" s="338"/>
      <c r="J2258" s="329" t="str">
        <f ca="1">IFERROR(VLOOKUP(ROWS($J$2:J2258),$A$2:$B$7000,2,0),"")</f>
        <v>B6-BTN-A-T</v>
      </c>
    </row>
    <row r="2259" spans="1:10">
      <c r="A2259" s="330">
        <f ca="1">IF(ISNUMBER(SEARCH($L$2,[1]Database!$A2259)),MAX($A$1:A2258)+1,0)</f>
        <v>2255</v>
      </c>
      <c r="B2259" s="625" t="str">
        <f>[1]Database!$A2259</f>
        <v>B6-BTN-DSK-T</v>
      </c>
      <c r="J2259" s="329" t="str">
        <f ca="1">IFERROR(VLOOKUP(ROWS($J$2:J2259),$A$2:$B$7000,2,0),"")</f>
        <v>B4-BTN-W-T</v>
      </c>
    </row>
    <row r="2260" spans="1:10">
      <c r="A2260" s="330">
        <f ca="1">IF(ISNUMBER(SEARCH($L$2,[1]Database!$A2260)),MAX($A$1:A2259)+1,0)</f>
        <v>2256</v>
      </c>
      <c r="B2260" s="625" t="str">
        <f>[1]Database!$A2260</f>
        <v>B6-BTNB</v>
      </c>
      <c r="J2260" s="329" t="str">
        <f ca="1">IFERROR(VLOOKUP(ROWS($J$2:J2260),$A$2:$B$7000,2,0),"")</f>
        <v>B4-BTN-LAT-T</v>
      </c>
    </row>
    <row r="2261" spans="1:10">
      <c r="A2261" s="330">
        <f ca="1">IF(ISNUMBER(SEARCH($L$2,[1]Database!$A2261)),MAX($A$1:A2260)+1,0)</f>
        <v>2257</v>
      </c>
      <c r="B2261" s="625" t="str">
        <f>[1]Database!$A2261</f>
        <v>B6-BTN-A-T</v>
      </c>
      <c r="J2261" s="329" t="str">
        <f ca="1">IFERROR(VLOOKUP(ROWS($J$2:J2261),$A$2:$B$7000,2,0),"")</f>
        <v>B4-BTN-DSK-T</v>
      </c>
    </row>
    <row r="2262" spans="1:10">
      <c r="A2262" s="330">
        <f ca="1">IF(ISNUMBER(SEARCH($L$2,[1]Database!$A2262)),MAX($A$1:A2261)+1,0)</f>
        <v>2258</v>
      </c>
      <c r="B2262" s="625" t="str">
        <f>[1]Database!$A2262</f>
        <v>B4-BTN-W-T</v>
      </c>
      <c r="J2262" s="329" t="str">
        <f ca="1">IFERROR(VLOOKUP(ROWS($J$2:J2262),$A$2:$B$7000,2,0),"")</f>
        <v>B4-BTNB</v>
      </c>
    </row>
    <row r="2263" spans="1:10">
      <c r="A2263" s="330">
        <f ca="1">IF(ISNUMBER(SEARCH($L$2,[1]Database!$A2263)),MAX($A$1:A2262)+1,0)</f>
        <v>2259</v>
      </c>
      <c r="B2263" s="625" t="str">
        <f>[1]Database!$A2263</f>
        <v>B4-BTN-LAT-T</v>
      </c>
      <c r="D2263" s="338"/>
      <c r="J2263" s="329" t="str">
        <f ca="1">IFERROR(VLOOKUP(ROWS($J$2:J2263),$A$2:$B$7000,2,0),"")</f>
        <v>B4-BTN-A-T</v>
      </c>
    </row>
    <row r="2264" spans="1:10">
      <c r="A2264" s="330">
        <f ca="1">IF(ISNUMBER(SEARCH($L$2,[1]Database!$A2264)),MAX($A$1:A2263)+1,0)</f>
        <v>2260</v>
      </c>
      <c r="B2264" s="625" t="str">
        <f>[1]Database!$A2264</f>
        <v>B4-BTN-DSK-T</v>
      </c>
      <c r="D2264" s="338"/>
      <c r="J2264" s="329" t="str">
        <f ca="1">IFERROR(VLOOKUP(ROWS($J$2:J2264),$A$2:$B$7000,2,0),"")</f>
        <v>B2-BTN-W-T</v>
      </c>
    </row>
    <row r="2265" spans="1:10">
      <c r="A2265" s="330">
        <f ca="1">IF(ISNUMBER(SEARCH($L$2,[1]Database!$A2265)),MAX($A$1:A2264)+1,0)</f>
        <v>2261</v>
      </c>
      <c r="B2265" s="625" t="str">
        <f>[1]Database!$A2265</f>
        <v>B4-BTNB</v>
      </c>
      <c r="D2265" s="338"/>
      <c r="J2265" s="329" t="str">
        <f ca="1">IFERROR(VLOOKUP(ROWS($J$2:J2265),$A$2:$B$7000,2,0),"")</f>
        <v>B2-BTN-LAT-T</v>
      </c>
    </row>
    <row r="2266" spans="1:10">
      <c r="A2266" s="330">
        <f ca="1">IF(ISNUMBER(SEARCH($L$2,[1]Database!$A2266)),MAX($A$1:A2265)+1,0)</f>
        <v>2262</v>
      </c>
      <c r="B2266" s="625" t="str">
        <f>[1]Database!$A2266</f>
        <v>B4-BTN-A-T</v>
      </c>
      <c r="D2266" s="338"/>
      <c r="J2266" s="329" t="str">
        <f ca="1">IFERROR(VLOOKUP(ROWS($J$2:J2266),$A$2:$B$7000,2,0),"")</f>
        <v>B2-BTN-DSK-T</v>
      </c>
    </row>
    <row r="2267" spans="1:10">
      <c r="A2267" s="330">
        <f ca="1">IF(ISNUMBER(SEARCH($L$2,[1]Database!$A2267)),MAX($A$1:A2266)+1,0)</f>
        <v>2263</v>
      </c>
      <c r="B2267" s="625" t="str">
        <f>[1]Database!$A2267</f>
        <v>B2-BTN-W-T</v>
      </c>
      <c r="C2267" s="339"/>
      <c r="D2267" s="339"/>
      <c r="J2267" s="329" t="str">
        <f ca="1">IFERROR(VLOOKUP(ROWS($J$2:J2267),$A$2:$B$7000,2,0),"")</f>
        <v>B2-BTNB</v>
      </c>
    </row>
    <row r="2268" spans="1:10">
      <c r="A2268" s="330">
        <f ca="1">IF(ISNUMBER(SEARCH($L$2,[1]Database!$A2268)),MAX($A$1:A2267)+1,0)</f>
        <v>2264</v>
      </c>
      <c r="B2268" s="625" t="str">
        <f>[1]Database!$A2268</f>
        <v>B2-BTN-LAT-T</v>
      </c>
      <c r="J2268" s="329" t="str">
        <f ca="1">IFERROR(VLOOKUP(ROWS($J$2:J2268),$A$2:$B$7000,2,0),"")</f>
        <v>B2-BTN-A-T</v>
      </c>
    </row>
    <row r="2269" spans="1:10">
      <c r="A2269" s="330">
        <f ca="1">IF(ISNUMBER(SEARCH($L$2,[1]Database!$A2269)),MAX($A$1:A2268)+1,0)</f>
        <v>2265</v>
      </c>
      <c r="B2269" s="625" t="str">
        <f>[1]Database!$A2269</f>
        <v>B2-BTN-DSK-T</v>
      </c>
      <c r="J2269" s="329" t="str">
        <f ca="1">IFERROR(VLOOKUP(ROWS($J$2:J2269),$A$2:$B$7000,2,0),"")</f>
        <v>B12-BTN-W-T</v>
      </c>
    </row>
    <row r="2270" spans="1:10">
      <c r="A2270" s="330">
        <f ca="1">IF(ISNUMBER(SEARCH($L$2,[1]Database!$A2270)),MAX($A$1:A2269)+1,0)</f>
        <v>2266</v>
      </c>
      <c r="B2270" s="625" t="str">
        <f>[1]Database!$A2270</f>
        <v>B2-BTNB</v>
      </c>
      <c r="J2270" s="329" t="str">
        <f ca="1">IFERROR(VLOOKUP(ROWS($J$2:J2270),$A$2:$B$7000,2,0),"")</f>
        <v>B12-BTN-LAT-T</v>
      </c>
    </row>
    <row r="2271" spans="1:10">
      <c r="A2271" s="330">
        <f ca="1">IF(ISNUMBER(SEARCH($L$2,[1]Database!$A2271)),MAX($A$1:A2270)+1,0)</f>
        <v>2267</v>
      </c>
      <c r="B2271" s="625" t="str">
        <f>[1]Database!$A2271</f>
        <v>B2-BTN-A-T</v>
      </c>
      <c r="J2271" s="329" t="str">
        <f ca="1">IFERROR(VLOOKUP(ROWS($J$2:J2271),$A$2:$B$7000,2,0),"")</f>
        <v>B12-BTN-DSK-T</v>
      </c>
    </row>
    <row r="2272" spans="1:10">
      <c r="A2272" s="330">
        <f ca="1">IF(ISNUMBER(SEARCH($L$2,[1]Database!$A2272)),MAX($A$1:A2271)+1,0)</f>
        <v>2268</v>
      </c>
      <c r="B2272" s="625" t="str">
        <f>[1]Database!$A2272</f>
        <v>B12-BTN-W-T</v>
      </c>
      <c r="J2272" s="329" t="str">
        <f ca="1">IFERROR(VLOOKUP(ROWS($J$2:J2272),$A$2:$B$7000,2,0),"")</f>
        <v>B12-BTNB</v>
      </c>
    </row>
    <row r="2273" spans="1:10">
      <c r="A2273" s="330">
        <f ca="1">IF(ISNUMBER(SEARCH($L$2,[1]Database!$A2273)),MAX($A$1:A2272)+1,0)</f>
        <v>2269</v>
      </c>
      <c r="B2273" s="625" t="str">
        <f>[1]Database!$A2273</f>
        <v>B12-BTN-LAT-T</v>
      </c>
      <c r="J2273" s="329" t="str">
        <f ca="1">IFERROR(VLOOKUP(ROWS($J$2:J2273),$A$2:$B$7000,2,0),"")</f>
        <v>B12-BTN-A-T</v>
      </c>
    </row>
    <row r="2274" spans="1:10">
      <c r="A2274" s="330">
        <f ca="1">IF(ISNUMBER(SEARCH($L$2,[1]Database!$A2274)),MAX($A$1:A2273)+1,0)</f>
        <v>2270</v>
      </c>
      <c r="B2274" s="625" t="str">
        <f>[1]Database!$A2274</f>
        <v>B12-BTN-DSK-T</v>
      </c>
      <c r="J2274" s="329" t="str">
        <f ca="1">IFERROR(VLOOKUP(ROWS($J$2:J2274),$A$2:$B$7000,2,0),"")</f>
        <v>DB6-BTN-W-S</v>
      </c>
    </row>
    <row r="2275" spans="1:10">
      <c r="A2275" s="330">
        <f ca="1">IF(ISNUMBER(SEARCH($L$2,[1]Database!$A2275)),MAX($A$1:A2274)+1,0)</f>
        <v>2271</v>
      </c>
      <c r="B2275" s="625" t="str">
        <f>[1]Database!$A2275</f>
        <v>B12-BTNB</v>
      </c>
      <c r="J2275" s="329" t="str">
        <f ca="1">IFERROR(VLOOKUP(ROWS($J$2:J2275),$A$2:$B$7000,2,0),"")</f>
        <v>DB6-BTNB</v>
      </c>
    </row>
    <row r="2276" spans="1:10">
      <c r="A2276" s="330">
        <f ca="1">IF(ISNUMBER(SEARCH($L$2,[1]Database!$A2276)),MAX($A$1:A2275)+1,0)</f>
        <v>2272</v>
      </c>
      <c r="B2276" s="625" t="str">
        <f>[1]Database!$A2276</f>
        <v>B12-BTN-A-T</v>
      </c>
      <c r="J2276" s="329" t="str">
        <f ca="1">IFERROR(VLOOKUP(ROWS($J$2:J2276),$A$2:$B$7000,2,0),"")</f>
        <v>DB6-BTN-A-S</v>
      </c>
    </row>
    <row r="2277" spans="1:10">
      <c r="A2277" s="330">
        <f ca="1">IF(ISNUMBER(SEARCH($L$2,[1]Database!$A2277)),MAX($A$1:A2276)+1,0)</f>
        <v>2273</v>
      </c>
      <c r="B2277" s="625" t="str">
        <f>[1]Database!$A2277</f>
        <v>DB6-BTN-W-S</v>
      </c>
      <c r="J2277" s="329" t="str">
        <f ca="1">IFERROR(VLOOKUP(ROWS($J$2:J2277),$A$2:$B$7000,2,0),"")</f>
        <v>DB12-BTN-W-S</v>
      </c>
    </row>
    <row r="2278" spans="1:10">
      <c r="A2278" s="330">
        <f ca="1">IF(ISNUMBER(SEARCH($L$2,[1]Database!$A2278)),MAX($A$1:A2277)+1,0)</f>
        <v>2274</v>
      </c>
      <c r="B2278" s="625" t="str">
        <f>[1]Database!$A2278</f>
        <v>DB6-BTNB</v>
      </c>
      <c r="J2278" s="329" t="str">
        <f ca="1">IFERROR(VLOOKUP(ROWS($J$2:J2278),$A$2:$B$7000,2,0),"")</f>
        <v>DB12-BTNB</v>
      </c>
    </row>
    <row r="2279" spans="1:10">
      <c r="A2279" s="330">
        <f ca="1">IF(ISNUMBER(SEARCH($L$2,[1]Database!$A2279)),MAX($A$1:A2278)+1,0)</f>
        <v>2275</v>
      </c>
      <c r="B2279" s="625" t="str">
        <f>[1]Database!$A2279</f>
        <v>DB6-BTN-A-S</v>
      </c>
      <c r="J2279" s="329" t="str">
        <f ca="1">IFERROR(VLOOKUP(ROWS($J$2:J2279),$A$2:$B$7000,2,0),"")</f>
        <v>DB12-BTN-A-S</v>
      </c>
    </row>
    <row r="2280" spans="1:10">
      <c r="A2280" s="330">
        <f ca="1">IF(ISNUMBER(SEARCH($L$2,[1]Database!$A2280)),MAX($A$1:A2279)+1,0)</f>
        <v>2276</v>
      </c>
      <c r="B2280" s="625" t="str">
        <f>[1]Database!$A2280</f>
        <v>DB12-BTN-W-S</v>
      </c>
      <c r="J2280" s="329" t="str">
        <f ca="1">IFERROR(VLOOKUP(ROWS($J$2:J2280),$A$2:$B$7000,2,0),"")</f>
        <v>TPS-6X-FPW-S_ENGRAVED</v>
      </c>
    </row>
    <row r="2281" spans="1:10">
      <c r="A2281" s="330">
        <f ca="1">IF(ISNUMBER(SEARCH($L$2,[1]Database!$A2281)),MAX($A$1:A2280)+1,0)</f>
        <v>2277</v>
      </c>
      <c r="B2281" s="625" t="str">
        <f>[1]Database!$A2281</f>
        <v>DB12-BTNB</v>
      </c>
      <c r="J2281" s="329" t="str">
        <f ca="1">IFERROR(VLOOKUP(ROWS($J$2:J2281),$A$2:$B$7000,2,0),"")</f>
        <v>TPS-6X-FPW-S_BLANK</v>
      </c>
    </row>
    <row r="2282" spans="1:10">
      <c r="A2282" s="330">
        <f ca="1">IF(ISNUMBER(SEARCH($L$2,[1]Database!$A2282)),MAX($A$1:A2281)+1,0)</f>
        <v>2278</v>
      </c>
      <c r="B2282" s="625" t="str">
        <f>[1]Database!$A2282</f>
        <v>DB12-BTN-A-S</v>
      </c>
      <c r="J2282" s="329" t="str">
        <f ca="1">IFERROR(VLOOKUP(ROWS($J$2:J2282),$A$2:$B$7000,2,0),"")</f>
        <v>DIN-EN-6X18</v>
      </c>
    </row>
    <row r="2283" spans="1:10">
      <c r="A2283" s="330">
        <f ca="1">IF(ISNUMBER(SEARCH($L$2,[1]Database!$A2283)),MAX($A$1:A2282)+1,0)</f>
        <v>2279</v>
      </c>
      <c r="B2283" s="625" t="str">
        <f>[1]Database!$A2283</f>
        <v>TPS-6X-FPW-S_ENGRAVED</v>
      </c>
      <c r="J2283" s="329" t="str">
        <f ca="1">IFERROR(VLOOKUP(ROWS($J$2:J2283),$A$2:$B$7000,2,0),"")</f>
        <v>DIN-EN-3X18</v>
      </c>
    </row>
    <row r="2284" spans="1:10">
      <c r="A2284" s="330">
        <f ca="1">IF(ISNUMBER(SEARCH($L$2,[1]Database!$A2284)),MAX($A$1:A2283)+1,0)</f>
        <v>2280</v>
      </c>
      <c r="B2284" s="625" t="str">
        <f>[1]Database!$A2284</f>
        <v>TPS-6X-FPW-S_BLANK</v>
      </c>
      <c r="J2284" s="329" t="str">
        <f ca="1">IFERROR(VLOOKUP(ROWS($J$2:J2284),$A$2:$B$7000,2,0),"")</f>
        <v>DIN-EN-2X18</v>
      </c>
    </row>
    <row r="2285" spans="1:10">
      <c r="A2285" s="330">
        <f ca="1">IF(ISNUMBER(SEARCH($L$2,[1]Database!$A2285)),MAX($A$1:A2284)+1,0)</f>
        <v>2281</v>
      </c>
      <c r="B2285" s="625" t="str">
        <f>[1]Database!$A2285</f>
        <v>DIN-EN-6X18</v>
      </c>
      <c r="J2285" s="329" t="str">
        <f ca="1">IFERROR(VLOOKUP(ROWS($J$2:J2285),$A$2:$B$7000,2,0),"")</f>
        <v>AV2</v>
      </c>
    </row>
    <row r="2286" spans="1:10">
      <c r="A2286" s="330">
        <f ca="1">IF(ISNUMBER(SEARCH($L$2,[1]Database!$A2286)),MAX($A$1:A2285)+1,0)</f>
        <v>2282</v>
      </c>
      <c r="B2286" s="625" t="str">
        <f>[1]Database!$A2286</f>
        <v>DIN-EN-3X18</v>
      </c>
      <c r="J2286" s="329" t="str">
        <f ca="1">IFERROR(VLOOKUP(ROWS($J$2:J2286),$A$2:$B$7000,2,0),"")</f>
        <v>SW-ECONTROL2-PDA</v>
      </c>
    </row>
    <row r="2287" spans="1:10">
      <c r="A2287" s="330">
        <f ca="1">IF(ISNUMBER(SEARCH($L$2,[1]Database!$A2287)),MAX($A$1:A2286)+1,0)</f>
        <v>2283</v>
      </c>
      <c r="B2287" s="625" t="str">
        <f>[1]Database!$A2287</f>
        <v>DIN-EN-2X18</v>
      </c>
      <c r="J2287" s="329" t="str">
        <f ca="1">IFERROR(VLOOKUP(ROWS($J$2:J2287),$A$2:$B$7000,2,0),"")</f>
        <v>DMC-DVI</v>
      </c>
    </row>
    <row r="2288" spans="1:10">
      <c r="A2288" s="330">
        <f ca="1">IF(ISNUMBER(SEARCH($L$2,[1]Database!$A2288)),MAX($A$1:A2287)+1,0)</f>
        <v>2284</v>
      </c>
      <c r="B2288" s="625" t="str">
        <f>[1]Database!$A2288</f>
        <v>AV2</v>
      </c>
      <c r="J2288" s="329" t="str">
        <f ca="1">IFERROR(VLOOKUP(ROWS($J$2:J2288),$A$2:$B$7000,2,0),"")</f>
        <v>DVPHD-DUAL-R</v>
      </c>
    </row>
    <row r="2289" spans="1:10">
      <c r="A2289" s="330">
        <f ca="1">IF(ISNUMBER(SEARCH($L$2,[1]Database!$A2289)),MAX($A$1:A2288)+1,0)</f>
        <v>2285</v>
      </c>
      <c r="B2289" s="625" t="str">
        <f>[1]Database!$A2289</f>
        <v>SW-ECONTROL2-PDA</v>
      </c>
      <c r="J2289" s="329" t="str">
        <f ca="1">IFERROR(VLOOKUP(ROWS($J$2:J2289),$A$2:$B$7000,2,0),"")</f>
        <v>CLW-LSWEX-2GD-W-T</v>
      </c>
    </row>
    <row r="2290" spans="1:10">
      <c r="A2290" s="330">
        <f ca="1">IF(ISNUMBER(SEARCH($L$2,[1]Database!$A2290)),MAX($A$1:A2289)+1,0)</f>
        <v>2286</v>
      </c>
      <c r="B2290" s="625" t="str">
        <f>[1]Database!$A2290</f>
        <v>DMC-DVI</v>
      </c>
      <c r="J2290" s="329" t="str">
        <f ca="1">IFERROR(VLOOKUP(ROWS($J$2:J2290),$A$2:$B$7000,2,0),"")</f>
        <v>CLW-LDIMEX-2GD-W-T</v>
      </c>
    </row>
    <row r="2291" spans="1:10">
      <c r="A2291" s="330">
        <f ca="1">IF(ISNUMBER(SEARCH($L$2,[1]Database!$A2291)),MAX($A$1:A2290)+1,0)</f>
        <v>2287</v>
      </c>
      <c r="B2291" s="625" t="str">
        <f>[1]Database!$A2291</f>
        <v>DVPHD-DUAL-R</v>
      </c>
      <c r="J2291" s="329" t="str">
        <f ca="1">IFERROR(VLOOKUP(ROWS($J$2:J2291),$A$2:$B$7000,2,0),"")</f>
        <v>ST-CS</v>
      </c>
    </row>
    <row r="2292" spans="1:10">
      <c r="A2292" s="330">
        <f ca="1">IF(ISNUMBER(SEARCH($L$2,[1]Database!$A2292)),MAX($A$1:A2291)+1,0)</f>
        <v>2288</v>
      </c>
      <c r="B2292" s="625" t="str">
        <f>[1]Database!$A2292</f>
        <v>CLW-LSWEX-2GD-W-T</v>
      </c>
      <c r="J2292" s="329" t="str">
        <f ca="1">IFERROR(VLOOKUP(ROWS($J$2:J2292),$A$2:$B$7000,2,0),"")</f>
        <v>STI-CS</v>
      </c>
    </row>
    <row r="2293" spans="1:10">
      <c r="A2293" s="330">
        <f ca="1">IF(ISNUMBER(SEARCH($L$2,[1]Database!$A2293)),MAX($A$1:A2292)+1,0)</f>
        <v>2289</v>
      </c>
      <c r="B2293" s="625" t="str">
        <f>[1]Database!$A2293</f>
        <v>CLW-LDIMEX-2GD-W-T</v>
      </c>
      <c r="J2293" s="329" t="str">
        <f ca="1">IFERROR(VLOOKUP(ROWS($J$2:J2293),$A$2:$B$7000,2,0),"")</f>
        <v>FT-BTNB-S</v>
      </c>
    </row>
    <row r="2294" spans="1:10">
      <c r="A2294" s="330">
        <f ca="1">IF(ISNUMBER(SEARCH($L$2,[1]Database!$A2294)),MAX($A$1:A2293)+1,0)</f>
        <v>2290</v>
      </c>
      <c r="B2294" s="625" t="str">
        <f>[1]Database!$A2294</f>
        <v>ST-CS</v>
      </c>
      <c r="J2294" s="329" t="str">
        <f ca="1">IFERROR(VLOOKUP(ROWS($J$2:J2294),$A$2:$B$7000,2,0),"")</f>
        <v>ST-PC</v>
      </c>
    </row>
    <row r="2295" spans="1:10">
      <c r="A2295" s="330">
        <f ca="1">IF(ISNUMBER(SEARCH($L$2,[1]Database!$A2295)),MAX($A$1:A2294)+1,0)</f>
        <v>2291</v>
      </c>
      <c r="B2295" s="625" t="str">
        <f>[1]Database!$A2295</f>
        <v>STI-CS</v>
      </c>
      <c r="J2295" s="329" t="str">
        <f ca="1">IFERROR(VLOOKUP(ROWS($J$2:J2295),$A$2:$B$7000,2,0),"")</f>
        <v>STI-PC</v>
      </c>
    </row>
    <row r="2296" spans="1:10">
      <c r="A2296" s="330">
        <f ca="1">IF(ISNUMBER(SEARCH($L$2,[1]Database!$A2296)),MAX($A$1:A2295)+1,0)</f>
        <v>2292</v>
      </c>
      <c r="B2296" s="625" t="str">
        <f>[1]Database!$A2296</f>
        <v>FT-BTNB-S</v>
      </c>
      <c r="J2296" s="329" t="str">
        <f ca="1">IFERROR(VLOOKUP(ROWS($J$2:J2296),$A$2:$B$7000,2,0),"")</f>
        <v>C2ENET-2</v>
      </c>
    </row>
    <row r="2297" spans="1:10">
      <c r="A2297" s="330">
        <f ca="1">IF(ISNUMBER(SEARCH($L$2,[1]Database!$A2297)),MAX($A$1:A2296)+1,0)</f>
        <v>2293</v>
      </c>
      <c r="B2297" s="625" t="str">
        <f>[1]Database!$A2297</f>
        <v>ST-PC</v>
      </c>
      <c r="J2297" s="329" t="str">
        <f ca="1">IFERROR(VLOOKUP(ROWS($J$2:J2297),$A$2:$B$7000,2,0),"")</f>
        <v>RACK2</v>
      </c>
    </row>
    <row r="2298" spans="1:10">
      <c r="A2298" s="330">
        <f ca="1">IF(ISNUMBER(SEARCH($L$2,[1]Database!$A2298)),MAX($A$1:A2297)+1,0)</f>
        <v>2294</v>
      </c>
      <c r="B2298" s="625" t="str">
        <f>[1]Database!$A2298</f>
        <v>STI-PC</v>
      </c>
      <c r="J2298" s="329" t="str">
        <f ca="1">IFERROR(VLOOKUP(ROWS($J$2:J2298),$A$2:$B$7000,2,0),"")</f>
        <v>ATC-AMFM2</v>
      </c>
    </row>
    <row r="2299" spans="1:10">
      <c r="A2299" s="330">
        <f ca="1">IF(ISNUMBER(SEARCH($L$2,[1]Database!$A2299)),MAX($A$1:A2298)+1,0)</f>
        <v>2295</v>
      </c>
      <c r="B2299" s="625" t="str">
        <f>[1]Database!$A2299</f>
        <v>C2ENET-2</v>
      </c>
      <c r="J2299" s="329" t="str">
        <f ca="1">IFERROR(VLOOKUP(ROWS($J$2:J2299),$A$2:$B$7000,2,0),"")</f>
        <v>WMKT-12L</v>
      </c>
    </row>
    <row r="2300" spans="1:10">
      <c r="A2300" s="330">
        <f ca="1">IF(ISNUMBER(SEARCH($L$2,[1]Database!$A2300)),MAX($A$1:A2299)+1,0)</f>
        <v>2296</v>
      </c>
      <c r="B2300" s="625" t="str">
        <f>[1]Database!$A2300</f>
        <v>RACK2</v>
      </c>
      <c r="J2300" s="329" t="str">
        <f ca="1">IFERROR(VLOOKUP(ROWS($J$2:J2300),$A$2:$B$7000,2,0),"")</f>
        <v>WMKT-8X-DSW</v>
      </c>
    </row>
    <row r="2301" spans="1:10">
      <c r="A2301" s="330">
        <f ca="1">IF(ISNUMBER(SEARCH($L$2,[1]Database!$A2301)),MAX($A$1:A2300)+1,0)</f>
        <v>2297</v>
      </c>
      <c r="B2301" s="625" t="str">
        <f>[1]Database!$A2301</f>
        <v>ATC-AMFM2</v>
      </c>
      <c r="J2301" s="329" t="str">
        <f ca="1">IFERROR(VLOOKUP(ROWS($J$2:J2301),$A$2:$B$7000,2,0),"")</f>
        <v>WMKT-4000L</v>
      </c>
    </row>
    <row r="2302" spans="1:10">
      <c r="A2302" s="330">
        <f ca="1">IF(ISNUMBER(SEARCH($L$2,[1]Database!$A2302)),MAX($A$1:A2301)+1,0)</f>
        <v>2298</v>
      </c>
      <c r="B2302" s="625" t="str">
        <f>[1]Database!$A2302</f>
        <v>WMKT-12L</v>
      </c>
      <c r="J2302" s="329" t="str">
        <f ca="1">IFERROR(VLOOKUP(ROWS($J$2:J2302),$A$2:$B$7000,2,0),"")</f>
        <v>WMKM-12L</v>
      </c>
    </row>
    <row r="2303" spans="1:10">
      <c r="A2303" s="330">
        <f ca="1">IF(ISNUMBER(SEARCH($L$2,[1]Database!$A2303)),MAX($A$1:A2302)+1,0)</f>
        <v>2299</v>
      </c>
      <c r="B2303" s="625" t="str">
        <f>[1]Database!$A2303</f>
        <v>WMKT-8X-DSW</v>
      </c>
      <c r="J2303" s="329" t="str">
        <f ca="1">IFERROR(VLOOKUP(ROWS($J$2:J2303),$A$2:$B$7000,2,0),"")</f>
        <v>WMKM-8X-DSW</v>
      </c>
    </row>
    <row r="2304" spans="1:10">
      <c r="A2304" s="330">
        <f ca="1">IF(ISNUMBER(SEARCH($L$2,[1]Database!$A2304)),MAX($A$1:A2303)+1,0)</f>
        <v>2300</v>
      </c>
      <c r="B2304" s="625" t="str">
        <f>[1]Database!$A2304</f>
        <v>WMKT-4000L</v>
      </c>
      <c r="J2304" s="329" t="str">
        <f ca="1">IFERROR(VLOOKUP(ROWS($J$2:J2304),$A$2:$B$7000,2,0),"")</f>
        <v>WMKM-4000L</v>
      </c>
    </row>
    <row r="2305" spans="1:10">
      <c r="A2305" s="330">
        <f ca="1">IF(ISNUMBER(SEARCH($L$2,[1]Database!$A2305)),MAX($A$1:A2304)+1,0)</f>
        <v>2301</v>
      </c>
      <c r="B2305" s="625" t="str">
        <f>[1]Database!$A2305</f>
        <v>WMKM-12L</v>
      </c>
      <c r="J2305" s="329" t="str">
        <f ca="1">IFERROR(VLOOKUP(ROWS($J$2:J2305),$A$2:$B$7000,2,0),"")</f>
        <v>WPRI-DS</v>
      </c>
    </row>
    <row r="2306" spans="1:10">
      <c r="A2306" s="330">
        <f ca="1">IF(ISNUMBER(SEARCH($L$2,[1]Database!$A2306)),MAX($A$1:A2305)+1,0)</f>
        <v>2302</v>
      </c>
      <c r="B2306" s="625" t="str">
        <f>[1]Database!$A2306</f>
        <v>WMKM-8X-DSW</v>
      </c>
      <c r="J2306" s="329" t="str">
        <f ca="1">IFERROR(VLOOKUP(ROWS($J$2:J2306),$A$2:$B$7000,2,0),"")</f>
        <v>WPR-DS</v>
      </c>
    </row>
    <row r="2307" spans="1:10">
      <c r="A2307" s="330">
        <f ca="1">IF(ISNUMBER(SEARCH($L$2,[1]Database!$A2307)),MAX($A$1:A2306)+1,0)</f>
        <v>2303</v>
      </c>
      <c r="B2307" s="625" t="str">
        <f>[1]Database!$A2307</f>
        <v>WMKM-4000L</v>
      </c>
      <c r="J2307" s="329" t="str">
        <f ca="1">IFERROR(VLOOKUP(ROWS($J$2:J2307),$A$2:$B$7000,2,0),"")</f>
        <v>ST-DSN</v>
      </c>
    </row>
    <row r="2308" spans="1:10">
      <c r="A2308" s="330">
        <f ca="1">IF(ISNUMBER(SEARCH($L$2,[1]Database!$A2308)),MAX($A$1:A2307)+1,0)</f>
        <v>2304</v>
      </c>
      <c r="B2308" s="625" t="str">
        <f>[1]Database!$A2308</f>
        <v>WPRI-DS</v>
      </c>
      <c r="J2308" s="329" t="str">
        <f ca="1">IFERROR(VLOOKUP(ROWS($J$2:J2308),$A$2:$B$7000,2,0),"")</f>
        <v>STI-DSN</v>
      </c>
    </row>
    <row r="2309" spans="1:10">
      <c r="A2309" s="330">
        <f ca="1">IF(ISNUMBER(SEARCH($L$2,[1]Database!$A2309)),MAX($A$1:A2308)+1,0)</f>
        <v>2305</v>
      </c>
      <c r="B2309" s="625" t="str">
        <f>[1]Database!$A2309</f>
        <v>WPR-DS</v>
      </c>
      <c r="J2309" s="329" t="str">
        <f ca="1">IFERROR(VLOOKUP(ROWS($J$2:J2309),$A$2:$B$7000,2,0),"")</f>
        <v>CEN-IDOCV-DS-W</v>
      </c>
    </row>
    <row r="2310" spans="1:10">
      <c r="A2310" s="330">
        <f ca="1">IF(ISNUMBER(SEARCH($L$2,[1]Database!$A2310)),MAX($A$1:A2309)+1,0)</f>
        <v>2306</v>
      </c>
      <c r="B2310" s="625" t="str">
        <f>[1]Database!$A2310</f>
        <v>ST-DSN</v>
      </c>
      <c r="J2310" s="329" t="str">
        <f ca="1">IFERROR(VLOOKUP(ROWS($J$2:J2310),$A$2:$B$7000,2,0),"")</f>
        <v>CEN-IDOCV-DS-B-S</v>
      </c>
    </row>
    <row r="2311" spans="1:10">
      <c r="A2311" s="330">
        <f ca="1">IF(ISNUMBER(SEARCH($L$2,[1]Database!$A2311)),MAX($A$1:A2310)+1,0)</f>
        <v>2307</v>
      </c>
      <c r="B2311" s="625" t="str">
        <f>[1]Database!$A2311</f>
        <v>STI-DSN</v>
      </c>
      <c r="J2311" s="329" t="str">
        <f ca="1">IFERROR(VLOOKUP(ROWS($J$2:J2311),$A$2:$B$7000,2,0),"")</f>
        <v>DA-1700CW</v>
      </c>
    </row>
    <row r="2312" spans="1:10">
      <c r="A2312" s="330">
        <f ca="1">IF(ISNUMBER(SEARCH($L$2,[1]Database!$A2312)),MAX($A$1:A2311)+1,0)</f>
        <v>2308</v>
      </c>
      <c r="B2312" s="625" t="str">
        <f>[1]Database!$A2312</f>
        <v>CEN-IDOCV-DS-W</v>
      </c>
      <c r="J2312" s="329" t="str">
        <f ca="1">IFERROR(VLOOKUP(ROWS($J$2:J2312),$A$2:$B$7000,2,0),"")</f>
        <v>GLA-DMX512</v>
      </c>
    </row>
    <row r="2313" spans="1:10">
      <c r="A2313" s="330">
        <f ca="1">IF(ISNUMBER(SEARCH($L$2,[1]Database!$A2313)),MAX($A$1:A2312)+1,0)</f>
        <v>2309</v>
      </c>
      <c r="B2313" s="625" t="str">
        <f>[1]Database!$A2313</f>
        <v>CEN-IDOCV-DS-B-S</v>
      </c>
      <c r="J2313" s="329" t="str">
        <f ca="1">IFERROR(VLOOKUP(ROWS($J$2:J2313),$A$2:$B$7000,2,0),"")</f>
        <v>DIN-IO8</v>
      </c>
    </row>
    <row r="2314" spans="1:10">
      <c r="A2314" s="330">
        <f ca="1">IF(ISNUMBER(SEARCH($L$2,[1]Database!$A2314)),MAX($A$1:A2313)+1,0)</f>
        <v>2310</v>
      </c>
      <c r="B2314" s="625" t="str">
        <f>[1]Database!$A2314</f>
        <v>DA-1700CW</v>
      </c>
      <c r="J2314" s="329" t="str">
        <f ca="1">IFERROR(VLOOKUP(ROWS($J$2:J2314),$A$2:$B$7000,2,0),"")</f>
        <v>DIN-1DIMU4</v>
      </c>
    </row>
    <row r="2315" spans="1:10">
      <c r="A2315" s="330">
        <f ca="1">IF(ISNUMBER(SEARCH($L$2,[1]Database!$A2315)),MAX($A$1:A2314)+1,0)</f>
        <v>2311</v>
      </c>
      <c r="B2315" s="625" t="str">
        <f>[1]Database!$A2315</f>
        <v>GLA-DMX512</v>
      </c>
      <c r="J2315" s="329" t="str">
        <f ca="1">IFERROR(VLOOKUP(ROWS($J$2:J2315),$A$2:$B$7000,2,0),"")</f>
        <v>DIN-2MC2</v>
      </c>
    </row>
    <row r="2316" spans="1:10">
      <c r="A2316" s="330">
        <f ca="1">IF(ISNUMBER(SEARCH($L$2,[1]Database!$A2316)),MAX($A$1:A2315)+1,0)</f>
        <v>2312</v>
      </c>
      <c r="B2316" s="625" t="str">
        <f>[1]Database!$A2316</f>
        <v>DIN-IO8</v>
      </c>
      <c r="J2316" s="329" t="str">
        <f ca="1">IFERROR(VLOOKUP(ROWS($J$2:J2316),$A$2:$B$7000,2,0),"")</f>
        <v>DIN-8SW8</v>
      </c>
    </row>
    <row r="2317" spans="1:10">
      <c r="A2317" s="330">
        <f ca="1">IF(ISNUMBER(SEARCH($L$2,[1]Database!$A2317)),MAX($A$1:A2316)+1,0)</f>
        <v>2313</v>
      </c>
      <c r="B2317" s="625" t="str">
        <f>[1]Database!$A2317</f>
        <v>DIN-1DIMU4</v>
      </c>
      <c r="J2317" s="329" t="str">
        <f ca="1">IFERROR(VLOOKUP(ROWS($J$2:J2317),$A$2:$B$7000,2,0),"")</f>
        <v>DIN-8SW8-I</v>
      </c>
    </row>
    <row r="2318" spans="1:10">
      <c r="A2318" s="330">
        <f ca="1">IF(ISNUMBER(SEARCH($L$2,[1]Database!$A2318)),MAX($A$1:A2317)+1,0)</f>
        <v>2314</v>
      </c>
      <c r="B2318" s="625" t="str">
        <f>[1]Database!$A2318</f>
        <v>DIN-2MC2</v>
      </c>
      <c r="J2318" s="329" t="str">
        <f ca="1">IFERROR(VLOOKUP(ROWS($J$2:J2318),$A$2:$B$7000,2,0),"")</f>
        <v>DIN-1DIM4</v>
      </c>
    </row>
    <row r="2319" spans="1:10">
      <c r="A2319" s="330">
        <f ca="1">IF(ISNUMBER(SEARCH($L$2,[1]Database!$A2319)),MAX($A$1:A2318)+1,0)</f>
        <v>2315</v>
      </c>
      <c r="B2319" s="625" t="str">
        <f>[1]Database!$A2319</f>
        <v>DIN-8SW8</v>
      </c>
      <c r="J2319" s="329" t="str">
        <f ca="1">IFERROR(VLOOKUP(ROWS($J$2:J2319),$A$2:$B$7000,2,0),"")</f>
        <v>DIN-HUB</v>
      </c>
    </row>
    <row r="2320" spans="1:10">
      <c r="A2320" s="330">
        <f ca="1">IF(ISNUMBER(SEARCH($L$2,[1]Database!$A2320)),MAX($A$1:A2319)+1,0)</f>
        <v>2316</v>
      </c>
      <c r="B2320" s="625" t="str">
        <f>[1]Database!$A2320</f>
        <v>DIN-8SW8-I</v>
      </c>
      <c r="J2320" s="329" t="str">
        <f ca="1">IFERROR(VLOOKUP(ROWS($J$2:J2320),$A$2:$B$7000,2,0),"")</f>
        <v>DIN-BLOCK</v>
      </c>
    </row>
    <row r="2321" spans="1:10">
      <c r="A2321" s="330">
        <f ca="1">IF(ISNUMBER(SEARCH($L$2,[1]Database!$A2321)),MAX($A$1:A2320)+1,0)</f>
        <v>2317</v>
      </c>
      <c r="B2321" s="625" t="str">
        <f>[1]Database!$A2321</f>
        <v>DIN-1DIM4</v>
      </c>
      <c r="J2321" s="329" t="str">
        <f ca="1">IFERROR(VLOOKUP(ROWS($J$2:J2321),$A$2:$B$7000,2,0),"")</f>
        <v>DIN-AO8</v>
      </c>
    </row>
    <row r="2322" spans="1:10">
      <c r="A2322" s="330">
        <f ca="1">IF(ISNUMBER(SEARCH($L$2,[1]Database!$A2322)),MAX($A$1:A2321)+1,0)</f>
        <v>2318</v>
      </c>
      <c r="B2322" s="625" t="str">
        <f>[1]Database!$A2322</f>
        <v>DIN-HUB</v>
      </c>
      <c r="J2322" s="329" t="str">
        <f ca="1">IFERROR(VLOOKUP(ROWS($J$2:J2322),$A$2:$B$7000,2,0),"")</f>
        <v>DIN-PWS50</v>
      </c>
    </row>
    <row r="2323" spans="1:10">
      <c r="A2323" s="330">
        <f ca="1">IF(ISNUMBER(SEARCH($L$2,[1]Database!$A2323)),MAX($A$1:A2322)+1,0)</f>
        <v>2319</v>
      </c>
      <c r="B2323" s="625" t="str">
        <f>[1]Database!$A2323</f>
        <v>DIN-BLOCK</v>
      </c>
      <c r="J2323" s="329" t="str">
        <f ca="1">IFERROR(VLOOKUP(ROWS($J$2:J2323),$A$2:$B$7000,2,0),"")</f>
        <v>DIN-PWS30-277</v>
      </c>
    </row>
    <row r="2324" spans="1:10">
      <c r="A2324" s="330">
        <f ca="1">IF(ISNUMBER(SEARCH($L$2,[1]Database!$A2324)),MAX($A$1:A2323)+1,0)</f>
        <v>2320</v>
      </c>
      <c r="B2324" s="625" t="str">
        <f>[1]Database!$A2324</f>
        <v>DIN-AO8</v>
      </c>
      <c r="J2324" s="329" t="str">
        <f ca="1">IFERROR(VLOOKUP(ROWS($J$2:J2324),$A$2:$B$7000,2,0),"")</f>
        <v>DIN-AP3</v>
      </c>
    </row>
    <row r="2325" spans="1:10">
      <c r="A2325" s="330">
        <f ca="1">IF(ISNUMBER(SEARCH($L$2,[1]Database!$A2325)),MAX($A$1:A2324)+1,0)</f>
        <v>2321</v>
      </c>
      <c r="B2325" s="625" t="str">
        <f>[1]Database!$A2325</f>
        <v>DIN-PWS50</v>
      </c>
      <c r="J2325" s="329" t="str">
        <f ca="1">IFERROR(VLOOKUP(ROWS($J$2:J2325),$A$2:$B$7000,2,0),"")</f>
        <v>DIN-AP2</v>
      </c>
    </row>
    <row r="2326" spans="1:10">
      <c r="A2326" s="330">
        <f ca="1">IF(ISNUMBER(SEARCH($L$2,[1]Database!$A2326)),MAX($A$1:A2325)+1,0)</f>
        <v>2322</v>
      </c>
      <c r="B2326" s="625" t="str">
        <f>[1]Database!$A2326</f>
        <v>DIN-PWS30-277</v>
      </c>
      <c r="J2326" s="329" t="str">
        <f ca="1">IFERROR(VLOOKUP(ROWS($J$2:J2326),$A$2:$B$7000,2,0),"")</f>
        <v>DIN-4DIMFLV4</v>
      </c>
    </row>
    <row r="2327" spans="1:10">
      <c r="A2327" s="330">
        <f ca="1">IF(ISNUMBER(SEARCH($L$2,[1]Database!$A2327)),MAX($A$1:A2326)+1,0)</f>
        <v>2323</v>
      </c>
      <c r="B2327" s="625" t="str">
        <f>[1]Database!$A2327</f>
        <v>DIN-AP3</v>
      </c>
      <c r="J2327" s="329" t="str">
        <f ca="1">IFERROR(VLOOKUP(ROWS($J$2:J2327),$A$2:$B$7000,2,0),"")</f>
        <v>DMPS-300-C-AEC</v>
      </c>
    </row>
    <row r="2328" spans="1:10">
      <c r="A2328" s="330">
        <f ca="1">IF(ISNUMBER(SEARCH($L$2,[1]Database!$A2328)),MAX($A$1:A2327)+1,0)</f>
        <v>2324</v>
      </c>
      <c r="B2328" s="625" t="str">
        <f>[1]Database!$A2328</f>
        <v>DIN-AP2</v>
      </c>
      <c r="J2328" s="329" t="str">
        <f ca="1">IFERROR(VLOOKUP(ROWS($J$2:J2328),$A$2:$B$7000,2,0),"")</f>
        <v>DMPS-300-C</v>
      </c>
    </row>
    <row r="2329" spans="1:10">
      <c r="A2329" s="330">
        <f ca="1">IF(ISNUMBER(SEARCH($L$2,[1]Database!$A2329)),MAX($A$1:A2328)+1,0)</f>
        <v>2325</v>
      </c>
      <c r="B2329" s="625" t="str">
        <f>[1]Database!$A2329</f>
        <v>DIN-4DIMFLV4</v>
      </c>
      <c r="J2329" s="329" t="str">
        <f ca="1">IFERROR(VLOOKUP(ROWS($J$2:J2329),$A$2:$B$7000,2,0),"")</f>
        <v>DMPS-200-C</v>
      </c>
    </row>
    <row r="2330" spans="1:10">
      <c r="A2330" s="330">
        <f ca="1">IF(ISNUMBER(SEARCH($L$2,[1]Database!$A2330)),MAX($A$1:A2329)+1,0)</f>
        <v>2326</v>
      </c>
      <c r="B2330" s="625" t="str">
        <f>[1]Database!$A2330</f>
        <v>DMPS-300-C-AEC</v>
      </c>
      <c r="J2330" s="329" t="str">
        <f ca="1">IFERROR(VLOOKUP(ROWS($J$2:J2330),$A$2:$B$7000,2,0),"")</f>
        <v>DMPS-100-C</v>
      </c>
    </row>
    <row r="2331" spans="1:10">
      <c r="A2331" s="330">
        <f ca="1">IF(ISNUMBER(SEARCH($L$2,[1]Database!$A2331)),MAX($A$1:A2330)+1,0)</f>
        <v>2327</v>
      </c>
      <c r="B2331" s="625" t="str">
        <f>[1]Database!$A2331</f>
        <v>DMPS-300-C</v>
      </c>
      <c r="J2331" s="329" t="str">
        <f ca="1">IFERROR(VLOOKUP(ROWS($J$2:J2331),$A$2:$B$7000,2,0),"")</f>
        <v>DM-TX-300N-F</v>
      </c>
    </row>
    <row r="2332" spans="1:10">
      <c r="A2332" s="330">
        <f ca="1">IF(ISNUMBER(SEARCH($L$2,[1]Database!$A2332)),MAX($A$1:A2331)+1,0)</f>
        <v>2328</v>
      </c>
      <c r="B2332" s="625" t="str">
        <f>[1]Database!$A2332</f>
        <v>DMPS-200-C</v>
      </c>
      <c r="J2332" s="329" t="str">
        <f ca="1">IFERROR(VLOOKUP(ROWS($J$2:J2332),$A$2:$B$7000,2,0),"")</f>
        <v>DM-TX-100-F</v>
      </c>
    </row>
    <row r="2333" spans="1:10">
      <c r="A2333" s="330">
        <f ca="1">IF(ISNUMBER(SEARCH($L$2,[1]Database!$A2333)),MAX($A$1:A2332)+1,0)</f>
        <v>2329</v>
      </c>
      <c r="B2333" s="625" t="str">
        <f>[1]Database!$A2333</f>
        <v>DMPS-100-C</v>
      </c>
      <c r="J2333" s="329" t="str">
        <f ca="1">IFERROR(VLOOKUP(ROWS($J$2:J2333),$A$2:$B$7000,2,0),"")</f>
        <v>DM-RMC-100-F</v>
      </c>
    </row>
    <row r="2334" spans="1:10">
      <c r="A2334" s="330">
        <f ca="1">IF(ISNUMBER(SEARCH($L$2,[1]Database!$A2334)),MAX($A$1:A2333)+1,0)</f>
        <v>2330</v>
      </c>
      <c r="B2334" s="625" t="str">
        <f>[1]Database!$A2334</f>
        <v>DM-TX-300N-F</v>
      </c>
      <c r="J2334" s="329" t="str">
        <f ca="1">IFERROR(VLOOKUP(ROWS($J$2:J2334),$A$2:$B$7000,2,0),"")</f>
        <v>DMC-F-DSP</v>
      </c>
    </row>
    <row r="2335" spans="1:10">
      <c r="A2335" s="330">
        <f ca="1">IF(ISNUMBER(SEARCH($L$2,[1]Database!$A2335)),MAX($A$1:A2334)+1,0)</f>
        <v>2331</v>
      </c>
      <c r="B2335" s="625" t="str">
        <f>[1]Database!$A2335</f>
        <v>DM-TX-100-F</v>
      </c>
      <c r="J2335" s="329" t="str">
        <f ca="1">IFERROR(VLOOKUP(ROWS($J$2:J2335),$A$2:$B$7000,2,0),"")</f>
        <v>DMC-F</v>
      </c>
    </row>
    <row r="2336" spans="1:10">
      <c r="A2336" s="330">
        <f ca="1">IF(ISNUMBER(SEARCH($L$2,[1]Database!$A2336)),MAX($A$1:A2335)+1,0)</f>
        <v>2332</v>
      </c>
      <c r="B2336" s="625" t="str">
        <f>[1]Database!$A2336</f>
        <v>DM-RMC-100-F</v>
      </c>
      <c r="J2336" s="329" t="str">
        <f ca="1">IFERROR(VLOOKUP(ROWS($J$2:J2336),$A$2:$B$7000,2,0),"")</f>
        <v>DM-CBL-D-P-SP500</v>
      </c>
    </row>
    <row r="2337" spans="1:10">
      <c r="A2337" s="330">
        <f ca="1">IF(ISNUMBER(SEARCH($L$2,[1]Database!$A2337)),MAX($A$1:A2336)+1,0)</f>
        <v>2333</v>
      </c>
      <c r="B2337" s="625" t="str">
        <f>[1]Database!$A2337</f>
        <v>DMC-F-DSP</v>
      </c>
      <c r="J2337" s="329" t="str">
        <f ca="1">IFERROR(VLOOKUP(ROWS($J$2:J2337),$A$2:$B$7000,2,0),"")</f>
        <v>DM-CBL-D-NP-SP500</v>
      </c>
    </row>
    <row r="2338" spans="1:10">
      <c r="A2338" s="330">
        <f ca="1">IF(ISNUMBER(SEARCH($L$2,[1]Database!$A2338)),MAX($A$1:A2337)+1,0)</f>
        <v>2334</v>
      </c>
      <c r="B2338" s="625" t="str">
        <f>[1]Database!$A2338</f>
        <v>DMC-F</v>
      </c>
      <c r="J2338" s="329" t="str">
        <f ca="1">IFERROR(VLOOKUP(ROWS($J$2:J2338),$A$2:$B$7000,2,0),"")</f>
        <v>DM-TX-300N</v>
      </c>
    </row>
    <row r="2339" spans="1:10">
      <c r="A2339" s="330">
        <f ca="1">IF(ISNUMBER(SEARCH($L$2,[1]Database!$A2339)),MAX($A$1:A2338)+1,0)</f>
        <v>2335</v>
      </c>
      <c r="B2339" s="625" t="str">
        <f>[1]Database!$A2339</f>
        <v>DM-CBL-D-P-SP500</v>
      </c>
      <c r="J2339" s="329" t="str">
        <f ca="1">IFERROR(VLOOKUP(ROWS($J$2:J2339),$A$2:$B$7000,2,0),"")</f>
        <v>DM-TX-200</v>
      </c>
    </row>
    <row r="2340" spans="1:10">
      <c r="A2340" s="330">
        <f ca="1">IF(ISNUMBER(SEARCH($L$2,[1]Database!$A2340)),MAX($A$1:A2339)+1,0)</f>
        <v>2336</v>
      </c>
      <c r="B2340" s="625" t="str">
        <f>[1]Database!$A2340</f>
        <v>DM-CBL-D-NP-SP500</v>
      </c>
      <c r="J2340" s="329" t="str">
        <f ca="1">IFERROR(VLOOKUP(ROWS($J$2:J2340),$A$2:$B$7000,2,0),"")</f>
        <v>DM-TX-100</v>
      </c>
    </row>
    <row r="2341" spans="1:10">
      <c r="A2341" s="330">
        <f ca="1">IF(ISNUMBER(SEARCH($L$2,[1]Database!$A2341)),MAX($A$1:A2340)+1,0)</f>
        <v>2337</v>
      </c>
      <c r="B2341" s="625" t="str">
        <f>[1]Database!$A2341</f>
        <v>DM-TX-300N</v>
      </c>
      <c r="J2341" s="329" t="str">
        <f ca="1">IFERROR(VLOOKUP(ROWS($J$2:J2341),$A$2:$B$7000,2,0),"")</f>
        <v>DM-DR</v>
      </c>
    </row>
    <row r="2342" spans="1:10">
      <c r="A2342" s="330">
        <f ca="1">IF(ISNUMBER(SEARCH($L$2,[1]Database!$A2342)),MAX($A$1:A2341)+1,0)</f>
        <v>2338</v>
      </c>
      <c r="B2342" s="625" t="str">
        <f>[1]Database!$A2342</f>
        <v>DM-TX-200</v>
      </c>
      <c r="J2342" s="329" t="str">
        <f ca="1">IFERROR(VLOOKUP(ROWS($J$2:J2342),$A$2:$B$7000,2,0),"")</f>
        <v>DM-RMC-100-1</v>
      </c>
    </row>
    <row r="2343" spans="1:10">
      <c r="A2343" s="330">
        <f ca="1">IF(ISNUMBER(SEARCH($L$2,[1]Database!$A2343)),MAX($A$1:A2342)+1,0)</f>
        <v>2339</v>
      </c>
      <c r="B2343" s="625" t="str">
        <f>[1]Database!$A2343</f>
        <v>DM-TX-100</v>
      </c>
      <c r="J2343" s="329" t="str">
        <f ca="1">IFERROR(VLOOKUP(ROWS($J$2:J2343),$A$2:$B$7000,2,0),"")</f>
        <v>DM-RMC-100</v>
      </c>
    </row>
    <row r="2344" spans="1:10">
      <c r="A2344" s="330">
        <f ca="1">IF(ISNUMBER(SEARCH($L$2,[1]Database!$A2344)),MAX($A$1:A2343)+1,0)</f>
        <v>2340</v>
      </c>
      <c r="B2344" s="625" t="str">
        <f>[1]Database!$A2344</f>
        <v>DM-DR</v>
      </c>
      <c r="J2344" s="329" t="str">
        <f ca="1">IFERROR(VLOOKUP(ROWS($J$2:J2344),$A$2:$B$7000,2,0),"")</f>
        <v>DMC-CAT-DSP</v>
      </c>
    </row>
    <row r="2345" spans="1:10">
      <c r="A2345" s="330">
        <f ca="1">IF(ISNUMBER(SEARCH($L$2,[1]Database!$A2345)),MAX($A$1:A2344)+1,0)</f>
        <v>2341</v>
      </c>
      <c r="B2345" s="625" t="str">
        <f>[1]Database!$A2345</f>
        <v>DM-RMC-100-1</v>
      </c>
      <c r="J2345" s="329" t="str">
        <f ca="1">IFERROR(VLOOKUP(ROWS($J$2:J2345),$A$2:$B$7000,2,0),"")</f>
        <v>DMC-CAT</v>
      </c>
    </row>
    <row r="2346" spans="1:10">
      <c r="A2346" s="330">
        <f ca="1">IF(ISNUMBER(SEARCH($L$2,[1]Database!$A2346)),MAX($A$1:A2345)+1,0)</f>
        <v>2342</v>
      </c>
      <c r="B2346" s="625" t="str">
        <f>[1]Database!$A2346</f>
        <v>DM-RMC-100</v>
      </c>
      <c r="J2346" s="329" t="str">
        <f ca="1">IFERROR(VLOOKUP(ROWS($J$2:J2346),$A$2:$B$7000,2,0),"")</f>
        <v>DMCI</v>
      </c>
    </row>
    <row r="2347" spans="1:10">
      <c r="A2347" s="330">
        <f ca="1">IF(ISNUMBER(SEARCH($L$2,[1]Database!$A2347)),MAX($A$1:A2346)+1,0)</f>
        <v>2343</v>
      </c>
      <c r="B2347" s="625" t="str">
        <f>[1]Database!$A2347</f>
        <v>DMC-CAT-DSP</v>
      </c>
      <c r="J2347" s="329" t="str">
        <f ca="1">IFERROR(VLOOKUP(ROWS($J$2:J2347),$A$2:$B$7000,2,0),"")</f>
        <v>DM-CONN-20</v>
      </c>
    </row>
    <row r="2348" spans="1:10">
      <c r="A2348" s="330">
        <f ca="1">IF(ISNUMBER(SEARCH($L$2,[1]Database!$A2348)),MAX($A$1:A2347)+1,0)</f>
        <v>2344</v>
      </c>
      <c r="B2348" s="625" t="str">
        <f>[1]Database!$A2348</f>
        <v>DMC-CAT</v>
      </c>
      <c r="J2348" s="329" t="str">
        <f ca="1">IFERROR(VLOOKUP(ROWS($J$2:J2348),$A$2:$B$7000,2,0),"")</f>
        <v>DM-CBL-P-SP500</v>
      </c>
    </row>
    <row r="2349" spans="1:10">
      <c r="A2349" s="330">
        <f ca="1">IF(ISNUMBER(SEARCH($L$2,[1]Database!$A2349)),MAX($A$1:A2348)+1,0)</f>
        <v>2345</v>
      </c>
      <c r="B2349" s="625" t="str">
        <f>[1]Database!$A2349</f>
        <v>DMCI</v>
      </c>
      <c r="J2349" s="329" t="str">
        <f ca="1">IFERROR(VLOOKUP(ROWS($J$2:J2349),$A$2:$B$7000,2,0),"")</f>
        <v>DM-CBL-NP-SP500</v>
      </c>
    </row>
    <row r="2350" spans="1:10">
      <c r="A2350" s="330">
        <f ca="1">IF(ISNUMBER(SEARCH($L$2,[1]Database!$A2350)),MAX($A$1:A2349)+1,0)</f>
        <v>2346</v>
      </c>
      <c r="B2350" s="625" t="str">
        <f>[1]Database!$A2350</f>
        <v>DM-CONN-20</v>
      </c>
      <c r="J2350" s="329" t="str">
        <f ca="1">IFERROR(VLOOKUP(ROWS($J$2:J2350),$A$2:$B$7000,2,0),"")</f>
        <v>DM-TX-401-S2</v>
      </c>
    </row>
    <row r="2351" spans="1:10">
      <c r="A2351" s="330">
        <f ca="1">IF(ISNUMBER(SEARCH($L$2,[1]Database!$A2351)),MAX($A$1:A2350)+1,0)</f>
        <v>2347</v>
      </c>
      <c r="B2351" s="625" t="str">
        <f>[1]Database!$A2351</f>
        <v>DM-CBL-P-SP500</v>
      </c>
      <c r="J2351" s="329" t="str">
        <f ca="1">IFERROR(VLOOKUP(ROWS($J$2:J2351),$A$2:$B$7000,2,0),"")</f>
        <v>DM-TX-201-S2</v>
      </c>
    </row>
    <row r="2352" spans="1:10">
      <c r="A2352" s="330">
        <f ca="1">IF(ISNUMBER(SEARCH($L$2,[1]Database!$A2352)),MAX($A$1:A2351)+1,0)</f>
        <v>2348</v>
      </c>
      <c r="B2352" s="625" t="str">
        <f>[1]Database!$A2352</f>
        <v>DM-CBL-NP-SP500</v>
      </c>
      <c r="J2352" s="329" t="str">
        <f ca="1">IFERROR(VLOOKUP(ROWS($J$2:J2352),$A$2:$B$7000,2,0),"")</f>
        <v>DM-RMC-SCALER-S2</v>
      </c>
    </row>
    <row r="2353" spans="1:10">
      <c r="A2353" s="330">
        <f ca="1">IF(ISNUMBER(SEARCH($L$2,[1]Database!$A2353)),MAX($A$1:A2352)+1,0)</f>
        <v>2349</v>
      </c>
      <c r="B2353" s="625" t="str">
        <f>[1]Database!$A2353</f>
        <v>DM-TX-401-S2</v>
      </c>
      <c r="J2353" s="329" t="str">
        <f ca="1">IFERROR(VLOOKUP(ROWS($J$2:J2353),$A$2:$B$7000,2,0),"")</f>
        <v>DM-RMC-200-S2</v>
      </c>
    </row>
    <row r="2354" spans="1:10">
      <c r="A2354" s="330">
        <f ca="1">IF(ISNUMBER(SEARCH($L$2,[1]Database!$A2354)),MAX($A$1:A2353)+1,0)</f>
        <v>2350</v>
      </c>
      <c r="B2354" s="625" t="str">
        <f>[1]Database!$A2354</f>
        <v>DM-TX-201-S2</v>
      </c>
      <c r="J2354" s="329" t="str">
        <f ca="1">IFERROR(VLOOKUP(ROWS($J$2:J2354),$A$2:$B$7000,2,0),"")</f>
        <v>DMC-S2-DSP</v>
      </c>
    </row>
    <row r="2355" spans="1:10">
      <c r="A2355" s="330">
        <f ca="1">IF(ISNUMBER(SEARCH($L$2,[1]Database!$A2355)),MAX($A$1:A2354)+1,0)</f>
        <v>2351</v>
      </c>
      <c r="B2355" s="625" t="str">
        <f>[1]Database!$A2355</f>
        <v>DM-RMC-SCALER-S2</v>
      </c>
      <c r="J2355" s="329" t="str">
        <f ca="1">IFERROR(VLOOKUP(ROWS($J$2:J2355),$A$2:$B$7000,2,0),"")</f>
        <v>DMC-S2</v>
      </c>
    </row>
    <row r="2356" spans="1:10">
      <c r="A2356" s="330">
        <f ca="1">IF(ISNUMBER(SEARCH($L$2,[1]Database!$A2356)),MAX($A$1:A2355)+1,0)</f>
        <v>2352</v>
      </c>
      <c r="B2356" s="625" t="str">
        <f>[1]Database!$A2356</f>
        <v>DM-RMC-200-S2</v>
      </c>
      <c r="J2356" s="329" t="str">
        <f ca="1">IFERROR(VLOOKUP(ROWS($J$2:J2356),$A$2:$B$7000,2,0),"")</f>
        <v>DM-TX-401-S</v>
      </c>
    </row>
    <row r="2357" spans="1:10">
      <c r="A2357" s="330">
        <f ca="1">IF(ISNUMBER(SEARCH($L$2,[1]Database!$A2357)),MAX($A$1:A2356)+1,0)</f>
        <v>2353</v>
      </c>
      <c r="B2357" s="625" t="str">
        <f>[1]Database!$A2357</f>
        <v>DMC-S2-DSP</v>
      </c>
      <c r="J2357" s="329" t="str">
        <f ca="1">IFERROR(VLOOKUP(ROWS($J$2:J2357),$A$2:$B$7000,2,0),"")</f>
        <v>DM-TX-201-S</v>
      </c>
    </row>
    <row r="2358" spans="1:10">
      <c r="A2358" s="330">
        <f ca="1">IF(ISNUMBER(SEARCH($L$2,[1]Database!$A2358)),MAX($A$1:A2357)+1,0)</f>
        <v>2354</v>
      </c>
      <c r="B2358" s="625" t="str">
        <f>[1]Database!$A2358</f>
        <v>DMC-S2</v>
      </c>
      <c r="J2358" s="329" t="str">
        <f ca="1">IFERROR(VLOOKUP(ROWS($J$2:J2358),$A$2:$B$7000,2,0),"")</f>
        <v>DM-RMC-SCALER-S</v>
      </c>
    </row>
    <row r="2359" spans="1:10">
      <c r="A2359" s="330">
        <f ca="1">IF(ISNUMBER(SEARCH($L$2,[1]Database!$A2359)),MAX($A$1:A2358)+1,0)</f>
        <v>2355</v>
      </c>
      <c r="B2359" s="625" t="str">
        <f>[1]Database!$A2359</f>
        <v>DM-TX-401-S</v>
      </c>
      <c r="J2359" s="329" t="str">
        <f ca="1">IFERROR(VLOOKUP(ROWS($J$2:J2359),$A$2:$B$7000,2,0),"")</f>
        <v>DM-RMC-200-S</v>
      </c>
    </row>
    <row r="2360" spans="1:10">
      <c r="A2360" s="330">
        <f ca="1">IF(ISNUMBER(SEARCH($L$2,[1]Database!$A2360)),MAX($A$1:A2359)+1,0)</f>
        <v>2356</v>
      </c>
      <c r="B2360" s="625" t="str">
        <f>[1]Database!$A2360</f>
        <v>DM-TX-201-S</v>
      </c>
      <c r="J2360" s="329" t="str">
        <f ca="1">IFERROR(VLOOKUP(ROWS($J$2:J2360),$A$2:$B$7000,2,0),"")</f>
        <v>DM-RMC-150-S</v>
      </c>
    </row>
    <row r="2361" spans="1:10">
      <c r="A2361" s="330">
        <f ca="1">IF(ISNUMBER(SEARCH($L$2,[1]Database!$A2361)),MAX($A$1:A2360)+1,0)</f>
        <v>2357</v>
      </c>
      <c r="B2361" s="625" t="str">
        <f>[1]Database!$A2361</f>
        <v>DM-RMC-SCALER-S</v>
      </c>
      <c r="J2361" s="329" t="str">
        <f ca="1">IFERROR(VLOOKUP(ROWS($J$2:J2361),$A$2:$B$7000,2,0),"")</f>
        <v>DM-RMC-100-S</v>
      </c>
    </row>
    <row r="2362" spans="1:10">
      <c r="A2362" s="330">
        <f ca="1">IF(ISNUMBER(SEARCH($L$2,[1]Database!$A2362)),MAX($A$1:A2361)+1,0)</f>
        <v>2358</v>
      </c>
      <c r="B2362" s="625" t="str">
        <f>[1]Database!$A2362</f>
        <v>DM-RMC-200-S</v>
      </c>
      <c r="J2362" s="329" t="str">
        <f ca="1">IFERROR(VLOOKUP(ROWS($J$2:J2362),$A$2:$B$7000,2,0),"")</f>
        <v>DMC-S-DSP</v>
      </c>
    </row>
    <row r="2363" spans="1:10">
      <c r="A2363" s="330">
        <f ca="1">IF(ISNUMBER(SEARCH($L$2,[1]Database!$A2363)),MAX($A$1:A2362)+1,0)</f>
        <v>2359</v>
      </c>
      <c r="B2363" s="625" t="str">
        <f>[1]Database!$A2363</f>
        <v>DM-RMC-150-S</v>
      </c>
      <c r="J2363" s="329" t="str">
        <f ca="1">IFERROR(VLOOKUP(ROWS($J$2:J2363),$A$2:$B$7000,2,0),"")</f>
        <v>DMC-S</v>
      </c>
    </row>
    <row r="2364" spans="1:10">
      <c r="A2364" s="330">
        <f ca="1">IF(ISNUMBER(SEARCH($L$2,[1]Database!$A2364)),MAX($A$1:A2363)+1,0)</f>
        <v>2360</v>
      </c>
      <c r="B2364" s="625" t="str">
        <f>[1]Database!$A2364</f>
        <v>DM-RMC-100-S</v>
      </c>
      <c r="J2364" s="329" t="str">
        <f ca="1">IFERROR(VLOOKUP(ROWS($J$2:J2364),$A$2:$B$7000,2,0),"")</f>
        <v>DM-CBL-8G-P-SP500</v>
      </c>
    </row>
    <row r="2365" spans="1:10">
      <c r="A2365" s="330">
        <f ca="1">IF(ISNUMBER(SEARCH($L$2,[1]Database!$A2365)),MAX($A$1:A2364)+1,0)</f>
        <v>2361</v>
      </c>
      <c r="B2365" s="625" t="str">
        <f>[1]Database!$A2365</f>
        <v>DMC-S-DSP</v>
      </c>
      <c r="J2365" s="329" t="str">
        <f ca="1">IFERROR(VLOOKUP(ROWS($J$2:J2365),$A$2:$B$7000,2,0),"")</f>
        <v>DM-CBL-8G-NP-SP500</v>
      </c>
    </row>
    <row r="2366" spans="1:10">
      <c r="A2366" s="330">
        <f ca="1">IF(ISNUMBER(SEARCH($L$2,[1]Database!$A2366)),MAX($A$1:A2365)+1,0)</f>
        <v>2362</v>
      </c>
      <c r="B2366" s="625" t="str">
        <f>[1]Database!$A2366</f>
        <v>DMC-S</v>
      </c>
      <c r="J2366" s="329" t="str">
        <f ca="1">IFERROR(VLOOKUP(ROWS($J$2:J2366),$A$2:$B$7000,2,0),"")</f>
        <v>DM-8G-CONN-100</v>
      </c>
    </row>
    <row r="2367" spans="1:10">
      <c r="A2367" s="330">
        <f ca="1">IF(ISNUMBER(SEARCH($L$2,[1]Database!$A2367)),MAX($A$1:A2366)+1,0)</f>
        <v>2363</v>
      </c>
      <c r="B2367" s="625" t="str">
        <f>[1]Database!$A2367</f>
        <v>DM-CBL-8G-P-SP500</v>
      </c>
      <c r="J2367" s="329" t="str">
        <f ca="1">IFERROR(VLOOKUP(ROWS($J$2:J2367),$A$2:$B$7000,2,0),"")</f>
        <v>DM-8G-CONN-WG-100</v>
      </c>
    </row>
    <row r="2368" spans="1:10">
      <c r="A2368" s="330">
        <f ca="1">IF(ISNUMBER(SEARCH($L$2,[1]Database!$A2368)),MAX($A$1:A2367)+1,0)</f>
        <v>2364</v>
      </c>
      <c r="B2368" s="625" t="str">
        <f>[1]Database!$A2368</f>
        <v>DM-CBL-8G-NP-SP500</v>
      </c>
      <c r="J2368" s="329" t="str">
        <f ca="1">IFERROR(VLOOKUP(ROWS($J$2:J2368),$A$2:$B$7000,2,0),"")</f>
        <v>DM-TX-401-C</v>
      </c>
    </row>
    <row r="2369" spans="1:10">
      <c r="A2369" s="330">
        <f ca="1">IF(ISNUMBER(SEARCH($L$2,[1]Database!$A2369)),MAX($A$1:A2368)+1,0)</f>
        <v>2365</v>
      </c>
      <c r="B2369" s="625" t="str">
        <f>[1]Database!$A2369</f>
        <v>DM-8G-CONN-100</v>
      </c>
      <c r="J2369" s="329" t="str">
        <f ca="1">IFERROR(VLOOKUP(ROWS($J$2:J2369),$A$2:$B$7000,2,0),"")</f>
        <v>DM-TX-201-C</v>
      </c>
    </row>
    <row r="2370" spans="1:10">
      <c r="A2370" s="330">
        <f ca="1">IF(ISNUMBER(SEARCH($L$2,[1]Database!$A2370)),MAX($A$1:A2369)+1,0)</f>
        <v>2366</v>
      </c>
      <c r="B2370" s="625" t="str">
        <f>[1]Database!$A2370</f>
        <v>DM-8G-CONN-WG-100</v>
      </c>
      <c r="J2370" s="329" t="str">
        <f ca="1">IFERROR(VLOOKUP(ROWS($J$2:J2370),$A$2:$B$7000,2,0),"")</f>
        <v>DM-RMC-SCALER-C</v>
      </c>
    </row>
    <row r="2371" spans="1:10">
      <c r="A2371" s="330">
        <f ca="1">IF(ISNUMBER(SEARCH($L$2,[1]Database!$A2371)),MAX($A$1:A2370)+1,0)</f>
        <v>2367</v>
      </c>
      <c r="B2371" s="625" t="str">
        <f>[1]Database!$A2371</f>
        <v>DM-TX-401-C</v>
      </c>
      <c r="J2371" s="329" t="str">
        <f ca="1">IFERROR(VLOOKUP(ROWS($J$2:J2371),$A$2:$B$7000,2,0),"")</f>
        <v>DM-RMC-200-C</v>
      </c>
    </row>
    <row r="2372" spans="1:10">
      <c r="A2372" s="330">
        <f ca="1">IF(ISNUMBER(SEARCH($L$2,[1]Database!$A2372)),MAX($A$1:A2371)+1,0)</f>
        <v>2368</v>
      </c>
      <c r="B2372" s="625" t="str">
        <f>[1]Database!$A2372</f>
        <v>DM-TX-201-C</v>
      </c>
      <c r="J2372" s="329" t="str">
        <f ca="1">IFERROR(VLOOKUP(ROWS($J$2:J2372),$A$2:$B$7000,2,0),"")</f>
        <v>DM-RMC-100-C</v>
      </c>
    </row>
    <row r="2373" spans="1:10">
      <c r="A2373" s="330">
        <f ca="1">IF(ISNUMBER(SEARCH($L$2,[1]Database!$A2373)),MAX($A$1:A2372)+1,0)</f>
        <v>2369</v>
      </c>
      <c r="B2373" s="625" t="str">
        <f>[1]Database!$A2373</f>
        <v>DM-RMC-SCALER-C</v>
      </c>
      <c r="J2373" s="329" t="str">
        <f ca="1">IFERROR(VLOOKUP(ROWS($J$2:J2373),$A$2:$B$7000,2,0),"")</f>
        <v>DMC-C-DSP</v>
      </c>
    </row>
    <row r="2374" spans="1:10">
      <c r="A2374" s="330">
        <f ca="1">IF(ISNUMBER(SEARCH($L$2,[1]Database!$A2374)),MAX($A$1:A2373)+1,0)</f>
        <v>2370</v>
      </c>
      <c r="B2374" s="625" t="str">
        <f>[1]Database!$A2374</f>
        <v>DM-RMC-200-C</v>
      </c>
      <c r="J2374" s="329" t="str">
        <f ca="1">IFERROR(VLOOKUP(ROWS($J$2:J2374),$A$2:$B$7000,2,0),"")</f>
        <v>DMC-C</v>
      </c>
    </row>
    <row r="2375" spans="1:10">
      <c r="A2375" s="330">
        <f ca="1">IF(ISNUMBER(SEARCH($L$2,[1]Database!$A2375)),MAX($A$1:A2374)+1,0)</f>
        <v>2371</v>
      </c>
      <c r="B2375" s="625" t="str">
        <f>[1]Database!$A2375</f>
        <v>DM-RMC-100-C</v>
      </c>
      <c r="J2375" s="329" t="str">
        <f ca="1">IFERROR(VLOOKUP(ROWS($J$2:J2375),$A$2:$B$7000,2,0),"")</f>
        <v>C2N-CAMIDSPT</v>
      </c>
    </row>
    <row r="2376" spans="1:10">
      <c r="A2376" s="330">
        <f ca="1">IF(ISNUMBER(SEARCH($L$2,[1]Database!$A2376)),MAX($A$1:A2375)+1,0)</f>
        <v>2372</v>
      </c>
      <c r="B2376" s="625" t="str">
        <f>[1]Database!$A2376</f>
        <v>DMC-C-DSP</v>
      </c>
      <c r="J2376" s="329" t="str">
        <f ca="1">IFERROR(VLOOKUP(ROWS($J$2:J2376),$A$2:$B$7000,2,0),"")</f>
        <v>C2N-CAMIDJ</v>
      </c>
    </row>
    <row r="2377" spans="1:10">
      <c r="A2377" s="330">
        <f ca="1">IF(ISNUMBER(SEARCH($L$2,[1]Database!$A2377)),MAX($A$1:A2376)+1,0)</f>
        <v>2373</v>
      </c>
      <c r="B2377" s="625" t="str">
        <f>[1]Database!$A2377</f>
        <v>DMC-C</v>
      </c>
      <c r="J2377" s="329" t="str">
        <f ca="1">IFERROR(VLOOKUP(ROWS($J$2:J2377),$A$2:$B$7000,2,0),"")</f>
        <v>DGE-1</v>
      </c>
    </row>
    <row r="2378" spans="1:10">
      <c r="A2378" s="330">
        <f ca="1">IF(ISNUMBER(SEARCH($L$2,[1]Database!$A2378)),MAX($A$1:A2377)+1,0)</f>
        <v>2374</v>
      </c>
      <c r="B2378" s="625" t="str">
        <f>[1]Database!$A2378</f>
        <v>C2N-CAMIDSPT</v>
      </c>
      <c r="J2378" s="329" t="str">
        <f ca="1">IFERROR(VLOOKUP(ROWS($J$2:J2378),$A$2:$B$7000,2,0),"")</f>
        <v>DGE-2</v>
      </c>
    </row>
    <row r="2379" spans="1:10">
      <c r="A2379" s="330">
        <f ca="1">IF(ISNUMBER(SEARCH($L$2,[1]Database!$A2379)),MAX($A$1:A2378)+1,0)</f>
        <v>2375</v>
      </c>
      <c r="B2379" s="625" t="str">
        <f>[1]Database!$A2379</f>
        <v>C2N-CAMIDJ</v>
      </c>
      <c r="J2379" s="329" t="str">
        <f ca="1">IFERROR(VLOOKUP(ROWS($J$2:J2379),$A$2:$B$7000,2,0),"")</f>
        <v>TPS-6XNL-DS</v>
      </c>
    </row>
    <row r="2380" spans="1:10">
      <c r="A2380" s="330">
        <f ca="1">IF(ISNUMBER(SEARCH($L$2,[1]Database!$A2380)),MAX($A$1:A2379)+1,0)</f>
        <v>2376</v>
      </c>
      <c r="B2380" s="625" t="str">
        <f>[1]Database!$A2380</f>
        <v>DGE-1</v>
      </c>
      <c r="J2380" s="329" t="str">
        <f ca="1">IFERROR(VLOOKUP(ROWS($J$2:J2380),$A$2:$B$7000,2,0),"")</f>
        <v>TPS-6X-DS</v>
      </c>
    </row>
    <row r="2381" spans="1:10">
      <c r="A2381" s="330">
        <f ca="1">IF(ISNUMBER(SEARCH($L$2,[1]Database!$A2381)),MAX($A$1:A2380)+1,0)</f>
        <v>2377</v>
      </c>
      <c r="B2381" s="625" t="str">
        <f>[1]Database!$A2381</f>
        <v>DGE-2</v>
      </c>
      <c r="J2381" s="329" t="str">
        <f ca="1">IFERROR(VLOOKUP(ROWS($J$2:J2381),$A$2:$B$7000,2,0),"")</f>
        <v>TPS-6XNL-DS-C</v>
      </c>
    </row>
    <row r="2382" spans="1:10">
      <c r="A2382" s="330">
        <f ca="1">IF(ISNUMBER(SEARCH($L$2,[1]Database!$A2382)),MAX($A$1:A2381)+1,0)</f>
        <v>2378</v>
      </c>
      <c r="B2382" s="625" t="str">
        <f>[1]Database!$A2382</f>
        <v>TPS-6XNL-DS</v>
      </c>
      <c r="J2382" s="329" t="str">
        <f ca="1">IFERROR(VLOOKUP(ROWS($J$2:J2382),$A$2:$B$7000,2,0),"")</f>
        <v>TPS-6X-DS-C</v>
      </c>
    </row>
    <row r="2383" spans="1:10">
      <c r="A2383" s="330">
        <f ca="1">IF(ISNUMBER(SEARCH($L$2,[1]Database!$A2383)),MAX($A$1:A2382)+1,0)</f>
        <v>2379</v>
      </c>
      <c r="B2383" s="625" t="str">
        <f>[1]Database!$A2383</f>
        <v>TPS-6X-DS</v>
      </c>
      <c r="J2383" s="329" t="str">
        <f ca="1">IFERROR(VLOOKUP(ROWS($J$2:J2383),$A$2:$B$7000,2,0),"")</f>
        <v>TPS-6XNL-DS-W-S</v>
      </c>
    </row>
    <row r="2384" spans="1:10">
      <c r="A2384" s="330">
        <f ca="1">IF(ISNUMBER(SEARCH($L$2,[1]Database!$A2384)),MAX($A$1:A2383)+1,0)</f>
        <v>2380</v>
      </c>
      <c r="B2384" s="625" t="str">
        <f>[1]Database!$A2384</f>
        <v>TPS-6XNL-DS-C</v>
      </c>
      <c r="J2384" s="329" t="str">
        <f ca="1">IFERROR(VLOOKUP(ROWS($J$2:J2384),$A$2:$B$7000,2,0),"")</f>
        <v>TPS-6X-DS-W-S</v>
      </c>
    </row>
    <row r="2385" spans="1:10">
      <c r="A2385" s="330">
        <f ca="1">IF(ISNUMBER(SEARCH($L$2,[1]Database!$A2385)),MAX($A$1:A2384)+1,0)</f>
        <v>2381</v>
      </c>
      <c r="B2385" s="625" t="str">
        <f>[1]Database!$A2385</f>
        <v>TPS-6X-DS-C</v>
      </c>
      <c r="J2385" s="329" t="str">
        <f ca="1">IFERROR(VLOOKUP(ROWS($J$2:J2385),$A$2:$B$7000,2,0),"")</f>
        <v>TPS-6XNL-DS-C-W-S</v>
      </c>
    </row>
    <row r="2386" spans="1:10">
      <c r="A2386" s="330">
        <f ca="1">IF(ISNUMBER(SEARCH($L$2,[1]Database!$A2386)),MAX($A$1:A2385)+1,0)</f>
        <v>2382</v>
      </c>
      <c r="B2386" s="625" t="str">
        <f>[1]Database!$A2386</f>
        <v>TPS-6XNL-DS-W-S</v>
      </c>
      <c r="J2386" s="329" t="str">
        <f ca="1">IFERROR(VLOOKUP(ROWS($J$2:J2386),$A$2:$B$7000,2,0),"")</f>
        <v>TPS-6X-DS-C-W-S</v>
      </c>
    </row>
    <row r="2387" spans="1:10">
      <c r="A2387" s="330">
        <f ca="1">IF(ISNUMBER(SEARCH($L$2,[1]Database!$A2387)),MAX($A$1:A2386)+1,0)</f>
        <v>2383</v>
      </c>
      <c r="B2387" s="625" t="str">
        <f>[1]Database!$A2387</f>
        <v>TPS-6X-DS-W-S</v>
      </c>
      <c r="J2387" s="329" t="str">
        <f ca="1">IFERROR(VLOOKUP(ROWS($J$2:J2387),$A$2:$B$7000,2,0),"")</f>
        <v>TPS-6XNL-DS-B-T</v>
      </c>
    </row>
    <row r="2388" spans="1:10">
      <c r="A2388" s="330">
        <f ca="1">IF(ISNUMBER(SEARCH($L$2,[1]Database!$A2388)),MAX($A$1:A2387)+1,0)</f>
        <v>2384</v>
      </c>
      <c r="B2388" s="625" t="str">
        <f>[1]Database!$A2388</f>
        <v>TPS-6XNL-DS-C-W-S</v>
      </c>
      <c r="J2388" s="329" t="str">
        <f ca="1">IFERROR(VLOOKUP(ROWS($J$2:J2388),$A$2:$B$7000,2,0),"")</f>
        <v>TPS-6X-DS-B-T</v>
      </c>
    </row>
    <row r="2389" spans="1:10">
      <c r="A2389" s="330">
        <f ca="1">IF(ISNUMBER(SEARCH($L$2,[1]Database!$A2389)),MAX($A$1:A2388)+1,0)</f>
        <v>2385</v>
      </c>
      <c r="B2389" s="625" t="str">
        <f>[1]Database!$A2389</f>
        <v>TPS-6X-DS-C-W-S</v>
      </c>
      <c r="J2389" s="329" t="str">
        <f ca="1">IFERROR(VLOOKUP(ROWS($J$2:J2389),$A$2:$B$7000,2,0),"")</f>
        <v>TPS-6XNL-DS-C-B-T</v>
      </c>
    </row>
    <row r="2390" spans="1:10">
      <c r="A2390" s="330">
        <f ca="1">IF(ISNUMBER(SEARCH($L$2,[1]Database!$A2390)),MAX($A$1:A2389)+1,0)</f>
        <v>2386</v>
      </c>
      <c r="B2390" s="625" t="str">
        <f>[1]Database!$A2390</f>
        <v>TPS-6XNL-DS-B-T</v>
      </c>
      <c r="J2390" s="329" t="str">
        <f ca="1">IFERROR(VLOOKUP(ROWS($J$2:J2390),$A$2:$B$7000,2,0),"")</f>
        <v>TPS-6X-DS-C-B-T</v>
      </c>
    </row>
    <row r="2391" spans="1:10">
      <c r="A2391" s="330">
        <f ca="1">IF(ISNUMBER(SEARCH($L$2,[1]Database!$A2391)),MAX($A$1:A2390)+1,0)</f>
        <v>2387</v>
      </c>
      <c r="B2391" s="625" t="str">
        <f>[1]Database!$A2391</f>
        <v>TPS-6X-DS-B-T</v>
      </c>
      <c r="J2391" s="329" t="str">
        <f ca="1">IFERROR(VLOOKUP(ROWS($J$2:J2391),$A$2:$B$7000,2,0),"")</f>
        <v>TPMC-8X-DS</v>
      </c>
    </row>
    <row r="2392" spans="1:10">
      <c r="A2392" s="330">
        <f ca="1">IF(ISNUMBER(SEARCH($L$2,[1]Database!$A2392)),MAX($A$1:A2391)+1,0)</f>
        <v>2388</v>
      </c>
      <c r="B2392" s="625" t="str">
        <f>[1]Database!$A2392</f>
        <v>TPS-6XNL-DS-C-B-T</v>
      </c>
      <c r="J2392" s="329" t="str">
        <f ca="1">IFERROR(VLOOKUP(ROWS($J$2:J2392),$A$2:$B$7000,2,0),"")</f>
        <v>CNX-BN12-W-T</v>
      </c>
    </row>
    <row r="2393" spans="1:10">
      <c r="A2393" s="330">
        <f ca="1">IF(ISNUMBER(SEARCH($L$2,[1]Database!$A2393)),MAX($A$1:A2392)+1,0)</f>
        <v>2389</v>
      </c>
      <c r="B2393" s="625" t="str">
        <f>[1]Database!$A2393</f>
        <v>TPS-6X-DS-C-B-T</v>
      </c>
      <c r="J2393" s="329" t="str">
        <f ca="1">IFERROR(VLOOKUP(ROWS($J$2:J2393),$A$2:$B$7000,2,0),"")</f>
        <v>CNX-BN12-LAT-T</v>
      </c>
    </row>
    <row r="2394" spans="1:10">
      <c r="A2394" s="330">
        <f ca="1">IF(ISNUMBER(SEARCH($L$2,[1]Database!$A2394)),MAX($A$1:A2393)+1,0)</f>
        <v>2390</v>
      </c>
      <c r="B2394" s="625" t="str">
        <f>[1]Database!$A2394</f>
        <v>TPMC-8X-DS</v>
      </c>
      <c r="J2394" s="329" t="str">
        <f ca="1">IFERROR(VLOOKUP(ROWS($J$2:J2394),$A$2:$B$7000,2,0),"")</f>
        <v>CNX-BN12-DSK-T</v>
      </c>
    </row>
    <row r="2395" spans="1:10">
      <c r="A2395" s="330">
        <f ca="1">IF(ISNUMBER(SEARCH($L$2,[1]Database!$A2395)),MAX($A$1:A2394)+1,0)</f>
        <v>2391</v>
      </c>
      <c r="B2395" s="625" t="str">
        <f>[1]Database!$A2395</f>
        <v>CNX-BN12-W-T</v>
      </c>
      <c r="J2395" s="329" t="str">
        <f ca="1">IFERROR(VLOOKUP(ROWS($J$2:J2395),$A$2:$B$7000,2,0),"")</f>
        <v>CNX-BN12B</v>
      </c>
    </row>
    <row r="2396" spans="1:10">
      <c r="A2396" s="330">
        <f ca="1">IF(ISNUMBER(SEARCH($L$2,[1]Database!$A2396)),MAX($A$1:A2395)+1,0)</f>
        <v>2392</v>
      </c>
      <c r="B2396" s="625" t="str">
        <f>[1]Database!$A2396</f>
        <v>CNX-BN12-LAT-T</v>
      </c>
      <c r="J2396" s="329" t="str">
        <f ca="1">IFERROR(VLOOKUP(ROWS($J$2:J2396),$A$2:$B$7000,2,0),"")</f>
        <v>CNX-BN12-A-T</v>
      </c>
    </row>
    <row r="2397" spans="1:10">
      <c r="A2397" s="330">
        <f ca="1">IF(ISNUMBER(SEARCH($L$2,[1]Database!$A2397)),MAX($A$1:A2396)+1,0)</f>
        <v>2393</v>
      </c>
      <c r="B2397" s="625" t="str">
        <f>[1]Database!$A2397</f>
        <v>CNX-BN12-DSK-T</v>
      </c>
      <c r="J2397" s="329" t="str">
        <f ca="1">IFERROR(VLOOKUP(ROWS($J$2:J2397),$A$2:$B$7000,2,0),"")</f>
        <v>CNX-B8-W-T</v>
      </c>
    </row>
    <row r="2398" spans="1:10">
      <c r="A2398" s="330">
        <f ca="1">IF(ISNUMBER(SEARCH($L$2,[1]Database!$A2398)),MAX($A$1:A2397)+1,0)</f>
        <v>2394</v>
      </c>
      <c r="B2398" s="625" t="str">
        <f>[1]Database!$A2398</f>
        <v>CNX-BN12B</v>
      </c>
      <c r="J2398" s="329" t="str">
        <f ca="1">IFERROR(VLOOKUP(ROWS($J$2:J2398),$A$2:$B$7000,2,0),"")</f>
        <v>CNX-B8-LAT-T</v>
      </c>
    </row>
    <row r="2399" spans="1:10">
      <c r="A2399" s="330">
        <f ca="1">IF(ISNUMBER(SEARCH($L$2,[1]Database!$A2399)),MAX($A$1:A2398)+1,0)</f>
        <v>2395</v>
      </c>
      <c r="B2399" s="625" t="str">
        <f>[1]Database!$A2399</f>
        <v>CNX-BN12-A-T</v>
      </c>
      <c r="J2399" s="329" t="str">
        <f ca="1">IFERROR(VLOOKUP(ROWS($J$2:J2399),$A$2:$B$7000,2,0),"")</f>
        <v>CNX-B8-DSK-T</v>
      </c>
    </row>
    <row r="2400" spans="1:10">
      <c r="A2400" s="330">
        <f ca="1">IF(ISNUMBER(SEARCH($L$2,[1]Database!$A2400)),MAX($A$1:A2399)+1,0)</f>
        <v>2396</v>
      </c>
      <c r="B2400" s="625" t="str">
        <f>[1]Database!$A2400</f>
        <v>CNX-B8-W-T</v>
      </c>
      <c r="J2400" s="329" t="str">
        <f ca="1">IFERROR(VLOOKUP(ROWS($J$2:J2400),$A$2:$B$7000,2,0),"")</f>
        <v>CNX-B8B</v>
      </c>
    </row>
    <row r="2401" spans="1:10">
      <c r="A2401" s="330">
        <f ca="1">IF(ISNUMBER(SEARCH($L$2,[1]Database!$A2401)),MAX($A$1:A2400)+1,0)</f>
        <v>2397</v>
      </c>
      <c r="B2401" s="625" t="str">
        <f>[1]Database!$A2401</f>
        <v>CNX-B8-LAT-T</v>
      </c>
      <c r="J2401" s="329" t="str">
        <f ca="1">IFERROR(VLOOKUP(ROWS($J$2:J2401),$A$2:$B$7000,2,0),"")</f>
        <v>CNX-B8-A-T</v>
      </c>
    </row>
    <row r="2402" spans="1:10">
      <c r="A2402" s="330">
        <f ca="1">IF(ISNUMBER(SEARCH($L$2,[1]Database!$A2402)),MAX($A$1:A2401)+1,0)</f>
        <v>2398</v>
      </c>
      <c r="B2402" s="625" t="str">
        <f>[1]Database!$A2402</f>
        <v>CNX-B8-DSK-T</v>
      </c>
      <c r="J2402" s="329" t="str">
        <f ca="1">IFERROR(VLOOKUP(ROWS($J$2:J2402),$A$2:$B$7000,2,0),"")</f>
        <v>CNX-B6-W-T</v>
      </c>
    </row>
    <row r="2403" spans="1:10">
      <c r="A2403" s="330">
        <f ca="1">IF(ISNUMBER(SEARCH($L$2,[1]Database!$A2403)),MAX($A$1:A2402)+1,0)</f>
        <v>2399</v>
      </c>
      <c r="B2403" s="625" t="str">
        <f>[1]Database!$A2403</f>
        <v>CNX-B8B</v>
      </c>
      <c r="J2403" s="329" t="str">
        <f ca="1">IFERROR(VLOOKUP(ROWS($J$2:J2403),$A$2:$B$7000,2,0),"")</f>
        <v>CNX-B6-LAT-T</v>
      </c>
    </row>
    <row r="2404" spans="1:10">
      <c r="A2404" s="330">
        <f ca="1">IF(ISNUMBER(SEARCH($L$2,[1]Database!$A2404)),MAX($A$1:A2403)+1,0)</f>
        <v>2400</v>
      </c>
      <c r="B2404" s="625" t="str">
        <f>[1]Database!$A2404</f>
        <v>CNX-B8-A-T</v>
      </c>
      <c r="J2404" s="329" t="str">
        <f ca="1">IFERROR(VLOOKUP(ROWS($J$2:J2404),$A$2:$B$7000,2,0),"")</f>
        <v>CNX-B6-DSK-T</v>
      </c>
    </row>
    <row r="2405" spans="1:10">
      <c r="A2405" s="330">
        <f ca="1">IF(ISNUMBER(SEARCH($L$2,[1]Database!$A2405)),MAX($A$1:A2404)+1,0)</f>
        <v>2401</v>
      </c>
      <c r="B2405" s="625" t="str">
        <f>[1]Database!$A2405</f>
        <v>CNX-B6-W-T</v>
      </c>
      <c r="J2405" s="329" t="str">
        <f ca="1">IFERROR(VLOOKUP(ROWS($J$2:J2405),$A$2:$B$7000,2,0),"")</f>
        <v>CNX-B6B</v>
      </c>
    </row>
    <row r="2406" spans="1:10">
      <c r="A2406" s="330">
        <f ca="1">IF(ISNUMBER(SEARCH($L$2,[1]Database!$A2406)),MAX($A$1:A2405)+1,0)</f>
        <v>2402</v>
      </c>
      <c r="B2406" s="625" t="str">
        <f>[1]Database!$A2406</f>
        <v>CNX-B6-LAT-T</v>
      </c>
      <c r="J2406" s="329" t="str">
        <f ca="1">IFERROR(VLOOKUP(ROWS($J$2:J2406),$A$2:$B$7000,2,0),"")</f>
        <v>CNX-B6-A-T</v>
      </c>
    </row>
    <row r="2407" spans="1:10">
      <c r="A2407" s="330">
        <f ca="1">IF(ISNUMBER(SEARCH($L$2,[1]Database!$A2407)),MAX($A$1:A2406)+1,0)</f>
        <v>2403</v>
      </c>
      <c r="B2407" s="625" t="str">
        <f>[1]Database!$A2407</f>
        <v>CNX-B6-DSK-T</v>
      </c>
      <c r="J2407" s="329" t="str">
        <f ca="1">IFERROR(VLOOKUP(ROWS($J$2:J2407),$A$2:$B$7000,2,0),"")</f>
        <v>CNX-B4-W-T</v>
      </c>
    </row>
    <row r="2408" spans="1:10">
      <c r="A2408" s="330">
        <f ca="1">IF(ISNUMBER(SEARCH($L$2,[1]Database!$A2408)),MAX($A$1:A2407)+1,0)</f>
        <v>2404</v>
      </c>
      <c r="B2408" s="625" t="str">
        <f>[1]Database!$A2408</f>
        <v>CNX-B6B</v>
      </c>
      <c r="J2408" s="329" t="str">
        <f ca="1">IFERROR(VLOOKUP(ROWS($J$2:J2408),$A$2:$B$7000,2,0),"")</f>
        <v>CNX-B4-LAT-T</v>
      </c>
    </row>
    <row r="2409" spans="1:10">
      <c r="A2409" s="330">
        <f ca="1">IF(ISNUMBER(SEARCH($L$2,[1]Database!$A2409)),MAX($A$1:A2408)+1,0)</f>
        <v>2405</v>
      </c>
      <c r="B2409" s="625" t="str">
        <f>[1]Database!$A2409</f>
        <v>CNX-B6-A-T</v>
      </c>
      <c r="J2409" s="329" t="str">
        <f ca="1">IFERROR(VLOOKUP(ROWS($J$2:J2409),$A$2:$B$7000,2,0),"")</f>
        <v>CNX-B4-DSK-T</v>
      </c>
    </row>
    <row r="2410" spans="1:10">
      <c r="A2410" s="330">
        <f ca="1">IF(ISNUMBER(SEARCH($L$2,[1]Database!$A2410)),MAX($A$1:A2409)+1,0)</f>
        <v>2406</v>
      </c>
      <c r="B2410" s="625" t="str">
        <f>[1]Database!$A2410</f>
        <v>CNX-B4-W-T</v>
      </c>
      <c r="J2410" s="329" t="str">
        <f ca="1">IFERROR(VLOOKUP(ROWS($J$2:J2410),$A$2:$B$7000,2,0),"")</f>
        <v>CNX-B4B</v>
      </c>
    </row>
    <row r="2411" spans="1:10">
      <c r="A2411" s="330">
        <f ca="1">IF(ISNUMBER(SEARCH($L$2,[1]Database!$A2411)),MAX($A$1:A2410)+1,0)</f>
        <v>2407</v>
      </c>
      <c r="B2411" s="625" t="str">
        <f>[1]Database!$A2411</f>
        <v>CNX-B4-LAT-T</v>
      </c>
      <c r="J2411" s="329" t="str">
        <f ca="1">IFERROR(VLOOKUP(ROWS($J$2:J2411),$A$2:$B$7000,2,0),"")</f>
        <v>CNX-B4-A-T</v>
      </c>
    </row>
    <row r="2412" spans="1:10">
      <c r="A2412" s="330">
        <f ca="1">IF(ISNUMBER(SEARCH($L$2,[1]Database!$A2412)),MAX($A$1:A2411)+1,0)</f>
        <v>2408</v>
      </c>
      <c r="B2412" s="625" t="str">
        <f>[1]Database!$A2412</f>
        <v>CNX-B4-DSK-T</v>
      </c>
      <c r="J2412" s="329" t="str">
        <f ca="1">IFERROR(VLOOKUP(ROWS($J$2:J2412),$A$2:$B$7000,2,0),"")</f>
        <v>CNX-B2-W-T</v>
      </c>
    </row>
    <row r="2413" spans="1:10">
      <c r="A2413" s="330">
        <f ca="1">IF(ISNUMBER(SEARCH($L$2,[1]Database!$A2413)),MAX($A$1:A2412)+1,0)</f>
        <v>2409</v>
      </c>
      <c r="B2413" s="625" t="str">
        <f>[1]Database!$A2413</f>
        <v>CNX-B4B</v>
      </c>
      <c r="J2413" s="329" t="str">
        <f ca="1">IFERROR(VLOOKUP(ROWS($J$2:J2413),$A$2:$B$7000,2,0),"")</f>
        <v>CNX-B2-LAT-T</v>
      </c>
    </row>
    <row r="2414" spans="1:10">
      <c r="A2414" s="330">
        <f ca="1">IF(ISNUMBER(SEARCH($L$2,[1]Database!$A2414)),MAX($A$1:A2413)+1,0)</f>
        <v>2410</v>
      </c>
      <c r="B2414" s="625" t="str">
        <f>[1]Database!$A2414</f>
        <v>CNX-B4-A-T</v>
      </c>
      <c r="J2414" s="329" t="str">
        <f ca="1">IFERROR(VLOOKUP(ROWS($J$2:J2414),$A$2:$B$7000,2,0),"")</f>
        <v>CNX-B2-DSK-T</v>
      </c>
    </row>
    <row r="2415" spans="1:10">
      <c r="A2415" s="330">
        <f ca="1">IF(ISNUMBER(SEARCH($L$2,[1]Database!$A2415)),MAX($A$1:A2414)+1,0)</f>
        <v>2411</v>
      </c>
      <c r="B2415" s="625" t="str">
        <f>[1]Database!$A2415</f>
        <v>CNX-B2-W-T</v>
      </c>
      <c r="J2415" s="329" t="str">
        <f ca="1">IFERROR(VLOOKUP(ROWS($J$2:J2415),$A$2:$B$7000,2,0),"")</f>
        <v>CNX-B2B</v>
      </c>
    </row>
    <row r="2416" spans="1:10">
      <c r="A2416" s="330">
        <f ca="1">IF(ISNUMBER(SEARCH($L$2,[1]Database!$A2416)),MAX($A$1:A2415)+1,0)</f>
        <v>2412</v>
      </c>
      <c r="B2416" s="625" t="str">
        <f>[1]Database!$A2416</f>
        <v>CNX-B2-LAT-T</v>
      </c>
      <c r="J2416" s="329" t="str">
        <f ca="1">IFERROR(VLOOKUP(ROWS($J$2:J2416),$A$2:$B$7000,2,0),"")</f>
        <v>CNX-B2-A-T</v>
      </c>
    </row>
    <row r="2417" spans="1:10">
      <c r="A2417" s="330">
        <f ca="1">IF(ISNUMBER(SEARCH($L$2,[1]Database!$A2417)),MAX($A$1:A2416)+1,0)</f>
        <v>2413</v>
      </c>
      <c r="B2417" s="625" t="str">
        <f>[1]Database!$A2417</f>
        <v>CNX-B2-DSK-T</v>
      </c>
      <c r="J2417" s="329" t="str">
        <f ca="1">IFERROR(VLOOKUP(ROWS($J$2:J2417),$A$2:$B$7000,2,0),"")</f>
        <v>CNX-B12-W-T</v>
      </c>
    </row>
    <row r="2418" spans="1:10">
      <c r="A2418" s="330">
        <f ca="1">IF(ISNUMBER(SEARCH($L$2,[1]Database!$A2418)),MAX($A$1:A2417)+1,0)</f>
        <v>2414</v>
      </c>
      <c r="B2418" s="625" t="str">
        <f>[1]Database!$A2418</f>
        <v>CNX-B2B</v>
      </c>
      <c r="J2418" s="329" t="str">
        <f ca="1">IFERROR(VLOOKUP(ROWS($J$2:J2418),$A$2:$B$7000,2,0),"")</f>
        <v>CNX-B12-LAT-T</v>
      </c>
    </row>
    <row r="2419" spans="1:10">
      <c r="A2419" s="330">
        <f ca="1">IF(ISNUMBER(SEARCH($L$2,[1]Database!$A2419)),MAX($A$1:A2418)+1,0)</f>
        <v>2415</v>
      </c>
      <c r="B2419" s="625" t="str">
        <f>[1]Database!$A2419</f>
        <v>CNX-B2-A-T</v>
      </c>
      <c r="J2419" s="329" t="str">
        <f ca="1">IFERROR(VLOOKUP(ROWS($J$2:J2419),$A$2:$B$7000,2,0),"")</f>
        <v>CNX-B12-DSK-T</v>
      </c>
    </row>
    <row r="2420" spans="1:10">
      <c r="A2420" s="330">
        <f ca="1">IF(ISNUMBER(SEARCH($L$2,[1]Database!$A2420)),MAX($A$1:A2419)+1,0)</f>
        <v>2416</v>
      </c>
      <c r="B2420" s="625" t="str">
        <f>[1]Database!$A2420</f>
        <v>CNX-B12-W-T</v>
      </c>
      <c r="J2420" s="329" t="str">
        <f ca="1">IFERROR(VLOOKUP(ROWS($J$2:J2420),$A$2:$B$7000,2,0),"")</f>
        <v>CNX-B12B</v>
      </c>
    </row>
    <row r="2421" spans="1:10">
      <c r="A2421" s="330">
        <f ca="1">IF(ISNUMBER(SEARCH($L$2,[1]Database!$A2421)),MAX($A$1:A2420)+1,0)</f>
        <v>2417</v>
      </c>
      <c r="B2421" s="625" t="str">
        <f>[1]Database!$A2421</f>
        <v>CNX-B12-LAT-T</v>
      </c>
      <c r="J2421" s="329" t="str">
        <f ca="1">IFERROR(VLOOKUP(ROWS($J$2:J2421),$A$2:$B$7000,2,0),"")</f>
        <v>CNX-B12-A-T</v>
      </c>
    </row>
    <row r="2422" spans="1:10">
      <c r="A2422" s="330">
        <f ca="1">IF(ISNUMBER(SEARCH($L$2,[1]Database!$A2422)),MAX($A$1:A2421)+1,0)</f>
        <v>2418</v>
      </c>
      <c r="B2422" s="625" t="str">
        <f>[1]Database!$A2422</f>
        <v>CNX-B12-DSK-T</v>
      </c>
      <c r="J2422" s="329" t="str">
        <f ca="1">IFERROR(VLOOKUP(ROWS($J$2:J2422),$A$2:$B$7000,2,0),"")</f>
        <v>CNX-BF12-W-T</v>
      </c>
    </row>
    <row r="2423" spans="1:10">
      <c r="A2423" s="330">
        <f ca="1">IF(ISNUMBER(SEARCH($L$2,[1]Database!$A2423)),MAX($A$1:A2422)+1,0)</f>
        <v>2419</v>
      </c>
      <c r="B2423" s="625" t="str">
        <f>[1]Database!$A2423</f>
        <v>CNX-B12B</v>
      </c>
      <c r="J2423" s="329" t="str">
        <f ca="1">IFERROR(VLOOKUP(ROWS($J$2:J2423),$A$2:$B$7000,2,0),"")</f>
        <v>CNX-BF12-LAT-T</v>
      </c>
    </row>
    <row r="2424" spans="1:10">
      <c r="A2424" s="330">
        <f ca="1">IF(ISNUMBER(SEARCH($L$2,[1]Database!$A2424)),MAX($A$1:A2423)+1,0)</f>
        <v>2420</v>
      </c>
      <c r="B2424" s="625" t="str">
        <f>[1]Database!$A2424</f>
        <v>CNX-B12-A-T</v>
      </c>
      <c r="J2424" s="329" t="str">
        <f ca="1">IFERROR(VLOOKUP(ROWS($J$2:J2424),$A$2:$B$7000,2,0),"")</f>
        <v>CNX-BF12-DSK-T</v>
      </c>
    </row>
    <row r="2425" spans="1:10">
      <c r="A2425" s="330">
        <f ca="1">IF(ISNUMBER(SEARCH($L$2,[1]Database!$A2425)),MAX($A$1:A2424)+1,0)</f>
        <v>2421</v>
      </c>
      <c r="B2425" s="625" t="str">
        <f>[1]Database!$A2425</f>
        <v>CNX-BF12-W-T</v>
      </c>
      <c r="J2425" s="329" t="str">
        <f ca="1">IFERROR(VLOOKUP(ROWS($J$2:J2425),$A$2:$B$7000,2,0),"")</f>
        <v>CNX-BF12B</v>
      </c>
    </row>
    <row r="2426" spans="1:10">
      <c r="A2426" s="330">
        <f ca="1">IF(ISNUMBER(SEARCH($L$2,[1]Database!$A2426)),MAX($A$1:A2425)+1,0)</f>
        <v>2422</v>
      </c>
      <c r="B2426" s="625" t="str">
        <f>[1]Database!$A2426</f>
        <v>CNX-BF12-LAT-T</v>
      </c>
      <c r="J2426" s="329" t="str">
        <f ca="1">IFERROR(VLOOKUP(ROWS($J$2:J2426),$A$2:$B$7000,2,0),"")</f>
        <v>CNX-BF12-A-T</v>
      </c>
    </row>
    <row r="2427" spans="1:10">
      <c r="A2427" s="330">
        <f ca="1">IF(ISNUMBER(SEARCH($L$2,[1]Database!$A2427)),MAX($A$1:A2426)+1,0)</f>
        <v>2423</v>
      </c>
      <c r="B2427" s="625" t="str">
        <f>[1]Database!$A2427</f>
        <v>CNX-BF12-DSK-T</v>
      </c>
      <c r="J2427" s="329" t="str">
        <f ca="1">IFERROR(VLOOKUP(ROWS($J$2:J2427),$A$2:$B$7000,2,0),"")</f>
        <v>C2N-DBN12-W-S</v>
      </c>
    </row>
    <row r="2428" spans="1:10">
      <c r="A2428" s="330">
        <f ca="1">IF(ISNUMBER(SEARCH($L$2,[1]Database!$A2428)),MAX($A$1:A2427)+1,0)</f>
        <v>2424</v>
      </c>
      <c r="B2428" s="625" t="str">
        <f>[1]Database!$A2428</f>
        <v>CNX-BF12B</v>
      </c>
      <c r="J2428" s="329" t="str">
        <f ca="1">IFERROR(VLOOKUP(ROWS($J$2:J2428),$A$2:$B$7000,2,0),"")</f>
        <v>C2N-DBN12B</v>
      </c>
    </row>
    <row r="2429" spans="1:10">
      <c r="A2429" s="330">
        <f ca="1">IF(ISNUMBER(SEARCH($L$2,[1]Database!$A2429)),MAX($A$1:A2428)+1,0)</f>
        <v>2425</v>
      </c>
      <c r="B2429" s="625" t="str">
        <f>[1]Database!$A2429</f>
        <v>CNX-BF12-A-T</v>
      </c>
      <c r="J2429" s="329" t="str">
        <f ca="1">IFERROR(VLOOKUP(ROWS($J$2:J2429),$A$2:$B$7000,2,0),"")</f>
        <v>C2N-DBN12-A-S</v>
      </c>
    </row>
    <row r="2430" spans="1:10">
      <c r="A2430" s="330">
        <f ca="1">IF(ISNUMBER(SEARCH($L$2,[1]Database!$A2430)),MAX($A$1:A2429)+1,0)</f>
        <v>2426</v>
      </c>
      <c r="B2430" s="625" t="str">
        <f>[1]Database!$A2430</f>
        <v>C2N-DBN12-W-S</v>
      </c>
      <c r="J2430" s="329" t="str">
        <f ca="1">IFERROR(VLOOKUP(ROWS($J$2:J2430),$A$2:$B$7000,2,0),"")</f>
        <v>C2N-DB8-W-S</v>
      </c>
    </row>
    <row r="2431" spans="1:10">
      <c r="A2431" s="330">
        <f ca="1">IF(ISNUMBER(SEARCH($L$2,[1]Database!$A2431)),MAX($A$1:A2430)+1,0)</f>
        <v>2427</v>
      </c>
      <c r="B2431" s="625" t="str">
        <f>[1]Database!$A2431</f>
        <v>C2N-DBN12B</v>
      </c>
      <c r="J2431" s="329" t="str">
        <f ca="1">IFERROR(VLOOKUP(ROWS($J$2:J2431),$A$2:$B$7000,2,0),"")</f>
        <v>C2N-DB8B</v>
      </c>
    </row>
    <row r="2432" spans="1:10">
      <c r="A2432" s="330">
        <f ca="1">IF(ISNUMBER(SEARCH($L$2,[1]Database!$A2432)),MAX($A$1:A2431)+1,0)</f>
        <v>2428</v>
      </c>
      <c r="B2432" s="625" t="str">
        <f>[1]Database!$A2432</f>
        <v>C2N-DBN12-A-S</v>
      </c>
      <c r="J2432" s="329" t="str">
        <f ca="1">IFERROR(VLOOKUP(ROWS($J$2:J2432),$A$2:$B$7000,2,0),"")</f>
        <v>C2N-DB8-A-S</v>
      </c>
    </row>
    <row r="2433" spans="1:10">
      <c r="A2433" s="330">
        <f ca="1">IF(ISNUMBER(SEARCH($L$2,[1]Database!$A2433)),MAX($A$1:A2432)+1,0)</f>
        <v>2429</v>
      </c>
      <c r="B2433" s="625" t="str">
        <f>[1]Database!$A2433</f>
        <v>C2N-DB8-W-S</v>
      </c>
      <c r="J2433" s="329" t="str">
        <f ca="1">IFERROR(VLOOKUP(ROWS($J$2:J2433),$A$2:$B$7000,2,0),"")</f>
        <v>C2N-DB6-W-S</v>
      </c>
    </row>
    <row r="2434" spans="1:10">
      <c r="A2434" s="330">
        <f ca="1">IF(ISNUMBER(SEARCH($L$2,[1]Database!$A2434)),MAX($A$1:A2433)+1,0)</f>
        <v>2430</v>
      </c>
      <c r="B2434" s="625" t="str">
        <f>[1]Database!$A2434</f>
        <v>C2N-DB8B</v>
      </c>
      <c r="J2434" s="329" t="str">
        <f ca="1">IFERROR(VLOOKUP(ROWS($J$2:J2434),$A$2:$B$7000,2,0),"")</f>
        <v>C2N-DB6B</v>
      </c>
    </row>
    <row r="2435" spans="1:10">
      <c r="A2435" s="330">
        <f ca="1">IF(ISNUMBER(SEARCH($L$2,[1]Database!$A2435)),MAX($A$1:A2434)+1,0)</f>
        <v>2431</v>
      </c>
      <c r="B2435" s="625" t="str">
        <f>[1]Database!$A2435</f>
        <v>C2N-DB8-A-S</v>
      </c>
      <c r="J2435" s="329" t="str">
        <f ca="1">IFERROR(VLOOKUP(ROWS($J$2:J2435),$A$2:$B$7000,2,0),"")</f>
        <v>C2N-DB6-A-S</v>
      </c>
    </row>
    <row r="2436" spans="1:10">
      <c r="A2436" s="330">
        <f ca="1">IF(ISNUMBER(SEARCH($L$2,[1]Database!$A2436)),MAX($A$1:A2435)+1,0)</f>
        <v>2432</v>
      </c>
      <c r="B2436" s="625" t="str">
        <f>[1]Database!$A2436</f>
        <v>C2N-DB6-W-S</v>
      </c>
      <c r="J2436" s="329" t="str">
        <f ca="1">IFERROR(VLOOKUP(ROWS($J$2:J2436),$A$2:$B$7000,2,0),"")</f>
        <v>C2N-DB12-W-S</v>
      </c>
    </row>
    <row r="2437" spans="1:10">
      <c r="A2437" s="330">
        <f ca="1">IF(ISNUMBER(SEARCH($L$2,[1]Database!$A2437)),MAX($A$1:A2436)+1,0)</f>
        <v>2433</v>
      </c>
      <c r="B2437" s="625" t="str">
        <f>[1]Database!$A2437</f>
        <v>C2N-DB6B</v>
      </c>
      <c r="J2437" s="329" t="str">
        <f ca="1">IFERROR(VLOOKUP(ROWS($J$2:J2437),$A$2:$B$7000,2,0),"")</f>
        <v>C2N-DB12B</v>
      </c>
    </row>
    <row r="2438" spans="1:10">
      <c r="A2438" s="330">
        <f ca="1">IF(ISNUMBER(SEARCH($L$2,[1]Database!$A2438)),MAX($A$1:A2437)+1,0)</f>
        <v>2434</v>
      </c>
      <c r="B2438" s="625" t="str">
        <f>[1]Database!$A2438</f>
        <v>C2N-DB6-A-S</v>
      </c>
      <c r="J2438" s="329" t="str">
        <f ca="1">IFERROR(VLOOKUP(ROWS($J$2:J2438),$A$2:$B$7000,2,0),"")</f>
        <v>C2N-DB12-A-S</v>
      </c>
    </row>
    <row r="2439" spans="1:10">
      <c r="A2439" s="330">
        <f ca="1">IF(ISNUMBER(SEARCH($L$2,[1]Database!$A2439)),MAX($A$1:A2438)+1,0)</f>
        <v>2435</v>
      </c>
      <c r="B2439" s="625" t="str">
        <f>[1]Database!$A2439</f>
        <v>C2N-DB12-W-S</v>
      </c>
      <c r="J2439" s="329" t="str">
        <f ca="1">IFERROR(VLOOKUP(ROWS($J$2:J2439),$A$2:$B$7000,2,0),"")</f>
        <v>C2N-DBF12-W-S</v>
      </c>
    </row>
    <row r="2440" spans="1:10">
      <c r="A2440" s="330">
        <f ca="1">IF(ISNUMBER(SEARCH($L$2,[1]Database!$A2440)),MAX($A$1:A2439)+1,0)</f>
        <v>2436</v>
      </c>
      <c r="B2440" s="625" t="str">
        <f>[1]Database!$A2440</f>
        <v>C2N-DB12B</v>
      </c>
      <c r="J2440" s="329" t="str">
        <f ca="1">IFERROR(VLOOKUP(ROWS($J$2:J2440),$A$2:$B$7000,2,0),"")</f>
        <v>C2N-DBF12B</v>
      </c>
    </row>
    <row r="2441" spans="1:10">
      <c r="A2441" s="330">
        <f ca="1">IF(ISNUMBER(SEARCH($L$2,[1]Database!$A2441)),MAX($A$1:A2440)+1,0)</f>
        <v>2437</v>
      </c>
      <c r="B2441" s="625" t="str">
        <f>[1]Database!$A2441</f>
        <v>C2N-DB12-A-S</v>
      </c>
      <c r="J2441" s="329" t="str">
        <f ca="1">IFERROR(VLOOKUP(ROWS($J$2:J2441),$A$2:$B$7000,2,0),"")</f>
        <v>C2N-DBF12-A-S</v>
      </c>
    </row>
    <row r="2442" spans="1:10">
      <c r="A2442" s="330">
        <f ca="1">IF(ISNUMBER(SEARCH($L$2,[1]Database!$A2442)),MAX($A$1:A2441)+1,0)</f>
        <v>2438</v>
      </c>
      <c r="B2442" s="625" t="str">
        <f>[1]Database!$A2442</f>
        <v>C2N-DBF12-W-S</v>
      </c>
      <c r="J2442" s="329" t="str">
        <f ca="1">IFERROR(VLOOKUP(ROWS($J$2:J2442),$A$2:$B$7000,2,0),"")</f>
        <v>CBL-PWR-EXT24V-P-6</v>
      </c>
    </row>
    <row r="2443" spans="1:10">
      <c r="A2443" s="330">
        <f ca="1">IF(ISNUMBER(SEARCH($L$2,[1]Database!$A2443)),MAX($A$1:A2442)+1,0)</f>
        <v>2439</v>
      </c>
      <c r="B2443" s="625" t="str">
        <f>[1]Database!$A2443</f>
        <v>C2N-DBF12B</v>
      </c>
      <c r="J2443" s="329" t="str">
        <f ca="1">IFERROR(VLOOKUP(ROWS($J$2:J2443),$A$2:$B$7000,2,0),"")</f>
        <v>CNSP-XX</v>
      </c>
    </row>
    <row r="2444" spans="1:10">
      <c r="A2444" s="330">
        <f ca="1">IF(ISNUMBER(SEARCH($L$2,[1]Database!$A2444)),MAX($A$1:A2443)+1,0)</f>
        <v>2440</v>
      </c>
      <c r="B2444" s="625" t="str">
        <f>[1]Database!$A2444</f>
        <v>C2N-DBF12-A-S</v>
      </c>
      <c r="J2444" s="329" t="str">
        <f ca="1">IFERROR(VLOOKUP(ROWS($J$2:J2444),$A$2:$B$7000,2,0),"")</f>
        <v>ST-XX</v>
      </c>
    </row>
    <row r="2445" spans="1:10">
      <c r="A2445" s="330">
        <f ca="1">IF(ISNUMBER(SEARCH($L$2,[1]Database!$A2445)),MAX($A$1:A2444)+1,0)</f>
        <v>2441</v>
      </c>
      <c r="B2445" s="625" t="str">
        <f>[1]Database!$A2445</f>
        <v>CBL-PWR-EXT24V-P-6</v>
      </c>
      <c r="J2445" s="329" t="str">
        <f ca="1">IFERROR(VLOOKUP(ROWS($J$2:J2445),$A$2:$B$7000,2,0),"")</f>
        <v>DM-8G-CRIMP-WG</v>
      </c>
    </row>
    <row r="2446" spans="1:10">
      <c r="A2446" s="330">
        <f ca="1">IF(ISNUMBER(SEARCH($L$2,[1]Database!$A2446)),MAX($A$1:A2445)+1,0)</f>
        <v>2442</v>
      </c>
      <c r="B2446" s="625" t="str">
        <f>[1]Database!$A2446</f>
        <v>CNSP-XX</v>
      </c>
      <c r="J2446" s="329" t="str">
        <f ca="1">IFERROR(VLOOKUP(ROWS($J$2:J2446),$A$2:$B$7000,2,0),"")</f>
        <v>DM-8G-CRIMP</v>
      </c>
    </row>
    <row r="2447" spans="1:10">
      <c r="A2447" s="330">
        <f ca="1">IF(ISNUMBER(SEARCH($L$2,[1]Database!$A2447)),MAX($A$1:A2446)+1,0)</f>
        <v>2443</v>
      </c>
      <c r="B2447" s="625" t="str">
        <f>[1]Database!$A2447</f>
        <v>ST-XX</v>
      </c>
      <c r="J2447" s="329" t="str">
        <f ca="1">IFERROR(VLOOKUP(ROWS($J$2:J2447),$A$2:$B$7000,2,0),"")</f>
        <v>CSF-SB-ROLLER-HERTG/DSGNR</v>
      </c>
    </row>
    <row r="2448" spans="1:10">
      <c r="A2448" s="330">
        <f ca="1">IF(ISNUMBER(SEARCH($L$2,[1]Database!$A2448)),MAX($A$1:A2447)+1,0)</f>
        <v>2444</v>
      </c>
      <c r="B2448" s="625" t="str">
        <f>[1]Database!$A2448</f>
        <v>DM-8G-CRIMP-WG</v>
      </c>
      <c r="J2448" s="329" t="str">
        <f ca="1">IFERROR(VLOOKUP(ROWS($J$2:J2448),$A$2:$B$7000,2,0),"")</f>
        <v>CSS</v>
      </c>
    </row>
    <row r="2449" spans="1:10">
      <c r="A2449" s="330">
        <f ca="1">IF(ISNUMBER(SEARCH($L$2,[1]Database!$A2449)),MAX($A$1:A2448)+1,0)</f>
        <v>2445</v>
      </c>
      <c r="B2449" s="625" t="str">
        <f>[1]Database!$A2449</f>
        <v>DM-8G-CRIMP</v>
      </c>
      <c r="J2449" s="329" t="str">
        <f ca="1">IFERROR(VLOOKUP(ROWS($J$2:J2449),$A$2:$B$7000,2,0),"")</f>
        <v>DSK-GAMEBAG-RESI</v>
      </c>
    </row>
    <row r="2450" spans="1:10">
      <c r="A2450" s="330">
        <f ca="1">IF(ISNUMBER(SEARCH($L$2,[1]Database!$A2450)),MAX($A$1:A2449)+1,0)</f>
        <v>2446</v>
      </c>
      <c r="B2450" s="625" t="str">
        <f>[1]Database!$A2450</f>
        <v>CSF-SB-ROLLER-HERTG/DSGNR</v>
      </c>
      <c r="J2450" s="329" t="str">
        <f ca="1">IFERROR(VLOOKUP(ROWS($J$2:J2450),$A$2:$B$7000,2,0),"")</f>
        <v>CCR-L-1</v>
      </c>
    </row>
    <row r="2451" spans="1:10">
      <c r="A2451" s="330">
        <f ca="1">IF(ISNUMBER(SEARCH($L$2,[1]Database!$A2451)),MAX($A$1:A2450)+1,0)</f>
        <v>2447</v>
      </c>
      <c r="B2451" s="625" t="str">
        <f>[1]Database!$A2451</f>
        <v>CSS</v>
      </c>
      <c r="J2451" s="329" t="str">
        <f ca="1">IFERROR(VLOOKUP(ROWS($J$2:J2451),$A$2:$B$7000,2,0),"")</f>
        <v>CBL-RCA2-6</v>
      </c>
    </row>
    <row r="2452" spans="1:10">
      <c r="A2452" s="330">
        <f ca="1">IF(ISNUMBER(SEARCH($L$2,[1]Database!$A2452)),MAX($A$1:A2451)+1,0)</f>
        <v>2448</v>
      </c>
      <c r="B2452" s="625" t="str">
        <f>[1]Database!$A2452</f>
        <v>DSK-GAMEBAG-RESI</v>
      </c>
      <c r="J2452" s="329" t="str">
        <f ca="1">IFERROR(VLOOKUP(ROWS($J$2:J2452),$A$2:$B$7000,2,0),"")</f>
        <v>CBL-RCA2-3</v>
      </c>
    </row>
    <row r="2453" spans="1:10">
      <c r="A2453" s="330">
        <f ca="1">IF(ISNUMBER(SEARCH($L$2,[1]Database!$A2453)),MAX($A$1:A2452)+1,0)</f>
        <v>2449</v>
      </c>
      <c r="B2453" s="625" t="str">
        <f>[1]Database!$A2453</f>
        <v>CCR-L-1</v>
      </c>
      <c r="J2453" s="329" t="str">
        <f ca="1">IFERROR(VLOOKUP(ROWS($J$2:J2453),$A$2:$B$7000,2,0),"")</f>
        <v>CBL-RCA2-12</v>
      </c>
    </row>
    <row r="2454" spans="1:10">
      <c r="A2454" s="330">
        <f ca="1">IF(ISNUMBER(SEARCH($L$2,[1]Database!$A2454)),MAX($A$1:A2453)+1,0)</f>
        <v>2450</v>
      </c>
      <c r="B2454" s="625" t="str">
        <f>[1]Database!$A2454</f>
        <v>CBL-RCA2-6</v>
      </c>
      <c r="J2454" s="329" t="str">
        <f ca="1">IFERROR(VLOOKUP(ROWS($J$2:J2454),$A$2:$B$7000,2,0),"")</f>
        <v>CBL-RCA2-1.5</v>
      </c>
    </row>
    <row r="2455" spans="1:10">
      <c r="A2455" s="330">
        <f ca="1">IF(ISNUMBER(SEARCH($L$2,[1]Database!$A2455)),MAX($A$1:A2454)+1,0)</f>
        <v>2451</v>
      </c>
      <c r="B2455" s="625" t="str">
        <f>[1]Database!$A2455</f>
        <v>CBL-RCA2-3</v>
      </c>
      <c r="J2455" s="329" t="str">
        <f ca="1">IFERROR(VLOOKUP(ROWS($J$2:J2455),$A$2:$B$7000,2,0),"")</f>
        <v>CBL-RCA-6</v>
      </c>
    </row>
    <row r="2456" spans="1:10">
      <c r="A2456" s="330">
        <f ca="1">IF(ISNUMBER(SEARCH($L$2,[1]Database!$A2456)),MAX($A$1:A2455)+1,0)</f>
        <v>2452</v>
      </c>
      <c r="B2456" s="625" t="str">
        <f>[1]Database!$A2456</f>
        <v>CBL-RCA2-12</v>
      </c>
      <c r="J2456" s="329" t="str">
        <f ca="1">IFERROR(VLOOKUP(ROWS($J$2:J2456),$A$2:$B$7000,2,0),"")</f>
        <v>CBL-RCA-3</v>
      </c>
    </row>
    <row r="2457" spans="1:10">
      <c r="A2457" s="330">
        <f ca="1">IF(ISNUMBER(SEARCH($L$2,[1]Database!$A2457)),MAX($A$1:A2456)+1,0)</f>
        <v>2453</v>
      </c>
      <c r="B2457" s="625" t="str">
        <f>[1]Database!$A2457</f>
        <v>CBL-RCA2-1.5</v>
      </c>
      <c r="J2457" s="329" t="str">
        <f ca="1">IFERROR(VLOOKUP(ROWS($J$2:J2457),$A$2:$B$7000,2,0),"")</f>
        <v>CBL-RCA-12</v>
      </c>
    </row>
    <row r="2458" spans="1:10">
      <c r="A2458" s="330">
        <f ca="1">IF(ISNUMBER(SEARCH($L$2,[1]Database!$A2458)),MAX($A$1:A2457)+1,0)</f>
        <v>2454</v>
      </c>
      <c r="B2458" s="625" t="str">
        <f>[1]Database!$A2458</f>
        <v>CBL-RCA-6</v>
      </c>
      <c r="J2458" s="329" t="str">
        <f ca="1">IFERROR(VLOOKUP(ROWS($J$2:J2458),$A$2:$B$7000,2,0),"")</f>
        <v>CBL-RCA-1.5</v>
      </c>
    </row>
    <row r="2459" spans="1:10">
      <c r="A2459" s="330">
        <f ca="1">IF(ISNUMBER(SEARCH($L$2,[1]Database!$A2459)),MAX($A$1:A2458)+1,0)</f>
        <v>2455</v>
      </c>
      <c r="B2459" s="625" t="str">
        <f>[1]Database!$A2459</f>
        <v>CBL-RCA-3</v>
      </c>
      <c r="J2459" s="329" t="str">
        <f ca="1">IFERROR(VLOOKUP(ROWS($J$2:J2459),$A$2:$B$7000,2,0),"")</f>
        <v>CBL-RCA3-6</v>
      </c>
    </row>
    <row r="2460" spans="1:10">
      <c r="A2460" s="330">
        <f ca="1">IF(ISNUMBER(SEARCH($L$2,[1]Database!$A2460)),MAX($A$1:A2459)+1,0)</f>
        <v>2456</v>
      </c>
      <c r="B2460" s="625" t="str">
        <f>[1]Database!$A2460</f>
        <v>CBL-RCA-12</v>
      </c>
      <c r="J2460" s="329" t="str">
        <f ca="1">IFERROR(VLOOKUP(ROWS($J$2:J2460),$A$2:$B$7000,2,0),"")</f>
        <v>CBL-RCA3-3</v>
      </c>
    </row>
    <row r="2461" spans="1:10">
      <c r="A2461" s="330">
        <f ca="1">IF(ISNUMBER(SEARCH($L$2,[1]Database!$A2461)),MAX($A$1:A2460)+1,0)</f>
        <v>2457</v>
      </c>
      <c r="B2461" s="625" t="str">
        <f>[1]Database!$A2461</f>
        <v>CBL-RCA-1.5</v>
      </c>
      <c r="J2461" s="329" t="str">
        <f ca="1">IFERROR(VLOOKUP(ROWS($J$2:J2461),$A$2:$B$7000,2,0),"")</f>
        <v>CBL-RCA3-12</v>
      </c>
    </row>
    <row r="2462" spans="1:10">
      <c r="A2462" s="330">
        <f ca="1">IF(ISNUMBER(SEARCH($L$2,[1]Database!$A2462)),MAX($A$1:A2461)+1,0)</f>
        <v>2458</v>
      </c>
      <c r="B2462" s="625" t="str">
        <f>[1]Database!$A2462</f>
        <v>CBL-RCA3-6</v>
      </c>
      <c r="J2462" s="329" t="str">
        <f ca="1">IFERROR(VLOOKUP(ROWS($J$2:J2462),$A$2:$B$7000,2,0),"")</f>
        <v>CBL-RCA3-1.5</v>
      </c>
    </row>
    <row r="2463" spans="1:10">
      <c r="A2463" s="330">
        <f ca="1">IF(ISNUMBER(SEARCH($L$2,[1]Database!$A2463)),MAX($A$1:A2462)+1,0)</f>
        <v>2459</v>
      </c>
      <c r="B2463" s="625" t="str">
        <f>[1]Database!$A2463</f>
        <v>CBL-RCA3-3</v>
      </c>
      <c r="J2463" s="329" t="str">
        <f ca="1">IFERROR(VLOOKUP(ROWS($J$2:J2463),$A$2:$B$7000,2,0),"")</f>
        <v>CBL-AUDIO-6</v>
      </c>
    </row>
    <row r="2464" spans="1:10">
      <c r="A2464" s="330">
        <f ca="1">IF(ISNUMBER(SEARCH($L$2,[1]Database!$A2464)),MAX($A$1:A2463)+1,0)</f>
        <v>2460</v>
      </c>
      <c r="B2464" s="625" t="str">
        <f>[1]Database!$A2464</f>
        <v>CBL-RCA3-12</v>
      </c>
      <c r="J2464" s="329" t="str">
        <f ca="1">IFERROR(VLOOKUP(ROWS($J$2:J2464),$A$2:$B$7000,2,0),"")</f>
        <v>CBL-AUDIO-3</v>
      </c>
    </row>
    <row r="2465" spans="1:10">
      <c r="A2465" s="330">
        <f ca="1">IF(ISNUMBER(SEARCH($L$2,[1]Database!$A2465)),MAX($A$1:A2464)+1,0)</f>
        <v>2461</v>
      </c>
      <c r="B2465" s="625" t="str">
        <f>[1]Database!$A2465</f>
        <v>CBL-RCA3-1.5</v>
      </c>
      <c r="J2465" s="329" t="str">
        <f ca="1">IFERROR(VLOOKUP(ROWS($J$2:J2465),$A$2:$B$7000,2,0),"")</f>
        <v>CBL-AUDIO-12</v>
      </c>
    </row>
    <row r="2466" spans="1:10">
      <c r="A2466" s="330">
        <f ca="1">IF(ISNUMBER(SEARCH($L$2,[1]Database!$A2466)),MAX($A$1:A2465)+1,0)</f>
        <v>2462</v>
      </c>
      <c r="B2466" s="625" t="str">
        <f>[1]Database!$A2466</f>
        <v>CBL-AUDIO-6</v>
      </c>
      <c r="J2466" s="329" t="str">
        <f ca="1">IFERROR(VLOOKUP(ROWS($J$2:J2466),$A$2:$B$7000,2,0),"")</f>
        <v>CBL-AUDIO-1.5</v>
      </c>
    </row>
    <row r="2467" spans="1:10">
      <c r="A2467" s="330">
        <f ca="1">IF(ISNUMBER(SEARCH($L$2,[1]Database!$A2467)),MAX($A$1:A2466)+1,0)</f>
        <v>2463</v>
      </c>
      <c r="B2467" s="625" t="str">
        <f>[1]Database!$A2467</f>
        <v>CBL-AUDIO-3</v>
      </c>
      <c r="J2467" s="329" t="str">
        <f ca="1">IFERROR(VLOOKUP(ROWS($J$2:J2467),$A$2:$B$7000,2,0),"")</f>
        <v>CBL-HD-DVI-6</v>
      </c>
    </row>
    <row r="2468" spans="1:10">
      <c r="A2468" s="330">
        <f ca="1">IF(ISNUMBER(SEARCH($L$2,[1]Database!$A2468)),MAX($A$1:A2467)+1,0)</f>
        <v>2464</v>
      </c>
      <c r="B2468" s="625" t="str">
        <f>[1]Database!$A2468</f>
        <v>CBL-AUDIO-12</v>
      </c>
      <c r="J2468" s="329" t="str">
        <f ca="1">IFERROR(VLOOKUP(ROWS($J$2:J2468),$A$2:$B$7000,2,0),"")</f>
        <v>CBL-HD-DVI-30</v>
      </c>
    </row>
    <row r="2469" spans="1:10">
      <c r="A2469" s="330">
        <f ca="1">IF(ISNUMBER(SEARCH($L$2,[1]Database!$A2469)),MAX($A$1:A2468)+1,0)</f>
        <v>2465</v>
      </c>
      <c r="B2469" s="625" t="str">
        <f>[1]Database!$A2469</f>
        <v>CBL-AUDIO-1.5</v>
      </c>
      <c r="J2469" s="329" t="str">
        <f ca="1">IFERROR(VLOOKUP(ROWS($J$2:J2469),$A$2:$B$7000,2,0),"")</f>
        <v>CBL-HD-DVI-3</v>
      </c>
    </row>
    <row r="2470" spans="1:10">
      <c r="A2470" s="330">
        <f ca="1">IF(ISNUMBER(SEARCH($L$2,[1]Database!$A2470)),MAX($A$1:A2469)+1,0)</f>
        <v>2466</v>
      </c>
      <c r="B2470" s="625" t="str">
        <f>[1]Database!$A2470</f>
        <v>CBL-HD-DVI-6</v>
      </c>
      <c r="J2470" s="329" t="str">
        <f ca="1">IFERROR(VLOOKUP(ROWS($J$2:J2470),$A$2:$B$7000,2,0),"")</f>
        <v>CBL-HD-DVI-20</v>
      </c>
    </row>
    <row r="2471" spans="1:10">
      <c r="A2471" s="330">
        <f ca="1">IF(ISNUMBER(SEARCH($L$2,[1]Database!$A2471)),MAX($A$1:A2470)+1,0)</f>
        <v>2467</v>
      </c>
      <c r="B2471" s="625" t="str">
        <f>[1]Database!$A2471</f>
        <v>CBL-HD-DVI-30</v>
      </c>
      <c r="J2471" s="329" t="str">
        <f ca="1">IFERROR(VLOOKUP(ROWS($J$2:J2471),$A$2:$B$7000,2,0),"")</f>
        <v>CBL-HD-DVI-12</v>
      </c>
    </row>
    <row r="2472" spans="1:10">
      <c r="A2472" s="330">
        <f ca="1">IF(ISNUMBER(SEARCH($L$2,[1]Database!$A2472)),MAX($A$1:A2471)+1,0)</f>
        <v>2468</v>
      </c>
      <c r="B2472" s="625" t="str">
        <f>[1]Database!$A2472</f>
        <v>CBL-HD-DVI-3</v>
      </c>
      <c r="J2472" s="329" t="str">
        <f ca="1">IFERROR(VLOOKUP(ROWS($J$2:J2472),$A$2:$B$7000,2,0),"")</f>
        <v>CBL-HD-DVI-1.5</v>
      </c>
    </row>
    <row r="2473" spans="1:10">
      <c r="A2473" s="330">
        <f ca="1">IF(ISNUMBER(SEARCH($L$2,[1]Database!$A2473)),MAX($A$1:A2472)+1,0)</f>
        <v>2469</v>
      </c>
      <c r="B2473" s="625" t="str">
        <f>[1]Database!$A2473</f>
        <v>CBL-HD-DVI-20</v>
      </c>
      <c r="J2473" s="329" t="str">
        <f ca="1">IFERROR(VLOOKUP(ROWS($J$2:J2473),$A$2:$B$7000,2,0),"")</f>
        <v>CBL-HD-6</v>
      </c>
    </row>
    <row r="2474" spans="1:10">
      <c r="A2474" s="330">
        <f ca="1">IF(ISNUMBER(SEARCH($L$2,[1]Database!$A2474)),MAX($A$1:A2473)+1,0)</f>
        <v>2470</v>
      </c>
      <c r="B2474" s="625" t="str">
        <f>[1]Database!$A2474</f>
        <v>CBL-HD-DVI-12</v>
      </c>
      <c r="J2474" s="329" t="str">
        <f ca="1">IFERROR(VLOOKUP(ROWS($J$2:J2474),$A$2:$B$7000,2,0),"")</f>
        <v>CBL-HD-30</v>
      </c>
    </row>
    <row r="2475" spans="1:10">
      <c r="A2475" s="330">
        <f ca="1">IF(ISNUMBER(SEARCH($L$2,[1]Database!$A2475)),MAX($A$1:A2474)+1,0)</f>
        <v>2471</v>
      </c>
      <c r="B2475" s="625" t="str">
        <f>[1]Database!$A2475</f>
        <v>CBL-HD-DVI-1.5</v>
      </c>
      <c r="J2475" s="329" t="str">
        <f ca="1">IFERROR(VLOOKUP(ROWS($J$2:J2475),$A$2:$B$7000,2,0),"")</f>
        <v>CBL-HD-3</v>
      </c>
    </row>
    <row r="2476" spans="1:10">
      <c r="A2476" s="330">
        <f ca="1">IF(ISNUMBER(SEARCH($L$2,[1]Database!$A2476)),MAX($A$1:A2475)+1,0)</f>
        <v>2472</v>
      </c>
      <c r="B2476" s="625" t="str">
        <f>[1]Database!$A2476</f>
        <v>CBL-HD-6</v>
      </c>
      <c r="J2476" s="329" t="str">
        <f ca="1">IFERROR(VLOOKUP(ROWS($J$2:J2476),$A$2:$B$7000,2,0),"")</f>
        <v>CBL-HD-20</v>
      </c>
    </row>
    <row r="2477" spans="1:10">
      <c r="A2477" s="330">
        <f ca="1">IF(ISNUMBER(SEARCH($L$2,[1]Database!$A2477)),MAX($A$1:A2476)+1,0)</f>
        <v>2473</v>
      </c>
      <c r="B2477" s="625" t="str">
        <f>[1]Database!$A2477</f>
        <v>CBL-HD-30</v>
      </c>
      <c r="J2477" s="329" t="str">
        <f ca="1">IFERROR(VLOOKUP(ROWS($J$2:J2477),$A$2:$B$7000,2,0),"")</f>
        <v>CBL-HD-12</v>
      </c>
    </row>
    <row r="2478" spans="1:10">
      <c r="A2478" s="330">
        <f ca="1">IF(ISNUMBER(SEARCH($L$2,[1]Database!$A2478)),MAX($A$1:A2477)+1,0)</f>
        <v>2474</v>
      </c>
      <c r="B2478" s="625" t="str">
        <f>[1]Database!$A2478</f>
        <v>CBL-HD-3</v>
      </c>
      <c r="J2478" s="329" t="str">
        <f ca="1">IFERROR(VLOOKUP(ROWS($J$2:J2478),$A$2:$B$7000,2,0),"")</f>
        <v>CBL-HD-1.5</v>
      </c>
    </row>
    <row r="2479" spans="1:10">
      <c r="A2479" s="330">
        <f ca="1">IF(ISNUMBER(SEARCH($L$2,[1]Database!$A2479)),MAX($A$1:A2478)+1,0)</f>
        <v>2475</v>
      </c>
      <c r="B2479" s="625" t="str">
        <f>[1]Database!$A2479</f>
        <v>CBL-HD-20</v>
      </c>
      <c r="J2479" s="329" t="str">
        <f ca="1">IFERROR(VLOOKUP(ROWS($J$2:J2479),$A$2:$B$7000,2,0),"")</f>
        <v>CBL-DVI-6</v>
      </c>
    </row>
    <row r="2480" spans="1:10">
      <c r="A2480" s="330">
        <f ca="1">IF(ISNUMBER(SEARCH($L$2,[1]Database!$A2480)),MAX($A$1:A2479)+1,0)</f>
        <v>2476</v>
      </c>
      <c r="B2480" s="625" t="str">
        <f>[1]Database!$A2480</f>
        <v>CBL-HD-12</v>
      </c>
      <c r="J2480" s="329" t="str">
        <f ca="1">IFERROR(VLOOKUP(ROWS($J$2:J2480),$A$2:$B$7000,2,0),"")</f>
        <v>CBL-DVI-30</v>
      </c>
    </row>
    <row r="2481" spans="1:10">
      <c r="A2481" s="330">
        <f ca="1">IF(ISNUMBER(SEARCH($L$2,[1]Database!$A2481)),MAX($A$1:A2480)+1,0)</f>
        <v>2477</v>
      </c>
      <c r="B2481" s="625" t="str">
        <f>[1]Database!$A2481</f>
        <v>CBL-HD-1.5</v>
      </c>
      <c r="J2481" s="329" t="str">
        <f ca="1">IFERROR(VLOOKUP(ROWS($J$2:J2481),$A$2:$B$7000,2,0),"")</f>
        <v>CBL-DVI-3</v>
      </c>
    </row>
    <row r="2482" spans="1:10">
      <c r="A2482" s="330">
        <f ca="1">IF(ISNUMBER(SEARCH($L$2,[1]Database!$A2482)),MAX($A$1:A2481)+1,0)</f>
        <v>2478</v>
      </c>
      <c r="B2482" s="625" t="str">
        <f>[1]Database!$A2482</f>
        <v>CBL-DVI-6</v>
      </c>
      <c r="J2482" s="329" t="str">
        <f ca="1">IFERROR(VLOOKUP(ROWS($J$2:J2482),$A$2:$B$7000,2,0),"")</f>
        <v>CBL-DVI-20</v>
      </c>
    </row>
    <row r="2483" spans="1:10">
      <c r="A2483" s="330">
        <f ca="1">IF(ISNUMBER(SEARCH($L$2,[1]Database!$A2483)),MAX($A$1:A2482)+1,0)</f>
        <v>2479</v>
      </c>
      <c r="B2483" s="625" t="str">
        <f>[1]Database!$A2483</f>
        <v>CBL-DVI-30</v>
      </c>
      <c r="J2483" s="329" t="str">
        <f ca="1">IFERROR(VLOOKUP(ROWS($J$2:J2483),$A$2:$B$7000,2,0),"")</f>
        <v>CBL-DVI-12</v>
      </c>
    </row>
    <row r="2484" spans="1:10">
      <c r="A2484" s="330">
        <f ca="1">IF(ISNUMBER(SEARCH($L$2,[1]Database!$A2484)),MAX($A$1:A2483)+1,0)</f>
        <v>2480</v>
      </c>
      <c r="B2484" s="625" t="str">
        <f>[1]Database!$A2484</f>
        <v>CBL-DVI-3</v>
      </c>
      <c r="J2484" s="329" t="str">
        <f ca="1">IFERROR(VLOOKUP(ROWS($J$2:J2484),$A$2:$B$7000,2,0),"")</f>
        <v>CBL-DVI-1.5</v>
      </c>
    </row>
    <row r="2485" spans="1:10">
      <c r="A2485" s="330">
        <f ca="1">IF(ISNUMBER(SEARCH($L$2,[1]Database!$A2485)),MAX($A$1:A2484)+1,0)</f>
        <v>2481</v>
      </c>
      <c r="B2485" s="625" t="str">
        <f>[1]Database!$A2485</f>
        <v>CBL-DVI-20</v>
      </c>
      <c r="J2485" s="329" t="str">
        <f ca="1">IFERROR(VLOOKUP(ROWS($J$2:J2485),$A$2:$B$7000,2,0),"")</f>
        <v>CBL-VGA-6</v>
      </c>
    </row>
    <row r="2486" spans="1:10">
      <c r="A2486" s="330">
        <f ca="1">IF(ISNUMBER(SEARCH($L$2,[1]Database!$A2486)),MAX($A$1:A2485)+1,0)</f>
        <v>2482</v>
      </c>
      <c r="B2486" s="625" t="str">
        <f>[1]Database!$A2486</f>
        <v>CBL-DVI-12</v>
      </c>
      <c r="J2486" s="329" t="str">
        <f ca="1">IFERROR(VLOOKUP(ROWS($J$2:J2486),$A$2:$B$7000,2,0),"")</f>
        <v>CBL-VGA-3</v>
      </c>
    </row>
    <row r="2487" spans="1:10">
      <c r="A2487" s="330">
        <f ca="1">IF(ISNUMBER(SEARCH($L$2,[1]Database!$A2487)),MAX($A$1:A2486)+1,0)</f>
        <v>2483</v>
      </c>
      <c r="B2487" s="625" t="str">
        <f>[1]Database!$A2487</f>
        <v>CBL-DVI-1.5</v>
      </c>
      <c r="J2487" s="329" t="str">
        <f ca="1">IFERROR(VLOOKUP(ROWS($J$2:J2487),$A$2:$B$7000,2,0),"")</f>
        <v>CBL-VGA-25</v>
      </c>
    </row>
    <row r="2488" spans="1:10">
      <c r="A2488" s="330">
        <f ca="1">IF(ISNUMBER(SEARCH($L$2,[1]Database!$A2488)),MAX($A$1:A2487)+1,0)</f>
        <v>2484</v>
      </c>
      <c r="B2488" s="625" t="str">
        <f>[1]Database!$A2488</f>
        <v>CBL-VGA-6</v>
      </c>
      <c r="J2488" s="329" t="str">
        <f ca="1">IFERROR(VLOOKUP(ROWS($J$2:J2488),$A$2:$B$7000,2,0),"")</f>
        <v>CBL-VGA-12</v>
      </c>
    </row>
    <row r="2489" spans="1:10">
      <c r="A2489" s="330">
        <f ca="1">IF(ISNUMBER(SEARCH($L$2,[1]Database!$A2489)),MAX($A$1:A2488)+1,0)</f>
        <v>2485</v>
      </c>
      <c r="B2489" s="625" t="str">
        <f>[1]Database!$A2489</f>
        <v>CBL-VGA-3</v>
      </c>
      <c r="J2489" s="329" t="str">
        <f ca="1">IFERROR(VLOOKUP(ROWS($J$2:J2489),$A$2:$B$7000,2,0),"")</f>
        <v>CBL-VGA-1.5</v>
      </c>
    </row>
    <row r="2490" spans="1:10">
      <c r="A2490" s="330">
        <f ca="1">IF(ISNUMBER(SEARCH($L$2,[1]Database!$A2490)),MAX($A$1:A2489)+1,0)</f>
        <v>2486</v>
      </c>
      <c r="B2490" s="625" t="str">
        <f>[1]Database!$A2490</f>
        <v>CBL-VGA-25</v>
      </c>
      <c r="J2490" s="329" t="str">
        <f ca="1">IFERROR(VLOOKUP(ROWS($J$2:J2490),$A$2:$B$7000,2,0),"")</f>
        <v>CBL-VGA-AUD-6</v>
      </c>
    </row>
    <row r="2491" spans="1:10">
      <c r="A2491" s="330">
        <f ca="1">IF(ISNUMBER(SEARCH($L$2,[1]Database!$A2491)),MAX($A$1:A2490)+1,0)</f>
        <v>2487</v>
      </c>
      <c r="B2491" s="625" t="str">
        <f>[1]Database!$A2491</f>
        <v>CBL-VGA-12</v>
      </c>
      <c r="J2491" s="329" t="str">
        <f ca="1">IFERROR(VLOOKUP(ROWS($J$2:J2491),$A$2:$B$7000,2,0),"")</f>
        <v>CBL-VGA-AUD-3</v>
      </c>
    </row>
    <row r="2492" spans="1:10">
      <c r="A2492" s="330">
        <f ca="1">IF(ISNUMBER(SEARCH($L$2,[1]Database!$A2492)),MAX($A$1:A2491)+1,0)</f>
        <v>2488</v>
      </c>
      <c r="B2492" s="625" t="str">
        <f>[1]Database!$A2492</f>
        <v>CBL-VGA-1.5</v>
      </c>
      <c r="J2492" s="329" t="str">
        <f ca="1">IFERROR(VLOOKUP(ROWS($J$2:J2492),$A$2:$B$7000,2,0),"")</f>
        <v>CBL-VGA-AUD-25</v>
      </c>
    </row>
    <row r="2493" spans="1:10">
      <c r="A2493" s="330">
        <f ca="1">IF(ISNUMBER(SEARCH($L$2,[1]Database!$A2493)),MAX($A$1:A2492)+1,0)</f>
        <v>2489</v>
      </c>
      <c r="B2493" s="625" t="str">
        <f>[1]Database!$A2493</f>
        <v>CBL-VGA-AUD-6</v>
      </c>
      <c r="J2493" s="329" t="str">
        <f ca="1">IFERROR(VLOOKUP(ROWS($J$2:J2493),$A$2:$B$7000,2,0),"")</f>
        <v>CBL-VGA-AUD-12</v>
      </c>
    </row>
    <row r="2494" spans="1:10">
      <c r="A2494" s="330">
        <f ca="1">IF(ISNUMBER(SEARCH($L$2,[1]Database!$A2494)),MAX($A$1:A2493)+1,0)</f>
        <v>2490</v>
      </c>
      <c r="B2494" s="625" t="str">
        <f>[1]Database!$A2494</f>
        <v>CBL-VGA-AUD-3</v>
      </c>
      <c r="J2494" s="329" t="str">
        <f ca="1">IFERROR(VLOOKUP(ROWS($J$2:J2494),$A$2:$B$7000,2,0),"")</f>
        <v>CRESTRON-SYNC</v>
      </c>
    </row>
    <row r="2495" spans="1:10">
      <c r="A2495" s="330">
        <f ca="1">IF(ISNUMBER(SEARCH($L$2,[1]Database!$A2495)),MAX($A$1:A2494)+1,0)</f>
        <v>2491</v>
      </c>
      <c r="B2495" s="625" t="str">
        <f>[1]Database!$A2495</f>
        <v>CBL-VGA-AUD-25</v>
      </c>
      <c r="J2495" s="329" t="str">
        <f ca="1">IFERROR(VLOOKUP(ROWS($J$2:J2495),$A$2:$B$7000,2,0),"")</f>
        <v>CCS-UC-100-1_KIT</v>
      </c>
    </row>
    <row r="2496" spans="1:10">
      <c r="A2496" s="330">
        <f ca="1">IF(ISNUMBER(SEARCH($L$2,[1]Database!$A2496)),MAX($A$1:A2495)+1,0)</f>
        <v>2492</v>
      </c>
      <c r="B2496" s="625" t="str">
        <f>[1]Database!$A2496</f>
        <v>CBL-VGA-AUD-12</v>
      </c>
      <c r="J2496" s="329" t="str">
        <f ca="1">IFERROR(VLOOKUP(ROWS($J$2:J2496),$A$2:$B$7000,2,0),"")</f>
        <v>CCS-UC-100-2_KIT</v>
      </c>
    </row>
    <row r="2497" spans="1:10">
      <c r="A2497" s="330">
        <f ca="1">IF(ISNUMBER(SEARCH($L$2,[1]Database!$A2497)),MAX($A$1:A2496)+1,0)</f>
        <v>2493</v>
      </c>
      <c r="B2497" s="625" t="str">
        <f>[1]Database!$A2497</f>
        <v>CRESTRON-SYNC</v>
      </c>
      <c r="J2497" s="329" t="str">
        <f ca="1">IFERROR(VLOOKUP(ROWS($J$2:J2497),$A$2:$B$7000,2,0),"")</f>
        <v>CRESTRON-MOBILE-G</v>
      </c>
    </row>
    <row r="2498" spans="1:10">
      <c r="A2498" s="330">
        <f ca="1">IF(ISNUMBER(SEARCH($L$2,[1]Database!$A2498)),MAX($A$1:A2497)+1,0)</f>
        <v>2494</v>
      </c>
      <c r="B2498" s="625" t="str">
        <f>[1]Database!$A2498</f>
        <v>CCS-UC-100-1_KIT</v>
      </c>
      <c r="J2498" s="329" t="str">
        <f ca="1">IFERROR(VLOOKUP(ROWS($J$2:J2498),$A$2:$B$7000,2,0),"")</f>
        <v>CRESTRON-MOBILE</v>
      </c>
    </row>
    <row r="2499" spans="1:10">
      <c r="A2499" s="330">
        <f ca="1">IF(ISNUMBER(SEARCH($L$2,[1]Database!$A2499)),MAX($A$1:A2498)+1,0)</f>
        <v>2495</v>
      </c>
      <c r="B2499" s="625" t="str">
        <f>[1]Database!$A2499</f>
        <v>CCS-UC-100-2_KIT</v>
      </c>
      <c r="J2499" s="329" t="str">
        <f ca="1">IFERROR(VLOOKUP(ROWS($J$2:J2499),$A$2:$B$7000,2,0),"")</f>
        <v>CRESTRON-MOBILE-PRO-G</v>
      </c>
    </row>
    <row r="2500" spans="1:10">
      <c r="A2500" s="330">
        <f ca="1">IF(ISNUMBER(SEARCH($L$2,[1]Database!$A2500)),MAX($A$1:A2499)+1,0)</f>
        <v>2496</v>
      </c>
      <c r="B2500" s="625" t="str">
        <f>[1]Database!$A2500</f>
        <v>CRESTRON-MOBILE-G</v>
      </c>
      <c r="J2500" s="329" t="str">
        <f ca="1">IFERROR(VLOOKUP(ROWS($J$2:J2500),$A$2:$B$7000,2,0),"")</f>
        <v>CRESTRON-MOBILE-PRO</v>
      </c>
    </row>
    <row r="2501" spans="1:10">
      <c r="A2501" s="330">
        <f ca="1">IF(ISNUMBER(SEARCH($L$2,[1]Database!$A2501)),MAX($A$1:A2500)+1,0)</f>
        <v>2497</v>
      </c>
      <c r="B2501" s="625" t="str">
        <f>[1]Database!$A2501</f>
        <v>CRESTRON-MOBILE</v>
      </c>
      <c r="J2501" s="329" t="str">
        <f ca="1">IFERROR(VLOOKUP(ROWS($J$2:J2501),$A$2:$B$7000,2,0),"")</f>
        <v>CEN-ISERVER</v>
      </c>
    </row>
    <row r="2502" spans="1:10">
      <c r="A2502" s="330">
        <f ca="1">IF(ISNUMBER(SEARCH($L$2,[1]Database!$A2502)),MAX($A$1:A2501)+1,0)</f>
        <v>2498</v>
      </c>
      <c r="B2502" s="625" t="str">
        <f>[1]Database!$A2502</f>
        <v>CRESTRON-MOBILE-PRO-G</v>
      </c>
      <c r="J2502" s="329" t="str">
        <f ca="1">IFERROR(VLOOKUP(ROWS($J$2:J2502),$A$2:$B$7000,2,0),"")</f>
        <v>CRESCAT-NP-SP500</v>
      </c>
    </row>
    <row r="2503" spans="1:10">
      <c r="A2503" s="330">
        <f ca="1">IF(ISNUMBER(SEARCH($L$2,[1]Database!$A2503)),MAX($A$1:A2502)+1,0)</f>
        <v>2499</v>
      </c>
      <c r="B2503" s="625" t="str">
        <f>[1]Database!$A2503</f>
        <v>CRESTRON-MOBILE-PRO</v>
      </c>
      <c r="J2503" s="329" t="str">
        <f ca="1">IFERROR(VLOOKUP(ROWS($J$2:J2503),$A$2:$B$7000,2,0),"")</f>
        <v>CRESCAT-Q-NP-SP500</v>
      </c>
    </row>
    <row r="2504" spans="1:10">
      <c r="A2504" s="330">
        <f ca="1">IF(ISNUMBER(SEARCH($L$2,[1]Database!$A2504)),MAX($A$1:A2503)+1,0)</f>
        <v>2500</v>
      </c>
      <c r="B2504" s="625" t="str">
        <f>[1]Database!$A2504</f>
        <v>CEN-ISERVER</v>
      </c>
      <c r="J2504" s="329" t="str">
        <f ca="1">IFERROR(VLOOKUP(ROWS($J$2:J2504),$A$2:$B$7000,2,0),"")</f>
        <v>CRESCAT-D-NP-SP500</v>
      </c>
    </row>
    <row r="2505" spans="1:10">
      <c r="A2505" s="330">
        <f ca="1">IF(ISNUMBER(SEARCH($L$2,[1]Database!$A2505)),MAX($A$1:A2504)+1,0)</f>
        <v>2501</v>
      </c>
      <c r="B2505" s="625" t="str">
        <f>[1]Database!$A2505</f>
        <v>CRESCAT-NP-SP500</v>
      </c>
      <c r="J2505" s="329" t="str">
        <f ca="1">IFERROR(VLOOKUP(ROWS($J$2:J2505),$A$2:$B$7000,2,0),"")</f>
        <v>CRESCAT-D-HP-NP-TL-SP500</v>
      </c>
    </row>
    <row r="2506" spans="1:10">
      <c r="A2506" s="330">
        <f ca="1">IF(ISNUMBER(SEARCH($L$2,[1]Database!$A2506)),MAX($A$1:A2505)+1,0)</f>
        <v>2502</v>
      </c>
      <c r="B2506" s="625" t="str">
        <f>[1]Database!$A2506</f>
        <v>CRESCAT-Q-NP-SP500</v>
      </c>
      <c r="J2506" s="329" t="str">
        <f ca="1">IFERROR(VLOOKUP(ROWS($J$2:J2506),$A$2:$B$7000,2,0),"")</f>
        <v>CRESCAT-DC-NP-SP500</v>
      </c>
    </row>
    <row r="2507" spans="1:10">
      <c r="A2507" s="330">
        <f ca="1">IF(ISNUMBER(SEARCH($L$2,[1]Database!$A2507)),MAX($A$1:A2506)+1,0)</f>
        <v>2503</v>
      </c>
      <c r="B2507" s="625" t="str">
        <f>[1]Database!$A2507</f>
        <v>CRESCAT-D-NP-SP500</v>
      </c>
      <c r="J2507" s="329" t="str">
        <f ca="1">IFERROR(VLOOKUP(ROWS($J$2:J2507),$A$2:$B$7000,2,0),"")</f>
        <v>GLS-SIM</v>
      </c>
    </row>
    <row r="2508" spans="1:10">
      <c r="A2508" s="330">
        <f ca="1">IF(ISNUMBER(SEARCH($L$2,[1]Database!$A2508)),MAX($A$1:A2507)+1,0)</f>
        <v>2504</v>
      </c>
      <c r="B2508" s="625" t="str">
        <f>[1]Database!$A2508</f>
        <v>CRESCAT-D-HP-NP-TL-SP500</v>
      </c>
      <c r="J2508" s="329" t="str">
        <f ca="1">IFERROR(VLOOKUP(ROWS($J$2:J2508),$A$2:$B$7000,2,0),"")</f>
        <v>GLS-LOL</v>
      </c>
    </row>
    <row r="2509" spans="1:10">
      <c r="A2509" s="330">
        <f ca="1">IF(ISNUMBER(SEARCH($L$2,[1]Database!$A2509)),MAX($A$1:A2508)+1,0)</f>
        <v>2505</v>
      </c>
      <c r="B2509" s="625" t="str">
        <f>[1]Database!$A2509</f>
        <v>CRESCAT-DC-NP-SP500</v>
      </c>
      <c r="J2509" s="329" t="str">
        <f ca="1">IFERROR(VLOOKUP(ROWS($J$2:J2509),$A$2:$B$7000,2,0),"")</f>
        <v>GLS-LCL</v>
      </c>
    </row>
    <row r="2510" spans="1:10">
      <c r="A2510" s="330">
        <f ca="1">IF(ISNUMBER(SEARCH($L$2,[1]Database!$A2510)),MAX($A$1:A2509)+1,0)</f>
        <v>2506</v>
      </c>
      <c r="B2510" s="625" t="str">
        <f>[1]Database!$A2510</f>
        <v>GLS-SIM</v>
      </c>
      <c r="J2510" s="329" t="str">
        <f ca="1">IFERROR(VLOOKUP(ROWS($J$2:J2510),$A$2:$B$7000,2,0),"")</f>
        <v>GLA-EXPEX</v>
      </c>
    </row>
    <row r="2511" spans="1:10">
      <c r="A2511" s="330">
        <f ca="1">IF(ISNUMBER(SEARCH($L$2,[1]Database!$A2511)),MAX($A$1:A2510)+1,0)</f>
        <v>2507</v>
      </c>
      <c r="B2511" s="625" t="str">
        <f>[1]Database!$A2511</f>
        <v>GLS-LOL</v>
      </c>
      <c r="J2511" s="329" t="str">
        <f ca="1">IFERROR(VLOOKUP(ROWS($J$2:J2511),$A$2:$B$7000,2,0),"")</f>
        <v>GLB-DALI-T5HO-154-PM</v>
      </c>
    </row>
    <row r="2512" spans="1:10">
      <c r="A2512" s="330">
        <f ca="1">IF(ISNUMBER(SEARCH($L$2,[1]Database!$A2512)),MAX($A$1:A2511)+1,0)</f>
        <v>2508</v>
      </c>
      <c r="B2512" s="625" t="str">
        <f>[1]Database!$A2512</f>
        <v>GLS-LCL</v>
      </c>
      <c r="J2512" s="329" t="str">
        <f ca="1">IFERROR(VLOOKUP(ROWS($J$2:J2512),$A$2:$B$7000,2,0),"")</f>
        <v>GLB-DALI-T5HO-154</v>
      </c>
    </row>
    <row r="2513" spans="1:10">
      <c r="A2513" s="330">
        <f ca="1">IF(ISNUMBER(SEARCH($L$2,[1]Database!$A2513)),MAX($A$1:A2512)+1,0)</f>
        <v>2509</v>
      </c>
      <c r="B2513" s="625" t="str">
        <f>[1]Database!$A2513</f>
        <v>GLA-EXPEX</v>
      </c>
      <c r="J2513" s="329" t="str">
        <f ca="1">IFERROR(VLOOKUP(ROWS($J$2:J2513),$A$2:$B$7000,2,0),"")</f>
        <v>GLB-DALI-T5HO-124/39-PM</v>
      </c>
    </row>
    <row r="2514" spans="1:10">
      <c r="A2514" s="330">
        <f ca="1">IF(ISNUMBER(SEARCH($L$2,[1]Database!$A2514)),MAX($A$1:A2513)+1,0)</f>
        <v>2510</v>
      </c>
      <c r="B2514" s="625" t="str">
        <f>[1]Database!$A2514</f>
        <v>GLB-DALI-T5HO-154-PM</v>
      </c>
      <c r="J2514" s="329" t="str">
        <f ca="1">IFERROR(VLOOKUP(ROWS($J$2:J2514),$A$2:$B$7000,2,0),"")</f>
        <v>GLB-DALI-T5HO-124/39</v>
      </c>
    </row>
    <row r="2515" spans="1:10">
      <c r="A2515" s="330">
        <f ca="1">IF(ISNUMBER(SEARCH($L$2,[1]Database!$A2515)),MAX($A$1:A2514)+1,0)</f>
        <v>2511</v>
      </c>
      <c r="B2515" s="625" t="str">
        <f>[1]Database!$A2515</f>
        <v>GLB-DALI-T5HO-154</v>
      </c>
      <c r="J2515" s="329" t="str">
        <f ca="1">IFERROR(VLOOKUP(ROWS($J$2:J2515),$A$2:$B$7000,2,0),"")</f>
        <v>GLB-DALI-T8-117/32-PM</v>
      </c>
    </row>
    <row r="2516" spans="1:10">
      <c r="A2516" s="330">
        <f ca="1">IF(ISNUMBER(SEARCH($L$2,[1]Database!$A2516)),MAX($A$1:A2515)+1,0)</f>
        <v>2512</v>
      </c>
      <c r="B2516" s="625" t="str">
        <f>[1]Database!$A2516</f>
        <v>GLB-DALI-T5HO-124/39-PM</v>
      </c>
      <c r="J2516" s="329" t="str">
        <f ca="1">IFERROR(VLOOKUP(ROWS($J$2:J2516),$A$2:$B$7000,2,0),"")</f>
        <v>GLB-DALI-T8-117/32</v>
      </c>
    </row>
    <row r="2517" spans="1:10">
      <c r="A2517" s="330">
        <f ca="1">IF(ISNUMBER(SEARCH($L$2,[1]Database!$A2517)),MAX($A$1:A2516)+1,0)</f>
        <v>2513</v>
      </c>
      <c r="B2517" s="625" t="str">
        <f>[1]Database!$A2517</f>
        <v>GLB-DALI-T5HO-124/39</v>
      </c>
      <c r="J2517" s="329" t="str">
        <f ca="1">IFERROR(VLOOKUP(ROWS($J$2:J2517),$A$2:$B$7000,2,0),"")</f>
        <v>GLB-DALI-T5-114/35-PM</v>
      </c>
    </row>
    <row r="2518" spans="1:10">
      <c r="A2518" s="330">
        <f ca="1">IF(ISNUMBER(SEARCH($L$2,[1]Database!$A2518)),MAX($A$1:A2517)+1,0)</f>
        <v>2514</v>
      </c>
      <c r="B2518" s="625" t="str">
        <f>[1]Database!$A2518</f>
        <v>GLB-DALI-T8-117/32-PM</v>
      </c>
      <c r="J2518" s="329" t="str">
        <f ca="1">IFERROR(VLOOKUP(ROWS($J$2:J2518),$A$2:$B$7000,2,0),"")</f>
        <v>GLB-DALI-T5-114/35</v>
      </c>
    </row>
    <row r="2519" spans="1:10">
      <c r="A2519" s="330">
        <f ca="1">IF(ISNUMBER(SEARCH($L$2,[1]Database!$A2519)),MAX($A$1:A2518)+1,0)</f>
        <v>2515</v>
      </c>
      <c r="B2519" s="625" t="str">
        <f>[1]Database!$A2519</f>
        <v>GLB-DALI-T8-117/32</v>
      </c>
      <c r="J2519" s="329" t="str">
        <f ca="1">IFERROR(VLOOKUP(ROWS($J$2:J2519),$A$2:$B$7000,2,0),"")</f>
        <v>GLPS</v>
      </c>
    </row>
    <row r="2520" spans="1:10">
      <c r="A2520" s="330">
        <f ca="1">IF(ISNUMBER(SEARCH($L$2,[1]Database!$A2520)),MAX($A$1:A2519)+1,0)</f>
        <v>2516</v>
      </c>
      <c r="B2520" s="625" t="str">
        <f>[1]Database!$A2520</f>
        <v>GLB-DALI-T5-114/35-PM</v>
      </c>
      <c r="J2520" s="329" t="str">
        <f ca="1">IFERROR(VLOOKUP(ROWS($J$2:J2520),$A$2:$B$7000,2,0),"")</f>
        <v>GLPP-1SW3EX</v>
      </c>
    </row>
    <row r="2521" spans="1:10">
      <c r="A2521" s="330">
        <f ca="1">IF(ISNUMBER(SEARCH($L$2,[1]Database!$A2521)),MAX($A$1:A2520)+1,0)</f>
        <v>2517</v>
      </c>
      <c r="B2521" s="625" t="str">
        <f>[1]Database!$A2521</f>
        <v>GLB-DALI-T5-114/35</v>
      </c>
      <c r="J2521" s="329" t="str">
        <f ca="1">IFERROR(VLOOKUP(ROWS($J$2:J2521),$A$2:$B$7000,2,0),"")</f>
        <v>GLPP-1SW3CN</v>
      </c>
    </row>
    <row r="2522" spans="1:10">
      <c r="A2522" s="330">
        <f ca="1">IF(ISNUMBER(SEARCH($L$2,[1]Database!$A2522)),MAX($A$1:A2521)+1,0)</f>
        <v>2518</v>
      </c>
      <c r="B2522" s="625" t="str">
        <f>[1]Database!$A2522</f>
        <v>GLPS</v>
      </c>
      <c r="J2522" s="329" t="str">
        <f ca="1">IFERROR(VLOOKUP(ROWS($J$2:J2522),$A$2:$B$7000,2,0),"")</f>
        <v>GLPP-1DIMFLV3EX-PM</v>
      </c>
    </row>
    <row r="2523" spans="1:10">
      <c r="A2523" s="330">
        <f ca="1">IF(ISNUMBER(SEARCH($L$2,[1]Database!$A2523)),MAX($A$1:A2522)+1,0)</f>
        <v>2519</v>
      </c>
      <c r="B2523" s="625" t="str">
        <f>[1]Database!$A2523</f>
        <v>GLPP-1SW3EX</v>
      </c>
      <c r="J2523" s="329" t="str">
        <f ca="1">IFERROR(VLOOKUP(ROWS($J$2:J2523),$A$2:$B$7000,2,0),"")</f>
        <v>GLPP-1DIMFLV3CN-PM</v>
      </c>
    </row>
    <row r="2524" spans="1:10">
      <c r="A2524" s="330">
        <f ca="1">IF(ISNUMBER(SEARCH($L$2,[1]Database!$A2524)),MAX($A$1:A2523)+1,0)</f>
        <v>2520</v>
      </c>
      <c r="B2524" s="625" t="str">
        <f>[1]Database!$A2524</f>
        <v>GLPP-1SW3CN</v>
      </c>
      <c r="J2524" s="329" t="str">
        <f ca="1">IFERROR(VLOOKUP(ROWS($J$2:J2524),$A$2:$B$7000,2,0),"")</f>
        <v>GLPP-1SW2EX</v>
      </c>
    </row>
    <row r="2525" spans="1:10">
      <c r="A2525" s="330">
        <f ca="1">IF(ISNUMBER(SEARCH($L$2,[1]Database!$A2525)),MAX($A$1:A2524)+1,0)</f>
        <v>2521</v>
      </c>
      <c r="B2525" s="625" t="str">
        <f>[1]Database!$A2525</f>
        <v>GLPP-1DIMFLV3EX-PM</v>
      </c>
      <c r="J2525" s="329" t="str">
        <f ca="1">IFERROR(VLOOKUP(ROWS($J$2:J2525),$A$2:$B$7000,2,0),"")</f>
        <v>GLPP-1SW2CN</v>
      </c>
    </row>
    <row r="2526" spans="1:10">
      <c r="A2526" s="330">
        <f ca="1">IF(ISNUMBER(SEARCH($L$2,[1]Database!$A2526)),MAX($A$1:A2525)+1,0)</f>
        <v>2522</v>
      </c>
      <c r="B2526" s="625" t="str">
        <f>[1]Database!$A2526</f>
        <v>GLPP-1DIMFLV3CN-PM</v>
      </c>
      <c r="J2526" s="329" t="str">
        <f ca="1">IFERROR(VLOOKUP(ROWS($J$2:J2526),$A$2:$B$7000,2,0),"")</f>
        <v>GLPP-1DIMFLV2EX-PM</v>
      </c>
    </row>
    <row r="2527" spans="1:10">
      <c r="A2527" s="330">
        <f ca="1">IF(ISNUMBER(SEARCH($L$2,[1]Database!$A2527)),MAX($A$1:A2526)+1,0)</f>
        <v>2523</v>
      </c>
      <c r="B2527" s="625" t="str">
        <f>[1]Database!$A2527</f>
        <v>GLPP-1SW2EX</v>
      </c>
      <c r="J2527" s="329" t="str">
        <f ca="1">IFERROR(VLOOKUP(ROWS($J$2:J2527),$A$2:$B$7000,2,0),"")</f>
        <v>GLPP-1DIMFLV2CN-PM</v>
      </c>
    </row>
    <row r="2528" spans="1:10">
      <c r="A2528" s="330">
        <f ca="1">IF(ISNUMBER(SEARCH($L$2,[1]Database!$A2528)),MAX($A$1:A2527)+1,0)</f>
        <v>2524</v>
      </c>
      <c r="B2528" s="625" t="str">
        <f>[1]Database!$A2528</f>
        <v>GLPP-1SW2CN</v>
      </c>
      <c r="J2528" s="329" t="str">
        <f ca="1">IFERROR(VLOOKUP(ROWS($J$2:J2528),$A$2:$B$7000,2,0),"")</f>
        <v>GLPP-SWEX</v>
      </c>
    </row>
    <row r="2529" spans="1:10">
      <c r="A2529" s="330">
        <f ca="1">IF(ISNUMBER(SEARCH($L$2,[1]Database!$A2529)),MAX($A$1:A2528)+1,0)</f>
        <v>2525</v>
      </c>
      <c r="B2529" s="625" t="str">
        <f>[1]Database!$A2529</f>
        <v>GLPP-1DIMFLV2EX-PM</v>
      </c>
      <c r="J2529" s="329" t="str">
        <f ca="1">IFERROR(VLOOKUP(ROWS($J$2:J2529),$A$2:$B$7000,2,0),"")</f>
        <v>GLPP-SWCN</v>
      </c>
    </row>
    <row r="2530" spans="1:10">
      <c r="A2530" s="330">
        <f ca="1">IF(ISNUMBER(SEARCH($L$2,[1]Database!$A2530)),MAX($A$1:A2529)+1,0)</f>
        <v>2526</v>
      </c>
      <c r="B2530" s="625" t="str">
        <f>[1]Database!$A2530</f>
        <v>GLPP-1DIMFLV2CN-PM</v>
      </c>
      <c r="J2530" s="329" t="str">
        <f ca="1">IFERROR(VLOOKUP(ROWS($J$2:J2530),$A$2:$B$7000,2,0),"")</f>
        <v>GLPP-DIMFLVEX-PM</v>
      </c>
    </row>
    <row r="2531" spans="1:10">
      <c r="A2531" s="330">
        <f ca="1">IF(ISNUMBER(SEARCH($L$2,[1]Database!$A2531)),MAX($A$1:A2530)+1,0)</f>
        <v>2527</v>
      </c>
      <c r="B2531" s="625" t="str">
        <f>[1]Database!$A2531</f>
        <v>GLPP-SWEX</v>
      </c>
      <c r="J2531" s="329" t="str">
        <f ca="1">IFERROR(VLOOKUP(ROWS($J$2:J2531),$A$2:$B$7000,2,0),"")</f>
        <v>GLPP-DIMFLVCN-PM</v>
      </c>
    </row>
    <row r="2532" spans="1:10">
      <c r="A2532" s="330">
        <f ca="1">IF(ISNUMBER(SEARCH($L$2,[1]Database!$A2532)),MAX($A$1:A2531)+1,0)</f>
        <v>2528</v>
      </c>
      <c r="B2532" s="625" t="str">
        <f>[1]Database!$A2532</f>
        <v>GLPP-SWCN</v>
      </c>
      <c r="J2532" s="329" t="str">
        <f ca="1">IFERROR(VLOOKUP(ROWS($J$2:J2532),$A$2:$B$7000,2,0),"")</f>
        <v>GLS-EM-MCU</v>
      </c>
    </row>
    <row r="2533" spans="1:10">
      <c r="A2533" s="330">
        <f ca="1">IF(ISNUMBER(SEARCH($L$2,[1]Database!$A2533)),MAX($A$1:A2532)+1,0)</f>
        <v>2529</v>
      </c>
      <c r="B2533" s="625" t="str">
        <f>[1]Database!$A2533</f>
        <v>GLPP-DIMFLVEX-PM</v>
      </c>
      <c r="J2533" s="329" t="str">
        <f ca="1">IFERROR(VLOOKUP(ROWS($J$2:J2533),$A$2:$B$7000,2,0),"")</f>
        <v>GLS-OIR-W-2500</v>
      </c>
    </row>
    <row r="2534" spans="1:10">
      <c r="A2534" s="330">
        <f ca="1">IF(ISNUMBER(SEARCH($L$2,[1]Database!$A2534)),MAX($A$1:A2533)+1,0)</f>
        <v>2530</v>
      </c>
      <c r="B2534" s="625" t="str">
        <f>[1]Database!$A2534</f>
        <v>GLPP-DIMFLVCN-PM</v>
      </c>
      <c r="J2534" s="329" t="str">
        <f ca="1">IFERROR(VLOOKUP(ROWS($J$2:J2534),$A$2:$B$7000,2,0),"")</f>
        <v>GLS-OIR-C-450</v>
      </c>
    </row>
    <row r="2535" spans="1:10">
      <c r="A2535" s="330">
        <f ca="1">IF(ISNUMBER(SEARCH($L$2,[1]Database!$A2535)),MAX($A$1:A2534)+1,0)</f>
        <v>2531</v>
      </c>
      <c r="B2535" s="625" t="str">
        <f>[1]Database!$A2535</f>
        <v>GLS-EM-MCU</v>
      </c>
      <c r="J2535" s="329" t="str">
        <f ca="1">IFERROR(VLOOKUP(ROWS($J$2:J2535),$A$2:$B$7000,2,0),"")</f>
        <v>GLS-OIR-C-1500</v>
      </c>
    </row>
    <row r="2536" spans="1:10">
      <c r="A2536" s="330">
        <f ca="1">IF(ISNUMBER(SEARCH($L$2,[1]Database!$A2536)),MAX($A$1:A2535)+1,0)</f>
        <v>2532</v>
      </c>
      <c r="B2536" s="625" t="str">
        <f>[1]Database!$A2536</f>
        <v>GLS-OIR-W-2500</v>
      </c>
      <c r="J2536" s="329" t="str">
        <f ca="1">IFERROR(VLOOKUP(ROWS($J$2:J2536),$A$2:$B$7000,2,0),"")</f>
        <v>GLS-ODT-W-1200</v>
      </c>
    </row>
    <row r="2537" spans="1:10">
      <c r="A2537" s="330">
        <f ca="1">IF(ISNUMBER(SEARCH($L$2,[1]Database!$A2537)),MAX($A$1:A2536)+1,0)</f>
        <v>2533</v>
      </c>
      <c r="B2537" s="625" t="str">
        <f>[1]Database!$A2537</f>
        <v>GLS-OIR-C-450</v>
      </c>
      <c r="J2537" s="329" t="str">
        <f ca="1">IFERROR(VLOOKUP(ROWS($J$2:J2537),$A$2:$B$7000,2,0),"")</f>
        <v>GLS-ODT-C-500</v>
      </c>
    </row>
    <row r="2538" spans="1:10">
      <c r="A2538" s="330">
        <f ca="1">IF(ISNUMBER(SEARCH($L$2,[1]Database!$A2538)),MAX($A$1:A2537)+1,0)</f>
        <v>2534</v>
      </c>
      <c r="B2538" s="625" t="str">
        <f>[1]Database!$A2538</f>
        <v>GLS-OIR-C-1500</v>
      </c>
      <c r="J2538" s="329" t="str">
        <f ca="1">IFERROR(VLOOKUP(ROWS($J$2:J2538),$A$2:$B$7000,2,0),"")</f>
        <v>GLS-ODT-C-2000</v>
      </c>
    </row>
    <row r="2539" spans="1:10">
      <c r="A2539" s="330">
        <f ca="1">IF(ISNUMBER(SEARCH($L$2,[1]Database!$A2539)),MAX($A$1:A2538)+1,0)</f>
        <v>2535</v>
      </c>
      <c r="B2539" s="625" t="str">
        <f>[1]Database!$A2539</f>
        <v>GLS-ODT-W-1200</v>
      </c>
      <c r="J2539" s="329" t="str">
        <f ca="1">IFERROR(VLOOKUP(ROWS($J$2:J2539),$A$2:$B$7000,2,0),"")</f>
        <v>GLS-ODT-C-1000</v>
      </c>
    </row>
    <row r="2540" spans="1:10">
      <c r="A2540" s="330">
        <f ca="1">IF(ISNUMBER(SEARCH($L$2,[1]Database!$A2540)),MAX($A$1:A2539)+1,0)</f>
        <v>2536</v>
      </c>
      <c r="B2540" s="625" t="str">
        <f>[1]Database!$A2540</f>
        <v>GLS-ODT-C-500</v>
      </c>
      <c r="J2540" s="329" t="str">
        <f ca="1">IFERROR(VLOOKUP(ROWS($J$2:J2540),$A$2:$B$7000,2,0),"")</f>
        <v>GLPD</v>
      </c>
    </row>
    <row r="2541" spans="1:10">
      <c r="A2541" s="330">
        <f ca="1">IF(ISNUMBER(SEARCH($L$2,[1]Database!$A2541)),MAX($A$1:A2540)+1,0)</f>
        <v>2537</v>
      </c>
      <c r="B2541" s="625" t="str">
        <f>[1]Database!$A2541</f>
        <v>GLS-ODT-C-2000</v>
      </c>
      <c r="J2541" s="329" t="str">
        <f ca="1">IFERROR(VLOOKUP(ROWS($J$2:J2541),$A$2:$B$7000,2,0),"")</f>
        <v>GLB-DALI-T8-317/32-PM</v>
      </c>
    </row>
    <row r="2542" spans="1:10">
      <c r="A2542" s="330">
        <f ca="1">IF(ISNUMBER(SEARCH($L$2,[1]Database!$A2542)),MAX($A$1:A2541)+1,0)</f>
        <v>2538</v>
      </c>
      <c r="B2542" s="625" t="str">
        <f>[1]Database!$A2542</f>
        <v>GLS-ODT-C-1000</v>
      </c>
      <c r="J2542" s="329" t="str">
        <f ca="1">IFERROR(VLOOKUP(ROWS($J$2:J2542),$A$2:$B$7000,2,0),"")</f>
        <v>GLB-DALI-T8-317/32</v>
      </c>
    </row>
    <row r="2543" spans="1:10">
      <c r="A2543" s="330">
        <f ca="1">IF(ISNUMBER(SEARCH($L$2,[1]Database!$A2543)),MAX($A$1:A2542)+1,0)</f>
        <v>2539</v>
      </c>
      <c r="B2543" s="625" t="str">
        <f>[1]Database!$A2543</f>
        <v>GLPD</v>
      </c>
      <c r="J2543" s="329" t="str">
        <f ca="1">IFERROR(VLOOKUP(ROWS($J$2:J2543),$A$2:$B$7000,2,0),"")</f>
        <v>GLB-DALI-T5HO-254-PM</v>
      </c>
    </row>
    <row r="2544" spans="1:10">
      <c r="A2544" s="330">
        <f ca="1">IF(ISNUMBER(SEARCH($L$2,[1]Database!$A2544)),MAX($A$1:A2543)+1,0)</f>
        <v>2540</v>
      </c>
      <c r="B2544" s="625" t="str">
        <f>[1]Database!$A2544</f>
        <v>GLB-DALI-T8-317/32-PM</v>
      </c>
      <c r="J2544" s="329" t="str">
        <f ca="1">IFERROR(VLOOKUP(ROWS($J$2:J2544),$A$2:$B$7000,2,0),"")</f>
        <v>GLB-DALI-T5HO-254</v>
      </c>
    </row>
    <row r="2545" spans="1:10">
      <c r="A2545" s="330">
        <f ca="1">IF(ISNUMBER(SEARCH($L$2,[1]Database!$A2545)),MAX($A$1:A2544)+1,0)</f>
        <v>2541</v>
      </c>
      <c r="B2545" s="625" t="str">
        <f>[1]Database!$A2545</f>
        <v>GLB-DALI-T8-317/32</v>
      </c>
      <c r="J2545" s="329" t="str">
        <f ca="1">IFERROR(VLOOKUP(ROWS($J$2:J2545),$A$2:$B$7000,2,0),"")</f>
        <v>GLB-DALI-T5HO-224/39-PM</v>
      </c>
    </row>
    <row r="2546" spans="1:10">
      <c r="A2546" s="330">
        <f ca="1">IF(ISNUMBER(SEARCH($L$2,[1]Database!$A2546)),MAX($A$1:A2545)+1,0)</f>
        <v>2542</v>
      </c>
      <c r="B2546" s="625" t="str">
        <f>[1]Database!$A2546</f>
        <v>GLB-DALI-T5HO-254-PM</v>
      </c>
      <c r="J2546" s="329" t="str">
        <f ca="1">IFERROR(VLOOKUP(ROWS($J$2:J2546),$A$2:$B$7000,2,0),"")</f>
        <v>GLB-DALI-T5HO-224/39</v>
      </c>
    </row>
    <row r="2547" spans="1:10">
      <c r="A2547" s="330">
        <f ca="1">IF(ISNUMBER(SEARCH($L$2,[1]Database!$A2547)),MAX($A$1:A2546)+1,0)</f>
        <v>2543</v>
      </c>
      <c r="B2547" s="625" t="str">
        <f>[1]Database!$A2547</f>
        <v>GLB-DALI-T5HO-254</v>
      </c>
      <c r="J2547" s="329" t="str">
        <f ca="1">IFERROR(VLOOKUP(ROWS($J$2:J2547),$A$2:$B$7000,2,0),"")</f>
        <v>GLB-DALI-T8-217/32-PM</v>
      </c>
    </row>
    <row r="2548" spans="1:10">
      <c r="A2548" s="330">
        <f ca="1">IF(ISNUMBER(SEARCH($L$2,[1]Database!$A2548)),MAX($A$1:A2547)+1,0)</f>
        <v>2544</v>
      </c>
      <c r="B2548" s="625" t="str">
        <f>[1]Database!$A2548</f>
        <v>GLB-DALI-T5HO-224/39-PM</v>
      </c>
      <c r="J2548" s="329" t="str">
        <f ca="1">IFERROR(VLOOKUP(ROWS($J$2:J2548),$A$2:$B$7000,2,0),"")</f>
        <v>GLB-DALI-T8-217/32</v>
      </c>
    </row>
    <row r="2549" spans="1:10">
      <c r="A2549" s="330">
        <f ca="1">IF(ISNUMBER(SEARCH($L$2,[1]Database!$A2549)),MAX($A$1:A2548)+1,0)</f>
        <v>2545</v>
      </c>
      <c r="B2549" s="625" t="str">
        <f>[1]Database!$A2549</f>
        <v>GLB-DALI-T5HO-224/39</v>
      </c>
      <c r="J2549" s="329" t="str">
        <f ca="1">IFERROR(VLOOKUP(ROWS($J$2:J2549),$A$2:$B$7000,2,0),"")</f>
        <v>GLB-DALI-T5-214/35-PM</v>
      </c>
    </row>
    <row r="2550" spans="1:10">
      <c r="A2550" s="330">
        <f ca="1">IF(ISNUMBER(SEARCH($L$2,[1]Database!$A2550)),MAX($A$1:A2549)+1,0)</f>
        <v>2546</v>
      </c>
      <c r="B2550" s="625" t="str">
        <f>[1]Database!$A2550</f>
        <v>GLB-DALI-T8-217/32-PM</v>
      </c>
      <c r="J2550" s="329" t="str">
        <f ca="1">IFERROR(VLOOKUP(ROWS($J$2:J2550),$A$2:$B$7000,2,0),"")</f>
        <v>GLB-DALI-T5-214/35</v>
      </c>
    </row>
    <row r="2551" spans="1:10">
      <c r="A2551" s="330">
        <f ca="1">IF(ISNUMBER(SEARCH($L$2,[1]Database!$A2551)),MAX($A$1:A2550)+1,0)</f>
        <v>2547</v>
      </c>
      <c r="B2551" s="625" t="str">
        <f>[1]Database!$A2551</f>
        <v>GLB-DALI-T8-217/32</v>
      </c>
      <c r="J2551" s="329" t="str">
        <f ca="1">IFERROR(VLOOKUP(ROWS($J$2:J2551),$A$2:$B$7000,2,0),"")</f>
        <v>CSC-ACCN</v>
      </c>
    </row>
    <row r="2552" spans="1:10">
      <c r="A2552" s="330">
        <f ca="1">IF(ISNUMBER(SEARCH($L$2,[1]Database!$A2552)),MAX($A$1:A2551)+1,0)</f>
        <v>2548</v>
      </c>
      <c r="B2552" s="625" t="str">
        <f>[1]Database!$A2552</f>
        <v>GLB-DALI-T5-214/35-PM</v>
      </c>
      <c r="J2552" s="329" t="str">
        <f ca="1">IFERROR(VLOOKUP(ROWS($J$2:J2552),$A$2:$B$7000,2,0),"")</f>
        <v>CSC-DCCN</v>
      </c>
    </row>
    <row r="2553" spans="1:10">
      <c r="A2553" s="330">
        <f ca="1">IF(ISNUMBER(SEARCH($L$2,[1]Database!$A2553)),MAX($A$1:A2552)+1,0)</f>
        <v>2549</v>
      </c>
      <c r="B2553" s="625" t="str">
        <f>[1]Database!$A2553</f>
        <v>GLB-DALI-T5-214/35</v>
      </c>
      <c r="J2553" s="329" t="str">
        <f ca="1">IFERROR(VLOOKUP(ROWS($J$2:J2553),$A$2:$B$7000,2,0),"")</f>
        <v>CRESNET-DM-NP-SP500</v>
      </c>
    </row>
    <row r="2554" spans="1:10">
      <c r="A2554" s="330">
        <f ca="1">IF(ISNUMBER(SEARCH($L$2,[1]Database!$A2554)),MAX($A$1:A2553)+1,0)</f>
        <v>2550</v>
      </c>
      <c r="B2554" s="625" t="str">
        <f>[1]Database!$A2554</f>
        <v>CSC-ACCN</v>
      </c>
      <c r="J2554" s="329" t="str">
        <f ca="1">IFERROR(VLOOKUP(ROWS($J$2:J2554),$A$2:$B$7000,2,0),"")</f>
        <v>CRESNET-P-YL-SP500</v>
      </c>
    </row>
    <row r="2555" spans="1:10">
      <c r="A2555" s="330">
        <f ca="1">IF(ISNUMBER(SEARCH($L$2,[1]Database!$A2555)),MAX($A$1:A2554)+1,0)</f>
        <v>2551</v>
      </c>
      <c r="B2555" s="625" t="str">
        <f>[1]Database!$A2555</f>
        <v>CSC-DCCN</v>
      </c>
      <c r="J2555" s="329" t="str">
        <f ca="1">IFERROR(VLOOKUP(ROWS($J$2:J2555),$A$2:$B$7000,2,0),"")</f>
        <v>CRESNET-P-TL-SP500</v>
      </c>
    </row>
    <row r="2556" spans="1:10">
      <c r="A2556" s="330">
        <f ca="1">IF(ISNUMBER(SEARCH($L$2,[1]Database!$A2556)),MAX($A$1:A2555)+1,0)</f>
        <v>2552</v>
      </c>
      <c r="B2556" s="625" t="str">
        <f>[1]Database!$A2556</f>
        <v>CRESNET-DM-NP-SP500</v>
      </c>
      <c r="J2556" s="329" t="str">
        <f ca="1">IFERROR(VLOOKUP(ROWS($J$2:J2556),$A$2:$B$7000,2,0),"")</f>
        <v>CRESNET-P-TL-SP1000</v>
      </c>
    </row>
    <row r="2557" spans="1:10">
      <c r="A2557" s="330">
        <f ca="1">IF(ISNUMBER(SEARCH($L$2,[1]Database!$A2557)),MAX($A$1:A2556)+1,0)</f>
        <v>2553</v>
      </c>
      <c r="B2557" s="625" t="str">
        <f>[1]Database!$A2557</f>
        <v>CRESNET-P-YL-SP500</v>
      </c>
      <c r="J2557" s="329" t="str">
        <f ca="1">IFERROR(VLOOKUP(ROWS($J$2:J2557),$A$2:$B$7000,2,0),"")</f>
        <v>CRESNET-P-OR-SP500</v>
      </c>
    </row>
    <row r="2558" spans="1:10">
      <c r="A2558" s="330">
        <f ca="1">IF(ISNUMBER(SEARCH($L$2,[1]Database!$A2558)),MAX($A$1:A2557)+1,0)</f>
        <v>2554</v>
      </c>
      <c r="B2558" s="625" t="str">
        <f>[1]Database!$A2558</f>
        <v>CRESNET-P-TL-SP500</v>
      </c>
      <c r="J2558" s="329" t="str">
        <f ca="1">IFERROR(VLOOKUP(ROWS($J$2:J2558),$A$2:$B$7000,2,0),"")</f>
        <v>CRESNET-P-BK-SP500</v>
      </c>
    </row>
    <row r="2559" spans="1:10">
      <c r="A2559" s="330">
        <f ca="1">IF(ISNUMBER(SEARCH($L$2,[1]Database!$A2559)),MAX($A$1:A2558)+1,0)</f>
        <v>2555</v>
      </c>
      <c r="B2559" s="625" t="str">
        <f>[1]Database!$A2559</f>
        <v>CRESNET-P-TL-SP1000</v>
      </c>
      <c r="J2559" s="329" t="str">
        <f ca="1">IFERROR(VLOOKUP(ROWS($J$2:J2559),$A$2:$B$7000,2,0),"")</f>
        <v>CRESNET-NP-YL-B500</v>
      </c>
    </row>
    <row r="2560" spans="1:10">
      <c r="A2560" s="330">
        <f ca="1">IF(ISNUMBER(SEARCH($L$2,[1]Database!$A2560)),MAX($A$1:A2559)+1,0)</f>
        <v>2556</v>
      </c>
      <c r="B2560" s="625" t="str">
        <f>[1]Database!$A2560</f>
        <v>CRESNET-P-OR-SP500</v>
      </c>
      <c r="J2560" s="329" t="str">
        <f ca="1">IFERROR(VLOOKUP(ROWS($J$2:J2560),$A$2:$B$7000,2,0),"")</f>
        <v>CRESNET-NP-TL-SP500</v>
      </c>
    </row>
    <row r="2561" spans="1:10">
      <c r="A2561" s="330">
        <f ca="1">IF(ISNUMBER(SEARCH($L$2,[1]Database!$A2561)),MAX($A$1:A2560)+1,0)</f>
        <v>2557</v>
      </c>
      <c r="B2561" s="625" t="str">
        <f>[1]Database!$A2561</f>
        <v>CRESNET-P-BK-SP500</v>
      </c>
      <c r="J2561" s="329" t="str">
        <f ca="1">IFERROR(VLOOKUP(ROWS($J$2:J2561),$A$2:$B$7000,2,0),"")</f>
        <v>CRESNET-NP-TL-B500</v>
      </c>
    </row>
    <row r="2562" spans="1:10">
      <c r="A2562" s="330">
        <f ca="1">IF(ISNUMBER(SEARCH($L$2,[1]Database!$A2562)),MAX($A$1:A2561)+1,0)</f>
        <v>2558</v>
      </c>
      <c r="B2562" s="625" t="str">
        <f>[1]Database!$A2562</f>
        <v>CRESNET-NP-YL-B500</v>
      </c>
      <c r="J2562" s="329" t="str">
        <f ca="1">IFERROR(VLOOKUP(ROWS($J$2:J2562),$A$2:$B$7000,2,0),"")</f>
        <v>CRESNET-NP-TL-B250</v>
      </c>
    </row>
    <row r="2563" spans="1:10">
      <c r="A2563" s="330">
        <f ca="1">IF(ISNUMBER(SEARCH($L$2,[1]Database!$A2563)),MAX($A$1:A2562)+1,0)</f>
        <v>2559</v>
      </c>
      <c r="B2563" s="625" t="str">
        <f>[1]Database!$A2563</f>
        <v>CRESNET-NP-TL-SP500</v>
      </c>
      <c r="J2563" s="329" t="str">
        <f ca="1">IFERROR(VLOOKUP(ROWS($J$2:J2563),$A$2:$B$7000,2,0),"")</f>
        <v>CRESNET-NP-TL-SP1000</v>
      </c>
    </row>
    <row r="2564" spans="1:10">
      <c r="A2564" s="330">
        <f ca="1">IF(ISNUMBER(SEARCH($L$2,[1]Database!$A2564)),MAX($A$1:A2563)+1,0)</f>
        <v>2560</v>
      </c>
      <c r="B2564" s="625" t="str">
        <f>[1]Database!$A2564</f>
        <v>CRESNET-NP-TL-B500</v>
      </c>
      <c r="J2564" s="329" t="str">
        <f ca="1">IFERROR(VLOOKUP(ROWS($J$2:J2564),$A$2:$B$7000,2,0),"")</f>
        <v>CRESNET-NP-OR-B500</v>
      </c>
    </row>
    <row r="2565" spans="1:10">
      <c r="A2565" s="330">
        <f ca="1">IF(ISNUMBER(SEARCH($L$2,[1]Database!$A2565)),MAX($A$1:A2564)+1,0)</f>
        <v>2561</v>
      </c>
      <c r="B2565" s="625" t="str">
        <f>[1]Database!$A2565</f>
        <v>CRESNET-NP-TL-B250</v>
      </c>
      <c r="J2565" s="329" t="str">
        <f ca="1">IFERROR(VLOOKUP(ROWS($J$2:J2565),$A$2:$B$7000,2,0),"")</f>
        <v>CRESNET-NP-BK-B500</v>
      </c>
    </row>
    <row r="2566" spans="1:10">
      <c r="A2566" s="330">
        <f ca="1">IF(ISNUMBER(SEARCH($L$2,[1]Database!$A2566)),MAX($A$1:A2565)+1,0)</f>
        <v>2562</v>
      </c>
      <c r="B2566" s="625" t="str">
        <f>[1]Database!$A2566</f>
        <v>CRESNET-NP-TL-SP1000</v>
      </c>
      <c r="J2566" s="329" t="str">
        <f ca="1">IFERROR(VLOOKUP(ROWS($J$2:J2566),$A$2:$B$7000,2,0),"")</f>
        <v>CRESNET-HP-NP-TL-SP500</v>
      </c>
    </row>
    <row r="2567" spans="1:10">
      <c r="A2567" s="330">
        <f ca="1">IF(ISNUMBER(SEARCH($L$2,[1]Database!$A2567)),MAX($A$1:A2566)+1,0)</f>
        <v>2563</v>
      </c>
      <c r="B2567" s="625" t="str">
        <f>[1]Database!$A2567</f>
        <v>CRESNET-NP-OR-B500</v>
      </c>
      <c r="J2567" s="329" t="str">
        <f ca="1">IFERROR(VLOOKUP(ROWS($J$2:J2567),$A$2:$B$7000,2,0),"")</f>
        <v>CRESNET-HP-NP-TL-SP1000</v>
      </c>
    </row>
    <row r="2568" spans="1:10">
      <c r="A2568" s="330">
        <f ca="1">IF(ISNUMBER(SEARCH($L$2,[1]Database!$A2568)),MAX($A$1:A2567)+1,0)</f>
        <v>2564</v>
      </c>
      <c r="B2568" s="625" t="str">
        <f>[1]Database!$A2568</f>
        <v>CRESNET-NP-BK-B500</v>
      </c>
      <c r="J2568" s="329" t="str">
        <f ca="1">IFERROR(VLOOKUP(ROWS($J$2:J2568),$A$2:$B$7000,2,0),"")</f>
        <v>C2N-RTHS</v>
      </c>
    </row>
    <row r="2569" spans="1:10">
      <c r="A2569" s="330">
        <f ca="1">IF(ISNUMBER(SEARCH($L$2,[1]Database!$A2569)),MAX($A$1:A2568)+1,0)</f>
        <v>2565</v>
      </c>
      <c r="B2569" s="625" t="str">
        <f>[1]Database!$A2569</f>
        <v>CRESNET-HP-NP-TL-SP500</v>
      </c>
      <c r="J2569" s="329" t="str">
        <f ca="1">IFERROR(VLOOKUP(ROWS($J$2:J2569),$A$2:$B$7000,2,0),"")</f>
        <v>CNPWSI-75</v>
      </c>
    </row>
    <row r="2570" spans="1:10">
      <c r="A2570" s="330">
        <f ca="1">IF(ISNUMBER(SEARCH($L$2,[1]Database!$A2570)),MAX($A$1:A2569)+1,0)</f>
        <v>2566</v>
      </c>
      <c r="B2570" s="625" t="str">
        <f>[1]Database!$A2570</f>
        <v>CRESNET-HP-NP-TL-SP1000</v>
      </c>
      <c r="J2570" s="329" t="str">
        <f ca="1">IFERROR(VLOOKUP(ROWS($J$2:J2570),$A$2:$B$7000,2,0),"")</f>
        <v>CNPWS-75</v>
      </c>
    </row>
    <row r="2571" spans="1:10">
      <c r="A2571" s="330">
        <f ca="1">IF(ISNUMBER(SEARCH($L$2,[1]Database!$A2571)),MAX($A$1:A2570)+1,0)</f>
        <v>2567</v>
      </c>
      <c r="B2571" s="625" t="str">
        <f>[1]Database!$A2571</f>
        <v>C2N-RTHS</v>
      </c>
      <c r="J2571" s="329" t="str">
        <f ca="1">IFERROR(VLOOKUP(ROWS($J$2:J2571),$A$2:$B$7000,2,0),"")</f>
        <v>C2N-SPWS300</v>
      </c>
    </row>
    <row r="2572" spans="1:10">
      <c r="A2572" s="330">
        <f ca="1">IF(ISNUMBER(SEARCH($L$2,[1]Database!$A2572)),MAX($A$1:A2571)+1,0)</f>
        <v>2568</v>
      </c>
      <c r="B2572" s="625" t="str">
        <f>[1]Database!$A2572</f>
        <v>CNPWSI-75</v>
      </c>
      <c r="J2572" s="329" t="str">
        <f ca="1">IFERROR(VLOOKUP(ROWS($J$2:J2572),$A$2:$B$7000,2,0),"")</f>
        <v>CLX-PWS75</v>
      </c>
    </row>
    <row r="2573" spans="1:10">
      <c r="A2573" s="330">
        <f ca="1">IF(ISNUMBER(SEARCH($L$2,[1]Database!$A2573)),MAX($A$1:A2572)+1,0)</f>
        <v>2569</v>
      </c>
      <c r="B2573" s="625" t="str">
        <f>[1]Database!$A2573</f>
        <v>CNPWS-75</v>
      </c>
      <c r="J2573" s="329" t="str">
        <f ca="1">IFERROR(VLOOKUP(ROWS($J$2:J2573),$A$2:$B$7000,2,0),"")</f>
        <v>CNPCI-8</v>
      </c>
    </row>
    <row r="2574" spans="1:10">
      <c r="A2574" s="330">
        <f ca="1">IF(ISNUMBER(SEARCH($L$2,[1]Database!$A2574)),MAX($A$1:A2573)+1,0)</f>
        <v>2570</v>
      </c>
      <c r="B2574" s="625" t="str">
        <f>[1]Database!$A2574</f>
        <v>C2N-SPWS300</v>
      </c>
      <c r="J2574" s="329" t="str">
        <f ca="1">IFERROR(VLOOKUP(ROWS($J$2:J2574),$A$2:$B$7000,2,0),"")</f>
        <v>CAEN-BLOCK</v>
      </c>
    </row>
    <row r="2575" spans="1:10">
      <c r="A2575" s="330">
        <f ca="1">IF(ISNUMBER(SEARCH($L$2,[1]Database!$A2575)),MAX($A$1:A2574)+1,0)</f>
        <v>2571</v>
      </c>
      <c r="B2575" s="625" t="str">
        <f>[1]Database!$A2575</f>
        <v>CLX-PWS75</v>
      </c>
      <c r="J2575" s="329" t="str">
        <f ca="1">IFERROR(VLOOKUP(ROWS($J$2:J2575),$A$2:$B$7000,2,0),"")</f>
        <v>C2N-NPA8</v>
      </c>
    </row>
    <row r="2576" spans="1:10">
      <c r="A2576" s="330">
        <f ca="1">IF(ISNUMBER(SEARCH($L$2,[1]Database!$A2576)),MAX($A$1:A2575)+1,0)</f>
        <v>2572</v>
      </c>
      <c r="B2576" s="625" t="str">
        <f>[1]Database!$A2576</f>
        <v>CNPCI-8</v>
      </c>
      <c r="J2576" s="329" t="str">
        <f ca="1">IFERROR(VLOOKUP(ROWS($J$2:J2576),$A$2:$B$7000,2,0),"")</f>
        <v>CNECI-4A</v>
      </c>
    </row>
    <row r="2577" spans="1:10">
      <c r="A2577" s="330">
        <f ca="1">IF(ISNUMBER(SEARCH($L$2,[1]Database!$A2577)),MAX($A$1:A2576)+1,0)</f>
        <v>2573</v>
      </c>
      <c r="B2577" s="625" t="str">
        <f>[1]Database!$A2577</f>
        <v>CAEN-BLOCK</v>
      </c>
      <c r="J2577" s="329" t="str">
        <f ca="1">IFERROR(VLOOKUP(ROWS($J$2:J2577),$A$2:$B$7000,2,0),"")</f>
        <v>ST-IO</v>
      </c>
    </row>
    <row r="2578" spans="1:10">
      <c r="A2578" s="330">
        <f ca="1">IF(ISNUMBER(SEARCH($L$2,[1]Database!$A2578)),MAX($A$1:A2577)+1,0)</f>
        <v>2574</v>
      </c>
      <c r="B2578" s="625" t="str">
        <f>[1]Database!$A2578</f>
        <v>C2N-NPA8</v>
      </c>
      <c r="J2578" s="329" t="str">
        <f ca="1">IFERROR(VLOOKUP(ROWS($J$2:J2578),$A$2:$B$7000,2,0),"")</f>
        <v>STI-IO</v>
      </c>
    </row>
    <row r="2579" spans="1:10">
      <c r="A2579" s="330">
        <f ca="1">IF(ISNUMBER(SEARCH($L$2,[1]Database!$A2579)),MAX($A$1:A2578)+1,0)</f>
        <v>2575</v>
      </c>
      <c r="B2579" s="625" t="str">
        <f>[1]Database!$A2579</f>
        <v>CNECI-4A</v>
      </c>
      <c r="J2579" s="329" t="str">
        <f ca="1">IFERROR(VLOOKUP(ROWS($J$2:J2579),$A$2:$B$7000,2,0),"")</f>
        <v>CSP-LSP</v>
      </c>
    </row>
    <row r="2580" spans="1:10">
      <c r="A2580" s="330">
        <f ca="1">IF(ISNUMBER(SEARCH($L$2,[1]Database!$A2580)),MAX($A$1:A2579)+1,0)</f>
        <v>2576</v>
      </c>
      <c r="B2580" s="625" t="str">
        <f>[1]Database!$A2580</f>
        <v>ST-IO</v>
      </c>
      <c r="J2580" s="329" t="str">
        <f ca="1">IFERROR(VLOOKUP(ROWS($J$2:J2580),$A$2:$B$7000,2,0),"")</f>
        <v>CNTBLOCK</v>
      </c>
    </row>
    <row r="2581" spans="1:10">
      <c r="A2581" s="330">
        <f ca="1">IF(ISNUMBER(SEARCH($L$2,[1]Database!$A2581)),MAX($A$1:A2580)+1,0)</f>
        <v>2577</v>
      </c>
      <c r="B2581" s="625" t="str">
        <f>[1]Database!$A2581</f>
        <v>STI-IO</v>
      </c>
      <c r="J2581" s="329" t="str">
        <f ca="1">IFERROR(VLOOKUP(ROWS($J$2:J2581),$A$2:$B$7000,2,0),"")</f>
        <v>CLI-220N-4</v>
      </c>
    </row>
    <row r="2582" spans="1:10">
      <c r="A2582" s="330">
        <f ca="1">IF(ISNUMBER(SEARCH($L$2,[1]Database!$A2582)),MAX($A$1:A2581)+1,0)</f>
        <v>2578</v>
      </c>
      <c r="B2582" s="625" t="str">
        <f>[1]Database!$A2582</f>
        <v>CSP-LSP</v>
      </c>
      <c r="J2582" s="329" t="str">
        <f ca="1">IFERROR(VLOOKUP(ROWS($J$2:J2582),$A$2:$B$7000,2,0),"")</f>
        <v>CRESFIBER-TK</v>
      </c>
    </row>
    <row r="2583" spans="1:10">
      <c r="A2583" s="330">
        <f ca="1">IF(ISNUMBER(SEARCH($L$2,[1]Database!$A2583)),MAX($A$1:A2582)+1,0)</f>
        <v>2579</v>
      </c>
      <c r="B2583" s="625" t="str">
        <f>[1]Database!$A2583</f>
        <v>CNTBLOCK</v>
      </c>
      <c r="J2583" s="329" t="str">
        <f ca="1">IFERROR(VLOOKUP(ROWS($J$2:J2583),$A$2:$B$7000,2,0),"")</f>
        <v>CRESFIBER-SINGLE-SC-P-6</v>
      </c>
    </row>
    <row r="2584" spans="1:10">
      <c r="A2584" s="330">
        <f ca="1">IF(ISNUMBER(SEARCH($L$2,[1]Database!$A2584)),MAX($A$1:A2583)+1,0)</f>
        <v>2580</v>
      </c>
      <c r="B2584" s="625" t="str">
        <f>[1]Database!$A2584</f>
        <v>CLI-220N-4</v>
      </c>
      <c r="J2584" s="329" t="str">
        <f ca="1">IFERROR(VLOOKUP(ROWS($J$2:J2584),$A$2:$B$7000,2,0),"")</f>
        <v>CRESFIBER-SINGLE-SC-P-30</v>
      </c>
    </row>
    <row r="2585" spans="1:10">
      <c r="A2585" s="330">
        <f ca="1">IF(ISNUMBER(SEARCH($L$2,[1]Database!$A2585)),MAX($A$1:A2584)+1,0)</f>
        <v>2581</v>
      </c>
      <c r="B2585" s="625" t="str">
        <f>[1]Database!$A2585</f>
        <v>CRESFIBER-TK</v>
      </c>
      <c r="J2585" s="329" t="str">
        <f ca="1">IFERROR(VLOOKUP(ROWS($J$2:J2585),$A$2:$B$7000,2,0),"")</f>
        <v>CRESFIBER-SINGLE-SC-P-3</v>
      </c>
    </row>
    <row r="2586" spans="1:10">
      <c r="A2586" s="330">
        <f ca="1">IF(ISNUMBER(SEARCH($L$2,[1]Database!$A2586)),MAX($A$1:A2585)+1,0)</f>
        <v>2582</v>
      </c>
      <c r="B2586" s="625" t="str">
        <f>[1]Database!$A2586</f>
        <v>CRESFIBER-SINGLE-SC-P-6</v>
      </c>
      <c r="J2586" s="329" t="str">
        <f ca="1">IFERROR(VLOOKUP(ROWS($J$2:J2586),$A$2:$B$7000,2,0),"")</f>
        <v>CRESFIBER-SINGLE-SC-P-20</v>
      </c>
    </row>
    <row r="2587" spans="1:10">
      <c r="A2587" s="330">
        <f ca="1">IF(ISNUMBER(SEARCH($L$2,[1]Database!$A2587)),MAX($A$1:A2586)+1,0)</f>
        <v>2583</v>
      </c>
      <c r="B2587" s="625" t="str">
        <f>[1]Database!$A2587</f>
        <v>CRESFIBER-SINGLE-SC-P-30</v>
      </c>
      <c r="J2587" s="329" t="str">
        <f ca="1">IFERROR(VLOOKUP(ROWS($J$2:J2587),$A$2:$B$7000,2,0),"")</f>
        <v>CRESFIBER-SINGLE-SC-P-12</v>
      </c>
    </row>
    <row r="2588" spans="1:10">
      <c r="A2588" s="330">
        <f ca="1">IF(ISNUMBER(SEARCH($L$2,[1]Database!$A2588)),MAX($A$1:A2587)+1,0)</f>
        <v>2584</v>
      </c>
      <c r="B2588" s="625" t="str">
        <f>[1]Database!$A2588</f>
        <v>CRESFIBER-SINGLE-SC-P-3</v>
      </c>
      <c r="J2588" s="329" t="str">
        <f ca="1">IFERROR(VLOOKUP(ROWS($J$2:J2588),$A$2:$B$7000,2,0),"")</f>
        <v>CRESFIBER-SINGLE-SC-P-1.5</v>
      </c>
    </row>
    <row r="2589" spans="1:10">
      <c r="A2589" s="330">
        <f ca="1">IF(ISNUMBER(SEARCH($L$2,[1]Database!$A2589)),MAX($A$1:A2588)+1,0)</f>
        <v>2585</v>
      </c>
      <c r="B2589" s="625" t="str">
        <f>[1]Database!$A2589</f>
        <v>CRESFIBER-SINGLE-SC-P-20</v>
      </c>
      <c r="J2589" s="329" t="str">
        <f ca="1">IFERROR(VLOOKUP(ROWS($J$2:J2589),$A$2:$B$7000,2,0),"")</f>
        <v>CRESFIBER-CONN-SC50UM-12</v>
      </c>
    </row>
    <row r="2590" spans="1:10">
      <c r="A2590" s="330">
        <f ca="1">IF(ISNUMBER(SEARCH($L$2,[1]Database!$A2590)),MAX($A$1:A2589)+1,0)</f>
        <v>2586</v>
      </c>
      <c r="B2590" s="625" t="str">
        <f>[1]Database!$A2590</f>
        <v>CRESFIBER-SINGLE-SC-P-12</v>
      </c>
      <c r="J2590" s="329" t="str">
        <f ca="1">IFERROR(VLOOKUP(ROWS($J$2:J2590),$A$2:$B$7000,2,0),"")</f>
        <v>CRESFIBER-DUAL-SC-P-6</v>
      </c>
    </row>
    <row r="2591" spans="1:10">
      <c r="A2591" s="330">
        <f ca="1">IF(ISNUMBER(SEARCH($L$2,[1]Database!$A2591)),MAX($A$1:A2590)+1,0)</f>
        <v>2587</v>
      </c>
      <c r="B2591" s="625" t="str">
        <f>[1]Database!$A2591</f>
        <v>CRESFIBER-SINGLE-SC-P-1.5</v>
      </c>
      <c r="J2591" s="329" t="str">
        <f ca="1">IFERROR(VLOOKUP(ROWS($J$2:J2591),$A$2:$B$7000,2,0),"")</f>
        <v>CRESFIBER-DUAL-SC-P-30</v>
      </c>
    </row>
    <row r="2592" spans="1:10">
      <c r="A2592" s="330">
        <f ca="1">IF(ISNUMBER(SEARCH($L$2,[1]Database!$A2592)),MAX($A$1:A2591)+1,0)</f>
        <v>2588</v>
      </c>
      <c r="B2592" s="625" t="str">
        <f>[1]Database!$A2592</f>
        <v>CRESFIBER-CONN-SC50UM-12</v>
      </c>
      <c r="J2592" s="329" t="str">
        <f ca="1">IFERROR(VLOOKUP(ROWS($J$2:J2592),$A$2:$B$7000,2,0),"")</f>
        <v>CRESFIBER-DUAL-SC-P-3</v>
      </c>
    </row>
    <row r="2593" spans="1:10">
      <c r="A2593" s="330">
        <f ca="1">IF(ISNUMBER(SEARCH($L$2,[1]Database!$A2593)),MAX($A$1:A2592)+1,0)</f>
        <v>2589</v>
      </c>
      <c r="B2593" s="625" t="str">
        <f>[1]Database!$A2593</f>
        <v>CRESFIBER-DUAL-SC-P-6</v>
      </c>
      <c r="J2593" s="329" t="str">
        <f ca="1">IFERROR(VLOOKUP(ROWS($J$2:J2593),$A$2:$B$7000,2,0),"")</f>
        <v>CRESFIBER-DUAL-SC-P-20</v>
      </c>
    </row>
    <row r="2594" spans="1:10">
      <c r="A2594" s="330">
        <f ca="1">IF(ISNUMBER(SEARCH($L$2,[1]Database!$A2594)),MAX($A$1:A2593)+1,0)</f>
        <v>2590</v>
      </c>
      <c r="B2594" s="625" t="str">
        <f>[1]Database!$A2594</f>
        <v>CRESFIBER-DUAL-SC-P-30</v>
      </c>
      <c r="J2594" s="329" t="str">
        <f ca="1">IFERROR(VLOOKUP(ROWS($J$2:J2594),$A$2:$B$7000,2,0),"")</f>
        <v>CRESFIBER-DUAL-SC-P-12</v>
      </c>
    </row>
    <row r="2595" spans="1:10">
      <c r="A2595" s="330">
        <f ca="1">IF(ISNUMBER(SEARCH($L$2,[1]Database!$A2595)),MAX($A$1:A2594)+1,0)</f>
        <v>2591</v>
      </c>
      <c r="B2595" s="625" t="str">
        <f>[1]Database!$A2595</f>
        <v>CRESFIBER-DUAL-SC-P-3</v>
      </c>
      <c r="J2595" s="329" t="str">
        <f ca="1">IFERROR(VLOOKUP(ROWS($J$2:J2595),$A$2:$B$7000,2,0),"")</f>
        <v>CRESFIBER-DUAL-SC-P-1.5</v>
      </c>
    </row>
    <row r="2596" spans="1:10">
      <c r="A2596" s="330">
        <f ca="1">IF(ISNUMBER(SEARCH($L$2,[1]Database!$A2596)),MAX($A$1:A2595)+1,0)</f>
        <v>2592</v>
      </c>
      <c r="B2596" s="625" t="str">
        <f>[1]Database!$A2596</f>
        <v>CRESFIBER-DUAL-SC-P-20</v>
      </c>
      <c r="J2596" s="329" t="str">
        <f ca="1">IFERROR(VLOOKUP(ROWS($J$2:J2596),$A$2:$B$7000,2,0),"")</f>
        <v>CRESFIBER-SINGLE-SC-CLEAR-NP-60</v>
      </c>
    </row>
    <row r="2597" spans="1:10">
      <c r="A2597" s="330">
        <f ca="1">IF(ISNUMBER(SEARCH($L$2,[1]Database!$A2597)),MAX($A$1:A2596)+1,0)</f>
        <v>2593</v>
      </c>
      <c r="B2597" s="625" t="str">
        <f>[1]Database!$A2597</f>
        <v>CRESFIBER-DUAL-SC-P-12</v>
      </c>
      <c r="J2597" s="329" t="str">
        <f ca="1">IFERROR(VLOOKUP(ROWS($J$2:J2597),$A$2:$B$7000,2,0),"")</f>
        <v>CRESFIBER-SINGLE-SC-CLEAR-NP-30</v>
      </c>
    </row>
    <row r="2598" spans="1:10">
      <c r="A2598" s="330">
        <f ca="1">IF(ISNUMBER(SEARCH($L$2,[1]Database!$A2598)),MAX($A$1:A2597)+1,0)</f>
        <v>2594</v>
      </c>
      <c r="B2598" s="625" t="str">
        <f>[1]Database!$A2598</f>
        <v>CRESFIBER-DUAL-SC-P-1.5</v>
      </c>
      <c r="J2598" s="329" t="str">
        <f ca="1">IFERROR(VLOOKUP(ROWS($J$2:J2598),$A$2:$B$7000,2,0),"")</f>
        <v>CRESFIBER-SINGLE-SC-CLEAR-NP-100</v>
      </c>
    </row>
    <row r="2599" spans="1:10">
      <c r="A2599" s="330">
        <f ca="1">IF(ISNUMBER(SEARCH($L$2,[1]Database!$A2599)),MAX($A$1:A2598)+1,0)</f>
        <v>2595</v>
      </c>
      <c r="B2599" s="625" t="str">
        <f>[1]Database!$A2599</f>
        <v>CRESFIBER-SINGLE-SC-CLEAR-NP-60</v>
      </c>
      <c r="J2599" s="329" t="str">
        <f ca="1">IFERROR(VLOOKUP(ROWS($J$2:J2599),$A$2:$B$7000,2,0),"")</f>
        <v>CRESFIBER-SINGLE-SC-ARMORED-P-60</v>
      </c>
    </row>
    <row r="2600" spans="1:10">
      <c r="A2600" s="330">
        <f ca="1">IF(ISNUMBER(SEARCH($L$2,[1]Database!$A2600)),MAX($A$1:A2599)+1,0)</f>
        <v>2596</v>
      </c>
      <c r="B2600" s="625" t="str">
        <f>[1]Database!$A2600</f>
        <v>CRESFIBER-SINGLE-SC-CLEAR-NP-30</v>
      </c>
      <c r="J2600" s="329" t="str">
        <f ca="1">IFERROR(VLOOKUP(ROWS($J$2:J2600),$A$2:$B$7000,2,0),"")</f>
        <v>CRESFIBER-SINGLE-SC-ARMORED-P-300</v>
      </c>
    </row>
    <row r="2601" spans="1:10">
      <c r="A2601" s="330">
        <f ca="1">IF(ISNUMBER(SEARCH($L$2,[1]Database!$A2601)),MAX($A$1:A2600)+1,0)</f>
        <v>2597</v>
      </c>
      <c r="B2601" s="625" t="str">
        <f>[1]Database!$A2601</f>
        <v>CRESFIBER-SINGLE-SC-CLEAR-NP-100</v>
      </c>
      <c r="J2601" s="329" t="str">
        <f ca="1">IFERROR(VLOOKUP(ROWS($J$2:J2601),$A$2:$B$7000,2,0),"")</f>
        <v>CRESFIBER-SINGLE-SC-ARMORED-P-200</v>
      </c>
    </row>
    <row r="2602" spans="1:10">
      <c r="A2602" s="330">
        <f ca="1">IF(ISNUMBER(SEARCH($L$2,[1]Database!$A2602)),MAX($A$1:A2601)+1,0)</f>
        <v>2598</v>
      </c>
      <c r="B2602" s="625" t="str">
        <f>[1]Database!$A2602</f>
        <v>CRESFIBER-SINGLE-SC-ARMORED-P-60</v>
      </c>
      <c r="J2602" s="329" t="str">
        <f ca="1">IFERROR(VLOOKUP(ROWS($J$2:J2602),$A$2:$B$7000,2,0),"")</f>
        <v>CRESFIBER-SINGLE-SC-ARMORED-P-100</v>
      </c>
    </row>
    <row r="2603" spans="1:10">
      <c r="A2603" s="330">
        <f ca="1">IF(ISNUMBER(SEARCH($L$2,[1]Database!$A2603)),MAX($A$1:A2602)+1,0)</f>
        <v>2599</v>
      </c>
      <c r="B2603" s="625" t="str">
        <f>[1]Database!$A2603</f>
        <v>CRESFIBER-SINGLE-SC-ARMORED-P-300</v>
      </c>
      <c r="J2603" s="329" t="str">
        <f ca="1">IFERROR(VLOOKUP(ROWS($J$2:J2603),$A$2:$B$7000,2,0),"")</f>
        <v>CRESFIBER-DUAL-SC-ARMORED-P-60</v>
      </c>
    </row>
    <row r="2604" spans="1:10">
      <c r="A2604" s="330">
        <f ca="1">IF(ISNUMBER(SEARCH($L$2,[1]Database!$A2604)),MAX($A$1:A2603)+1,0)</f>
        <v>2600</v>
      </c>
      <c r="B2604" s="625" t="str">
        <f>[1]Database!$A2604</f>
        <v>CRESFIBER-SINGLE-SC-ARMORED-P-200</v>
      </c>
      <c r="J2604" s="329" t="str">
        <f ca="1">IFERROR(VLOOKUP(ROWS($J$2:J2604),$A$2:$B$7000,2,0),"")</f>
        <v>CRESFIBER-DUAL-SC-ARMORED-P-300</v>
      </c>
    </row>
    <row r="2605" spans="1:10">
      <c r="A2605" s="330">
        <f ca="1">IF(ISNUMBER(SEARCH($L$2,[1]Database!$A2605)),MAX($A$1:A2604)+1,0)</f>
        <v>2601</v>
      </c>
      <c r="B2605" s="625" t="str">
        <f>[1]Database!$A2605</f>
        <v>CRESFIBER-SINGLE-SC-ARMORED-P-100</v>
      </c>
      <c r="J2605" s="329" t="str">
        <f ca="1">IFERROR(VLOOKUP(ROWS($J$2:J2605),$A$2:$B$7000,2,0),"")</f>
        <v>CRESFIBER-DUAL-SC-ARMORED-P-200</v>
      </c>
    </row>
    <row r="2606" spans="1:10">
      <c r="A2606" s="330">
        <f ca="1">IF(ISNUMBER(SEARCH($L$2,[1]Database!$A2606)),MAX($A$1:A2605)+1,0)</f>
        <v>2602</v>
      </c>
      <c r="B2606" s="625" t="str">
        <f>[1]Database!$A2606</f>
        <v>CRESFIBER-DUAL-SC-ARMORED-P-60</v>
      </c>
      <c r="J2606" s="329" t="str">
        <f ca="1">IFERROR(VLOOKUP(ROWS($J$2:J2606),$A$2:$B$7000,2,0),"")</f>
        <v>CRESFIBER-DUAL-SC-ARMORED-P-100</v>
      </c>
    </row>
    <row r="2607" spans="1:10">
      <c r="A2607" s="330">
        <f ca="1">IF(ISNUMBER(SEARCH($L$2,[1]Database!$A2607)),MAX($A$1:A2606)+1,0)</f>
        <v>2603</v>
      </c>
      <c r="B2607" s="625" t="str">
        <f>[1]Database!$A2607</f>
        <v>CRESFIBER-DUAL-SC-ARMORED-P-300</v>
      </c>
      <c r="J2607" s="329" t="str">
        <f ca="1">IFERROR(VLOOKUP(ROWS($J$2:J2607),$A$2:$B$7000,2,0),"")</f>
        <v>CRESFIBER8G-SM-P-SP2KM</v>
      </c>
    </row>
    <row r="2608" spans="1:10">
      <c r="A2608" s="330">
        <f ca="1">IF(ISNUMBER(SEARCH($L$2,[1]Database!$A2608)),MAX($A$1:A2607)+1,0)</f>
        <v>2604</v>
      </c>
      <c r="B2608" s="625" t="str">
        <f>[1]Database!$A2608</f>
        <v>CRESFIBER-DUAL-SC-ARMORED-P-200</v>
      </c>
      <c r="J2608" s="329" t="str">
        <f ca="1">IFERROR(VLOOKUP(ROWS($J$2:J2608),$A$2:$B$7000,2,0),"")</f>
        <v>CRESFIBER8G-SM-CONN-LC-12</v>
      </c>
    </row>
    <row r="2609" spans="1:10">
      <c r="A2609" s="330">
        <f ca="1">IF(ISNUMBER(SEARCH($L$2,[1]Database!$A2609)),MAX($A$1:A2608)+1,0)</f>
        <v>2605</v>
      </c>
      <c r="B2609" s="625" t="str">
        <f>[1]Database!$A2609</f>
        <v>CRESFIBER-DUAL-SC-ARMORED-P-100</v>
      </c>
      <c r="J2609" s="329" t="str">
        <f ca="1">IFERROR(VLOOKUP(ROWS($J$2:J2609),$A$2:$B$7000,2,0),"")</f>
        <v>CRESFIBER8G-P-SP500</v>
      </c>
    </row>
    <row r="2610" spans="1:10">
      <c r="A2610" s="330">
        <f ca="1">IF(ISNUMBER(SEARCH($L$2,[1]Database!$A2610)),MAX($A$1:A2609)+1,0)</f>
        <v>2606</v>
      </c>
      <c r="B2610" s="625" t="str">
        <f>[1]Database!$A2610</f>
        <v>CRESFIBER8G-SM-P-SP2KM</v>
      </c>
      <c r="J2610" s="329" t="str">
        <f ca="1">IFERROR(VLOOKUP(ROWS($J$2:J2610),$A$2:$B$7000,2,0),"")</f>
        <v>CRESFIBER8G-P-SP1000</v>
      </c>
    </row>
    <row r="2611" spans="1:10">
      <c r="A2611" s="330">
        <f ca="1">IF(ISNUMBER(SEARCH($L$2,[1]Database!$A2611)),MAX($A$1:A2610)+1,0)</f>
        <v>2607</v>
      </c>
      <c r="B2611" s="625" t="str">
        <f>[1]Database!$A2611</f>
        <v>CRESFIBER8G-SM-CONN-LC-12</v>
      </c>
      <c r="J2611" s="329" t="str">
        <f ca="1">IFERROR(VLOOKUP(ROWS($J$2:J2611),$A$2:$B$7000,2,0),"")</f>
        <v>CRESFIBER8G-NP-SP500</v>
      </c>
    </row>
    <row r="2612" spans="1:10">
      <c r="A2612" s="330">
        <f ca="1">IF(ISNUMBER(SEARCH($L$2,[1]Database!$A2612)),MAX($A$1:A2611)+1,0)</f>
        <v>2608</v>
      </c>
      <c r="B2612" s="625" t="str">
        <f>[1]Database!$A2612</f>
        <v>CRESFIBER8G-P-SP500</v>
      </c>
      <c r="J2612" s="329" t="str">
        <f ca="1">IFERROR(VLOOKUP(ROWS($J$2:J2612),$A$2:$B$7000,2,0),"")</f>
        <v>CRESFIBER8G-NP-SP1000</v>
      </c>
    </row>
    <row r="2613" spans="1:10">
      <c r="A2613" s="330">
        <f ca="1">IF(ISNUMBER(SEARCH($L$2,[1]Database!$A2613)),MAX($A$1:A2612)+1,0)</f>
        <v>2609</v>
      </c>
      <c r="B2613" s="625" t="str">
        <f>[1]Database!$A2613</f>
        <v>CRESFIBER8G-P-SP1000</v>
      </c>
      <c r="J2613" s="329" t="str">
        <f ca="1">IFERROR(VLOOKUP(ROWS($J$2:J2613),$A$2:$B$7000,2,0),"")</f>
        <v>GLDA-LED-PROG-CRESCODE</v>
      </c>
    </row>
    <row r="2614" spans="1:10">
      <c r="A2614" s="330">
        <f ca="1">IF(ISNUMBER(SEARCH($L$2,[1]Database!$A2614)),MAX($A$1:A2613)+1,0)</f>
        <v>2610</v>
      </c>
      <c r="B2614" s="625" t="str">
        <f>[1]Database!$A2614</f>
        <v>CRESFIBER8G-NP-SP500</v>
      </c>
      <c r="J2614" s="329" t="str">
        <f ca="1">IFERROR(VLOOKUP(ROWS($J$2:J2614),$A$2:$B$7000,2,0),"")</f>
        <v>DMB-CPU-64</v>
      </c>
    </row>
    <row r="2615" spans="1:10">
      <c r="A2615" s="330">
        <f ca="1">IF(ISNUMBER(SEARCH($L$2,[1]Database!$A2615)),MAX($A$1:A2614)+1,0)</f>
        <v>2611</v>
      </c>
      <c r="B2615" s="625" t="str">
        <f>[1]Database!$A2615</f>
        <v>CRESFIBER8G-NP-SP1000</v>
      </c>
      <c r="J2615" s="329" t="str">
        <f ca="1">IFERROR(VLOOKUP(ROWS($J$2:J2615),$A$2:$B$7000,2,0),"")</f>
        <v>CAEN-CK-7X2</v>
      </c>
    </row>
    <row r="2616" spans="1:10">
      <c r="A2616" s="330">
        <f ca="1">IF(ISNUMBER(SEARCH($L$2,[1]Database!$A2616)),MAX($A$1:A2615)+1,0)</f>
        <v>2612</v>
      </c>
      <c r="B2616" s="625" t="str">
        <f>[1]Database!$A2616</f>
        <v>GLDA-LED-PROG-CRESCODE</v>
      </c>
      <c r="J2616" s="329" t="str">
        <f ca="1">IFERROR(VLOOKUP(ROWS($J$2:J2616),$A$2:$B$7000,2,0),"")</f>
        <v>CAEN-CK-7X1</v>
      </c>
    </row>
    <row r="2617" spans="1:10">
      <c r="A2617" s="330">
        <f ca="1">IF(ISNUMBER(SEARCH($L$2,[1]Database!$A2617)),MAX($A$1:A2616)+1,0)</f>
        <v>2613</v>
      </c>
      <c r="B2617" s="625" t="str">
        <f>[1]Database!$A2617</f>
        <v>DMB-CPU-64</v>
      </c>
      <c r="J2617" s="329" t="str">
        <f ca="1">IFERROR(VLOOKUP(ROWS($J$2:J2617),$A$2:$B$7000,2,0),"")</f>
        <v>CAEN-CK-4X2</v>
      </c>
    </row>
    <row r="2618" spans="1:10">
      <c r="A2618" s="330">
        <f ca="1">IF(ISNUMBER(SEARCH($L$2,[1]Database!$A2618)),MAX($A$1:A2617)+1,0)</f>
        <v>2614</v>
      </c>
      <c r="B2618" s="625" t="str">
        <f>[1]Database!$A2618</f>
        <v>CAEN-CK-7X2</v>
      </c>
      <c r="J2618" s="329" t="str">
        <f ca="1">IFERROR(VLOOKUP(ROWS($J$2:J2618),$A$2:$B$7000,2,0),"")</f>
        <v>CAEN-CK-4X1</v>
      </c>
    </row>
    <row r="2619" spans="1:10">
      <c r="A2619" s="330">
        <f ca="1">IF(ISNUMBER(SEARCH($L$2,[1]Database!$A2619)),MAX($A$1:A2618)+1,0)</f>
        <v>2615</v>
      </c>
      <c r="B2619" s="625" t="str">
        <f>[1]Database!$A2619</f>
        <v>CAEN-CK-7X1</v>
      </c>
      <c r="J2619" s="329" t="str">
        <f ca="1">IFERROR(VLOOKUP(ROWS($J$2:J2619),$A$2:$B$7000,2,0),"")</f>
        <v>CAEN-CK-2X1</v>
      </c>
    </row>
    <row r="2620" spans="1:10">
      <c r="A2620" s="330">
        <f ca="1">IF(ISNUMBER(SEARCH($L$2,[1]Database!$A2620)),MAX($A$1:A2619)+1,0)</f>
        <v>2616</v>
      </c>
      <c r="B2620" s="625" t="str">
        <f>[1]Database!$A2620</f>
        <v>CAEN-CK-4X2</v>
      </c>
      <c r="J2620" s="329" t="str">
        <f ca="1">IFERROR(VLOOKUP(ROWS($J$2:J2620),$A$2:$B$7000,2,0),"")</f>
        <v>IDOC-PAD-DSW-W-S_CONVERSION_KIT</v>
      </c>
    </row>
    <row r="2621" spans="1:10">
      <c r="A2621" s="330">
        <f ca="1">IF(ISNUMBER(SEARCH($L$2,[1]Database!$A2621)),MAX($A$1:A2620)+1,0)</f>
        <v>2617</v>
      </c>
      <c r="B2621" s="625" t="str">
        <f>[1]Database!$A2621</f>
        <v>CAEN-CK-4X1</v>
      </c>
      <c r="J2621" s="329" t="str">
        <f ca="1">IFERROR(VLOOKUP(ROWS($J$2:J2621),$A$2:$B$7000,2,0),"")</f>
        <v>IDOC-PAD-DSW-B-S_CONVERSION_KIT</v>
      </c>
    </row>
    <row r="2622" spans="1:10">
      <c r="A2622" s="330">
        <f ca="1">IF(ISNUMBER(SEARCH($L$2,[1]Database!$A2622)),MAX($A$1:A2621)+1,0)</f>
        <v>2618</v>
      </c>
      <c r="B2622" s="625" t="str">
        <f>[1]Database!$A2622</f>
        <v>CAEN-CK-2X1</v>
      </c>
      <c r="J2622" s="329" t="str">
        <f ca="1">IFERROR(VLOOKUP(ROWS($J$2:J2622),$A$2:$B$7000,2,0),"")</f>
        <v>C2N-IO</v>
      </c>
    </row>
    <row r="2623" spans="1:10">
      <c r="A2623" s="330">
        <f ca="1">IF(ISNUMBER(SEARCH($L$2,[1]Database!$A2623)),MAX($A$1:A2622)+1,0)</f>
        <v>2619</v>
      </c>
      <c r="B2623" s="625" t="str">
        <f>[1]Database!$A2623</f>
        <v>IDOC-PAD-DSW-W-S_CONVERSION_KIT</v>
      </c>
      <c r="J2623" s="329" t="str">
        <f ca="1">IFERROR(VLOOKUP(ROWS($J$2:J2623),$A$2:$B$7000,2,0),"")</f>
        <v>CAGE3</v>
      </c>
    </row>
    <row r="2624" spans="1:10">
      <c r="A2624" s="330">
        <f ca="1">IF(ISNUMBER(SEARCH($L$2,[1]Database!$A2624)),MAX($A$1:A2623)+1,0)</f>
        <v>2620</v>
      </c>
      <c r="B2624" s="625" t="str">
        <f>[1]Database!$A2624</f>
        <v>IDOC-PAD-DSW-B-S_CONVERSION_KIT</v>
      </c>
      <c r="J2624" s="329" t="str">
        <f ca="1">IFERROR(VLOOKUP(ROWS($J$2:J2624),$A$2:$B$7000,2,0),"")</f>
        <v>DAPI-PAK-RC</v>
      </c>
    </row>
    <row r="2625" spans="1:10">
      <c r="A2625" s="330">
        <f ca="1">IF(ISNUMBER(SEARCH($L$2,[1]Database!$A2625)),MAX($A$1:A2624)+1,0)</f>
        <v>2621</v>
      </c>
      <c r="B2625" s="625" t="str">
        <f>[1]Database!$A2625</f>
        <v>C2N-IO</v>
      </c>
      <c r="J2625" s="329" t="str">
        <f ca="1">IFERROR(VLOOKUP(ROWS($J$2:J2625),$A$2:$B$7000,2,0),"")</f>
        <v>DAPI-PAK</v>
      </c>
    </row>
    <row r="2626" spans="1:10">
      <c r="A2626" s="330">
        <f ca="1">IF(ISNUMBER(SEARCH($L$2,[1]Database!$A2626)),MAX($A$1:A2625)+1,0)</f>
        <v>2622</v>
      </c>
      <c r="B2626" s="625" t="str">
        <f>[1]Database!$A2626</f>
        <v>CAGE3</v>
      </c>
      <c r="J2626" s="329" t="str">
        <f ca="1">IFERROR(VLOOKUP(ROWS($J$2:J2626),$A$2:$B$7000,2,0),"")</f>
        <v>DAP-PAK-RC</v>
      </c>
    </row>
    <row r="2627" spans="1:10">
      <c r="A2627" s="330">
        <f ca="1">IF(ISNUMBER(SEARCH($L$2,[1]Database!$A2627)),MAX($A$1:A2626)+1,0)</f>
        <v>2623</v>
      </c>
      <c r="B2627" s="625" t="str">
        <f>[1]Database!$A2627</f>
        <v>DAPI-PAK-RC</v>
      </c>
      <c r="J2627" s="329" t="str">
        <f ca="1">IFERROR(VLOOKUP(ROWS($J$2:J2627),$A$2:$B$7000,2,0),"")</f>
        <v>DAP-PAK</v>
      </c>
    </row>
    <row r="2628" spans="1:10">
      <c r="A2628" s="330">
        <f ca="1">IF(ISNUMBER(SEARCH($L$2,[1]Database!$A2628)),MAX($A$1:A2627)+1,0)</f>
        <v>2624</v>
      </c>
      <c r="B2628" s="625" t="str">
        <f>[1]Database!$A2628</f>
        <v>DAPI-PAK</v>
      </c>
      <c r="J2628" s="329" t="str">
        <f ca="1">IFERROR(VLOOKUP(ROWS($J$2:J2628),$A$2:$B$7000,2,0),"")</f>
        <v>C2N-MMS</v>
      </c>
    </row>
    <row r="2629" spans="1:10">
      <c r="A2629" s="330">
        <f ca="1">IF(ISNUMBER(SEARCH($L$2,[1]Database!$A2629)),MAX($A$1:A2628)+1,0)</f>
        <v>2625</v>
      </c>
      <c r="B2629" s="625" t="str">
        <f>[1]Database!$A2629</f>
        <v>DAP-PAK-RC</v>
      </c>
      <c r="J2629" s="329" t="str">
        <f ca="1">IFERROR(VLOOKUP(ROWS($J$2:J2629),$A$2:$B$7000,2,0),"")</f>
        <v>CP2E</v>
      </c>
    </row>
    <row r="2630" spans="1:10">
      <c r="A2630" s="330">
        <f ca="1">IF(ISNUMBER(SEARCH($L$2,[1]Database!$A2630)),MAX($A$1:A2629)+1,0)</f>
        <v>2626</v>
      </c>
      <c r="B2630" s="625" t="str">
        <f>[1]Database!$A2630</f>
        <v>DAP-PAK</v>
      </c>
      <c r="J2630" s="329" t="str">
        <f ca="1">IFERROR(VLOOKUP(ROWS($J$2:J2630),$A$2:$B$7000,2,0),"")</f>
        <v>MC2E</v>
      </c>
    </row>
    <row r="2631" spans="1:10">
      <c r="A2631" s="330">
        <f ca="1">IF(ISNUMBER(SEARCH($L$2,[1]Database!$A2631)),MAX($A$1:A2630)+1,0)</f>
        <v>2627</v>
      </c>
      <c r="B2631" s="625" t="str">
        <f>[1]Database!$A2631</f>
        <v>C2N-MMS</v>
      </c>
      <c r="J2631" s="329" t="str">
        <f ca="1">IFERROR(VLOOKUP(ROWS($J$2:J2631),$A$2:$B$7000,2,0),"")</f>
        <v>MP2E</v>
      </c>
    </row>
    <row r="2632" spans="1:10">
      <c r="A2632" s="330">
        <f ca="1">IF(ISNUMBER(SEARCH($L$2,[1]Database!$A2632)),MAX($A$1:A2631)+1,0)</f>
        <v>2628</v>
      </c>
      <c r="B2632" s="625" t="str">
        <f>[1]Database!$A2632</f>
        <v>CP2E</v>
      </c>
      <c r="J2632" s="329" t="str">
        <f ca="1">IFERROR(VLOOKUP(ROWS($J$2:J2632),$A$2:$B$7000,2,0),"")</f>
        <v>MC2W</v>
      </c>
    </row>
    <row r="2633" spans="1:10">
      <c r="A2633" s="330">
        <f ca="1">IF(ISNUMBER(SEARCH($L$2,[1]Database!$A2633)),MAX($A$1:A2632)+1,0)</f>
        <v>2629</v>
      </c>
      <c r="B2633" s="625" t="str">
        <f>[1]Database!$A2633</f>
        <v>MC2E</v>
      </c>
      <c r="J2633" s="329" t="str">
        <f ca="1">IFERROR(VLOOKUP(ROWS($J$2:J2633),$A$2:$B$7000,2,0),"")</f>
        <v>GLPPA-REMOTE-PROG</v>
      </c>
    </row>
    <row r="2634" spans="1:10">
      <c r="A2634" s="330">
        <f ca="1">IF(ISNUMBER(SEARCH($L$2,[1]Database!$A2634)),MAX($A$1:A2633)+1,0)</f>
        <v>2630</v>
      </c>
      <c r="B2634" s="625" t="str">
        <f>[1]Database!$A2634</f>
        <v>MP2E</v>
      </c>
      <c r="J2634" s="329" t="str">
        <f ca="1">IFERROR(VLOOKUP(ROWS($J$2:J2634),$A$2:$B$7000,2,0),"")</f>
        <v>CSTC-2-277-60</v>
      </c>
    </row>
    <row r="2635" spans="1:10">
      <c r="A2635" s="330">
        <f ca="1">IF(ISNUMBER(SEARCH($L$2,[1]Database!$A2635)),MAX($A$1:A2634)+1,0)</f>
        <v>2631</v>
      </c>
      <c r="B2635" s="625" t="str">
        <f>[1]Database!$A2635</f>
        <v>MC2W</v>
      </c>
      <c r="J2635" s="329" t="str">
        <f ca="1">IFERROR(VLOOKUP(ROWS($J$2:J2635),$A$2:$B$7000,2,0),"")</f>
        <v>CSTC-2-120-60</v>
      </c>
    </row>
    <row r="2636" spans="1:10">
      <c r="A2636" s="330">
        <f ca="1">IF(ISNUMBER(SEARCH($L$2,[1]Database!$A2636)),MAX($A$1:A2635)+1,0)</f>
        <v>2632</v>
      </c>
      <c r="B2636" s="625" t="str">
        <f>[1]Database!$A2636</f>
        <v>GLPPA-REMOTE-PROG</v>
      </c>
      <c r="J2636" s="329" t="str">
        <f ca="1">IFERROR(VLOOKUP(ROWS($J$2:J2636),$A$2:$B$7000,2,0),"")</f>
        <v>CSTC-2-277-30</v>
      </c>
    </row>
    <row r="2637" spans="1:10">
      <c r="A2637" s="330">
        <f ca="1">IF(ISNUMBER(SEARCH($L$2,[1]Database!$A2637)),MAX($A$1:A2636)+1,0)</f>
        <v>2633</v>
      </c>
      <c r="B2637" s="625" t="str">
        <f>[1]Database!$A2637</f>
        <v>CSTC-2-277-60</v>
      </c>
      <c r="J2637" s="329" t="str">
        <f ca="1">IFERROR(VLOOKUP(ROWS($J$2:J2637),$A$2:$B$7000,2,0),"")</f>
        <v>CSTC-2-120-30</v>
      </c>
    </row>
    <row r="2638" spans="1:10">
      <c r="A2638" s="330">
        <f ca="1">IF(ISNUMBER(SEARCH($L$2,[1]Database!$A2638)),MAX($A$1:A2637)+1,0)</f>
        <v>2634</v>
      </c>
      <c r="B2638" s="625" t="str">
        <f>[1]Database!$A2638</f>
        <v>CSTC-2-120-60</v>
      </c>
      <c r="J2638" s="329" t="str">
        <f ca="1">IFERROR(VLOOKUP(ROWS($J$2:J2638),$A$2:$B$7000,2,0),"")</f>
        <v>CSTC-1-277-60</v>
      </c>
    </row>
    <row r="2639" spans="1:10">
      <c r="A2639" s="330">
        <f ca="1">IF(ISNUMBER(SEARCH($L$2,[1]Database!$A2639)),MAX($A$1:A2638)+1,0)</f>
        <v>2635</v>
      </c>
      <c r="B2639" s="625" t="str">
        <f>[1]Database!$A2639</f>
        <v>CSTC-2-277-30</v>
      </c>
      <c r="J2639" s="329" t="str">
        <f ca="1">IFERROR(VLOOKUP(ROWS($J$2:J2639),$A$2:$B$7000,2,0),"")</f>
        <v>CSTC-1-120-60</v>
      </c>
    </row>
    <row r="2640" spans="1:10">
      <c r="A2640" s="330">
        <f ca="1">IF(ISNUMBER(SEARCH($L$2,[1]Database!$A2640)),MAX($A$1:A2639)+1,0)</f>
        <v>2636</v>
      </c>
      <c r="B2640" s="625" t="str">
        <f>[1]Database!$A2640</f>
        <v>CSTC-2-120-30</v>
      </c>
      <c r="J2640" s="329" t="str">
        <f ca="1">IFERROR(VLOOKUP(ROWS($J$2:J2640),$A$2:$B$7000,2,0),"")</f>
        <v>CSTC-1-277-30</v>
      </c>
    </row>
    <row r="2641" spans="1:10">
      <c r="A2641" s="330">
        <f ca="1">IF(ISNUMBER(SEARCH($L$2,[1]Database!$A2641)),MAX($A$1:A2640)+1,0)</f>
        <v>2637</v>
      </c>
      <c r="B2641" s="625" t="str">
        <f>[1]Database!$A2641</f>
        <v>CSTC-1-277-60</v>
      </c>
      <c r="J2641" s="329" t="str">
        <f ca="1">IFERROR(VLOOKUP(ROWS($J$2:J2641),$A$2:$B$7000,2,0),"")</f>
        <v>CSTC-1-120-30</v>
      </c>
    </row>
    <row r="2642" spans="1:10">
      <c r="A2642" s="330">
        <f ca="1">IF(ISNUMBER(SEARCH($L$2,[1]Database!$A2642)),MAX($A$1:A2641)+1,0)</f>
        <v>2638</v>
      </c>
      <c r="B2642" s="625" t="str">
        <f>[1]Database!$A2642</f>
        <v>CSTC-1-120-60</v>
      </c>
      <c r="J2642" s="329" t="str">
        <f ca="1">IFERROR(VLOOKUP(ROWS($J$2:J2642),$A$2:$B$7000,2,0),"")</f>
        <v>CSTC-3-277-60</v>
      </c>
    </row>
    <row r="2643" spans="1:10">
      <c r="A2643" s="330">
        <f ca="1">IF(ISNUMBER(SEARCH($L$2,[1]Database!$A2643)),MAX($A$1:A2642)+1,0)</f>
        <v>2639</v>
      </c>
      <c r="B2643" s="625" t="str">
        <f>[1]Database!$A2643</f>
        <v>CSTC-1-277-30</v>
      </c>
      <c r="J2643" s="329" t="str">
        <f ca="1">IFERROR(VLOOKUP(ROWS($J$2:J2643),$A$2:$B$7000,2,0),"")</f>
        <v>CSTC-3-120-60</v>
      </c>
    </row>
    <row r="2644" spans="1:10">
      <c r="A2644" s="330">
        <f ca="1">IF(ISNUMBER(SEARCH($L$2,[1]Database!$A2644)),MAX($A$1:A2643)+1,0)</f>
        <v>2640</v>
      </c>
      <c r="B2644" s="625" t="str">
        <f>[1]Database!$A2644</f>
        <v>CSTC-1-120-30</v>
      </c>
      <c r="J2644" s="329" t="str">
        <f ca="1">IFERROR(VLOOKUP(ROWS($J$2:J2644),$A$2:$B$7000,2,0),"")</f>
        <v>CSTC-3-277-30</v>
      </c>
    </row>
    <row r="2645" spans="1:10">
      <c r="A2645" s="330">
        <f ca="1">IF(ISNUMBER(SEARCH($L$2,[1]Database!$A2645)),MAX($A$1:A2644)+1,0)</f>
        <v>2641</v>
      </c>
      <c r="B2645" s="625" t="str">
        <f>[1]Database!$A2645</f>
        <v>CSTC-3-277-60</v>
      </c>
      <c r="J2645" s="329" t="str">
        <f ca="1">IFERROR(VLOOKUP(ROWS($J$2:J2645),$A$2:$B$7000,2,0),"")</f>
        <v>CSTC-3-120-30</v>
      </c>
    </row>
    <row r="2646" spans="1:10">
      <c r="A2646" s="330">
        <f ca="1">IF(ISNUMBER(SEARCH($L$2,[1]Database!$A2646)),MAX($A$1:A2645)+1,0)</f>
        <v>2642</v>
      </c>
      <c r="B2646" s="625" t="str">
        <f>[1]Database!$A2646</f>
        <v>CSTC-3-120-60</v>
      </c>
      <c r="J2646" s="329" t="str">
        <f ca="1">IFERROR(VLOOKUP(ROWS($J$2:J2646),$A$2:$B$7000,2,0),"")</f>
        <v>MLX-3</v>
      </c>
    </row>
    <row r="2647" spans="1:10">
      <c r="A2647" s="330">
        <f ca="1">IF(ISNUMBER(SEARCH($L$2,[1]Database!$A2647)),MAX($A$1:A2646)+1,0)</f>
        <v>2643</v>
      </c>
      <c r="B2647" s="625" t="str">
        <f>[1]Database!$A2647</f>
        <v>CSTC-3-277-30</v>
      </c>
      <c r="J2647" s="329" t="str">
        <f ca="1">IFERROR(VLOOKUP(ROWS($J$2:J2647),$A$2:$B$7000,2,0),"")</f>
        <v>CLTIBN-BLANK</v>
      </c>
    </row>
    <row r="2648" spans="1:10">
      <c r="A2648" s="330">
        <f ca="1">IF(ISNUMBER(SEARCH($L$2,[1]Database!$A2648)),MAX($A$1:A2647)+1,0)</f>
        <v>2644</v>
      </c>
      <c r="B2648" s="625" t="str">
        <f>[1]Database!$A2648</f>
        <v>CSTC-3-120-30</v>
      </c>
      <c r="J2648" s="329" t="str">
        <f ca="1">IFERROR(VLOOKUP(ROWS($J$2:J2648),$A$2:$B$7000,2,0),"")</f>
        <v>CLTIBN-4IND</v>
      </c>
    </row>
    <row r="2649" spans="1:10">
      <c r="A2649" s="330">
        <f ca="1">IF(ISNUMBER(SEARCH($L$2,[1]Database!$A2649)),MAX($A$1:A2648)+1,0)</f>
        <v>2645</v>
      </c>
      <c r="B2649" s="625" t="str">
        <f>[1]Database!$A2649</f>
        <v>MLX-3</v>
      </c>
      <c r="J2649" s="329" t="str">
        <f ca="1">IFERROR(VLOOKUP(ROWS($J$2:J2649),$A$2:$B$7000,2,0),"")</f>
        <v>CLTIBN-4HSW4</v>
      </c>
    </row>
    <row r="2650" spans="1:10">
      <c r="A2650" s="330">
        <f ca="1">IF(ISNUMBER(SEARCH($L$2,[1]Database!$A2650)),MAX($A$1:A2649)+1,0)</f>
        <v>2646</v>
      </c>
      <c r="B2650" s="625" t="str">
        <f>[1]Database!$A2650</f>
        <v>CLTIBN-BLANK</v>
      </c>
      <c r="J2650" s="329" t="str">
        <f ca="1">IFERROR(VLOOKUP(ROWS($J$2:J2650),$A$2:$B$7000,2,0),"")</f>
        <v>CLTIBN-2IND</v>
      </c>
    </row>
    <row r="2651" spans="1:10">
      <c r="A2651" s="330">
        <f ca="1">IF(ISNUMBER(SEARCH($L$2,[1]Database!$A2651)),MAX($A$1:A2650)+1,0)</f>
        <v>2647</v>
      </c>
      <c r="B2651" s="625" t="str">
        <f>[1]Database!$A2651</f>
        <v>CLTIBN-4IND</v>
      </c>
      <c r="J2651" s="329" t="str">
        <f ca="1">IFERROR(VLOOKUP(ROWS($J$2:J2651),$A$2:$B$7000,2,0),"")</f>
        <v>CLTIBN-2DIM8</v>
      </c>
    </row>
    <row r="2652" spans="1:10">
      <c r="A2652" s="330">
        <f ca="1">IF(ISNUMBER(SEARCH($L$2,[1]Database!$A2652)),MAX($A$1:A2651)+1,0)</f>
        <v>2648</v>
      </c>
      <c r="B2652" s="625" t="str">
        <f>[1]Database!$A2652</f>
        <v>CLTIBN-4HSW4</v>
      </c>
      <c r="J2652" s="329" t="str">
        <f ca="1">IFERROR(VLOOKUP(ROWS($J$2:J2652),$A$2:$B$7000,2,0),"")</f>
        <v>CLTIBN-2DIM2</v>
      </c>
    </row>
    <row r="2653" spans="1:10">
      <c r="A2653" s="330">
        <f ca="1">IF(ISNUMBER(SEARCH($L$2,[1]Database!$A2653)),MAX($A$1:A2652)+1,0)</f>
        <v>2649</v>
      </c>
      <c r="B2653" s="625" t="str">
        <f>[1]Database!$A2653</f>
        <v>CLTIBN-2IND</v>
      </c>
      <c r="J2653" s="329" t="str">
        <f ca="1">IFERROR(VLOOKUP(ROWS($J$2:J2653),$A$2:$B$7000,2,0),"")</f>
        <v>CLTIBN-1MC4</v>
      </c>
    </row>
    <row r="2654" spans="1:10">
      <c r="A2654" s="330">
        <f ca="1">IF(ISNUMBER(SEARCH($L$2,[1]Database!$A2654)),MAX($A$1:A2653)+1,0)</f>
        <v>2650</v>
      </c>
      <c r="B2654" s="625" t="str">
        <f>[1]Database!$A2654</f>
        <v>CLTIBN-2DIM8</v>
      </c>
      <c r="J2654" s="329" t="str">
        <f ca="1">IFERROR(VLOOKUP(ROWS($J$2:J2654),$A$2:$B$7000,2,0),"")</f>
        <v>CLTIBN-1DIM4</v>
      </c>
    </row>
    <row r="2655" spans="1:10">
      <c r="A2655" s="330">
        <f ca="1">IF(ISNUMBER(SEARCH($L$2,[1]Database!$A2655)),MAX($A$1:A2654)+1,0)</f>
        <v>2651</v>
      </c>
      <c r="B2655" s="625" t="str">
        <f>[1]Database!$A2655</f>
        <v>CLTIBN-2DIM2</v>
      </c>
      <c r="J2655" s="329" t="str">
        <f ca="1">IFERROR(VLOOKUP(ROWS($J$2:J2655),$A$2:$B$7000,2,0),"")</f>
        <v>CLTIBN-1DELV4</v>
      </c>
    </row>
    <row r="2656" spans="1:10">
      <c r="A2656" s="330">
        <f ca="1">IF(ISNUMBER(SEARCH($L$2,[1]Database!$A2656)),MAX($A$1:A2655)+1,0)</f>
        <v>2652</v>
      </c>
      <c r="B2656" s="625" t="str">
        <f>[1]Database!$A2656</f>
        <v>CLTIBN-1MC4</v>
      </c>
      <c r="J2656" s="329" t="str">
        <f ca="1">IFERROR(VLOOKUP(ROWS($J$2:J2656),$A$2:$B$7000,2,0),"")</f>
        <v>C2N-CAMI-CMT</v>
      </c>
    </row>
    <row r="2657" spans="1:10">
      <c r="A2657" s="330">
        <f ca="1">IF(ISNUMBER(SEARCH($L$2,[1]Database!$A2657)),MAX($A$1:A2656)+1,0)</f>
        <v>2653</v>
      </c>
      <c r="B2657" s="625" t="str">
        <f>[1]Database!$A2657</f>
        <v>CLTIBN-1DIM4</v>
      </c>
      <c r="J2657" s="329" t="str">
        <f ca="1">IFERROR(VLOOKUP(ROWS($J$2:J2657),$A$2:$B$7000,2,0),"")</f>
        <v>CEN-WAP-ABG-CM</v>
      </c>
    </row>
    <row r="2658" spans="1:10">
      <c r="A2658" s="330">
        <f ca="1">IF(ISNUMBER(SEARCH($L$2,[1]Database!$A2658)),MAX($A$1:A2657)+1,0)</f>
        <v>2654</v>
      </c>
      <c r="B2658" s="625" t="str">
        <f>[1]Database!$A2658</f>
        <v>CLTIBN-1DELV4</v>
      </c>
      <c r="J2658" s="329" t="str">
        <f ca="1">IFERROR(VLOOKUP(ROWS($J$2:J2658),$A$2:$B$7000,2,0),"")</f>
        <v>CEN-WAP-ABG-POE-PWE-CM</v>
      </c>
    </row>
    <row r="2659" spans="1:10">
      <c r="A2659" s="330">
        <f ca="1">IF(ISNUMBER(SEARCH($L$2,[1]Database!$A2659)),MAX($A$1:A2658)+1,0)</f>
        <v>2655</v>
      </c>
      <c r="B2659" s="625" t="str">
        <f>[1]Database!$A2659</f>
        <v>C2N-CAMI-CMT</v>
      </c>
      <c r="J2659" s="329" t="str">
        <f ca="1">IFERROR(VLOOKUP(ROWS($J$2:J2659),$A$2:$B$7000,2,0),"")</f>
        <v>CNXRMC</v>
      </c>
    </row>
    <row r="2660" spans="1:10">
      <c r="A2660" s="330">
        <f ca="1">IF(ISNUMBER(SEARCH($L$2,[1]Database!$A2660)),MAX($A$1:A2659)+1,0)</f>
        <v>2656</v>
      </c>
      <c r="B2660" s="625" t="str">
        <f>[1]Database!$A2660</f>
        <v>CEN-WAP-ABG-CM</v>
      </c>
      <c r="J2660" s="329" t="str">
        <f ca="1">IFERROR(VLOOKUP(ROWS($J$2:J2660),$A$2:$B$7000,2,0),"")</f>
        <v>TPMC-CH-IMW</v>
      </c>
    </row>
    <row r="2661" spans="1:10">
      <c r="A2661" s="330">
        <f ca="1">IF(ISNUMBER(SEARCH($L$2,[1]Database!$A2661)),MAX($A$1:A2660)+1,0)</f>
        <v>2657</v>
      </c>
      <c r="B2661" s="625" t="str">
        <f>[1]Database!$A2661</f>
        <v>CEN-WAP-ABG-POE-PWE-CM</v>
      </c>
      <c r="J2661" s="329" t="str">
        <f ca="1">IFERROR(VLOOKUP(ROWS($J$2:J2661),$A$2:$B$7000,2,0),"")</f>
        <v>TPMC-CH-IMC</v>
      </c>
    </row>
    <row r="2662" spans="1:10">
      <c r="A2662" s="330">
        <f ca="1">IF(ISNUMBER(SEARCH($L$2,[1]Database!$A2662)),MAX($A$1:A2661)+1,0)</f>
        <v>2658</v>
      </c>
      <c r="B2662" s="625" t="str">
        <f>[1]Database!$A2662</f>
        <v>CNXRMC</v>
      </c>
      <c r="J2662" s="329" t="str">
        <f ca="1">IFERROR(VLOOKUP(ROWS($J$2:J2662),$A$2:$B$7000,2,0),"")</f>
        <v>CNX-BIPAD8</v>
      </c>
    </row>
    <row r="2663" spans="1:10">
      <c r="A2663" s="330">
        <f ca="1">IF(ISNUMBER(SEARCH($L$2,[1]Database!$A2663)),MAX($A$1:A2662)+1,0)</f>
        <v>2659</v>
      </c>
      <c r="B2663" s="625" t="str">
        <f>[1]Database!$A2663</f>
        <v>TPMC-CH-IMW</v>
      </c>
      <c r="J2663" s="329" t="str">
        <f ca="1">IFERROR(VLOOKUP(ROWS($J$2:J2663),$A$2:$B$7000,2,0),"")</f>
        <v>CAPTURE-HD-PRO</v>
      </c>
    </row>
    <row r="2664" spans="1:10">
      <c r="A2664" s="330">
        <f ca="1">IF(ISNUMBER(SEARCH($L$2,[1]Database!$A2664)),MAX($A$1:A2663)+1,0)</f>
        <v>2660</v>
      </c>
      <c r="B2664" s="625" t="str">
        <f>[1]Database!$A2664</f>
        <v>TPMC-CH-IMC</v>
      </c>
      <c r="J2664" s="329" t="str">
        <f ca="1">IFERROR(VLOOKUP(ROWS($J$2:J2664),$A$2:$B$7000,2,0),"")</f>
        <v>CAPTURE-HD</v>
      </c>
    </row>
    <row r="2665" spans="1:10">
      <c r="A2665" s="330">
        <f ca="1">IF(ISNUMBER(SEARCH($L$2,[1]Database!$A2665)),MAX($A$1:A2664)+1,0)</f>
        <v>2661</v>
      </c>
      <c r="B2665" s="625" t="str">
        <f>[1]Database!$A2665</f>
        <v>CNX-BIPAD8</v>
      </c>
      <c r="J2665" s="329" t="str">
        <f ca="1">IFERROR(VLOOKUP(ROWS($J$2:J2665),$A$2:$B$7000,2,0),"")</f>
        <v>CAM-IFB-100</v>
      </c>
    </row>
    <row r="2666" spans="1:10">
      <c r="A2666" s="330">
        <f ca="1">IF(ISNUMBER(SEARCH($L$2,[1]Database!$A2666)),MAX($A$1:A2665)+1,0)</f>
        <v>2662</v>
      </c>
      <c r="B2666" s="625" t="str">
        <f>[1]Database!$A2666</f>
        <v>CAPTURE-HD-PRO</v>
      </c>
      <c r="J2666" s="329" t="str">
        <f ca="1">IFERROR(VLOOKUP(ROWS($J$2:J2666),$A$2:$B$7000,2,0),"")</f>
        <v>INET-CBDEX-277-P-W-T</v>
      </c>
    </row>
    <row r="2667" spans="1:10">
      <c r="A2667" s="330">
        <f ca="1">IF(ISNUMBER(SEARCH($L$2,[1]Database!$A2667)),MAX($A$1:A2666)+1,0)</f>
        <v>2663</v>
      </c>
      <c r="B2667" s="625" t="str">
        <f>[1]Database!$A2667</f>
        <v>CAPTURE-HD</v>
      </c>
      <c r="J2667" s="329" t="str">
        <f ca="1">IFERROR(VLOOKUP(ROWS($J$2:J2667),$A$2:$B$7000,2,0),"")</f>
        <v>INET-CBDEX-277-P-W-S</v>
      </c>
    </row>
    <row r="2668" spans="1:10">
      <c r="A2668" s="330">
        <f ca="1">IF(ISNUMBER(SEARCH($L$2,[1]Database!$A2668)),MAX($A$1:A2667)+1,0)</f>
        <v>2664</v>
      </c>
      <c r="B2668" s="625" t="str">
        <f>[1]Database!$A2668</f>
        <v>CAM-IFB-100</v>
      </c>
      <c r="J2668" s="329" t="str">
        <f ca="1">IFERROR(VLOOKUP(ROWS($J$2:J2668),$A$2:$B$7000,2,0),"")</f>
        <v>INET-CBDEX-277-P-LAT-T</v>
      </c>
    </row>
    <row r="2669" spans="1:10">
      <c r="A2669" s="330">
        <f ca="1">IF(ISNUMBER(SEARCH($L$2,[1]Database!$A2669)),MAX($A$1:A2668)+1,0)</f>
        <v>2665</v>
      </c>
      <c r="B2669" s="625" t="str">
        <f>[1]Database!$A2669</f>
        <v>INET-CBDEX-277-P-W-T</v>
      </c>
      <c r="J2669" s="329" t="str">
        <f ca="1">IFERROR(VLOOKUP(ROWS($J$2:J2669),$A$2:$B$7000,2,0),"")</f>
        <v>INET-CBDEX-277-P-IVR-S</v>
      </c>
    </row>
    <row r="2670" spans="1:10">
      <c r="A2670" s="330">
        <f ca="1">IF(ISNUMBER(SEARCH($L$2,[1]Database!$A2670)),MAX($A$1:A2669)+1,0)</f>
        <v>2666</v>
      </c>
      <c r="B2670" s="625" t="str">
        <f>[1]Database!$A2670</f>
        <v>INET-CBDEX-277-P-W-S</v>
      </c>
      <c r="J2670" s="329" t="str">
        <f ca="1">IFERROR(VLOOKUP(ROWS($J$2:J2670),$A$2:$B$7000,2,0),"")</f>
        <v>INET-CBDEX-277-P-GRY-S</v>
      </c>
    </row>
    <row r="2671" spans="1:10">
      <c r="A2671" s="330">
        <f ca="1">IF(ISNUMBER(SEARCH($L$2,[1]Database!$A2671)),MAX($A$1:A2670)+1,0)</f>
        <v>2667</v>
      </c>
      <c r="B2671" s="625" t="str">
        <f>[1]Database!$A2671</f>
        <v>INET-CBDEX-277-P-LAT-T</v>
      </c>
      <c r="J2671" s="329" t="str">
        <f ca="1">IFERROR(VLOOKUP(ROWS($J$2:J2671),$A$2:$B$7000,2,0),"")</f>
        <v>INET-CBDEX-277-P-DSK-T</v>
      </c>
    </row>
    <row r="2672" spans="1:10">
      <c r="A2672" s="330">
        <f ca="1">IF(ISNUMBER(SEARCH($L$2,[1]Database!$A2672)),MAX($A$1:A2671)+1,0)</f>
        <v>2668</v>
      </c>
      <c r="B2672" s="625" t="str">
        <f>[1]Database!$A2672</f>
        <v>INET-CBDEX-277-P-IVR-S</v>
      </c>
      <c r="J2672" s="329" t="str">
        <f ca="1">IFERROR(VLOOKUP(ROWS($J$2:J2672),$A$2:$B$7000,2,0),"")</f>
        <v>INET-CBDEX-277-P-DA-S</v>
      </c>
    </row>
    <row r="2673" spans="1:10">
      <c r="A2673" s="330">
        <f ca="1">IF(ISNUMBER(SEARCH($L$2,[1]Database!$A2673)),MAX($A$1:A2672)+1,0)</f>
        <v>2669</v>
      </c>
      <c r="B2673" s="625" t="str">
        <f>[1]Database!$A2673</f>
        <v>INET-CBDEX-277-P-GRY-S</v>
      </c>
      <c r="J2673" s="329" t="str">
        <f ca="1">IFERROR(VLOOKUP(ROWS($J$2:J2673),$A$2:$B$7000,2,0),"")</f>
        <v>INET-CBDEX-277-P-BRN-S</v>
      </c>
    </row>
    <row r="2674" spans="1:10">
      <c r="A2674" s="330">
        <f ca="1">IF(ISNUMBER(SEARCH($L$2,[1]Database!$A2674)),MAX($A$1:A2673)+1,0)</f>
        <v>2670</v>
      </c>
      <c r="B2674" s="625" t="str">
        <f>[1]Database!$A2674</f>
        <v>INET-CBDEX-277-P-DSK-T</v>
      </c>
      <c r="J2674" s="329" t="str">
        <f ca="1">IFERROR(VLOOKUP(ROWS($J$2:J2674),$A$2:$B$7000,2,0),"")</f>
        <v>INET-CBDEX-277-P-B-T</v>
      </c>
    </row>
    <row r="2675" spans="1:10">
      <c r="A2675" s="330">
        <f ca="1">IF(ISNUMBER(SEARCH($L$2,[1]Database!$A2675)),MAX($A$1:A2674)+1,0)</f>
        <v>2671</v>
      </c>
      <c r="B2675" s="625" t="str">
        <f>[1]Database!$A2675</f>
        <v>INET-CBDEX-277-P-DA-S</v>
      </c>
      <c r="J2675" s="329" t="str">
        <f ca="1">IFERROR(VLOOKUP(ROWS($J$2:J2675),$A$2:$B$7000,2,0),"")</f>
        <v>INET-CBDEX-277-P-B-S</v>
      </c>
    </row>
    <row r="2676" spans="1:10">
      <c r="A2676" s="330">
        <f ca="1">IF(ISNUMBER(SEARCH($L$2,[1]Database!$A2676)),MAX($A$1:A2675)+1,0)</f>
        <v>2672</v>
      </c>
      <c r="B2676" s="625" t="str">
        <f>[1]Database!$A2676</f>
        <v>INET-CBDEX-277-P-BRN-S</v>
      </c>
      <c r="J2676" s="329" t="str">
        <f ca="1">IFERROR(VLOOKUP(ROWS($J$2:J2676),$A$2:$B$7000,2,0),"")</f>
        <v>INET-CBDEX-277-P-A-T</v>
      </c>
    </row>
    <row r="2677" spans="1:10">
      <c r="A2677" s="330">
        <f ca="1">IF(ISNUMBER(SEARCH($L$2,[1]Database!$A2677)),MAX($A$1:A2676)+1,0)</f>
        <v>2673</v>
      </c>
      <c r="B2677" s="625" t="str">
        <f>[1]Database!$A2677</f>
        <v>INET-CBDEX-277-P-B-T</v>
      </c>
      <c r="J2677" s="329" t="str">
        <f ca="1">IFERROR(VLOOKUP(ROWS($J$2:J2677),$A$2:$B$7000,2,0),"")</f>
        <v>INET-CBDEX-277-P-A-S</v>
      </c>
    </row>
    <row r="2678" spans="1:10">
      <c r="A2678" s="330">
        <f ca="1">IF(ISNUMBER(SEARCH($L$2,[1]Database!$A2678)),MAX($A$1:A2677)+1,0)</f>
        <v>2674</v>
      </c>
      <c r="B2678" s="625" t="str">
        <f>[1]Database!$A2678</f>
        <v>INET-CBDEX-277-P-B-S</v>
      </c>
      <c r="J2678" s="329" t="str">
        <f ca="1">IFERROR(VLOOKUP(ROWS($J$2:J2678),$A$2:$B$7000,2,0),"")</f>
        <v>INET-CBDEX-230-P-W-T</v>
      </c>
    </row>
    <row r="2679" spans="1:10">
      <c r="A2679" s="330">
        <f ca="1">IF(ISNUMBER(SEARCH($L$2,[1]Database!$A2679)),MAX($A$1:A2678)+1,0)</f>
        <v>2675</v>
      </c>
      <c r="B2679" s="625" t="str">
        <f>[1]Database!$A2679</f>
        <v>INET-CBDEX-277-P-A-T</v>
      </c>
      <c r="J2679" s="329" t="str">
        <f ca="1">IFERROR(VLOOKUP(ROWS($J$2:J2679),$A$2:$B$7000,2,0),"")</f>
        <v>INET-CBDEX-230-P-W-S</v>
      </c>
    </row>
    <row r="2680" spans="1:10">
      <c r="A2680" s="330">
        <f ca="1">IF(ISNUMBER(SEARCH($L$2,[1]Database!$A2680)),MAX($A$1:A2679)+1,0)</f>
        <v>2676</v>
      </c>
      <c r="B2680" s="625" t="str">
        <f>[1]Database!$A2680</f>
        <v>INET-CBDEX-277-P-A-S</v>
      </c>
      <c r="J2680" s="329" t="str">
        <f ca="1">IFERROR(VLOOKUP(ROWS($J$2:J2680),$A$2:$B$7000,2,0),"")</f>
        <v>INET-CBDEX-230-P-LAT-T</v>
      </c>
    </row>
    <row r="2681" spans="1:10">
      <c r="A2681" s="330">
        <f ca="1">IF(ISNUMBER(SEARCH($L$2,[1]Database!$A2681)),MAX($A$1:A2680)+1,0)</f>
        <v>2677</v>
      </c>
      <c r="B2681" s="625" t="str">
        <f>[1]Database!$A2681</f>
        <v>INET-CBDEX-230-P-W-T</v>
      </c>
      <c r="J2681" s="329" t="str">
        <f ca="1">IFERROR(VLOOKUP(ROWS($J$2:J2681),$A$2:$B$7000,2,0),"")</f>
        <v>INET-CBDEX-230-P-IVR-S</v>
      </c>
    </row>
    <row r="2682" spans="1:10">
      <c r="A2682" s="330">
        <f ca="1">IF(ISNUMBER(SEARCH($L$2,[1]Database!$A2682)),MAX($A$1:A2681)+1,0)</f>
        <v>2678</v>
      </c>
      <c r="B2682" s="625" t="str">
        <f>[1]Database!$A2682</f>
        <v>INET-CBDEX-230-P-W-S</v>
      </c>
      <c r="J2682" s="329" t="str">
        <f ca="1">IFERROR(VLOOKUP(ROWS($J$2:J2682),$A$2:$B$7000,2,0),"")</f>
        <v>INET-CBDEX-230-P-GRY-S</v>
      </c>
    </row>
    <row r="2683" spans="1:10">
      <c r="A2683" s="330">
        <f ca="1">IF(ISNUMBER(SEARCH($L$2,[1]Database!$A2683)),MAX($A$1:A2682)+1,0)</f>
        <v>2679</v>
      </c>
      <c r="B2683" s="625" t="str">
        <f>[1]Database!$A2683</f>
        <v>INET-CBDEX-230-P-LAT-T</v>
      </c>
      <c r="J2683" s="329" t="str">
        <f ca="1">IFERROR(VLOOKUP(ROWS($J$2:J2683),$A$2:$B$7000,2,0),"")</f>
        <v>INET-CBDEX-230-P-DSK-T</v>
      </c>
    </row>
    <row r="2684" spans="1:10">
      <c r="A2684" s="330">
        <f ca="1">IF(ISNUMBER(SEARCH($L$2,[1]Database!$A2684)),MAX($A$1:A2683)+1,0)</f>
        <v>2680</v>
      </c>
      <c r="B2684" s="625" t="str">
        <f>[1]Database!$A2684</f>
        <v>INET-CBDEX-230-P-IVR-S</v>
      </c>
      <c r="J2684" s="329" t="str">
        <f ca="1">IFERROR(VLOOKUP(ROWS($J$2:J2684),$A$2:$B$7000,2,0),"")</f>
        <v>INET-CBDEX-230-P-DA-S</v>
      </c>
    </row>
    <row r="2685" spans="1:10">
      <c r="A2685" s="330">
        <f ca="1">IF(ISNUMBER(SEARCH($L$2,[1]Database!$A2685)),MAX($A$1:A2684)+1,0)</f>
        <v>2681</v>
      </c>
      <c r="B2685" s="625" t="str">
        <f>[1]Database!$A2685</f>
        <v>INET-CBDEX-230-P-GRY-S</v>
      </c>
      <c r="J2685" s="329" t="str">
        <f ca="1">IFERROR(VLOOKUP(ROWS($J$2:J2685),$A$2:$B$7000,2,0),"")</f>
        <v>INET-CBDEX-230-P-BRN-S</v>
      </c>
    </row>
    <row r="2686" spans="1:10">
      <c r="A2686" s="330">
        <f ca="1">IF(ISNUMBER(SEARCH($L$2,[1]Database!$A2686)),MAX($A$1:A2685)+1,0)</f>
        <v>2682</v>
      </c>
      <c r="B2686" s="625" t="str">
        <f>[1]Database!$A2686</f>
        <v>INET-CBDEX-230-P-DSK-T</v>
      </c>
      <c r="J2686" s="329" t="str">
        <f ca="1">IFERROR(VLOOKUP(ROWS($J$2:J2686),$A$2:$B$7000,2,0),"")</f>
        <v>INET-CBDEX-230-P-B-T</v>
      </c>
    </row>
    <row r="2687" spans="1:10">
      <c r="A2687" s="330">
        <f ca="1">IF(ISNUMBER(SEARCH($L$2,[1]Database!$A2687)),MAX($A$1:A2686)+1,0)</f>
        <v>2683</v>
      </c>
      <c r="B2687" s="625" t="str">
        <f>[1]Database!$A2687</f>
        <v>INET-CBDEX-230-P-DA-S</v>
      </c>
      <c r="J2687" s="329" t="str">
        <f ca="1">IFERROR(VLOOKUP(ROWS($J$2:J2687),$A$2:$B$7000,2,0),"")</f>
        <v>INET-CBDEX-230-P-B-S</v>
      </c>
    </row>
    <row r="2688" spans="1:10">
      <c r="A2688" s="330">
        <f ca="1">IF(ISNUMBER(SEARCH($L$2,[1]Database!$A2688)),MAX($A$1:A2687)+1,0)</f>
        <v>2684</v>
      </c>
      <c r="B2688" s="625" t="str">
        <f>[1]Database!$A2688</f>
        <v>INET-CBDEX-230-P-BRN-S</v>
      </c>
      <c r="J2688" s="329" t="str">
        <f ca="1">IFERROR(VLOOKUP(ROWS($J$2:J2688),$A$2:$B$7000,2,0),"")</f>
        <v>INET-CBDEX-230-P-A-T</v>
      </c>
    </row>
    <row r="2689" spans="1:10">
      <c r="A2689" s="330">
        <f ca="1">IF(ISNUMBER(SEARCH($L$2,[1]Database!$A2689)),MAX($A$1:A2688)+1,0)</f>
        <v>2685</v>
      </c>
      <c r="B2689" s="625" t="str">
        <f>[1]Database!$A2689</f>
        <v>INET-CBDEX-230-P-B-T</v>
      </c>
      <c r="J2689" s="329" t="str">
        <f ca="1">IFERROR(VLOOKUP(ROWS($J$2:J2689),$A$2:$B$7000,2,0),"")</f>
        <v>INET-CBDEX-230-P-A-S</v>
      </c>
    </row>
    <row r="2690" spans="1:10">
      <c r="A2690" s="330">
        <f ca="1">IF(ISNUMBER(SEARCH($L$2,[1]Database!$A2690)),MAX($A$1:A2689)+1,0)</f>
        <v>2686</v>
      </c>
      <c r="B2690" s="625" t="str">
        <f>[1]Database!$A2690</f>
        <v>INET-CBDEX-230-P-B-S</v>
      </c>
      <c r="J2690" s="329" t="str">
        <f ca="1">IFERROR(VLOOKUP(ROWS($J$2:J2690),$A$2:$B$7000,2,0),"")</f>
        <v>INET-CBDEX-P-W-T</v>
      </c>
    </row>
    <row r="2691" spans="1:10">
      <c r="A2691" s="330">
        <f ca="1">IF(ISNUMBER(SEARCH($L$2,[1]Database!$A2691)),MAX($A$1:A2690)+1,0)</f>
        <v>2687</v>
      </c>
      <c r="B2691" s="625" t="str">
        <f>[1]Database!$A2691</f>
        <v>INET-CBDEX-230-P-A-T</v>
      </c>
      <c r="J2691" s="329" t="str">
        <f ca="1">IFERROR(VLOOKUP(ROWS($J$2:J2691),$A$2:$B$7000,2,0),"")</f>
        <v>INET-CBDEX-P-W-S</v>
      </c>
    </row>
    <row r="2692" spans="1:10">
      <c r="A2692" s="330">
        <f ca="1">IF(ISNUMBER(SEARCH($L$2,[1]Database!$A2692)),MAX($A$1:A2691)+1,0)</f>
        <v>2688</v>
      </c>
      <c r="B2692" s="625" t="str">
        <f>[1]Database!$A2692</f>
        <v>INET-CBDEX-230-P-A-S</v>
      </c>
      <c r="J2692" s="329" t="str">
        <f ca="1">IFERROR(VLOOKUP(ROWS($J$2:J2692),$A$2:$B$7000,2,0),"")</f>
        <v>INET-CBDEX-P-LAT-T</v>
      </c>
    </row>
    <row r="2693" spans="1:10">
      <c r="A2693" s="330">
        <f ca="1">IF(ISNUMBER(SEARCH($L$2,[1]Database!$A2693)),MAX($A$1:A2692)+1,0)</f>
        <v>2689</v>
      </c>
      <c r="B2693" s="625" t="str">
        <f>[1]Database!$A2693</f>
        <v>INET-CBDEX-P-W-T</v>
      </c>
      <c r="J2693" s="329" t="str">
        <f ca="1">IFERROR(VLOOKUP(ROWS($J$2:J2693),$A$2:$B$7000,2,0),"")</f>
        <v>INET-CBDEX-P-IVR-S</v>
      </c>
    </row>
    <row r="2694" spans="1:10">
      <c r="A2694" s="330">
        <f ca="1">IF(ISNUMBER(SEARCH($L$2,[1]Database!$A2694)),MAX($A$1:A2693)+1,0)</f>
        <v>2690</v>
      </c>
      <c r="B2694" s="625" t="str">
        <f>[1]Database!$A2694</f>
        <v>INET-CBDEX-P-W-S</v>
      </c>
      <c r="J2694" s="329" t="str">
        <f ca="1">IFERROR(VLOOKUP(ROWS($J$2:J2694),$A$2:$B$7000,2,0),"")</f>
        <v>INET-CBDEX-P-GRY-S</v>
      </c>
    </row>
    <row r="2695" spans="1:10">
      <c r="A2695" s="330">
        <f ca="1">IF(ISNUMBER(SEARCH($L$2,[1]Database!$A2695)),MAX($A$1:A2694)+1,0)</f>
        <v>2691</v>
      </c>
      <c r="B2695" s="625" t="str">
        <f>[1]Database!$A2695</f>
        <v>INET-CBDEX-P-LAT-T</v>
      </c>
      <c r="J2695" s="329" t="str">
        <f ca="1">IFERROR(VLOOKUP(ROWS($J$2:J2695),$A$2:$B$7000,2,0),"")</f>
        <v>INET-CBDEX-P-DSK-T</v>
      </c>
    </row>
    <row r="2696" spans="1:10">
      <c r="A2696" s="330">
        <f ca="1">IF(ISNUMBER(SEARCH($L$2,[1]Database!$A2696)),MAX($A$1:A2695)+1,0)</f>
        <v>2692</v>
      </c>
      <c r="B2696" s="625" t="str">
        <f>[1]Database!$A2696</f>
        <v>INET-CBDEX-P-IVR-S</v>
      </c>
      <c r="J2696" s="329" t="str">
        <f ca="1">IFERROR(VLOOKUP(ROWS($J$2:J2696),$A$2:$B$7000,2,0),"")</f>
        <v>INET-CBDEX-P-DA-S</v>
      </c>
    </row>
    <row r="2697" spans="1:10">
      <c r="A2697" s="330">
        <f ca="1">IF(ISNUMBER(SEARCH($L$2,[1]Database!$A2697)),MAX($A$1:A2696)+1,0)</f>
        <v>2693</v>
      </c>
      <c r="B2697" s="625" t="str">
        <f>[1]Database!$A2697</f>
        <v>INET-CBDEX-P-GRY-S</v>
      </c>
      <c r="J2697" s="329" t="str">
        <f ca="1">IFERROR(VLOOKUP(ROWS($J$2:J2697),$A$2:$B$7000,2,0),"")</f>
        <v>INET-CBDEX-P-BRN-S</v>
      </c>
    </row>
    <row r="2698" spans="1:10">
      <c r="A2698" s="330">
        <f ca="1">IF(ISNUMBER(SEARCH($L$2,[1]Database!$A2698)),MAX($A$1:A2697)+1,0)</f>
        <v>2694</v>
      </c>
      <c r="B2698" s="625" t="str">
        <f>[1]Database!$A2698</f>
        <v>INET-CBDEX-P-DSK-T</v>
      </c>
      <c r="J2698" s="329" t="str">
        <f ca="1">IFERROR(VLOOKUP(ROWS($J$2:J2698),$A$2:$B$7000,2,0),"")</f>
        <v>INET-CBDEX-P-B-T</v>
      </c>
    </row>
    <row r="2699" spans="1:10">
      <c r="A2699" s="330">
        <f ca="1">IF(ISNUMBER(SEARCH($L$2,[1]Database!$A2699)),MAX($A$1:A2698)+1,0)</f>
        <v>2695</v>
      </c>
      <c r="B2699" s="625" t="str">
        <f>[1]Database!$A2699</f>
        <v>INET-CBDEX-P-DA-S</v>
      </c>
      <c r="J2699" s="329" t="str">
        <f ca="1">IFERROR(VLOOKUP(ROWS($J$2:J2699),$A$2:$B$7000,2,0),"")</f>
        <v>INET-CBDEX-P-B-S</v>
      </c>
    </row>
    <row r="2700" spans="1:10">
      <c r="A2700" s="330">
        <f ca="1">IF(ISNUMBER(SEARCH($L$2,[1]Database!$A2700)),MAX($A$1:A2699)+1,0)</f>
        <v>2696</v>
      </c>
      <c r="B2700" s="625" t="str">
        <f>[1]Database!$A2700</f>
        <v>INET-CBDEX-P-BRN-S</v>
      </c>
      <c r="J2700" s="329" t="str">
        <f ca="1">IFERROR(VLOOKUP(ROWS($J$2:J2700),$A$2:$B$7000,2,0),"")</f>
        <v>INET-CBDEX-P-A-T</v>
      </c>
    </row>
    <row r="2701" spans="1:10">
      <c r="A2701" s="330">
        <f ca="1">IF(ISNUMBER(SEARCH($L$2,[1]Database!$A2701)),MAX($A$1:A2700)+1,0)</f>
        <v>2697</v>
      </c>
      <c r="B2701" s="625" t="str">
        <f>[1]Database!$A2701</f>
        <v>INET-CBDEX-P-B-T</v>
      </c>
      <c r="J2701" s="329" t="str">
        <f ca="1">IFERROR(VLOOKUP(ROWS($J$2:J2701),$A$2:$B$7000,2,0),"")</f>
        <v>INET-CBDEX-P-A-S</v>
      </c>
    </row>
    <row r="2702" spans="1:10">
      <c r="A2702" s="330">
        <f ca="1">IF(ISNUMBER(SEARCH($L$2,[1]Database!$A2702)),MAX($A$1:A2701)+1,0)</f>
        <v>2698</v>
      </c>
      <c r="B2702" s="625" t="str">
        <f>[1]Database!$A2702</f>
        <v>INET-CBDEX-P-B-S</v>
      </c>
      <c r="J2702" s="329" t="str">
        <f ca="1">IFERROR(VLOOKUP(ROWS($J$2:J2702),$A$2:$B$7000,2,0),"")</f>
        <v>CLW-SWEX-277-P-W-T</v>
      </c>
    </row>
    <row r="2703" spans="1:10">
      <c r="A2703" s="330">
        <f ca="1">IF(ISNUMBER(SEARCH($L$2,[1]Database!$A2703)),MAX($A$1:A2702)+1,0)</f>
        <v>2699</v>
      </c>
      <c r="B2703" s="625" t="str">
        <f>[1]Database!$A2703</f>
        <v>INET-CBDEX-P-A-T</v>
      </c>
      <c r="J2703" s="329" t="str">
        <f ca="1">IFERROR(VLOOKUP(ROWS($J$2:J2703),$A$2:$B$7000,2,0),"")</f>
        <v>CLW-SWEX-277-P-W-S</v>
      </c>
    </row>
    <row r="2704" spans="1:10">
      <c r="A2704" s="330">
        <f ca="1">IF(ISNUMBER(SEARCH($L$2,[1]Database!$A2704)),MAX($A$1:A2703)+1,0)</f>
        <v>2700</v>
      </c>
      <c r="B2704" s="625" t="str">
        <f>[1]Database!$A2704</f>
        <v>INET-CBDEX-P-A-S</v>
      </c>
      <c r="J2704" s="329" t="str">
        <f ca="1">IFERROR(VLOOKUP(ROWS($J$2:J2704),$A$2:$B$7000,2,0),"")</f>
        <v>CLW-SWEX-277-P-LAT-T</v>
      </c>
    </row>
    <row r="2705" spans="1:10">
      <c r="A2705" s="330">
        <f ca="1">IF(ISNUMBER(SEARCH($L$2,[1]Database!$A2705)),MAX($A$1:A2704)+1,0)</f>
        <v>2701</v>
      </c>
      <c r="B2705" s="625" t="str">
        <f>[1]Database!$A2705</f>
        <v>CLW-SWEX-277-P-W-T</v>
      </c>
      <c r="J2705" s="329" t="str">
        <f ca="1">IFERROR(VLOOKUP(ROWS($J$2:J2705),$A$2:$B$7000,2,0),"")</f>
        <v>CLW-SWEX-277-P-IVR-S</v>
      </c>
    </row>
    <row r="2706" spans="1:10">
      <c r="A2706" s="330">
        <f ca="1">IF(ISNUMBER(SEARCH($L$2,[1]Database!$A2706)),MAX($A$1:A2705)+1,0)</f>
        <v>2702</v>
      </c>
      <c r="B2706" s="625" t="str">
        <f>[1]Database!$A2706</f>
        <v>CLW-SWEX-277-P-W-S</v>
      </c>
      <c r="J2706" s="329" t="str">
        <f ca="1">IFERROR(VLOOKUP(ROWS($J$2:J2706),$A$2:$B$7000,2,0),"")</f>
        <v>CLW-SWEX-277-P-GRY-S</v>
      </c>
    </row>
    <row r="2707" spans="1:10">
      <c r="A2707" s="330">
        <f ca="1">IF(ISNUMBER(SEARCH($L$2,[1]Database!$A2707)),MAX($A$1:A2706)+1,0)</f>
        <v>2703</v>
      </c>
      <c r="B2707" s="625" t="str">
        <f>[1]Database!$A2707</f>
        <v>CLW-SWEX-277-P-LAT-T</v>
      </c>
      <c r="J2707" s="329" t="str">
        <f ca="1">IFERROR(VLOOKUP(ROWS($J$2:J2707),$A$2:$B$7000,2,0),"")</f>
        <v>CLW-SWEX-277-P-DSK-T</v>
      </c>
    </row>
    <row r="2708" spans="1:10">
      <c r="A2708" s="330">
        <f ca="1">IF(ISNUMBER(SEARCH($L$2,[1]Database!$A2708)),MAX($A$1:A2707)+1,0)</f>
        <v>2704</v>
      </c>
      <c r="B2708" s="625" t="str">
        <f>[1]Database!$A2708</f>
        <v>CLW-SWEX-277-P-IVR-S</v>
      </c>
      <c r="J2708" s="329" t="str">
        <f ca="1">IFERROR(VLOOKUP(ROWS($J$2:J2708),$A$2:$B$7000,2,0),"")</f>
        <v>CLW-SWEX-277-P-DA-S</v>
      </c>
    </row>
    <row r="2709" spans="1:10">
      <c r="A2709" s="330">
        <f ca="1">IF(ISNUMBER(SEARCH($L$2,[1]Database!$A2709)),MAX($A$1:A2708)+1,0)</f>
        <v>2705</v>
      </c>
      <c r="B2709" s="625" t="str">
        <f>[1]Database!$A2709</f>
        <v>CLW-SWEX-277-P-GRY-S</v>
      </c>
      <c r="J2709" s="329" t="str">
        <f ca="1">IFERROR(VLOOKUP(ROWS($J$2:J2709),$A$2:$B$7000,2,0),"")</f>
        <v>CLW-SWEX-277-P-BRN-S</v>
      </c>
    </row>
    <row r="2710" spans="1:10">
      <c r="A2710" s="330">
        <f ca="1">IF(ISNUMBER(SEARCH($L$2,[1]Database!$A2710)),MAX($A$1:A2709)+1,0)</f>
        <v>2706</v>
      </c>
      <c r="B2710" s="625" t="str">
        <f>[1]Database!$A2710</f>
        <v>CLW-SWEX-277-P-DSK-T</v>
      </c>
      <c r="J2710" s="329" t="str">
        <f ca="1">IFERROR(VLOOKUP(ROWS($J$2:J2710),$A$2:$B$7000,2,0),"")</f>
        <v>CLW-SWEX-277-P-B-T</v>
      </c>
    </row>
    <row r="2711" spans="1:10">
      <c r="A2711" s="330">
        <f ca="1">IF(ISNUMBER(SEARCH($L$2,[1]Database!$A2711)),MAX($A$1:A2710)+1,0)</f>
        <v>2707</v>
      </c>
      <c r="B2711" s="625" t="str">
        <f>[1]Database!$A2711</f>
        <v>CLW-SWEX-277-P-DA-S</v>
      </c>
      <c r="J2711" s="329" t="str">
        <f ca="1">IFERROR(VLOOKUP(ROWS($J$2:J2711),$A$2:$B$7000,2,0),"")</f>
        <v>CLW-SWEX-277-P-B-S</v>
      </c>
    </row>
    <row r="2712" spans="1:10">
      <c r="A2712" s="330">
        <f ca="1">IF(ISNUMBER(SEARCH($L$2,[1]Database!$A2712)),MAX($A$1:A2711)+1,0)</f>
        <v>2708</v>
      </c>
      <c r="B2712" s="625" t="str">
        <f>[1]Database!$A2712</f>
        <v>CLW-SWEX-277-P-BRN-S</v>
      </c>
      <c r="J2712" s="329" t="str">
        <f ca="1">IFERROR(VLOOKUP(ROWS($J$2:J2712),$A$2:$B$7000,2,0),"")</f>
        <v>CLW-SWEX-277-P-A-T</v>
      </c>
    </row>
    <row r="2713" spans="1:10">
      <c r="A2713" s="330">
        <f ca="1">IF(ISNUMBER(SEARCH($L$2,[1]Database!$A2713)),MAX($A$1:A2712)+1,0)</f>
        <v>2709</v>
      </c>
      <c r="B2713" s="625" t="str">
        <f>[1]Database!$A2713</f>
        <v>CLW-SWEX-277-P-B-T</v>
      </c>
      <c r="J2713" s="329" t="str">
        <f ca="1">IFERROR(VLOOKUP(ROWS($J$2:J2713),$A$2:$B$7000,2,0),"")</f>
        <v>CLW-SWEX-277-P-A-S</v>
      </c>
    </row>
    <row r="2714" spans="1:10">
      <c r="A2714" s="330">
        <f ca="1">IF(ISNUMBER(SEARCH($L$2,[1]Database!$A2714)),MAX($A$1:A2713)+1,0)</f>
        <v>2710</v>
      </c>
      <c r="B2714" s="625" t="str">
        <f>[1]Database!$A2714</f>
        <v>CLW-SWEX-277-P-B-S</v>
      </c>
      <c r="J2714" s="329" t="str">
        <f ca="1">IFERROR(VLOOKUP(ROWS($J$2:J2714),$A$2:$B$7000,2,0),"")</f>
        <v>CLW-SWEX-230-P-W-T</v>
      </c>
    </row>
    <row r="2715" spans="1:10">
      <c r="A2715" s="330">
        <f ca="1">IF(ISNUMBER(SEARCH($L$2,[1]Database!$A2715)),MAX($A$1:A2714)+1,0)</f>
        <v>2711</v>
      </c>
      <c r="B2715" s="625" t="str">
        <f>[1]Database!$A2715</f>
        <v>CLW-SWEX-277-P-A-T</v>
      </c>
      <c r="J2715" s="329" t="str">
        <f ca="1">IFERROR(VLOOKUP(ROWS($J$2:J2715),$A$2:$B$7000,2,0),"")</f>
        <v>CLW-SWEX-230-P-W-S</v>
      </c>
    </row>
    <row r="2716" spans="1:10">
      <c r="A2716" s="330">
        <f ca="1">IF(ISNUMBER(SEARCH($L$2,[1]Database!$A2716)),MAX($A$1:A2715)+1,0)</f>
        <v>2712</v>
      </c>
      <c r="B2716" s="625" t="str">
        <f>[1]Database!$A2716</f>
        <v>CLW-SWEX-277-P-A-S</v>
      </c>
      <c r="J2716" s="329" t="str">
        <f ca="1">IFERROR(VLOOKUP(ROWS($J$2:J2716),$A$2:$B$7000,2,0),"")</f>
        <v>CLW-SWEX-230-P-LAT-T</v>
      </c>
    </row>
    <row r="2717" spans="1:10">
      <c r="A2717" s="330">
        <f ca="1">IF(ISNUMBER(SEARCH($L$2,[1]Database!$A2717)),MAX($A$1:A2716)+1,0)</f>
        <v>2713</v>
      </c>
      <c r="B2717" s="625" t="str">
        <f>[1]Database!$A2717</f>
        <v>CLW-SWEX-230-P-W-T</v>
      </c>
      <c r="J2717" s="329" t="str">
        <f ca="1">IFERROR(VLOOKUP(ROWS($J$2:J2717),$A$2:$B$7000,2,0),"")</f>
        <v>CLW-SWEX-230-P-IVR-S</v>
      </c>
    </row>
    <row r="2718" spans="1:10">
      <c r="A2718" s="330">
        <f ca="1">IF(ISNUMBER(SEARCH($L$2,[1]Database!$A2718)),MAX($A$1:A2717)+1,0)</f>
        <v>2714</v>
      </c>
      <c r="B2718" s="625" t="str">
        <f>[1]Database!$A2718</f>
        <v>CLW-SWEX-230-P-W-S</v>
      </c>
      <c r="J2718" s="329" t="str">
        <f ca="1">IFERROR(VLOOKUP(ROWS($J$2:J2718),$A$2:$B$7000,2,0),"")</f>
        <v>CLW-SWEX-230-P-GRY-S</v>
      </c>
    </row>
    <row r="2719" spans="1:10">
      <c r="A2719" s="330">
        <f ca="1">IF(ISNUMBER(SEARCH($L$2,[1]Database!$A2719)),MAX($A$1:A2718)+1,0)</f>
        <v>2715</v>
      </c>
      <c r="B2719" s="625" t="str">
        <f>[1]Database!$A2719</f>
        <v>CLW-SWEX-230-P-LAT-T</v>
      </c>
      <c r="J2719" s="329" t="str">
        <f ca="1">IFERROR(VLOOKUP(ROWS($J$2:J2719),$A$2:$B$7000,2,0),"")</f>
        <v>CLW-SWEX-230-P-DSK-T</v>
      </c>
    </row>
    <row r="2720" spans="1:10">
      <c r="A2720" s="330">
        <f ca="1">IF(ISNUMBER(SEARCH($L$2,[1]Database!$A2720)),MAX($A$1:A2719)+1,0)</f>
        <v>2716</v>
      </c>
      <c r="B2720" s="625" t="str">
        <f>[1]Database!$A2720</f>
        <v>CLW-SWEX-230-P-IVR-S</v>
      </c>
      <c r="J2720" s="329" t="str">
        <f ca="1">IFERROR(VLOOKUP(ROWS($J$2:J2720),$A$2:$B$7000,2,0),"")</f>
        <v>CLW-SWEX-230-P-DA-S</v>
      </c>
    </row>
    <row r="2721" spans="1:10">
      <c r="A2721" s="330">
        <f ca="1">IF(ISNUMBER(SEARCH($L$2,[1]Database!$A2721)),MAX($A$1:A2720)+1,0)</f>
        <v>2717</v>
      </c>
      <c r="B2721" s="625" t="str">
        <f>[1]Database!$A2721</f>
        <v>CLW-SWEX-230-P-GRY-S</v>
      </c>
      <c r="J2721" s="329" t="str">
        <f ca="1">IFERROR(VLOOKUP(ROWS($J$2:J2721),$A$2:$B$7000,2,0),"")</f>
        <v>CLW-SWEX-230-P-BRN-S</v>
      </c>
    </row>
    <row r="2722" spans="1:10">
      <c r="A2722" s="330">
        <f ca="1">IF(ISNUMBER(SEARCH($L$2,[1]Database!$A2722)),MAX($A$1:A2721)+1,0)</f>
        <v>2718</v>
      </c>
      <c r="B2722" s="625" t="str">
        <f>[1]Database!$A2722</f>
        <v>CLW-SWEX-230-P-DSK-T</v>
      </c>
      <c r="J2722" s="329" t="str">
        <f ca="1">IFERROR(VLOOKUP(ROWS($J$2:J2722),$A$2:$B$7000,2,0),"")</f>
        <v>CLW-SWEX-230-P-B-T</v>
      </c>
    </row>
    <row r="2723" spans="1:10">
      <c r="A2723" s="330">
        <f ca="1">IF(ISNUMBER(SEARCH($L$2,[1]Database!$A2723)),MAX($A$1:A2722)+1,0)</f>
        <v>2719</v>
      </c>
      <c r="B2723" s="625" t="str">
        <f>[1]Database!$A2723</f>
        <v>CLW-SWEX-230-P-DA-S</v>
      </c>
      <c r="J2723" s="329" t="str">
        <f ca="1">IFERROR(VLOOKUP(ROWS($J$2:J2723),$A$2:$B$7000,2,0),"")</f>
        <v>CLW-SWEX-230-P-B-S</v>
      </c>
    </row>
    <row r="2724" spans="1:10">
      <c r="A2724" s="330">
        <f ca="1">IF(ISNUMBER(SEARCH($L$2,[1]Database!$A2724)),MAX($A$1:A2723)+1,0)</f>
        <v>2720</v>
      </c>
      <c r="B2724" s="625" t="str">
        <f>[1]Database!$A2724</f>
        <v>CLW-SWEX-230-P-BRN-S</v>
      </c>
      <c r="J2724" s="329" t="str">
        <f ca="1">IFERROR(VLOOKUP(ROWS($J$2:J2724),$A$2:$B$7000,2,0),"")</f>
        <v>CLW-SWEX-230-P-A-T</v>
      </c>
    </row>
    <row r="2725" spans="1:10">
      <c r="A2725" s="330">
        <f ca="1">IF(ISNUMBER(SEARCH($L$2,[1]Database!$A2725)),MAX($A$1:A2724)+1,0)</f>
        <v>2721</v>
      </c>
      <c r="B2725" s="625" t="str">
        <f>[1]Database!$A2725</f>
        <v>CLW-SWEX-230-P-B-T</v>
      </c>
      <c r="J2725" s="329" t="str">
        <f ca="1">IFERROR(VLOOKUP(ROWS($J$2:J2725),$A$2:$B$7000,2,0),"")</f>
        <v>CLW-SWEX-230-P-A-S</v>
      </c>
    </row>
    <row r="2726" spans="1:10">
      <c r="A2726" s="330">
        <f ca="1">IF(ISNUMBER(SEARCH($L$2,[1]Database!$A2726)),MAX($A$1:A2725)+1,0)</f>
        <v>2722</v>
      </c>
      <c r="B2726" s="625" t="str">
        <f>[1]Database!$A2726</f>
        <v>CLW-SWEX-230-P-B-S</v>
      </c>
      <c r="J2726" s="329" t="str">
        <f ca="1">IFERROR(VLOOKUP(ROWS($J$2:J2726),$A$2:$B$7000,2,0),"")</f>
        <v>CLW-SWEX-P-W-T</v>
      </c>
    </row>
    <row r="2727" spans="1:10">
      <c r="A2727" s="330">
        <f ca="1">IF(ISNUMBER(SEARCH($L$2,[1]Database!$A2727)),MAX($A$1:A2726)+1,0)</f>
        <v>2723</v>
      </c>
      <c r="B2727" s="625" t="str">
        <f>[1]Database!$A2727</f>
        <v>CLW-SWEX-230-P-A-T</v>
      </c>
      <c r="J2727" s="329" t="str">
        <f ca="1">IFERROR(VLOOKUP(ROWS($J$2:J2727),$A$2:$B$7000,2,0),"")</f>
        <v>CLW-SWEX-P-W-S</v>
      </c>
    </row>
    <row r="2728" spans="1:10">
      <c r="A2728" s="330">
        <f ca="1">IF(ISNUMBER(SEARCH($L$2,[1]Database!$A2728)),MAX($A$1:A2727)+1,0)</f>
        <v>2724</v>
      </c>
      <c r="B2728" s="625" t="str">
        <f>[1]Database!$A2728</f>
        <v>CLW-SWEX-230-P-A-S</v>
      </c>
      <c r="J2728" s="329" t="str">
        <f ca="1">IFERROR(VLOOKUP(ROWS($J$2:J2728),$A$2:$B$7000,2,0),"")</f>
        <v>CLW-SWEX-P-LAT-T</v>
      </c>
    </row>
    <row r="2729" spans="1:10">
      <c r="A2729" s="330">
        <f ca="1">IF(ISNUMBER(SEARCH($L$2,[1]Database!$A2729)),MAX($A$1:A2728)+1,0)</f>
        <v>2725</v>
      </c>
      <c r="B2729" s="625" t="str">
        <f>[1]Database!$A2729</f>
        <v>CLW-SWEX-P-W-T</v>
      </c>
      <c r="J2729" s="329" t="str">
        <f ca="1">IFERROR(VLOOKUP(ROWS($J$2:J2729),$A$2:$B$7000,2,0),"")</f>
        <v>CLW-SWEX-P-IVR-S</v>
      </c>
    </row>
    <row r="2730" spans="1:10">
      <c r="A2730" s="330">
        <f ca="1">IF(ISNUMBER(SEARCH($L$2,[1]Database!$A2730)),MAX($A$1:A2729)+1,0)</f>
        <v>2726</v>
      </c>
      <c r="B2730" s="625" t="str">
        <f>[1]Database!$A2730</f>
        <v>CLW-SWEX-P-W-S</v>
      </c>
      <c r="J2730" s="329" t="str">
        <f ca="1">IFERROR(VLOOKUP(ROWS($J$2:J2730),$A$2:$B$7000,2,0),"")</f>
        <v>CLW-SWEX-P-GRY-S</v>
      </c>
    </row>
    <row r="2731" spans="1:10">
      <c r="A2731" s="330">
        <f ca="1">IF(ISNUMBER(SEARCH($L$2,[1]Database!$A2731)),MAX($A$1:A2730)+1,0)</f>
        <v>2727</v>
      </c>
      <c r="B2731" s="625" t="str">
        <f>[1]Database!$A2731</f>
        <v>CLW-SWEX-P-LAT-T</v>
      </c>
      <c r="J2731" s="329" t="str">
        <f ca="1">IFERROR(VLOOKUP(ROWS($J$2:J2731),$A$2:$B$7000,2,0),"")</f>
        <v>CLW-SWEX-P-DSK-T</v>
      </c>
    </row>
    <row r="2732" spans="1:10">
      <c r="A2732" s="330">
        <f ca="1">IF(ISNUMBER(SEARCH($L$2,[1]Database!$A2732)),MAX($A$1:A2731)+1,0)</f>
        <v>2728</v>
      </c>
      <c r="B2732" s="625" t="str">
        <f>[1]Database!$A2732</f>
        <v>CLW-SWEX-P-IVR-S</v>
      </c>
      <c r="J2732" s="329" t="str">
        <f ca="1">IFERROR(VLOOKUP(ROWS($J$2:J2732),$A$2:$B$7000,2,0),"")</f>
        <v>CLW-SWEX-P-DA-S</v>
      </c>
    </row>
    <row r="2733" spans="1:10">
      <c r="A2733" s="330">
        <f ca="1">IF(ISNUMBER(SEARCH($L$2,[1]Database!$A2733)),MAX($A$1:A2732)+1,0)</f>
        <v>2729</v>
      </c>
      <c r="B2733" s="625" t="str">
        <f>[1]Database!$A2733</f>
        <v>CLW-SWEX-P-GRY-S</v>
      </c>
      <c r="J2733" s="329" t="str">
        <f ca="1">IFERROR(VLOOKUP(ROWS($J$2:J2733),$A$2:$B$7000,2,0),"")</f>
        <v>CLW-SWEX-P-BRN-S</v>
      </c>
    </row>
    <row r="2734" spans="1:10">
      <c r="A2734" s="330">
        <f ca="1">IF(ISNUMBER(SEARCH($L$2,[1]Database!$A2734)),MAX($A$1:A2733)+1,0)</f>
        <v>2730</v>
      </c>
      <c r="B2734" s="625" t="str">
        <f>[1]Database!$A2734</f>
        <v>CLW-SWEX-P-DSK-T</v>
      </c>
      <c r="J2734" s="329" t="str">
        <f ca="1">IFERROR(VLOOKUP(ROWS($J$2:J2734),$A$2:$B$7000,2,0),"")</f>
        <v>CLW-SWEX-P-B-T</v>
      </c>
    </row>
    <row r="2735" spans="1:10">
      <c r="A2735" s="330">
        <f ca="1">IF(ISNUMBER(SEARCH($L$2,[1]Database!$A2735)),MAX($A$1:A2734)+1,0)</f>
        <v>2731</v>
      </c>
      <c r="B2735" s="625" t="str">
        <f>[1]Database!$A2735</f>
        <v>CLW-SWEX-P-DA-S</v>
      </c>
      <c r="J2735" s="329" t="str">
        <f ca="1">IFERROR(VLOOKUP(ROWS($J$2:J2735),$A$2:$B$7000,2,0),"")</f>
        <v>CLW-SWEX-P-B-S</v>
      </c>
    </row>
    <row r="2736" spans="1:10">
      <c r="A2736" s="330">
        <f ca="1">IF(ISNUMBER(SEARCH($L$2,[1]Database!$A2736)),MAX($A$1:A2735)+1,0)</f>
        <v>2732</v>
      </c>
      <c r="B2736" s="625" t="str">
        <f>[1]Database!$A2736</f>
        <v>CLW-SWEX-P-BRN-S</v>
      </c>
      <c r="J2736" s="329" t="str">
        <f ca="1">IFERROR(VLOOKUP(ROWS($J$2:J2736),$A$2:$B$7000,2,0),"")</f>
        <v>CLW-SWEX-P-A-T</v>
      </c>
    </row>
    <row r="2737" spans="1:10">
      <c r="A2737" s="330">
        <f ca="1">IF(ISNUMBER(SEARCH($L$2,[1]Database!$A2737)),MAX($A$1:A2736)+1,0)</f>
        <v>2733</v>
      </c>
      <c r="B2737" s="625" t="str">
        <f>[1]Database!$A2737</f>
        <v>CLW-SWEX-P-B-T</v>
      </c>
      <c r="J2737" s="329" t="str">
        <f ca="1">IFERROR(VLOOKUP(ROWS($J$2:J2737),$A$2:$B$7000,2,0),"")</f>
        <v>CLW-SWEX-P-A-S</v>
      </c>
    </row>
    <row r="2738" spans="1:10">
      <c r="A2738" s="330">
        <f ca="1">IF(ISNUMBER(SEARCH($L$2,[1]Database!$A2738)),MAX($A$1:A2737)+1,0)</f>
        <v>2734</v>
      </c>
      <c r="B2738" s="625" t="str">
        <f>[1]Database!$A2738</f>
        <v>CLW-SWEX-P-B-S</v>
      </c>
      <c r="J2738" s="329" t="str">
        <f ca="1">IFERROR(VLOOKUP(ROWS($J$2:J2738),$A$2:$B$7000,2,0),"")</f>
        <v>CLW-DIMSWEX-P-W-T</v>
      </c>
    </row>
    <row r="2739" spans="1:10">
      <c r="A2739" s="330">
        <f ca="1">IF(ISNUMBER(SEARCH($L$2,[1]Database!$A2739)),MAX($A$1:A2738)+1,0)</f>
        <v>2735</v>
      </c>
      <c r="B2739" s="625" t="str">
        <f>[1]Database!$A2739</f>
        <v>CLW-SWEX-P-A-T</v>
      </c>
      <c r="J2739" s="329" t="str">
        <f ca="1">IFERROR(VLOOKUP(ROWS($J$2:J2739),$A$2:$B$7000,2,0),"")</f>
        <v>CLW-DIMSWEX-P-W-S</v>
      </c>
    </row>
    <row r="2740" spans="1:10">
      <c r="A2740" s="330">
        <f ca="1">IF(ISNUMBER(SEARCH($L$2,[1]Database!$A2740)),MAX($A$1:A2739)+1,0)</f>
        <v>2736</v>
      </c>
      <c r="B2740" s="625" t="str">
        <f>[1]Database!$A2740</f>
        <v>CLW-SWEX-P-A-S</v>
      </c>
      <c r="J2740" s="329" t="str">
        <f ca="1">IFERROR(VLOOKUP(ROWS($J$2:J2740),$A$2:$B$7000,2,0),"")</f>
        <v>CLW-DIMSWEX-P-LAT-T</v>
      </c>
    </row>
    <row r="2741" spans="1:10">
      <c r="A2741" s="330">
        <f ca="1">IF(ISNUMBER(SEARCH($L$2,[1]Database!$A2741)),MAX($A$1:A2740)+1,0)</f>
        <v>2737</v>
      </c>
      <c r="B2741" s="625" t="str">
        <f>[1]Database!$A2741</f>
        <v>CLW-DIMSWEX-P-W-T</v>
      </c>
      <c r="J2741" s="329" t="str">
        <f ca="1">IFERROR(VLOOKUP(ROWS($J$2:J2741),$A$2:$B$7000,2,0),"")</f>
        <v>CLW-DIMSWEX-P-IVR-S</v>
      </c>
    </row>
    <row r="2742" spans="1:10">
      <c r="A2742" s="330">
        <f ca="1">IF(ISNUMBER(SEARCH($L$2,[1]Database!$A2742)),MAX($A$1:A2741)+1,0)</f>
        <v>2738</v>
      </c>
      <c r="B2742" s="625" t="str">
        <f>[1]Database!$A2742</f>
        <v>CLW-DIMSWEX-P-W-S</v>
      </c>
      <c r="J2742" s="329" t="str">
        <f ca="1">IFERROR(VLOOKUP(ROWS($J$2:J2742),$A$2:$B$7000,2,0),"")</f>
        <v>CLW-DIMSWEX-P-GRY-S</v>
      </c>
    </row>
    <row r="2743" spans="1:10">
      <c r="A2743" s="330">
        <f ca="1">IF(ISNUMBER(SEARCH($L$2,[1]Database!$A2743)),MAX($A$1:A2742)+1,0)</f>
        <v>2739</v>
      </c>
      <c r="B2743" s="625" t="str">
        <f>[1]Database!$A2743</f>
        <v>CLW-DIMSWEX-P-LAT-T</v>
      </c>
      <c r="J2743" s="329" t="str">
        <f ca="1">IFERROR(VLOOKUP(ROWS($J$2:J2743),$A$2:$B$7000,2,0),"")</f>
        <v>CLW-DIMSWEX-P-DSK-T</v>
      </c>
    </row>
    <row r="2744" spans="1:10">
      <c r="A2744" s="330">
        <f ca="1">IF(ISNUMBER(SEARCH($L$2,[1]Database!$A2744)),MAX($A$1:A2743)+1,0)</f>
        <v>2740</v>
      </c>
      <c r="B2744" s="625" t="str">
        <f>[1]Database!$A2744</f>
        <v>CLW-DIMSWEX-P-IVR-S</v>
      </c>
      <c r="J2744" s="329" t="str">
        <f ca="1">IFERROR(VLOOKUP(ROWS($J$2:J2744),$A$2:$B$7000,2,0),"")</f>
        <v>CLW-DIMSWEX-P-DA-S</v>
      </c>
    </row>
    <row r="2745" spans="1:10">
      <c r="A2745" s="330">
        <f ca="1">IF(ISNUMBER(SEARCH($L$2,[1]Database!$A2745)),MAX($A$1:A2744)+1,0)</f>
        <v>2741</v>
      </c>
      <c r="B2745" s="625" t="str">
        <f>[1]Database!$A2745</f>
        <v>CLW-DIMSWEX-P-GRY-S</v>
      </c>
      <c r="J2745" s="329" t="str">
        <f ca="1">IFERROR(VLOOKUP(ROWS($J$2:J2745),$A$2:$B$7000,2,0),"")</f>
        <v>CLW-DIMSWEX-P-BRN-S</v>
      </c>
    </row>
    <row r="2746" spans="1:10">
      <c r="A2746" s="330">
        <f ca="1">IF(ISNUMBER(SEARCH($L$2,[1]Database!$A2746)),MAX($A$1:A2745)+1,0)</f>
        <v>2742</v>
      </c>
      <c r="B2746" s="625" t="str">
        <f>[1]Database!$A2746</f>
        <v>CLW-DIMSWEX-P-DSK-T</v>
      </c>
      <c r="J2746" s="329" t="str">
        <f ca="1">IFERROR(VLOOKUP(ROWS($J$2:J2746),$A$2:$B$7000,2,0),"")</f>
        <v>CLW-DIMSWEX-P-B-T</v>
      </c>
    </row>
    <row r="2747" spans="1:10">
      <c r="A2747" s="330">
        <f ca="1">IF(ISNUMBER(SEARCH($L$2,[1]Database!$A2747)),MAX($A$1:A2746)+1,0)</f>
        <v>2743</v>
      </c>
      <c r="B2747" s="625" t="str">
        <f>[1]Database!$A2747</f>
        <v>CLW-DIMSWEX-P-DA-S</v>
      </c>
      <c r="J2747" s="329" t="str">
        <f ca="1">IFERROR(VLOOKUP(ROWS($J$2:J2747),$A$2:$B$7000,2,0),"")</f>
        <v>CLW-DIMSWEX-P-B-S</v>
      </c>
    </row>
    <row r="2748" spans="1:10">
      <c r="A2748" s="330">
        <f ca="1">IF(ISNUMBER(SEARCH($L$2,[1]Database!$A2748)),MAX($A$1:A2747)+1,0)</f>
        <v>2744</v>
      </c>
      <c r="B2748" s="625" t="str">
        <f>[1]Database!$A2748</f>
        <v>CLW-DIMSWEX-P-BRN-S</v>
      </c>
      <c r="J2748" s="329" t="str">
        <f ca="1">IFERROR(VLOOKUP(ROWS($J$2:J2748),$A$2:$B$7000,2,0),"")</f>
        <v>CLW-DIMSWEX-P-A-T</v>
      </c>
    </row>
    <row r="2749" spans="1:10">
      <c r="A2749" s="330">
        <f ca="1">IF(ISNUMBER(SEARCH($L$2,[1]Database!$A2749)),MAX($A$1:A2748)+1,0)</f>
        <v>2745</v>
      </c>
      <c r="B2749" s="625" t="str">
        <f>[1]Database!$A2749</f>
        <v>CLW-DIMSWEX-P-B-T</v>
      </c>
      <c r="J2749" s="329" t="str">
        <f ca="1">IFERROR(VLOOKUP(ROWS($J$2:J2749),$A$2:$B$7000,2,0),"")</f>
        <v>CLW-DIMSWEX-P-A-S</v>
      </c>
    </row>
    <row r="2750" spans="1:10">
      <c r="A2750" s="330">
        <f ca="1">IF(ISNUMBER(SEARCH($L$2,[1]Database!$A2750)),MAX($A$1:A2749)+1,0)</f>
        <v>2746</v>
      </c>
      <c r="B2750" s="625" t="str">
        <f>[1]Database!$A2750</f>
        <v>CLW-DIMSWEX-P-B-S</v>
      </c>
      <c r="J2750" s="329" t="str">
        <f ca="1">IFERROR(VLOOKUP(ROWS($J$2:J2750),$A$2:$B$7000,2,0),"")</f>
        <v>CLW-DELVEX-277-P-W-T</v>
      </c>
    </row>
    <row r="2751" spans="1:10">
      <c r="A2751" s="330">
        <f ca="1">IF(ISNUMBER(SEARCH($L$2,[1]Database!$A2751)),MAX($A$1:A2750)+1,0)</f>
        <v>2747</v>
      </c>
      <c r="B2751" s="625" t="str">
        <f>[1]Database!$A2751</f>
        <v>CLW-DIMSWEX-P-A-T</v>
      </c>
      <c r="J2751" s="329" t="str">
        <f ca="1">IFERROR(VLOOKUP(ROWS($J$2:J2751),$A$2:$B$7000,2,0),"")</f>
        <v>CLW-DELVEX-277-P-W-S</v>
      </c>
    </row>
    <row r="2752" spans="1:10">
      <c r="A2752" s="330">
        <f ca="1">IF(ISNUMBER(SEARCH($L$2,[1]Database!$A2752)),MAX($A$1:A2751)+1,0)</f>
        <v>2748</v>
      </c>
      <c r="B2752" s="625" t="str">
        <f>[1]Database!$A2752</f>
        <v>CLW-DIMSWEX-P-A-S</v>
      </c>
      <c r="J2752" s="329" t="str">
        <f ca="1">IFERROR(VLOOKUP(ROWS($J$2:J2752),$A$2:$B$7000,2,0),"")</f>
        <v>CLW-DELVEX-277-P-LAT-T</v>
      </c>
    </row>
    <row r="2753" spans="1:10">
      <c r="A2753" s="330">
        <f ca="1">IF(ISNUMBER(SEARCH($L$2,[1]Database!$A2753)),MAX($A$1:A2752)+1,0)</f>
        <v>2749</v>
      </c>
      <c r="B2753" s="625" t="str">
        <f>[1]Database!$A2753</f>
        <v>CLW-DELVEX-277-P-W-T</v>
      </c>
      <c r="J2753" s="329" t="str">
        <f ca="1">IFERROR(VLOOKUP(ROWS($J$2:J2753),$A$2:$B$7000,2,0),"")</f>
        <v>CLW-DELVEX-277-P-IVR-S</v>
      </c>
    </row>
    <row r="2754" spans="1:10">
      <c r="A2754" s="330">
        <f ca="1">IF(ISNUMBER(SEARCH($L$2,[1]Database!$A2754)),MAX($A$1:A2753)+1,0)</f>
        <v>2750</v>
      </c>
      <c r="B2754" s="625" t="str">
        <f>[1]Database!$A2754</f>
        <v>CLW-DELVEX-277-P-W-S</v>
      </c>
      <c r="J2754" s="329" t="str">
        <f ca="1">IFERROR(VLOOKUP(ROWS($J$2:J2754),$A$2:$B$7000,2,0),"")</f>
        <v>CLW-DELVEX-277-P-GRY-S</v>
      </c>
    </row>
    <row r="2755" spans="1:10">
      <c r="A2755" s="330">
        <f ca="1">IF(ISNUMBER(SEARCH($L$2,[1]Database!$A2755)),MAX($A$1:A2754)+1,0)</f>
        <v>2751</v>
      </c>
      <c r="B2755" s="625" t="str">
        <f>[1]Database!$A2755</f>
        <v>CLW-DELVEX-277-P-LAT-T</v>
      </c>
      <c r="J2755" s="329" t="str">
        <f ca="1">IFERROR(VLOOKUP(ROWS($J$2:J2755),$A$2:$B$7000,2,0),"")</f>
        <v>CLW-DELVEX-277-P-DSK-T</v>
      </c>
    </row>
    <row r="2756" spans="1:10">
      <c r="A2756" s="330">
        <f ca="1">IF(ISNUMBER(SEARCH($L$2,[1]Database!$A2756)),MAX($A$1:A2755)+1,0)</f>
        <v>2752</v>
      </c>
      <c r="B2756" s="625" t="str">
        <f>[1]Database!$A2756</f>
        <v>CLW-DELVEX-277-P-IVR-S</v>
      </c>
      <c r="J2756" s="329" t="str">
        <f ca="1">IFERROR(VLOOKUP(ROWS($J$2:J2756),$A$2:$B$7000,2,0),"")</f>
        <v>CLW-DELVEX-277-P-DA-S</v>
      </c>
    </row>
    <row r="2757" spans="1:10">
      <c r="A2757" s="330">
        <f ca="1">IF(ISNUMBER(SEARCH($L$2,[1]Database!$A2757)),MAX($A$1:A2756)+1,0)</f>
        <v>2753</v>
      </c>
      <c r="B2757" s="625" t="str">
        <f>[1]Database!$A2757</f>
        <v>CLW-DELVEX-277-P-GRY-S</v>
      </c>
      <c r="J2757" s="329" t="str">
        <f ca="1">IFERROR(VLOOKUP(ROWS($J$2:J2757),$A$2:$B$7000,2,0),"")</f>
        <v>CLW-DELVEX-277-P-BRN-S</v>
      </c>
    </row>
    <row r="2758" spans="1:10">
      <c r="A2758" s="330">
        <f ca="1">IF(ISNUMBER(SEARCH($L$2,[1]Database!$A2758)),MAX($A$1:A2757)+1,0)</f>
        <v>2754</v>
      </c>
      <c r="B2758" s="625" t="str">
        <f>[1]Database!$A2758</f>
        <v>CLW-DELVEX-277-P-DSK-T</v>
      </c>
      <c r="J2758" s="329" t="str">
        <f ca="1">IFERROR(VLOOKUP(ROWS($J$2:J2758),$A$2:$B$7000,2,0),"")</f>
        <v>CLW-DELVEX-277-P-B-T</v>
      </c>
    </row>
    <row r="2759" spans="1:10">
      <c r="A2759" s="330">
        <f ca="1">IF(ISNUMBER(SEARCH($L$2,[1]Database!$A2759)),MAX($A$1:A2758)+1,0)</f>
        <v>2755</v>
      </c>
      <c r="B2759" s="625" t="str">
        <f>[1]Database!$A2759</f>
        <v>CLW-DELVEX-277-P-DA-S</v>
      </c>
      <c r="J2759" s="329" t="str">
        <f ca="1">IFERROR(VLOOKUP(ROWS($J$2:J2759),$A$2:$B$7000,2,0),"")</f>
        <v>CLW-DELVEX-277-P-B-S</v>
      </c>
    </row>
    <row r="2760" spans="1:10">
      <c r="A2760" s="330">
        <f ca="1">IF(ISNUMBER(SEARCH($L$2,[1]Database!$A2760)),MAX($A$1:A2759)+1,0)</f>
        <v>2756</v>
      </c>
      <c r="B2760" s="625" t="str">
        <f>[1]Database!$A2760</f>
        <v>CLW-DELVEX-277-P-BRN-S</v>
      </c>
      <c r="J2760" s="329" t="str">
        <f ca="1">IFERROR(VLOOKUP(ROWS($J$2:J2760),$A$2:$B$7000,2,0),"")</f>
        <v>CLW-DELVEX-277-P-A-T</v>
      </c>
    </row>
    <row r="2761" spans="1:10">
      <c r="A2761" s="330">
        <f ca="1">IF(ISNUMBER(SEARCH($L$2,[1]Database!$A2761)),MAX($A$1:A2760)+1,0)</f>
        <v>2757</v>
      </c>
      <c r="B2761" s="625" t="str">
        <f>[1]Database!$A2761</f>
        <v>CLW-DELVEX-277-P-B-T</v>
      </c>
      <c r="J2761" s="329" t="str">
        <f ca="1">IFERROR(VLOOKUP(ROWS($J$2:J2761),$A$2:$B$7000,2,0),"")</f>
        <v>CLW-DELVEX-277-P-A-S</v>
      </c>
    </row>
    <row r="2762" spans="1:10">
      <c r="A2762" s="330">
        <f ca="1">IF(ISNUMBER(SEARCH($L$2,[1]Database!$A2762)),MAX($A$1:A2761)+1,0)</f>
        <v>2758</v>
      </c>
      <c r="B2762" s="625" t="str">
        <f>[1]Database!$A2762</f>
        <v>CLW-DELVEX-277-P-B-S</v>
      </c>
      <c r="J2762" s="329" t="str">
        <f ca="1">IFERROR(VLOOKUP(ROWS($J$2:J2762),$A$2:$B$7000,2,0),"")</f>
        <v>CLW-DELVEX-230-P-W-T</v>
      </c>
    </row>
    <row r="2763" spans="1:10">
      <c r="A2763" s="330">
        <f ca="1">IF(ISNUMBER(SEARCH($L$2,[1]Database!$A2763)),MAX($A$1:A2762)+1,0)</f>
        <v>2759</v>
      </c>
      <c r="B2763" s="625" t="str">
        <f>[1]Database!$A2763</f>
        <v>CLW-DELVEX-277-P-A-T</v>
      </c>
      <c r="J2763" s="329" t="str">
        <f ca="1">IFERROR(VLOOKUP(ROWS($J$2:J2763),$A$2:$B$7000,2,0),"")</f>
        <v>CLW-DELVEX-230-P-W-S</v>
      </c>
    </row>
    <row r="2764" spans="1:10">
      <c r="A2764" s="330">
        <f ca="1">IF(ISNUMBER(SEARCH($L$2,[1]Database!$A2764)),MAX($A$1:A2763)+1,0)</f>
        <v>2760</v>
      </c>
      <c r="B2764" s="625" t="str">
        <f>[1]Database!$A2764</f>
        <v>CLW-DELVEX-277-P-A-S</v>
      </c>
      <c r="J2764" s="329" t="str">
        <f ca="1">IFERROR(VLOOKUP(ROWS($J$2:J2764),$A$2:$B$7000,2,0),"")</f>
        <v>CLW-DELVEX-230-P-LAT-T</v>
      </c>
    </row>
    <row r="2765" spans="1:10">
      <c r="A2765" s="330">
        <f ca="1">IF(ISNUMBER(SEARCH($L$2,[1]Database!$A2765)),MAX($A$1:A2764)+1,0)</f>
        <v>2761</v>
      </c>
      <c r="B2765" s="625" t="str">
        <f>[1]Database!$A2765</f>
        <v>CLW-DELVEX-230-P-W-T</v>
      </c>
      <c r="J2765" s="329" t="str">
        <f ca="1">IFERROR(VLOOKUP(ROWS($J$2:J2765),$A$2:$B$7000,2,0),"")</f>
        <v>CLW-DELVEX-230-P-IVR-S</v>
      </c>
    </row>
    <row r="2766" spans="1:10">
      <c r="A2766" s="330">
        <f ca="1">IF(ISNUMBER(SEARCH($L$2,[1]Database!$A2766)),MAX($A$1:A2765)+1,0)</f>
        <v>2762</v>
      </c>
      <c r="B2766" s="625" t="str">
        <f>[1]Database!$A2766</f>
        <v>CLW-DELVEX-230-P-W-S</v>
      </c>
      <c r="J2766" s="329" t="str">
        <f ca="1">IFERROR(VLOOKUP(ROWS($J$2:J2766),$A$2:$B$7000,2,0),"")</f>
        <v>CLW-DELVEX-230-P-GRY-S</v>
      </c>
    </row>
    <row r="2767" spans="1:10">
      <c r="A2767" s="330">
        <f ca="1">IF(ISNUMBER(SEARCH($L$2,[1]Database!$A2767)),MAX($A$1:A2766)+1,0)</f>
        <v>2763</v>
      </c>
      <c r="B2767" s="625" t="str">
        <f>[1]Database!$A2767</f>
        <v>CLW-DELVEX-230-P-LAT-T</v>
      </c>
      <c r="J2767" s="329" t="str">
        <f ca="1">IFERROR(VLOOKUP(ROWS($J$2:J2767),$A$2:$B$7000,2,0),"")</f>
        <v>CLW-DELVEX-230-P-DSK-T</v>
      </c>
    </row>
    <row r="2768" spans="1:10">
      <c r="A2768" s="330">
        <f ca="1">IF(ISNUMBER(SEARCH($L$2,[1]Database!$A2768)),MAX($A$1:A2767)+1,0)</f>
        <v>2764</v>
      </c>
      <c r="B2768" s="625" t="str">
        <f>[1]Database!$A2768</f>
        <v>CLW-DELVEX-230-P-IVR-S</v>
      </c>
      <c r="J2768" s="329" t="str">
        <f ca="1">IFERROR(VLOOKUP(ROWS($J$2:J2768),$A$2:$B$7000,2,0),"")</f>
        <v>CLW-DELVEX-230-P-DA-S</v>
      </c>
    </row>
    <row r="2769" spans="1:10">
      <c r="A2769" s="330">
        <f ca="1">IF(ISNUMBER(SEARCH($L$2,[1]Database!$A2769)),MAX($A$1:A2768)+1,0)</f>
        <v>2765</v>
      </c>
      <c r="B2769" s="625" t="str">
        <f>[1]Database!$A2769</f>
        <v>CLW-DELVEX-230-P-GRY-S</v>
      </c>
      <c r="J2769" s="329" t="str">
        <f ca="1">IFERROR(VLOOKUP(ROWS($J$2:J2769),$A$2:$B$7000,2,0),"")</f>
        <v>CLW-DELVEX-230-P-BRN-S</v>
      </c>
    </row>
    <row r="2770" spans="1:10">
      <c r="A2770" s="330">
        <f ca="1">IF(ISNUMBER(SEARCH($L$2,[1]Database!$A2770)),MAX($A$1:A2769)+1,0)</f>
        <v>2766</v>
      </c>
      <c r="B2770" s="625" t="str">
        <f>[1]Database!$A2770</f>
        <v>CLW-DELVEX-230-P-DSK-T</v>
      </c>
      <c r="J2770" s="329" t="str">
        <f ca="1">IFERROR(VLOOKUP(ROWS($J$2:J2770),$A$2:$B$7000,2,0),"")</f>
        <v>CLW-DELVEX-230-P-B-T</v>
      </c>
    </row>
    <row r="2771" spans="1:10">
      <c r="A2771" s="330">
        <f ca="1">IF(ISNUMBER(SEARCH($L$2,[1]Database!$A2771)),MAX($A$1:A2770)+1,0)</f>
        <v>2767</v>
      </c>
      <c r="B2771" s="625" t="str">
        <f>[1]Database!$A2771</f>
        <v>CLW-DELVEX-230-P-DA-S</v>
      </c>
      <c r="J2771" s="329" t="str">
        <f ca="1">IFERROR(VLOOKUP(ROWS($J$2:J2771),$A$2:$B$7000,2,0),"")</f>
        <v>CLW-DELVEX-230-P-B-S</v>
      </c>
    </row>
    <row r="2772" spans="1:10">
      <c r="A2772" s="330">
        <f ca="1">IF(ISNUMBER(SEARCH($L$2,[1]Database!$A2772)),MAX($A$1:A2771)+1,0)</f>
        <v>2768</v>
      </c>
      <c r="B2772" s="625" t="str">
        <f>[1]Database!$A2772</f>
        <v>CLW-DELVEX-230-P-BRN-S</v>
      </c>
      <c r="J2772" s="329" t="str">
        <f ca="1">IFERROR(VLOOKUP(ROWS($J$2:J2772),$A$2:$B$7000,2,0),"")</f>
        <v>CLW-DELVEX-230-P-A-T</v>
      </c>
    </row>
    <row r="2773" spans="1:10">
      <c r="A2773" s="330">
        <f ca="1">IF(ISNUMBER(SEARCH($L$2,[1]Database!$A2773)),MAX($A$1:A2772)+1,0)</f>
        <v>2769</v>
      </c>
      <c r="B2773" s="625" t="str">
        <f>[1]Database!$A2773</f>
        <v>CLW-DELVEX-230-P-B-T</v>
      </c>
      <c r="J2773" s="329" t="str">
        <f ca="1">IFERROR(VLOOKUP(ROWS($J$2:J2773),$A$2:$B$7000,2,0),"")</f>
        <v>CLW-DELVEX-230-P-A-S</v>
      </c>
    </row>
    <row r="2774" spans="1:10">
      <c r="A2774" s="330">
        <f ca="1">IF(ISNUMBER(SEARCH($L$2,[1]Database!$A2774)),MAX($A$1:A2773)+1,0)</f>
        <v>2770</v>
      </c>
      <c r="B2774" s="625" t="str">
        <f>[1]Database!$A2774</f>
        <v>CLW-DELVEX-230-P-B-S</v>
      </c>
      <c r="J2774" s="329" t="str">
        <f ca="1">IFERROR(VLOOKUP(ROWS($J$2:J2774),$A$2:$B$7000,2,0),"")</f>
        <v>CLW-DELVEX-P-W-T</v>
      </c>
    </row>
    <row r="2775" spans="1:10">
      <c r="A2775" s="330">
        <f ca="1">IF(ISNUMBER(SEARCH($L$2,[1]Database!$A2775)),MAX($A$1:A2774)+1,0)</f>
        <v>2771</v>
      </c>
      <c r="B2775" s="625" t="str">
        <f>[1]Database!$A2775</f>
        <v>CLW-DELVEX-230-P-A-T</v>
      </c>
      <c r="J2775" s="329" t="str">
        <f ca="1">IFERROR(VLOOKUP(ROWS($J$2:J2775),$A$2:$B$7000,2,0),"")</f>
        <v>CLW-DELVEX-P-W-S</v>
      </c>
    </row>
    <row r="2776" spans="1:10">
      <c r="A2776" s="330">
        <f ca="1">IF(ISNUMBER(SEARCH($L$2,[1]Database!$A2776)),MAX($A$1:A2775)+1,0)</f>
        <v>2772</v>
      </c>
      <c r="B2776" s="625" t="str">
        <f>[1]Database!$A2776</f>
        <v>CLW-DELVEX-230-P-A-S</v>
      </c>
      <c r="J2776" s="329" t="str">
        <f ca="1">IFERROR(VLOOKUP(ROWS($J$2:J2776),$A$2:$B$7000,2,0),"")</f>
        <v>CLW-DELVEX-P-LAT-T</v>
      </c>
    </row>
    <row r="2777" spans="1:10">
      <c r="A2777" s="330">
        <f ca="1">IF(ISNUMBER(SEARCH($L$2,[1]Database!$A2777)),MAX($A$1:A2776)+1,0)</f>
        <v>2773</v>
      </c>
      <c r="B2777" s="625" t="str">
        <f>[1]Database!$A2777</f>
        <v>CLW-DELVEX-P-W-T</v>
      </c>
      <c r="J2777" s="329" t="str">
        <f ca="1">IFERROR(VLOOKUP(ROWS($J$2:J2777),$A$2:$B$7000,2,0),"")</f>
        <v>CLW-DELVEX-P-IVR-S</v>
      </c>
    </row>
    <row r="2778" spans="1:10">
      <c r="A2778" s="330">
        <f ca="1">IF(ISNUMBER(SEARCH($L$2,[1]Database!$A2778)),MAX($A$1:A2777)+1,0)</f>
        <v>2774</v>
      </c>
      <c r="B2778" s="625" t="str">
        <f>[1]Database!$A2778</f>
        <v>CLW-DELVEX-P-W-S</v>
      </c>
      <c r="J2778" s="329" t="str">
        <f ca="1">IFERROR(VLOOKUP(ROWS($J$2:J2778),$A$2:$B$7000,2,0),"")</f>
        <v>CLW-DELVEX-P-GRY-S</v>
      </c>
    </row>
    <row r="2779" spans="1:10">
      <c r="A2779" s="330">
        <f ca="1">IF(ISNUMBER(SEARCH($L$2,[1]Database!$A2779)),MAX($A$1:A2778)+1,0)</f>
        <v>2775</v>
      </c>
      <c r="B2779" s="625" t="str">
        <f>[1]Database!$A2779</f>
        <v>CLW-DELVEX-P-LAT-T</v>
      </c>
      <c r="J2779" s="329" t="str">
        <f ca="1">IFERROR(VLOOKUP(ROWS($J$2:J2779),$A$2:$B$7000,2,0),"")</f>
        <v>CLW-DELVEX-P-DSK-T</v>
      </c>
    </row>
    <row r="2780" spans="1:10">
      <c r="A2780" s="330">
        <f ca="1">IF(ISNUMBER(SEARCH($L$2,[1]Database!$A2780)),MAX($A$1:A2779)+1,0)</f>
        <v>2776</v>
      </c>
      <c r="B2780" s="625" t="str">
        <f>[1]Database!$A2780</f>
        <v>CLW-DELVEX-P-IVR-S</v>
      </c>
      <c r="J2780" s="329" t="str">
        <f ca="1">IFERROR(VLOOKUP(ROWS($J$2:J2780),$A$2:$B$7000,2,0),"")</f>
        <v>CLW-DELVEX-P-DA-S</v>
      </c>
    </row>
    <row r="2781" spans="1:10">
      <c r="A2781" s="330">
        <f ca="1">IF(ISNUMBER(SEARCH($L$2,[1]Database!$A2781)),MAX($A$1:A2780)+1,0)</f>
        <v>2777</v>
      </c>
      <c r="B2781" s="625" t="str">
        <f>[1]Database!$A2781</f>
        <v>CLW-DELVEX-P-GRY-S</v>
      </c>
      <c r="J2781" s="329" t="str">
        <f ca="1">IFERROR(VLOOKUP(ROWS($J$2:J2781),$A$2:$B$7000,2,0),"")</f>
        <v>CLW-DELVEX-P-BRN-S</v>
      </c>
    </row>
    <row r="2782" spans="1:10">
      <c r="A2782" s="330">
        <f ca="1">IF(ISNUMBER(SEARCH($L$2,[1]Database!$A2782)),MAX($A$1:A2781)+1,0)</f>
        <v>2778</v>
      </c>
      <c r="B2782" s="625" t="str">
        <f>[1]Database!$A2782</f>
        <v>CLW-DELVEX-P-DSK-T</v>
      </c>
      <c r="J2782" s="329" t="str">
        <f ca="1">IFERROR(VLOOKUP(ROWS($J$2:J2782),$A$2:$B$7000,2,0),"")</f>
        <v>CLW-DELVEX-P-B-T</v>
      </c>
    </row>
    <row r="2783" spans="1:10">
      <c r="A2783" s="330">
        <f ca="1">IF(ISNUMBER(SEARCH($L$2,[1]Database!$A2783)),MAX($A$1:A2782)+1,0)</f>
        <v>2779</v>
      </c>
      <c r="B2783" s="625" t="str">
        <f>[1]Database!$A2783</f>
        <v>CLW-DELVEX-P-DA-S</v>
      </c>
      <c r="J2783" s="329" t="str">
        <f ca="1">IFERROR(VLOOKUP(ROWS($J$2:J2783),$A$2:$B$7000,2,0),"")</f>
        <v>CLW-DELVEX-P-B-S</v>
      </c>
    </row>
    <row r="2784" spans="1:10">
      <c r="A2784" s="330">
        <f ca="1">IF(ISNUMBER(SEARCH($L$2,[1]Database!$A2784)),MAX($A$1:A2783)+1,0)</f>
        <v>2780</v>
      </c>
      <c r="B2784" s="625" t="str">
        <f>[1]Database!$A2784</f>
        <v>CLW-DELVEX-P-BRN-S</v>
      </c>
      <c r="J2784" s="329" t="str">
        <f ca="1">IFERROR(VLOOKUP(ROWS($J$2:J2784),$A$2:$B$7000,2,0),"")</f>
        <v>CLW-DELVEX-P-A-T</v>
      </c>
    </row>
    <row r="2785" spans="1:10">
      <c r="A2785" s="330">
        <f ca="1">IF(ISNUMBER(SEARCH($L$2,[1]Database!$A2785)),MAX($A$1:A2784)+1,0)</f>
        <v>2781</v>
      </c>
      <c r="B2785" s="625" t="str">
        <f>[1]Database!$A2785</f>
        <v>CLW-DELVEX-P-B-T</v>
      </c>
      <c r="J2785" s="329" t="str">
        <f ca="1">IFERROR(VLOOKUP(ROWS($J$2:J2785),$A$2:$B$7000,2,0),"")</f>
        <v>CLW-DELVEX-P-A-S</v>
      </c>
    </row>
    <row r="2786" spans="1:10">
      <c r="A2786" s="330">
        <f ca="1">IF(ISNUMBER(SEARCH($L$2,[1]Database!$A2786)),MAX($A$1:A2785)+1,0)</f>
        <v>2782</v>
      </c>
      <c r="B2786" s="625" t="str">
        <f>[1]Database!$A2786</f>
        <v>CLW-DELVEX-P-B-S</v>
      </c>
      <c r="J2786" s="329" t="str">
        <f ca="1">IFERROR(VLOOKUP(ROWS($J$2:J2786),$A$2:$B$7000,2,0),"")</f>
        <v>CLW-DIMEX-277-P-W-T</v>
      </c>
    </row>
    <row r="2787" spans="1:10">
      <c r="A2787" s="330">
        <f ca="1">IF(ISNUMBER(SEARCH($L$2,[1]Database!$A2787)),MAX($A$1:A2786)+1,0)</f>
        <v>2783</v>
      </c>
      <c r="B2787" s="625" t="str">
        <f>[1]Database!$A2787</f>
        <v>CLW-DELVEX-P-A-T</v>
      </c>
      <c r="J2787" s="329" t="str">
        <f ca="1">IFERROR(VLOOKUP(ROWS($J$2:J2787),$A$2:$B$7000,2,0),"")</f>
        <v>CLW-DIMEX-277-P-W-S</v>
      </c>
    </row>
    <row r="2788" spans="1:10">
      <c r="A2788" s="330">
        <f ca="1">IF(ISNUMBER(SEARCH($L$2,[1]Database!$A2788)),MAX($A$1:A2787)+1,0)</f>
        <v>2784</v>
      </c>
      <c r="B2788" s="625" t="str">
        <f>[1]Database!$A2788</f>
        <v>CLW-DELVEX-P-A-S</v>
      </c>
      <c r="J2788" s="329" t="str">
        <f ca="1">IFERROR(VLOOKUP(ROWS($J$2:J2788),$A$2:$B$7000,2,0),"")</f>
        <v>CLW-DIMEX-277-P-LAT-T</v>
      </c>
    </row>
    <row r="2789" spans="1:10">
      <c r="A2789" s="330">
        <f ca="1">IF(ISNUMBER(SEARCH($L$2,[1]Database!$A2789)),MAX($A$1:A2788)+1,0)</f>
        <v>2785</v>
      </c>
      <c r="B2789" s="625" t="str">
        <f>[1]Database!$A2789</f>
        <v>CLW-DIMEX-277-P-W-T</v>
      </c>
      <c r="J2789" s="329" t="str">
        <f ca="1">IFERROR(VLOOKUP(ROWS($J$2:J2789),$A$2:$B$7000,2,0),"")</f>
        <v>CLW-DIMEX-277-P-IVR-S</v>
      </c>
    </row>
    <row r="2790" spans="1:10">
      <c r="A2790" s="330">
        <f ca="1">IF(ISNUMBER(SEARCH($L$2,[1]Database!$A2790)),MAX($A$1:A2789)+1,0)</f>
        <v>2786</v>
      </c>
      <c r="B2790" s="625" t="str">
        <f>[1]Database!$A2790</f>
        <v>CLW-DIMEX-277-P-W-S</v>
      </c>
      <c r="J2790" s="329" t="str">
        <f ca="1">IFERROR(VLOOKUP(ROWS($J$2:J2790),$A$2:$B$7000,2,0),"")</f>
        <v>CLW-DIMEX-277-P-GRY-S</v>
      </c>
    </row>
    <row r="2791" spans="1:10">
      <c r="A2791" s="330">
        <f ca="1">IF(ISNUMBER(SEARCH($L$2,[1]Database!$A2791)),MAX($A$1:A2790)+1,0)</f>
        <v>2787</v>
      </c>
      <c r="B2791" s="625" t="str">
        <f>[1]Database!$A2791</f>
        <v>CLW-DIMEX-277-P-LAT-T</v>
      </c>
      <c r="J2791" s="329" t="str">
        <f ca="1">IFERROR(VLOOKUP(ROWS($J$2:J2791),$A$2:$B$7000,2,0),"")</f>
        <v>CLW-DIMEX-277-P-DSK-T</v>
      </c>
    </row>
    <row r="2792" spans="1:10">
      <c r="A2792" s="330">
        <f ca="1">IF(ISNUMBER(SEARCH($L$2,[1]Database!$A2792)),MAX($A$1:A2791)+1,0)</f>
        <v>2788</v>
      </c>
      <c r="B2792" s="625" t="str">
        <f>[1]Database!$A2792</f>
        <v>CLW-DIMEX-277-P-IVR-S</v>
      </c>
      <c r="J2792" s="329" t="str">
        <f ca="1">IFERROR(VLOOKUP(ROWS($J$2:J2792),$A$2:$B$7000,2,0),"")</f>
        <v>CLW-DIMEX-277-P-DA-S</v>
      </c>
    </row>
    <row r="2793" spans="1:10">
      <c r="A2793" s="330">
        <f ca="1">IF(ISNUMBER(SEARCH($L$2,[1]Database!$A2793)),MAX($A$1:A2792)+1,0)</f>
        <v>2789</v>
      </c>
      <c r="B2793" s="625" t="str">
        <f>[1]Database!$A2793</f>
        <v>CLW-DIMEX-277-P-GRY-S</v>
      </c>
      <c r="J2793" s="329" t="str">
        <f ca="1">IFERROR(VLOOKUP(ROWS($J$2:J2793),$A$2:$B$7000,2,0),"")</f>
        <v>CLW-DIMEX-277-P-BRN-S</v>
      </c>
    </row>
    <row r="2794" spans="1:10">
      <c r="A2794" s="330">
        <f ca="1">IF(ISNUMBER(SEARCH($L$2,[1]Database!$A2794)),MAX($A$1:A2793)+1,0)</f>
        <v>2790</v>
      </c>
      <c r="B2794" s="625" t="str">
        <f>[1]Database!$A2794</f>
        <v>CLW-DIMEX-277-P-DSK-T</v>
      </c>
      <c r="J2794" s="329" t="str">
        <f ca="1">IFERROR(VLOOKUP(ROWS($J$2:J2794),$A$2:$B$7000,2,0),"")</f>
        <v>CLW-DIMEX-277-P-B-T</v>
      </c>
    </row>
    <row r="2795" spans="1:10">
      <c r="A2795" s="330">
        <f ca="1">IF(ISNUMBER(SEARCH($L$2,[1]Database!$A2795)),MAX($A$1:A2794)+1,0)</f>
        <v>2791</v>
      </c>
      <c r="B2795" s="625" t="str">
        <f>[1]Database!$A2795</f>
        <v>CLW-DIMEX-277-P-DA-S</v>
      </c>
      <c r="J2795" s="329" t="str">
        <f ca="1">IFERROR(VLOOKUP(ROWS($J$2:J2795),$A$2:$B$7000,2,0),"")</f>
        <v>CLW-DIMEX-277-P-B-S</v>
      </c>
    </row>
    <row r="2796" spans="1:10">
      <c r="A2796" s="330">
        <f ca="1">IF(ISNUMBER(SEARCH($L$2,[1]Database!$A2796)),MAX($A$1:A2795)+1,0)</f>
        <v>2792</v>
      </c>
      <c r="B2796" s="625" t="str">
        <f>[1]Database!$A2796</f>
        <v>CLW-DIMEX-277-P-BRN-S</v>
      </c>
      <c r="J2796" s="329" t="str">
        <f ca="1">IFERROR(VLOOKUP(ROWS($J$2:J2796),$A$2:$B$7000,2,0),"")</f>
        <v>CLW-DIMEX-277-P-A-T</v>
      </c>
    </row>
    <row r="2797" spans="1:10">
      <c r="A2797" s="330">
        <f ca="1">IF(ISNUMBER(SEARCH($L$2,[1]Database!$A2797)),MAX($A$1:A2796)+1,0)</f>
        <v>2793</v>
      </c>
      <c r="B2797" s="625" t="str">
        <f>[1]Database!$A2797</f>
        <v>CLW-DIMEX-277-P-B-T</v>
      </c>
      <c r="J2797" s="329" t="str">
        <f ca="1">IFERROR(VLOOKUP(ROWS($J$2:J2797),$A$2:$B$7000,2,0),"")</f>
        <v>CLW-DIMEX-277-P-A-S</v>
      </c>
    </row>
    <row r="2798" spans="1:10">
      <c r="A2798" s="330">
        <f ca="1">IF(ISNUMBER(SEARCH($L$2,[1]Database!$A2798)),MAX($A$1:A2797)+1,0)</f>
        <v>2794</v>
      </c>
      <c r="B2798" s="625" t="str">
        <f>[1]Database!$A2798</f>
        <v>CLW-DIMEX-277-P-B-S</v>
      </c>
      <c r="J2798" s="329" t="str">
        <f ca="1">IFERROR(VLOOKUP(ROWS($J$2:J2798),$A$2:$B$7000,2,0),"")</f>
        <v>CLW-DIMEX-230-P-W-T</v>
      </c>
    </row>
    <row r="2799" spans="1:10">
      <c r="A2799" s="330">
        <f ca="1">IF(ISNUMBER(SEARCH($L$2,[1]Database!$A2799)),MAX($A$1:A2798)+1,0)</f>
        <v>2795</v>
      </c>
      <c r="B2799" s="625" t="str">
        <f>[1]Database!$A2799</f>
        <v>CLW-DIMEX-277-P-A-T</v>
      </c>
      <c r="J2799" s="329" t="str">
        <f ca="1">IFERROR(VLOOKUP(ROWS($J$2:J2799),$A$2:$B$7000,2,0),"")</f>
        <v>CLW-DIMEX-230-P-W-S</v>
      </c>
    </row>
    <row r="2800" spans="1:10">
      <c r="A2800" s="330">
        <f ca="1">IF(ISNUMBER(SEARCH($L$2,[1]Database!$A2800)),MAX($A$1:A2799)+1,0)</f>
        <v>2796</v>
      </c>
      <c r="B2800" s="625" t="str">
        <f>[1]Database!$A2800</f>
        <v>CLW-DIMEX-277-P-A-S</v>
      </c>
      <c r="J2800" s="329" t="str">
        <f ca="1">IFERROR(VLOOKUP(ROWS($J$2:J2800),$A$2:$B$7000,2,0),"")</f>
        <v>CLW-DIMEX-230-P-LAT-T</v>
      </c>
    </row>
    <row r="2801" spans="1:10">
      <c r="A2801" s="330">
        <f ca="1">IF(ISNUMBER(SEARCH($L$2,[1]Database!$A2801)),MAX($A$1:A2800)+1,0)</f>
        <v>2797</v>
      </c>
      <c r="B2801" s="625" t="str">
        <f>[1]Database!$A2801</f>
        <v>CLW-DIMEX-230-P-W-T</v>
      </c>
      <c r="J2801" s="329" t="str">
        <f ca="1">IFERROR(VLOOKUP(ROWS($J$2:J2801),$A$2:$B$7000,2,0),"")</f>
        <v>CLW-DIMEX-230-P-IVR-S</v>
      </c>
    </row>
    <row r="2802" spans="1:10">
      <c r="A2802" s="330">
        <f ca="1">IF(ISNUMBER(SEARCH($L$2,[1]Database!$A2802)),MAX($A$1:A2801)+1,0)</f>
        <v>2798</v>
      </c>
      <c r="B2802" s="625" t="str">
        <f>[1]Database!$A2802</f>
        <v>CLW-DIMEX-230-P-W-S</v>
      </c>
      <c r="J2802" s="329" t="str">
        <f ca="1">IFERROR(VLOOKUP(ROWS($J$2:J2802),$A$2:$B$7000,2,0),"")</f>
        <v>CLW-DIMEX-230-P-GRY-S</v>
      </c>
    </row>
    <row r="2803" spans="1:10">
      <c r="A2803" s="330">
        <f ca="1">IF(ISNUMBER(SEARCH($L$2,[1]Database!$A2803)),MAX($A$1:A2802)+1,0)</f>
        <v>2799</v>
      </c>
      <c r="B2803" s="625" t="str">
        <f>[1]Database!$A2803</f>
        <v>CLW-DIMEX-230-P-LAT-T</v>
      </c>
      <c r="J2803" s="329" t="str">
        <f ca="1">IFERROR(VLOOKUP(ROWS($J$2:J2803),$A$2:$B$7000,2,0),"")</f>
        <v>CLW-DIMEX-230-P-DSK-T</v>
      </c>
    </row>
    <row r="2804" spans="1:10">
      <c r="A2804" s="330">
        <f ca="1">IF(ISNUMBER(SEARCH($L$2,[1]Database!$A2804)),MAX($A$1:A2803)+1,0)</f>
        <v>2800</v>
      </c>
      <c r="B2804" s="625" t="str">
        <f>[1]Database!$A2804</f>
        <v>CLW-DIMEX-230-P-IVR-S</v>
      </c>
      <c r="J2804" s="329" t="str">
        <f ca="1">IFERROR(VLOOKUP(ROWS($J$2:J2804),$A$2:$B$7000,2,0),"")</f>
        <v>CLW-DIMEX-230-P-DA-S</v>
      </c>
    </row>
    <row r="2805" spans="1:10">
      <c r="A2805" s="330">
        <f ca="1">IF(ISNUMBER(SEARCH($L$2,[1]Database!$A2805)),MAX($A$1:A2804)+1,0)</f>
        <v>2801</v>
      </c>
      <c r="B2805" s="625" t="str">
        <f>[1]Database!$A2805</f>
        <v>CLW-DIMEX-230-P-GRY-S</v>
      </c>
      <c r="J2805" s="329" t="str">
        <f ca="1">IFERROR(VLOOKUP(ROWS($J$2:J2805),$A$2:$B$7000,2,0),"")</f>
        <v>CLW-DIMEX-230-P-BRN-S</v>
      </c>
    </row>
    <row r="2806" spans="1:10">
      <c r="A2806" s="330">
        <f ca="1">IF(ISNUMBER(SEARCH($L$2,[1]Database!$A2806)),MAX($A$1:A2805)+1,0)</f>
        <v>2802</v>
      </c>
      <c r="B2806" s="625" t="str">
        <f>[1]Database!$A2806</f>
        <v>CLW-DIMEX-230-P-DSK-T</v>
      </c>
      <c r="J2806" s="329" t="str">
        <f ca="1">IFERROR(VLOOKUP(ROWS($J$2:J2806),$A$2:$B$7000,2,0),"")</f>
        <v>CLW-DIMEX-230-P-B-T</v>
      </c>
    </row>
    <row r="2807" spans="1:10">
      <c r="A2807" s="330">
        <f ca="1">IF(ISNUMBER(SEARCH($L$2,[1]Database!$A2807)),MAX($A$1:A2806)+1,0)</f>
        <v>2803</v>
      </c>
      <c r="B2807" s="625" t="str">
        <f>[1]Database!$A2807</f>
        <v>CLW-DIMEX-230-P-DA-S</v>
      </c>
      <c r="J2807" s="329" t="str">
        <f ca="1">IFERROR(VLOOKUP(ROWS($J$2:J2807),$A$2:$B$7000,2,0),"")</f>
        <v>CLW-DIMEX-230-P-B-S</v>
      </c>
    </row>
    <row r="2808" spans="1:10">
      <c r="A2808" s="330">
        <f ca="1">IF(ISNUMBER(SEARCH($L$2,[1]Database!$A2808)),MAX($A$1:A2807)+1,0)</f>
        <v>2804</v>
      </c>
      <c r="B2808" s="625" t="str">
        <f>[1]Database!$A2808</f>
        <v>CLW-DIMEX-230-P-BRN-S</v>
      </c>
      <c r="J2808" s="329" t="str">
        <f ca="1">IFERROR(VLOOKUP(ROWS($J$2:J2808),$A$2:$B$7000,2,0),"")</f>
        <v>CLW-DIMEX-230-P-A-T</v>
      </c>
    </row>
    <row r="2809" spans="1:10">
      <c r="A2809" s="330">
        <f ca="1">IF(ISNUMBER(SEARCH($L$2,[1]Database!$A2809)),MAX($A$1:A2808)+1,0)</f>
        <v>2805</v>
      </c>
      <c r="B2809" s="625" t="str">
        <f>[1]Database!$A2809</f>
        <v>CLW-DIMEX-230-P-B-T</v>
      </c>
      <c r="J2809" s="329" t="str">
        <f ca="1">IFERROR(VLOOKUP(ROWS($J$2:J2809),$A$2:$B$7000,2,0),"")</f>
        <v>CLW-DIMEX-230-P-A-S</v>
      </c>
    </row>
    <row r="2810" spans="1:10">
      <c r="A2810" s="330">
        <f ca="1">IF(ISNUMBER(SEARCH($L$2,[1]Database!$A2810)),MAX($A$1:A2809)+1,0)</f>
        <v>2806</v>
      </c>
      <c r="B2810" s="625" t="str">
        <f>[1]Database!$A2810</f>
        <v>CLW-DIMEX-230-P-B-S</v>
      </c>
      <c r="J2810" s="329" t="str">
        <f ca="1">IFERROR(VLOOKUP(ROWS($J$2:J2810),$A$2:$B$7000,2,0),"")</f>
        <v>CLW-DIMEX-P-W-T</v>
      </c>
    </row>
    <row r="2811" spans="1:10">
      <c r="A2811" s="330">
        <f ca="1">IF(ISNUMBER(SEARCH($L$2,[1]Database!$A2811)),MAX($A$1:A2810)+1,0)</f>
        <v>2807</v>
      </c>
      <c r="B2811" s="625" t="str">
        <f>[1]Database!$A2811</f>
        <v>CLW-DIMEX-230-P-A-T</v>
      </c>
      <c r="J2811" s="329" t="str">
        <f ca="1">IFERROR(VLOOKUP(ROWS($J$2:J2811),$A$2:$B$7000,2,0),"")</f>
        <v>CLW-DIMEX-P-W-S</v>
      </c>
    </row>
    <row r="2812" spans="1:10">
      <c r="A2812" s="330">
        <f ca="1">IF(ISNUMBER(SEARCH($L$2,[1]Database!$A2812)),MAX($A$1:A2811)+1,0)</f>
        <v>2808</v>
      </c>
      <c r="B2812" s="625" t="str">
        <f>[1]Database!$A2812</f>
        <v>CLW-DIMEX-230-P-A-S</v>
      </c>
      <c r="J2812" s="329" t="str">
        <f ca="1">IFERROR(VLOOKUP(ROWS($J$2:J2812),$A$2:$B$7000,2,0),"")</f>
        <v>CLW-DIMEX-P-LAT-T</v>
      </c>
    </row>
    <row r="2813" spans="1:10">
      <c r="A2813" s="330">
        <f ca="1">IF(ISNUMBER(SEARCH($L$2,[1]Database!$A2813)),MAX($A$1:A2812)+1,0)</f>
        <v>2809</v>
      </c>
      <c r="B2813" s="625" t="str">
        <f>[1]Database!$A2813</f>
        <v>CLW-DIMEX-P-W-T</v>
      </c>
      <c r="J2813" s="329" t="str">
        <f ca="1">IFERROR(VLOOKUP(ROWS($J$2:J2813),$A$2:$B$7000,2,0),"")</f>
        <v>CLW-DIMEX-P-IVR-S</v>
      </c>
    </row>
    <row r="2814" spans="1:10">
      <c r="A2814" s="330">
        <f ca="1">IF(ISNUMBER(SEARCH($L$2,[1]Database!$A2814)),MAX($A$1:A2813)+1,0)</f>
        <v>2810</v>
      </c>
      <c r="B2814" s="625" t="str">
        <f>[1]Database!$A2814</f>
        <v>CLW-DIMEX-P-W-S</v>
      </c>
      <c r="J2814" s="329" t="str">
        <f ca="1">IFERROR(VLOOKUP(ROWS($J$2:J2814),$A$2:$B$7000,2,0),"")</f>
        <v>CLW-DIMEX-P-GRY-S</v>
      </c>
    </row>
    <row r="2815" spans="1:10">
      <c r="A2815" s="330">
        <f ca="1">IF(ISNUMBER(SEARCH($L$2,[1]Database!$A2815)),MAX($A$1:A2814)+1,0)</f>
        <v>2811</v>
      </c>
      <c r="B2815" s="625" t="str">
        <f>[1]Database!$A2815</f>
        <v>CLW-DIMEX-P-LAT-T</v>
      </c>
      <c r="J2815" s="329" t="str">
        <f ca="1">IFERROR(VLOOKUP(ROWS($J$2:J2815),$A$2:$B$7000,2,0),"")</f>
        <v>CLW-DIMEX-P-DSK-T</v>
      </c>
    </row>
    <row r="2816" spans="1:10">
      <c r="A2816" s="330">
        <f ca="1">IF(ISNUMBER(SEARCH($L$2,[1]Database!$A2816)),MAX($A$1:A2815)+1,0)</f>
        <v>2812</v>
      </c>
      <c r="B2816" s="625" t="str">
        <f>[1]Database!$A2816</f>
        <v>CLW-DIMEX-P-IVR-S</v>
      </c>
      <c r="J2816" s="329" t="str">
        <f ca="1">IFERROR(VLOOKUP(ROWS($J$2:J2816),$A$2:$B$7000,2,0),"")</f>
        <v>CLW-DIMEX-P-DA-S</v>
      </c>
    </row>
    <row r="2817" spans="1:10">
      <c r="A2817" s="330">
        <f ca="1">IF(ISNUMBER(SEARCH($L$2,[1]Database!$A2817)),MAX($A$1:A2816)+1,0)</f>
        <v>2813</v>
      </c>
      <c r="B2817" s="625" t="str">
        <f>[1]Database!$A2817</f>
        <v>CLW-DIMEX-P-GRY-S</v>
      </c>
      <c r="J2817" s="329" t="str">
        <f ca="1">IFERROR(VLOOKUP(ROWS($J$2:J2817),$A$2:$B$7000,2,0),"")</f>
        <v>CLW-DIMEX-P-BRN-S</v>
      </c>
    </row>
    <row r="2818" spans="1:10">
      <c r="A2818" s="330">
        <f ca="1">IF(ISNUMBER(SEARCH($L$2,[1]Database!$A2818)),MAX($A$1:A2817)+1,0)</f>
        <v>2814</v>
      </c>
      <c r="B2818" s="625" t="str">
        <f>[1]Database!$A2818</f>
        <v>CLW-DIMEX-P-DSK-T</v>
      </c>
      <c r="J2818" s="329" t="str">
        <f ca="1">IFERROR(VLOOKUP(ROWS($J$2:J2818),$A$2:$B$7000,2,0),"")</f>
        <v>CLW-DIMEX-P-B-T</v>
      </c>
    </row>
    <row r="2819" spans="1:10">
      <c r="A2819" s="330">
        <f ca="1">IF(ISNUMBER(SEARCH($L$2,[1]Database!$A2819)),MAX($A$1:A2818)+1,0)</f>
        <v>2815</v>
      </c>
      <c r="B2819" s="625" t="str">
        <f>[1]Database!$A2819</f>
        <v>CLW-DIMEX-P-DA-S</v>
      </c>
      <c r="J2819" s="329" t="str">
        <f ca="1">IFERROR(VLOOKUP(ROWS($J$2:J2819),$A$2:$B$7000,2,0),"")</f>
        <v>CLW-DIMEX-P-B-S</v>
      </c>
    </row>
    <row r="2820" spans="1:10">
      <c r="A2820" s="330">
        <f ca="1">IF(ISNUMBER(SEARCH($L$2,[1]Database!$A2820)),MAX($A$1:A2819)+1,0)</f>
        <v>2816</v>
      </c>
      <c r="B2820" s="625" t="str">
        <f>[1]Database!$A2820</f>
        <v>CLW-DIMEX-P-BRN-S</v>
      </c>
      <c r="J2820" s="329" t="str">
        <f ca="1">IFERROR(VLOOKUP(ROWS($J$2:J2820),$A$2:$B$7000,2,0),"")</f>
        <v>CLW-DIMEX-P-A-T</v>
      </c>
    </row>
    <row r="2821" spans="1:10">
      <c r="A2821" s="330">
        <f ca="1">IF(ISNUMBER(SEARCH($L$2,[1]Database!$A2821)),MAX($A$1:A2820)+1,0)</f>
        <v>2817</v>
      </c>
      <c r="B2821" s="625" t="str">
        <f>[1]Database!$A2821</f>
        <v>CLW-DIMEX-P-B-T</v>
      </c>
      <c r="J2821" s="329" t="str">
        <f ca="1">IFERROR(VLOOKUP(ROWS($J$2:J2821),$A$2:$B$7000,2,0),"")</f>
        <v>CLW-DIMEX-P-A-S</v>
      </c>
    </row>
    <row r="2822" spans="1:10">
      <c r="A2822" s="330">
        <f ca="1">IF(ISNUMBER(SEARCH($L$2,[1]Database!$A2822)),MAX($A$1:A2821)+1,0)</f>
        <v>2818</v>
      </c>
      <c r="B2822" s="625" t="str">
        <f>[1]Database!$A2822</f>
        <v>CLW-DIMEX-P-B-S</v>
      </c>
      <c r="J2822" s="329" t="str">
        <f ca="1">IFERROR(VLOOKUP(ROWS($J$2:J2822),$A$2:$B$7000,2,0),"")</f>
        <v>C2N-CBV-P-W-T</v>
      </c>
    </row>
    <row r="2823" spans="1:10">
      <c r="A2823" s="330">
        <f ca="1">IF(ISNUMBER(SEARCH($L$2,[1]Database!$A2823)),MAX($A$1:A2822)+1,0)</f>
        <v>2819</v>
      </c>
      <c r="B2823" s="625" t="str">
        <f>[1]Database!$A2823</f>
        <v>CLW-DIMEX-P-A-T</v>
      </c>
      <c r="J2823" s="329" t="str">
        <f ca="1">IFERROR(VLOOKUP(ROWS($J$2:J2823),$A$2:$B$7000,2,0),"")</f>
        <v>C2N-CBV-P-B-T</v>
      </c>
    </row>
    <row r="2824" spans="1:10">
      <c r="A2824" s="330">
        <f ca="1">IF(ISNUMBER(SEARCH($L$2,[1]Database!$A2824)),MAX($A$1:A2823)+1,0)</f>
        <v>2820</v>
      </c>
      <c r="B2824" s="625" t="str">
        <f>[1]Database!$A2824</f>
        <v>CLW-DIMEX-P-A-S</v>
      </c>
      <c r="J2824" s="329" t="str">
        <f ca="1">IFERROR(VLOOKUP(ROWS($J$2:J2824),$A$2:$B$7000,2,0),"")</f>
        <v>C2N-CBD-P-W-T</v>
      </c>
    </row>
    <row r="2825" spans="1:10">
      <c r="A2825" s="330">
        <f ca="1">IF(ISNUMBER(SEARCH($L$2,[1]Database!$A2825)),MAX($A$1:A2824)+1,0)</f>
        <v>2821</v>
      </c>
      <c r="B2825" s="625" t="str">
        <f>[1]Database!$A2825</f>
        <v>C2N-CBV-P-W-T</v>
      </c>
      <c r="J2825" s="329" t="str">
        <f ca="1">IFERROR(VLOOKUP(ROWS($J$2:J2825),$A$2:$B$7000,2,0),"")</f>
        <v>C2N-CBD-P-W-S</v>
      </c>
    </row>
    <row r="2826" spans="1:10">
      <c r="A2826" s="330">
        <f ca="1">IF(ISNUMBER(SEARCH($L$2,[1]Database!$A2826)),MAX($A$1:A2825)+1,0)</f>
        <v>2822</v>
      </c>
      <c r="B2826" s="625" t="str">
        <f>[1]Database!$A2826</f>
        <v>C2N-CBV-P-B-T</v>
      </c>
      <c r="J2826" s="329" t="str">
        <f ca="1">IFERROR(VLOOKUP(ROWS($J$2:J2826),$A$2:$B$7000,2,0),"")</f>
        <v>C2N-CBD-P-LAT-T</v>
      </c>
    </row>
    <row r="2827" spans="1:10">
      <c r="A2827" s="330">
        <f ca="1">IF(ISNUMBER(SEARCH($L$2,[1]Database!$A2827)),MAX($A$1:A2826)+1,0)</f>
        <v>2823</v>
      </c>
      <c r="B2827" s="625" t="str">
        <f>[1]Database!$A2827</f>
        <v>C2N-CBD-P-W-T</v>
      </c>
      <c r="J2827" s="329" t="str">
        <f ca="1">IFERROR(VLOOKUP(ROWS($J$2:J2827),$A$2:$B$7000,2,0),"")</f>
        <v>C2N-CBD-P-IVR-S</v>
      </c>
    </row>
    <row r="2828" spans="1:10">
      <c r="A2828" s="330">
        <f ca="1">IF(ISNUMBER(SEARCH($L$2,[1]Database!$A2828)),MAX($A$1:A2827)+1,0)</f>
        <v>2824</v>
      </c>
      <c r="B2828" s="625" t="str">
        <f>[1]Database!$A2828</f>
        <v>C2N-CBD-P-W-S</v>
      </c>
      <c r="J2828" s="329" t="str">
        <f ca="1">IFERROR(VLOOKUP(ROWS($J$2:J2828),$A$2:$B$7000,2,0),"")</f>
        <v>C2N-CBD-P-GRY-S</v>
      </c>
    </row>
    <row r="2829" spans="1:10">
      <c r="A2829" s="330">
        <f ca="1">IF(ISNUMBER(SEARCH($L$2,[1]Database!$A2829)),MAX($A$1:A2828)+1,0)</f>
        <v>2825</v>
      </c>
      <c r="B2829" s="625" t="str">
        <f>[1]Database!$A2829</f>
        <v>C2N-CBD-P-LAT-T</v>
      </c>
      <c r="J2829" s="329" t="str">
        <f ca="1">IFERROR(VLOOKUP(ROWS($J$2:J2829),$A$2:$B$7000,2,0),"")</f>
        <v>C2N-CBD-P-DSK-T</v>
      </c>
    </row>
    <row r="2830" spans="1:10">
      <c r="A2830" s="330">
        <f ca="1">IF(ISNUMBER(SEARCH($L$2,[1]Database!$A2830)),MAX($A$1:A2829)+1,0)</f>
        <v>2826</v>
      </c>
      <c r="B2830" s="625" t="str">
        <f>[1]Database!$A2830</f>
        <v>C2N-CBD-P-IVR-S</v>
      </c>
      <c r="J2830" s="329" t="str">
        <f ca="1">IFERROR(VLOOKUP(ROWS($J$2:J2830),$A$2:$B$7000,2,0),"")</f>
        <v>C2N-CBD-P-DA-S</v>
      </c>
    </row>
    <row r="2831" spans="1:10">
      <c r="A2831" s="330">
        <f ca="1">IF(ISNUMBER(SEARCH($L$2,[1]Database!$A2831)),MAX($A$1:A2830)+1,0)</f>
        <v>2827</v>
      </c>
      <c r="B2831" s="625" t="str">
        <f>[1]Database!$A2831</f>
        <v>C2N-CBD-P-GRY-S</v>
      </c>
      <c r="J2831" s="329" t="str">
        <f ca="1">IFERROR(VLOOKUP(ROWS($J$2:J2831),$A$2:$B$7000,2,0),"")</f>
        <v>C2N-CBD-P-BRN-S</v>
      </c>
    </row>
    <row r="2832" spans="1:10">
      <c r="A2832" s="330">
        <f ca="1">IF(ISNUMBER(SEARCH($L$2,[1]Database!$A2832)),MAX($A$1:A2831)+1,0)</f>
        <v>2828</v>
      </c>
      <c r="B2832" s="625" t="str">
        <f>[1]Database!$A2832</f>
        <v>C2N-CBD-P-DSK-T</v>
      </c>
      <c r="J2832" s="329" t="str">
        <f ca="1">IFERROR(VLOOKUP(ROWS($J$2:J2832),$A$2:$B$7000,2,0),"")</f>
        <v>C2N-CBD-P-B-T</v>
      </c>
    </row>
    <row r="2833" spans="1:10">
      <c r="A2833" s="330">
        <f ca="1">IF(ISNUMBER(SEARCH($L$2,[1]Database!$A2833)),MAX($A$1:A2832)+1,0)</f>
        <v>2829</v>
      </c>
      <c r="B2833" s="625" t="str">
        <f>[1]Database!$A2833</f>
        <v>C2N-CBD-P-DA-S</v>
      </c>
      <c r="J2833" s="329" t="str">
        <f ca="1">IFERROR(VLOOKUP(ROWS($J$2:J2833),$A$2:$B$7000,2,0),"")</f>
        <v>C2N-CBD-P-B-S</v>
      </c>
    </row>
    <row r="2834" spans="1:10">
      <c r="A2834" s="330">
        <f ca="1">IF(ISNUMBER(SEARCH($L$2,[1]Database!$A2834)),MAX($A$1:A2833)+1,0)</f>
        <v>2830</v>
      </c>
      <c r="B2834" s="625" t="str">
        <f>[1]Database!$A2834</f>
        <v>C2N-CBD-P-BRN-S</v>
      </c>
      <c r="J2834" s="329" t="str">
        <f ca="1">IFERROR(VLOOKUP(ROWS($J$2:J2834),$A$2:$B$7000,2,0),"")</f>
        <v>C2N-CBD-P-A-T</v>
      </c>
    </row>
    <row r="2835" spans="1:10">
      <c r="A2835" s="330">
        <f ca="1">IF(ISNUMBER(SEARCH($L$2,[1]Database!$A2835)),MAX($A$1:A2834)+1,0)</f>
        <v>2831</v>
      </c>
      <c r="B2835" s="625" t="str">
        <f>[1]Database!$A2835</f>
        <v>C2N-CBD-P-B-T</v>
      </c>
      <c r="J2835" s="329" t="str">
        <f ca="1">IFERROR(VLOOKUP(ROWS($J$2:J2835),$A$2:$B$7000,2,0),"")</f>
        <v>C2N-CBD-P-A-S</v>
      </c>
    </row>
    <row r="2836" spans="1:10">
      <c r="A2836" s="330">
        <f ca="1">IF(ISNUMBER(SEARCH($L$2,[1]Database!$A2836)),MAX($A$1:A2835)+1,0)</f>
        <v>2832</v>
      </c>
      <c r="B2836" s="625" t="str">
        <f>[1]Database!$A2836</f>
        <v>C2N-CBD-P-B-S</v>
      </c>
      <c r="J2836" s="329" t="str">
        <f ca="1">IFERROR(VLOOKUP(ROWS($J$2:J2836),$A$2:$B$7000,2,0),"")</f>
        <v>C2N-CBF-P-W-T</v>
      </c>
    </row>
    <row r="2837" spans="1:10">
      <c r="A2837" s="330">
        <f ca="1">IF(ISNUMBER(SEARCH($L$2,[1]Database!$A2837)),MAX($A$1:A2836)+1,0)</f>
        <v>2833</v>
      </c>
      <c r="B2837" s="625" t="str">
        <f>[1]Database!$A2837</f>
        <v>C2N-CBD-P-A-T</v>
      </c>
      <c r="J2837" s="329" t="str">
        <f ca="1">IFERROR(VLOOKUP(ROWS($J$2:J2837),$A$2:$B$7000,2,0),"")</f>
        <v>C2N-CBF-P-LAT-T</v>
      </c>
    </row>
    <row r="2838" spans="1:10">
      <c r="A2838" s="330">
        <f ca="1">IF(ISNUMBER(SEARCH($L$2,[1]Database!$A2838)),MAX($A$1:A2837)+1,0)</f>
        <v>2834</v>
      </c>
      <c r="B2838" s="625" t="str">
        <f>[1]Database!$A2838</f>
        <v>C2N-CBD-P-A-S</v>
      </c>
      <c r="J2838" s="329" t="str">
        <f ca="1">IFERROR(VLOOKUP(ROWS($J$2:J2838),$A$2:$B$7000,2,0),"")</f>
        <v>C2N-CBF-P-DSK-T</v>
      </c>
    </row>
    <row r="2839" spans="1:10">
      <c r="A2839" s="330">
        <f ca="1">IF(ISNUMBER(SEARCH($L$2,[1]Database!$A2839)),MAX($A$1:A2838)+1,0)</f>
        <v>2835</v>
      </c>
      <c r="B2839" s="625" t="str">
        <f>[1]Database!$A2839</f>
        <v>C2N-CBF-P-W-T</v>
      </c>
      <c r="J2839" s="329" t="str">
        <f ca="1">IFERROR(VLOOKUP(ROWS($J$2:J2839),$A$2:$B$7000,2,0),"")</f>
        <v>C2N-CBF-P-B-T</v>
      </c>
    </row>
    <row r="2840" spans="1:10">
      <c r="A2840" s="330">
        <f ca="1">IF(ISNUMBER(SEARCH($L$2,[1]Database!$A2840)),MAX($A$1:A2839)+1,0)</f>
        <v>2836</v>
      </c>
      <c r="B2840" s="625" t="str">
        <f>[1]Database!$A2840</f>
        <v>C2N-CBF-P-LAT-T</v>
      </c>
      <c r="J2840" s="329" t="str">
        <f ca="1">IFERROR(VLOOKUP(ROWS($J$2:J2840),$A$2:$B$7000,2,0),"")</f>
        <v>C2N-CBF-P-A-T</v>
      </c>
    </row>
    <row r="2841" spans="1:10">
      <c r="A2841" s="330">
        <f ca="1">IF(ISNUMBER(SEARCH($L$2,[1]Database!$A2841)),MAX($A$1:A2840)+1,0)</f>
        <v>2837</v>
      </c>
      <c r="B2841" s="625" t="str">
        <f>[1]Database!$A2841</f>
        <v>C2N-CBF-P-DSK-T</v>
      </c>
      <c r="J2841" s="329" t="str">
        <f ca="1">IFERROR(VLOOKUP(ROWS($J$2:J2841),$A$2:$B$7000,2,0),"")</f>
        <v>INET-CBD-W-T</v>
      </c>
    </row>
    <row r="2842" spans="1:10">
      <c r="A2842" s="330">
        <f ca="1">IF(ISNUMBER(SEARCH($L$2,[1]Database!$A2842)),MAX($A$1:A2841)+1,0)</f>
        <v>2838</v>
      </c>
      <c r="B2842" s="625" t="str">
        <f>[1]Database!$A2842</f>
        <v>C2N-CBF-P-B-T</v>
      </c>
      <c r="J2842" s="329" t="str">
        <f ca="1">IFERROR(VLOOKUP(ROWS($J$2:J2842),$A$2:$B$7000,2,0),"")</f>
        <v>INET-CBD-W-S</v>
      </c>
    </row>
    <row r="2843" spans="1:10">
      <c r="A2843" s="330">
        <f ca="1">IF(ISNUMBER(SEARCH($L$2,[1]Database!$A2843)),MAX($A$1:A2842)+1,0)</f>
        <v>2839</v>
      </c>
      <c r="B2843" s="625" t="str">
        <f>[1]Database!$A2843</f>
        <v>C2N-CBF-P-A-T</v>
      </c>
      <c r="J2843" s="329" t="str">
        <f ca="1">IFERROR(VLOOKUP(ROWS($J$2:J2843),$A$2:$B$7000,2,0),"")</f>
        <v>INET-CBD-LAT-T</v>
      </c>
    </row>
    <row r="2844" spans="1:10">
      <c r="A2844" s="330">
        <f ca="1">IF(ISNUMBER(SEARCH($L$2,[1]Database!$A2844)),MAX($A$1:A2843)+1,0)</f>
        <v>2840</v>
      </c>
      <c r="B2844" s="625" t="str">
        <f>[1]Database!$A2844</f>
        <v>INET-CBD-W-T</v>
      </c>
      <c r="J2844" s="329" t="str">
        <f ca="1">IFERROR(VLOOKUP(ROWS($J$2:J2844),$A$2:$B$7000,2,0),"")</f>
        <v>INET-CBD-IVR-S</v>
      </c>
    </row>
    <row r="2845" spans="1:10">
      <c r="A2845" s="330">
        <f ca="1">IF(ISNUMBER(SEARCH($L$2,[1]Database!$A2845)),MAX($A$1:A2844)+1,0)</f>
        <v>2841</v>
      </c>
      <c r="B2845" s="625" t="str">
        <f>[1]Database!$A2845</f>
        <v>INET-CBD-W-S</v>
      </c>
      <c r="J2845" s="329" t="str">
        <f ca="1">IFERROR(VLOOKUP(ROWS($J$2:J2845),$A$2:$B$7000,2,0),"")</f>
        <v>INET-CBD-GRY-S</v>
      </c>
    </row>
    <row r="2846" spans="1:10">
      <c r="A2846" s="330">
        <f ca="1">IF(ISNUMBER(SEARCH($L$2,[1]Database!$A2846)),MAX($A$1:A2845)+1,0)</f>
        <v>2842</v>
      </c>
      <c r="B2846" s="625" t="str">
        <f>[1]Database!$A2846</f>
        <v>INET-CBD-LAT-T</v>
      </c>
      <c r="J2846" s="329" t="str">
        <f ca="1">IFERROR(VLOOKUP(ROWS($J$2:J2846),$A$2:$B$7000,2,0),"")</f>
        <v>INET-CBD-DSK-T</v>
      </c>
    </row>
    <row r="2847" spans="1:10">
      <c r="A2847" s="330">
        <f ca="1">IF(ISNUMBER(SEARCH($L$2,[1]Database!$A2847)),MAX($A$1:A2846)+1,0)</f>
        <v>2843</v>
      </c>
      <c r="B2847" s="625" t="str">
        <f>[1]Database!$A2847</f>
        <v>INET-CBD-IVR-S</v>
      </c>
      <c r="J2847" s="329" t="str">
        <f ca="1">IFERROR(VLOOKUP(ROWS($J$2:J2847),$A$2:$B$7000,2,0),"")</f>
        <v>INET-CBD-DA-S</v>
      </c>
    </row>
    <row r="2848" spans="1:10">
      <c r="A2848" s="330">
        <f ca="1">IF(ISNUMBER(SEARCH($L$2,[1]Database!$A2848)),MAX($A$1:A2847)+1,0)</f>
        <v>2844</v>
      </c>
      <c r="B2848" s="625" t="str">
        <f>[1]Database!$A2848</f>
        <v>INET-CBD-GRY-S</v>
      </c>
      <c r="J2848" s="329" t="str">
        <f ca="1">IFERROR(VLOOKUP(ROWS($J$2:J2848),$A$2:$B$7000,2,0),"")</f>
        <v>INET-CBD-BRN-S</v>
      </c>
    </row>
    <row r="2849" spans="1:10">
      <c r="A2849" s="330">
        <f ca="1">IF(ISNUMBER(SEARCH($L$2,[1]Database!$A2849)),MAX($A$1:A2848)+1,0)</f>
        <v>2845</v>
      </c>
      <c r="B2849" s="625" t="str">
        <f>[1]Database!$A2849</f>
        <v>INET-CBD-DSK-T</v>
      </c>
      <c r="J2849" s="329" t="str">
        <f ca="1">IFERROR(VLOOKUP(ROWS($J$2:J2849),$A$2:$B$7000,2,0),"")</f>
        <v>INET-CBD-B-T</v>
      </c>
    </row>
    <row r="2850" spans="1:10">
      <c r="A2850" s="330">
        <f ca="1">IF(ISNUMBER(SEARCH($L$2,[1]Database!$A2850)),MAX($A$1:A2849)+1,0)</f>
        <v>2846</v>
      </c>
      <c r="B2850" s="625" t="str">
        <f>[1]Database!$A2850</f>
        <v>INET-CBD-DA-S</v>
      </c>
      <c r="J2850" s="329" t="str">
        <f ca="1">IFERROR(VLOOKUP(ROWS($J$2:J2850),$A$2:$B$7000,2,0),"")</f>
        <v>INET-CBD-B-S</v>
      </c>
    </row>
    <row r="2851" spans="1:10">
      <c r="A2851" s="330">
        <f ca="1">IF(ISNUMBER(SEARCH($L$2,[1]Database!$A2851)),MAX($A$1:A2850)+1,0)</f>
        <v>2847</v>
      </c>
      <c r="B2851" s="625" t="str">
        <f>[1]Database!$A2851</f>
        <v>INET-CBD-BRN-S</v>
      </c>
      <c r="J2851" s="329" t="str">
        <f ca="1">IFERROR(VLOOKUP(ROWS($J$2:J2851),$A$2:$B$7000,2,0),"")</f>
        <v>INET-CBD-A-T</v>
      </c>
    </row>
    <row r="2852" spans="1:10">
      <c r="A2852" s="330">
        <f ca="1">IF(ISNUMBER(SEARCH($L$2,[1]Database!$A2852)),MAX($A$1:A2851)+1,0)</f>
        <v>2848</v>
      </c>
      <c r="B2852" s="625" t="str">
        <f>[1]Database!$A2852</f>
        <v>INET-CBD-B-T</v>
      </c>
      <c r="J2852" s="329" t="str">
        <f ca="1">IFERROR(VLOOKUP(ROWS($J$2:J2852),$A$2:$B$7000,2,0),"")</f>
        <v>INET-CBD-A-S</v>
      </c>
    </row>
    <row r="2853" spans="1:10">
      <c r="A2853" s="330">
        <f ca="1">IF(ISNUMBER(SEARCH($L$2,[1]Database!$A2853)),MAX($A$1:A2852)+1,0)</f>
        <v>2849</v>
      </c>
      <c r="B2853" s="625" t="str">
        <f>[1]Database!$A2853</f>
        <v>INET-CBD-B-S</v>
      </c>
      <c r="J2853" s="329" t="str">
        <f ca="1">IFERROR(VLOOKUP(ROWS($J$2:J2853),$A$2:$B$7000,2,0),"")</f>
        <v>INETI-CB-W-T</v>
      </c>
    </row>
    <row r="2854" spans="1:10">
      <c r="A2854" s="330">
        <f ca="1">IF(ISNUMBER(SEARCH($L$2,[1]Database!$A2854)),MAX($A$1:A2853)+1,0)</f>
        <v>2850</v>
      </c>
      <c r="B2854" s="625" t="str">
        <f>[1]Database!$A2854</f>
        <v>INET-CBD-A-T</v>
      </c>
      <c r="J2854" s="329" t="str">
        <f ca="1">IFERROR(VLOOKUP(ROWS($J$2:J2854),$A$2:$B$7000,2,0),"")</f>
        <v>INETI-CB-B-T</v>
      </c>
    </row>
    <row r="2855" spans="1:10">
      <c r="A2855" s="330">
        <f ca="1">IF(ISNUMBER(SEARCH($L$2,[1]Database!$A2855)),MAX($A$1:A2854)+1,0)</f>
        <v>2851</v>
      </c>
      <c r="B2855" s="625" t="str">
        <f>[1]Database!$A2855</f>
        <v>INET-CBD-A-S</v>
      </c>
      <c r="J2855" s="329" t="str">
        <f ca="1">IFERROR(VLOOKUP(ROWS($J$2:J2855),$A$2:$B$7000,2,0),"")</f>
        <v>INETI-CB-A-T</v>
      </c>
    </row>
    <row r="2856" spans="1:10">
      <c r="A2856" s="330">
        <f ca="1">IF(ISNUMBER(SEARCH($L$2,[1]Database!$A2856)),MAX($A$1:A2855)+1,0)</f>
        <v>2852</v>
      </c>
      <c r="B2856" s="625" t="str">
        <f>[1]Database!$A2856</f>
        <v>INETI-CB-W-T</v>
      </c>
      <c r="J2856" s="329" t="str">
        <f ca="1">IFERROR(VLOOKUP(ROWS($J$2:J2856),$A$2:$B$7000,2,0),"")</f>
        <v>C2NI-CB-W-T</v>
      </c>
    </row>
    <row r="2857" spans="1:10">
      <c r="A2857" s="330">
        <f ca="1">IF(ISNUMBER(SEARCH($L$2,[1]Database!$A2857)),MAX($A$1:A2856)+1,0)</f>
        <v>2853</v>
      </c>
      <c r="B2857" s="625" t="str">
        <f>[1]Database!$A2857</f>
        <v>INETI-CB-B-T</v>
      </c>
      <c r="J2857" s="329" t="str">
        <f ca="1">IFERROR(VLOOKUP(ROWS($J$2:J2857),$A$2:$B$7000,2,0),"")</f>
        <v>C2NI-CB-B-T</v>
      </c>
    </row>
    <row r="2858" spans="1:10">
      <c r="A2858" s="330">
        <f ca="1">IF(ISNUMBER(SEARCH($L$2,[1]Database!$A2858)),MAX($A$1:A2857)+1,0)</f>
        <v>2854</v>
      </c>
      <c r="B2858" s="625" t="str">
        <f>[1]Database!$A2858</f>
        <v>INETI-CB-A-T</v>
      </c>
      <c r="J2858" s="329" t="str">
        <f ca="1">IFERROR(VLOOKUP(ROWS($J$2:J2858),$A$2:$B$7000,2,0),"")</f>
        <v>C2NI-CB-A-T</v>
      </c>
    </row>
    <row r="2859" spans="1:10">
      <c r="A2859" s="330">
        <f ca="1">IF(ISNUMBER(SEARCH($L$2,[1]Database!$A2859)),MAX($A$1:A2858)+1,0)</f>
        <v>2855</v>
      </c>
      <c r="B2859" s="625" t="str">
        <f>[1]Database!$A2859</f>
        <v>C2NI-CB-W-T</v>
      </c>
      <c r="J2859" s="329" t="str">
        <f ca="1">IFERROR(VLOOKUP(ROWS($J$2:J2859),$A$2:$B$7000,2,0),"")</f>
        <v>CLW-SLV-P-W-T</v>
      </c>
    </row>
    <row r="2860" spans="1:10">
      <c r="A2860" s="330">
        <f ca="1">IF(ISNUMBER(SEARCH($L$2,[1]Database!$A2860)),MAX($A$1:A2859)+1,0)</f>
        <v>2856</v>
      </c>
      <c r="B2860" s="625" t="str">
        <f>[1]Database!$A2860</f>
        <v>C2NI-CB-B-T</v>
      </c>
      <c r="J2860" s="329" t="str">
        <f ca="1">IFERROR(VLOOKUP(ROWS($J$2:J2860),$A$2:$B$7000,2,0),"")</f>
        <v>CLW-SLV-P-W-S</v>
      </c>
    </row>
    <row r="2861" spans="1:10">
      <c r="A2861" s="330">
        <f ca="1">IF(ISNUMBER(SEARCH($L$2,[1]Database!$A2861)),MAX($A$1:A2860)+1,0)</f>
        <v>2857</v>
      </c>
      <c r="B2861" s="625" t="str">
        <f>[1]Database!$A2861</f>
        <v>C2NI-CB-A-T</v>
      </c>
      <c r="J2861" s="329" t="str">
        <f ca="1">IFERROR(VLOOKUP(ROWS($J$2:J2861),$A$2:$B$7000,2,0),"")</f>
        <v>CLW-SLV-P-LAT-T</v>
      </c>
    </row>
    <row r="2862" spans="1:10">
      <c r="A2862" s="330">
        <f ca="1">IF(ISNUMBER(SEARCH($L$2,[1]Database!$A2862)),MAX($A$1:A2861)+1,0)</f>
        <v>2858</v>
      </c>
      <c r="B2862" s="625" t="str">
        <f>[1]Database!$A2862</f>
        <v>CLW-SLV-P-W-T</v>
      </c>
      <c r="J2862" s="329" t="str">
        <f ca="1">IFERROR(VLOOKUP(ROWS($J$2:J2862),$A$2:$B$7000,2,0),"")</f>
        <v>CLW-SLV-P-IVR-S</v>
      </c>
    </row>
    <row r="2863" spans="1:10">
      <c r="A2863" s="330">
        <f ca="1">IF(ISNUMBER(SEARCH($L$2,[1]Database!$A2863)),MAX($A$1:A2862)+1,0)</f>
        <v>2859</v>
      </c>
      <c r="B2863" s="625" t="str">
        <f>[1]Database!$A2863</f>
        <v>CLW-SLV-P-W-S</v>
      </c>
      <c r="J2863" s="329" t="str">
        <f ca="1">IFERROR(VLOOKUP(ROWS($J$2:J2863),$A$2:$B$7000,2,0),"")</f>
        <v>CLW-SLV-P-GRY-S</v>
      </c>
    </row>
    <row r="2864" spans="1:10">
      <c r="A2864" s="330">
        <f ca="1">IF(ISNUMBER(SEARCH($L$2,[1]Database!$A2864)),MAX($A$1:A2863)+1,0)</f>
        <v>2860</v>
      </c>
      <c r="B2864" s="625" t="str">
        <f>[1]Database!$A2864</f>
        <v>CLW-SLV-P-LAT-T</v>
      </c>
      <c r="J2864" s="329" t="str">
        <f ca="1">IFERROR(VLOOKUP(ROWS($J$2:J2864),$A$2:$B$7000,2,0),"")</f>
        <v>CLW-SLV-P-DSK-T</v>
      </c>
    </row>
    <row r="2865" spans="1:10">
      <c r="A2865" s="330">
        <f ca="1">IF(ISNUMBER(SEARCH($L$2,[1]Database!$A2865)),MAX($A$1:A2864)+1,0)</f>
        <v>2861</v>
      </c>
      <c r="B2865" s="625" t="str">
        <f>[1]Database!$A2865</f>
        <v>CLW-SLV-P-IVR-S</v>
      </c>
      <c r="J2865" s="329" t="str">
        <f ca="1">IFERROR(VLOOKUP(ROWS($J$2:J2865),$A$2:$B$7000,2,0),"")</f>
        <v>CLW-SLV-P-DA-S</v>
      </c>
    </row>
    <row r="2866" spans="1:10">
      <c r="A2866" s="330">
        <f ca="1">IF(ISNUMBER(SEARCH($L$2,[1]Database!$A2866)),MAX($A$1:A2865)+1,0)</f>
        <v>2862</v>
      </c>
      <c r="B2866" s="625" t="str">
        <f>[1]Database!$A2866</f>
        <v>CLW-SLV-P-GRY-S</v>
      </c>
      <c r="J2866" s="329" t="str">
        <f ca="1">IFERROR(VLOOKUP(ROWS($J$2:J2866),$A$2:$B$7000,2,0),"")</f>
        <v>CLW-SLV-P-BRN-S</v>
      </c>
    </row>
    <row r="2867" spans="1:10">
      <c r="A2867" s="330">
        <f ca="1">IF(ISNUMBER(SEARCH($L$2,[1]Database!$A2867)),MAX($A$1:A2866)+1,0)</f>
        <v>2863</v>
      </c>
      <c r="B2867" s="625" t="str">
        <f>[1]Database!$A2867</f>
        <v>CLW-SLV-P-DSK-T</v>
      </c>
      <c r="J2867" s="329" t="str">
        <f ca="1">IFERROR(VLOOKUP(ROWS($J$2:J2867),$A$2:$B$7000,2,0),"")</f>
        <v>CLW-SLV-P-B-T</v>
      </c>
    </row>
    <row r="2868" spans="1:10">
      <c r="A2868" s="330">
        <f ca="1">IF(ISNUMBER(SEARCH($L$2,[1]Database!$A2868)),MAX($A$1:A2867)+1,0)</f>
        <v>2864</v>
      </c>
      <c r="B2868" s="625" t="str">
        <f>[1]Database!$A2868</f>
        <v>CLW-SLV-P-DA-S</v>
      </c>
      <c r="J2868" s="329" t="str">
        <f ca="1">IFERROR(VLOOKUP(ROWS($J$2:J2868),$A$2:$B$7000,2,0),"")</f>
        <v>CLW-SLV-P-B-S</v>
      </c>
    </row>
    <row r="2869" spans="1:10">
      <c r="A2869" s="330">
        <f ca="1">IF(ISNUMBER(SEARCH($L$2,[1]Database!$A2869)),MAX($A$1:A2868)+1,0)</f>
        <v>2865</v>
      </c>
      <c r="B2869" s="625" t="str">
        <f>[1]Database!$A2869</f>
        <v>CLW-SLV-P-BRN-S</v>
      </c>
      <c r="J2869" s="329" t="str">
        <f ca="1">IFERROR(VLOOKUP(ROWS($J$2:J2869),$A$2:$B$7000,2,0),"")</f>
        <v>CLW-SLV-P-A-T</v>
      </c>
    </row>
    <row r="2870" spans="1:10">
      <c r="A2870" s="330">
        <f ca="1">IF(ISNUMBER(SEARCH($L$2,[1]Database!$A2870)),MAX($A$1:A2869)+1,0)</f>
        <v>2866</v>
      </c>
      <c r="B2870" s="625" t="str">
        <f>[1]Database!$A2870</f>
        <v>CLW-SLV-P-B-T</v>
      </c>
      <c r="J2870" s="329" t="str">
        <f ca="1">IFERROR(VLOOKUP(ROWS($J$2:J2870),$A$2:$B$7000,2,0),"")</f>
        <v>CLW-SLV-P-A-S</v>
      </c>
    </row>
    <row r="2871" spans="1:10">
      <c r="A2871" s="330">
        <f ca="1">IF(ISNUMBER(SEARCH($L$2,[1]Database!$A2871)),MAX($A$1:A2870)+1,0)</f>
        <v>2867</v>
      </c>
      <c r="B2871" s="625" t="str">
        <f>[1]Database!$A2871</f>
        <v>CLW-SLV-P-B-S</v>
      </c>
      <c r="J2871" s="329" t="str">
        <f ca="1">IFERROR(VLOOKUP(ROWS($J$2:J2871),$A$2:$B$7000,2,0),"")</f>
        <v>CLW-SLVU-230-P-W-T</v>
      </c>
    </row>
    <row r="2872" spans="1:10">
      <c r="A2872" s="330">
        <f ca="1">IF(ISNUMBER(SEARCH($L$2,[1]Database!$A2872)),MAX($A$1:A2871)+1,0)</f>
        <v>2868</v>
      </c>
      <c r="B2872" s="625" t="str">
        <f>[1]Database!$A2872</f>
        <v>CLW-SLV-P-A-T</v>
      </c>
      <c r="J2872" s="329" t="str">
        <f ca="1">IFERROR(VLOOKUP(ROWS($J$2:J2872),$A$2:$B$7000,2,0),"")</f>
        <v>CLW-SLVU-230-P-W-S</v>
      </c>
    </row>
    <row r="2873" spans="1:10">
      <c r="A2873" s="330">
        <f ca="1">IF(ISNUMBER(SEARCH($L$2,[1]Database!$A2873)),MAX($A$1:A2872)+1,0)</f>
        <v>2869</v>
      </c>
      <c r="B2873" s="625" t="str">
        <f>[1]Database!$A2873</f>
        <v>CLW-SLV-P-A-S</v>
      </c>
      <c r="J2873" s="329" t="str">
        <f ca="1">IFERROR(VLOOKUP(ROWS($J$2:J2873),$A$2:$B$7000,2,0),"")</f>
        <v>CLW-SLVU-230-P-LAT-T</v>
      </c>
    </row>
    <row r="2874" spans="1:10">
      <c r="A2874" s="330">
        <f ca="1">IF(ISNUMBER(SEARCH($L$2,[1]Database!$A2874)),MAX($A$1:A2873)+1,0)</f>
        <v>2870</v>
      </c>
      <c r="B2874" s="625" t="str">
        <f>[1]Database!$A2874</f>
        <v>CLW-SLVU-230-P-W-T</v>
      </c>
      <c r="J2874" s="329" t="str">
        <f ca="1">IFERROR(VLOOKUP(ROWS($J$2:J2874),$A$2:$B$7000,2,0),"")</f>
        <v>CLW-SLVU-230-P-IVR-S</v>
      </c>
    </row>
    <row r="2875" spans="1:10">
      <c r="A2875" s="330">
        <f ca="1">IF(ISNUMBER(SEARCH($L$2,[1]Database!$A2875)),MAX($A$1:A2874)+1,0)</f>
        <v>2871</v>
      </c>
      <c r="B2875" s="625" t="str">
        <f>[1]Database!$A2875</f>
        <v>CLW-SLVU-230-P-W-S</v>
      </c>
      <c r="J2875" s="329" t="str">
        <f ca="1">IFERROR(VLOOKUP(ROWS($J$2:J2875),$A$2:$B$7000,2,0),"")</f>
        <v>CLW-SLVU-230-P-GRY-S</v>
      </c>
    </row>
    <row r="2876" spans="1:10">
      <c r="A2876" s="330">
        <f ca="1">IF(ISNUMBER(SEARCH($L$2,[1]Database!$A2876)),MAX($A$1:A2875)+1,0)</f>
        <v>2872</v>
      </c>
      <c r="B2876" s="625" t="str">
        <f>[1]Database!$A2876</f>
        <v>CLW-SLVU-230-P-LAT-T</v>
      </c>
      <c r="J2876" s="329" t="str">
        <f ca="1">IFERROR(VLOOKUP(ROWS($J$2:J2876),$A$2:$B$7000,2,0),"")</f>
        <v>CLW-SLVU-230-P-DSK-T</v>
      </c>
    </row>
    <row r="2877" spans="1:10">
      <c r="A2877" s="330">
        <f ca="1">IF(ISNUMBER(SEARCH($L$2,[1]Database!$A2877)),MAX($A$1:A2876)+1,0)</f>
        <v>2873</v>
      </c>
      <c r="B2877" s="625" t="str">
        <f>[1]Database!$A2877</f>
        <v>CLW-SLVU-230-P-IVR-S</v>
      </c>
      <c r="J2877" s="329" t="str">
        <f ca="1">IFERROR(VLOOKUP(ROWS($J$2:J2877),$A$2:$B$7000,2,0),"")</f>
        <v>CLW-SLVU-230-P-DA-S</v>
      </c>
    </row>
    <row r="2878" spans="1:10">
      <c r="A2878" s="330">
        <f ca="1">IF(ISNUMBER(SEARCH($L$2,[1]Database!$A2878)),MAX($A$1:A2877)+1,0)</f>
        <v>2874</v>
      </c>
      <c r="B2878" s="625" t="str">
        <f>[1]Database!$A2878</f>
        <v>CLW-SLVU-230-P-GRY-S</v>
      </c>
      <c r="J2878" s="329" t="str">
        <f ca="1">IFERROR(VLOOKUP(ROWS($J$2:J2878),$A$2:$B$7000,2,0),"")</f>
        <v>CLW-SLVU-230-P-BRN-S</v>
      </c>
    </row>
    <row r="2879" spans="1:10">
      <c r="A2879" s="330">
        <f ca="1">IF(ISNUMBER(SEARCH($L$2,[1]Database!$A2879)),MAX($A$1:A2878)+1,0)</f>
        <v>2875</v>
      </c>
      <c r="B2879" s="625" t="str">
        <f>[1]Database!$A2879</f>
        <v>CLW-SLVU-230-P-DSK-T</v>
      </c>
      <c r="J2879" s="329" t="str">
        <f ca="1">IFERROR(VLOOKUP(ROWS($J$2:J2879),$A$2:$B$7000,2,0),"")</f>
        <v>CLW-SLVU-230-P-B-T</v>
      </c>
    </row>
    <row r="2880" spans="1:10">
      <c r="A2880" s="330">
        <f ca="1">IF(ISNUMBER(SEARCH($L$2,[1]Database!$A2880)),MAX($A$1:A2879)+1,0)</f>
        <v>2876</v>
      </c>
      <c r="B2880" s="625" t="str">
        <f>[1]Database!$A2880</f>
        <v>CLW-SLVU-230-P-DA-S</v>
      </c>
      <c r="J2880" s="329" t="str">
        <f ca="1">IFERROR(VLOOKUP(ROWS($J$2:J2880),$A$2:$B$7000,2,0),"")</f>
        <v>CLW-SLVU-230-P-B-S</v>
      </c>
    </row>
    <row r="2881" spans="1:10">
      <c r="A2881" s="330">
        <f ca="1">IF(ISNUMBER(SEARCH($L$2,[1]Database!$A2881)),MAX($A$1:A2880)+1,0)</f>
        <v>2877</v>
      </c>
      <c r="B2881" s="625" t="str">
        <f>[1]Database!$A2881</f>
        <v>CLW-SLVU-230-P-BRN-S</v>
      </c>
      <c r="J2881" s="329" t="str">
        <f ca="1">IFERROR(VLOOKUP(ROWS($J$2:J2881),$A$2:$B$7000,2,0),"")</f>
        <v>CLW-SLVU-230-P-A-T</v>
      </c>
    </row>
    <row r="2882" spans="1:10">
      <c r="A2882" s="330">
        <f ca="1">IF(ISNUMBER(SEARCH($L$2,[1]Database!$A2882)),MAX($A$1:A2881)+1,0)</f>
        <v>2878</v>
      </c>
      <c r="B2882" s="625" t="str">
        <f>[1]Database!$A2882</f>
        <v>CLW-SLVU-230-P-B-T</v>
      </c>
      <c r="J2882" s="329" t="str">
        <f ca="1">IFERROR(VLOOKUP(ROWS($J$2:J2882),$A$2:$B$7000,2,0),"")</f>
        <v>CLW-SLVU-230-P-A-S</v>
      </c>
    </row>
    <row r="2883" spans="1:10">
      <c r="A2883" s="330">
        <f ca="1">IF(ISNUMBER(SEARCH($L$2,[1]Database!$A2883)),MAX($A$1:A2882)+1,0)</f>
        <v>2879</v>
      </c>
      <c r="B2883" s="625" t="str">
        <f>[1]Database!$A2883</f>
        <v>CLW-SLVU-230-P-B-S</v>
      </c>
      <c r="J2883" s="329" t="str">
        <f ca="1">IFERROR(VLOOKUP(ROWS($J$2:J2883),$A$2:$B$7000,2,0),"")</f>
        <v>CLW-SLVU-P-W-T</v>
      </c>
    </row>
    <row r="2884" spans="1:10">
      <c r="A2884" s="330">
        <f ca="1">IF(ISNUMBER(SEARCH($L$2,[1]Database!$A2884)),MAX($A$1:A2883)+1,0)</f>
        <v>2880</v>
      </c>
      <c r="B2884" s="625" t="str">
        <f>[1]Database!$A2884</f>
        <v>CLW-SLVU-230-P-A-T</v>
      </c>
      <c r="J2884" s="329" t="str">
        <f ca="1">IFERROR(VLOOKUP(ROWS($J$2:J2884),$A$2:$B$7000,2,0),"")</f>
        <v>CLW-SLVU-P-W-S</v>
      </c>
    </row>
    <row r="2885" spans="1:10">
      <c r="A2885" s="330">
        <f ca="1">IF(ISNUMBER(SEARCH($L$2,[1]Database!$A2885)),MAX($A$1:A2884)+1,0)</f>
        <v>2881</v>
      </c>
      <c r="B2885" s="625" t="str">
        <f>[1]Database!$A2885</f>
        <v>CLW-SLVU-230-P-A-S</v>
      </c>
      <c r="J2885" s="329" t="str">
        <f ca="1">IFERROR(VLOOKUP(ROWS($J$2:J2885),$A$2:$B$7000,2,0),"")</f>
        <v>CLW-SLVU-P-LAT-T</v>
      </c>
    </row>
    <row r="2886" spans="1:10">
      <c r="A2886" s="330">
        <f ca="1">IF(ISNUMBER(SEARCH($L$2,[1]Database!$A2886)),MAX($A$1:A2885)+1,0)</f>
        <v>2882</v>
      </c>
      <c r="B2886" s="625" t="str">
        <f>[1]Database!$A2886</f>
        <v>CLW-SLVU-P-W-T</v>
      </c>
      <c r="J2886" s="329" t="str">
        <f ca="1">IFERROR(VLOOKUP(ROWS($J$2:J2886),$A$2:$B$7000,2,0),"")</f>
        <v>CLW-SLVU-P-IVR-S</v>
      </c>
    </row>
    <row r="2887" spans="1:10">
      <c r="A2887" s="330">
        <f ca="1">IF(ISNUMBER(SEARCH($L$2,[1]Database!$A2887)),MAX($A$1:A2886)+1,0)</f>
        <v>2883</v>
      </c>
      <c r="B2887" s="625" t="str">
        <f>[1]Database!$A2887</f>
        <v>CLW-SLVU-P-W-S</v>
      </c>
      <c r="J2887" s="329" t="str">
        <f ca="1">IFERROR(VLOOKUP(ROWS($J$2:J2887),$A$2:$B$7000,2,0),"")</f>
        <v>CLW-SLVU-P-GRY-S</v>
      </c>
    </row>
    <row r="2888" spans="1:10">
      <c r="A2888" s="330">
        <f ca="1">IF(ISNUMBER(SEARCH($L$2,[1]Database!$A2888)),MAX($A$1:A2887)+1,0)</f>
        <v>2884</v>
      </c>
      <c r="B2888" s="625" t="str">
        <f>[1]Database!$A2888</f>
        <v>CLW-SLVU-P-LAT-T</v>
      </c>
      <c r="J2888" s="329" t="str">
        <f ca="1">IFERROR(VLOOKUP(ROWS($J$2:J2888),$A$2:$B$7000,2,0),"")</f>
        <v>CLW-SLVU-P-DSK-T</v>
      </c>
    </row>
    <row r="2889" spans="1:10">
      <c r="A2889" s="330">
        <f ca="1">IF(ISNUMBER(SEARCH($L$2,[1]Database!$A2889)),MAX($A$1:A2888)+1,0)</f>
        <v>2885</v>
      </c>
      <c r="B2889" s="625" t="str">
        <f>[1]Database!$A2889</f>
        <v>CLW-SLVU-P-IVR-S</v>
      </c>
      <c r="J2889" s="329" t="str">
        <f ca="1">IFERROR(VLOOKUP(ROWS($J$2:J2889),$A$2:$B$7000,2,0),"")</f>
        <v>CLW-SLVU-P-DA-S</v>
      </c>
    </row>
    <row r="2890" spans="1:10">
      <c r="A2890" s="330">
        <f ca="1">IF(ISNUMBER(SEARCH($L$2,[1]Database!$A2890)),MAX($A$1:A2889)+1,0)</f>
        <v>2886</v>
      </c>
      <c r="B2890" s="625" t="str">
        <f>[1]Database!$A2890</f>
        <v>CLW-SLVU-P-GRY-S</v>
      </c>
      <c r="J2890" s="329" t="str">
        <f ca="1">IFERROR(VLOOKUP(ROWS($J$2:J2890),$A$2:$B$7000,2,0),"")</f>
        <v>CLW-SLVU-P-BRN-S</v>
      </c>
    </row>
    <row r="2891" spans="1:10">
      <c r="A2891" s="330">
        <f ca="1">IF(ISNUMBER(SEARCH($L$2,[1]Database!$A2891)),MAX($A$1:A2890)+1,0)</f>
        <v>2887</v>
      </c>
      <c r="B2891" s="625" t="str">
        <f>[1]Database!$A2891</f>
        <v>CLW-SLVU-P-DSK-T</v>
      </c>
      <c r="J2891" s="329" t="str">
        <f ca="1">IFERROR(VLOOKUP(ROWS($J$2:J2891),$A$2:$B$7000,2,0),"")</f>
        <v>CLW-SLVU-P-B-T</v>
      </c>
    </row>
    <row r="2892" spans="1:10">
      <c r="A2892" s="330">
        <f ca="1">IF(ISNUMBER(SEARCH($L$2,[1]Database!$A2892)),MAX($A$1:A2891)+1,0)</f>
        <v>2888</v>
      </c>
      <c r="B2892" s="625" t="str">
        <f>[1]Database!$A2892</f>
        <v>CLW-SLVU-P-DA-S</v>
      </c>
      <c r="J2892" s="329" t="str">
        <f ca="1">IFERROR(VLOOKUP(ROWS($J$2:J2892),$A$2:$B$7000,2,0),"")</f>
        <v>CLW-SLVU-P-B-S</v>
      </c>
    </row>
    <row r="2893" spans="1:10">
      <c r="A2893" s="330">
        <f ca="1">IF(ISNUMBER(SEARCH($L$2,[1]Database!$A2893)),MAX($A$1:A2892)+1,0)</f>
        <v>2889</v>
      </c>
      <c r="B2893" s="625" t="str">
        <f>[1]Database!$A2893</f>
        <v>CLW-SLVU-P-BRN-S</v>
      </c>
      <c r="J2893" s="329" t="str">
        <f ca="1">IFERROR(VLOOKUP(ROWS($J$2:J2893),$A$2:$B$7000,2,0),"")</f>
        <v>CLW-SLVU-P-A-T</v>
      </c>
    </row>
    <row r="2894" spans="1:10">
      <c r="A2894" s="330">
        <f ca="1">IF(ISNUMBER(SEARCH($L$2,[1]Database!$A2894)),MAX($A$1:A2893)+1,0)</f>
        <v>2890</v>
      </c>
      <c r="B2894" s="625" t="str">
        <f>[1]Database!$A2894</f>
        <v>CLW-SLVU-P-B-T</v>
      </c>
      <c r="J2894" s="329" t="str">
        <f ca="1">IFERROR(VLOOKUP(ROWS($J$2:J2894),$A$2:$B$7000,2,0),"")</f>
        <v>CLW-SLVU-P-A-S</v>
      </c>
    </row>
    <row r="2895" spans="1:10">
      <c r="A2895" s="330">
        <f ca="1">IF(ISNUMBER(SEARCH($L$2,[1]Database!$A2895)),MAX($A$1:A2894)+1,0)</f>
        <v>2891</v>
      </c>
      <c r="B2895" s="625" t="str">
        <f>[1]Database!$A2895</f>
        <v>CLW-SLVU-P-B-S</v>
      </c>
      <c r="J2895" s="329" t="str">
        <f ca="1">IFERROR(VLOOKUP(ROWS($J$2:J2895),$A$2:$B$7000,2,0),"")</f>
        <v>INET-CBDEX-230-E-W-S</v>
      </c>
    </row>
    <row r="2896" spans="1:10">
      <c r="A2896" s="330">
        <f ca="1">IF(ISNUMBER(SEARCH($L$2,[1]Database!$A2896)),MAX($A$1:A2895)+1,0)</f>
        <v>2892</v>
      </c>
      <c r="B2896" s="625" t="str">
        <f>[1]Database!$A2896</f>
        <v>CLW-SLVU-P-A-T</v>
      </c>
      <c r="J2896" s="329" t="str">
        <f ca="1">IFERROR(VLOOKUP(ROWS($J$2:J2896),$A$2:$B$7000,2,0),"")</f>
        <v>INET-CBDEX-230-E-B-S</v>
      </c>
    </row>
    <row r="2897" spans="1:10">
      <c r="A2897" s="330">
        <f ca="1">IF(ISNUMBER(SEARCH($L$2,[1]Database!$A2897)),MAX($A$1:A2896)+1,0)</f>
        <v>2893</v>
      </c>
      <c r="B2897" s="625" t="str">
        <f>[1]Database!$A2897</f>
        <v>CLW-SLVU-P-A-S</v>
      </c>
      <c r="J2897" s="329" t="str">
        <f ca="1">IFERROR(VLOOKUP(ROWS($J$2:J2897),$A$2:$B$7000,2,0),"")</f>
        <v>INET-CBDEX-230-E-A-S</v>
      </c>
    </row>
    <row r="2898" spans="1:10">
      <c r="A2898" s="330">
        <f ca="1">IF(ISNUMBER(SEARCH($L$2,[1]Database!$A2898)),MAX($A$1:A2897)+1,0)</f>
        <v>2894</v>
      </c>
      <c r="B2898" s="625" t="str">
        <f>[1]Database!$A2898</f>
        <v>INET-CBDEX-230-E-W-S</v>
      </c>
      <c r="J2898" s="329" t="str">
        <f ca="1">IFERROR(VLOOKUP(ROWS($J$2:J2898),$A$2:$B$7000,2,0),"")</f>
        <v>INET-CBDEX-E-W-S</v>
      </c>
    </row>
    <row r="2899" spans="1:10">
      <c r="A2899" s="330">
        <f ca="1">IF(ISNUMBER(SEARCH($L$2,[1]Database!$A2899)),MAX($A$1:A2898)+1,0)</f>
        <v>2895</v>
      </c>
      <c r="B2899" s="625" t="str">
        <f>[1]Database!$A2899</f>
        <v>INET-CBDEX-230-E-B-S</v>
      </c>
      <c r="J2899" s="329" t="str">
        <f ca="1">IFERROR(VLOOKUP(ROWS($J$2:J2899),$A$2:$B$7000,2,0),"")</f>
        <v>INET-CBDEX-E-B-S</v>
      </c>
    </row>
    <row r="2900" spans="1:10">
      <c r="A2900" s="330">
        <f ca="1">IF(ISNUMBER(SEARCH($L$2,[1]Database!$A2900)),MAX($A$1:A2899)+1,0)</f>
        <v>2896</v>
      </c>
      <c r="B2900" s="625" t="str">
        <f>[1]Database!$A2900</f>
        <v>INET-CBDEX-230-E-A-S</v>
      </c>
      <c r="J2900" s="329" t="str">
        <f ca="1">IFERROR(VLOOKUP(ROWS($J$2:J2900),$A$2:$B$7000,2,0),"")</f>
        <v>INET-CBDEX-E-A-S</v>
      </c>
    </row>
    <row r="2901" spans="1:10">
      <c r="A2901" s="330">
        <f ca="1">IF(ISNUMBER(SEARCH($L$2,[1]Database!$A2901)),MAX($A$1:A2900)+1,0)</f>
        <v>2897</v>
      </c>
      <c r="B2901" s="625" t="str">
        <f>[1]Database!$A2901</f>
        <v>INET-CBDEX-E-W-S</v>
      </c>
      <c r="J2901" s="329" t="str">
        <f ca="1">IFERROR(VLOOKUP(ROWS($J$2:J2901),$A$2:$B$7000,2,0),"")</f>
        <v>CLW-SWEX-230-E-W-S</v>
      </c>
    </row>
    <row r="2902" spans="1:10">
      <c r="A2902" s="330">
        <f ca="1">IF(ISNUMBER(SEARCH($L$2,[1]Database!$A2902)),MAX($A$1:A2901)+1,0)</f>
        <v>2898</v>
      </c>
      <c r="B2902" s="625" t="str">
        <f>[1]Database!$A2902</f>
        <v>INET-CBDEX-E-B-S</v>
      </c>
      <c r="J2902" s="329" t="str">
        <f ca="1">IFERROR(VLOOKUP(ROWS($J$2:J2902),$A$2:$B$7000,2,0),"")</f>
        <v>CLW-SWEX-230-E-B-S</v>
      </c>
    </row>
    <row r="2903" spans="1:10">
      <c r="A2903" s="330">
        <f ca="1">IF(ISNUMBER(SEARCH($L$2,[1]Database!$A2903)),MAX($A$1:A2902)+1,0)</f>
        <v>2899</v>
      </c>
      <c r="B2903" s="625" t="str">
        <f>[1]Database!$A2903</f>
        <v>INET-CBDEX-E-A-S</v>
      </c>
      <c r="J2903" s="329" t="str">
        <f ca="1">IFERROR(VLOOKUP(ROWS($J$2:J2903),$A$2:$B$7000,2,0),"")</f>
        <v>CLW-SWEX-230-E-A-S</v>
      </c>
    </row>
    <row r="2904" spans="1:10">
      <c r="A2904" s="330">
        <f ca="1">IF(ISNUMBER(SEARCH($L$2,[1]Database!$A2904)),MAX($A$1:A2903)+1,0)</f>
        <v>2900</v>
      </c>
      <c r="B2904" s="625" t="str">
        <f>[1]Database!$A2904</f>
        <v>CLW-SWEX-230-E-W-S</v>
      </c>
      <c r="J2904" s="329" t="str">
        <f ca="1">IFERROR(VLOOKUP(ROWS($J$2:J2904),$A$2:$B$7000,2,0),"")</f>
        <v>CLW-SWEX-E-W-S</v>
      </c>
    </row>
    <row r="2905" spans="1:10">
      <c r="A2905" s="330">
        <f ca="1">IF(ISNUMBER(SEARCH($L$2,[1]Database!$A2905)),MAX($A$1:A2904)+1,0)</f>
        <v>2901</v>
      </c>
      <c r="B2905" s="625" t="str">
        <f>[1]Database!$A2905</f>
        <v>CLW-SWEX-230-E-B-S</v>
      </c>
      <c r="J2905" s="329" t="str">
        <f ca="1">IFERROR(VLOOKUP(ROWS($J$2:J2905),$A$2:$B$7000,2,0),"")</f>
        <v>CLW-SWEX-E-B-S</v>
      </c>
    </row>
    <row r="2906" spans="1:10">
      <c r="A2906" s="330">
        <f ca="1">IF(ISNUMBER(SEARCH($L$2,[1]Database!$A2906)),MAX($A$1:A2905)+1,0)</f>
        <v>2902</v>
      </c>
      <c r="B2906" s="625" t="str">
        <f>[1]Database!$A2906</f>
        <v>CLW-SWEX-230-E-A-S</v>
      </c>
      <c r="J2906" s="329" t="str">
        <f ca="1">IFERROR(VLOOKUP(ROWS($J$2:J2906),$A$2:$B$7000,2,0),"")</f>
        <v>CLW-SWEX-E-A-S</v>
      </c>
    </row>
    <row r="2907" spans="1:10">
      <c r="A2907" s="330">
        <f ca="1">IF(ISNUMBER(SEARCH($L$2,[1]Database!$A2907)),MAX($A$1:A2906)+1,0)</f>
        <v>2903</v>
      </c>
      <c r="B2907" s="625" t="str">
        <f>[1]Database!$A2907</f>
        <v>CLW-SWEX-E-W-S</v>
      </c>
      <c r="J2907" s="329" t="str">
        <f ca="1">IFERROR(VLOOKUP(ROWS($J$2:J2907),$A$2:$B$7000,2,0),"")</f>
        <v>CLW-DIMSWEX-E-W-S</v>
      </c>
    </row>
    <row r="2908" spans="1:10">
      <c r="A2908" s="330">
        <f ca="1">IF(ISNUMBER(SEARCH($L$2,[1]Database!$A2908)),MAX($A$1:A2907)+1,0)</f>
        <v>2904</v>
      </c>
      <c r="B2908" s="625" t="str">
        <f>[1]Database!$A2908</f>
        <v>CLW-SWEX-E-B-S</v>
      </c>
      <c r="J2908" s="329" t="str">
        <f ca="1">IFERROR(VLOOKUP(ROWS($J$2:J2908),$A$2:$B$7000,2,0),"")</f>
        <v>CLW-DIMSWEX-E-B-S</v>
      </c>
    </row>
    <row r="2909" spans="1:10">
      <c r="A2909" s="330">
        <f ca="1">IF(ISNUMBER(SEARCH($L$2,[1]Database!$A2909)),MAX($A$1:A2908)+1,0)</f>
        <v>2905</v>
      </c>
      <c r="B2909" s="625" t="str">
        <f>[1]Database!$A2909</f>
        <v>CLW-SWEX-E-A-S</v>
      </c>
      <c r="J2909" s="329" t="str">
        <f ca="1">IFERROR(VLOOKUP(ROWS($J$2:J2909),$A$2:$B$7000,2,0),"")</f>
        <v>CLW-DIMSWEX-E-A-S</v>
      </c>
    </row>
    <row r="2910" spans="1:10">
      <c r="A2910" s="330">
        <f ca="1">IF(ISNUMBER(SEARCH($L$2,[1]Database!$A2910)),MAX($A$1:A2909)+1,0)</f>
        <v>2906</v>
      </c>
      <c r="B2910" s="625" t="str">
        <f>[1]Database!$A2910</f>
        <v>CLW-DIMSWEX-E-W-S</v>
      </c>
      <c r="J2910" s="329" t="str">
        <f ca="1">IFERROR(VLOOKUP(ROWS($J$2:J2910),$A$2:$B$7000,2,0),"")</f>
        <v>CLW-DELVEX-230-E-W-S</v>
      </c>
    </row>
    <row r="2911" spans="1:10">
      <c r="A2911" s="330">
        <f ca="1">IF(ISNUMBER(SEARCH($L$2,[1]Database!$A2911)),MAX($A$1:A2910)+1,0)</f>
        <v>2907</v>
      </c>
      <c r="B2911" s="625" t="str">
        <f>[1]Database!$A2911</f>
        <v>CLW-DIMSWEX-E-B-S</v>
      </c>
      <c r="J2911" s="329" t="str">
        <f ca="1">IFERROR(VLOOKUP(ROWS($J$2:J2911),$A$2:$B$7000,2,0),"")</f>
        <v>CLW-DELVEX-230-E-B-S</v>
      </c>
    </row>
    <row r="2912" spans="1:10">
      <c r="A2912" s="330">
        <f ca="1">IF(ISNUMBER(SEARCH($L$2,[1]Database!$A2912)),MAX($A$1:A2911)+1,0)</f>
        <v>2908</v>
      </c>
      <c r="B2912" s="625" t="str">
        <f>[1]Database!$A2912</f>
        <v>CLW-DIMSWEX-E-A-S</v>
      </c>
      <c r="J2912" s="329" t="str">
        <f ca="1">IFERROR(VLOOKUP(ROWS($J$2:J2912),$A$2:$B$7000,2,0),"")</f>
        <v>CLW-DELVEX-230-E-A-S</v>
      </c>
    </row>
    <row r="2913" spans="1:10">
      <c r="A2913" s="330">
        <f ca="1">IF(ISNUMBER(SEARCH($L$2,[1]Database!$A2913)),MAX($A$1:A2912)+1,0)</f>
        <v>2909</v>
      </c>
      <c r="B2913" s="625" t="str">
        <f>[1]Database!$A2913</f>
        <v>CLW-DELVEX-230-E-W-S</v>
      </c>
      <c r="J2913" s="329" t="str">
        <f ca="1">IFERROR(VLOOKUP(ROWS($J$2:J2913),$A$2:$B$7000,2,0),"")</f>
        <v>CLW-DELVEX-E-W-S</v>
      </c>
    </row>
    <row r="2914" spans="1:10">
      <c r="A2914" s="330">
        <f ca="1">IF(ISNUMBER(SEARCH($L$2,[1]Database!$A2914)),MAX($A$1:A2913)+1,0)</f>
        <v>2910</v>
      </c>
      <c r="B2914" s="625" t="str">
        <f>[1]Database!$A2914</f>
        <v>CLW-DELVEX-230-E-B-S</v>
      </c>
      <c r="J2914" s="329" t="str">
        <f ca="1">IFERROR(VLOOKUP(ROWS($J$2:J2914),$A$2:$B$7000,2,0),"")</f>
        <v>CLW-DELVEX-E-B-S</v>
      </c>
    </row>
    <row r="2915" spans="1:10">
      <c r="A2915" s="330">
        <f ca="1">IF(ISNUMBER(SEARCH($L$2,[1]Database!$A2915)),MAX($A$1:A2914)+1,0)</f>
        <v>2911</v>
      </c>
      <c r="B2915" s="625" t="str">
        <f>[1]Database!$A2915</f>
        <v>CLW-DELVEX-230-E-A-S</v>
      </c>
      <c r="J2915" s="329" t="str">
        <f ca="1">IFERROR(VLOOKUP(ROWS($J$2:J2915),$A$2:$B$7000,2,0),"")</f>
        <v>CLW-DELVEX-E-A-S</v>
      </c>
    </row>
    <row r="2916" spans="1:10">
      <c r="A2916" s="330">
        <f ca="1">IF(ISNUMBER(SEARCH($L$2,[1]Database!$A2916)),MAX($A$1:A2915)+1,0)</f>
        <v>2912</v>
      </c>
      <c r="B2916" s="625" t="str">
        <f>[1]Database!$A2916</f>
        <v>CLW-DELVEX-E-W-S</v>
      </c>
      <c r="J2916" s="329" t="str">
        <f ca="1">IFERROR(VLOOKUP(ROWS($J$2:J2916),$A$2:$B$7000,2,0),"")</f>
        <v>CLW-DIMEX-230-E-W-S</v>
      </c>
    </row>
    <row r="2917" spans="1:10">
      <c r="A2917" s="330">
        <f ca="1">IF(ISNUMBER(SEARCH($L$2,[1]Database!$A2917)),MAX($A$1:A2916)+1,0)</f>
        <v>2913</v>
      </c>
      <c r="B2917" s="625" t="str">
        <f>[1]Database!$A2917</f>
        <v>CLW-DELVEX-E-B-S</v>
      </c>
      <c r="J2917" s="329" t="str">
        <f ca="1">IFERROR(VLOOKUP(ROWS($J$2:J2917),$A$2:$B$7000,2,0),"")</f>
        <v>CLW-DIMEX-230-E-B-S</v>
      </c>
    </row>
    <row r="2918" spans="1:10">
      <c r="A2918" s="330">
        <f ca="1">IF(ISNUMBER(SEARCH($L$2,[1]Database!$A2918)),MAX($A$1:A2917)+1,0)</f>
        <v>2914</v>
      </c>
      <c r="B2918" s="625" t="str">
        <f>[1]Database!$A2918</f>
        <v>CLW-DELVEX-E-A-S</v>
      </c>
      <c r="J2918" s="329" t="str">
        <f ca="1">IFERROR(VLOOKUP(ROWS($J$2:J2918),$A$2:$B$7000,2,0),"")</f>
        <v>CLW-DIMEX-230-E-A-S</v>
      </c>
    </row>
    <row r="2919" spans="1:10">
      <c r="A2919" s="330">
        <f ca="1">IF(ISNUMBER(SEARCH($L$2,[1]Database!$A2919)),MAX($A$1:A2918)+1,0)</f>
        <v>2915</v>
      </c>
      <c r="B2919" s="625" t="str">
        <f>[1]Database!$A2919</f>
        <v>CLW-DIMEX-230-E-W-S</v>
      </c>
      <c r="J2919" s="329" t="str">
        <f ca="1">IFERROR(VLOOKUP(ROWS($J$2:J2919),$A$2:$B$7000,2,0),"")</f>
        <v>CLW-DIMEX-E-W-S</v>
      </c>
    </row>
    <row r="2920" spans="1:10">
      <c r="A2920" s="330">
        <f ca="1">IF(ISNUMBER(SEARCH($L$2,[1]Database!$A2920)),MAX($A$1:A2919)+1,0)</f>
        <v>2916</v>
      </c>
      <c r="B2920" s="625" t="str">
        <f>[1]Database!$A2920</f>
        <v>CLW-DIMEX-230-E-B-S</v>
      </c>
      <c r="J2920" s="329" t="str">
        <f ca="1">IFERROR(VLOOKUP(ROWS($J$2:J2920),$A$2:$B$7000,2,0),"")</f>
        <v>CLW-DIMEX-E-B-S</v>
      </c>
    </row>
    <row r="2921" spans="1:10">
      <c r="A2921" s="330">
        <f ca="1">IF(ISNUMBER(SEARCH($L$2,[1]Database!$A2921)),MAX($A$1:A2920)+1,0)</f>
        <v>2917</v>
      </c>
      <c r="B2921" s="625" t="str">
        <f>[1]Database!$A2921</f>
        <v>CLW-DIMEX-230-E-A-S</v>
      </c>
      <c r="J2921" s="329" t="str">
        <f ca="1">IFERROR(VLOOKUP(ROWS($J$2:J2921),$A$2:$B$7000,2,0),"")</f>
        <v>CLW-DIMEX-E-A-S</v>
      </c>
    </row>
    <row r="2922" spans="1:10">
      <c r="A2922" s="330">
        <f ca="1">IF(ISNUMBER(SEARCH($L$2,[1]Database!$A2922)),MAX($A$1:A2921)+1,0)</f>
        <v>2918</v>
      </c>
      <c r="B2922" s="625" t="str">
        <f>[1]Database!$A2922</f>
        <v>CLW-DIMEX-E-W-S</v>
      </c>
      <c r="J2922" s="329" t="str">
        <f ca="1">IFERROR(VLOOKUP(ROWS($J$2:J2922),$A$2:$B$7000,2,0),"")</f>
        <v>C2N-CBD-E-W-S</v>
      </c>
    </row>
    <row r="2923" spans="1:10">
      <c r="A2923" s="330">
        <f ca="1">IF(ISNUMBER(SEARCH($L$2,[1]Database!$A2923)),MAX($A$1:A2922)+1,0)</f>
        <v>2919</v>
      </c>
      <c r="B2923" s="625" t="str">
        <f>[1]Database!$A2923</f>
        <v>CLW-DIMEX-E-B-S</v>
      </c>
      <c r="J2923" s="329" t="str">
        <f ca="1">IFERROR(VLOOKUP(ROWS($J$2:J2923),$A$2:$B$7000,2,0),"")</f>
        <v>C2N-CBD-E-B-S</v>
      </c>
    </row>
    <row r="2924" spans="1:10">
      <c r="A2924" s="330">
        <f ca="1">IF(ISNUMBER(SEARCH($L$2,[1]Database!$A2924)),MAX($A$1:A2923)+1,0)</f>
        <v>2920</v>
      </c>
      <c r="B2924" s="625" t="str">
        <f>[1]Database!$A2924</f>
        <v>CLW-DIMEX-E-A-S</v>
      </c>
      <c r="J2924" s="329" t="str">
        <f ca="1">IFERROR(VLOOKUP(ROWS($J$2:J2924),$A$2:$B$7000,2,0),"")</f>
        <v>C2N-CBD-E-A-S</v>
      </c>
    </row>
    <row r="2925" spans="1:10">
      <c r="A2925" s="330">
        <f ca="1">IF(ISNUMBER(SEARCH($L$2,[1]Database!$A2925)),MAX($A$1:A2924)+1,0)</f>
        <v>2921</v>
      </c>
      <c r="B2925" s="625" t="str">
        <f>[1]Database!$A2925</f>
        <v>C2N-CBD-E-W-S</v>
      </c>
      <c r="J2925" s="329" t="str">
        <f ca="1">IFERROR(VLOOKUP(ROWS($J$2:J2925),$A$2:$B$7000,2,0),"")</f>
        <v>CAEN-MK</v>
      </c>
    </row>
    <row r="2926" spans="1:10">
      <c r="A2926" s="330">
        <f ca="1">IF(ISNUMBER(SEARCH($L$2,[1]Database!$A2926)),MAX($A$1:A2925)+1,0)</f>
        <v>2922</v>
      </c>
      <c r="B2926" s="625" t="str">
        <f>[1]Database!$A2926</f>
        <v>C2N-CBD-E-B-S</v>
      </c>
      <c r="J2926" s="329" t="str">
        <f ca="1">IFERROR(VLOOKUP(ROWS($J$2:J2926),$A$2:$B$7000,2,0),"")</f>
        <v>TPMC-8X-DS-CSK</v>
      </c>
    </row>
    <row r="2927" spans="1:10">
      <c r="A2927" s="330">
        <f ca="1">IF(ISNUMBER(SEARCH($L$2,[1]Database!$A2927)),MAX($A$1:A2926)+1,0)</f>
        <v>2923</v>
      </c>
      <c r="B2927" s="625" t="str">
        <f>[1]Database!$A2927</f>
        <v>C2N-CBD-E-A-S</v>
      </c>
      <c r="J2927" s="329" t="str">
        <f ca="1">IFERROR(VLOOKUP(ROWS($J$2:J2927),$A$2:$B$7000,2,0),"")</f>
        <v>CBLRA-BRKT-3-FT</v>
      </c>
    </row>
    <row r="2928" spans="1:10">
      <c r="A2928" s="330">
        <f ca="1">IF(ISNUMBER(SEARCH($L$2,[1]Database!$A2928)),MAX($A$1:A2927)+1,0)</f>
        <v>2924</v>
      </c>
      <c r="B2928" s="625" t="str">
        <f>[1]Database!$A2928</f>
        <v>CAEN-MK</v>
      </c>
      <c r="J2928" s="329" t="str">
        <f ca="1">IFERROR(VLOOKUP(ROWS($J$2:J2928),$A$2:$B$7000,2,0),"")</f>
        <v>CBLRA-BRKT-4-FT</v>
      </c>
    </row>
    <row r="2929" spans="1:10">
      <c r="A2929" s="330">
        <f ca="1">IF(ISNUMBER(SEARCH($L$2,[1]Database!$A2929)),MAX($A$1:A2928)+1,0)</f>
        <v>2925</v>
      </c>
      <c r="B2929" s="625" t="str">
        <f>[1]Database!$A2929</f>
        <v>TPMC-8X-DS-CSK</v>
      </c>
      <c r="J2929" s="329" t="str">
        <f ca="1">IFERROR(VLOOKUP(ROWS($J$2:J2929),$A$2:$B$7000,2,0),"")</f>
        <v>CBLRAI-BRKT-4-FT</v>
      </c>
    </row>
    <row r="2930" spans="1:10">
      <c r="A2930" s="330">
        <f ca="1">IF(ISNUMBER(SEARCH($L$2,[1]Database!$A2930)),MAX($A$1:A2929)+1,0)</f>
        <v>2926</v>
      </c>
      <c r="B2930" s="625" t="str">
        <f>[1]Database!$A2930</f>
        <v>CBLRA-BRKT-3-FT</v>
      </c>
      <c r="J2930" s="329" t="str">
        <f ca="1">IFERROR(VLOOKUP(ROWS($J$2:J2930),$A$2:$B$7000,2,0),"")</f>
        <v>CBLR-VGA</v>
      </c>
    </row>
    <row r="2931" spans="1:10">
      <c r="A2931" s="330">
        <f ca="1">IF(ISNUMBER(SEARCH($L$2,[1]Database!$A2931)),MAX($A$1:A2930)+1,0)</f>
        <v>2927</v>
      </c>
      <c r="B2931" s="625" t="str">
        <f>[1]Database!$A2931</f>
        <v>CBLRA-BRKT-4-FT</v>
      </c>
      <c r="J2931" s="329" t="str">
        <f ca="1">IFERROR(VLOOKUP(ROWS($J$2:J2931),$A$2:$B$7000,2,0),"")</f>
        <v>CBLR-USB</v>
      </c>
    </row>
    <row r="2932" spans="1:10">
      <c r="A2932" s="330">
        <f ca="1">IF(ISNUMBER(SEARCH($L$2,[1]Database!$A2932)),MAX($A$1:A2931)+1,0)</f>
        <v>2928</v>
      </c>
      <c r="B2932" s="625" t="str">
        <f>[1]Database!$A2932</f>
        <v>CBLRAI-BRKT-4-FT</v>
      </c>
      <c r="J2932" s="329" t="str">
        <f ca="1">IFERROR(VLOOKUP(ROWS($J$2:J2932),$A$2:$B$7000,2,0),"")</f>
        <v>CBLR-HDMI</v>
      </c>
    </row>
    <row r="2933" spans="1:10">
      <c r="A2933" s="330">
        <f ca="1">IF(ISNUMBER(SEARCH($L$2,[1]Database!$A2933)),MAX($A$1:A2932)+1,0)</f>
        <v>2929</v>
      </c>
      <c r="B2933" s="625" t="str">
        <f>[1]Database!$A2933</f>
        <v>CBLR-VGA</v>
      </c>
      <c r="J2933" s="329" t="str">
        <f ca="1">IFERROR(VLOOKUP(ROWS($J$2:J2933),$A$2:$B$7000,2,0),"")</f>
        <v>CBLR-CAT5E</v>
      </c>
    </row>
    <row r="2934" spans="1:10">
      <c r="A2934" s="330">
        <f ca="1">IF(ISNUMBER(SEARCH($L$2,[1]Database!$A2934)),MAX($A$1:A2933)+1,0)</f>
        <v>2930</v>
      </c>
      <c r="B2934" s="625" t="str">
        <f>[1]Database!$A2934</f>
        <v>CBLR-USB</v>
      </c>
      <c r="J2934" s="329" t="str">
        <f ca="1">IFERROR(VLOOKUP(ROWS($J$2:J2934),$A$2:$B$7000,2,0),"")</f>
        <v>CBLR-AUDIO</v>
      </c>
    </row>
    <row r="2935" spans="1:10">
      <c r="A2935" s="330">
        <f ca="1">IF(ISNUMBER(SEARCH($L$2,[1]Database!$A2935)),MAX($A$1:A2934)+1,0)</f>
        <v>2931</v>
      </c>
      <c r="B2935" s="625" t="str">
        <f>[1]Database!$A2935</f>
        <v>CBLR-HDMI</v>
      </c>
      <c r="J2935" s="329" t="str">
        <f ca="1">IFERROR(VLOOKUP(ROWS($J$2:J2935),$A$2:$B$7000,2,0),"")</f>
        <v>TST-600-FPW-S_FRONT_BEZEL_BLANK</v>
      </c>
    </row>
    <row r="2936" spans="1:10">
      <c r="A2936" s="330">
        <f ca="1">IF(ISNUMBER(SEARCH($L$2,[1]Database!$A2936)),MAX($A$1:A2935)+1,0)</f>
        <v>2932</v>
      </c>
      <c r="B2936" s="625" t="str">
        <f>[1]Database!$A2936</f>
        <v>CBLR-CAT5E</v>
      </c>
      <c r="J2936" s="329" t="str">
        <f ca="1">IFERROR(VLOOKUP(ROWS($J$2:J2936),$A$2:$B$7000,2,0),"")</f>
        <v>TST-600-FP-BKLT-B-T_FRONT_BEZEL_BLANK</v>
      </c>
    </row>
    <row r="2937" spans="1:10">
      <c r="A2937" s="330">
        <f ca="1">IF(ISNUMBER(SEARCH($L$2,[1]Database!$A2937)),MAX($A$1:A2936)+1,0)</f>
        <v>2933</v>
      </c>
      <c r="B2937" s="625" t="str">
        <f>[1]Database!$A2937</f>
        <v>CBLR-AUDIO</v>
      </c>
      <c r="J2937" s="329" t="str">
        <f ca="1">IFERROR(VLOOKUP(ROWS($J$2:J2937),$A$2:$B$7000,2,0),"")</f>
        <v>TST-600-FP-BKLT-B-S_FRONT_BEZEL_BLANK</v>
      </c>
    </row>
    <row r="2938" spans="1:10">
      <c r="A2938" s="330">
        <f ca="1">IF(ISNUMBER(SEARCH($L$2,[1]Database!$A2938)),MAX($A$1:A2937)+1,0)</f>
        <v>2934</v>
      </c>
      <c r="B2938" s="625" t="str">
        <f>[1]Database!$A2938</f>
        <v>TST-600-FPW-S_FRONT_BEZEL_BLANK</v>
      </c>
      <c r="J2938" s="329" t="str">
        <f ca="1">IFERROR(VLOOKUP(ROWS($J$2:J2938),$A$2:$B$7000,2,0),"")</f>
        <v>1700C-BTNS-BEZELS</v>
      </c>
    </row>
    <row r="2939" spans="1:10">
      <c r="A2939" s="330">
        <f ca="1">IF(ISNUMBER(SEARCH($L$2,[1]Database!$A2939)),MAX($A$1:A2938)+1,0)</f>
        <v>2935</v>
      </c>
      <c r="B2939" s="625" t="str">
        <f>[1]Database!$A2939</f>
        <v>TST-600-FP-BKLT-B-T_FRONT_BEZEL_BLANK</v>
      </c>
      <c r="J2939" s="329" t="str">
        <f ca="1">IFERROR(VLOOKUP(ROWS($J$2:J2939),$A$2:$B$7000,2,0),"")</f>
        <v>1700C-BTNB-BEZELS</v>
      </c>
    </row>
    <row r="2940" spans="1:10">
      <c r="A2940" s="330">
        <f ca="1">IF(ISNUMBER(SEARCH($L$2,[1]Database!$A2940)),MAX($A$1:A2939)+1,0)</f>
        <v>2936</v>
      </c>
      <c r="B2940" s="625" t="str">
        <f>[1]Database!$A2940</f>
        <v>TST-600-FP-BKLT-B-S_FRONT_BEZEL_BLANK</v>
      </c>
      <c r="J2940" s="329" t="str">
        <f ca="1">IFERROR(VLOOKUP(ROWS($J$2:J2940),$A$2:$B$7000,2,0),"")</f>
        <v>TST-600-FPW-S_FRONT_BEZEL_ENGRAVED</v>
      </c>
    </row>
    <row r="2941" spans="1:10">
      <c r="A2941" s="330">
        <f ca="1">IF(ISNUMBER(SEARCH($L$2,[1]Database!$A2941)),MAX($A$1:A2940)+1,0)</f>
        <v>2937</v>
      </c>
      <c r="B2941" s="625" t="str">
        <f>[1]Database!$A2941</f>
        <v>1700C-BTNS-BEZELS</v>
      </c>
      <c r="J2941" s="329" t="str">
        <f ca="1">IFERROR(VLOOKUP(ROWS($J$2:J2941),$A$2:$B$7000,2,0),"")</f>
        <v>TST-600-FP-BKLT-B-T_FRONT_BEZEL_ENGRAVED</v>
      </c>
    </row>
    <row r="2942" spans="1:10">
      <c r="A2942" s="330">
        <f ca="1">IF(ISNUMBER(SEARCH($L$2,[1]Database!$A2942)),MAX($A$1:A2941)+1,0)</f>
        <v>2938</v>
      </c>
      <c r="B2942" s="625" t="str">
        <f>[1]Database!$A2942</f>
        <v>1700C-BTNB-BEZELS</v>
      </c>
      <c r="J2942" s="329" t="str">
        <f ca="1">IFERROR(VLOOKUP(ROWS($J$2:J2942),$A$2:$B$7000,2,0),"")</f>
        <v>TST-600-FP-BKLT-B-S_FRONT_BEZEL_ENGRAVED</v>
      </c>
    </row>
    <row r="2943" spans="1:10">
      <c r="A2943" s="330">
        <f ca="1">IF(ISNUMBER(SEARCH($L$2,[1]Database!$A2943)),MAX($A$1:A2942)+1,0)</f>
        <v>2939</v>
      </c>
      <c r="B2943" s="625" t="str">
        <f>[1]Database!$A2943</f>
        <v>TST-600-FPW-S_FRONT_BEZEL_ENGRAVED</v>
      </c>
      <c r="J2943" s="329" t="str">
        <f ca="1">IFERROR(VLOOKUP(ROWS($J$2:J2943),$A$2:$B$7000,2,0),"")</f>
        <v>CNX-ASBK</v>
      </c>
    </row>
    <row r="2944" spans="1:10">
      <c r="A2944" s="330">
        <f ca="1">IF(ISNUMBER(SEARCH($L$2,[1]Database!$A2944)),MAX($A$1:A2943)+1,0)</f>
        <v>2940</v>
      </c>
      <c r="B2944" s="625" t="str">
        <f>[1]Database!$A2944</f>
        <v>TST-600-FP-BKLT-B-T_FRONT_BEZEL_ENGRAVED</v>
      </c>
      <c r="J2944" s="329" t="str">
        <f ca="1">IFERROR(VLOOKUP(ROWS($J$2:J2944),$A$2:$B$7000,2,0),"")</f>
        <v>GLA-BMS</v>
      </c>
    </row>
    <row r="2945" spans="1:10">
      <c r="A2945" s="330">
        <f ca="1">IF(ISNUMBER(SEARCH($L$2,[1]Database!$A2945)),MAX($A$1:A2944)+1,0)</f>
        <v>2941</v>
      </c>
      <c r="B2945" s="625" t="str">
        <f>[1]Database!$A2945</f>
        <v>TST-600-FP-BKLT-B-S_FRONT_BEZEL_ENGRAVED</v>
      </c>
      <c r="J2945" s="329" t="str">
        <f ca="1">IFERROR(VLOOKUP(ROWS($J$2:J2945),$A$2:$B$7000,2,0),"")</f>
        <v>CNXBRMO</v>
      </c>
    </row>
    <row r="2946" spans="1:10">
      <c r="A2946" s="330">
        <f ca="1">IF(ISNUMBER(SEARCH($L$2,[1]Database!$A2946)),MAX($A$1:A2945)+1,0)</f>
        <v>2942</v>
      </c>
      <c r="B2946" s="625" t="str">
        <f>[1]Database!$A2946</f>
        <v>CNX-ASBK</v>
      </c>
      <c r="J2946" s="329" t="str">
        <f ca="1">IFERROR(VLOOKUP(ROWS($J$2:J2946),$A$2:$B$7000,2,0),"")</f>
        <v>CONN-MCOAX-BNC-50</v>
      </c>
    </row>
    <row r="2947" spans="1:10">
      <c r="A2947" s="330">
        <f ca="1">IF(ISNUMBER(SEARCH($L$2,[1]Database!$A2947)),MAX($A$1:A2946)+1,0)</f>
        <v>2943</v>
      </c>
      <c r="B2947" s="625" t="str">
        <f>[1]Database!$A2947</f>
        <v>GLA-BMS</v>
      </c>
      <c r="J2947" s="329" t="str">
        <f ca="1">IFERROR(VLOOKUP(ROWS($J$2:J2947),$A$2:$B$7000,2,0),"")</f>
        <v>DMC-VID-BNC</v>
      </c>
    </row>
    <row r="2948" spans="1:10">
      <c r="A2948" s="330">
        <f ca="1">IF(ISNUMBER(SEARCH($L$2,[1]Database!$A2948)),MAX($A$1:A2947)+1,0)</f>
        <v>2944</v>
      </c>
      <c r="B2948" s="625" t="str">
        <f>[1]Database!$A2948</f>
        <v>CNXBRMO</v>
      </c>
      <c r="J2948" s="329" t="str">
        <f ca="1">IFERROR(VLOOKUP(ROWS($J$2:J2948),$A$2:$B$7000,2,0),"")</f>
        <v>CBLRA-INSERT-BLANK</v>
      </c>
    </row>
    <row r="2949" spans="1:10">
      <c r="A2949" s="330">
        <f ca="1">IF(ISNUMBER(SEARCH($L$2,[1]Database!$A2949)),MAX($A$1:A2948)+1,0)</f>
        <v>2945</v>
      </c>
      <c r="B2949" s="625" t="str">
        <f>[1]Database!$A2949</f>
        <v>CONN-MCOAX-BNC-50</v>
      </c>
      <c r="J2949" s="329" t="str">
        <f ca="1">IFERROR(VLOOKUP(ROWS($J$2:J2949),$A$2:$B$7000,2,0),"")</f>
        <v>CAENIB-BP</v>
      </c>
    </row>
    <row r="2950" spans="1:10">
      <c r="A2950" s="330">
        <f ca="1">IF(ISNUMBER(SEARCH($L$2,[1]Database!$A2950)),MAX($A$1:A2949)+1,0)</f>
        <v>2946</v>
      </c>
      <c r="B2950" s="625" t="str">
        <f>[1]Database!$A2950</f>
        <v>DMC-VID-BNC</v>
      </c>
      <c r="J2950" s="329" t="str">
        <f ca="1">IFERROR(VLOOKUP(ROWS($J$2:J2950),$A$2:$B$7000,2,0),"")</f>
        <v>GLS-OIR-CSM-EX-BATT</v>
      </c>
    </row>
    <row r="2951" spans="1:10">
      <c r="A2951" s="330">
        <f ca="1">IF(ISNUMBER(SEARCH($L$2,[1]Database!$A2951)),MAX($A$1:A2950)+1,0)</f>
        <v>2947</v>
      </c>
      <c r="B2951" s="625" t="str">
        <f>[1]Database!$A2951</f>
        <v>CBLRA-INSERT-BLANK</v>
      </c>
      <c r="J2951" s="329" t="str">
        <f ca="1">IFERROR(VLOOKUP(ROWS($J$2:J2951),$A$2:$B$7000,2,0),"")</f>
        <v>TST-600-BTP</v>
      </c>
    </row>
    <row r="2952" spans="1:10">
      <c r="A2952" s="330">
        <f ca="1">IF(ISNUMBER(SEARCH($L$2,[1]Database!$A2952)),MAX($A$1:A2951)+1,0)</f>
        <v>2948</v>
      </c>
      <c r="B2952" s="625" t="str">
        <f>[1]Database!$A2952</f>
        <v>CAENIB-BP</v>
      </c>
      <c r="J2952" s="329" t="str">
        <f ca="1">IFERROR(VLOOKUP(ROWS($J$2:J2952),$A$2:$B$7000,2,0),"")</f>
        <v>TPMC-3X-BTP</v>
      </c>
    </row>
    <row r="2953" spans="1:10">
      <c r="A2953" s="330">
        <f ca="1">IF(ISNUMBER(SEARCH($L$2,[1]Database!$A2953)),MAX($A$1:A2952)+1,0)</f>
        <v>2949</v>
      </c>
      <c r="B2953" s="625" t="str">
        <f>[1]Database!$A2953</f>
        <v>GLS-OIR-CSM-EX-BATT</v>
      </c>
      <c r="J2953" s="329" t="str">
        <f ca="1">IFERROR(VLOOKUP(ROWS($J$2:J2953),$A$2:$B$7000,2,0),"")</f>
        <v>ST-BTPN</v>
      </c>
    </row>
    <row r="2954" spans="1:10">
      <c r="A2954" s="330">
        <f ca="1">IF(ISNUMBER(SEARCH($L$2,[1]Database!$A2954)),MAX($A$1:A2953)+1,0)</f>
        <v>2950</v>
      </c>
      <c r="B2954" s="625" t="str">
        <f>[1]Database!$A2954</f>
        <v>TST-600-BTP</v>
      </c>
      <c r="J2954" s="329" t="str">
        <f ca="1">IFERROR(VLOOKUP(ROWS($J$2:J2954),$A$2:$B$7000,2,0),"")</f>
        <v>SW-3SERIES-BACNET-50+</v>
      </c>
    </row>
    <row r="2955" spans="1:10">
      <c r="A2955" s="330">
        <f ca="1">IF(ISNUMBER(SEARCH($L$2,[1]Database!$A2955)),MAX($A$1:A2954)+1,0)</f>
        <v>2951</v>
      </c>
      <c r="B2955" s="625" t="str">
        <f>[1]Database!$A2955</f>
        <v>TPMC-3X-BTP</v>
      </c>
      <c r="J2955" s="329" t="str">
        <f ca="1">IFERROR(VLOOKUP(ROWS($J$2:J2955),$A$2:$B$7000,2,0),"")</f>
        <v>AES/AMS_FRONT_LABEL</v>
      </c>
    </row>
    <row r="2956" spans="1:10">
      <c r="A2956" s="330">
        <f ca="1">IF(ISNUMBER(SEARCH($L$2,[1]Database!$A2956)),MAX($A$1:A2955)+1,0)</f>
        <v>2952</v>
      </c>
      <c r="B2956" s="625" t="str">
        <f>[1]Database!$A2956</f>
        <v>ST-BTPN</v>
      </c>
      <c r="J2956" s="329" t="str">
        <f ca="1">IFERROR(VLOOKUP(ROWS($J$2:J2956),$A$2:$B$7000,2,0),"")</f>
        <v>AAE/AADS_FRONT_LABEL</v>
      </c>
    </row>
    <row r="2957" spans="1:10">
      <c r="A2957" s="330">
        <f ca="1">IF(ISNUMBER(SEARCH($L$2,[1]Database!$A2957)),MAX($A$1:A2956)+1,0)</f>
        <v>2953</v>
      </c>
      <c r="B2957" s="625" t="str">
        <f>[1]Database!$A2957</f>
        <v>SW-3SERIES-BACNET-50+</v>
      </c>
      <c r="J2957" s="329" t="str">
        <f ca="1">IFERROR(VLOOKUP(ROWS($J$2:J2957),$A$2:$B$7000,2,0),"")</f>
        <v>TPS-6L-FP-BKLT-W-T_ENGRAVED</v>
      </c>
    </row>
    <row r="2958" spans="1:10">
      <c r="A2958" s="330">
        <f ca="1">IF(ISNUMBER(SEARCH($L$2,[1]Database!$A2958)),MAX($A$1:A2957)+1,0)</f>
        <v>2954</v>
      </c>
      <c r="B2958" s="625" t="str">
        <f>[1]Database!$A2958</f>
        <v>AES/AMS_FRONT_LABEL</v>
      </c>
      <c r="J2958" s="329" t="str">
        <f ca="1">IFERROR(VLOOKUP(ROWS($J$2:J2958),$A$2:$B$7000,2,0),"")</f>
        <v>TPS-6L-FP-BKLT-W-T_BLANK</v>
      </c>
    </row>
    <row r="2959" spans="1:10">
      <c r="A2959" s="330">
        <f ca="1">IF(ISNUMBER(SEARCH($L$2,[1]Database!$A2959)),MAX($A$1:A2958)+1,0)</f>
        <v>2955</v>
      </c>
      <c r="B2959" s="625" t="str">
        <f>[1]Database!$A2959</f>
        <v>AAE/AADS_FRONT_LABEL</v>
      </c>
      <c r="J2959" s="329" t="str">
        <f ca="1">IFERROR(VLOOKUP(ROWS($J$2:J2959),$A$2:$B$7000,2,0),"")</f>
        <v>TPS-6L-FP-BKLT-B-T_ENGRAVED</v>
      </c>
    </row>
    <row r="2960" spans="1:10">
      <c r="A2960" s="330">
        <f ca="1">IF(ISNUMBER(SEARCH($L$2,[1]Database!$A2960)),MAX($A$1:A2959)+1,0)</f>
        <v>2956</v>
      </c>
      <c r="B2960" s="625" t="str">
        <f>[1]Database!$A2960</f>
        <v>TPS-6L-FP-BKLT-W-T_ENGRAVED</v>
      </c>
      <c r="J2960" s="329" t="str">
        <f ca="1">IFERROR(VLOOKUP(ROWS($J$2:J2960),$A$2:$B$7000,2,0),"")</f>
        <v>TPS-6L-FP-BKLT-B-T_BLANK</v>
      </c>
    </row>
    <row r="2961" spans="1:10">
      <c r="A2961" s="330">
        <f ca="1">IF(ISNUMBER(SEARCH($L$2,[1]Database!$A2961)),MAX($A$1:A2960)+1,0)</f>
        <v>2957</v>
      </c>
      <c r="B2961" s="625" t="str">
        <f>[1]Database!$A2961</f>
        <v>TPS-6L-FP-BKLT-W-T_BLANK</v>
      </c>
      <c r="J2961" s="329" t="str">
        <f ca="1">IFERROR(VLOOKUP(ROWS($J$2:J2961),$A$2:$B$7000,2,0),"")</f>
        <v>TPS-6L-FP-BKLT-A-T_ENGRAVED</v>
      </c>
    </row>
    <row r="2962" spans="1:10">
      <c r="A2962" s="330">
        <f ca="1">IF(ISNUMBER(SEARCH($L$2,[1]Database!$A2962)),MAX($A$1:A2961)+1,0)</f>
        <v>2958</v>
      </c>
      <c r="B2962" s="625" t="str">
        <f>[1]Database!$A2962</f>
        <v>TPS-6L-FP-BKLT-B-T_ENGRAVED</v>
      </c>
      <c r="J2962" s="329" t="str">
        <f ca="1">IFERROR(VLOOKUP(ROWS($J$2:J2962),$A$2:$B$7000,2,0),"")</f>
        <v>TPS-6L-FP-BKLT-A-T_BLANK</v>
      </c>
    </row>
    <row r="2963" spans="1:10">
      <c r="A2963" s="330">
        <f ca="1">IF(ISNUMBER(SEARCH($L$2,[1]Database!$A2963)),MAX($A$1:A2962)+1,0)</f>
        <v>2959</v>
      </c>
      <c r="B2963" s="625" t="str">
        <f>[1]Database!$A2963</f>
        <v>TPS-6L-FP-BKLT-B-T_BLANK</v>
      </c>
      <c r="J2963" s="329" t="str">
        <f ca="1">IFERROR(VLOOKUP(ROWS($J$2:J2963),$A$2:$B$7000,2,0),"")</f>
        <v>TPMC-9L-FP-BKLT-W-T_ENGRAVED</v>
      </c>
    </row>
    <row r="2964" spans="1:10">
      <c r="A2964" s="330">
        <f ca="1">IF(ISNUMBER(SEARCH($L$2,[1]Database!$A2964)),MAX($A$1:A2963)+1,0)</f>
        <v>2960</v>
      </c>
      <c r="B2964" s="625" t="str">
        <f>[1]Database!$A2964</f>
        <v>TPS-6L-FP-BKLT-A-T_ENGRAVED</v>
      </c>
      <c r="J2964" s="329" t="str">
        <f ca="1">IFERROR(VLOOKUP(ROWS($J$2:J2964),$A$2:$B$7000,2,0),"")</f>
        <v>TPMC-9L-FP-BKLT-W-T_BLANK</v>
      </c>
    </row>
    <row r="2965" spans="1:10">
      <c r="A2965" s="330">
        <f ca="1">IF(ISNUMBER(SEARCH($L$2,[1]Database!$A2965)),MAX($A$1:A2964)+1,0)</f>
        <v>2961</v>
      </c>
      <c r="B2965" s="625" t="str">
        <f>[1]Database!$A2965</f>
        <v>TPS-6L-FP-BKLT-A-T_BLANK</v>
      </c>
      <c r="J2965" s="329" t="str">
        <f ca="1">IFERROR(VLOOKUP(ROWS($J$2:J2965),$A$2:$B$7000,2,0),"")</f>
        <v>TPMC-9L-FP-BKLT-B-T_ENGRAVED</v>
      </c>
    </row>
    <row r="2966" spans="1:10">
      <c r="A2966" s="330">
        <f ca="1">IF(ISNUMBER(SEARCH($L$2,[1]Database!$A2966)),MAX($A$1:A2965)+1,0)</f>
        <v>2962</v>
      </c>
      <c r="B2966" s="625" t="str">
        <f>[1]Database!$A2966</f>
        <v>TPMC-9L-FP-BKLT-W-T_ENGRAVED</v>
      </c>
      <c r="J2966" s="329" t="str">
        <f ca="1">IFERROR(VLOOKUP(ROWS($J$2:J2966),$A$2:$B$7000,2,0),"")</f>
        <v>TPMC-9L-FP-BKLT-B-T_BLANK</v>
      </c>
    </row>
    <row r="2967" spans="1:10">
      <c r="A2967" s="330">
        <f ca="1">IF(ISNUMBER(SEARCH($L$2,[1]Database!$A2967)),MAX($A$1:A2966)+1,0)</f>
        <v>2963</v>
      </c>
      <c r="B2967" s="625" t="str">
        <f>[1]Database!$A2967</f>
        <v>TPMC-9L-FP-BKLT-W-T_BLANK</v>
      </c>
      <c r="J2967" s="329" t="str">
        <f ca="1">IFERROR(VLOOKUP(ROWS($J$2:J2967),$A$2:$B$7000,2,0),"")</f>
        <v>TPMC-9L-FP-BKLT-A-T_ENGRAVED</v>
      </c>
    </row>
    <row r="2968" spans="1:10">
      <c r="A2968" s="330">
        <f ca="1">IF(ISNUMBER(SEARCH($L$2,[1]Database!$A2968)),MAX($A$1:A2967)+1,0)</f>
        <v>2964</v>
      </c>
      <c r="B2968" s="625" t="str">
        <f>[1]Database!$A2968</f>
        <v>TPMC-9L-FP-BKLT-B-T_ENGRAVED</v>
      </c>
      <c r="J2968" s="329" t="str">
        <f ca="1">IFERROR(VLOOKUP(ROWS($J$2:J2968),$A$2:$B$7000,2,0),"")</f>
        <v>TPMC-9L-FP-BKLT-A-T_BLANK</v>
      </c>
    </row>
    <row r="2969" spans="1:10">
      <c r="A2969" s="330">
        <f ca="1">IF(ISNUMBER(SEARCH($L$2,[1]Database!$A2969)),MAX($A$1:A2968)+1,0)</f>
        <v>2965</v>
      </c>
      <c r="B2969" s="625" t="str">
        <f>[1]Database!$A2969</f>
        <v>TPMC-9L-FP-BKLT-B-T_BLANK</v>
      </c>
      <c r="J2969" s="329" t="str">
        <f ca="1">IFERROR(VLOOKUP(ROWS($J$2:J2969),$A$2:$B$7000,2,0),"")</f>
        <v>B8-BTN-BKLT</v>
      </c>
    </row>
    <row r="2970" spans="1:10">
      <c r="A2970" s="330">
        <f ca="1">IF(ISNUMBER(SEARCH($L$2,[1]Database!$A2970)),MAX($A$1:A2969)+1,0)</f>
        <v>2966</v>
      </c>
      <c r="B2970" s="625" t="str">
        <f>[1]Database!$A2970</f>
        <v>TPMC-9L-FP-BKLT-A-T_ENGRAVED</v>
      </c>
      <c r="J2970" s="329" t="str">
        <f ca="1">IFERROR(VLOOKUP(ROWS($J$2:J2970),$A$2:$B$7000,2,0),"")</f>
        <v>B6-BTN-BKLT</v>
      </c>
    </row>
    <row r="2971" spans="1:10">
      <c r="A2971" s="330">
        <f ca="1">IF(ISNUMBER(SEARCH($L$2,[1]Database!$A2971)),MAX($A$1:A2970)+1,0)</f>
        <v>2967</v>
      </c>
      <c r="B2971" s="625" t="str">
        <f>[1]Database!$A2971</f>
        <v>TPMC-9L-FP-BKLT-A-T_BLANK</v>
      </c>
      <c r="J2971" s="329" t="str">
        <f ca="1">IFERROR(VLOOKUP(ROWS($J$2:J2971),$A$2:$B$7000,2,0),"")</f>
        <v>B4-BTN-BKLT</v>
      </c>
    </row>
    <row r="2972" spans="1:10">
      <c r="A2972" s="330">
        <f ca="1">IF(ISNUMBER(SEARCH($L$2,[1]Database!$A2972)),MAX($A$1:A2971)+1,0)</f>
        <v>2968</v>
      </c>
      <c r="B2972" s="625" t="str">
        <f>[1]Database!$A2972</f>
        <v>B8-BTN-BKLT</v>
      </c>
      <c r="J2972" s="329" t="str">
        <f ca="1">IFERROR(VLOOKUP(ROWS($J$2:J2972),$A$2:$B$7000,2,0),"")</f>
        <v>B2-BTN-BKLT</v>
      </c>
    </row>
    <row r="2973" spans="1:10">
      <c r="A2973" s="330">
        <f ca="1">IF(ISNUMBER(SEARCH($L$2,[1]Database!$A2973)),MAX($A$1:A2972)+1,0)</f>
        <v>2969</v>
      </c>
      <c r="B2973" s="625" t="str">
        <f>[1]Database!$A2973</f>
        <v>B6-BTN-BKLT</v>
      </c>
      <c r="J2973" s="329" t="str">
        <f ca="1">IFERROR(VLOOKUP(ROWS($J$2:J2973),$A$2:$B$7000,2,0),"")</f>
        <v>B12-BTN-BKLT</v>
      </c>
    </row>
    <row r="2974" spans="1:10">
      <c r="A2974" s="330">
        <f ca="1">IF(ISNUMBER(SEARCH($L$2,[1]Database!$A2974)),MAX($A$1:A2973)+1,0)</f>
        <v>2970</v>
      </c>
      <c r="B2974" s="625" t="str">
        <f>[1]Database!$A2974</f>
        <v>B4-BTN-BKLT</v>
      </c>
      <c r="J2974" s="329" t="str">
        <f ca="1">IFERROR(VLOOKUP(ROWS($J$2:J2974),$A$2:$B$7000,2,0),"")</f>
        <v>TPS-6X-FPB-T_ENGRAVED</v>
      </c>
    </row>
    <row r="2975" spans="1:10">
      <c r="A2975" s="330">
        <f ca="1">IF(ISNUMBER(SEARCH($L$2,[1]Database!$A2975)),MAX($A$1:A2974)+1,0)</f>
        <v>2971</v>
      </c>
      <c r="B2975" s="625" t="str">
        <f>[1]Database!$A2975</f>
        <v>B2-BTN-BKLT</v>
      </c>
      <c r="J2975" s="329" t="str">
        <f ca="1">IFERROR(VLOOKUP(ROWS($J$2:J2975),$A$2:$B$7000,2,0),"")</f>
        <v>TPS-6X-FPB-T_BLANK</v>
      </c>
    </row>
    <row r="2976" spans="1:10">
      <c r="A2976" s="330">
        <f ca="1">IF(ISNUMBER(SEARCH($L$2,[1]Database!$A2976)),MAX($A$1:A2975)+1,0)</f>
        <v>2972</v>
      </c>
      <c r="B2976" s="625" t="str">
        <f>[1]Database!$A2976</f>
        <v>B12-BTN-BKLT</v>
      </c>
      <c r="J2976" s="329" t="str">
        <f ca="1">IFERROR(VLOOKUP(ROWS($J$2:J2976),$A$2:$B$7000,2,0),"")</f>
        <v>TPS-6X-FP_ENGRAVED</v>
      </c>
    </row>
    <row r="2977" spans="1:10">
      <c r="A2977" s="330">
        <f ca="1">IF(ISNUMBER(SEARCH($L$2,[1]Database!$A2977)),MAX($A$1:A2976)+1,0)</f>
        <v>2973</v>
      </c>
      <c r="B2977" s="625" t="str">
        <f>[1]Database!$A2977</f>
        <v>TPS-6X-FPB-T_ENGRAVED</v>
      </c>
      <c r="J2977" s="329" t="str">
        <f ca="1">IFERROR(VLOOKUP(ROWS($J$2:J2977),$A$2:$B$7000,2,0),"")</f>
        <v>TPS-6X-FP_BLANK</v>
      </c>
    </row>
    <row r="2978" spans="1:10">
      <c r="A2978" s="330">
        <f ca="1">IF(ISNUMBER(SEARCH($L$2,[1]Database!$A2978)),MAX($A$1:A2977)+1,0)</f>
        <v>2974</v>
      </c>
      <c r="B2978" s="625" t="str">
        <f>[1]Database!$A2978</f>
        <v>TPS-6X-FPB-T_BLANK</v>
      </c>
      <c r="J2978" s="329" t="str">
        <f ca="1">IFERROR(VLOOKUP(ROWS($J$2:J2978),$A$2:$B$7000,2,0),"")</f>
        <v>BB-1700CW</v>
      </c>
    </row>
    <row r="2979" spans="1:10">
      <c r="A2979" s="330">
        <f ca="1">IF(ISNUMBER(SEARCH($L$2,[1]Database!$A2979)),MAX($A$1:A2978)+1,0)</f>
        <v>2975</v>
      </c>
      <c r="B2979" s="625" t="str">
        <f>[1]Database!$A2979</f>
        <v>TPS-6X-FP_ENGRAVED</v>
      </c>
      <c r="J2979" s="329" t="str">
        <f ca="1">IFERROR(VLOOKUP(ROWS($J$2:J2979),$A$2:$B$7000,2,0),"")</f>
        <v>BB-4000L</v>
      </c>
    </row>
    <row r="2980" spans="1:10">
      <c r="A2980" s="330">
        <f ca="1">IF(ISNUMBER(SEARCH($L$2,[1]Database!$A2980)),MAX($A$1:A2979)+1,0)</f>
        <v>2976</v>
      </c>
      <c r="B2980" s="625" t="str">
        <f>[1]Database!$A2980</f>
        <v>TPS-6X-FP_BLANK</v>
      </c>
      <c r="J2980" s="329" t="str">
        <f ca="1">IFERROR(VLOOKUP(ROWS($J$2:J2980),$A$2:$B$7000,2,0),"")</f>
        <v>BBI-V24</v>
      </c>
    </row>
    <row r="2981" spans="1:10">
      <c r="A2981" s="330">
        <f ca="1">IF(ISNUMBER(SEARCH($L$2,[1]Database!$A2981)),MAX($A$1:A2980)+1,0)</f>
        <v>2977</v>
      </c>
      <c r="B2981" s="625" t="str">
        <f>[1]Database!$A2981</f>
        <v>BB-1700CW</v>
      </c>
      <c r="J2981" s="329" t="str">
        <f ca="1">IFERROR(VLOOKUP(ROWS($J$2:J2981),$A$2:$B$7000,2,0),"")</f>
        <v>BB-V24</v>
      </c>
    </row>
    <row r="2982" spans="1:10">
      <c r="A2982" s="330">
        <f ca="1">IF(ISNUMBER(SEARCH($L$2,[1]Database!$A2982)),MAX($A$1:A2981)+1,0)</f>
        <v>2978</v>
      </c>
      <c r="B2982" s="625" t="str">
        <f>[1]Database!$A2982</f>
        <v>BB-4000L</v>
      </c>
      <c r="J2982" s="329" t="str">
        <f ca="1">IFERROR(VLOOKUP(ROWS($J$2:J2982),$A$2:$B$7000,2,0),"")</f>
        <v>BBI-V15</v>
      </c>
    </row>
    <row r="2983" spans="1:10">
      <c r="A2983" s="330">
        <f ca="1">IF(ISNUMBER(SEARCH($L$2,[1]Database!$A2983)),MAX($A$1:A2982)+1,0)</f>
        <v>2979</v>
      </c>
      <c r="B2983" s="625" t="str">
        <f>[1]Database!$A2983</f>
        <v>BBI-V24</v>
      </c>
      <c r="J2983" s="329" t="str">
        <f ca="1">IFERROR(VLOOKUP(ROWS($J$2:J2983),$A$2:$B$7000,2,0),"")</f>
        <v>BB-V15</v>
      </c>
    </row>
    <row r="2984" spans="1:10">
      <c r="A2984" s="330">
        <f ca="1">IF(ISNUMBER(SEARCH($L$2,[1]Database!$A2984)),MAX($A$1:A2983)+1,0)</f>
        <v>2980</v>
      </c>
      <c r="B2984" s="625" t="str">
        <f>[1]Database!$A2984</f>
        <v>BB-V24</v>
      </c>
      <c r="J2984" s="329" t="str">
        <f ca="1">IFERROR(VLOOKUP(ROWS($J$2:J2984),$A$2:$B$7000,2,0),"")</f>
        <v>BBI-V12</v>
      </c>
    </row>
    <row r="2985" spans="1:10">
      <c r="A2985" s="330">
        <f ca="1">IF(ISNUMBER(SEARCH($L$2,[1]Database!$A2985)),MAX($A$1:A2984)+1,0)</f>
        <v>2981</v>
      </c>
      <c r="B2985" s="625" t="str">
        <f>[1]Database!$A2985</f>
        <v>BBI-V15</v>
      </c>
      <c r="J2985" s="329" t="str">
        <f ca="1">IFERROR(VLOOKUP(ROWS($J$2:J2985),$A$2:$B$7000,2,0),"")</f>
        <v>BB-V12</v>
      </c>
    </row>
    <row r="2986" spans="1:10">
      <c r="A2986" s="330">
        <f ca="1">IF(ISNUMBER(SEARCH($L$2,[1]Database!$A2986)),MAX($A$1:A2985)+1,0)</f>
        <v>2982</v>
      </c>
      <c r="B2986" s="625" t="str">
        <f>[1]Database!$A2986</f>
        <v>BB-V15</v>
      </c>
      <c r="J2986" s="329" t="str">
        <f ca="1">IFERROR(VLOOKUP(ROWS($J$2:J2986),$A$2:$B$7000,2,0),"")</f>
        <v>BBI-6X-DSW</v>
      </c>
    </row>
    <row r="2987" spans="1:10">
      <c r="A2987" s="330">
        <f ca="1">IF(ISNUMBER(SEARCH($L$2,[1]Database!$A2987)),MAX($A$1:A2986)+1,0)</f>
        <v>2983</v>
      </c>
      <c r="B2987" s="625" t="str">
        <f>[1]Database!$A2987</f>
        <v>BBI-V12</v>
      </c>
      <c r="J2987" s="329" t="str">
        <f ca="1">IFERROR(VLOOKUP(ROWS($J$2:J2987),$A$2:$B$7000,2,0),"")</f>
        <v>BB-6X-DSW</v>
      </c>
    </row>
    <row r="2988" spans="1:10">
      <c r="A2988" s="330">
        <f ca="1">IF(ISNUMBER(SEARCH($L$2,[1]Database!$A2988)),MAX($A$1:A2987)+1,0)</f>
        <v>2984</v>
      </c>
      <c r="B2988" s="625" t="str">
        <f>[1]Database!$A2988</f>
        <v>BB-V12</v>
      </c>
      <c r="J2988" s="329" t="str">
        <f ca="1">IFERROR(VLOOKUP(ROWS($J$2:J2988),$A$2:$B$7000,2,0),"")</f>
        <v>BB-12L</v>
      </c>
    </row>
    <row r="2989" spans="1:10">
      <c r="A2989" s="330">
        <f ca="1">IF(ISNUMBER(SEARCH($L$2,[1]Database!$A2989)),MAX($A$1:A2988)+1,0)</f>
        <v>2985</v>
      </c>
      <c r="B2989" s="625" t="str">
        <f>[1]Database!$A2989</f>
        <v>BBI-6X-DSW</v>
      </c>
      <c r="J2989" s="329" t="str">
        <f ca="1">IFERROR(VLOOKUP(ROWS($J$2:J2989),$A$2:$B$7000,2,0),"")</f>
        <v>BBI-9L</v>
      </c>
    </row>
    <row r="2990" spans="1:10">
      <c r="A2990" s="330">
        <f ca="1">IF(ISNUMBER(SEARCH($L$2,[1]Database!$A2990)),MAX($A$1:A2989)+1,0)</f>
        <v>2986</v>
      </c>
      <c r="B2990" s="625" t="str">
        <f>[1]Database!$A2990</f>
        <v>BB-6X-DSW</v>
      </c>
      <c r="J2990" s="329" t="str">
        <f ca="1">IFERROR(VLOOKUP(ROWS($J$2:J2990),$A$2:$B$7000,2,0),"")</f>
        <v>BB-9L</v>
      </c>
    </row>
    <row r="2991" spans="1:10">
      <c r="A2991" s="330">
        <f ca="1">IF(ISNUMBER(SEARCH($L$2,[1]Database!$A2991)),MAX($A$1:A2990)+1,0)</f>
        <v>2987</v>
      </c>
      <c r="B2991" s="625" t="str">
        <f>[1]Database!$A2991</f>
        <v>BB-12L</v>
      </c>
      <c r="J2991" s="329" t="str">
        <f ca="1">IFERROR(VLOOKUP(ROWS($J$2:J2991),$A$2:$B$7000,2,0),"")</f>
        <v>BB-8X-DSW</v>
      </c>
    </row>
    <row r="2992" spans="1:10">
      <c r="A2992" s="330">
        <f ca="1">IF(ISNUMBER(SEARCH($L$2,[1]Database!$A2992)),MAX($A$1:A2991)+1,0)</f>
        <v>2988</v>
      </c>
      <c r="B2992" s="625" t="str">
        <f>[1]Database!$A2992</f>
        <v>BBI-9L</v>
      </c>
      <c r="J2992" s="329" t="str">
        <f ca="1">IFERROR(VLOOKUP(ROWS($J$2:J2992),$A$2:$B$7000,2,0),"")</f>
        <v>CAENIB-7X2</v>
      </c>
    </row>
    <row r="2993" spans="1:10">
      <c r="A2993" s="330">
        <f ca="1">IF(ISNUMBER(SEARCH($L$2,[1]Database!$A2993)),MAX($A$1:A2992)+1,0)</f>
        <v>2989</v>
      </c>
      <c r="B2993" s="625" t="str">
        <f>[1]Database!$A2993</f>
        <v>BB-9L</v>
      </c>
      <c r="J2993" s="329" t="str">
        <f ca="1">IFERROR(VLOOKUP(ROWS($J$2:J2993),$A$2:$B$7000,2,0),"")</f>
        <v>CAEN-7X2</v>
      </c>
    </row>
    <row r="2994" spans="1:10">
      <c r="A2994" s="330">
        <f ca="1">IF(ISNUMBER(SEARCH($L$2,[1]Database!$A2994)),MAX($A$1:A2993)+1,0)</f>
        <v>2990</v>
      </c>
      <c r="B2994" s="625" t="str">
        <f>[1]Database!$A2994</f>
        <v>BB-8X-DSW</v>
      </c>
      <c r="J2994" s="329" t="str">
        <f ca="1">IFERROR(VLOOKUP(ROWS($J$2:J2994),$A$2:$B$7000,2,0),"")</f>
        <v>CAENIB-7X1</v>
      </c>
    </row>
    <row r="2995" spans="1:10">
      <c r="A2995" s="330">
        <f ca="1">IF(ISNUMBER(SEARCH($L$2,[1]Database!$A2995)),MAX($A$1:A2994)+1,0)</f>
        <v>2991</v>
      </c>
      <c r="B2995" s="625" t="str">
        <f>[1]Database!$A2995</f>
        <v>CAENIB-7X2</v>
      </c>
      <c r="J2995" s="329" t="str">
        <f ca="1">IFERROR(VLOOKUP(ROWS($J$2:J2995),$A$2:$B$7000,2,0),"")</f>
        <v>CAEN-7X1</v>
      </c>
    </row>
    <row r="2996" spans="1:10">
      <c r="A2996" s="330">
        <f ca="1">IF(ISNUMBER(SEARCH($L$2,[1]Database!$A2996)),MAX($A$1:A2995)+1,0)</f>
        <v>2992</v>
      </c>
      <c r="B2996" s="625" t="str">
        <f>[1]Database!$A2996</f>
        <v>CAEN-7X2</v>
      </c>
      <c r="J2996" s="329" t="str">
        <f ca="1">IFERROR(VLOOKUP(ROWS($J$2:J2996),$A$2:$B$7000,2,0),"")</f>
        <v>CAENIB-4X2</v>
      </c>
    </row>
    <row r="2997" spans="1:10">
      <c r="A2997" s="330">
        <f ca="1">IF(ISNUMBER(SEARCH($L$2,[1]Database!$A2997)),MAX($A$1:A2996)+1,0)</f>
        <v>2993</v>
      </c>
      <c r="B2997" s="625" t="str">
        <f>[1]Database!$A2997</f>
        <v>CAENIB-7X1</v>
      </c>
      <c r="J2997" s="329" t="str">
        <f ca="1">IFERROR(VLOOKUP(ROWS($J$2:J2997),$A$2:$B$7000,2,0),"")</f>
        <v>CAEN-4X2</v>
      </c>
    </row>
    <row r="2998" spans="1:10">
      <c r="A2998" s="330">
        <f ca="1">IF(ISNUMBER(SEARCH($L$2,[1]Database!$A2998)),MAX($A$1:A2997)+1,0)</f>
        <v>2994</v>
      </c>
      <c r="B2998" s="625" t="str">
        <f>[1]Database!$A2998</f>
        <v>CAEN-7X1</v>
      </c>
      <c r="J2998" s="329" t="str">
        <f ca="1">IFERROR(VLOOKUP(ROWS($J$2:J2998),$A$2:$B$7000,2,0),"")</f>
        <v>CAENIB-4X1</v>
      </c>
    </row>
    <row r="2999" spans="1:10">
      <c r="A2999" s="330">
        <f ca="1">IF(ISNUMBER(SEARCH($L$2,[1]Database!$A2999)),MAX($A$1:A2998)+1,0)</f>
        <v>2995</v>
      </c>
      <c r="B2999" s="625" t="str">
        <f>[1]Database!$A2999</f>
        <v>CAENIB-4X2</v>
      </c>
      <c r="J2999" s="329" t="str">
        <f ca="1">IFERROR(VLOOKUP(ROWS($J$2:J2999),$A$2:$B$7000,2,0),"")</f>
        <v>CAEN-4X1</v>
      </c>
    </row>
    <row r="3000" spans="1:10">
      <c r="A3000" s="330">
        <f ca="1">IF(ISNUMBER(SEARCH($L$2,[1]Database!$A3000)),MAX($A$1:A2999)+1,0)</f>
        <v>2996</v>
      </c>
      <c r="B3000" s="625" t="str">
        <f>[1]Database!$A3000</f>
        <v>CAEN-4X2</v>
      </c>
      <c r="J3000" s="329" t="str">
        <f ca="1">IFERROR(VLOOKUP(ROWS($J$2:J3000),$A$2:$B$7000,2,0),"")</f>
        <v>CAENIB-2X1</v>
      </c>
    </row>
    <row r="3001" spans="1:10">
      <c r="A3001" s="330">
        <f ca="1">IF(ISNUMBER(SEARCH($L$2,[1]Database!$A3001)),MAX($A$1:A3000)+1,0)</f>
        <v>2997</v>
      </c>
      <c r="B3001" s="625" t="str">
        <f>[1]Database!$A3001</f>
        <v>CAENIB-4X1</v>
      </c>
      <c r="J3001" s="329" t="str">
        <f ca="1">IFERROR(VLOOKUP(ROWS($J$2:J3001),$A$2:$B$7000,2,0),"")</f>
        <v>CAEN-2X1</v>
      </c>
    </row>
    <row r="3002" spans="1:10">
      <c r="A3002" s="330">
        <f ca="1">IF(ISNUMBER(SEARCH($L$2,[1]Database!$A3002)),MAX($A$1:A3001)+1,0)</f>
        <v>2998</v>
      </c>
      <c r="B3002" s="625" t="str">
        <f>[1]Database!$A3002</f>
        <v>CAEN-4X1</v>
      </c>
      <c r="J3002" s="329" t="str">
        <f ca="1">IFERROR(VLOOKUP(ROWS($J$2:J3002),$A$2:$B$7000,2,0),"")</f>
        <v>CNX-PAD8A</v>
      </c>
    </row>
    <row r="3003" spans="1:10">
      <c r="A3003" s="330">
        <f ca="1">IF(ISNUMBER(SEARCH($L$2,[1]Database!$A3003)),MAX($A$1:A3002)+1,0)</f>
        <v>2999</v>
      </c>
      <c r="B3003" s="625" t="str">
        <f>[1]Database!$A3003</f>
        <v>CAENIB-2X1</v>
      </c>
      <c r="J3003" s="329" t="str">
        <f ca="1">IFERROR(VLOOKUP(ROWS($J$2:J3003),$A$2:$B$7000,2,0),"")</f>
        <v>ASPIRE_IC8DT-W-T-EACH</v>
      </c>
    </row>
    <row r="3004" spans="1:10">
      <c r="A3004" s="330">
        <f ca="1">IF(ISNUMBER(SEARCH($L$2,[1]Database!$A3004)),MAX($A$1:A3003)+1,0)</f>
        <v>3000</v>
      </c>
      <c r="B3004" s="625" t="str">
        <f>[1]Database!$A3004</f>
        <v>CAEN-2X1</v>
      </c>
      <c r="J3004" s="329" t="str">
        <f ca="1">IFERROR(VLOOKUP(ROWS($J$2:J3004),$A$2:$B$7000,2,0),"")</f>
        <v>ASPIRE_IW8-W-T</v>
      </c>
    </row>
    <row r="3005" spans="1:10">
      <c r="A3005" s="330">
        <f ca="1">IF(ISNUMBER(SEARCH($L$2,[1]Database!$A3005)),MAX($A$1:A3004)+1,0)</f>
        <v>3001</v>
      </c>
      <c r="B3005" s="625" t="str">
        <f>[1]Database!$A3005</f>
        <v>CNX-PAD8A</v>
      </c>
      <c r="J3005" s="329" t="str">
        <f ca="1">IFERROR(VLOOKUP(ROWS($J$2:J3005),$A$2:$B$7000,2,0),"")</f>
        <v>ASPIRE_IC8-W-T</v>
      </c>
    </row>
    <row r="3006" spans="1:10">
      <c r="A3006" s="330">
        <f ca="1">IF(ISNUMBER(SEARCH($L$2,[1]Database!$A3006)),MAX($A$1:A3005)+1,0)</f>
        <v>3002</v>
      </c>
      <c r="B3006" s="625" t="str">
        <f>[1]Database!$A3006</f>
        <v>ASPIRE_IC8DT-W-T-EACH</v>
      </c>
      <c r="J3006" s="329" t="str">
        <f ca="1">IFERROR(VLOOKUP(ROWS($J$2:J3006),$A$2:$B$7000,2,0),"")</f>
        <v>ASPIRE_IW6-W-T</v>
      </c>
    </row>
    <row r="3007" spans="1:10">
      <c r="A3007" s="330">
        <f ca="1">IF(ISNUMBER(SEARCH($L$2,[1]Database!$A3007)),MAX($A$1:A3006)+1,0)</f>
        <v>3003</v>
      </c>
      <c r="B3007" s="625" t="str">
        <f>[1]Database!$A3007</f>
        <v>ASPIRE_IW8-W-T</v>
      </c>
      <c r="J3007" s="329" t="str">
        <f ca="1">IFERROR(VLOOKUP(ROWS($J$2:J3007),$A$2:$B$7000,2,0),"")</f>
        <v>ASPIRE_IC6-W-T</v>
      </c>
    </row>
    <row r="3008" spans="1:10">
      <c r="A3008" s="330">
        <f ca="1">IF(ISNUMBER(SEARCH($L$2,[1]Database!$A3008)),MAX($A$1:A3007)+1,0)</f>
        <v>3004</v>
      </c>
      <c r="B3008" s="625" t="str">
        <f>[1]Database!$A3008</f>
        <v>ASPIRE_IC8-W-T</v>
      </c>
      <c r="J3008" s="329" t="str">
        <f ca="1">IFERROR(VLOOKUP(ROWS($J$2:J3008),$A$2:$B$7000,2,0),"")</f>
        <v>ASPIRE_IW5-W-T</v>
      </c>
    </row>
    <row r="3009" spans="1:10">
      <c r="A3009" s="330">
        <f ca="1">IF(ISNUMBER(SEARCH($L$2,[1]Database!$A3009)),MAX($A$1:A3008)+1,0)</f>
        <v>3005</v>
      </c>
      <c r="B3009" s="625" t="str">
        <f>[1]Database!$A3009</f>
        <v>ASPIRE_IW6-W-T</v>
      </c>
      <c r="J3009" s="329" t="str">
        <f ca="1">IFERROR(VLOOKUP(ROWS($J$2:J3009),$A$2:$B$7000,2,0),"")</f>
        <v>ASPIRE_IC5-W-T</v>
      </c>
    </row>
    <row r="3010" spans="1:10">
      <c r="A3010" s="330">
        <f ca="1">IF(ISNUMBER(SEARCH($L$2,[1]Database!$A3010)),MAX($A$1:A3009)+1,0)</f>
        <v>3006</v>
      </c>
      <c r="B3010" s="625" t="str">
        <f>[1]Database!$A3010</f>
        <v>ASPIRE_IC6-W-T</v>
      </c>
      <c r="J3010" s="329" t="str">
        <f ca="1">IFERROR(VLOOKUP(ROWS($J$2:J3010),$A$2:$B$7000,2,0),"")</f>
        <v>CBD-FP-ASCENT-SAT/NKL</v>
      </c>
    </row>
    <row r="3011" spans="1:10">
      <c r="A3011" s="330">
        <f ca="1">IF(ISNUMBER(SEARCH($L$2,[1]Database!$A3011)),MAX($A$1:A3010)+1,0)</f>
        <v>3007</v>
      </c>
      <c r="B3011" s="625" t="str">
        <f>[1]Database!$A3011</f>
        <v>ASPIRE_IW5-W-T</v>
      </c>
      <c r="J3011" s="329" t="str">
        <f ca="1">IFERROR(VLOOKUP(ROWS($J$2:J3011),$A$2:$B$7000,2,0),"")</f>
        <v>CBD-FP-ASCENT-P/NKL</v>
      </c>
    </row>
    <row r="3012" spans="1:10">
      <c r="A3012" s="330">
        <f ca="1">IF(ISNUMBER(SEARCH($L$2,[1]Database!$A3012)),MAX($A$1:A3011)+1,0)</f>
        <v>3008</v>
      </c>
      <c r="B3012" s="625" t="str">
        <f>[1]Database!$A3012</f>
        <v>ASPIRE_IC5-W-T</v>
      </c>
      <c r="J3012" s="329" t="str">
        <f ca="1">IFERROR(VLOOKUP(ROWS($J$2:J3012),$A$2:$B$7000,2,0),"")</f>
        <v>CBD-FP-ASCENT-P/GLD</v>
      </c>
    </row>
    <row r="3013" spans="1:10">
      <c r="A3013" s="330">
        <f ca="1">IF(ISNUMBER(SEARCH($L$2,[1]Database!$A3013)),MAX($A$1:A3012)+1,0)</f>
        <v>3009</v>
      </c>
      <c r="B3013" s="625" t="str">
        <f>[1]Database!$A3013</f>
        <v>CBD-FP-ASCENT-SAT/NKL</v>
      </c>
      <c r="J3013" s="329" t="str">
        <f ca="1">IFERROR(VLOOKUP(ROWS($J$2:J3013),$A$2:$B$7000,2,0),"")</f>
        <v>CBD-FP-ASCENT-A/SLVR</v>
      </c>
    </row>
    <row r="3014" spans="1:10">
      <c r="A3014" s="330">
        <f ca="1">IF(ISNUMBER(SEARCH($L$2,[1]Database!$A3014)),MAX($A$1:A3013)+1,0)</f>
        <v>3010</v>
      </c>
      <c r="B3014" s="625" t="str">
        <f>[1]Database!$A3014</f>
        <v>CBD-FP-ASCENT-P/NKL</v>
      </c>
      <c r="J3014" s="329" t="str">
        <f ca="1">IFERROR(VLOOKUP(ROWS($J$2:J3014),$A$2:$B$7000,2,0),"")</f>
        <v>CBD-FP-ASCENT-A/GRY</v>
      </c>
    </row>
    <row r="3015" spans="1:10">
      <c r="A3015" s="330">
        <f ca="1">IF(ISNUMBER(SEARCH($L$2,[1]Database!$A3015)),MAX($A$1:A3014)+1,0)</f>
        <v>3011</v>
      </c>
      <c r="B3015" s="625" t="str">
        <f>[1]Database!$A3015</f>
        <v>CBD-FP-ASCENT-P/GLD</v>
      </c>
      <c r="J3015" s="329" t="str">
        <f ca="1">IFERROR(VLOOKUP(ROWS($J$2:J3015),$A$2:$B$7000,2,0),"")</f>
        <v>CBD-FP-ASCENT-A/BRS</v>
      </c>
    </row>
    <row r="3016" spans="1:10">
      <c r="A3016" s="330">
        <f ca="1">IF(ISNUMBER(SEARCH($L$2,[1]Database!$A3016)),MAX($A$1:A3015)+1,0)</f>
        <v>3012</v>
      </c>
      <c r="B3016" s="625" t="str">
        <f>[1]Database!$A3016</f>
        <v>CBD-FP-ASCENT-A/SLVR</v>
      </c>
      <c r="J3016" s="329" t="str">
        <f ca="1">IFERROR(VLOOKUP(ROWS($J$2:J3016),$A$2:$B$7000,2,0),"")</f>
        <v>CBD-FP-ASCENT-A/BLK</v>
      </c>
    </row>
    <row r="3017" spans="1:10">
      <c r="A3017" s="330">
        <f ca="1">IF(ISNUMBER(SEARCH($L$2,[1]Database!$A3017)),MAX($A$1:A3016)+1,0)</f>
        <v>3013</v>
      </c>
      <c r="B3017" s="625" t="str">
        <f>[1]Database!$A3017</f>
        <v>CBD-FP-ASCENT-A/GRY</v>
      </c>
      <c r="J3017" s="329" t="str">
        <f ca="1">IFERROR(VLOOKUP(ROWS($J$2:J3017),$A$2:$B$7000,2,0),"")</f>
        <v>CBD-FP-ASCENT-4/1BTN-SAT/NKL</v>
      </c>
    </row>
    <row r="3018" spans="1:10">
      <c r="A3018" s="330">
        <f ca="1">IF(ISNUMBER(SEARCH($L$2,[1]Database!$A3018)),MAX($A$1:A3017)+1,0)</f>
        <v>3014</v>
      </c>
      <c r="B3018" s="625" t="str">
        <f>[1]Database!$A3018</f>
        <v>CBD-FP-ASCENT-A/BRS</v>
      </c>
      <c r="J3018" s="329" t="str">
        <f ca="1">IFERROR(VLOOKUP(ROWS($J$2:J3018),$A$2:$B$7000,2,0),"")</f>
        <v>CBD-FP-ASCENT-4/1BTN-P/NKL</v>
      </c>
    </row>
    <row r="3019" spans="1:10">
      <c r="A3019" s="330">
        <f ca="1">IF(ISNUMBER(SEARCH($L$2,[1]Database!$A3019)),MAX($A$1:A3018)+1,0)</f>
        <v>3015</v>
      </c>
      <c r="B3019" s="625" t="str">
        <f>[1]Database!$A3019</f>
        <v>CBD-FP-ASCENT-A/BLK</v>
      </c>
      <c r="J3019" s="329" t="str">
        <f ca="1">IFERROR(VLOOKUP(ROWS($J$2:J3019),$A$2:$B$7000,2,0),"")</f>
        <v>CBD-FP-ASCENT-4/1BTN-P/GLD</v>
      </c>
    </row>
    <row r="3020" spans="1:10">
      <c r="A3020" s="330">
        <f ca="1">IF(ISNUMBER(SEARCH($L$2,[1]Database!$A3020)),MAX($A$1:A3019)+1,0)</f>
        <v>3016</v>
      </c>
      <c r="B3020" s="625" t="str">
        <f>[1]Database!$A3020</f>
        <v>CBD-FP-ASCENT-4/1BTN-SAT/NKL</v>
      </c>
      <c r="J3020" s="329" t="str">
        <f ca="1">IFERROR(VLOOKUP(ROWS($J$2:J3020),$A$2:$B$7000,2,0),"")</f>
        <v>CBD-FP-ASCENT-4/1BTN-A/SLVR</v>
      </c>
    </row>
    <row r="3021" spans="1:10">
      <c r="A3021" s="330">
        <f ca="1">IF(ISNUMBER(SEARCH($L$2,[1]Database!$A3021)),MAX($A$1:A3020)+1,0)</f>
        <v>3017</v>
      </c>
      <c r="B3021" s="625" t="str">
        <f>[1]Database!$A3021</f>
        <v>CBD-FP-ASCENT-4/1BTN-P/NKL</v>
      </c>
      <c r="J3021" s="329" t="str">
        <f ca="1">IFERROR(VLOOKUP(ROWS($J$2:J3021),$A$2:$B$7000,2,0),"")</f>
        <v>CBD-FP-ASCENT-4/1BTN-A/GRY</v>
      </c>
    </row>
    <row r="3022" spans="1:10">
      <c r="A3022" s="330">
        <f ca="1">IF(ISNUMBER(SEARCH($L$2,[1]Database!$A3022)),MAX($A$1:A3021)+1,0)</f>
        <v>3018</v>
      </c>
      <c r="B3022" s="625" t="str">
        <f>[1]Database!$A3022</f>
        <v>CBD-FP-ASCENT-4/1BTN-P/GLD</v>
      </c>
      <c r="J3022" s="329" t="str">
        <f ca="1">IFERROR(VLOOKUP(ROWS($J$2:J3022),$A$2:$B$7000,2,0),"")</f>
        <v>CBD-FP-ASCENT-4/1BTN-A/BRS</v>
      </c>
    </row>
    <row r="3023" spans="1:10">
      <c r="A3023" s="330">
        <f ca="1">IF(ISNUMBER(SEARCH($L$2,[1]Database!$A3023)),MAX($A$1:A3022)+1,0)</f>
        <v>3019</v>
      </c>
      <c r="B3023" s="625" t="str">
        <f>[1]Database!$A3023</f>
        <v>CBD-FP-ASCENT-4/1BTN-A/SLVR</v>
      </c>
      <c r="J3023" s="329" t="str">
        <f ca="1">IFERROR(VLOOKUP(ROWS($J$2:J3023),$A$2:$B$7000,2,0),"")</f>
        <v>CBD-FP-ASCENT-4/1BTN-A/BLK</v>
      </c>
    </row>
    <row r="3024" spans="1:10">
      <c r="A3024" s="330">
        <f ca="1">IF(ISNUMBER(SEARCH($L$2,[1]Database!$A3024)),MAX($A$1:A3023)+1,0)</f>
        <v>3020</v>
      </c>
      <c r="B3024" s="625" t="str">
        <f>[1]Database!$A3024</f>
        <v>CBD-FP-ASCENT-4/1BTN-A/GRY</v>
      </c>
      <c r="J3024" s="329" t="str">
        <f ca="1">IFERROR(VLOOKUP(ROWS($J$2:J3024),$A$2:$B$7000,2,0),"")</f>
        <v>CBD-FP-ASCENT-3/2BTN-SAT/NKL</v>
      </c>
    </row>
    <row r="3025" spans="1:10">
      <c r="A3025" s="330">
        <f ca="1">IF(ISNUMBER(SEARCH($L$2,[1]Database!$A3025)),MAX($A$1:A3024)+1,0)</f>
        <v>3021</v>
      </c>
      <c r="B3025" s="625" t="str">
        <f>[1]Database!$A3025</f>
        <v>CBD-FP-ASCENT-4/1BTN-A/BRS</v>
      </c>
      <c r="J3025" s="329" t="str">
        <f ca="1">IFERROR(VLOOKUP(ROWS($J$2:J3025),$A$2:$B$7000,2,0),"")</f>
        <v>CBD-FP-ASCENT-3/2BTN-P/NKL</v>
      </c>
    </row>
    <row r="3026" spans="1:10">
      <c r="A3026" s="330">
        <f ca="1">IF(ISNUMBER(SEARCH($L$2,[1]Database!$A3026)),MAX($A$1:A3025)+1,0)</f>
        <v>3022</v>
      </c>
      <c r="B3026" s="625" t="str">
        <f>[1]Database!$A3026</f>
        <v>CBD-FP-ASCENT-4/1BTN-A/BLK</v>
      </c>
      <c r="J3026" s="329" t="str">
        <f ca="1">IFERROR(VLOOKUP(ROWS($J$2:J3026),$A$2:$B$7000,2,0),"")</f>
        <v>CBD-FP-ASCENT-3/2BTN-P/GLD</v>
      </c>
    </row>
    <row r="3027" spans="1:10">
      <c r="A3027" s="330">
        <f ca="1">IF(ISNUMBER(SEARCH($L$2,[1]Database!$A3027)),MAX($A$1:A3026)+1,0)</f>
        <v>3023</v>
      </c>
      <c r="B3027" s="625" t="str">
        <f>[1]Database!$A3027</f>
        <v>CBD-FP-ASCENT-3/2BTN-SAT/NKL</v>
      </c>
      <c r="J3027" s="329" t="str">
        <f ca="1">IFERROR(VLOOKUP(ROWS($J$2:J3027),$A$2:$B$7000,2,0),"")</f>
        <v>CBD-FP-ASCENT-3/2BTN-A/SLVR</v>
      </c>
    </row>
    <row r="3028" spans="1:10">
      <c r="A3028" s="330">
        <f ca="1">IF(ISNUMBER(SEARCH($L$2,[1]Database!$A3028)),MAX($A$1:A3027)+1,0)</f>
        <v>3024</v>
      </c>
      <c r="B3028" s="625" t="str">
        <f>[1]Database!$A3028</f>
        <v>CBD-FP-ASCENT-3/2BTN-P/NKL</v>
      </c>
      <c r="J3028" s="329" t="str">
        <f ca="1">IFERROR(VLOOKUP(ROWS($J$2:J3028),$A$2:$B$7000,2,0),"")</f>
        <v>CBD-FP-ASCENT-3/2BTN-A/GRY</v>
      </c>
    </row>
    <row r="3029" spans="1:10">
      <c r="A3029" s="330">
        <f ca="1">IF(ISNUMBER(SEARCH($L$2,[1]Database!$A3029)),MAX($A$1:A3028)+1,0)</f>
        <v>3025</v>
      </c>
      <c r="B3029" s="625" t="str">
        <f>[1]Database!$A3029</f>
        <v>CBD-FP-ASCENT-3/2BTN-P/GLD</v>
      </c>
      <c r="J3029" s="329" t="str">
        <f ca="1">IFERROR(VLOOKUP(ROWS($J$2:J3029),$A$2:$B$7000,2,0),"")</f>
        <v>CBD-FP-ASCENT-3/2BTN-A/BRS</v>
      </c>
    </row>
    <row r="3030" spans="1:10">
      <c r="A3030" s="330">
        <f ca="1">IF(ISNUMBER(SEARCH($L$2,[1]Database!$A3030)),MAX($A$1:A3029)+1,0)</f>
        <v>3026</v>
      </c>
      <c r="B3030" s="625" t="str">
        <f>[1]Database!$A3030</f>
        <v>CBD-FP-ASCENT-3/2BTN-A/SLVR</v>
      </c>
      <c r="J3030" s="329" t="str">
        <f ca="1">IFERROR(VLOOKUP(ROWS($J$2:J3030),$A$2:$B$7000,2,0),"")</f>
        <v>CBD-FP-ASCENT-3/2BTN-A/BLK</v>
      </c>
    </row>
    <row r="3031" spans="1:10">
      <c r="A3031" s="330">
        <f ca="1">IF(ISNUMBER(SEARCH($L$2,[1]Database!$A3031)),MAX($A$1:A3030)+1,0)</f>
        <v>3027</v>
      </c>
      <c r="B3031" s="625" t="str">
        <f>[1]Database!$A3031</f>
        <v>CBD-FP-ASCENT-3/2BTN-A/GRY</v>
      </c>
      <c r="J3031" s="329" t="str">
        <f ca="1">IFERROR(VLOOKUP(ROWS($J$2:J3031),$A$2:$B$7000,2,0),"")</f>
        <v>CBD-FP-ASCENT-3BTN-SAT/NKL</v>
      </c>
    </row>
    <row r="3032" spans="1:10">
      <c r="A3032" s="330">
        <f ca="1">IF(ISNUMBER(SEARCH($L$2,[1]Database!$A3032)),MAX($A$1:A3031)+1,0)</f>
        <v>3028</v>
      </c>
      <c r="B3032" s="625" t="str">
        <f>[1]Database!$A3032</f>
        <v>CBD-FP-ASCENT-3/2BTN-A/BRS</v>
      </c>
      <c r="J3032" s="329" t="str">
        <f ca="1">IFERROR(VLOOKUP(ROWS($J$2:J3032),$A$2:$B$7000,2,0),"")</f>
        <v>CBD-FP-ASCENT-3BTN-P/NKL</v>
      </c>
    </row>
    <row r="3033" spans="1:10">
      <c r="A3033" s="330">
        <f ca="1">IF(ISNUMBER(SEARCH($L$2,[1]Database!$A3033)),MAX($A$1:A3032)+1,0)</f>
        <v>3029</v>
      </c>
      <c r="B3033" s="625" t="str">
        <f>[1]Database!$A3033</f>
        <v>CBD-FP-ASCENT-3/2BTN-A/BLK</v>
      </c>
      <c r="J3033" s="329" t="str">
        <f ca="1">IFERROR(VLOOKUP(ROWS($J$2:J3033),$A$2:$B$7000,2,0),"")</f>
        <v>CBD-FP-ASCENT-3BTN-P/GLD</v>
      </c>
    </row>
    <row r="3034" spans="1:10">
      <c r="A3034" s="330">
        <f ca="1">IF(ISNUMBER(SEARCH($L$2,[1]Database!$A3034)),MAX($A$1:A3033)+1,0)</f>
        <v>3030</v>
      </c>
      <c r="B3034" s="625" t="str">
        <f>[1]Database!$A3034</f>
        <v>CBD-FP-ASCENT-3BTN-SAT/NKL</v>
      </c>
      <c r="J3034" s="329" t="str">
        <f ca="1">IFERROR(VLOOKUP(ROWS($J$2:J3034),$A$2:$B$7000,2,0),"")</f>
        <v>CBD-FP-ASCENT-3BTN-A/SLVR</v>
      </c>
    </row>
    <row r="3035" spans="1:10">
      <c r="A3035" s="330">
        <f ca="1">IF(ISNUMBER(SEARCH($L$2,[1]Database!$A3035)),MAX($A$1:A3034)+1,0)</f>
        <v>3031</v>
      </c>
      <c r="B3035" s="625" t="str">
        <f>[1]Database!$A3035</f>
        <v>CBD-FP-ASCENT-3BTN-P/NKL</v>
      </c>
      <c r="J3035" s="329" t="str">
        <f ca="1">IFERROR(VLOOKUP(ROWS($J$2:J3035),$A$2:$B$7000,2,0),"")</f>
        <v>CBD-FP-ASCENT-3BTN-A/GRY</v>
      </c>
    </row>
    <row r="3036" spans="1:10">
      <c r="A3036" s="330">
        <f ca="1">IF(ISNUMBER(SEARCH($L$2,[1]Database!$A3036)),MAX($A$1:A3035)+1,0)</f>
        <v>3032</v>
      </c>
      <c r="B3036" s="625" t="str">
        <f>[1]Database!$A3036</f>
        <v>CBD-FP-ASCENT-3BTN-P/GLD</v>
      </c>
      <c r="J3036" s="329" t="str">
        <f ca="1">IFERROR(VLOOKUP(ROWS($J$2:J3036),$A$2:$B$7000,2,0),"")</f>
        <v>CBD-FP-ASCENT-3BTN-A/BRS</v>
      </c>
    </row>
    <row r="3037" spans="1:10">
      <c r="A3037" s="330">
        <f ca="1">IF(ISNUMBER(SEARCH($L$2,[1]Database!$A3037)),MAX($A$1:A3036)+1,0)</f>
        <v>3033</v>
      </c>
      <c r="B3037" s="625" t="str">
        <f>[1]Database!$A3037</f>
        <v>CBD-FP-ASCENT-3BTN-A/SLVR</v>
      </c>
      <c r="J3037" s="329" t="str">
        <f ca="1">IFERROR(VLOOKUP(ROWS($J$2:J3037),$A$2:$B$7000,2,0),"")</f>
        <v>CBD-FP-ASCENT-3BTN-A/BLK</v>
      </c>
    </row>
    <row r="3038" spans="1:10">
      <c r="A3038" s="330">
        <f ca="1">IF(ISNUMBER(SEARCH($L$2,[1]Database!$A3038)),MAX($A$1:A3037)+1,0)</f>
        <v>3034</v>
      </c>
      <c r="B3038" s="625" t="str">
        <f>[1]Database!$A3038</f>
        <v>CBD-FP-ASCENT-3BTN-A/GRY</v>
      </c>
      <c r="J3038" s="329" t="str">
        <f ca="1">IFERROR(VLOOKUP(ROWS($J$2:J3038),$A$2:$B$7000,2,0),"")</f>
        <v>CBF-FP-ASCENT-SAT/NKL</v>
      </c>
    </row>
    <row r="3039" spans="1:10">
      <c r="A3039" s="330">
        <f ca="1">IF(ISNUMBER(SEARCH($L$2,[1]Database!$A3039)),MAX($A$1:A3038)+1,0)</f>
        <v>3035</v>
      </c>
      <c r="B3039" s="625" t="str">
        <f>[1]Database!$A3039</f>
        <v>CBD-FP-ASCENT-3BTN-A/BRS</v>
      </c>
      <c r="J3039" s="329" t="str">
        <f ca="1">IFERROR(VLOOKUP(ROWS($J$2:J3039),$A$2:$B$7000,2,0),"")</f>
        <v>CBF-FP-ASCENT-P/NKL</v>
      </c>
    </row>
    <row r="3040" spans="1:10">
      <c r="A3040" s="330">
        <f ca="1">IF(ISNUMBER(SEARCH($L$2,[1]Database!$A3040)),MAX($A$1:A3039)+1,0)</f>
        <v>3036</v>
      </c>
      <c r="B3040" s="625" t="str">
        <f>[1]Database!$A3040</f>
        <v>CBD-FP-ASCENT-3BTN-A/BLK</v>
      </c>
      <c r="J3040" s="329" t="str">
        <f ca="1">IFERROR(VLOOKUP(ROWS($J$2:J3040),$A$2:$B$7000,2,0),"")</f>
        <v>CBF-FP-ASCENT-P/GLD</v>
      </c>
    </row>
    <row r="3041" spans="1:10">
      <c r="A3041" s="330">
        <f ca="1">IF(ISNUMBER(SEARCH($L$2,[1]Database!$A3041)),MAX($A$1:A3040)+1,0)</f>
        <v>3037</v>
      </c>
      <c r="B3041" s="625" t="str">
        <f>[1]Database!$A3041</f>
        <v>CBF-FP-ASCENT-SAT/NKL</v>
      </c>
      <c r="J3041" s="329" t="str">
        <f ca="1">IFERROR(VLOOKUP(ROWS($J$2:J3041),$A$2:$B$7000,2,0),"")</f>
        <v>CBF-FP-ASCENT-A/SLVR</v>
      </c>
    </row>
    <row r="3042" spans="1:10">
      <c r="A3042" s="330">
        <f ca="1">IF(ISNUMBER(SEARCH($L$2,[1]Database!$A3042)),MAX($A$1:A3041)+1,0)</f>
        <v>3038</v>
      </c>
      <c r="B3042" s="625" t="str">
        <f>[1]Database!$A3042</f>
        <v>CBF-FP-ASCENT-P/NKL</v>
      </c>
      <c r="J3042" s="329" t="str">
        <f ca="1">IFERROR(VLOOKUP(ROWS($J$2:J3042),$A$2:$B$7000,2,0),"")</f>
        <v>CBF-FP-ASCENT-A/GRY</v>
      </c>
    </row>
    <row r="3043" spans="1:10">
      <c r="A3043" s="330">
        <f ca="1">IF(ISNUMBER(SEARCH($L$2,[1]Database!$A3043)),MAX($A$1:A3042)+1,0)</f>
        <v>3039</v>
      </c>
      <c r="B3043" s="625" t="str">
        <f>[1]Database!$A3043</f>
        <v>CBF-FP-ASCENT-P/GLD</v>
      </c>
      <c r="J3043" s="329" t="str">
        <f ca="1">IFERROR(VLOOKUP(ROWS($J$2:J3043),$A$2:$B$7000,2,0),"")</f>
        <v>CBF-FP-ASCENT-A/BRS</v>
      </c>
    </row>
    <row r="3044" spans="1:10">
      <c r="A3044" s="330">
        <f ca="1">IF(ISNUMBER(SEARCH($L$2,[1]Database!$A3044)),MAX($A$1:A3043)+1,0)</f>
        <v>3040</v>
      </c>
      <c r="B3044" s="625" t="str">
        <f>[1]Database!$A3044</f>
        <v>CBF-FP-ASCENT-A/SLVR</v>
      </c>
      <c r="J3044" s="329" t="str">
        <f ca="1">IFERROR(VLOOKUP(ROWS($J$2:J3044),$A$2:$B$7000,2,0),"")</f>
        <v>CBF-FP-ASCENT-A/BLK</v>
      </c>
    </row>
    <row r="3045" spans="1:10">
      <c r="A3045" s="330">
        <f ca="1">IF(ISNUMBER(SEARCH($L$2,[1]Database!$A3045)),MAX($A$1:A3044)+1,0)</f>
        <v>3041</v>
      </c>
      <c r="B3045" s="625" t="str">
        <f>[1]Database!$A3045</f>
        <v>CBF-FP-ASCENT-A/GRY</v>
      </c>
      <c r="J3045" s="329" t="str">
        <f ca="1">IFERROR(VLOOKUP(ROWS($J$2:J3045),$A$2:$B$7000,2,0),"")</f>
        <v>CBF-FP-ASCENT-4/1BTN-SAT/NKL</v>
      </c>
    </row>
    <row r="3046" spans="1:10">
      <c r="A3046" s="330">
        <f ca="1">IF(ISNUMBER(SEARCH($L$2,[1]Database!$A3046)),MAX($A$1:A3045)+1,0)</f>
        <v>3042</v>
      </c>
      <c r="B3046" s="625" t="str">
        <f>[1]Database!$A3046</f>
        <v>CBF-FP-ASCENT-A/BRS</v>
      </c>
      <c r="J3046" s="329" t="str">
        <f ca="1">IFERROR(VLOOKUP(ROWS($J$2:J3046),$A$2:$B$7000,2,0),"")</f>
        <v>CBF-FP-ASCENT-4/1BTN-P/NKL</v>
      </c>
    </row>
    <row r="3047" spans="1:10">
      <c r="A3047" s="330">
        <f ca="1">IF(ISNUMBER(SEARCH($L$2,[1]Database!$A3047)),MAX($A$1:A3046)+1,0)</f>
        <v>3043</v>
      </c>
      <c r="B3047" s="625" t="str">
        <f>[1]Database!$A3047</f>
        <v>CBF-FP-ASCENT-A/BLK</v>
      </c>
      <c r="J3047" s="329" t="str">
        <f ca="1">IFERROR(VLOOKUP(ROWS($J$2:J3047),$A$2:$B$7000,2,0),"")</f>
        <v>CBF-FP-ASCENT-4/1BTN-P/GLD</v>
      </c>
    </row>
    <row r="3048" spans="1:10">
      <c r="A3048" s="330">
        <f ca="1">IF(ISNUMBER(SEARCH($L$2,[1]Database!$A3048)),MAX($A$1:A3047)+1,0)</f>
        <v>3044</v>
      </c>
      <c r="B3048" s="625" t="str">
        <f>[1]Database!$A3048</f>
        <v>CBF-FP-ASCENT-4/1BTN-SAT/NKL</v>
      </c>
      <c r="J3048" s="329" t="str">
        <f ca="1">IFERROR(VLOOKUP(ROWS($J$2:J3048),$A$2:$B$7000,2,0),"")</f>
        <v>CBF-FP-ASCENT-4/1BTN-A/SLVR</v>
      </c>
    </row>
    <row r="3049" spans="1:10">
      <c r="A3049" s="330">
        <f ca="1">IF(ISNUMBER(SEARCH($L$2,[1]Database!$A3049)),MAX($A$1:A3048)+1,0)</f>
        <v>3045</v>
      </c>
      <c r="B3049" s="625" t="str">
        <f>[1]Database!$A3049</f>
        <v>CBF-FP-ASCENT-4/1BTN-P/NKL</v>
      </c>
      <c r="J3049" s="329" t="str">
        <f ca="1">IFERROR(VLOOKUP(ROWS($J$2:J3049),$A$2:$B$7000,2,0),"")</f>
        <v>CBF-FP-ASCENT-4/1BTN-A/GRY</v>
      </c>
    </row>
    <row r="3050" spans="1:10">
      <c r="A3050" s="330">
        <f ca="1">IF(ISNUMBER(SEARCH($L$2,[1]Database!$A3050)),MAX($A$1:A3049)+1,0)</f>
        <v>3046</v>
      </c>
      <c r="B3050" s="625" t="str">
        <f>[1]Database!$A3050</f>
        <v>CBF-FP-ASCENT-4/1BTN-P/GLD</v>
      </c>
      <c r="J3050" s="329" t="str">
        <f ca="1">IFERROR(VLOOKUP(ROWS($J$2:J3050),$A$2:$B$7000,2,0),"")</f>
        <v>CBF-FP-ASCENT-4/1BTN-A/BRS</v>
      </c>
    </row>
    <row r="3051" spans="1:10">
      <c r="A3051" s="330">
        <f ca="1">IF(ISNUMBER(SEARCH($L$2,[1]Database!$A3051)),MAX($A$1:A3050)+1,0)</f>
        <v>3047</v>
      </c>
      <c r="B3051" s="625" t="str">
        <f>[1]Database!$A3051</f>
        <v>CBF-FP-ASCENT-4/1BTN-A/SLVR</v>
      </c>
      <c r="J3051" s="329" t="str">
        <f ca="1">IFERROR(VLOOKUP(ROWS($J$2:J3051),$A$2:$B$7000,2,0),"")</f>
        <v>CBF-FP-ASCENT-4/1BTN-A/BLK</v>
      </c>
    </row>
    <row r="3052" spans="1:10">
      <c r="A3052" s="330">
        <f ca="1">IF(ISNUMBER(SEARCH($L$2,[1]Database!$A3052)),MAX($A$1:A3051)+1,0)</f>
        <v>3048</v>
      </c>
      <c r="B3052" s="625" t="str">
        <f>[1]Database!$A3052</f>
        <v>CBF-FP-ASCENT-4/1BTN-A/GRY</v>
      </c>
      <c r="J3052" s="329" t="str">
        <f ca="1">IFERROR(VLOOKUP(ROWS($J$2:J3052),$A$2:$B$7000,2,0),"")</f>
        <v>CBF-FP-ASCENT-3/2BTN-SAT/NKL</v>
      </c>
    </row>
    <row r="3053" spans="1:10">
      <c r="A3053" s="330">
        <f ca="1">IF(ISNUMBER(SEARCH($L$2,[1]Database!$A3053)),MAX($A$1:A3052)+1,0)</f>
        <v>3049</v>
      </c>
      <c r="B3053" s="625" t="str">
        <f>[1]Database!$A3053</f>
        <v>CBF-FP-ASCENT-4/1BTN-A/BRS</v>
      </c>
      <c r="J3053" s="329" t="str">
        <f ca="1">IFERROR(VLOOKUP(ROWS($J$2:J3053),$A$2:$B$7000,2,0),"")</f>
        <v>CBF-FP-ASCENT-3/2BTN-P/NKL</v>
      </c>
    </row>
    <row r="3054" spans="1:10">
      <c r="A3054" s="330">
        <f ca="1">IF(ISNUMBER(SEARCH($L$2,[1]Database!$A3054)),MAX($A$1:A3053)+1,0)</f>
        <v>3050</v>
      </c>
      <c r="B3054" s="625" t="str">
        <f>[1]Database!$A3054</f>
        <v>CBF-FP-ASCENT-4/1BTN-A/BLK</v>
      </c>
      <c r="J3054" s="329" t="str">
        <f ca="1">IFERROR(VLOOKUP(ROWS($J$2:J3054),$A$2:$B$7000,2,0),"")</f>
        <v>CBF-FP-ASCENT-3/2BTN-P/GLD</v>
      </c>
    </row>
    <row r="3055" spans="1:10">
      <c r="A3055" s="330">
        <f ca="1">IF(ISNUMBER(SEARCH($L$2,[1]Database!$A3055)),MAX($A$1:A3054)+1,0)</f>
        <v>3051</v>
      </c>
      <c r="B3055" s="625" t="str">
        <f>[1]Database!$A3055</f>
        <v>CBF-FP-ASCENT-3/2BTN-SAT/NKL</v>
      </c>
      <c r="J3055" s="329" t="str">
        <f ca="1">IFERROR(VLOOKUP(ROWS($J$2:J3055),$A$2:$B$7000,2,0),"")</f>
        <v>CBF-FP-ASCENT-3/2BTN-A/SLVR</v>
      </c>
    </row>
    <row r="3056" spans="1:10">
      <c r="A3056" s="330">
        <f ca="1">IF(ISNUMBER(SEARCH($L$2,[1]Database!$A3056)),MAX($A$1:A3055)+1,0)</f>
        <v>3052</v>
      </c>
      <c r="B3056" s="625" t="str">
        <f>[1]Database!$A3056</f>
        <v>CBF-FP-ASCENT-3/2BTN-P/NKL</v>
      </c>
      <c r="J3056" s="329" t="str">
        <f ca="1">IFERROR(VLOOKUP(ROWS($J$2:J3056),$A$2:$B$7000,2,0),"")</f>
        <v>CBF-FP-ASCENT-3/2BTN-A/GRY</v>
      </c>
    </row>
    <row r="3057" spans="1:10">
      <c r="A3057" s="330">
        <f ca="1">IF(ISNUMBER(SEARCH($L$2,[1]Database!$A3057)),MAX($A$1:A3056)+1,0)</f>
        <v>3053</v>
      </c>
      <c r="B3057" s="625" t="str">
        <f>[1]Database!$A3057</f>
        <v>CBF-FP-ASCENT-3/2BTN-P/GLD</v>
      </c>
      <c r="J3057" s="329" t="str">
        <f ca="1">IFERROR(VLOOKUP(ROWS($J$2:J3057),$A$2:$B$7000,2,0),"")</f>
        <v>CBF-FP-ASCENT-3/2BTN-A/BRS</v>
      </c>
    </row>
    <row r="3058" spans="1:10">
      <c r="A3058" s="330">
        <f ca="1">IF(ISNUMBER(SEARCH($L$2,[1]Database!$A3058)),MAX($A$1:A3057)+1,0)</f>
        <v>3054</v>
      </c>
      <c r="B3058" s="625" t="str">
        <f>[1]Database!$A3058</f>
        <v>CBF-FP-ASCENT-3/2BTN-A/SLVR</v>
      </c>
      <c r="J3058" s="329" t="str">
        <f ca="1">IFERROR(VLOOKUP(ROWS($J$2:J3058),$A$2:$B$7000,2,0),"")</f>
        <v>CBF-FP-ASCENT-3/2BTN-A/BLK</v>
      </c>
    </row>
    <row r="3059" spans="1:10">
      <c r="A3059" s="330">
        <f ca="1">IF(ISNUMBER(SEARCH($L$2,[1]Database!$A3059)),MAX($A$1:A3058)+1,0)</f>
        <v>3055</v>
      </c>
      <c r="B3059" s="625" t="str">
        <f>[1]Database!$A3059</f>
        <v>CBF-FP-ASCENT-3/2BTN-A/GRY</v>
      </c>
      <c r="J3059" s="329" t="str">
        <f ca="1">IFERROR(VLOOKUP(ROWS($J$2:J3059),$A$2:$B$7000,2,0),"")</f>
        <v>CBF-FP-ASCENT-3BTN-SAT/NKL</v>
      </c>
    </row>
    <row r="3060" spans="1:10">
      <c r="A3060" s="330">
        <f ca="1">IF(ISNUMBER(SEARCH($L$2,[1]Database!$A3060)),MAX($A$1:A3059)+1,0)</f>
        <v>3056</v>
      </c>
      <c r="B3060" s="625" t="str">
        <f>[1]Database!$A3060</f>
        <v>CBF-FP-ASCENT-3/2BTN-A/BRS</v>
      </c>
      <c r="J3060" s="329" t="str">
        <f ca="1">IFERROR(VLOOKUP(ROWS($J$2:J3060),$A$2:$B$7000,2,0),"")</f>
        <v>CBF-FP-ASCENT-3BTN-P/NKL</v>
      </c>
    </row>
    <row r="3061" spans="1:10">
      <c r="A3061" s="330">
        <f ca="1">IF(ISNUMBER(SEARCH($L$2,[1]Database!$A3061)),MAX($A$1:A3060)+1,0)</f>
        <v>3057</v>
      </c>
      <c r="B3061" s="625" t="str">
        <f>[1]Database!$A3061</f>
        <v>CBF-FP-ASCENT-3/2BTN-A/BLK</v>
      </c>
      <c r="J3061" s="329" t="str">
        <f ca="1">IFERROR(VLOOKUP(ROWS($J$2:J3061),$A$2:$B$7000,2,0),"")</f>
        <v>CBF-FP-ASCENT-3BTN-P/GLD</v>
      </c>
    </row>
    <row r="3062" spans="1:10">
      <c r="A3062" s="330">
        <f ca="1">IF(ISNUMBER(SEARCH($L$2,[1]Database!$A3062)),MAX($A$1:A3061)+1,0)</f>
        <v>3058</v>
      </c>
      <c r="B3062" s="625" t="str">
        <f>[1]Database!$A3062</f>
        <v>CBF-FP-ASCENT-3BTN-SAT/NKL</v>
      </c>
      <c r="J3062" s="329" t="str">
        <f ca="1">IFERROR(VLOOKUP(ROWS($J$2:J3062),$A$2:$B$7000,2,0),"")</f>
        <v>CBF-FP-ASCENT-3BTN-A/SLVR</v>
      </c>
    </row>
    <row r="3063" spans="1:10">
      <c r="A3063" s="330">
        <f ca="1">IF(ISNUMBER(SEARCH($L$2,[1]Database!$A3063)),MAX($A$1:A3062)+1,0)</f>
        <v>3059</v>
      </c>
      <c r="B3063" s="625" t="str">
        <f>[1]Database!$A3063</f>
        <v>CBF-FP-ASCENT-3BTN-P/NKL</v>
      </c>
      <c r="J3063" s="329" t="str">
        <f ca="1">IFERROR(VLOOKUP(ROWS($J$2:J3063),$A$2:$B$7000,2,0),"")</f>
        <v>CBF-FP-ASCENT-3BTN-A/GRY</v>
      </c>
    </row>
    <row r="3064" spans="1:10">
      <c r="A3064" s="330">
        <f ca="1">IF(ISNUMBER(SEARCH($L$2,[1]Database!$A3064)),MAX($A$1:A3063)+1,0)</f>
        <v>3060</v>
      </c>
      <c r="B3064" s="625" t="str">
        <f>[1]Database!$A3064</f>
        <v>CBF-FP-ASCENT-3BTN-P/GLD</v>
      </c>
      <c r="J3064" s="329" t="str">
        <f ca="1">IFERROR(VLOOKUP(ROWS($J$2:J3064),$A$2:$B$7000,2,0),"")</f>
        <v>CBF-FP-ASCENT-3BTN-A/BRS</v>
      </c>
    </row>
    <row r="3065" spans="1:10">
      <c r="A3065" s="330">
        <f ca="1">IF(ISNUMBER(SEARCH($L$2,[1]Database!$A3065)),MAX($A$1:A3064)+1,0)</f>
        <v>3061</v>
      </c>
      <c r="B3065" s="625" t="str">
        <f>[1]Database!$A3065</f>
        <v>CBF-FP-ASCENT-3BTN-A/SLVR</v>
      </c>
      <c r="J3065" s="329" t="str">
        <f ca="1">IFERROR(VLOOKUP(ROWS($J$2:J3065),$A$2:$B$7000,2,0),"")</f>
        <v>CBF-FP-ASCENT-3BTN-A/BLK</v>
      </c>
    </row>
    <row r="3066" spans="1:10">
      <c r="A3066" s="330">
        <f ca="1">IF(ISNUMBER(SEARCH($L$2,[1]Database!$A3066)),MAX($A$1:A3065)+1,0)</f>
        <v>3062</v>
      </c>
      <c r="B3066" s="625" t="str">
        <f>[1]Database!$A3066</f>
        <v>CBF-FP-ASCENT-3BTN-A/GRY</v>
      </c>
      <c r="J3066" s="329" t="str">
        <f ca="1">IFERROR(VLOOKUP(ROWS($J$2:J3066),$A$2:$B$7000,2,0),"")</f>
        <v>CCR-FP-ASCENT-1</v>
      </c>
    </row>
    <row r="3067" spans="1:10">
      <c r="A3067" s="330">
        <f ca="1">IF(ISNUMBER(SEARCH($L$2,[1]Database!$A3067)),MAX($A$1:A3066)+1,0)</f>
        <v>3063</v>
      </c>
      <c r="B3067" s="625" t="str">
        <f>[1]Database!$A3067</f>
        <v>CBF-FP-ASCENT-3BTN-A/BRS</v>
      </c>
      <c r="J3067" s="329" t="str">
        <f ca="1">IFERROR(VLOOKUP(ROWS($J$2:J3067),$A$2:$B$7000,2,0),"")</f>
        <v>TPS-FPAR4000L-W</v>
      </c>
    </row>
    <row r="3068" spans="1:10">
      <c r="A3068" s="330">
        <f ca="1">IF(ISNUMBER(SEARCH($L$2,[1]Database!$A3068)),MAX($A$1:A3067)+1,0)</f>
        <v>3064</v>
      </c>
      <c r="B3068" s="625" t="str">
        <f>[1]Database!$A3068</f>
        <v>CBF-FP-ASCENT-3BTN-A/BLK</v>
      </c>
      <c r="J3068" s="329" t="str">
        <f ca="1">IFERROR(VLOOKUP(ROWS($J$2:J3068),$A$2:$B$7000,2,0),"")</f>
        <v>TPS-FPAR4000L-S/STEEL</v>
      </c>
    </row>
    <row r="3069" spans="1:10">
      <c r="A3069" s="330">
        <f ca="1">IF(ISNUMBER(SEARCH($L$2,[1]Database!$A3069)),MAX($A$1:A3068)+1,0)</f>
        <v>3065</v>
      </c>
      <c r="B3069" s="625" t="str">
        <f>[1]Database!$A3069</f>
        <v>CCR-FP-ASCENT-1</v>
      </c>
      <c r="J3069" s="329" t="str">
        <f ca="1">IFERROR(VLOOKUP(ROWS($J$2:J3069),$A$2:$B$7000,2,0),"")</f>
        <v>TPS-FPAR4000L-A</v>
      </c>
    </row>
    <row r="3070" spans="1:10">
      <c r="A3070" s="330">
        <f ca="1">IF(ISNUMBER(SEARCH($L$2,[1]Database!$A3070)),MAX($A$1:A3069)+1,0)</f>
        <v>3066</v>
      </c>
      <c r="B3070" s="625" t="str">
        <f>[1]Database!$A3070</f>
        <v>TPS-FPAR4000L-W</v>
      </c>
      <c r="J3070" s="329" t="str">
        <f ca="1">IFERROR(VLOOKUP(ROWS($J$2:J3070),$A$2:$B$7000,2,0),"")</f>
        <v>C2NI/INETI-FPW-T-S/STEEL</v>
      </c>
    </row>
    <row r="3071" spans="1:10">
      <c r="A3071" s="330">
        <f ca="1">IF(ISNUMBER(SEARCH($L$2,[1]Database!$A3071)),MAX($A$1:A3070)+1,0)</f>
        <v>3067</v>
      </c>
      <c r="B3071" s="625" t="str">
        <f>[1]Database!$A3071</f>
        <v>TPS-FPAR4000L-S/STEEL</v>
      </c>
      <c r="J3071" s="329" t="str">
        <f ca="1">IFERROR(VLOOKUP(ROWS($J$2:J3071),$A$2:$B$7000,2,0),"")</f>
        <v>C2NI/INETI-FPB-T-S/STEEL</v>
      </c>
    </row>
    <row r="3072" spans="1:10">
      <c r="A3072" s="330">
        <f ca="1">IF(ISNUMBER(SEARCH($L$2,[1]Database!$A3072)),MAX($A$1:A3071)+1,0)</f>
        <v>3068</v>
      </c>
      <c r="B3072" s="625" t="str">
        <f>[1]Database!$A3072</f>
        <v>TPS-FPAR4000L-A</v>
      </c>
      <c r="J3072" s="329" t="str">
        <f ca="1">IFERROR(VLOOKUP(ROWS($J$2:J3072),$A$2:$B$7000,2,0),"")</f>
        <v>CRESTRON-APP-SSTV</v>
      </c>
    </row>
    <row r="3073" spans="1:10">
      <c r="A3073" s="330">
        <f ca="1">IF(ISNUMBER(SEARCH($L$2,[1]Database!$A3073)),MAX($A$1:A3072)+1,0)</f>
        <v>3069</v>
      </c>
      <c r="B3073" s="625" t="str">
        <f>[1]Database!$A3073</f>
        <v>C2NI/INETI-FPW-T-S/STEEL</v>
      </c>
      <c r="J3073" s="329" t="str">
        <f ca="1">IFERROR(VLOOKUP(ROWS($J$2:J3073),$A$2:$B$7000,2,0),"")</f>
        <v>C2N-TXM-C50</v>
      </c>
    </row>
    <row r="3074" spans="1:10">
      <c r="A3074" s="330">
        <f ca="1">IF(ISNUMBER(SEARCH($L$2,[1]Database!$A3074)),MAX($A$1:A3073)+1,0)</f>
        <v>3070</v>
      </c>
      <c r="B3074" s="625" t="str">
        <f>[1]Database!$A3074</f>
        <v>C2NI/INETI-FPB-T-S/STEEL</v>
      </c>
      <c r="J3074" s="329" t="str">
        <f ca="1">IFERROR(VLOOKUP(ROWS($J$2:J3074),$A$2:$B$7000,2,0),"")</f>
        <v>C2N-TAMWX</v>
      </c>
    </row>
    <row r="3075" spans="1:10">
      <c r="A3075" s="330">
        <f ca="1">IF(ISNUMBER(SEARCH($L$2,[1]Database!$A3075)),MAX($A$1:A3074)+1,0)</f>
        <v>3071</v>
      </c>
      <c r="B3075" s="625" t="str">
        <f>[1]Database!$A3075</f>
        <v>CRESTRON-APP-SSTV</v>
      </c>
      <c r="J3075" s="329" t="str">
        <f ca="1">IFERROR(VLOOKUP(ROWS($J$2:J3075),$A$2:$B$7000,2,0),"")</f>
        <v>ATC-AMFMXMD</v>
      </c>
    </row>
    <row r="3076" spans="1:10">
      <c r="A3076" s="330">
        <f ca="1">IF(ISNUMBER(SEARCH($L$2,[1]Database!$A3076)),MAX($A$1:A3075)+1,0)</f>
        <v>3072</v>
      </c>
      <c r="B3076" s="625" t="str">
        <f>[1]Database!$A3076</f>
        <v>C2N-TXM-C50</v>
      </c>
      <c r="J3076" s="329" t="str">
        <f ca="1">IFERROR(VLOOKUP(ROWS($J$2:J3076),$A$2:$B$7000,2,0),"")</f>
        <v>C2N-TAMFMXM</v>
      </c>
    </row>
    <row r="3077" spans="1:10">
      <c r="A3077" s="330">
        <f ca="1">IF(ISNUMBER(SEARCH($L$2,[1]Database!$A3077)),MAX($A$1:A3076)+1,0)</f>
        <v>3073</v>
      </c>
      <c r="B3077" s="625" t="str">
        <f>[1]Database!$A3077</f>
        <v>C2N-TAMWX</v>
      </c>
      <c r="J3077" s="329" t="str">
        <f ca="1">IFERROR(VLOOKUP(ROWS($J$2:J3077),$A$2:$B$7000,2,0),"")</f>
        <v>AIR_SR8-W-T</v>
      </c>
    </row>
    <row r="3078" spans="1:10">
      <c r="A3078" s="330">
        <f ca="1">IF(ISNUMBER(SEARCH($L$2,[1]Database!$A3078)),MAX($A$1:A3077)+1,0)</f>
        <v>3074</v>
      </c>
      <c r="B3078" s="625" t="str">
        <f>[1]Database!$A3078</f>
        <v>ATC-AMFMXMD</v>
      </c>
      <c r="J3078" s="329" t="str">
        <f ca="1">IFERROR(VLOOKUP(ROWS($J$2:J3078),$A$2:$B$7000,2,0),"")</f>
        <v>AIR_SR8-B-T</v>
      </c>
    </row>
    <row r="3079" spans="1:10">
      <c r="A3079" s="330">
        <f ca="1">IF(ISNUMBER(SEARCH($L$2,[1]Database!$A3079)),MAX($A$1:A3078)+1,0)</f>
        <v>3075</v>
      </c>
      <c r="B3079" s="625" t="str">
        <f>[1]Database!$A3079</f>
        <v>C2N-TAMFMXM</v>
      </c>
      <c r="J3079" s="329" t="str">
        <f ca="1">IFERROR(VLOOKUP(ROWS($J$2:J3079),$A$2:$B$7000,2,0),"")</f>
        <v>AIR_SR6-W-T</v>
      </c>
    </row>
    <row r="3080" spans="1:10">
      <c r="A3080" s="330">
        <f ca="1">IF(ISNUMBER(SEARCH($L$2,[1]Database!$A3080)),MAX($A$1:A3079)+1,0)</f>
        <v>3076</v>
      </c>
      <c r="B3080" s="625" t="str">
        <f>[1]Database!$A3080</f>
        <v>AIR_SR8-W-T</v>
      </c>
      <c r="J3080" s="329" t="str">
        <f ca="1">IFERROR(VLOOKUP(ROWS($J$2:J3080),$A$2:$B$7000,2,0),"")</f>
        <v>AIR_SR6-B-T</v>
      </c>
    </row>
    <row r="3081" spans="1:10">
      <c r="A3081" s="330">
        <f ca="1">IF(ISNUMBER(SEARCH($L$2,[1]Database!$A3081)),MAX($A$1:A3080)+1,0)</f>
        <v>3077</v>
      </c>
      <c r="B3081" s="625" t="str">
        <f>[1]Database!$A3081</f>
        <v>AIR_SR8-B-T</v>
      </c>
      <c r="J3081" s="329" t="str">
        <f ca="1">IFERROR(VLOOKUP(ROWS($J$2:J3081),$A$2:$B$7000,2,0),"")</f>
        <v>AIR_SR4-W-T</v>
      </c>
    </row>
    <row r="3082" spans="1:10">
      <c r="A3082" s="330">
        <f ca="1">IF(ISNUMBER(SEARCH($L$2,[1]Database!$A3082)),MAX($A$1:A3081)+1,0)</f>
        <v>3078</v>
      </c>
      <c r="B3082" s="625" t="str">
        <f>[1]Database!$A3082</f>
        <v>AIR_SR6-W-T</v>
      </c>
      <c r="J3082" s="329" t="str">
        <f ca="1">IFERROR(VLOOKUP(ROWS($J$2:J3082),$A$2:$B$7000,2,0),"")</f>
        <v>AIR_SR4-B-T</v>
      </c>
    </row>
    <row r="3083" spans="1:10">
      <c r="A3083" s="330">
        <f ca="1">IF(ISNUMBER(SEARCH($L$2,[1]Database!$A3083)),MAX($A$1:A3082)+1,0)</f>
        <v>3079</v>
      </c>
      <c r="B3083" s="625" t="str">
        <f>[1]Database!$A3083</f>
        <v>AIR_SR6-B-T</v>
      </c>
      <c r="J3083" s="329" t="str">
        <f ca="1">IFERROR(VLOOKUP(ROWS($J$2:J3083),$A$2:$B$7000,2,0),"")</f>
        <v>AM-100</v>
      </c>
    </row>
    <row r="3084" spans="1:10">
      <c r="A3084" s="330">
        <f ca="1">IF(ISNUMBER(SEARCH($L$2,[1]Database!$A3084)),MAX($A$1:A3083)+1,0)</f>
        <v>3080</v>
      </c>
      <c r="B3084" s="625" t="str">
        <f>[1]Database!$A3084</f>
        <v>AIR_SR4-W-T</v>
      </c>
      <c r="J3084" s="329" t="str">
        <f ca="1">IFERROR(VLOOKUP(ROWS($J$2:J3084),$A$2:$B$7000,2,0),"")</f>
        <v>AES-AUDIONET</v>
      </c>
    </row>
    <row r="3085" spans="1:10">
      <c r="A3085" s="330">
        <f ca="1">IF(ISNUMBER(SEARCH($L$2,[1]Database!$A3085)),MAX($A$1:A3084)+1,0)</f>
        <v>3081</v>
      </c>
      <c r="B3085" s="625" t="str">
        <f>[1]Database!$A3085</f>
        <v>AIR_SR4-B-T</v>
      </c>
      <c r="J3085" s="329" t="str">
        <f ca="1">IFERROR(VLOOKUP(ROWS($J$2:J3085),$A$2:$B$7000,2,0),"")</f>
        <v>AES</v>
      </c>
    </row>
    <row r="3086" spans="1:10">
      <c r="A3086" s="330">
        <f ca="1">IF(ISNUMBER(SEARCH($L$2,[1]Database!$A3086)),MAX($A$1:A3085)+1,0)</f>
        <v>3082</v>
      </c>
      <c r="B3086" s="625" t="str">
        <f>[1]Database!$A3086</f>
        <v>AM-100</v>
      </c>
      <c r="J3086" s="329" t="str">
        <f ca="1">IFERROR(VLOOKUP(ROWS($J$2:J3086),$A$2:$B$7000,2,0),"")</f>
        <v>AES-AMFMXMD</v>
      </c>
    </row>
    <row r="3087" spans="1:10">
      <c r="A3087" s="330">
        <f ca="1">IF(ISNUMBER(SEARCH($L$2,[1]Database!$A3087)),MAX($A$1:A3086)+1,0)</f>
        <v>3083</v>
      </c>
      <c r="B3087" s="625" t="str">
        <f>[1]Database!$A3087</f>
        <v>AES-AUDIONET</v>
      </c>
      <c r="J3087" s="329" t="str">
        <f ca="1">IFERROR(VLOOKUP(ROWS($J$2:J3087),$A$2:$B$7000,2,0),"")</f>
        <v>AESI-AUDIONET</v>
      </c>
    </row>
    <row r="3088" spans="1:10">
      <c r="A3088" s="330">
        <f ca="1">IF(ISNUMBER(SEARCH($L$2,[1]Database!$A3088)),MAX($A$1:A3087)+1,0)</f>
        <v>3084</v>
      </c>
      <c r="B3088" s="625" t="str">
        <f>[1]Database!$A3088</f>
        <v>AES</v>
      </c>
      <c r="J3088" s="329" t="str">
        <f ca="1">IFERROR(VLOOKUP(ROWS($J$2:J3088),$A$2:$B$7000,2,0),"")</f>
        <v>AESI</v>
      </c>
    </row>
    <row r="3089" spans="1:10">
      <c r="A3089" s="330">
        <f ca="1">IF(ISNUMBER(SEARCH($L$2,[1]Database!$A3089)),MAX($A$1:A3088)+1,0)</f>
        <v>3085</v>
      </c>
      <c r="B3089" s="625" t="str">
        <f>[1]Database!$A3089</f>
        <v>AES-AMFMXMD</v>
      </c>
      <c r="J3089" s="329" t="str">
        <f ca="1">IFERROR(VLOOKUP(ROWS($J$2:J3089),$A$2:$B$7000,2,0),"")</f>
        <v>ABVR-1</v>
      </c>
    </row>
    <row r="3090" spans="1:10">
      <c r="A3090" s="330">
        <f ca="1">IF(ISNUMBER(SEARCH($L$2,[1]Database!$A3090)),MAX($A$1:A3089)+1,0)</f>
        <v>3086</v>
      </c>
      <c r="B3090" s="625" t="str">
        <f>[1]Database!$A3090</f>
        <v>AESI-AUDIONET</v>
      </c>
      <c r="J3090" s="329" t="str">
        <f ca="1">IFERROR(VLOOKUP(ROWS($J$2:J3090),$A$2:$B$7000,2,0),"")</f>
        <v>ABARI-1</v>
      </c>
    </row>
    <row r="3091" spans="1:10">
      <c r="A3091" s="330">
        <f ca="1">IF(ISNUMBER(SEARCH($L$2,[1]Database!$A3091)),MAX($A$1:A3090)+1,0)</f>
        <v>3087</v>
      </c>
      <c r="B3091" s="625" t="str">
        <f>[1]Database!$A3091</f>
        <v>AESI</v>
      </c>
      <c r="J3091" s="329" t="str">
        <f ca="1">IFERROR(VLOOKUP(ROWS($J$2:J3091),$A$2:$B$7000,2,0),"")</f>
        <v>ABAR-1</v>
      </c>
    </row>
    <row r="3092" spans="1:10">
      <c r="A3092" s="330">
        <f ca="1">IF(ISNUMBER(SEARCH($L$2,[1]Database!$A3092)),MAX($A$1:A3091)+1,0)</f>
        <v>3088</v>
      </c>
      <c r="B3092" s="625" t="str">
        <f>[1]Database!$A3092</f>
        <v>ABVR-1</v>
      </c>
      <c r="J3092" s="329" t="str">
        <f ca="1">IFERROR(VLOOKUP(ROWS($J$2:J3092),$A$2:$B$7000,2,0),"")</f>
        <v>AAEI</v>
      </c>
    </row>
    <row r="3093" spans="1:10">
      <c r="A3093" s="330">
        <f ca="1">IF(ISNUMBER(SEARCH($L$2,[1]Database!$A3093)),MAX($A$1:A3092)+1,0)</f>
        <v>3089</v>
      </c>
      <c r="B3093" s="625" t="str">
        <f>[1]Database!$A3093</f>
        <v>ABARI-1</v>
      </c>
      <c r="J3093" s="329" t="str">
        <f ca="1">IFERROR(VLOOKUP(ROWS($J$2:J3093),$A$2:$B$7000,2,0),"")</f>
        <v>AAE</v>
      </c>
    </row>
    <row r="3094" spans="1:10">
      <c r="A3094" s="330">
        <f ca="1">IF(ISNUMBER(SEARCH($L$2,[1]Database!$A3094)),MAX($A$1:A3093)+1,0)</f>
        <v>3090</v>
      </c>
      <c r="B3094" s="625" t="str">
        <f>[1]Database!$A3094</f>
        <v>ABAR-1</v>
      </c>
      <c r="J3094" s="329" t="str">
        <f ca="1">IFERROR(VLOOKUP(ROWS($J$2:J3094),$A$2:$B$7000,2,0),"")</f>
        <v>TPMC-9LW-T</v>
      </c>
    </row>
    <row r="3095" spans="1:10">
      <c r="A3095" s="330">
        <f ca="1">IF(ISNUMBER(SEARCH($L$2,[1]Database!$A3095)),MAX($A$1:A3094)+1,0)</f>
        <v>3091</v>
      </c>
      <c r="B3095" s="625" t="str">
        <f>[1]Database!$A3095</f>
        <v>AAEI</v>
      </c>
      <c r="J3095" s="329" t="str">
        <f ca="1">IFERROR(VLOOKUP(ROWS($J$2:J3095),$A$2:$B$7000,2,0),"")</f>
        <v>TPMC-9LB-T</v>
      </c>
    </row>
    <row r="3096" spans="1:10">
      <c r="A3096" s="330">
        <f ca="1">IF(ISNUMBER(SEARCH($L$2,[1]Database!$A3096)),MAX($A$1:A3095)+1,0)</f>
        <v>3092</v>
      </c>
      <c r="B3096" s="625" t="str">
        <f>[1]Database!$A3096</f>
        <v>AAE</v>
      </c>
      <c r="J3096" s="329" t="str">
        <f ca="1">IFERROR(VLOOKUP(ROWS($J$2:J3096),$A$2:$B$7000,2,0),"")</f>
        <v>TPMC-9LA-T</v>
      </c>
    </row>
    <row r="3097" spans="1:10">
      <c r="A3097" s="330">
        <f ca="1">IF(ISNUMBER(SEARCH($L$2,[1]Database!$A3097)),MAX($A$1:A3096)+1,0)</f>
        <v>3093</v>
      </c>
      <c r="B3097" s="625" t="str">
        <f>[1]Database!$A3097</f>
        <v>TPMC-9LW-T</v>
      </c>
      <c r="J3097" s="329" t="str">
        <f ca="1">IFERROR(VLOOKUP(ROWS($J$2:J3097),$A$2:$B$7000,2,0),"")</f>
        <v>TPMC-9-W-S</v>
      </c>
    </row>
    <row r="3098" spans="1:10">
      <c r="A3098" s="330">
        <f ca="1">IF(ISNUMBER(SEARCH($L$2,[1]Database!$A3098)),MAX($A$1:A3097)+1,0)</f>
        <v>3094</v>
      </c>
      <c r="B3098" s="625" t="str">
        <f>[1]Database!$A3098</f>
        <v>TPMC-9LB-T</v>
      </c>
      <c r="J3098" s="329" t="str">
        <f ca="1">IFERROR(VLOOKUP(ROWS($J$2:J3098),$A$2:$B$7000,2,0),"")</f>
        <v>TPMC-9-B-T</v>
      </c>
    </row>
    <row r="3099" spans="1:10">
      <c r="A3099" s="330">
        <f ca="1">IF(ISNUMBER(SEARCH($L$2,[1]Database!$A3099)),MAX($A$1:A3098)+1,0)</f>
        <v>3095</v>
      </c>
      <c r="B3099" s="625" t="str">
        <f>[1]Database!$A3099</f>
        <v>TPMC-9LA-T</v>
      </c>
      <c r="J3099" s="329" t="str">
        <f ca="1">IFERROR(VLOOKUP(ROWS($J$2:J3099),$A$2:$B$7000,2,0),"")</f>
        <v>TPMC-9-B</v>
      </c>
    </row>
    <row r="3100" spans="1:10">
      <c r="A3100" s="330">
        <f ca="1">IF(ISNUMBER(SEARCH($L$2,[1]Database!$A3100)),MAX($A$1:A3099)+1,0)</f>
        <v>3096</v>
      </c>
      <c r="B3100" s="625" t="str">
        <f>[1]Database!$A3100</f>
        <v>TPMC-9-W-S</v>
      </c>
      <c r="J3100" s="329" t="str">
        <f ca="1">IFERROR(VLOOKUP(ROWS($J$2:J3100),$A$2:$B$7000,2,0),"")</f>
        <v>QM-MD8X8</v>
      </c>
    </row>
    <row r="3101" spans="1:10">
      <c r="A3101" s="330">
        <f ca="1">IF(ISNUMBER(SEARCH($L$2,[1]Database!$A3101)),MAX($A$1:A3100)+1,0)</f>
        <v>3097</v>
      </c>
      <c r="B3101" s="625" t="str">
        <f>[1]Database!$A3101</f>
        <v>TPMC-9-B-T</v>
      </c>
      <c r="J3101" s="329" t="str">
        <f ca="1">IFERROR(VLOOKUP(ROWS($J$2:J3101),$A$2:$B$7000,2,0),"")</f>
        <v>CEN-RGBHVHB8X8</v>
      </c>
    </row>
    <row r="3102" spans="1:10">
      <c r="A3102" s="330">
        <f ca="1">IF(ISNUMBER(SEARCH($L$2,[1]Database!$A3102)),MAX($A$1:A3101)+1,0)</f>
        <v>3098</v>
      </c>
      <c r="B3102" s="625" t="str">
        <f>[1]Database!$A3102</f>
        <v>TPMC-9-B</v>
      </c>
      <c r="J3102" s="329" t="str">
        <f ca="1">IFERROR(VLOOKUP(ROWS($J$2:J3102),$A$2:$B$7000,2,0),"")</f>
        <v>DM-MD8X8</v>
      </c>
    </row>
    <row r="3103" spans="1:10">
      <c r="A3103" s="330">
        <f ca="1">IF(ISNUMBER(SEARCH($L$2,[1]Database!$A3103)),MAX($A$1:A3102)+1,0)</f>
        <v>3099</v>
      </c>
      <c r="B3103" s="625" t="str">
        <f>[1]Database!$A3103</f>
        <v>QM-MD8X8</v>
      </c>
      <c r="J3103" s="329" t="str">
        <f ca="1">IFERROR(VLOOKUP(ROWS($J$2:J3103),$A$2:$B$7000,2,0),"")</f>
        <v>DM-MD8X8-RPS</v>
      </c>
    </row>
    <row r="3104" spans="1:10">
      <c r="A3104" s="330">
        <f ca="1">IF(ISNUMBER(SEARCH($L$2,[1]Database!$A3104)),MAX($A$1:A3103)+1,0)</f>
        <v>3100</v>
      </c>
      <c r="B3104" s="625" t="str">
        <f>[1]Database!$A3104</f>
        <v>CEN-RGBHVHB8X8</v>
      </c>
      <c r="J3104" s="329" t="str">
        <f ca="1">IFERROR(VLOOKUP(ROWS($J$2:J3104),$A$2:$B$7000,2,0),"")</f>
        <v>CEN-RGBHVHB8X4</v>
      </c>
    </row>
    <row r="3105" spans="1:10">
      <c r="A3105" s="330">
        <f ca="1">IF(ISNUMBER(SEARCH($L$2,[1]Database!$A3105)),MAX($A$1:A3104)+1,0)</f>
        <v>3101</v>
      </c>
      <c r="B3105" s="625" t="str">
        <f>[1]Database!$A3105</f>
        <v>DM-MD8X8</v>
      </c>
      <c r="J3105" s="329" t="str">
        <f ca="1">IFERROR(VLOOKUP(ROWS($J$2:J3105),$A$2:$B$7000,2,0),"")</f>
        <v>FSDI8-W-T-EACH</v>
      </c>
    </row>
    <row r="3106" spans="1:10">
      <c r="A3106" s="330">
        <f ca="1">IF(ISNUMBER(SEARCH($L$2,[1]Database!$A3106)),MAX($A$1:A3105)+1,0)</f>
        <v>3102</v>
      </c>
      <c r="B3106" s="625" t="str">
        <f>[1]Database!$A3106</f>
        <v>DM-MD8X8-RPS</v>
      </c>
      <c r="J3106" s="329" t="str">
        <f ca="1">IFERROR(VLOOKUP(ROWS($J$2:J3106),$A$2:$B$7000,2,0),"")</f>
        <v>TPMC-8T-GA</v>
      </c>
    </row>
    <row r="3107" spans="1:10">
      <c r="A3107" s="330">
        <f ca="1">IF(ISNUMBER(SEARCH($L$2,[1]Database!$A3107)),MAX($A$1:A3106)+1,0)</f>
        <v>3103</v>
      </c>
      <c r="B3107" s="625" t="str">
        <f>[1]Database!$A3107</f>
        <v>CEN-RGBHVHB8X4</v>
      </c>
      <c r="J3107" s="329" t="str">
        <f ca="1">IFERROR(VLOOKUP(ROWS($J$2:J3107),$A$2:$B$7000,2,0),"")</f>
        <v>TPMC-8X-GA</v>
      </c>
    </row>
    <row r="3108" spans="1:10">
      <c r="A3108" s="330">
        <f ca="1">IF(ISNUMBER(SEARCH($L$2,[1]Database!$A3108)),MAX($A$1:A3107)+1,0)</f>
        <v>3104</v>
      </c>
      <c r="B3108" s="625" t="str">
        <f>[1]Database!$A3108</f>
        <v>FSDI8-W-T-EACH</v>
      </c>
      <c r="J3108" s="329" t="str">
        <f ca="1">IFERROR(VLOOKUP(ROWS($J$2:J3108),$A$2:$B$7000,2,0),"")</f>
        <v>DVPHD-PRO-R</v>
      </c>
    </row>
    <row r="3109" spans="1:10">
      <c r="A3109" s="330">
        <f ca="1">IF(ISNUMBER(SEARCH($L$2,[1]Database!$A3109)),MAX($A$1:A3108)+1,0)</f>
        <v>3105</v>
      </c>
      <c r="B3109" s="625" t="str">
        <f>[1]Database!$A3109</f>
        <v>TPMC-8T-GA</v>
      </c>
      <c r="J3109" s="329" t="str">
        <f ca="1">IFERROR(VLOOKUP(ROWS($J$2:J3109),$A$2:$B$7000,2,0),"")</f>
        <v>DVPHD-8</v>
      </c>
    </row>
    <row r="3110" spans="1:10">
      <c r="A3110" s="330">
        <f ca="1">IF(ISNUMBER(SEARCH($L$2,[1]Database!$A3110)),MAX($A$1:A3109)+1,0)</f>
        <v>3106</v>
      </c>
      <c r="B3110" s="625" t="str">
        <f>[1]Database!$A3110</f>
        <v>TPMC-8X-GA</v>
      </c>
      <c r="J3110" s="329" t="str">
        <f ca="1">IFERROR(VLOOKUP(ROWS($J$2:J3110),$A$2:$B$7000,2,0),"")</f>
        <v>DM-PSU-8</v>
      </c>
    </row>
    <row r="3111" spans="1:10">
      <c r="A3111" s="330">
        <f ca="1">IF(ISNUMBER(SEARCH($L$2,[1]Database!$A3111)),MAX($A$1:A3110)+1,0)</f>
        <v>3107</v>
      </c>
      <c r="B3111" s="625" t="str">
        <f>[1]Database!$A3111</f>
        <v>DVPHD-PRO-R</v>
      </c>
      <c r="J3111" s="329" t="str">
        <f ca="1">IFERROR(VLOOKUP(ROWS($J$2:J3111),$A$2:$B$7000,2,0),"")</f>
        <v>DMB-O-S2</v>
      </c>
    </row>
    <row r="3112" spans="1:10">
      <c r="A3112" s="330">
        <f ca="1">IF(ISNUMBER(SEARCH($L$2,[1]Database!$A3112)),MAX($A$1:A3111)+1,0)</f>
        <v>3108</v>
      </c>
      <c r="B3112" s="625" t="str">
        <f>[1]Database!$A3112</f>
        <v>DVPHD-8</v>
      </c>
      <c r="J3112" s="329" t="str">
        <f ca="1">IFERROR(VLOOKUP(ROWS($J$2:J3112),$A$2:$B$7000,2,0),"")</f>
        <v>DMB-I-S2</v>
      </c>
    </row>
    <row r="3113" spans="1:10">
      <c r="A3113" s="330">
        <f ca="1">IF(ISNUMBER(SEARCH($L$2,[1]Database!$A3113)),MAX($A$1:A3112)+1,0)</f>
        <v>3109</v>
      </c>
      <c r="B3113" s="625" t="str">
        <f>[1]Database!$A3113</f>
        <v>DM-PSU-8</v>
      </c>
      <c r="J3113" s="329" t="str">
        <f ca="1">IFERROR(VLOOKUP(ROWS($J$2:J3113),$A$2:$B$7000,2,0),"")</f>
        <v>DMB-O-S</v>
      </c>
    </row>
    <row r="3114" spans="1:10">
      <c r="A3114" s="330">
        <f ca="1">IF(ISNUMBER(SEARCH($L$2,[1]Database!$A3114)),MAX($A$1:A3113)+1,0)</f>
        <v>3110</v>
      </c>
      <c r="B3114" s="625" t="str">
        <f>[1]Database!$A3114</f>
        <v>DMB-O-S2</v>
      </c>
      <c r="J3114" s="329" t="str">
        <f ca="1">IFERROR(VLOOKUP(ROWS($J$2:J3114),$A$2:$B$7000,2,0),"")</f>
        <v>DMB-I-S</v>
      </c>
    </row>
    <row r="3115" spans="1:10">
      <c r="A3115" s="330">
        <f ca="1">IF(ISNUMBER(SEARCH($L$2,[1]Database!$A3115)),MAX($A$1:A3114)+1,0)</f>
        <v>3111</v>
      </c>
      <c r="B3115" s="625" t="str">
        <f>[1]Database!$A3115</f>
        <v>DMB-I-S2</v>
      </c>
      <c r="J3115" s="329" t="str">
        <f ca="1">IFERROR(VLOOKUP(ROWS($J$2:J3115),$A$2:$B$7000,2,0),"")</f>
        <v>CNXRY-8</v>
      </c>
    </row>
    <row r="3116" spans="1:10">
      <c r="A3116" s="330">
        <f ca="1">IF(ISNUMBER(SEARCH($L$2,[1]Database!$A3116)),MAX($A$1:A3115)+1,0)</f>
        <v>3112</v>
      </c>
      <c r="B3116" s="625" t="str">
        <f>[1]Database!$A3116</f>
        <v>DMB-O-S</v>
      </c>
      <c r="J3116" s="329" t="str">
        <f ca="1">IFERROR(VLOOKUP(ROWS($J$2:J3116),$A$2:$B$7000,2,0),"")</f>
        <v>C2IR-8</v>
      </c>
    </row>
    <row r="3117" spans="1:10">
      <c r="A3117" s="330">
        <f ca="1">IF(ISNUMBER(SEARCH($L$2,[1]Database!$A3117)),MAX($A$1:A3116)+1,0)</f>
        <v>3113</v>
      </c>
      <c r="B3117" s="625" t="str">
        <f>[1]Database!$A3117</f>
        <v>DMB-I-S</v>
      </c>
      <c r="J3117" s="329" t="str">
        <f ca="1">IFERROR(VLOOKUP(ROWS($J$2:J3117),$A$2:$B$7000,2,0),"")</f>
        <v>DMCO-3333</v>
      </c>
    </row>
    <row r="3118" spans="1:10">
      <c r="A3118" s="330">
        <f ca="1">IF(ISNUMBER(SEARCH($L$2,[1]Database!$A3118)),MAX($A$1:A3117)+1,0)</f>
        <v>3114</v>
      </c>
      <c r="B3118" s="625" t="str">
        <f>[1]Database!$A3118</f>
        <v>CNXRY-8</v>
      </c>
      <c r="J3118" s="329" t="str">
        <f ca="1">IFERROR(VLOOKUP(ROWS($J$2:J3118),$A$2:$B$7000,2,0),"")</f>
        <v>DMCO-1111</v>
      </c>
    </row>
    <row r="3119" spans="1:10">
      <c r="A3119" s="330">
        <f ca="1">IF(ISNUMBER(SEARCH($L$2,[1]Database!$A3119)),MAX($A$1:A3118)+1,0)</f>
        <v>3115</v>
      </c>
      <c r="B3119" s="625" t="str">
        <f>[1]Database!$A3119</f>
        <v>C2IR-8</v>
      </c>
      <c r="J3119" s="329" t="str">
        <f ca="1">IFERROR(VLOOKUP(ROWS($J$2:J3119),$A$2:$B$7000,2,0),"")</f>
        <v>DMCO-2222</v>
      </c>
    </row>
    <row r="3120" spans="1:10">
      <c r="A3120" s="330">
        <f ca="1">IF(ISNUMBER(SEARCH($L$2,[1]Database!$A3120)),MAX($A$1:A3119)+1,0)</f>
        <v>3116</v>
      </c>
      <c r="B3120" s="625" t="str">
        <f>[1]Database!$A3120</f>
        <v>DMCO-3333</v>
      </c>
      <c r="J3120" s="329" t="str">
        <f ca="1">IFERROR(VLOOKUP(ROWS($J$2:J3120),$A$2:$B$7000,2,0),"")</f>
        <v>DMCO-5555</v>
      </c>
    </row>
    <row r="3121" spans="1:10">
      <c r="A3121" s="330">
        <f ca="1">IF(ISNUMBER(SEARCH($L$2,[1]Database!$A3121)),MAX($A$1:A3120)+1,0)</f>
        <v>3117</v>
      </c>
      <c r="B3121" s="625" t="str">
        <f>[1]Database!$A3121</f>
        <v>DMCO-1111</v>
      </c>
      <c r="J3121" s="329" t="str">
        <f ca="1">IFERROR(VLOOKUP(ROWS($J$2:J3121),$A$2:$B$7000,2,0),"")</f>
        <v>DMCO-6666</v>
      </c>
    </row>
    <row r="3122" spans="1:10">
      <c r="A3122" s="330">
        <f ca="1">IF(ISNUMBER(SEARCH($L$2,[1]Database!$A3122)),MAX($A$1:A3121)+1,0)</f>
        <v>3118</v>
      </c>
      <c r="B3122" s="625" t="str">
        <f>[1]Database!$A3122</f>
        <v>DMCO-2222</v>
      </c>
      <c r="J3122" s="329" t="str">
        <f ca="1">IFERROR(VLOOKUP(ROWS($J$2:J3122),$A$2:$B$7000,2,0),"")</f>
        <v>DMCO-4444</v>
      </c>
    </row>
    <row r="3123" spans="1:10">
      <c r="A3123" s="330">
        <f ca="1">IF(ISNUMBER(SEARCH($L$2,[1]Database!$A3123)),MAX($A$1:A3122)+1,0)</f>
        <v>3119</v>
      </c>
      <c r="B3123" s="625" t="str">
        <f>[1]Database!$A3123</f>
        <v>DMCO-5555</v>
      </c>
      <c r="J3123" s="329" t="str">
        <f ca="1">IFERROR(VLOOKUP(ROWS($J$2:J3123),$A$2:$B$7000,2,0),"")</f>
        <v>GLX-HSW8</v>
      </c>
    </row>
    <row r="3124" spans="1:10">
      <c r="A3124" s="330">
        <f ca="1">IF(ISNUMBER(SEARCH($L$2,[1]Database!$A3124)),MAX($A$1:A3123)+1,0)</f>
        <v>3120</v>
      </c>
      <c r="B3124" s="625" t="str">
        <f>[1]Database!$A3124</f>
        <v>DMCO-6666</v>
      </c>
      <c r="J3124" s="329" t="str">
        <f ca="1">IFERROR(VLOOKUP(ROWS($J$2:J3124),$A$2:$B$7000,2,0),"")</f>
        <v>CLX-1DIM8</v>
      </c>
    </row>
    <row r="3125" spans="1:10">
      <c r="A3125" s="330">
        <f ca="1">IF(ISNUMBER(SEARCH($L$2,[1]Database!$A3125)),MAX($A$1:A3124)+1,0)</f>
        <v>3121</v>
      </c>
      <c r="B3125" s="625" t="str">
        <f>[1]Database!$A3125</f>
        <v>DMCO-4444</v>
      </c>
      <c r="J3125" s="329" t="str">
        <f ca="1">IFERROR(VLOOKUP(ROWS($J$2:J3125),$A$2:$B$7000,2,0),"")</f>
        <v>CLX-2DIM8</v>
      </c>
    </row>
    <row r="3126" spans="1:10">
      <c r="A3126" s="330">
        <f ca="1">IF(ISNUMBER(SEARCH($L$2,[1]Database!$A3126)),MAX($A$1:A3125)+1,0)</f>
        <v>3122</v>
      </c>
      <c r="B3126" s="625" t="str">
        <f>[1]Database!$A3126</f>
        <v>GLX-HSW8</v>
      </c>
      <c r="J3126" s="329" t="str">
        <f ca="1">IFERROR(VLOOKUP(ROWS($J$2:J3126),$A$2:$B$7000,2,0),"")</f>
        <v>CLXI-2DIM8</v>
      </c>
    </row>
    <row r="3127" spans="1:10">
      <c r="A3127" s="330">
        <f ca="1">IF(ISNUMBER(SEARCH($L$2,[1]Database!$A3127)),MAX($A$1:A3126)+1,0)</f>
        <v>3123</v>
      </c>
      <c r="B3127" s="625" t="str">
        <f>[1]Database!$A3127</f>
        <v>CLX-1DIM8</v>
      </c>
      <c r="J3127" s="329" t="str">
        <f ca="1">IFERROR(VLOOKUP(ROWS($J$2:J3127),$A$2:$B$7000,2,0),"")</f>
        <v>GLX-DIMFLV8</v>
      </c>
    </row>
    <row r="3128" spans="1:10">
      <c r="A3128" s="330">
        <f ca="1">IF(ISNUMBER(SEARCH($L$2,[1]Database!$A3128)),MAX($A$1:A3127)+1,0)</f>
        <v>3124</v>
      </c>
      <c r="B3128" s="625" t="str">
        <f>[1]Database!$A3128</f>
        <v>CLX-2DIM8</v>
      </c>
      <c r="J3128" s="329" t="str">
        <f ca="1">IFERROR(VLOOKUP(ROWS($J$2:J3128),$A$2:$B$7000,2,0),"")</f>
        <v>CNXAO-8</v>
      </c>
    </row>
    <row r="3129" spans="1:10">
      <c r="A3129" s="330">
        <f ca="1">IF(ISNUMBER(SEARCH($L$2,[1]Database!$A3129)),MAX($A$1:A3128)+1,0)</f>
        <v>3125</v>
      </c>
      <c r="B3129" s="625" t="str">
        <f>[1]Database!$A3129</f>
        <v>CLXI-2DIM8</v>
      </c>
      <c r="J3129" s="329" t="str">
        <f ca="1">IFERROR(VLOOKUP(ROWS($J$2:J3129),$A$2:$B$7000,2,0),"")</f>
        <v>QM-MD7X2</v>
      </c>
    </row>
    <row r="3130" spans="1:10">
      <c r="A3130" s="330">
        <f ca="1">IF(ISNUMBER(SEARCH($L$2,[1]Database!$A3130)),MAX($A$1:A3129)+1,0)</f>
        <v>3126</v>
      </c>
      <c r="B3130" s="625" t="str">
        <f>[1]Database!$A3130</f>
        <v>GLX-DIMFLV8</v>
      </c>
      <c r="J3130" s="329" t="str">
        <f ca="1">IFERROR(VLOOKUP(ROWS($J$2:J3130),$A$2:$B$7000,2,0),"")</f>
        <v>TSW-750-W-S</v>
      </c>
    </row>
    <row r="3131" spans="1:10">
      <c r="A3131" s="330">
        <f ca="1">IF(ISNUMBER(SEARCH($L$2,[1]Database!$A3131)),MAX($A$1:A3130)+1,0)</f>
        <v>3127</v>
      </c>
      <c r="B3131" s="625" t="str">
        <f>[1]Database!$A3131</f>
        <v>CNXAO-8</v>
      </c>
      <c r="J3131" s="329" t="str">
        <f ca="1">IFERROR(VLOOKUP(ROWS($J$2:J3131),$A$2:$B$7000,2,0),"")</f>
        <v>TSW-750-B-S</v>
      </c>
    </row>
    <row r="3132" spans="1:10">
      <c r="A3132" s="330">
        <f ca="1">IF(ISNUMBER(SEARCH($L$2,[1]Database!$A3132)),MAX($A$1:A3131)+1,0)</f>
        <v>3128</v>
      </c>
      <c r="B3132" s="625" t="str">
        <f>[1]Database!$A3132</f>
        <v>QM-MD7X2</v>
      </c>
      <c r="J3132" s="329" t="str">
        <f ca="1">IFERROR(VLOOKUP(ROWS($J$2:J3132),$A$2:$B$7000,2,0),"")</f>
        <v>TSW-730-W-S</v>
      </c>
    </row>
    <row r="3133" spans="1:10">
      <c r="A3133" s="330">
        <f ca="1">IF(ISNUMBER(SEARCH($L$2,[1]Database!$A3133)),MAX($A$1:A3132)+1,0)</f>
        <v>3129</v>
      </c>
      <c r="B3133" s="625" t="str">
        <f>[1]Database!$A3133</f>
        <v>TSW-750-W-S</v>
      </c>
      <c r="J3133" s="329" t="str">
        <f ca="1">IFERROR(VLOOKUP(ROWS($J$2:J3133),$A$2:$B$7000,2,0),"")</f>
        <v>TSW-730-B-S</v>
      </c>
    </row>
    <row r="3134" spans="1:10">
      <c r="A3134" s="330">
        <f ca="1">IF(ISNUMBER(SEARCH($L$2,[1]Database!$A3134)),MAX($A$1:A3133)+1,0)</f>
        <v>3130</v>
      </c>
      <c r="B3134" s="625" t="str">
        <f>[1]Database!$A3134</f>
        <v>TSW-750-B-S</v>
      </c>
      <c r="J3134" s="329" t="str">
        <f ca="1">IFERROR(VLOOKUP(ROWS($J$2:J3134),$A$2:$B$7000,2,0),"")</f>
        <v>TSW-752-W-S</v>
      </c>
    </row>
    <row r="3135" spans="1:10">
      <c r="A3135" s="330">
        <f ca="1">IF(ISNUMBER(SEARCH($L$2,[1]Database!$A3135)),MAX($A$1:A3134)+1,0)</f>
        <v>3131</v>
      </c>
      <c r="B3135" s="625" t="str">
        <f>[1]Database!$A3135</f>
        <v>TSW-730-W-S</v>
      </c>
      <c r="J3135" s="329" t="str">
        <f ca="1">IFERROR(VLOOKUP(ROWS($J$2:J3135),$A$2:$B$7000,2,0),"")</f>
        <v>TSW-752-B-S</v>
      </c>
    </row>
    <row r="3136" spans="1:10">
      <c r="A3136" s="330">
        <f ca="1">IF(ISNUMBER(SEARCH($L$2,[1]Database!$A3136)),MAX($A$1:A3135)+1,0)</f>
        <v>3132</v>
      </c>
      <c r="B3136" s="625" t="str">
        <f>[1]Database!$A3136</f>
        <v>TSW-730-B-S</v>
      </c>
      <c r="J3136" s="329" t="str">
        <f ca="1">IFERROR(VLOOKUP(ROWS($J$2:J3136),$A$2:$B$7000,2,0),"")</f>
        <v>C2N-DAP8RC</v>
      </c>
    </row>
    <row r="3137" spans="1:10">
      <c r="A3137" s="330">
        <f ca="1">IF(ISNUMBER(SEARCH($L$2,[1]Database!$A3137)),MAX($A$1:A3136)+1,0)</f>
        <v>3133</v>
      </c>
      <c r="B3137" s="625" t="str">
        <f>[1]Database!$A3137</f>
        <v>TSW-752-W-S</v>
      </c>
      <c r="J3137" s="329" t="str">
        <f ca="1">IFERROR(VLOOKUP(ROWS($J$2:J3137),$A$2:$B$7000,2,0),"")</f>
        <v>C2N-DAP8</v>
      </c>
    </row>
    <row r="3138" spans="1:10">
      <c r="A3138" s="330">
        <f ca="1">IF(ISNUMBER(SEARCH($L$2,[1]Database!$A3138)),MAX($A$1:A3137)+1,0)</f>
        <v>3134</v>
      </c>
      <c r="B3138" s="625" t="str">
        <f>[1]Database!$A3138</f>
        <v>TSW-752-B-S</v>
      </c>
      <c r="J3138" s="329" t="str">
        <f ca="1">IFERROR(VLOOKUP(ROWS($J$2:J3138),$A$2:$B$7000,2,0),"")</f>
        <v>HD-XSP</v>
      </c>
    </row>
    <row r="3139" spans="1:10">
      <c r="A3139" s="330">
        <f ca="1">IF(ISNUMBER(SEARCH($L$2,[1]Database!$A3139)),MAX($A$1:A3138)+1,0)</f>
        <v>3135</v>
      </c>
      <c r="B3139" s="625" t="str">
        <f>[1]Database!$A3139</f>
        <v>C2N-DAP8RC</v>
      </c>
      <c r="J3139" s="329" t="str">
        <f ca="1">IFERROR(VLOOKUP(ROWS($J$2:J3139),$A$2:$B$7000,2,0),"")</f>
        <v>CNAMPX-7X200</v>
      </c>
    </row>
    <row r="3140" spans="1:10">
      <c r="A3140" s="330">
        <f ca="1">IF(ISNUMBER(SEARCH($L$2,[1]Database!$A3140)),MAX($A$1:A3139)+1,0)</f>
        <v>3136</v>
      </c>
      <c r="B3140" s="625" t="str">
        <f>[1]Database!$A3140</f>
        <v>C2N-DAP8</v>
      </c>
      <c r="J3140" s="329" t="str">
        <f ca="1">IFERROR(VLOOKUP(ROWS($J$2:J3140),$A$2:$B$7000,2,0),"")</f>
        <v>CNAMPXI-7X200</v>
      </c>
    </row>
    <row r="3141" spans="1:10">
      <c r="A3141" s="330">
        <f ca="1">IF(ISNUMBER(SEARCH($L$2,[1]Database!$A3141)),MAX($A$1:A3140)+1,0)</f>
        <v>3137</v>
      </c>
      <c r="B3141" s="625" t="str">
        <f>[1]Database!$A3141</f>
        <v>HD-XSP</v>
      </c>
      <c r="J3141" s="329" t="str">
        <f ca="1">IFERROR(VLOOKUP(ROWS($J$2:J3141),$A$2:$B$7000,2,0),"")</f>
        <v>DM-MD6X6</v>
      </c>
    </row>
    <row r="3142" spans="1:10">
      <c r="A3142" s="330">
        <f ca="1">IF(ISNUMBER(SEARCH($L$2,[1]Database!$A3142)),MAX($A$1:A3141)+1,0)</f>
        <v>3138</v>
      </c>
      <c r="B3142" s="625" t="str">
        <f>[1]Database!$A3142</f>
        <v>CNAMPX-7X200</v>
      </c>
      <c r="J3142" s="329" t="str">
        <f ca="1">IFERROR(VLOOKUP(ROWS($J$2:J3142),$A$2:$B$7000,2,0),"")</f>
        <v>DM-MD6X4</v>
      </c>
    </row>
    <row r="3143" spans="1:10">
      <c r="A3143" s="330">
        <f ca="1">IF(ISNUMBER(SEARCH($L$2,[1]Database!$A3143)),MAX($A$1:A3142)+1,0)</f>
        <v>3139</v>
      </c>
      <c r="B3143" s="625" t="str">
        <f>[1]Database!$A3143</f>
        <v>CNAMPXI-7X200</v>
      </c>
      <c r="J3143" s="329" t="str">
        <f ca="1">IFERROR(VLOOKUP(ROWS($J$2:J3143),$A$2:$B$7000,2,0),"")</f>
        <v>DM-MD6X1</v>
      </c>
    </row>
    <row r="3144" spans="1:10">
      <c r="A3144" s="330">
        <f ca="1">IF(ISNUMBER(SEARCH($L$2,[1]Database!$A3144)),MAX($A$1:A3143)+1,0)</f>
        <v>3140</v>
      </c>
      <c r="B3144" s="625" t="str">
        <f>[1]Database!$A3144</f>
        <v>DM-MD6X6</v>
      </c>
      <c r="J3144" s="329" t="str">
        <f ca="1">IFERROR(VLOOKUP(ROWS($J$2:J3144),$A$2:$B$7000,2,0),"")</f>
        <v>DM-MD64X64</v>
      </c>
    </row>
    <row r="3145" spans="1:10">
      <c r="A3145" s="330">
        <f ca="1">IF(ISNUMBER(SEARCH($L$2,[1]Database!$A3145)),MAX($A$1:A3144)+1,0)</f>
        <v>3141</v>
      </c>
      <c r="B3145" s="625" t="str">
        <f>[1]Database!$A3145</f>
        <v>DM-MD6X4</v>
      </c>
      <c r="J3145" s="329" t="str">
        <f ca="1">IFERROR(VLOOKUP(ROWS($J$2:J3145),$A$2:$B$7000,2,0),"")</f>
        <v>GLS-EM-CT-600A-HA</v>
      </c>
    </row>
    <row r="3146" spans="1:10">
      <c r="A3146" s="330">
        <f ca="1">IF(ISNUMBER(SEARCH($L$2,[1]Database!$A3146)),MAX($A$1:A3145)+1,0)</f>
        <v>3142</v>
      </c>
      <c r="B3146" s="625" t="str">
        <f>[1]Database!$A3146</f>
        <v>DM-MD6X1</v>
      </c>
      <c r="J3146" s="329" t="str">
        <f ca="1">IFERROR(VLOOKUP(ROWS($J$2:J3146),$A$2:$B$7000,2,0),"")</f>
        <v>GLS-EM-CT-600A</v>
      </c>
    </row>
    <row r="3147" spans="1:10">
      <c r="A3147" s="330">
        <f ca="1">IF(ISNUMBER(SEARCH($L$2,[1]Database!$A3147)),MAX($A$1:A3146)+1,0)</f>
        <v>3143</v>
      </c>
      <c r="B3147" s="625" t="str">
        <f>[1]Database!$A3147</f>
        <v>DM-MD64X64</v>
      </c>
      <c r="J3147" s="329" t="str">
        <f ca="1">IFERROR(VLOOKUP(ROWS($J$2:J3147),$A$2:$B$7000,2,0),"")</f>
        <v>CSA-PWS600-CAEN-2X1</v>
      </c>
    </row>
    <row r="3148" spans="1:10">
      <c r="A3148" s="330">
        <f ca="1">IF(ISNUMBER(SEARCH($L$2,[1]Database!$A3148)),MAX($A$1:A3147)+1,0)</f>
        <v>3144</v>
      </c>
      <c r="B3148" s="625" t="str">
        <f>[1]Database!$A3148</f>
        <v>GLS-EM-CT-600A-HA</v>
      </c>
      <c r="J3148" s="329" t="str">
        <f ca="1">IFERROR(VLOOKUP(ROWS($J$2:J3148),$A$2:$B$7000,2,0),"")</f>
        <v>FS6-W-EACH</v>
      </c>
    </row>
    <row r="3149" spans="1:10">
      <c r="A3149" s="330">
        <f ca="1">IF(ISNUMBER(SEARCH($L$2,[1]Database!$A3149)),MAX($A$1:A3148)+1,0)</f>
        <v>3145</v>
      </c>
      <c r="B3149" s="625" t="str">
        <f>[1]Database!$A3149</f>
        <v>GLS-EM-CT-600A</v>
      </c>
      <c r="J3149" s="329" t="str">
        <f ca="1">IFERROR(VLOOKUP(ROWS($J$2:J3149),$A$2:$B$7000,2,0),"")</f>
        <v>FS6-B-T-EACH</v>
      </c>
    </row>
    <row r="3150" spans="1:10">
      <c r="A3150" s="330">
        <f ca="1">IF(ISNUMBER(SEARCH($L$2,[1]Database!$A3150)),MAX($A$1:A3149)+1,0)</f>
        <v>3146</v>
      </c>
      <c r="B3150" s="625" t="str">
        <f>[1]Database!$A3150</f>
        <v>CSA-PWS600-CAEN-2X1</v>
      </c>
      <c r="J3150" s="329" t="str">
        <f ca="1">IFERROR(VLOOKUP(ROWS($J$2:J3150),$A$2:$B$7000,2,0),"")</f>
        <v>CNXHUB</v>
      </c>
    </row>
    <row r="3151" spans="1:10">
      <c r="A3151" s="330">
        <f ca="1">IF(ISNUMBER(SEARCH($L$2,[1]Database!$A3151)),MAX($A$1:A3150)+1,0)</f>
        <v>3147</v>
      </c>
      <c r="B3151" s="625" t="str">
        <f>[1]Database!$A3151</f>
        <v>FS6-W-EACH</v>
      </c>
      <c r="J3151" s="329" t="str">
        <f ca="1">IFERROR(VLOOKUP(ROWS($J$2:J3151),$A$2:$B$7000,2,0),"")</f>
        <v>DMCO-3330</v>
      </c>
    </row>
    <row r="3152" spans="1:10">
      <c r="A3152" s="330">
        <f ca="1">IF(ISNUMBER(SEARCH($L$2,[1]Database!$A3152)),MAX($A$1:A3151)+1,0)</f>
        <v>3148</v>
      </c>
      <c r="B3152" s="625" t="str">
        <f>[1]Database!$A3152</f>
        <v>FS6-B-T-EACH</v>
      </c>
      <c r="J3152" s="329" t="str">
        <f ca="1">IFERROR(VLOOKUP(ROWS($J$2:J3152),$A$2:$B$7000,2,0),"")</f>
        <v>DMCO-1110</v>
      </c>
    </row>
    <row r="3153" spans="1:10">
      <c r="A3153" s="330">
        <f ca="1">IF(ISNUMBER(SEARCH($L$2,[1]Database!$A3153)),MAX($A$1:A3152)+1,0)</f>
        <v>3149</v>
      </c>
      <c r="B3153" s="625" t="str">
        <f>[1]Database!$A3153</f>
        <v>CNXHUB</v>
      </c>
      <c r="J3153" s="329" t="str">
        <f ca="1">IFERROR(VLOOKUP(ROWS($J$2:J3153),$A$2:$B$7000,2,0),"")</f>
        <v>DMCO-1113</v>
      </c>
    </row>
    <row r="3154" spans="1:10">
      <c r="A3154" s="330">
        <f ca="1">IF(ISNUMBER(SEARCH($L$2,[1]Database!$A3154)),MAX($A$1:A3153)+1,0)</f>
        <v>3150</v>
      </c>
      <c r="B3154" s="625" t="str">
        <f>[1]Database!$A3154</f>
        <v>DMCO-3330</v>
      </c>
      <c r="J3154" s="329" t="str">
        <f ca="1">IFERROR(VLOOKUP(ROWS($J$2:J3154),$A$2:$B$7000,2,0),"")</f>
        <v>DMCO-1112</v>
      </c>
    </row>
    <row r="3155" spans="1:10">
      <c r="A3155" s="330">
        <f ca="1">IF(ISNUMBER(SEARCH($L$2,[1]Database!$A3155)),MAX($A$1:A3154)+1,0)</f>
        <v>3151</v>
      </c>
      <c r="B3155" s="625" t="str">
        <f>[1]Database!$A3155</f>
        <v>DMCO-1110</v>
      </c>
      <c r="J3155" s="329" t="str">
        <f ca="1">IFERROR(VLOOKUP(ROWS($J$2:J3155),$A$2:$B$7000,2,0),"")</f>
        <v>DMCO-1115</v>
      </c>
    </row>
    <row r="3156" spans="1:10">
      <c r="A3156" s="330">
        <f ca="1">IF(ISNUMBER(SEARCH($L$2,[1]Database!$A3156)),MAX($A$1:A3155)+1,0)</f>
        <v>3152</v>
      </c>
      <c r="B3156" s="625" t="str">
        <f>[1]Database!$A3156</f>
        <v>DMCO-1113</v>
      </c>
      <c r="J3156" s="329" t="str">
        <f ca="1">IFERROR(VLOOKUP(ROWS($J$2:J3156),$A$2:$B$7000,2,0),"")</f>
        <v>DMCO-2220</v>
      </c>
    </row>
    <row r="3157" spans="1:10">
      <c r="A3157" s="330">
        <f ca="1">IF(ISNUMBER(SEARCH($L$2,[1]Database!$A3157)),MAX($A$1:A3156)+1,0)</f>
        <v>3153</v>
      </c>
      <c r="B3157" s="625" t="str">
        <f>[1]Database!$A3157</f>
        <v>DMCO-1112</v>
      </c>
      <c r="J3157" s="329" t="str">
        <f ca="1">IFERROR(VLOOKUP(ROWS($J$2:J3157),$A$2:$B$7000,2,0),"")</f>
        <v>DMCO-2223</v>
      </c>
    </row>
    <row r="3158" spans="1:10">
      <c r="A3158" s="330">
        <f ca="1">IF(ISNUMBER(SEARCH($L$2,[1]Database!$A3158)),MAX($A$1:A3157)+1,0)</f>
        <v>3154</v>
      </c>
      <c r="B3158" s="625" t="str">
        <f>[1]Database!$A3158</f>
        <v>DMCO-1115</v>
      </c>
      <c r="J3158" s="329" t="str">
        <f ca="1">IFERROR(VLOOKUP(ROWS($J$2:J3158),$A$2:$B$7000,2,0),"")</f>
        <v>DMCO-5550</v>
      </c>
    </row>
    <row r="3159" spans="1:10">
      <c r="A3159" s="330">
        <f ca="1">IF(ISNUMBER(SEARCH($L$2,[1]Database!$A3159)),MAX($A$1:A3158)+1,0)</f>
        <v>3155</v>
      </c>
      <c r="B3159" s="625" t="str">
        <f>[1]Database!$A3159</f>
        <v>DMCO-2220</v>
      </c>
      <c r="J3159" s="329" t="str">
        <f ca="1">IFERROR(VLOOKUP(ROWS($J$2:J3159),$A$2:$B$7000,2,0),"")</f>
        <v>DMCO-5553</v>
      </c>
    </row>
    <row r="3160" spans="1:10">
      <c r="A3160" s="330">
        <f ca="1">IF(ISNUMBER(SEARCH($L$2,[1]Database!$A3160)),MAX($A$1:A3159)+1,0)</f>
        <v>3156</v>
      </c>
      <c r="B3160" s="625" t="str">
        <f>[1]Database!$A3160</f>
        <v>DMCO-2223</v>
      </c>
      <c r="J3160" s="329" t="str">
        <f ca="1">IFERROR(VLOOKUP(ROWS($J$2:J3160),$A$2:$B$7000,2,0),"")</f>
        <v>DMCO-5554</v>
      </c>
    </row>
    <row r="3161" spans="1:10">
      <c r="A3161" s="330">
        <f ca="1">IF(ISNUMBER(SEARCH($L$2,[1]Database!$A3161)),MAX($A$1:A3160)+1,0)</f>
        <v>3157</v>
      </c>
      <c r="B3161" s="625" t="str">
        <f>[1]Database!$A3161</f>
        <v>DMCO-5550</v>
      </c>
      <c r="J3161" s="329" t="str">
        <f ca="1">IFERROR(VLOOKUP(ROWS($J$2:J3161),$A$2:$B$7000,2,0),"")</f>
        <v>DMCO-6660</v>
      </c>
    </row>
    <row r="3162" spans="1:10">
      <c r="A3162" s="330">
        <f ca="1">IF(ISNUMBER(SEARCH($L$2,[1]Database!$A3162)),MAX($A$1:A3161)+1,0)</f>
        <v>3158</v>
      </c>
      <c r="B3162" s="625" t="str">
        <f>[1]Database!$A3162</f>
        <v>DMCO-5553</v>
      </c>
      <c r="J3162" s="329" t="str">
        <f ca="1">IFERROR(VLOOKUP(ROWS($J$2:J3162),$A$2:$B$7000,2,0),"")</f>
        <v>DMCO-6663</v>
      </c>
    </row>
    <row r="3163" spans="1:10">
      <c r="A3163" s="330">
        <f ca="1">IF(ISNUMBER(SEARCH($L$2,[1]Database!$A3163)),MAX($A$1:A3162)+1,0)</f>
        <v>3159</v>
      </c>
      <c r="B3163" s="625" t="str">
        <f>[1]Database!$A3163</f>
        <v>DMCO-5554</v>
      </c>
      <c r="J3163" s="329" t="str">
        <f ca="1">IFERROR(VLOOKUP(ROWS($J$2:J3163),$A$2:$B$7000,2,0),"")</f>
        <v>DMCO-6665</v>
      </c>
    </row>
    <row r="3164" spans="1:10">
      <c r="A3164" s="330">
        <f ca="1">IF(ISNUMBER(SEARCH($L$2,[1]Database!$A3164)),MAX($A$1:A3163)+1,0)</f>
        <v>3160</v>
      </c>
      <c r="B3164" s="625" t="str">
        <f>[1]Database!$A3164</f>
        <v>DMCO-6660</v>
      </c>
      <c r="J3164" s="329" t="str">
        <f ca="1">IFERROR(VLOOKUP(ROWS($J$2:J3164),$A$2:$B$7000,2,0),"")</f>
        <v>DMCO-6664</v>
      </c>
    </row>
    <row r="3165" spans="1:10">
      <c r="A3165" s="330">
        <f ca="1">IF(ISNUMBER(SEARCH($L$2,[1]Database!$A3165)),MAX($A$1:A3164)+1,0)</f>
        <v>3161</v>
      </c>
      <c r="B3165" s="625" t="str">
        <f>[1]Database!$A3165</f>
        <v>DMCO-6663</v>
      </c>
      <c r="J3165" s="329" t="str">
        <f ca="1">IFERROR(VLOOKUP(ROWS($J$2:J3165),$A$2:$B$7000,2,0),"")</f>
        <v>DMCO-4440</v>
      </c>
    </row>
    <row r="3166" spans="1:10">
      <c r="A3166" s="330">
        <f ca="1">IF(ISNUMBER(SEARCH($L$2,[1]Database!$A3166)),MAX($A$1:A3165)+1,0)</f>
        <v>3162</v>
      </c>
      <c r="B3166" s="625" t="str">
        <f>[1]Database!$A3166</f>
        <v>DMCO-6665</v>
      </c>
      <c r="J3166" s="329" t="str">
        <f ca="1">IFERROR(VLOOKUP(ROWS($J$2:J3166),$A$2:$B$7000,2,0),"")</f>
        <v>DMCO-4443</v>
      </c>
    </row>
    <row r="3167" spans="1:10">
      <c r="A3167" s="330">
        <f ca="1">IF(ISNUMBER(SEARCH($L$2,[1]Database!$A3167)),MAX($A$1:A3166)+1,0)</f>
        <v>3163</v>
      </c>
      <c r="B3167" s="625" t="str">
        <f>[1]Database!$A3167</f>
        <v>DMCO-6664</v>
      </c>
      <c r="J3167" s="329" t="str">
        <f ca="1">IFERROR(VLOOKUP(ROWS($J$2:J3167),$A$2:$B$7000,2,0),"")</f>
        <v>GLX-DIM6</v>
      </c>
    </row>
    <row r="3168" spans="1:10">
      <c r="A3168" s="330">
        <f ca="1">IF(ISNUMBER(SEARCH($L$2,[1]Database!$A3168)),MAX($A$1:A3167)+1,0)</f>
        <v>3164</v>
      </c>
      <c r="B3168" s="625" t="str">
        <f>[1]Database!$A3168</f>
        <v>DMCO-4440</v>
      </c>
      <c r="J3168" s="329" t="str">
        <f ca="1">IFERROR(VLOOKUP(ROWS($J$2:J3168),$A$2:$B$7000,2,0),"")</f>
        <v>GLS-EM-CTI-3P6</v>
      </c>
    </row>
    <row r="3169" spans="1:10">
      <c r="A3169" s="330">
        <f ca="1">IF(ISNUMBER(SEARCH($L$2,[1]Database!$A3169)),MAX($A$1:A3168)+1,0)</f>
        <v>3165</v>
      </c>
      <c r="B3169" s="625" t="str">
        <f>[1]Database!$A3169</f>
        <v>DMCO-4443</v>
      </c>
      <c r="J3169" s="329" t="str">
        <f ca="1">IFERROR(VLOOKUP(ROWS($J$2:J3169),$A$2:$B$7000,2,0),"")</f>
        <v>GLS-EM-CTI-2P6</v>
      </c>
    </row>
    <row r="3170" spans="1:10">
      <c r="A3170" s="330">
        <f ca="1">IF(ISNUMBER(SEARCH($L$2,[1]Database!$A3170)),MAX($A$1:A3169)+1,0)</f>
        <v>3166</v>
      </c>
      <c r="B3170" s="625" t="str">
        <f>[1]Database!$A3170</f>
        <v>GLX-DIM6</v>
      </c>
      <c r="J3170" s="329" t="str">
        <f ca="1">IFERROR(VLOOKUP(ROWS($J$2:J3170),$A$2:$B$7000,2,0),"")</f>
        <v>QM-MD5X1</v>
      </c>
    </row>
    <row r="3171" spans="1:10">
      <c r="A3171" s="330">
        <f ca="1">IF(ISNUMBER(SEARCH($L$2,[1]Database!$A3171)),MAX($A$1:A3170)+1,0)</f>
        <v>3167</v>
      </c>
      <c r="B3171" s="625" t="str">
        <f>[1]Database!$A3171</f>
        <v>GLS-EM-CTI-3P6</v>
      </c>
      <c r="J3171" s="329" t="str">
        <f ca="1">IFERROR(VLOOKUP(ROWS($J$2:J3171),$A$2:$B$7000,2,0),"")</f>
        <v>GLD-DALI-LED-S-1X50W</v>
      </c>
    </row>
    <row r="3172" spans="1:10">
      <c r="A3172" s="330">
        <f ca="1">IF(ISNUMBER(SEARCH($L$2,[1]Database!$A3172)),MAX($A$1:A3171)+1,0)</f>
        <v>3168</v>
      </c>
      <c r="B3172" s="625" t="str">
        <f>[1]Database!$A3172</f>
        <v>GLS-EM-CTI-2P6</v>
      </c>
      <c r="J3172" s="329" t="str">
        <f ca="1">IFERROR(VLOOKUP(ROWS($J$2:J3172),$A$2:$B$7000,2,0),"")</f>
        <v>GLD-DALI-LED-L-1X50W</v>
      </c>
    </row>
    <row r="3173" spans="1:10">
      <c r="A3173" s="330">
        <f ca="1">IF(ISNUMBER(SEARCH($L$2,[1]Database!$A3173)),MAX($A$1:A3172)+1,0)</f>
        <v>3169</v>
      </c>
      <c r="B3173" s="625" t="str">
        <f>[1]Database!$A3173</f>
        <v>QM-MD5X1</v>
      </c>
      <c r="J3173" s="329" t="str">
        <f ca="1">IFERROR(VLOOKUP(ROWS($J$2:J3173),$A$2:$B$7000,2,0),"")</f>
        <v>GLD-LV-LED-S-1X50W</v>
      </c>
    </row>
    <row r="3174" spans="1:10">
      <c r="A3174" s="330">
        <f ca="1">IF(ISNUMBER(SEARCH($L$2,[1]Database!$A3174)),MAX($A$1:A3173)+1,0)</f>
        <v>3170</v>
      </c>
      <c r="B3174" s="625" t="str">
        <f>[1]Database!$A3174</f>
        <v>GLD-DALI-LED-S-1X50W</v>
      </c>
      <c r="J3174" s="329" t="str">
        <f ca="1">IFERROR(VLOOKUP(ROWS($J$2:J3174),$A$2:$B$7000,2,0),"")</f>
        <v>GLD-LV-LED-L-1X50W</v>
      </c>
    </row>
    <row r="3175" spans="1:10">
      <c r="A3175" s="330">
        <f ca="1">IF(ISNUMBER(SEARCH($L$2,[1]Database!$A3175)),MAX($A$1:A3174)+1,0)</f>
        <v>3171</v>
      </c>
      <c r="B3175" s="625" t="str">
        <f>[1]Database!$A3175</f>
        <v>GLD-DALI-LED-L-1X50W</v>
      </c>
      <c r="J3175" s="329" t="str">
        <f ca="1">IFERROR(VLOOKUP(ROWS($J$2:J3175),$A$2:$B$7000,2,0),"")</f>
        <v>GLS-EM-CT-50A-HA</v>
      </c>
    </row>
    <row r="3176" spans="1:10">
      <c r="A3176" s="330">
        <f ca="1">IF(ISNUMBER(SEARCH($L$2,[1]Database!$A3176)),MAX($A$1:A3175)+1,0)</f>
        <v>3172</v>
      </c>
      <c r="B3176" s="625" t="str">
        <f>[1]Database!$A3176</f>
        <v>GLD-LV-LED-S-1X50W</v>
      </c>
      <c r="J3176" s="329" t="str">
        <f ca="1">IFERROR(VLOOKUP(ROWS($J$2:J3176),$A$2:$B$7000,2,0),"")</f>
        <v>GLS-EM-CT-50A</v>
      </c>
    </row>
    <row r="3177" spans="1:10">
      <c r="A3177" s="330">
        <f ca="1">IF(ISNUMBER(SEARCH($L$2,[1]Database!$A3177)),MAX($A$1:A3176)+1,0)</f>
        <v>3173</v>
      </c>
      <c r="B3177" s="625" t="str">
        <f>[1]Database!$A3177</f>
        <v>GLD-LV-LED-L-1X50W</v>
      </c>
      <c r="J3177" s="329" t="str">
        <f ca="1">IFERROR(VLOOKUP(ROWS($J$2:J3177),$A$2:$B$7000,2,0),"")</f>
        <v>TSW-550-W-S</v>
      </c>
    </row>
    <row r="3178" spans="1:10">
      <c r="A3178" s="330">
        <f ca="1">IF(ISNUMBER(SEARCH($L$2,[1]Database!$A3178)),MAX($A$1:A3177)+1,0)</f>
        <v>3174</v>
      </c>
      <c r="B3178" s="625" t="str">
        <f>[1]Database!$A3178</f>
        <v>GLS-EM-CT-50A-HA</v>
      </c>
      <c r="J3178" s="329" t="str">
        <f ca="1">IFERROR(VLOOKUP(ROWS($J$2:J3178),$A$2:$B$7000,2,0),"")</f>
        <v>TSW-550-B-S</v>
      </c>
    </row>
    <row r="3179" spans="1:10">
      <c r="A3179" s="330">
        <f ca="1">IF(ISNUMBER(SEARCH($L$2,[1]Database!$A3179)),MAX($A$1:A3178)+1,0)</f>
        <v>3175</v>
      </c>
      <c r="B3179" s="625" t="str">
        <f>[1]Database!$A3179</f>
        <v>GLS-EM-CT-50A</v>
      </c>
      <c r="J3179" s="329" t="str">
        <f ca="1">IFERROR(VLOOKUP(ROWS($J$2:J3179),$A$2:$B$7000,2,0),"")</f>
        <v>TST-600-W-S</v>
      </c>
    </row>
    <row r="3180" spans="1:10">
      <c r="A3180" s="330">
        <f ca="1">IF(ISNUMBER(SEARCH($L$2,[1]Database!$A3180)),MAX($A$1:A3179)+1,0)</f>
        <v>3176</v>
      </c>
      <c r="B3180" s="625" t="str">
        <f>[1]Database!$A3180</f>
        <v>TSW-550-W-S</v>
      </c>
      <c r="J3180" s="329" t="str">
        <f ca="1">IFERROR(VLOOKUP(ROWS($J$2:J3180),$A$2:$B$7000,2,0),"")</f>
        <v>TST-600-B-T</v>
      </c>
    </row>
    <row r="3181" spans="1:10">
      <c r="A3181" s="330">
        <f ca="1">IF(ISNUMBER(SEARCH($L$2,[1]Database!$A3181)),MAX($A$1:A3180)+1,0)</f>
        <v>3177</v>
      </c>
      <c r="B3181" s="625" t="str">
        <f>[1]Database!$A3181</f>
        <v>TSW-550-B-S</v>
      </c>
      <c r="J3181" s="329" t="str">
        <f ca="1">IFERROR(VLOOKUP(ROWS($J$2:J3181),$A$2:$B$7000,2,0),"")</f>
        <v>TST-600-B-S</v>
      </c>
    </row>
    <row r="3182" spans="1:10">
      <c r="A3182" s="330">
        <f ca="1">IF(ISNUMBER(SEARCH($L$2,[1]Database!$A3182)),MAX($A$1:A3181)+1,0)</f>
        <v>3178</v>
      </c>
      <c r="B3182" s="625" t="str">
        <f>[1]Database!$A3182</f>
        <v>TST-600-W-S</v>
      </c>
      <c r="J3182" s="329" t="str">
        <f ca="1">IFERROR(VLOOKUP(ROWS($J$2:J3182),$A$2:$B$7000,2,0),"")</f>
        <v>TST-600-WALL-W-S</v>
      </c>
    </row>
    <row r="3183" spans="1:10">
      <c r="A3183" s="330">
        <f ca="1">IF(ISNUMBER(SEARCH($L$2,[1]Database!$A3183)),MAX($A$1:A3182)+1,0)</f>
        <v>3179</v>
      </c>
      <c r="B3183" s="625" t="str">
        <f>[1]Database!$A3183</f>
        <v>TST-600-B-T</v>
      </c>
      <c r="J3183" s="329" t="str">
        <f ca="1">IFERROR(VLOOKUP(ROWS($J$2:J3183),$A$2:$B$7000,2,0),"")</f>
        <v>TST-600-WALL-B-T</v>
      </c>
    </row>
    <row r="3184" spans="1:10">
      <c r="A3184" s="330">
        <f ca="1">IF(ISNUMBER(SEARCH($L$2,[1]Database!$A3184)),MAX($A$1:A3183)+1,0)</f>
        <v>3180</v>
      </c>
      <c r="B3184" s="625" t="str">
        <f>[1]Database!$A3184</f>
        <v>TST-600-B-S</v>
      </c>
      <c r="J3184" s="329" t="str">
        <f ca="1">IFERROR(VLOOKUP(ROWS($J$2:J3184),$A$2:$B$7000,2,0),"")</f>
        <v>TST-600-WALL-B-S</v>
      </c>
    </row>
    <row r="3185" spans="1:10">
      <c r="A3185" s="330">
        <f ca="1">IF(ISNUMBER(SEARCH($L$2,[1]Database!$A3185)),MAX($A$1:A3184)+1,0)</f>
        <v>3181</v>
      </c>
      <c r="B3185" s="625" t="str">
        <f>[1]Database!$A3185</f>
        <v>TST-600-WALL-W-S</v>
      </c>
      <c r="J3185" s="329" t="str">
        <f ca="1">IFERROR(VLOOKUP(ROWS($J$2:J3185),$A$2:$B$7000,2,0),"")</f>
        <v>RMK-5U</v>
      </c>
    </row>
    <row r="3186" spans="1:10">
      <c r="A3186" s="330">
        <f ca="1">IF(ISNUMBER(SEARCH($L$2,[1]Database!$A3186)),MAX($A$1:A3185)+1,0)</f>
        <v>3182</v>
      </c>
      <c r="B3186" s="625" t="str">
        <f>[1]Database!$A3186</f>
        <v>TST-600-WALL-B-T</v>
      </c>
      <c r="J3186" s="329" t="str">
        <f ca="1">IFERROR(VLOOKUP(ROWS($J$2:J3186),$A$2:$B$7000,2,0),"")</f>
        <v>CEN-SW-POE-5</v>
      </c>
    </row>
    <row r="3187" spans="1:10">
      <c r="A3187" s="330">
        <f ca="1">IF(ISNUMBER(SEARCH($L$2,[1]Database!$A3187)),MAX($A$1:A3186)+1,0)</f>
        <v>3183</v>
      </c>
      <c r="B3187" s="625" t="str">
        <f>[1]Database!$A3187</f>
        <v>TST-600-WALL-B-S</v>
      </c>
      <c r="J3187" s="329" t="str">
        <f ca="1">IFERROR(VLOOKUP(ROWS($J$2:J3187),$A$2:$B$7000,2,0),"")</f>
        <v>ANT-EXT-5</v>
      </c>
    </row>
    <row r="3188" spans="1:10">
      <c r="A3188" s="330">
        <f ca="1">IF(ISNUMBER(SEARCH($L$2,[1]Database!$A3188)),MAX($A$1:A3187)+1,0)</f>
        <v>3184</v>
      </c>
      <c r="B3188" s="625" t="str">
        <f>[1]Database!$A3188</f>
        <v>RMK-5U</v>
      </c>
      <c r="J3188" s="329" t="str">
        <f ca="1">IFERROR(VLOOKUP(ROWS($J$2:J3188),$A$2:$B$7000,2,0),"")</f>
        <v>QM-MD4X4</v>
      </c>
    </row>
    <row r="3189" spans="1:10">
      <c r="A3189" s="330">
        <f ca="1">IF(ISNUMBER(SEARCH($L$2,[1]Database!$A3189)),MAX($A$1:A3188)+1,0)</f>
        <v>3185</v>
      </c>
      <c r="B3189" s="625" t="str">
        <f>[1]Database!$A3189</f>
        <v>CEN-SW-POE-5</v>
      </c>
      <c r="J3189" s="329" t="str">
        <f ca="1">IFERROR(VLOOKUP(ROWS($J$2:J3189),$A$2:$B$7000,2,0),"")</f>
        <v>QM-MD4X2</v>
      </c>
    </row>
    <row r="3190" spans="1:10">
      <c r="A3190" s="330">
        <f ca="1">IF(ISNUMBER(SEARCH($L$2,[1]Database!$A3190)),MAX($A$1:A3189)+1,0)</f>
        <v>3186</v>
      </c>
      <c r="B3190" s="625" t="str">
        <f>[1]Database!$A3190</f>
        <v>ANT-EXT-5</v>
      </c>
      <c r="J3190" s="329" t="str">
        <f ca="1">IFERROR(VLOOKUP(ROWS($J$2:J3190),$A$2:$B$7000,2,0),"")</f>
        <v>DMC-4K-HD-DSP</v>
      </c>
    </row>
    <row r="3191" spans="1:10">
      <c r="A3191" s="330">
        <f ca="1">IF(ISNUMBER(SEARCH($L$2,[1]Database!$A3191)),MAX($A$1:A3190)+1,0)</f>
        <v>3187</v>
      </c>
      <c r="B3191" s="625" t="str">
        <f>[1]Database!$A3191</f>
        <v>QM-MD4X4</v>
      </c>
      <c r="J3191" s="329" t="str">
        <f ca="1">IFERROR(VLOOKUP(ROWS($J$2:J3191),$A$2:$B$7000,2,0),"")</f>
        <v>DMC-4K-HD</v>
      </c>
    </row>
    <row r="3192" spans="1:10">
      <c r="A3192" s="330">
        <f ca="1">IF(ISNUMBER(SEARCH($L$2,[1]Database!$A3192)),MAX($A$1:A3191)+1,0)</f>
        <v>3188</v>
      </c>
      <c r="B3192" s="625" t="str">
        <f>[1]Database!$A3192</f>
        <v>QM-MD4X2</v>
      </c>
      <c r="J3192" s="329" t="str">
        <f ca="1">IFERROR(VLOOKUP(ROWS($J$2:J3192),$A$2:$B$7000,2,0),"")</f>
        <v>DM-RMC-4K-100-C</v>
      </c>
    </row>
    <row r="3193" spans="1:10">
      <c r="A3193" s="330">
        <f ca="1">IF(ISNUMBER(SEARCH($L$2,[1]Database!$A3193)),MAX($A$1:A3192)+1,0)</f>
        <v>3189</v>
      </c>
      <c r="B3193" s="625" t="str">
        <f>[1]Database!$A3193</f>
        <v>DMC-4K-HD-DSP</v>
      </c>
      <c r="J3193" s="329" t="str">
        <f ca="1">IFERROR(VLOOKUP(ROWS($J$2:J3193),$A$2:$B$7000,2,0),"")</f>
        <v>PW-4818DU</v>
      </c>
    </row>
    <row r="3194" spans="1:10">
      <c r="A3194" s="330">
        <f ca="1">IF(ISNUMBER(SEARCH($L$2,[1]Database!$A3194)),MAX($A$1:A3193)+1,0)</f>
        <v>3190</v>
      </c>
      <c r="B3194" s="625" t="str">
        <f>[1]Database!$A3194</f>
        <v>DMC-4K-HD</v>
      </c>
      <c r="J3194" s="329" t="str">
        <f ca="1">IFERROR(VLOOKUP(ROWS($J$2:J3194),$A$2:$B$7000,2,0),"")</f>
        <v>CNPI-48L</v>
      </c>
    </row>
    <row r="3195" spans="1:10">
      <c r="A3195" s="330">
        <f ca="1">IF(ISNUMBER(SEARCH($L$2,[1]Database!$A3195)),MAX($A$1:A3194)+1,0)</f>
        <v>3191</v>
      </c>
      <c r="B3195" s="625" t="str">
        <f>[1]Database!$A3195</f>
        <v>DM-RMC-4K-100-C</v>
      </c>
      <c r="J3195" s="329" t="str">
        <f ca="1">IFERROR(VLOOKUP(ROWS($J$2:J3195),$A$2:$B$7000,2,0),"")</f>
        <v>CNPI-48I</v>
      </c>
    </row>
    <row r="3196" spans="1:10">
      <c r="A3196" s="330">
        <f ca="1">IF(ISNUMBER(SEARCH($L$2,[1]Database!$A3196)),MAX($A$1:A3195)+1,0)</f>
        <v>3192</v>
      </c>
      <c r="B3196" s="625" t="str">
        <f>[1]Database!$A3196</f>
        <v>PW-4818DU</v>
      </c>
      <c r="J3196" s="329" t="str">
        <f ca="1">IFERROR(VLOOKUP(ROWS($J$2:J3196),$A$2:$B$7000,2,0),"")</f>
        <v>CSA-PWS450</v>
      </c>
    </row>
    <row r="3197" spans="1:10">
      <c r="A3197" s="330">
        <f ca="1">IF(ISNUMBER(SEARCH($L$2,[1]Database!$A3197)),MAX($A$1:A3196)+1,0)</f>
        <v>3193</v>
      </c>
      <c r="B3197" s="625" t="str">
        <f>[1]Database!$A3197</f>
        <v>CNPI-48L</v>
      </c>
      <c r="J3197" s="329" t="str">
        <f ca="1">IFERROR(VLOOKUP(ROWS($J$2:J3197),$A$2:$B$7000,2,0),"")</f>
        <v>CNRFGWA</v>
      </c>
    </row>
    <row r="3198" spans="1:10">
      <c r="A3198" s="330">
        <f ca="1">IF(ISNUMBER(SEARCH($L$2,[1]Database!$A3198)),MAX($A$1:A3197)+1,0)</f>
        <v>3194</v>
      </c>
      <c r="B3198" s="625" t="str">
        <f>[1]Database!$A3198</f>
        <v>CNPI-48I</v>
      </c>
      <c r="J3198" s="329" t="str">
        <f ca="1">IFERROR(VLOOKUP(ROWS($J$2:J3198),$A$2:$B$7000,2,0),"")</f>
        <v>CNRFGWA-418</v>
      </c>
    </row>
    <row r="3199" spans="1:10">
      <c r="A3199" s="330">
        <f ca="1">IF(ISNUMBER(SEARCH($L$2,[1]Database!$A3199)),MAX($A$1:A3198)+1,0)</f>
        <v>3195</v>
      </c>
      <c r="B3199" s="625" t="str">
        <f>[1]Database!$A3199</f>
        <v>CSA-PWS450</v>
      </c>
      <c r="J3199" s="329" t="str">
        <f ca="1">IFERROR(VLOOKUP(ROWS($J$2:J3199),$A$2:$B$7000,2,0),"")</f>
        <v>GLS-EM-CT-400A-HA</v>
      </c>
    </row>
    <row r="3200" spans="1:10">
      <c r="A3200" s="330">
        <f ca="1">IF(ISNUMBER(SEARCH($L$2,[1]Database!$A3200)),MAX($A$1:A3199)+1,0)</f>
        <v>3196</v>
      </c>
      <c r="B3200" s="625" t="str">
        <f>[1]Database!$A3200</f>
        <v>CNRFGWA</v>
      </c>
      <c r="J3200" s="329" t="str">
        <f ca="1">IFERROR(VLOOKUP(ROWS($J$2:J3200),$A$2:$B$7000,2,0),"")</f>
        <v>GLS-EM-CT-400A</v>
      </c>
    </row>
    <row r="3201" spans="1:10">
      <c r="A3201" s="330">
        <f ca="1">IF(ISNUMBER(SEARCH($L$2,[1]Database!$A3201)),MAX($A$1:A3200)+1,0)</f>
        <v>3197</v>
      </c>
      <c r="B3201" s="625" t="str">
        <f>[1]Database!$A3201</f>
        <v>CNRFGWA-418</v>
      </c>
      <c r="J3201" s="329" t="str">
        <f ca="1">IFERROR(VLOOKUP(ROWS($J$2:J3201),$A$2:$B$7000,2,0),"")</f>
        <v>TPMC-4SM-W-S</v>
      </c>
    </row>
    <row r="3202" spans="1:10">
      <c r="A3202" s="330">
        <f ca="1">IF(ISNUMBER(SEARCH($L$2,[1]Database!$A3202)),MAX($A$1:A3201)+1,0)</f>
        <v>3198</v>
      </c>
      <c r="B3202" s="625" t="str">
        <f>[1]Database!$A3202</f>
        <v>GLS-EM-CT-400A-HA</v>
      </c>
      <c r="J3202" s="329" t="str">
        <f ca="1">IFERROR(VLOOKUP(ROWS($J$2:J3202),$A$2:$B$7000,2,0),"")</f>
        <v>TPMC-4SM-B-S</v>
      </c>
    </row>
    <row r="3203" spans="1:10">
      <c r="A3203" s="330">
        <f ca="1">IF(ISNUMBER(SEARCH($L$2,[1]Database!$A3203)),MAX($A$1:A3202)+1,0)</f>
        <v>3199</v>
      </c>
      <c r="B3203" s="625" t="str">
        <f>[1]Database!$A3203</f>
        <v>GLS-EM-CT-400A</v>
      </c>
      <c r="J3203" s="329" t="str">
        <f ca="1">IFERROR(VLOOKUP(ROWS($J$2:J3203),$A$2:$B$7000,2,0),"")</f>
        <v>TPMC-4SM-FD-W-S</v>
      </c>
    </row>
    <row r="3204" spans="1:10">
      <c r="A3204" s="330">
        <f ca="1">IF(ISNUMBER(SEARCH($L$2,[1]Database!$A3204)),MAX($A$1:A3203)+1,0)</f>
        <v>3200</v>
      </c>
      <c r="B3204" s="625" t="str">
        <f>[1]Database!$A3204</f>
        <v>TPMC-4SM-W-S</v>
      </c>
      <c r="J3204" s="329" t="str">
        <f ca="1">IFERROR(VLOOKUP(ROWS($J$2:J3204),$A$2:$B$7000,2,0),"")</f>
        <v>TPMC-4SM-FD-B-S</v>
      </c>
    </row>
    <row r="3205" spans="1:10">
      <c r="A3205" s="330">
        <f ca="1">IF(ISNUMBER(SEARCH($L$2,[1]Database!$A3205)),MAX($A$1:A3204)+1,0)</f>
        <v>3201</v>
      </c>
      <c r="B3205" s="625" t="str">
        <f>[1]Database!$A3205</f>
        <v>TPMC-4SM-B-S</v>
      </c>
      <c r="J3205" s="329" t="str">
        <f ca="1">IFERROR(VLOOKUP(ROWS($J$2:J3205),$A$2:$B$7000,2,0),"")</f>
        <v>TPCS-4SM-W-S</v>
      </c>
    </row>
    <row r="3206" spans="1:10">
      <c r="A3206" s="330">
        <f ca="1">IF(ISNUMBER(SEARCH($L$2,[1]Database!$A3206)),MAX($A$1:A3205)+1,0)</f>
        <v>3202</v>
      </c>
      <c r="B3206" s="625" t="str">
        <f>[1]Database!$A3206</f>
        <v>TPMC-4SM-FD-W-S</v>
      </c>
      <c r="J3206" s="329" t="str">
        <f ca="1">IFERROR(VLOOKUP(ROWS($J$2:J3206),$A$2:$B$7000,2,0),"")</f>
        <v>TPCS-4SM-B-S</v>
      </c>
    </row>
    <row r="3207" spans="1:10">
      <c r="A3207" s="330">
        <f ca="1">IF(ISNUMBER(SEARCH($L$2,[1]Database!$A3207)),MAX($A$1:A3206)+1,0)</f>
        <v>3203</v>
      </c>
      <c r="B3207" s="625" t="str">
        <f>[1]Database!$A3207</f>
        <v>TPMC-4SM-FD-B-S</v>
      </c>
      <c r="J3207" s="329" t="str">
        <f ca="1">IFERROR(VLOOKUP(ROWS($J$2:J3207),$A$2:$B$7000,2,0),"")</f>
        <v>TPMC-4SMD-W-S</v>
      </c>
    </row>
    <row r="3208" spans="1:10">
      <c r="A3208" s="330">
        <f ca="1">IF(ISNUMBER(SEARCH($L$2,[1]Database!$A3208)),MAX($A$1:A3207)+1,0)</f>
        <v>3204</v>
      </c>
      <c r="B3208" s="625" t="str">
        <f>[1]Database!$A3208</f>
        <v>TPCS-4SM-W-S</v>
      </c>
      <c r="J3208" s="329" t="str">
        <f ca="1">IFERROR(VLOOKUP(ROWS($J$2:J3208),$A$2:$B$7000,2,0),"")</f>
        <v>TPMC-4SMD-B-S</v>
      </c>
    </row>
    <row r="3209" spans="1:10">
      <c r="A3209" s="330">
        <f ca="1">IF(ISNUMBER(SEARCH($L$2,[1]Database!$A3209)),MAX($A$1:A3208)+1,0)</f>
        <v>3205</v>
      </c>
      <c r="B3209" s="625" t="str">
        <f>[1]Database!$A3209</f>
        <v>TPCS-4SM-B-S</v>
      </c>
      <c r="J3209" s="329" t="str">
        <f ca="1">IFERROR(VLOOKUP(ROWS($J$2:J3209),$A$2:$B$7000,2,0),"")</f>
        <v>TPMC-4SMD-FD-W-S</v>
      </c>
    </row>
    <row r="3210" spans="1:10">
      <c r="A3210" s="330">
        <f ca="1">IF(ISNUMBER(SEARCH($L$2,[1]Database!$A3210)),MAX($A$1:A3209)+1,0)</f>
        <v>3206</v>
      </c>
      <c r="B3210" s="625" t="str">
        <f>[1]Database!$A3210</f>
        <v>TPMC-4SMD-W-S</v>
      </c>
      <c r="J3210" s="329" t="str">
        <f ca="1">IFERROR(VLOOKUP(ROWS($J$2:J3210),$A$2:$B$7000,2,0),"")</f>
        <v>TPMC-4SMD-FD-B-S</v>
      </c>
    </row>
    <row r="3211" spans="1:10">
      <c r="A3211" s="330">
        <f ca="1">IF(ISNUMBER(SEARCH($L$2,[1]Database!$A3211)),MAX($A$1:A3210)+1,0)</f>
        <v>3207</v>
      </c>
      <c r="B3211" s="625" t="str">
        <f>[1]Database!$A3211</f>
        <v>TPMC-4SMD-B-S</v>
      </c>
      <c r="J3211" s="329" t="str">
        <f ca="1">IFERROR(VLOOKUP(ROWS($J$2:J3211),$A$2:$B$7000,2,0),"")</f>
        <v>TPCS-4SMD-W-S</v>
      </c>
    </row>
    <row r="3212" spans="1:10">
      <c r="A3212" s="330">
        <f ca="1">IF(ISNUMBER(SEARCH($L$2,[1]Database!$A3212)),MAX($A$1:A3211)+1,0)</f>
        <v>3208</v>
      </c>
      <c r="B3212" s="625" t="str">
        <f>[1]Database!$A3212</f>
        <v>TPMC-4SMD-FD-W-S</v>
      </c>
      <c r="J3212" s="329" t="str">
        <f ca="1">IFERROR(VLOOKUP(ROWS($J$2:J3212),$A$2:$B$7000,2,0),"")</f>
        <v>TPCS-4SMD-B-S</v>
      </c>
    </row>
    <row r="3213" spans="1:10">
      <c r="A3213" s="330">
        <f ca="1">IF(ISNUMBER(SEARCH($L$2,[1]Database!$A3213)),MAX($A$1:A3212)+1,0)</f>
        <v>3209</v>
      </c>
      <c r="B3213" s="625" t="str">
        <f>[1]Database!$A3213</f>
        <v>TPMC-4SMD-FD-B-S</v>
      </c>
      <c r="J3213" s="329" t="str">
        <f ca="1">IFERROR(VLOOKUP(ROWS($J$2:J3213),$A$2:$B$7000,2,0),"")</f>
        <v>RMK-4U</v>
      </c>
    </row>
    <row r="3214" spans="1:10">
      <c r="A3214" s="330">
        <f ca="1">IF(ISNUMBER(SEARCH($L$2,[1]Database!$A3214)),MAX($A$1:A3213)+1,0)</f>
        <v>3210</v>
      </c>
      <c r="B3214" s="625" t="str">
        <f>[1]Database!$A3214</f>
        <v>TPCS-4SMD-W-S</v>
      </c>
      <c r="J3214" s="329" t="str">
        <f ca="1">IFERROR(VLOOKUP(ROWS($J$2:J3214),$A$2:$B$7000,2,0),"")</f>
        <v>CBL-PWR-CTRL-P-TL-50</v>
      </c>
    </row>
    <row r="3215" spans="1:10">
      <c r="A3215" s="330">
        <f ca="1">IF(ISNUMBER(SEARCH($L$2,[1]Database!$A3215)),MAX($A$1:A3214)+1,0)</f>
        <v>3211</v>
      </c>
      <c r="B3215" s="625" t="str">
        <f>[1]Database!$A3215</f>
        <v>TPCS-4SMD-B-S</v>
      </c>
      <c r="J3215" s="329" t="str">
        <f ca="1">IFERROR(VLOOKUP(ROWS($J$2:J3215),$A$2:$B$7000,2,0),"")</f>
        <v>ST-VS</v>
      </c>
    </row>
    <row r="3216" spans="1:10">
      <c r="A3216" s="330">
        <f ca="1">IF(ISNUMBER(SEARCH($L$2,[1]Database!$A3216)),MAX($A$1:A3215)+1,0)</f>
        <v>3212</v>
      </c>
      <c r="B3216" s="625" t="str">
        <f>[1]Database!$A3216</f>
        <v>RMK-4U</v>
      </c>
      <c r="J3216" s="329" t="str">
        <f ca="1">IFERROR(VLOOKUP(ROWS($J$2:J3216),$A$2:$B$7000,2,0),"")</f>
        <v>STI-VS</v>
      </c>
    </row>
    <row r="3217" spans="1:10">
      <c r="A3217" s="330">
        <f ca="1">IF(ISNUMBER(SEARCH($L$2,[1]Database!$A3217)),MAX($A$1:A3216)+1,0)</f>
        <v>3213</v>
      </c>
      <c r="B3217" s="625" t="str">
        <f>[1]Database!$A3217</f>
        <v>CBL-PWR-CTRL-P-TL-50</v>
      </c>
      <c r="J3217" s="329" t="str">
        <f ca="1">IFERROR(VLOOKUP(ROWS($J$2:J3217),$A$2:$B$7000,2,0),"")</f>
        <v>SAT-70V/100V-4</v>
      </c>
    </row>
    <row r="3218" spans="1:10">
      <c r="A3218" s="330">
        <f ca="1">IF(ISNUMBER(SEARCH($L$2,[1]Database!$A3218)),MAX($A$1:A3217)+1,0)</f>
        <v>3214</v>
      </c>
      <c r="B3218" s="625" t="str">
        <f>[1]Database!$A3218</f>
        <v>ST-VS</v>
      </c>
      <c r="J3218" s="329" t="str">
        <f ca="1">IFERROR(VLOOKUP(ROWS($J$2:J3218),$A$2:$B$7000,2,0),"")</f>
        <v>C2N-VEQ4</v>
      </c>
    </row>
    <row r="3219" spans="1:10">
      <c r="A3219" s="330">
        <f ca="1">IF(ISNUMBER(SEARCH($L$2,[1]Database!$A3219)),MAX($A$1:A3218)+1,0)</f>
        <v>3215</v>
      </c>
      <c r="B3219" s="625" t="str">
        <f>[1]Database!$A3219</f>
        <v>STI-VS</v>
      </c>
      <c r="J3219" s="329" t="str">
        <f ca="1">IFERROR(VLOOKUP(ROWS($J$2:J3219),$A$2:$B$7000,2,0),"")</f>
        <v>C2VEQ-4</v>
      </c>
    </row>
    <row r="3220" spans="1:10">
      <c r="A3220" s="330">
        <f ca="1">IF(ISNUMBER(SEARCH($L$2,[1]Database!$A3220)),MAX($A$1:A3219)+1,0)</f>
        <v>3216</v>
      </c>
      <c r="B3220" s="625" t="str">
        <f>[1]Database!$A3220</f>
        <v>SAT-70V/100V-4</v>
      </c>
      <c r="J3220" s="329" t="str">
        <f ca="1">IFERROR(VLOOKUP(ROWS($J$2:J3220),$A$2:$B$7000,2,0),"")</f>
        <v>ST-CNB</v>
      </c>
    </row>
    <row r="3221" spans="1:10">
      <c r="A3221" s="330">
        <f ca="1">IF(ISNUMBER(SEARCH($L$2,[1]Database!$A3221)),MAX($A$1:A3220)+1,0)</f>
        <v>3217</v>
      </c>
      <c r="B3221" s="625" t="str">
        <f>[1]Database!$A3221</f>
        <v>C2N-VEQ4</v>
      </c>
      <c r="J3221" s="329" t="str">
        <f ca="1">IFERROR(VLOOKUP(ROWS($J$2:J3221),$A$2:$B$7000,2,0),"")</f>
        <v>CNRJ11</v>
      </c>
    </row>
    <row r="3222" spans="1:10">
      <c r="A3222" s="330">
        <f ca="1">IF(ISNUMBER(SEARCH($L$2,[1]Database!$A3222)),MAX($A$1:A3221)+1,0)</f>
        <v>3218</v>
      </c>
      <c r="B3222" s="625" t="str">
        <f>[1]Database!$A3222</f>
        <v>C2VEQ-4</v>
      </c>
      <c r="J3222" s="329" t="str">
        <f ca="1">IFERROR(VLOOKUP(ROWS($J$2:J3222),$A$2:$B$7000,2,0),"")</f>
        <v>CNX-PBVR4</v>
      </c>
    </row>
    <row r="3223" spans="1:10">
      <c r="A3223" s="330">
        <f ca="1">IF(ISNUMBER(SEARCH($L$2,[1]Database!$A3223)),MAX($A$1:A3222)+1,0)</f>
        <v>3219</v>
      </c>
      <c r="B3223" s="625" t="str">
        <f>[1]Database!$A3223</f>
        <v>ST-CNB</v>
      </c>
      <c r="J3223" s="329" t="str">
        <f ca="1">IFERROR(VLOOKUP(ROWS($J$2:J3223),$A$2:$B$7000,2,0),"")</f>
        <v>CNX-PBAR4</v>
      </c>
    </row>
    <row r="3224" spans="1:10">
      <c r="A3224" s="330">
        <f ca="1">IF(ISNUMBER(SEARCH($L$2,[1]Database!$A3224)),MAX($A$1:A3223)+1,0)</f>
        <v>3220</v>
      </c>
      <c r="B3224" s="625" t="str">
        <f>[1]Database!$A3224</f>
        <v>CNRJ11</v>
      </c>
      <c r="J3224" s="329" t="str">
        <f ca="1">IFERROR(VLOOKUP(ROWS($J$2:J3224),$A$2:$B$7000,2,0),"")</f>
        <v>C2NI-AMP-4X100</v>
      </c>
    </row>
    <row r="3225" spans="1:10">
      <c r="A3225" s="330">
        <f ca="1">IF(ISNUMBER(SEARCH($L$2,[1]Database!$A3225)),MAX($A$1:A3224)+1,0)</f>
        <v>3221</v>
      </c>
      <c r="B3225" s="625" t="str">
        <f>[1]Database!$A3225</f>
        <v>CNX-PBVR4</v>
      </c>
      <c r="J3225" s="329" t="str">
        <f ca="1">IFERROR(VLOOKUP(ROWS($J$2:J3225),$A$2:$B$7000,2,0),"")</f>
        <v>C2N-AMP-4X100</v>
      </c>
    </row>
    <row r="3226" spans="1:10">
      <c r="A3226" s="330">
        <f ca="1">IF(ISNUMBER(SEARCH($L$2,[1]Database!$A3226)),MAX($A$1:A3225)+1,0)</f>
        <v>3222</v>
      </c>
      <c r="B3226" s="625" t="str">
        <f>[1]Database!$A3226</f>
        <v>CNX-PBAR4</v>
      </c>
      <c r="J3226" s="329" t="str">
        <f ca="1">IFERROR(VLOOKUP(ROWS($J$2:J3226),$A$2:$B$7000,2,0),"")</f>
        <v>DMCO-33</v>
      </c>
    </row>
    <row r="3227" spans="1:10">
      <c r="A3227" s="330">
        <f ca="1">IF(ISNUMBER(SEARCH($L$2,[1]Database!$A3227)),MAX($A$1:A3226)+1,0)</f>
        <v>3223</v>
      </c>
      <c r="B3227" s="625" t="str">
        <f>[1]Database!$A3227</f>
        <v>C2NI-AMP-4X100</v>
      </c>
      <c r="J3227" s="329" t="str">
        <f ca="1">IFERROR(VLOOKUP(ROWS($J$2:J3227),$A$2:$B$7000,2,0),"")</f>
        <v>DMCO-3300</v>
      </c>
    </row>
    <row r="3228" spans="1:10">
      <c r="A3228" s="330">
        <f ca="1">IF(ISNUMBER(SEARCH($L$2,[1]Database!$A3228)),MAX($A$1:A3227)+1,0)</f>
        <v>3224</v>
      </c>
      <c r="B3228" s="625" t="str">
        <f>[1]Database!$A3228</f>
        <v>C2N-AMP-4X100</v>
      </c>
      <c r="J3228" s="329" t="str">
        <f ca="1">IFERROR(VLOOKUP(ROWS($J$2:J3228),$A$2:$B$7000,2,0),"")</f>
        <v>DMCO-11</v>
      </c>
    </row>
    <row r="3229" spans="1:10">
      <c r="A3229" s="330">
        <f ca="1">IF(ISNUMBER(SEARCH($L$2,[1]Database!$A3229)),MAX($A$1:A3228)+1,0)</f>
        <v>3225</v>
      </c>
      <c r="B3229" s="625" t="str">
        <f>[1]Database!$A3229</f>
        <v>DMCO-33</v>
      </c>
      <c r="J3229" s="329" t="str">
        <f ca="1">IFERROR(VLOOKUP(ROWS($J$2:J3229),$A$2:$B$7000,2,0),"")</f>
        <v>DMCO-1100</v>
      </c>
    </row>
    <row r="3230" spans="1:10">
      <c r="A3230" s="330">
        <f ca="1">IF(ISNUMBER(SEARCH($L$2,[1]Database!$A3230)),MAX($A$1:A3229)+1,0)</f>
        <v>3226</v>
      </c>
      <c r="B3230" s="625" t="str">
        <f>[1]Database!$A3230</f>
        <v>DMCO-3300</v>
      </c>
      <c r="J3230" s="329" t="str">
        <f ca="1">IFERROR(VLOOKUP(ROWS($J$2:J3230),$A$2:$B$7000,2,0),"")</f>
        <v>DMCO-1133</v>
      </c>
    </row>
    <row r="3231" spans="1:10">
      <c r="A3231" s="330">
        <f ca="1">IF(ISNUMBER(SEARCH($L$2,[1]Database!$A3231)),MAX($A$1:A3230)+1,0)</f>
        <v>3227</v>
      </c>
      <c r="B3231" s="625" t="str">
        <f>[1]Database!$A3231</f>
        <v>DMCO-11</v>
      </c>
      <c r="J3231" s="329" t="str">
        <f ca="1">IFERROR(VLOOKUP(ROWS($J$2:J3231),$A$2:$B$7000,2,0),"")</f>
        <v>DMCO-1122</v>
      </c>
    </row>
    <row r="3232" spans="1:10">
      <c r="A3232" s="330">
        <f ca="1">IF(ISNUMBER(SEARCH($L$2,[1]Database!$A3232)),MAX($A$1:A3231)+1,0)</f>
        <v>3228</v>
      </c>
      <c r="B3232" s="625" t="str">
        <f>[1]Database!$A3232</f>
        <v>DMCO-1100</v>
      </c>
      <c r="J3232" s="329" t="str">
        <f ca="1">IFERROR(VLOOKUP(ROWS($J$2:J3232),$A$2:$B$7000,2,0),"")</f>
        <v>DMCO-1155</v>
      </c>
    </row>
    <row r="3233" spans="1:10">
      <c r="A3233" s="330">
        <f ca="1">IF(ISNUMBER(SEARCH($L$2,[1]Database!$A3233)),MAX($A$1:A3232)+1,0)</f>
        <v>3229</v>
      </c>
      <c r="B3233" s="625" t="str">
        <f>[1]Database!$A3233</f>
        <v>DMCO-1133</v>
      </c>
      <c r="J3233" s="329" t="str">
        <f ca="1">IFERROR(VLOOKUP(ROWS($J$2:J3233),$A$2:$B$7000,2,0),"")</f>
        <v>DMCO-1130</v>
      </c>
    </row>
    <row r="3234" spans="1:10">
      <c r="A3234" s="330">
        <f ca="1">IF(ISNUMBER(SEARCH($L$2,[1]Database!$A3234)),MAX($A$1:A3233)+1,0)</f>
        <v>3230</v>
      </c>
      <c r="B3234" s="625" t="str">
        <f>[1]Database!$A3234</f>
        <v>DMCO-1122</v>
      </c>
      <c r="J3234" s="329" t="str">
        <f ca="1">IFERROR(VLOOKUP(ROWS($J$2:J3234),$A$2:$B$7000,2,0),"")</f>
        <v>DMCO-1120</v>
      </c>
    </row>
    <row r="3235" spans="1:10">
      <c r="A3235" s="330">
        <f ca="1">IF(ISNUMBER(SEARCH($L$2,[1]Database!$A3235)),MAX($A$1:A3234)+1,0)</f>
        <v>3231</v>
      </c>
      <c r="B3235" s="625" t="str">
        <f>[1]Database!$A3235</f>
        <v>DMCO-1155</v>
      </c>
      <c r="J3235" s="329" t="str">
        <f ca="1">IFERROR(VLOOKUP(ROWS($J$2:J3235),$A$2:$B$7000,2,0),"")</f>
        <v>DMCO-1150</v>
      </c>
    </row>
    <row r="3236" spans="1:10">
      <c r="A3236" s="330">
        <f ca="1">IF(ISNUMBER(SEARCH($L$2,[1]Database!$A3236)),MAX($A$1:A3235)+1,0)</f>
        <v>3232</v>
      </c>
      <c r="B3236" s="625" t="str">
        <f>[1]Database!$A3236</f>
        <v>DMCO-1130</v>
      </c>
      <c r="J3236" s="329" t="str">
        <f ca="1">IFERROR(VLOOKUP(ROWS($J$2:J3236),$A$2:$B$7000,2,0),"")</f>
        <v>DMCO-22</v>
      </c>
    </row>
    <row r="3237" spans="1:10">
      <c r="A3237" s="330">
        <f ca="1">IF(ISNUMBER(SEARCH($L$2,[1]Database!$A3237)),MAX($A$1:A3236)+1,0)</f>
        <v>3233</v>
      </c>
      <c r="B3237" s="625" t="str">
        <f>[1]Database!$A3237</f>
        <v>DMCO-1120</v>
      </c>
      <c r="J3237" s="329" t="str">
        <f ca="1">IFERROR(VLOOKUP(ROWS($J$2:J3237),$A$2:$B$7000,2,0),"")</f>
        <v>DMCO-2200</v>
      </c>
    </row>
    <row r="3238" spans="1:10">
      <c r="A3238" s="330">
        <f ca="1">IF(ISNUMBER(SEARCH($L$2,[1]Database!$A3238)),MAX($A$1:A3237)+1,0)</f>
        <v>3234</v>
      </c>
      <c r="B3238" s="625" t="str">
        <f>[1]Database!$A3238</f>
        <v>DMCO-1150</v>
      </c>
      <c r="J3238" s="329" t="str">
        <f ca="1">IFERROR(VLOOKUP(ROWS($J$2:J3238),$A$2:$B$7000,2,0),"")</f>
        <v>DMCO-2233</v>
      </c>
    </row>
    <row r="3239" spans="1:10">
      <c r="A3239" s="330">
        <f ca="1">IF(ISNUMBER(SEARCH($L$2,[1]Database!$A3239)),MAX($A$1:A3238)+1,0)</f>
        <v>3235</v>
      </c>
      <c r="B3239" s="625" t="str">
        <f>[1]Database!$A3239</f>
        <v>DMCO-22</v>
      </c>
      <c r="J3239" s="329" t="str">
        <f ca="1">IFERROR(VLOOKUP(ROWS($J$2:J3239),$A$2:$B$7000,2,0),"")</f>
        <v>DMCO-2230</v>
      </c>
    </row>
    <row r="3240" spans="1:10">
      <c r="A3240" s="330">
        <f ca="1">IF(ISNUMBER(SEARCH($L$2,[1]Database!$A3240)),MAX($A$1:A3239)+1,0)</f>
        <v>3236</v>
      </c>
      <c r="B3240" s="625" t="str">
        <f>[1]Database!$A3240</f>
        <v>DMCO-2200</v>
      </c>
      <c r="J3240" s="329" t="str">
        <f ca="1">IFERROR(VLOOKUP(ROWS($J$2:J3240),$A$2:$B$7000,2,0),"")</f>
        <v>DMCO-88</v>
      </c>
    </row>
    <row r="3241" spans="1:10">
      <c r="A3241" s="330">
        <f ca="1">IF(ISNUMBER(SEARCH($L$2,[1]Database!$A3241)),MAX($A$1:A3240)+1,0)</f>
        <v>3237</v>
      </c>
      <c r="B3241" s="625" t="str">
        <f>[1]Database!$A3241</f>
        <v>DMCO-2233</v>
      </c>
      <c r="J3241" s="329" t="str">
        <f ca="1">IFERROR(VLOOKUP(ROWS($J$2:J3241),$A$2:$B$7000,2,0),"")</f>
        <v>DMCO-55</v>
      </c>
    </row>
    <row r="3242" spans="1:10">
      <c r="A3242" s="330">
        <f ca="1">IF(ISNUMBER(SEARCH($L$2,[1]Database!$A3242)),MAX($A$1:A3241)+1,0)</f>
        <v>3238</v>
      </c>
      <c r="B3242" s="625" t="str">
        <f>[1]Database!$A3242</f>
        <v>DMCO-2230</v>
      </c>
      <c r="J3242" s="329" t="str">
        <f ca="1">IFERROR(VLOOKUP(ROWS($J$2:J3242),$A$2:$B$7000,2,0),"")</f>
        <v>DMCO-8888</v>
      </c>
    </row>
    <row r="3243" spans="1:10">
      <c r="A3243" s="330">
        <f ca="1">IF(ISNUMBER(SEARCH($L$2,[1]Database!$A3243)),MAX($A$1:A3242)+1,0)</f>
        <v>3239</v>
      </c>
      <c r="B3243" s="625" t="str">
        <f>[1]Database!$A3243</f>
        <v>DMCO-88</v>
      </c>
      <c r="J3243" s="329" t="str">
        <f ca="1">IFERROR(VLOOKUP(ROWS($J$2:J3243),$A$2:$B$7000,2,0),"")</f>
        <v>DMCO-5500</v>
      </c>
    </row>
    <row r="3244" spans="1:10">
      <c r="A3244" s="330">
        <f ca="1">IF(ISNUMBER(SEARCH($L$2,[1]Database!$A3244)),MAX($A$1:A3243)+1,0)</f>
        <v>3240</v>
      </c>
      <c r="B3244" s="625" t="str">
        <f>[1]Database!$A3244</f>
        <v>DMCO-55</v>
      </c>
      <c r="J3244" s="329" t="str">
        <f ca="1">IFERROR(VLOOKUP(ROWS($J$2:J3244),$A$2:$B$7000,2,0),"")</f>
        <v>DMCO-5533</v>
      </c>
    </row>
    <row r="3245" spans="1:10">
      <c r="A3245" s="330">
        <f ca="1">IF(ISNUMBER(SEARCH($L$2,[1]Database!$A3245)),MAX($A$1:A3244)+1,0)</f>
        <v>3241</v>
      </c>
      <c r="B3245" s="625" t="str">
        <f>[1]Database!$A3245</f>
        <v>DMCO-8888</v>
      </c>
      <c r="J3245" s="329" t="str">
        <f ca="1">IFERROR(VLOOKUP(ROWS($J$2:J3245),$A$2:$B$7000,2,0),"")</f>
        <v>DMCO-5544</v>
      </c>
    </row>
    <row r="3246" spans="1:10">
      <c r="A3246" s="330">
        <f ca="1">IF(ISNUMBER(SEARCH($L$2,[1]Database!$A3246)),MAX($A$1:A3245)+1,0)</f>
        <v>3242</v>
      </c>
      <c r="B3246" s="625" t="str">
        <f>[1]Database!$A3246</f>
        <v>DMCO-5500</v>
      </c>
      <c r="J3246" s="329" t="str">
        <f ca="1">IFERROR(VLOOKUP(ROWS($J$2:J3246),$A$2:$B$7000,2,0),"")</f>
        <v>DMCO-5530</v>
      </c>
    </row>
    <row r="3247" spans="1:10">
      <c r="A3247" s="330">
        <f ca="1">IF(ISNUMBER(SEARCH($L$2,[1]Database!$A3247)),MAX($A$1:A3246)+1,0)</f>
        <v>3243</v>
      </c>
      <c r="B3247" s="625" t="str">
        <f>[1]Database!$A3247</f>
        <v>DMCO-5533</v>
      </c>
      <c r="J3247" s="329" t="str">
        <f ca="1">IFERROR(VLOOKUP(ROWS($J$2:J3247),$A$2:$B$7000,2,0),"")</f>
        <v>DMCO-5540</v>
      </c>
    </row>
    <row r="3248" spans="1:10">
      <c r="A3248" s="330">
        <f ca="1">IF(ISNUMBER(SEARCH($L$2,[1]Database!$A3248)),MAX($A$1:A3247)+1,0)</f>
        <v>3244</v>
      </c>
      <c r="B3248" s="625" t="str">
        <f>[1]Database!$A3248</f>
        <v>DMCO-5544</v>
      </c>
      <c r="J3248" s="329" t="str">
        <f ca="1">IFERROR(VLOOKUP(ROWS($J$2:J3248),$A$2:$B$7000,2,0),"")</f>
        <v>DMCO-66</v>
      </c>
    </row>
    <row r="3249" spans="1:10">
      <c r="A3249" s="330">
        <f ca="1">IF(ISNUMBER(SEARCH($L$2,[1]Database!$A3249)),MAX($A$1:A3248)+1,0)</f>
        <v>3245</v>
      </c>
      <c r="B3249" s="625" t="str">
        <f>[1]Database!$A3249</f>
        <v>DMCO-5530</v>
      </c>
      <c r="J3249" s="329" t="str">
        <f ca="1">IFERROR(VLOOKUP(ROWS($J$2:J3249),$A$2:$B$7000,2,0),"")</f>
        <v>DMCO-6600</v>
      </c>
    </row>
    <row r="3250" spans="1:10">
      <c r="A3250" s="330">
        <f ca="1">IF(ISNUMBER(SEARCH($L$2,[1]Database!$A3250)),MAX($A$1:A3249)+1,0)</f>
        <v>3246</v>
      </c>
      <c r="B3250" s="625" t="str">
        <f>[1]Database!$A3250</f>
        <v>DMCO-5540</v>
      </c>
      <c r="J3250" s="329" t="str">
        <f ca="1">IFERROR(VLOOKUP(ROWS($J$2:J3250),$A$2:$B$7000,2,0),"")</f>
        <v>DMCO-6633</v>
      </c>
    </row>
    <row r="3251" spans="1:10">
      <c r="A3251" s="330">
        <f ca="1">IF(ISNUMBER(SEARCH($L$2,[1]Database!$A3251)),MAX($A$1:A3250)+1,0)</f>
        <v>3247</v>
      </c>
      <c r="B3251" s="625" t="str">
        <f>[1]Database!$A3251</f>
        <v>DMCO-66</v>
      </c>
      <c r="J3251" s="329" t="str">
        <f ca="1">IFERROR(VLOOKUP(ROWS($J$2:J3251),$A$2:$B$7000,2,0),"")</f>
        <v>DMCO-6655</v>
      </c>
    </row>
    <row r="3252" spans="1:10">
      <c r="A3252" s="330">
        <f ca="1">IF(ISNUMBER(SEARCH($L$2,[1]Database!$A3252)),MAX($A$1:A3251)+1,0)</f>
        <v>3248</v>
      </c>
      <c r="B3252" s="625" t="str">
        <f>[1]Database!$A3252</f>
        <v>DMCO-6600</v>
      </c>
      <c r="J3252" s="329" t="str">
        <f ca="1">IFERROR(VLOOKUP(ROWS($J$2:J3252),$A$2:$B$7000,2,0),"")</f>
        <v>DMCO-6644</v>
      </c>
    </row>
    <row r="3253" spans="1:10">
      <c r="A3253" s="330">
        <f ca="1">IF(ISNUMBER(SEARCH($L$2,[1]Database!$A3253)),MAX($A$1:A3252)+1,0)</f>
        <v>3249</v>
      </c>
      <c r="B3253" s="625" t="str">
        <f>[1]Database!$A3253</f>
        <v>DMCO-6633</v>
      </c>
      <c r="J3253" s="329" t="str">
        <f ca="1">IFERROR(VLOOKUP(ROWS($J$2:J3253),$A$2:$B$7000,2,0),"")</f>
        <v>DMCO-6630</v>
      </c>
    </row>
    <row r="3254" spans="1:10">
      <c r="A3254" s="330">
        <f ca="1">IF(ISNUMBER(SEARCH($L$2,[1]Database!$A3254)),MAX($A$1:A3253)+1,0)</f>
        <v>3250</v>
      </c>
      <c r="B3254" s="625" t="str">
        <f>[1]Database!$A3254</f>
        <v>DMCO-6655</v>
      </c>
      <c r="J3254" s="329" t="str">
        <f ca="1">IFERROR(VLOOKUP(ROWS($J$2:J3254),$A$2:$B$7000,2,0),"")</f>
        <v>DMCO-6650</v>
      </c>
    </row>
    <row r="3255" spans="1:10">
      <c r="A3255" s="330">
        <f ca="1">IF(ISNUMBER(SEARCH($L$2,[1]Database!$A3255)),MAX($A$1:A3254)+1,0)</f>
        <v>3251</v>
      </c>
      <c r="B3255" s="625" t="str">
        <f>[1]Database!$A3255</f>
        <v>DMCO-6644</v>
      </c>
      <c r="J3255" s="329" t="str">
        <f ca="1">IFERROR(VLOOKUP(ROWS($J$2:J3255),$A$2:$B$7000,2,0),"")</f>
        <v>DMCO-6640</v>
      </c>
    </row>
    <row r="3256" spans="1:10">
      <c r="A3256" s="330">
        <f ca="1">IF(ISNUMBER(SEARCH($L$2,[1]Database!$A3256)),MAX($A$1:A3255)+1,0)</f>
        <v>3252</v>
      </c>
      <c r="B3256" s="625" t="str">
        <f>[1]Database!$A3256</f>
        <v>DMCO-6630</v>
      </c>
      <c r="J3256" s="329" t="str">
        <f ca="1">IFERROR(VLOOKUP(ROWS($J$2:J3256),$A$2:$B$7000,2,0),"")</f>
        <v>DMCO-44</v>
      </c>
    </row>
    <row r="3257" spans="1:10">
      <c r="A3257" s="330">
        <f ca="1">IF(ISNUMBER(SEARCH($L$2,[1]Database!$A3257)),MAX($A$1:A3256)+1,0)</f>
        <v>3253</v>
      </c>
      <c r="B3257" s="625" t="str">
        <f>[1]Database!$A3257</f>
        <v>DMCO-6650</v>
      </c>
      <c r="J3257" s="329" t="str">
        <f ca="1">IFERROR(VLOOKUP(ROWS($J$2:J3257),$A$2:$B$7000,2,0),"")</f>
        <v>DMCO-4400</v>
      </c>
    </row>
    <row r="3258" spans="1:10">
      <c r="A3258" s="330">
        <f ca="1">IF(ISNUMBER(SEARCH($L$2,[1]Database!$A3258)),MAX($A$1:A3257)+1,0)</f>
        <v>3254</v>
      </c>
      <c r="B3258" s="625" t="str">
        <f>[1]Database!$A3258</f>
        <v>DMCO-6640</v>
      </c>
      <c r="J3258" s="329" t="str">
        <f ca="1">IFERROR(VLOOKUP(ROWS($J$2:J3258),$A$2:$B$7000,2,0),"")</f>
        <v>DMCO-4433</v>
      </c>
    </row>
    <row r="3259" spans="1:10">
      <c r="A3259" s="330">
        <f ca="1">IF(ISNUMBER(SEARCH($L$2,[1]Database!$A3259)),MAX($A$1:A3258)+1,0)</f>
        <v>3255</v>
      </c>
      <c r="B3259" s="625" t="str">
        <f>[1]Database!$A3259</f>
        <v>DMCO-44</v>
      </c>
      <c r="J3259" s="329" t="str">
        <f ca="1">IFERROR(VLOOKUP(ROWS($J$2:J3259),$A$2:$B$7000,2,0),"")</f>
        <v>DMCO-4430</v>
      </c>
    </row>
    <row r="3260" spans="1:10">
      <c r="A3260" s="330">
        <f ca="1">IF(ISNUMBER(SEARCH($L$2,[1]Database!$A3260)),MAX($A$1:A3259)+1,0)</f>
        <v>3256</v>
      </c>
      <c r="B3260" s="625" t="str">
        <f>[1]Database!$A3260</f>
        <v>DMCO-4400</v>
      </c>
      <c r="J3260" s="329" t="str">
        <f ca="1">IFERROR(VLOOKUP(ROWS($J$2:J3260),$A$2:$B$7000,2,0),"")</f>
        <v>CLX-1MC4</v>
      </c>
    </row>
    <row r="3261" spans="1:10">
      <c r="A3261" s="330">
        <f ca="1">IF(ISNUMBER(SEARCH($L$2,[1]Database!$A3261)),MAX($A$1:A3260)+1,0)</f>
        <v>3257</v>
      </c>
      <c r="B3261" s="625" t="str">
        <f>[1]Database!$A3261</f>
        <v>DMCO-4433</v>
      </c>
      <c r="J3261" s="329" t="str">
        <f ca="1">IFERROR(VLOOKUP(ROWS($J$2:J3261),$A$2:$B$7000,2,0),"")</f>
        <v>CLXI-1MC4</v>
      </c>
    </row>
    <row r="3262" spans="1:10">
      <c r="A3262" s="330">
        <f ca="1">IF(ISNUMBER(SEARCH($L$2,[1]Database!$A3262)),MAX($A$1:A3261)+1,0)</f>
        <v>3258</v>
      </c>
      <c r="B3262" s="625" t="str">
        <f>[1]Database!$A3262</f>
        <v>DMCO-4430</v>
      </c>
      <c r="J3262" s="329" t="str">
        <f ca="1">IFERROR(VLOOKUP(ROWS($J$2:J3262),$A$2:$B$7000,2,0),"")</f>
        <v>CLX-4IND</v>
      </c>
    </row>
    <row r="3263" spans="1:10">
      <c r="A3263" s="330">
        <f ca="1">IF(ISNUMBER(SEARCH($L$2,[1]Database!$A3263)),MAX($A$1:A3262)+1,0)</f>
        <v>3259</v>
      </c>
      <c r="B3263" s="625" t="str">
        <f>[1]Database!$A3263</f>
        <v>CLX-1MC4</v>
      </c>
      <c r="J3263" s="329" t="str">
        <f ca="1">IFERROR(VLOOKUP(ROWS($J$2:J3263),$A$2:$B$7000,2,0),"")</f>
        <v>CLXI-4IND</v>
      </c>
    </row>
    <row r="3264" spans="1:10">
      <c r="A3264" s="330">
        <f ca="1">IF(ISNUMBER(SEARCH($L$2,[1]Database!$A3264)),MAX($A$1:A3263)+1,0)</f>
        <v>3260</v>
      </c>
      <c r="B3264" s="625" t="str">
        <f>[1]Database!$A3264</f>
        <v>CLXI-1MC4</v>
      </c>
      <c r="J3264" s="329" t="str">
        <f ca="1">IFERROR(VLOOKUP(ROWS($J$2:J3264),$A$2:$B$7000,2,0),"")</f>
        <v>CLX-4HSW4</v>
      </c>
    </row>
    <row r="3265" spans="1:10">
      <c r="A3265" s="330">
        <f ca="1">IF(ISNUMBER(SEARCH($L$2,[1]Database!$A3265)),MAX($A$1:A3264)+1,0)</f>
        <v>3261</v>
      </c>
      <c r="B3265" s="625" t="str">
        <f>[1]Database!$A3265</f>
        <v>CLX-4IND</v>
      </c>
      <c r="J3265" s="329" t="str">
        <f ca="1">IFERROR(VLOOKUP(ROWS($J$2:J3265),$A$2:$B$7000,2,0),"")</f>
        <v>CLXI-4HSW4</v>
      </c>
    </row>
    <row r="3266" spans="1:10">
      <c r="A3266" s="330">
        <f ca="1">IF(ISNUMBER(SEARCH($L$2,[1]Database!$A3266)),MAX($A$1:A3265)+1,0)</f>
        <v>3262</v>
      </c>
      <c r="B3266" s="625" t="str">
        <f>[1]Database!$A3266</f>
        <v>CLXI-4IND</v>
      </c>
      <c r="J3266" s="329" t="str">
        <f ca="1">IFERROR(VLOOKUP(ROWS($J$2:J3266),$A$2:$B$7000,2,0),"")</f>
        <v>CLX-1FAN4</v>
      </c>
    </row>
    <row r="3267" spans="1:10">
      <c r="A3267" s="330">
        <f ca="1">IF(ISNUMBER(SEARCH($L$2,[1]Database!$A3267)),MAX($A$1:A3266)+1,0)</f>
        <v>3263</v>
      </c>
      <c r="B3267" s="625" t="str">
        <f>[1]Database!$A3267</f>
        <v>CLX-4HSW4</v>
      </c>
      <c r="J3267" s="329" t="str">
        <f ca="1">IFERROR(VLOOKUP(ROWS($J$2:J3267),$A$2:$B$7000,2,0),"")</f>
        <v>CLX-1DELV4</v>
      </c>
    </row>
    <row r="3268" spans="1:10">
      <c r="A3268" s="330">
        <f ca="1">IF(ISNUMBER(SEARCH($L$2,[1]Database!$A3268)),MAX($A$1:A3267)+1,0)</f>
        <v>3264</v>
      </c>
      <c r="B3268" s="625" t="str">
        <f>[1]Database!$A3268</f>
        <v>CLXI-4HSW4</v>
      </c>
      <c r="J3268" s="329" t="str">
        <f ca="1">IFERROR(VLOOKUP(ROWS($J$2:J3268),$A$2:$B$7000,2,0),"")</f>
        <v>CLXI-1DELV4</v>
      </c>
    </row>
    <row r="3269" spans="1:10">
      <c r="A3269" s="330">
        <f ca="1">IF(ISNUMBER(SEARCH($L$2,[1]Database!$A3269)),MAX($A$1:A3268)+1,0)</f>
        <v>3265</v>
      </c>
      <c r="B3269" s="625" t="str">
        <f>[1]Database!$A3269</f>
        <v>CLX-1FAN4</v>
      </c>
      <c r="J3269" s="329" t="str">
        <f ca="1">IFERROR(VLOOKUP(ROWS($J$2:J3269),$A$2:$B$7000,2,0),"")</f>
        <v>CLX-1DIM4</v>
      </c>
    </row>
    <row r="3270" spans="1:10">
      <c r="A3270" s="330">
        <f ca="1">IF(ISNUMBER(SEARCH($L$2,[1]Database!$A3270)),MAX($A$1:A3269)+1,0)</f>
        <v>3266</v>
      </c>
      <c r="B3270" s="625" t="str">
        <f>[1]Database!$A3270</f>
        <v>CLX-1DELV4</v>
      </c>
      <c r="J3270" s="329" t="str">
        <f ca="1">IFERROR(VLOOKUP(ROWS($J$2:J3270),$A$2:$B$7000,2,0),"")</f>
        <v>CLXI-1DIM4</v>
      </c>
    </row>
    <row r="3271" spans="1:10">
      <c r="A3271" s="330">
        <f ca="1">IF(ISNUMBER(SEARCH($L$2,[1]Database!$A3271)),MAX($A$1:A3270)+1,0)</f>
        <v>3267</v>
      </c>
      <c r="B3271" s="625" t="str">
        <f>[1]Database!$A3271</f>
        <v>CLXI-1DELV4</v>
      </c>
      <c r="J3271" s="329" t="str">
        <f ca="1">IFERROR(VLOOKUP(ROWS($J$2:J3271),$A$2:$B$7000,2,0),"")</f>
        <v>AMP-3210T</v>
      </c>
    </row>
    <row r="3272" spans="1:10">
      <c r="A3272" s="330">
        <f ca="1">IF(ISNUMBER(SEARCH($L$2,[1]Database!$A3272)),MAX($A$1:A3271)+1,0)</f>
        <v>3268</v>
      </c>
      <c r="B3272" s="625" t="str">
        <f>[1]Database!$A3272</f>
        <v>CLX-1DIM4</v>
      </c>
      <c r="J3272" s="329" t="str">
        <f ca="1">IFERROR(VLOOKUP(ROWS($J$2:J3272),$A$2:$B$7000,2,0),"")</f>
        <v>AMP-3210S</v>
      </c>
    </row>
    <row r="3273" spans="1:10">
      <c r="A3273" s="330">
        <f ca="1">IF(ISNUMBER(SEARCH($L$2,[1]Database!$A3273)),MAX($A$1:A3272)+1,0)</f>
        <v>3269</v>
      </c>
      <c r="B3273" s="625" t="str">
        <f>[1]Database!$A3273</f>
        <v>CLXI-1DIM4</v>
      </c>
      <c r="J3273" s="329" t="str">
        <f ca="1">IFERROR(VLOOKUP(ROWS($J$2:J3273),$A$2:$B$7000,2,0),"")</f>
        <v>QM-MDM3X1</v>
      </c>
    </row>
    <row r="3274" spans="1:10">
      <c r="A3274" s="330">
        <f ca="1">IF(ISNUMBER(SEARCH($L$2,[1]Database!$A3274)),MAX($A$1:A3273)+1,0)</f>
        <v>3270</v>
      </c>
      <c r="B3274" s="625" t="str">
        <f>[1]Database!$A3274</f>
        <v>AMP-3210T</v>
      </c>
      <c r="J3274" s="329" t="str">
        <f ca="1">IFERROR(VLOOKUP(ROWS($J$2:J3274),$A$2:$B$7000,2,0),"")</f>
        <v>CEN-RGBHV32X32V</v>
      </c>
    </row>
    <row r="3275" spans="1:10">
      <c r="A3275" s="330">
        <f ca="1">IF(ISNUMBER(SEARCH($L$2,[1]Database!$A3275)),MAX($A$1:A3274)+1,0)</f>
        <v>3271</v>
      </c>
      <c r="B3275" s="625" t="str">
        <f>[1]Database!$A3275</f>
        <v>AMP-3210S</v>
      </c>
      <c r="J3275" s="329" t="str">
        <f ca="1">IFERROR(VLOOKUP(ROWS($J$2:J3275),$A$2:$B$7000,2,0),"")</f>
        <v>CEN-RGBHV32X32AV_PAK</v>
      </c>
    </row>
    <row r="3276" spans="1:10">
      <c r="A3276" s="330">
        <f ca="1">IF(ISNUMBER(SEARCH($L$2,[1]Database!$A3276)),MAX($A$1:A3275)+1,0)</f>
        <v>3272</v>
      </c>
      <c r="B3276" s="625" t="str">
        <f>[1]Database!$A3276</f>
        <v>QM-MDM3X1</v>
      </c>
      <c r="J3276" s="329" t="str">
        <f ca="1">IFERROR(VLOOKUP(ROWS($J$2:J3276),$A$2:$B$7000,2,0),"")</f>
        <v>DM-MD32X32-RPS</v>
      </c>
    </row>
    <row r="3277" spans="1:10">
      <c r="A3277" s="330">
        <f ca="1">IF(ISNUMBER(SEARCH($L$2,[1]Database!$A3277)),MAX($A$1:A3276)+1,0)</f>
        <v>3273</v>
      </c>
      <c r="B3277" s="625" t="str">
        <f>[1]Database!$A3277</f>
        <v>CEN-RGBHV32X32V</v>
      </c>
      <c r="J3277" s="329" t="str">
        <f ca="1">IFERROR(VLOOKUP(ROWS($J$2:J3277),$A$2:$B$7000,2,0),"")</f>
        <v>DM-MD32X32</v>
      </c>
    </row>
    <row r="3278" spans="1:10">
      <c r="A3278" s="330">
        <f ca="1">IF(ISNUMBER(SEARCH($L$2,[1]Database!$A3278)),MAX($A$1:A3277)+1,0)</f>
        <v>3274</v>
      </c>
      <c r="B3278" s="625" t="str">
        <f>[1]Database!$A3278</f>
        <v>CEN-RGBHV32X32AV_PAK</v>
      </c>
      <c r="J3278" s="329" t="str">
        <f ca="1">IFERROR(VLOOKUP(ROWS($J$2:J3278),$A$2:$B$7000,2,0),"")</f>
        <v>CEN-RGBHV32X32A</v>
      </c>
    </row>
    <row r="3279" spans="1:10">
      <c r="A3279" s="330">
        <f ca="1">IF(ISNUMBER(SEARCH($L$2,[1]Database!$A3279)),MAX($A$1:A3278)+1,0)</f>
        <v>3275</v>
      </c>
      <c r="B3279" s="625" t="str">
        <f>[1]Database!$A3279</f>
        <v>DM-MD32X32-RPS</v>
      </c>
      <c r="J3279" s="329" t="str">
        <f ca="1">IFERROR(VLOOKUP(ROWS($J$2:J3279),$A$2:$B$7000,2,0),"")</f>
        <v>CSA-PWS300-CAEN-2X1</v>
      </c>
    </row>
    <row r="3280" spans="1:10">
      <c r="A3280" s="330">
        <f ca="1">IF(ISNUMBER(SEARCH($L$2,[1]Database!$A3280)),MAX($A$1:A3279)+1,0)</f>
        <v>3276</v>
      </c>
      <c r="B3280" s="625" t="str">
        <f>[1]Database!$A3280</f>
        <v>DM-MD32X32</v>
      </c>
      <c r="J3280" s="329" t="str">
        <f ca="1">IFERROR(VLOOKUP(ROWS($J$2:J3280),$A$2:$B$7000,2,0),"")</f>
        <v>CNRFHT-30A</v>
      </c>
    </row>
    <row r="3281" spans="1:10">
      <c r="A3281" s="330">
        <f ca="1">IF(ISNUMBER(SEARCH($L$2,[1]Database!$A3281)),MAX($A$1:A3280)+1,0)</f>
        <v>3277</v>
      </c>
      <c r="B3281" s="625" t="str">
        <f>[1]Database!$A3281</f>
        <v>CEN-RGBHV32X32A</v>
      </c>
      <c r="J3281" s="329" t="str">
        <f ca="1">IFERROR(VLOOKUP(ROWS($J$2:J3281),$A$2:$B$7000,2,0),"")</f>
        <v>CBL-SERIAL-DB9F-6</v>
      </c>
    </row>
    <row r="3282" spans="1:10">
      <c r="A3282" s="330">
        <f ca="1">IF(ISNUMBER(SEARCH($L$2,[1]Database!$A3282)),MAX($A$1:A3281)+1,0)</f>
        <v>3278</v>
      </c>
      <c r="B3282" s="625" t="str">
        <f>[1]Database!$A3282</f>
        <v>CSA-PWS300-CAEN-2X1</v>
      </c>
      <c r="J3282" s="329" t="str">
        <f ca="1">IFERROR(VLOOKUP(ROWS($J$2:J3282),$A$2:$B$7000,2,0),"")</f>
        <v>RMK-3U</v>
      </c>
    </row>
    <row r="3283" spans="1:10">
      <c r="A3283" s="330">
        <f ca="1">IF(ISNUMBER(SEARCH($L$2,[1]Database!$A3283)),MAX($A$1:A3282)+1,0)</f>
        <v>3279</v>
      </c>
      <c r="B3283" s="625" t="str">
        <f>[1]Database!$A3283</f>
        <v>CNRFHT-30A</v>
      </c>
      <c r="J3283" s="329" t="str">
        <f ca="1">IFERROR(VLOOKUP(ROWS($J$2:J3283),$A$2:$B$7000,2,0),"")</f>
        <v>C3RY-8</v>
      </c>
    </row>
    <row r="3284" spans="1:10">
      <c r="A3284" s="330">
        <f ca="1">IF(ISNUMBER(SEARCH($L$2,[1]Database!$A3284)),MAX($A$1:A3283)+1,0)</f>
        <v>3280</v>
      </c>
      <c r="B3284" s="625" t="str">
        <f>[1]Database!$A3284</f>
        <v>CBL-SERIAL-DB9F-6</v>
      </c>
      <c r="J3284" s="329" t="str">
        <f ca="1">IFERROR(VLOOKUP(ROWS($J$2:J3284),$A$2:$B$7000,2,0),"")</f>
        <v>C3IR-8</v>
      </c>
    </row>
    <row r="3285" spans="1:10">
      <c r="A3285" s="330">
        <f ca="1">IF(ISNUMBER(SEARCH($L$2,[1]Database!$A3285)),MAX($A$1:A3284)+1,0)</f>
        <v>3281</v>
      </c>
      <c r="B3285" s="625" t="str">
        <f>[1]Database!$A3285</f>
        <v>RMK-3U</v>
      </c>
      <c r="J3285" s="329" t="str">
        <f ca="1">IFERROR(VLOOKUP(ROWS($J$2:J3285),$A$2:$B$7000,2,0),"")</f>
        <v>C3COM-3</v>
      </c>
    </row>
    <row r="3286" spans="1:10">
      <c r="A3286" s="330">
        <f ca="1">IF(ISNUMBER(SEARCH($L$2,[1]Database!$A3286)),MAX($A$1:A3285)+1,0)</f>
        <v>3282</v>
      </c>
      <c r="B3286" s="625" t="str">
        <f>[1]Database!$A3286</f>
        <v>C3RY-8</v>
      </c>
      <c r="J3286" s="329" t="str">
        <f ca="1">IFERROR(VLOOKUP(ROWS($J$2:J3286),$A$2:$B$7000,2,0),"")</f>
        <v>C3IO-16</v>
      </c>
    </row>
    <row r="3287" spans="1:10">
      <c r="A3287" s="330">
        <f ca="1">IF(ISNUMBER(SEARCH($L$2,[1]Database!$A3287)),MAX($A$1:A3286)+1,0)</f>
        <v>3283</v>
      </c>
      <c r="B3287" s="625" t="str">
        <f>[1]Database!$A3287</f>
        <v>C3IR-8</v>
      </c>
      <c r="J3287" s="329" t="str">
        <f ca="1">IFERROR(VLOOKUP(ROWS($J$2:J3287),$A$2:$B$7000,2,0),"")</f>
        <v>C3RY-16</v>
      </c>
    </row>
    <row r="3288" spans="1:10">
      <c r="A3288" s="330">
        <f ca="1">IF(ISNUMBER(SEARCH($L$2,[1]Database!$A3288)),MAX($A$1:A3287)+1,0)</f>
        <v>3284</v>
      </c>
      <c r="B3288" s="625" t="str">
        <f>[1]Database!$A3288</f>
        <v>C3COM-3</v>
      </c>
      <c r="J3288" s="329" t="str">
        <f ca="1">IFERROR(VLOOKUP(ROWS($J$2:J3288),$A$2:$B$7000,2,0),"")</f>
        <v>CEN-CI3-3</v>
      </c>
    </row>
    <row r="3289" spans="1:10">
      <c r="A3289" s="330">
        <f ca="1">IF(ISNUMBER(SEARCH($L$2,[1]Database!$A3289)),MAX($A$1:A3288)+1,0)</f>
        <v>3285</v>
      </c>
      <c r="B3289" s="625" t="str">
        <f>[1]Database!$A3289</f>
        <v>C3IO-16</v>
      </c>
      <c r="J3289" s="329" t="str">
        <f ca="1">IFERROR(VLOOKUP(ROWS($J$2:J3289),$A$2:$B$7000,2,0),"")</f>
        <v>CEN-CI3-1-POE</v>
      </c>
    </row>
    <row r="3290" spans="1:10">
      <c r="A3290" s="330">
        <f ca="1">IF(ISNUMBER(SEARCH($L$2,[1]Database!$A3290)),MAX($A$1:A3289)+1,0)</f>
        <v>3286</v>
      </c>
      <c r="B3290" s="625" t="str">
        <f>[1]Database!$A3290</f>
        <v>C3RY-16</v>
      </c>
      <c r="J3290" s="329" t="str">
        <f ca="1">IFERROR(VLOOKUP(ROWS($J$2:J3290),$A$2:$B$7000,2,0),"")</f>
        <v>CEN-CI3-1</v>
      </c>
    </row>
    <row r="3291" spans="1:10">
      <c r="A3291" s="330">
        <f ca="1">IF(ISNUMBER(SEARCH($L$2,[1]Database!$A3291)),MAX($A$1:A3290)+1,0)</f>
        <v>3287</v>
      </c>
      <c r="B3291" s="625" t="str">
        <f>[1]Database!$A3291</f>
        <v>CEN-CI3-3</v>
      </c>
      <c r="J3291" s="329" t="str">
        <f ca="1">IFERROR(VLOOKUP(ROWS($J$2:J3291),$A$2:$B$7000,2,0),"")</f>
        <v>MC3</v>
      </c>
    </row>
    <row r="3292" spans="1:10">
      <c r="A3292" s="330">
        <f ca="1">IF(ISNUMBER(SEARCH($L$2,[1]Database!$A3292)),MAX($A$1:A3291)+1,0)</f>
        <v>3288</v>
      </c>
      <c r="B3292" s="625" t="str">
        <f>[1]Database!$A3292</f>
        <v>CEN-CI3-1-POE</v>
      </c>
      <c r="J3292" s="329" t="str">
        <f ca="1">IFERROR(VLOOKUP(ROWS($J$2:J3292),$A$2:$B$7000,2,0),"")</f>
        <v>CP3-GV</v>
      </c>
    </row>
    <row r="3293" spans="1:10">
      <c r="A3293" s="330">
        <f ca="1">IF(ISNUMBER(SEARCH($L$2,[1]Database!$A3293)),MAX($A$1:A3292)+1,0)</f>
        <v>3289</v>
      </c>
      <c r="B3293" s="625" t="str">
        <f>[1]Database!$A3293</f>
        <v>CEN-CI3-1</v>
      </c>
      <c r="J3293" s="329" t="str">
        <f ca="1">IFERROR(VLOOKUP(ROWS($J$2:J3293),$A$2:$B$7000,2,0),"")</f>
        <v>PRO3</v>
      </c>
    </row>
    <row r="3294" spans="1:10">
      <c r="A3294" s="330">
        <f ca="1">IF(ISNUMBER(SEARCH($L$2,[1]Database!$A3294)),MAX($A$1:A3293)+1,0)</f>
        <v>3290</v>
      </c>
      <c r="B3294" s="625" t="str">
        <f>[1]Database!$A3294</f>
        <v>MC3</v>
      </c>
      <c r="J3294" s="329" t="str">
        <f ca="1">IFERROR(VLOOKUP(ROWS($J$2:J3294),$A$2:$B$7000,2,0),"")</f>
        <v>CP3N</v>
      </c>
    </row>
    <row r="3295" spans="1:10">
      <c r="A3295" s="330">
        <f ca="1">IF(ISNUMBER(SEARCH($L$2,[1]Database!$A3295)),MAX($A$1:A3294)+1,0)</f>
        <v>3291</v>
      </c>
      <c r="B3295" s="625" t="str">
        <f>[1]Database!$A3295</f>
        <v>CP3-GV</v>
      </c>
      <c r="J3295" s="329" t="str">
        <f ca="1">IFERROR(VLOOKUP(ROWS($J$2:J3295),$A$2:$B$7000,2,0),"")</f>
        <v>CP3</v>
      </c>
    </row>
    <row r="3296" spans="1:10">
      <c r="A3296" s="330">
        <f ca="1">IF(ISNUMBER(SEARCH($L$2,[1]Database!$A3296)),MAX($A$1:A3295)+1,0)</f>
        <v>3292</v>
      </c>
      <c r="B3296" s="625" t="str">
        <f>[1]Database!$A3296</f>
        <v>PRO3</v>
      </c>
      <c r="J3296" s="329" t="str">
        <f ca="1">IFERROR(VLOOKUP(ROWS($J$2:J3296),$A$2:$B$7000,2,0),"")</f>
        <v>AV3</v>
      </c>
    </row>
    <row r="3297" spans="1:10">
      <c r="A3297" s="330">
        <f ca="1">IF(ISNUMBER(SEARCH($L$2,[1]Database!$A3297)),MAX($A$1:A3296)+1,0)</f>
        <v>3293</v>
      </c>
      <c r="B3297" s="625" t="str">
        <f>[1]Database!$A3297</f>
        <v>CP3N</v>
      </c>
      <c r="J3297" s="329" t="str">
        <f ca="1">IFERROR(VLOOKUP(ROWS($J$2:J3297),$A$2:$B$7000,2,0),"")</f>
        <v>B-G3-FP-S/STEEL</v>
      </c>
    </row>
    <row r="3298" spans="1:10">
      <c r="A3298" s="330">
        <f ca="1">IF(ISNUMBER(SEARCH($L$2,[1]Database!$A3298)),MAX($A$1:A3297)+1,0)</f>
        <v>3294</v>
      </c>
      <c r="B3298" s="625" t="str">
        <f>[1]Database!$A3298</f>
        <v>CP3</v>
      </c>
      <c r="J3298" s="329" t="str">
        <f ca="1">IFERROR(VLOOKUP(ROWS($J$2:J3298),$A$2:$B$7000,2,0),"")</f>
        <v>B-G3-FP-PRIMED</v>
      </c>
    </row>
    <row r="3299" spans="1:10">
      <c r="A3299" s="330">
        <f ca="1">IF(ISNUMBER(SEARCH($L$2,[1]Database!$A3299)),MAX($A$1:A3298)+1,0)</f>
        <v>3295</v>
      </c>
      <c r="B3299" s="625" t="str">
        <f>[1]Database!$A3299</f>
        <v>AV3</v>
      </c>
      <c r="J3299" s="329" t="str">
        <f ca="1">IFERROR(VLOOKUP(ROWS($J$2:J3299),$A$2:$B$7000,2,0),"")</f>
        <v>B-G3-FP-P/GLD</v>
      </c>
    </row>
    <row r="3300" spans="1:10">
      <c r="A3300" s="330">
        <f ca="1">IF(ISNUMBER(SEARCH($L$2,[1]Database!$A3300)),MAX($A$1:A3299)+1,0)</f>
        <v>3296</v>
      </c>
      <c r="B3300" s="625" t="str">
        <f>[1]Database!$A3300</f>
        <v>B-G3-FP-S/STEEL</v>
      </c>
      <c r="J3300" s="329" t="str">
        <f ca="1">IFERROR(VLOOKUP(ROWS($J$2:J3300),$A$2:$B$7000,2,0),"")</f>
        <v>B-G3-FP-P/BRASS</v>
      </c>
    </row>
    <row r="3301" spans="1:10">
      <c r="A3301" s="330">
        <f ca="1">IF(ISNUMBER(SEARCH($L$2,[1]Database!$A3301)),MAX($A$1:A3300)+1,0)</f>
        <v>3297</v>
      </c>
      <c r="B3301" s="625" t="str">
        <f>[1]Database!$A3301</f>
        <v>B-G3-FP-PRIMED</v>
      </c>
      <c r="J3301" s="329" t="str">
        <f ca="1">IFERROR(VLOOKUP(ROWS($J$2:J3301),$A$2:$B$7000,2,0),"")</f>
        <v>B-G3-FP-P/BLK</v>
      </c>
    </row>
    <row r="3302" spans="1:10">
      <c r="A3302" s="330">
        <f ca="1">IF(ISNUMBER(SEARCH($L$2,[1]Database!$A3302)),MAX($A$1:A3301)+1,0)</f>
        <v>3298</v>
      </c>
      <c r="B3302" s="625" t="str">
        <f>[1]Database!$A3302</f>
        <v>B-G3-FP-P/GLD</v>
      </c>
      <c r="J3302" s="329" t="str">
        <f ca="1">IFERROR(VLOOKUP(ROWS($J$2:J3302),$A$2:$B$7000,2,0),"")</f>
        <v>B-G3-FP-BR/GLD</v>
      </c>
    </row>
    <row r="3303" spans="1:10">
      <c r="A3303" s="330">
        <f ca="1">IF(ISNUMBER(SEARCH($L$2,[1]Database!$A3303)),MAX($A$1:A3302)+1,0)</f>
        <v>3299</v>
      </c>
      <c r="B3303" s="625" t="str">
        <f>[1]Database!$A3303</f>
        <v>B-G3-FP-P/BRASS</v>
      </c>
      <c r="J3303" s="329" t="str">
        <f ca="1">IFERROR(VLOOKUP(ROWS($J$2:J3303),$A$2:$B$7000,2,0),"")</f>
        <v>B-G3-FP-BLK/CHRM</v>
      </c>
    </row>
    <row r="3304" spans="1:10">
      <c r="A3304" s="330">
        <f ca="1">IF(ISNUMBER(SEARCH($L$2,[1]Database!$A3304)),MAX($A$1:A3303)+1,0)</f>
        <v>3300</v>
      </c>
      <c r="B3304" s="625" t="str">
        <f>[1]Database!$A3304</f>
        <v>B-G3-FP-P/BLK</v>
      </c>
      <c r="J3304" s="329" t="str">
        <f ca="1">IFERROR(VLOOKUP(ROWS($J$2:J3304),$A$2:$B$7000,2,0),"")</f>
        <v>B-G3-FP-W-T</v>
      </c>
    </row>
    <row r="3305" spans="1:10">
      <c r="A3305" s="330">
        <f ca="1">IF(ISNUMBER(SEARCH($L$2,[1]Database!$A3305)),MAX($A$1:A3304)+1,0)</f>
        <v>3301</v>
      </c>
      <c r="B3305" s="625" t="str">
        <f>[1]Database!$A3305</f>
        <v>B-G3-FP-BR/GLD</v>
      </c>
      <c r="J3305" s="329" t="str">
        <f ca="1">IFERROR(VLOOKUP(ROWS($J$2:J3305),$A$2:$B$7000,2,0),"")</f>
        <v>B-G3-FP-LAT-T</v>
      </c>
    </row>
    <row r="3306" spans="1:10">
      <c r="A3306" s="330">
        <f ca="1">IF(ISNUMBER(SEARCH($L$2,[1]Database!$A3306)),MAX($A$1:A3305)+1,0)</f>
        <v>3302</v>
      </c>
      <c r="B3306" s="625" t="str">
        <f>[1]Database!$A3306</f>
        <v>B-G3-FP-BLK/CHRM</v>
      </c>
      <c r="J3306" s="329" t="str">
        <f ca="1">IFERROR(VLOOKUP(ROWS($J$2:J3306),$A$2:$B$7000,2,0),"")</f>
        <v>B-G3-FP-DSK-T</v>
      </c>
    </row>
    <row r="3307" spans="1:10">
      <c r="A3307" s="330">
        <f ca="1">IF(ISNUMBER(SEARCH($L$2,[1]Database!$A3307)),MAX($A$1:A3306)+1,0)</f>
        <v>3303</v>
      </c>
      <c r="B3307" s="625" t="str">
        <f>[1]Database!$A3307</f>
        <v>B-G3-FP-W-T</v>
      </c>
      <c r="J3307" s="329" t="str">
        <f ca="1">IFERROR(VLOOKUP(ROWS($J$2:J3307),$A$2:$B$7000,2,0),"")</f>
        <v>B-G3-FPB</v>
      </c>
    </row>
    <row r="3308" spans="1:10">
      <c r="A3308" s="330">
        <f ca="1">IF(ISNUMBER(SEARCH($L$2,[1]Database!$A3308)),MAX($A$1:A3307)+1,0)</f>
        <v>3304</v>
      </c>
      <c r="B3308" s="625" t="str">
        <f>[1]Database!$A3308</f>
        <v>B-G3-FP-LAT-T</v>
      </c>
      <c r="J3308" s="329" t="str">
        <f ca="1">IFERROR(VLOOKUP(ROWS($J$2:J3308),$A$2:$B$7000,2,0),"")</f>
        <v>B-G3-FP-A-T</v>
      </c>
    </row>
    <row r="3309" spans="1:10">
      <c r="A3309" s="330">
        <f ca="1">IF(ISNUMBER(SEARCH($L$2,[1]Database!$A3309)),MAX($A$1:A3308)+1,0)</f>
        <v>3305</v>
      </c>
      <c r="B3309" s="625" t="str">
        <f>[1]Database!$A3309</f>
        <v>B-G3-FP-DSK-T</v>
      </c>
      <c r="J3309" s="329" t="str">
        <f ca="1">IFERROR(VLOOKUP(ROWS($J$2:J3309),$A$2:$B$7000,2,0),"")</f>
        <v>CAGE2</v>
      </c>
    </row>
    <row r="3310" spans="1:10">
      <c r="A3310" s="330">
        <f ca="1">IF(ISNUMBER(SEARCH($L$2,[1]Database!$A3310)),MAX($A$1:A3309)+1,0)</f>
        <v>3306</v>
      </c>
      <c r="B3310" s="625" t="str">
        <f>[1]Database!$A3310</f>
        <v>B-G3-FPB</v>
      </c>
      <c r="J3310" s="329" t="str">
        <f ca="1">IFERROR(VLOOKUP(ROWS($J$2:J3310),$A$2:$B$7000,2,0),"")</f>
        <v>C2COM-3</v>
      </c>
    </row>
    <row r="3311" spans="1:10">
      <c r="A3311" s="330">
        <f ca="1">IF(ISNUMBER(SEARCH($L$2,[1]Database!$A3311)),MAX($A$1:A3310)+1,0)</f>
        <v>3307</v>
      </c>
      <c r="B3311" s="625" t="str">
        <f>[1]Database!$A3311</f>
        <v>B-G3-FP-A-T</v>
      </c>
      <c r="J3311" s="329" t="str">
        <f ca="1">IFERROR(VLOOKUP(ROWS($J$2:J3311),$A$2:$B$7000,2,0),"")</f>
        <v>AMP-2210HT</v>
      </c>
    </row>
    <row r="3312" spans="1:10">
      <c r="A3312" s="330">
        <f ca="1">IF(ISNUMBER(SEARCH($L$2,[1]Database!$A3312)),MAX($A$1:A3311)+1,0)</f>
        <v>3308</v>
      </c>
      <c r="B3312" s="625" t="str">
        <f>[1]Database!$A3312</f>
        <v>CAGE2</v>
      </c>
      <c r="J3312" s="329" t="str">
        <f ca="1">IFERROR(VLOOKUP(ROWS($J$2:J3312),$A$2:$B$7000,2,0),"")</f>
        <v>AMP-2210T</v>
      </c>
    </row>
    <row r="3313" spans="1:10">
      <c r="A3313" s="330">
        <f ca="1">IF(ISNUMBER(SEARCH($L$2,[1]Database!$A3313)),MAX($A$1:A3312)+1,0)</f>
        <v>3309</v>
      </c>
      <c r="B3313" s="625" t="str">
        <f>[1]Database!$A3313</f>
        <v>C2COM-3</v>
      </c>
      <c r="J3313" s="329" t="str">
        <f ca="1">IFERROR(VLOOKUP(ROWS($J$2:J3313),$A$2:$B$7000,2,0),"")</f>
        <v>AMP-2210S</v>
      </c>
    </row>
    <row r="3314" spans="1:10">
      <c r="A3314" s="330">
        <f ca="1">IF(ISNUMBER(SEARCH($L$2,[1]Database!$A3314)),MAX($A$1:A3313)+1,0)</f>
        <v>3310</v>
      </c>
      <c r="B3314" s="625" t="str">
        <f>[1]Database!$A3314</f>
        <v>AMP-2210HT</v>
      </c>
      <c r="J3314" s="329" t="str">
        <f ca="1">IFERROR(VLOOKUP(ROWS($J$2:J3314),$A$2:$B$7000,2,0),"")</f>
        <v>CEN-SWPOE-24</v>
      </c>
    </row>
    <row r="3315" spans="1:10">
      <c r="A3315" s="330">
        <f ca="1">IF(ISNUMBER(SEARCH($L$2,[1]Database!$A3315)),MAX($A$1:A3314)+1,0)</f>
        <v>3311</v>
      </c>
      <c r="B3315" s="625" t="str">
        <f>[1]Database!$A3315</f>
        <v>AMP-2210T</v>
      </c>
      <c r="J3315" s="329" t="str">
        <f ca="1">IFERROR(VLOOKUP(ROWS($J$2:J3315),$A$2:$B$7000,2,0),"")</f>
        <v>CSA-PWS225</v>
      </c>
    </row>
    <row r="3316" spans="1:10">
      <c r="A3316" s="330">
        <f ca="1">IF(ISNUMBER(SEARCH($L$2,[1]Database!$A3316)),MAX($A$1:A3315)+1,0)</f>
        <v>3312</v>
      </c>
      <c r="B3316" s="625" t="str">
        <f>[1]Database!$A3316</f>
        <v>AMP-2210S</v>
      </c>
      <c r="J3316" s="329" t="str">
        <f ca="1">IFERROR(VLOOKUP(ROWS($J$2:J3316),$A$2:$B$7000,2,0),"")</f>
        <v>GLS-EM-CTI-3P21</v>
      </c>
    </row>
    <row r="3317" spans="1:10">
      <c r="A3317" s="330">
        <f ca="1">IF(ISNUMBER(SEARCH($L$2,[1]Database!$A3317)),MAX($A$1:A3316)+1,0)</f>
        <v>3313</v>
      </c>
      <c r="B3317" s="625" t="str">
        <f>[1]Database!$A3317</f>
        <v>CEN-SWPOE-24</v>
      </c>
      <c r="J3317" s="329" t="str">
        <f ca="1">IFERROR(VLOOKUP(ROWS($J$2:J3317),$A$2:$B$7000,2,0),"")</f>
        <v>GLS-EM-CTI-2P21</v>
      </c>
    </row>
    <row r="3318" spans="1:10">
      <c r="A3318" s="330">
        <f ca="1">IF(ISNUMBER(SEARCH($L$2,[1]Database!$A3318)),MAX($A$1:A3317)+1,0)</f>
        <v>3314</v>
      </c>
      <c r="B3318" s="625" t="str">
        <f>[1]Database!$A3318</f>
        <v>CSA-PWS225</v>
      </c>
      <c r="J3318" s="329" t="str">
        <f ca="1">IFERROR(VLOOKUP(ROWS($J$2:J3318),$A$2:$B$7000,2,0),"")</f>
        <v>GLS-EM-CT-20A-HA</v>
      </c>
    </row>
    <row r="3319" spans="1:10">
      <c r="A3319" s="330">
        <f ca="1">IF(ISNUMBER(SEARCH($L$2,[1]Database!$A3319)),MAX($A$1:A3318)+1,0)</f>
        <v>3315</v>
      </c>
      <c r="B3319" s="625" t="str">
        <f>[1]Database!$A3319</f>
        <v>GLS-EM-CTI-3P21</v>
      </c>
      <c r="J3319" s="329" t="str">
        <f ca="1">IFERROR(VLOOKUP(ROWS($J$2:J3319),$A$2:$B$7000,2,0),"")</f>
        <v>GLS-EM-CT-20A</v>
      </c>
    </row>
    <row r="3320" spans="1:10">
      <c r="A3320" s="330">
        <f ca="1">IF(ISNUMBER(SEARCH($L$2,[1]Database!$A3320)),MAX($A$1:A3319)+1,0)</f>
        <v>3316</v>
      </c>
      <c r="B3320" s="625" t="str">
        <f>[1]Database!$A3320</f>
        <v>GLS-EM-CTI-2P21</v>
      </c>
      <c r="J3320" s="329" t="str">
        <f ca="1">IFERROR(VLOOKUP(ROWS($J$2:J3320),$A$2:$B$7000,2,0),"")</f>
        <v>GLS-EM-CT-200A-HA</v>
      </c>
    </row>
    <row r="3321" spans="1:10">
      <c r="A3321" s="330">
        <f ca="1">IF(ISNUMBER(SEARCH($L$2,[1]Database!$A3321)),MAX($A$1:A3320)+1,0)</f>
        <v>3317</v>
      </c>
      <c r="B3321" s="625" t="str">
        <f>[1]Database!$A3321</f>
        <v>GLS-EM-CT-20A-HA</v>
      </c>
      <c r="J3321" s="329" t="str">
        <f ca="1">IFERROR(VLOOKUP(ROWS($J$2:J3321),$A$2:$B$7000,2,0),"")</f>
        <v>GLS-EM-CT-200A</v>
      </c>
    </row>
    <row r="3322" spans="1:10">
      <c r="A3322" s="330">
        <f ca="1">IF(ISNUMBER(SEARCH($L$2,[1]Database!$A3322)),MAX($A$1:A3321)+1,0)</f>
        <v>3318</v>
      </c>
      <c r="B3322" s="625" t="str">
        <f>[1]Database!$A3322</f>
        <v>GLS-EM-CT-20A</v>
      </c>
      <c r="J3322" s="329" t="str">
        <f ca="1">IFERROR(VLOOKUP(ROWS($J$2:J3322),$A$2:$B$7000,2,0),"")</f>
        <v>TPMC-3SM-W-S</v>
      </c>
    </row>
    <row r="3323" spans="1:10">
      <c r="A3323" s="330">
        <f ca="1">IF(ISNUMBER(SEARCH($L$2,[1]Database!$A3323)),MAX($A$1:A3322)+1,0)</f>
        <v>3319</v>
      </c>
      <c r="B3323" s="625" t="str">
        <f>[1]Database!$A3323</f>
        <v>GLS-EM-CT-200A-HA</v>
      </c>
      <c r="J3323" s="329" t="str">
        <f ca="1">IFERROR(VLOOKUP(ROWS($J$2:J3323),$A$2:$B$7000,2,0),"")</f>
        <v>TPMC-3SM-B-S</v>
      </c>
    </row>
    <row r="3324" spans="1:10">
      <c r="A3324" s="330">
        <f ca="1">IF(ISNUMBER(SEARCH($L$2,[1]Database!$A3324)),MAX($A$1:A3323)+1,0)</f>
        <v>3320</v>
      </c>
      <c r="B3324" s="625" t="str">
        <f>[1]Database!$A3324</f>
        <v>GLS-EM-CT-200A</v>
      </c>
      <c r="J3324" s="329" t="str">
        <f ca="1">IFERROR(VLOOKUP(ROWS($J$2:J3324),$A$2:$B$7000,2,0),"")</f>
        <v>TPMC-3SMD-W-S</v>
      </c>
    </row>
    <row r="3325" spans="1:10">
      <c r="A3325" s="330">
        <f ca="1">IF(ISNUMBER(SEARCH($L$2,[1]Database!$A3325)),MAX($A$1:A3324)+1,0)</f>
        <v>3321</v>
      </c>
      <c r="B3325" s="625" t="str">
        <f>[1]Database!$A3325</f>
        <v>TPMC-3SM-W-S</v>
      </c>
      <c r="J3325" s="329" t="str">
        <f ca="1">IFERROR(VLOOKUP(ROWS($J$2:J3325),$A$2:$B$7000,2,0),"")</f>
        <v>TPMC-3SMD-B-S</v>
      </c>
    </row>
    <row r="3326" spans="1:10">
      <c r="A3326" s="330">
        <f ca="1">IF(ISNUMBER(SEARCH($L$2,[1]Database!$A3326)),MAX($A$1:A3325)+1,0)</f>
        <v>3322</v>
      </c>
      <c r="B3326" s="625" t="str">
        <f>[1]Database!$A3326</f>
        <v>TPMC-3SM-B-S</v>
      </c>
      <c r="J3326" s="329" t="str">
        <f ca="1">IFERROR(VLOOKUP(ROWS($J$2:J3326),$A$2:$B$7000,2,0),"")</f>
        <v>TPS-RFGWX</v>
      </c>
    </row>
    <row r="3327" spans="1:10">
      <c r="A3327" s="330">
        <f ca="1">IF(ISNUMBER(SEARCH($L$2,[1]Database!$A3327)),MAX($A$1:A3326)+1,0)</f>
        <v>3323</v>
      </c>
      <c r="B3327" s="625" t="str">
        <f>[1]Database!$A3327</f>
        <v>TPMC-3SMD-W-S</v>
      </c>
      <c r="J3327" s="329" t="str">
        <f ca="1">IFERROR(VLOOKUP(ROWS($J$2:J3327),$A$2:$B$7000,2,0),"")</f>
        <v>CBLRA-INSERT-2WIRE</v>
      </c>
    </row>
    <row r="3328" spans="1:10">
      <c r="A3328" s="330">
        <f ca="1">IF(ISNUMBER(SEARCH($L$2,[1]Database!$A3328)),MAX($A$1:A3327)+1,0)</f>
        <v>3324</v>
      </c>
      <c r="B3328" s="625" t="str">
        <f>[1]Database!$A3328</f>
        <v>TPMC-3SMD-B-S</v>
      </c>
      <c r="J3328" s="329" t="str">
        <f ca="1">IFERROR(VLOOKUP(ROWS($J$2:J3328),$A$2:$B$7000,2,0),"")</f>
        <v>CNSP-112</v>
      </c>
    </row>
    <row r="3329" spans="1:10">
      <c r="A3329" s="330">
        <f ca="1">IF(ISNUMBER(SEARCH($L$2,[1]Database!$A3329)),MAX($A$1:A3328)+1,0)</f>
        <v>3325</v>
      </c>
      <c r="B3329" s="625" t="str">
        <f>[1]Database!$A3329</f>
        <v>TPS-RFGWX</v>
      </c>
      <c r="J3329" s="329" t="str">
        <f ca="1">IFERROR(VLOOKUP(ROWS($J$2:J3329),$A$2:$B$7000,2,0),"")</f>
        <v>B-G2-FP-S/STEEL</v>
      </c>
    </row>
    <row r="3330" spans="1:10">
      <c r="A3330" s="330">
        <f ca="1">IF(ISNUMBER(SEARCH($L$2,[1]Database!$A3330)),MAX($A$1:A3329)+1,0)</f>
        <v>3326</v>
      </c>
      <c r="B3330" s="625" t="str">
        <f>[1]Database!$A3330</f>
        <v>CBLRA-INSERT-2WIRE</v>
      </c>
      <c r="J3330" s="329" t="str">
        <f ca="1">IFERROR(VLOOKUP(ROWS($J$2:J3330),$A$2:$B$7000,2,0),"")</f>
        <v>B-G2-FP-PRIMED</v>
      </c>
    </row>
    <row r="3331" spans="1:10">
      <c r="A3331" s="330">
        <f ca="1">IF(ISNUMBER(SEARCH($L$2,[1]Database!$A3331)),MAX($A$1:A3330)+1,0)</f>
        <v>3327</v>
      </c>
      <c r="B3331" s="625" t="str">
        <f>[1]Database!$A3331</f>
        <v>CNSP-112</v>
      </c>
      <c r="J3331" s="329" t="str">
        <f ca="1">IFERROR(VLOOKUP(ROWS($J$2:J3331),$A$2:$B$7000,2,0),"")</f>
        <v>B-G2-FP-P/GLD</v>
      </c>
    </row>
    <row r="3332" spans="1:10">
      <c r="A3332" s="330">
        <f ca="1">IF(ISNUMBER(SEARCH($L$2,[1]Database!$A3332)),MAX($A$1:A3331)+1,0)</f>
        <v>3328</v>
      </c>
      <c r="B3332" s="625" t="str">
        <f>[1]Database!$A3332</f>
        <v>B-G2-FP-S/STEEL</v>
      </c>
      <c r="J3332" s="329" t="str">
        <f ca="1">IFERROR(VLOOKUP(ROWS($J$2:J3332),$A$2:$B$7000,2,0),"")</f>
        <v>B-G2-FP-P/BRASS</v>
      </c>
    </row>
    <row r="3333" spans="1:10">
      <c r="A3333" s="330">
        <f ca="1">IF(ISNUMBER(SEARCH($L$2,[1]Database!$A3333)),MAX($A$1:A3332)+1,0)</f>
        <v>3329</v>
      </c>
      <c r="B3333" s="625" t="str">
        <f>[1]Database!$A3333</f>
        <v>B-G2-FP-PRIMED</v>
      </c>
      <c r="J3333" s="329" t="str">
        <f ca="1">IFERROR(VLOOKUP(ROWS($J$2:J3333),$A$2:$B$7000,2,0),"")</f>
        <v>B-G2-FP-P/BLK</v>
      </c>
    </row>
    <row r="3334" spans="1:10">
      <c r="A3334" s="330">
        <f ca="1">IF(ISNUMBER(SEARCH($L$2,[1]Database!$A3334)),MAX($A$1:A3333)+1,0)</f>
        <v>3330</v>
      </c>
      <c r="B3334" s="625" t="str">
        <f>[1]Database!$A3334</f>
        <v>B-G2-FP-P/GLD</v>
      </c>
      <c r="J3334" s="329" t="str">
        <f ca="1">IFERROR(VLOOKUP(ROWS($J$2:J3334),$A$2:$B$7000,2,0),"")</f>
        <v>B-G2-FP-BR/GLD</v>
      </c>
    </row>
    <row r="3335" spans="1:10">
      <c r="A3335" s="330">
        <f ca="1">IF(ISNUMBER(SEARCH($L$2,[1]Database!$A3335)),MAX($A$1:A3334)+1,0)</f>
        <v>3331</v>
      </c>
      <c r="B3335" s="625" t="str">
        <f>[1]Database!$A3335</f>
        <v>B-G2-FP-P/BRASS</v>
      </c>
      <c r="J3335" s="329" t="str">
        <f ca="1">IFERROR(VLOOKUP(ROWS($J$2:J3335),$A$2:$B$7000,2,0),"")</f>
        <v>B-G2-FP-BLK/CHRM</v>
      </c>
    </row>
    <row r="3336" spans="1:10">
      <c r="A3336" s="330">
        <f ca="1">IF(ISNUMBER(SEARCH($L$2,[1]Database!$A3336)),MAX($A$1:A3335)+1,0)</f>
        <v>3332</v>
      </c>
      <c r="B3336" s="625" t="str">
        <f>[1]Database!$A3336</f>
        <v>B-G2-FP-P/BLK</v>
      </c>
      <c r="J3336" s="329" t="str">
        <f ca="1">IFERROR(VLOOKUP(ROWS($J$2:J3336),$A$2:$B$7000,2,0),"")</f>
        <v>B-G2-FP-W-T</v>
      </c>
    </row>
    <row r="3337" spans="1:10">
      <c r="A3337" s="330">
        <f ca="1">IF(ISNUMBER(SEARCH($L$2,[1]Database!$A3337)),MAX($A$1:A3336)+1,0)</f>
        <v>3333</v>
      </c>
      <c r="B3337" s="625" t="str">
        <f>[1]Database!$A3337</f>
        <v>B-G2-FP-BR/GLD</v>
      </c>
      <c r="J3337" s="329" t="str">
        <f ca="1">IFERROR(VLOOKUP(ROWS($J$2:J3337),$A$2:$B$7000,2,0),"")</f>
        <v>B-G2-FP-LAT-T</v>
      </c>
    </row>
    <row r="3338" spans="1:10">
      <c r="A3338" s="330">
        <f ca="1">IF(ISNUMBER(SEARCH($L$2,[1]Database!$A3338)),MAX($A$1:A3337)+1,0)</f>
        <v>3334</v>
      </c>
      <c r="B3338" s="625" t="str">
        <f>[1]Database!$A3338</f>
        <v>B-G2-FP-BLK/CHRM</v>
      </c>
      <c r="J3338" s="329" t="str">
        <f ca="1">IFERROR(VLOOKUP(ROWS($J$2:J3338),$A$2:$B$7000,2,0),"")</f>
        <v>B-G2-FP-DSK-T</v>
      </c>
    </row>
    <row r="3339" spans="1:10">
      <c r="A3339" s="330">
        <f ca="1">IF(ISNUMBER(SEARCH($L$2,[1]Database!$A3339)),MAX($A$1:A3338)+1,0)</f>
        <v>3335</v>
      </c>
      <c r="B3339" s="625" t="str">
        <f>[1]Database!$A3339</f>
        <v>B-G2-FP-W-T</v>
      </c>
      <c r="J3339" s="329" t="str">
        <f ca="1">IFERROR(VLOOKUP(ROWS($J$2:J3339),$A$2:$B$7000,2,0),"")</f>
        <v>B-G2-FPB</v>
      </c>
    </row>
    <row r="3340" spans="1:10">
      <c r="A3340" s="330">
        <f ca="1">IF(ISNUMBER(SEARCH($L$2,[1]Database!$A3340)),MAX($A$1:A3339)+1,0)</f>
        <v>3336</v>
      </c>
      <c r="B3340" s="625" t="str">
        <f>[1]Database!$A3340</f>
        <v>B-G2-FP-LAT-T</v>
      </c>
      <c r="J3340" s="329" t="str">
        <f ca="1">IFERROR(VLOOKUP(ROWS($J$2:J3340),$A$2:$B$7000,2,0),"")</f>
        <v>B-G2-FP-A-T</v>
      </c>
    </row>
    <row r="3341" spans="1:10">
      <c r="A3341" s="330">
        <f ca="1">IF(ISNUMBER(SEARCH($L$2,[1]Database!$A3341)),MAX($A$1:A3340)+1,0)</f>
        <v>3337</v>
      </c>
      <c r="B3341" s="625" t="str">
        <f>[1]Database!$A3341</f>
        <v>B-G2-FP-DSK-T</v>
      </c>
      <c r="J3341" s="329" t="str">
        <f ca="1">IFERROR(VLOOKUP(ROWS($J$2:J3341),$A$2:$B$7000,2,0),"")</f>
        <v>SAT-70V/100V-2</v>
      </c>
    </row>
    <row r="3342" spans="1:10">
      <c r="A3342" s="330">
        <f ca="1">IF(ISNUMBER(SEARCH($L$2,[1]Database!$A3342)),MAX($A$1:A3341)+1,0)</f>
        <v>3338</v>
      </c>
      <c r="B3342" s="625" t="str">
        <f>[1]Database!$A3342</f>
        <v>B-G2-FPB</v>
      </c>
      <c r="J3342" s="329" t="str">
        <f ca="1">IFERROR(VLOOKUP(ROWS($J$2:J3342),$A$2:$B$7000,2,0),"")</f>
        <v>ST-COM</v>
      </c>
    </row>
    <row r="3343" spans="1:10">
      <c r="A3343" s="330">
        <f ca="1">IF(ISNUMBER(SEARCH($L$2,[1]Database!$A3343)),MAX($A$1:A3342)+1,0)</f>
        <v>3339</v>
      </c>
      <c r="B3343" s="625" t="str">
        <f>[1]Database!$A3343</f>
        <v>B-G2-FP-A-T</v>
      </c>
      <c r="J3343" s="329" t="str">
        <f ca="1">IFERROR(VLOOKUP(ROWS($J$2:J3343),$A$2:$B$7000,2,0),"")</f>
        <v>STI-COM</v>
      </c>
    </row>
    <row r="3344" spans="1:10">
      <c r="A3344" s="330">
        <f ca="1">IF(ISNUMBER(SEARCH($L$2,[1]Database!$A3344)),MAX($A$1:A3343)+1,0)</f>
        <v>3340</v>
      </c>
      <c r="B3344" s="625" t="str">
        <f>[1]Database!$A3344</f>
        <v>SAT-70V/100V-2</v>
      </c>
      <c r="J3344" s="329" t="str">
        <f ca="1">IFERROR(VLOOKUP(ROWS($J$2:J3344),$A$2:$B$7000,2,0),"")</f>
        <v>C2COM-2</v>
      </c>
    </row>
    <row r="3345" spans="1:10">
      <c r="A3345" s="330">
        <f ca="1">IF(ISNUMBER(SEARCH($L$2,[1]Database!$A3345)),MAX($A$1:A3344)+1,0)</f>
        <v>3341</v>
      </c>
      <c r="B3345" s="625" t="str">
        <f>[1]Database!$A3345</f>
        <v>ST-COM</v>
      </c>
      <c r="J3345" s="329" t="str">
        <f ca="1">IFERROR(VLOOKUP(ROWS($J$2:J3345),$A$2:$B$7000,2,0),"")</f>
        <v>DMCO-30</v>
      </c>
    </row>
    <row r="3346" spans="1:10">
      <c r="A3346" s="330">
        <f ca="1">IF(ISNUMBER(SEARCH($L$2,[1]Database!$A3346)),MAX($A$1:A3345)+1,0)</f>
        <v>3342</v>
      </c>
      <c r="B3346" s="625" t="str">
        <f>[1]Database!$A3346</f>
        <v>STI-COM</v>
      </c>
      <c r="J3346" s="329" t="str">
        <f ca="1">IFERROR(VLOOKUP(ROWS($J$2:J3346),$A$2:$B$7000,2,0),"")</f>
        <v>DMCO-3000</v>
      </c>
    </row>
    <row r="3347" spans="1:10">
      <c r="A3347" s="330">
        <f ca="1">IF(ISNUMBER(SEARCH($L$2,[1]Database!$A3347)),MAX($A$1:A3346)+1,0)</f>
        <v>3343</v>
      </c>
      <c r="B3347" s="625" t="str">
        <f>[1]Database!$A3347</f>
        <v>C2COM-2</v>
      </c>
      <c r="J3347" s="329" t="str">
        <f ca="1">IFERROR(VLOOKUP(ROWS($J$2:J3347),$A$2:$B$7000,2,0),"")</f>
        <v>DMCO-10</v>
      </c>
    </row>
    <row r="3348" spans="1:10">
      <c r="A3348" s="330">
        <f ca="1">IF(ISNUMBER(SEARCH($L$2,[1]Database!$A3348)),MAX($A$1:A3347)+1,0)</f>
        <v>3344</v>
      </c>
      <c r="B3348" s="625" t="str">
        <f>[1]Database!$A3348</f>
        <v>DMCO-30</v>
      </c>
      <c r="J3348" s="329" t="str">
        <f ca="1">IFERROR(VLOOKUP(ROWS($J$2:J3348),$A$2:$B$7000,2,0),"")</f>
        <v>DMCO-1000</v>
      </c>
    </row>
    <row r="3349" spans="1:10">
      <c r="A3349" s="330">
        <f ca="1">IF(ISNUMBER(SEARCH($L$2,[1]Database!$A3349)),MAX($A$1:A3348)+1,0)</f>
        <v>3345</v>
      </c>
      <c r="B3349" s="625" t="str">
        <f>[1]Database!$A3349</f>
        <v>DMCO-3000</v>
      </c>
      <c r="J3349" s="329" t="str">
        <f ca="1">IFERROR(VLOOKUP(ROWS($J$2:J3349),$A$2:$B$7000,2,0),"")</f>
        <v>DMCO-1333</v>
      </c>
    </row>
    <row r="3350" spans="1:10">
      <c r="A3350" s="330">
        <f ca="1">IF(ISNUMBER(SEARCH($L$2,[1]Database!$A3350)),MAX($A$1:A3349)+1,0)</f>
        <v>3346</v>
      </c>
      <c r="B3350" s="625" t="str">
        <f>[1]Database!$A3350</f>
        <v>DMCO-10</v>
      </c>
      <c r="J3350" s="329" t="str">
        <f ca="1">IFERROR(VLOOKUP(ROWS($J$2:J3350),$A$2:$B$7000,2,0),"")</f>
        <v>DMCO-2221</v>
      </c>
    </row>
    <row r="3351" spans="1:10">
      <c r="A3351" s="330">
        <f ca="1">IF(ISNUMBER(SEARCH($L$2,[1]Database!$A3351)),MAX($A$1:A3350)+1,0)</f>
        <v>3347</v>
      </c>
      <c r="B3351" s="625" t="str">
        <f>[1]Database!$A3351</f>
        <v>DMCO-1000</v>
      </c>
      <c r="J3351" s="329" t="str">
        <f ca="1">IFERROR(VLOOKUP(ROWS($J$2:J3351),$A$2:$B$7000,2,0),"")</f>
        <v>DMCO-5551</v>
      </c>
    </row>
    <row r="3352" spans="1:10">
      <c r="A3352" s="330">
        <f ca="1">IF(ISNUMBER(SEARCH($L$2,[1]Database!$A3352)),MAX($A$1:A3351)+1,0)</f>
        <v>3348</v>
      </c>
      <c r="B3352" s="625" t="str">
        <f>[1]Database!$A3352</f>
        <v>DMCO-1333</v>
      </c>
      <c r="J3352" s="329" t="str">
        <f ca="1">IFERROR(VLOOKUP(ROWS($J$2:J3352),$A$2:$B$7000,2,0),"")</f>
        <v>DMCO-1330</v>
      </c>
    </row>
    <row r="3353" spans="1:10">
      <c r="A3353" s="330">
        <f ca="1">IF(ISNUMBER(SEARCH($L$2,[1]Database!$A3353)),MAX($A$1:A3352)+1,0)</f>
        <v>3349</v>
      </c>
      <c r="B3353" s="625" t="str">
        <f>[1]Database!$A3353</f>
        <v>DMCO-2221</v>
      </c>
      <c r="J3353" s="329" t="str">
        <f ca="1">IFERROR(VLOOKUP(ROWS($J$2:J3353),$A$2:$B$7000,2,0),"")</f>
        <v>DMCO-1220</v>
      </c>
    </row>
    <row r="3354" spans="1:10">
      <c r="A3354" s="330">
        <f ca="1">IF(ISNUMBER(SEARCH($L$2,[1]Database!$A3354)),MAX($A$1:A3353)+1,0)</f>
        <v>3350</v>
      </c>
      <c r="B3354" s="625" t="str">
        <f>[1]Database!$A3354</f>
        <v>DMCO-5551</v>
      </c>
      <c r="J3354" s="329" t="str">
        <f ca="1">IFERROR(VLOOKUP(ROWS($J$2:J3354),$A$2:$B$7000,2,0),"")</f>
        <v>DMCO-1550</v>
      </c>
    </row>
    <row r="3355" spans="1:10">
      <c r="A3355" s="330">
        <f ca="1">IF(ISNUMBER(SEARCH($L$2,[1]Database!$A3355)),MAX($A$1:A3354)+1,0)</f>
        <v>3351</v>
      </c>
      <c r="B3355" s="625" t="str">
        <f>[1]Database!$A3355</f>
        <v>DMCO-1330</v>
      </c>
      <c r="J3355" s="329" t="str">
        <f ca="1">IFERROR(VLOOKUP(ROWS($J$2:J3355),$A$2:$B$7000,2,0),"")</f>
        <v>DMCO-13</v>
      </c>
    </row>
    <row r="3356" spans="1:10">
      <c r="A3356" s="330">
        <f ca="1">IF(ISNUMBER(SEARCH($L$2,[1]Database!$A3356)),MAX($A$1:A3355)+1,0)</f>
        <v>3352</v>
      </c>
      <c r="B3356" s="625" t="str">
        <f>[1]Database!$A3356</f>
        <v>DMCO-1220</v>
      </c>
      <c r="J3356" s="329" t="str">
        <f ca="1">IFERROR(VLOOKUP(ROWS($J$2:J3356),$A$2:$B$7000,2,0),"")</f>
        <v>DMCO-1300</v>
      </c>
    </row>
    <row r="3357" spans="1:10">
      <c r="A3357" s="330">
        <f ca="1">IF(ISNUMBER(SEARCH($L$2,[1]Database!$A3357)),MAX($A$1:A3356)+1,0)</f>
        <v>3353</v>
      </c>
      <c r="B3357" s="625" t="str">
        <f>[1]Database!$A3357</f>
        <v>DMCO-1550</v>
      </c>
      <c r="J3357" s="329" t="str">
        <f ca="1">IFERROR(VLOOKUP(ROWS($J$2:J3357),$A$2:$B$7000,2,0),"")</f>
        <v>DMCO-12</v>
      </c>
    </row>
    <row r="3358" spans="1:10">
      <c r="A3358" s="330">
        <f ca="1">IF(ISNUMBER(SEARCH($L$2,[1]Database!$A3358)),MAX($A$1:A3357)+1,0)</f>
        <v>3354</v>
      </c>
      <c r="B3358" s="625" t="str">
        <f>[1]Database!$A3358</f>
        <v>DMCO-13</v>
      </c>
      <c r="J3358" s="329" t="str">
        <f ca="1">IFERROR(VLOOKUP(ROWS($J$2:J3358),$A$2:$B$7000,2,0),"")</f>
        <v>DMCO-2100</v>
      </c>
    </row>
    <row r="3359" spans="1:10">
      <c r="A3359" s="330">
        <f ca="1">IF(ISNUMBER(SEARCH($L$2,[1]Database!$A3359)),MAX($A$1:A3358)+1,0)</f>
        <v>3355</v>
      </c>
      <c r="B3359" s="625" t="str">
        <f>[1]Database!$A3359</f>
        <v>DMCO-1300</v>
      </c>
      <c r="J3359" s="329" t="str">
        <f ca="1">IFERROR(VLOOKUP(ROWS($J$2:J3359),$A$2:$B$7000,2,0),"")</f>
        <v>DMCO-15</v>
      </c>
    </row>
    <row r="3360" spans="1:10">
      <c r="A3360" s="330">
        <f ca="1">IF(ISNUMBER(SEARCH($L$2,[1]Database!$A3360)),MAX($A$1:A3359)+1,0)</f>
        <v>3356</v>
      </c>
      <c r="B3360" s="625" t="str">
        <f>[1]Database!$A3360</f>
        <v>DMCO-12</v>
      </c>
      <c r="J3360" s="329" t="str">
        <f ca="1">IFERROR(VLOOKUP(ROWS($J$2:J3360),$A$2:$B$7000,2,0),"")</f>
        <v>DMCO-5100</v>
      </c>
    </row>
    <row r="3361" spans="1:10">
      <c r="A3361" s="330">
        <f ca="1">IF(ISNUMBER(SEARCH($L$2,[1]Database!$A3361)),MAX($A$1:A3360)+1,0)</f>
        <v>3357</v>
      </c>
      <c r="B3361" s="625" t="str">
        <f>[1]Database!$A3361</f>
        <v>DMCO-2100</v>
      </c>
      <c r="J3361" s="329" t="str">
        <f ca="1">IFERROR(VLOOKUP(ROWS($J$2:J3361),$A$2:$B$7000,2,0),"")</f>
        <v>DMCO-20</v>
      </c>
    </row>
    <row r="3362" spans="1:10">
      <c r="A3362" s="330">
        <f ca="1">IF(ISNUMBER(SEARCH($L$2,[1]Database!$A3362)),MAX($A$1:A3361)+1,0)</f>
        <v>3358</v>
      </c>
      <c r="B3362" s="625" t="str">
        <f>[1]Database!$A3362</f>
        <v>DMCO-15</v>
      </c>
      <c r="J3362" s="329" t="str">
        <f ca="1">IFERROR(VLOOKUP(ROWS($J$2:J3362),$A$2:$B$7000,2,0),"")</f>
        <v>DMCO-2000</v>
      </c>
    </row>
    <row r="3363" spans="1:10">
      <c r="A3363" s="330">
        <f ca="1">IF(ISNUMBER(SEARCH($L$2,[1]Database!$A3363)),MAX($A$1:A3362)+1,0)</f>
        <v>3359</v>
      </c>
      <c r="B3363" s="625" t="str">
        <f>[1]Database!$A3363</f>
        <v>DMCO-5100</v>
      </c>
      <c r="J3363" s="329" t="str">
        <f ca="1">IFERROR(VLOOKUP(ROWS($J$2:J3363),$A$2:$B$7000,2,0),"")</f>
        <v>DMCO-2333</v>
      </c>
    </row>
    <row r="3364" spans="1:10">
      <c r="A3364" s="330">
        <f ca="1">IF(ISNUMBER(SEARCH($L$2,[1]Database!$A3364)),MAX($A$1:A3363)+1,0)</f>
        <v>3360</v>
      </c>
      <c r="B3364" s="625" t="str">
        <f>[1]Database!$A3364</f>
        <v>DMCO-20</v>
      </c>
      <c r="J3364" s="329" t="str">
        <f ca="1">IFERROR(VLOOKUP(ROWS($J$2:J3364),$A$2:$B$7000,2,0),"")</f>
        <v>DMCO-2330</v>
      </c>
    </row>
    <row r="3365" spans="1:10">
      <c r="A3365" s="330">
        <f ca="1">IF(ISNUMBER(SEARCH($L$2,[1]Database!$A3365)),MAX($A$1:A3364)+1,0)</f>
        <v>3361</v>
      </c>
      <c r="B3365" s="625" t="str">
        <f>[1]Database!$A3365</f>
        <v>DMCO-2000</v>
      </c>
      <c r="J3365" s="329" t="str">
        <f ca="1">IFERROR(VLOOKUP(ROWS($J$2:J3365),$A$2:$B$7000,2,0),"")</f>
        <v>DMCO-23</v>
      </c>
    </row>
    <row r="3366" spans="1:10">
      <c r="A3366" s="330">
        <f ca="1">IF(ISNUMBER(SEARCH($L$2,[1]Database!$A3366)),MAX($A$1:A3365)+1,0)</f>
        <v>3362</v>
      </c>
      <c r="B3366" s="625" t="str">
        <f>[1]Database!$A3366</f>
        <v>DMCO-2333</v>
      </c>
      <c r="J3366" s="329" t="str">
        <f ca="1">IFERROR(VLOOKUP(ROWS($J$2:J3366),$A$2:$B$7000,2,0),"")</f>
        <v>DMCO-2300</v>
      </c>
    </row>
    <row r="3367" spans="1:10">
      <c r="A3367" s="330">
        <f ca="1">IF(ISNUMBER(SEARCH($L$2,[1]Database!$A3367)),MAX($A$1:A3366)+1,0)</f>
        <v>3363</v>
      </c>
      <c r="B3367" s="625" t="str">
        <f>[1]Database!$A3367</f>
        <v>DMCO-2330</v>
      </c>
      <c r="J3367" s="329" t="str">
        <f ca="1">IFERROR(VLOOKUP(ROWS($J$2:J3367),$A$2:$B$7000,2,0),"")</f>
        <v>DMCO-50</v>
      </c>
    </row>
    <row r="3368" spans="1:10">
      <c r="A3368" s="330">
        <f ca="1">IF(ISNUMBER(SEARCH($L$2,[1]Database!$A3368)),MAX($A$1:A3367)+1,0)</f>
        <v>3364</v>
      </c>
      <c r="B3368" s="625" t="str">
        <f>[1]Database!$A3368</f>
        <v>DMCO-23</v>
      </c>
      <c r="J3368" s="329" t="str">
        <f ca="1">IFERROR(VLOOKUP(ROWS($J$2:J3368),$A$2:$B$7000,2,0),"")</f>
        <v>DMCO-5000</v>
      </c>
    </row>
    <row r="3369" spans="1:10">
      <c r="A3369" s="330">
        <f ca="1">IF(ISNUMBER(SEARCH($L$2,[1]Database!$A3369)),MAX($A$1:A3368)+1,0)</f>
        <v>3365</v>
      </c>
      <c r="B3369" s="625" t="str">
        <f>[1]Database!$A3369</f>
        <v>DMCO-2300</v>
      </c>
      <c r="J3369" s="329" t="str">
        <f ca="1">IFERROR(VLOOKUP(ROWS($J$2:J3369),$A$2:$B$7000,2,0),"")</f>
        <v>DMCO-5333</v>
      </c>
    </row>
    <row r="3370" spans="1:10">
      <c r="A3370" s="330">
        <f ca="1">IF(ISNUMBER(SEARCH($L$2,[1]Database!$A3370)),MAX($A$1:A3369)+1,0)</f>
        <v>3366</v>
      </c>
      <c r="B3370" s="625" t="str">
        <f>[1]Database!$A3370</f>
        <v>DMCO-50</v>
      </c>
      <c r="J3370" s="329" t="str">
        <f ca="1">IFERROR(VLOOKUP(ROWS($J$2:J3370),$A$2:$B$7000,2,0),"")</f>
        <v>DMCO-5444</v>
      </c>
    </row>
    <row r="3371" spans="1:10">
      <c r="A3371" s="330">
        <f ca="1">IF(ISNUMBER(SEARCH($L$2,[1]Database!$A3371)),MAX($A$1:A3370)+1,0)</f>
        <v>3367</v>
      </c>
      <c r="B3371" s="625" t="str">
        <f>[1]Database!$A3371</f>
        <v>DMCO-5000</v>
      </c>
      <c r="J3371" s="329" t="str">
        <f ca="1">IFERROR(VLOOKUP(ROWS($J$2:J3371),$A$2:$B$7000,2,0),"")</f>
        <v>DMCO-5330</v>
      </c>
    </row>
    <row r="3372" spans="1:10">
      <c r="A3372" s="330">
        <f ca="1">IF(ISNUMBER(SEARCH($L$2,[1]Database!$A3372)),MAX($A$1:A3371)+1,0)</f>
        <v>3368</v>
      </c>
      <c r="B3372" s="625" t="str">
        <f>[1]Database!$A3372</f>
        <v>DMCO-5333</v>
      </c>
      <c r="J3372" s="329" t="str">
        <f ca="1">IFERROR(VLOOKUP(ROWS($J$2:J3372),$A$2:$B$7000,2,0),"")</f>
        <v>DMCO-5440</v>
      </c>
    </row>
    <row r="3373" spans="1:10">
      <c r="A3373" s="330">
        <f ca="1">IF(ISNUMBER(SEARCH($L$2,[1]Database!$A3373)),MAX($A$1:A3372)+1,0)</f>
        <v>3369</v>
      </c>
      <c r="B3373" s="625" t="str">
        <f>[1]Database!$A3373</f>
        <v>DMCO-5444</v>
      </c>
      <c r="J3373" s="329" t="str">
        <f ca="1">IFERROR(VLOOKUP(ROWS($J$2:J3373),$A$2:$B$7000,2,0),"")</f>
        <v>DMCO-53</v>
      </c>
    </row>
    <row r="3374" spans="1:10">
      <c r="A3374" s="330">
        <f ca="1">IF(ISNUMBER(SEARCH($L$2,[1]Database!$A3374)),MAX($A$1:A3373)+1,0)</f>
        <v>3370</v>
      </c>
      <c r="B3374" s="625" t="str">
        <f>[1]Database!$A3374</f>
        <v>DMCO-5330</v>
      </c>
      <c r="J3374" s="329" t="str">
        <f ca="1">IFERROR(VLOOKUP(ROWS($J$2:J3374),$A$2:$B$7000,2,0),"")</f>
        <v>DMCO-5300</v>
      </c>
    </row>
    <row r="3375" spans="1:10">
      <c r="A3375" s="330">
        <f ca="1">IF(ISNUMBER(SEARCH($L$2,[1]Database!$A3375)),MAX($A$1:A3374)+1,0)</f>
        <v>3371</v>
      </c>
      <c r="B3375" s="625" t="str">
        <f>[1]Database!$A3375</f>
        <v>DMCO-5440</v>
      </c>
      <c r="J3375" s="329" t="str">
        <f ca="1">IFERROR(VLOOKUP(ROWS($J$2:J3375),$A$2:$B$7000,2,0),"")</f>
        <v>DMCO-5400</v>
      </c>
    </row>
    <row r="3376" spans="1:10">
      <c r="A3376" s="330">
        <f ca="1">IF(ISNUMBER(SEARCH($L$2,[1]Database!$A3376)),MAX($A$1:A3375)+1,0)</f>
        <v>3372</v>
      </c>
      <c r="B3376" s="625" t="str">
        <f>[1]Database!$A3376</f>
        <v>DMCO-53</v>
      </c>
      <c r="J3376" s="329" t="str">
        <f ca="1">IFERROR(VLOOKUP(ROWS($J$2:J3376),$A$2:$B$7000,2,0),"")</f>
        <v>DMCO-60</v>
      </c>
    </row>
    <row r="3377" spans="1:10">
      <c r="A3377" s="330">
        <f ca="1">IF(ISNUMBER(SEARCH($L$2,[1]Database!$A3377)),MAX($A$1:A3376)+1,0)</f>
        <v>3373</v>
      </c>
      <c r="B3377" s="625" t="str">
        <f>[1]Database!$A3377</f>
        <v>DMCO-5300</v>
      </c>
      <c r="J3377" s="329" t="str">
        <f ca="1">IFERROR(VLOOKUP(ROWS($J$2:J3377),$A$2:$B$7000,2,0),"")</f>
        <v>DMCO-6000</v>
      </c>
    </row>
    <row r="3378" spans="1:10">
      <c r="A3378" s="330">
        <f ca="1">IF(ISNUMBER(SEARCH($L$2,[1]Database!$A3378)),MAX($A$1:A3377)+1,0)</f>
        <v>3374</v>
      </c>
      <c r="B3378" s="625" t="str">
        <f>[1]Database!$A3378</f>
        <v>DMCO-5400</v>
      </c>
      <c r="J3378" s="329" t="str">
        <f ca="1">IFERROR(VLOOKUP(ROWS($J$2:J3378),$A$2:$B$7000,2,0),"")</f>
        <v>DMCO-6333</v>
      </c>
    </row>
    <row r="3379" spans="1:10">
      <c r="A3379" s="330">
        <f ca="1">IF(ISNUMBER(SEARCH($L$2,[1]Database!$A3379)),MAX($A$1:A3378)+1,0)</f>
        <v>3375</v>
      </c>
      <c r="B3379" s="625" t="str">
        <f>[1]Database!$A3379</f>
        <v>DMCO-60</v>
      </c>
      <c r="J3379" s="329" t="str">
        <f ca="1">IFERROR(VLOOKUP(ROWS($J$2:J3379),$A$2:$B$7000,2,0),"")</f>
        <v>DMCO-6555</v>
      </c>
    </row>
    <row r="3380" spans="1:10">
      <c r="A3380" s="330">
        <f ca="1">IF(ISNUMBER(SEARCH($L$2,[1]Database!$A3380)),MAX($A$1:A3379)+1,0)</f>
        <v>3376</v>
      </c>
      <c r="B3380" s="625" t="str">
        <f>[1]Database!$A3380</f>
        <v>DMCO-6000</v>
      </c>
      <c r="J3380" s="329" t="str">
        <f ca="1">IFERROR(VLOOKUP(ROWS($J$2:J3380),$A$2:$B$7000,2,0),"")</f>
        <v>DMCO-6444</v>
      </c>
    </row>
    <row r="3381" spans="1:10">
      <c r="A3381" s="330">
        <f ca="1">IF(ISNUMBER(SEARCH($L$2,[1]Database!$A3381)),MAX($A$1:A3380)+1,0)</f>
        <v>3377</v>
      </c>
      <c r="B3381" s="625" t="str">
        <f>[1]Database!$A3381</f>
        <v>DMCO-6333</v>
      </c>
      <c r="J3381" s="329" t="str">
        <f ca="1">IFERROR(VLOOKUP(ROWS($J$2:J3381),$A$2:$B$7000,2,0),"")</f>
        <v>DMCO-6330</v>
      </c>
    </row>
    <row r="3382" spans="1:10">
      <c r="A3382" s="330">
        <f ca="1">IF(ISNUMBER(SEARCH($L$2,[1]Database!$A3382)),MAX($A$1:A3381)+1,0)</f>
        <v>3378</v>
      </c>
      <c r="B3382" s="625" t="str">
        <f>[1]Database!$A3382</f>
        <v>DMCO-6555</v>
      </c>
      <c r="J3382" s="329" t="str">
        <f ca="1">IFERROR(VLOOKUP(ROWS($J$2:J3382),$A$2:$B$7000,2,0),"")</f>
        <v>DMCO-6550</v>
      </c>
    </row>
    <row r="3383" spans="1:10">
      <c r="A3383" s="330">
        <f ca="1">IF(ISNUMBER(SEARCH($L$2,[1]Database!$A3383)),MAX($A$1:A3382)+1,0)</f>
        <v>3379</v>
      </c>
      <c r="B3383" s="625" t="str">
        <f>[1]Database!$A3383</f>
        <v>DMCO-6444</v>
      </c>
      <c r="J3383" s="329" t="str">
        <f ca="1">IFERROR(VLOOKUP(ROWS($J$2:J3383),$A$2:$B$7000,2,0),"")</f>
        <v>DMCO-6440</v>
      </c>
    </row>
    <row r="3384" spans="1:10">
      <c r="A3384" s="330">
        <f ca="1">IF(ISNUMBER(SEARCH($L$2,[1]Database!$A3384)),MAX($A$1:A3383)+1,0)</f>
        <v>3380</v>
      </c>
      <c r="B3384" s="625" t="str">
        <f>[1]Database!$A3384</f>
        <v>DMCO-6330</v>
      </c>
      <c r="J3384" s="329" t="str">
        <f ca="1">IFERROR(VLOOKUP(ROWS($J$2:J3384),$A$2:$B$7000,2,0),"")</f>
        <v>DMCO-63</v>
      </c>
    </row>
    <row r="3385" spans="1:10">
      <c r="A3385" s="330">
        <f ca="1">IF(ISNUMBER(SEARCH($L$2,[1]Database!$A3385)),MAX($A$1:A3384)+1,0)</f>
        <v>3381</v>
      </c>
      <c r="B3385" s="625" t="str">
        <f>[1]Database!$A3385</f>
        <v>DMCO-6550</v>
      </c>
      <c r="J3385" s="329" t="str">
        <f ca="1">IFERROR(VLOOKUP(ROWS($J$2:J3385),$A$2:$B$7000,2,0),"")</f>
        <v>DMCO-6300</v>
      </c>
    </row>
    <row r="3386" spans="1:10">
      <c r="A3386" s="330">
        <f ca="1">IF(ISNUMBER(SEARCH($L$2,[1]Database!$A3386)),MAX($A$1:A3385)+1,0)</f>
        <v>3382</v>
      </c>
      <c r="B3386" s="625" t="str">
        <f>[1]Database!$A3386</f>
        <v>DMCO-6440</v>
      </c>
      <c r="J3386" s="329" t="str">
        <f ca="1">IFERROR(VLOOKUP(ROWS($J$2:J3386),$A$2:$B$7000,2,0),"")</f>
        <v>DMCO-65</v>
      </c>
    </row>
    <row r="3387" spans="1:10">
      <c r="A3387" s="330">
        <f ca="1">IF(ISNUMBER(SEARCH($L$2,[1]Database!$A3387)),MAX($A$1:A3386)+1,0)</f>
        <v>3383</v>
      </c>
      <c r="B3387" s="625" t="str">
        <f>[1]Database!$A3387</f>
        <v>DMCO-63</v>
      </c>
      <c r="J3387" s="329" t="str">
        <f ca="1">IFERROR(VLOOKUP(ROWS($J$2:J3387),$A$2:$B$7000,2,0),"")</f>
        <v>DMCO-6500</v>
      </c>
    </row>
    <row r="3388" spans="1:10">
      <c r="A3388" s="330">
        <f ca="1">IF(ISNUMBER(SEARCH($L$2,[1]Database!$A3388)),MAX($A$1:A3387)+1,0)</f>
        <v>3384</v>
      </c>
      <c r="B3388" s="625" t="str">
        <f>[1]Database!$A3388</f>
        <v>DMCO-6300</v>
      </c>
      <c r="J3388" s="329" t="str">
        <f ca="1">IFERROR(VLOOKUP(ROWS($J$2:J3388),$A$2:$B$7000,2,0),"")</f>
        <v>DMCO-64</v>
      </c>
    </row>
    <row r="3389" spans="1:10">
      <c r="A3389" s="330">
        <f ca="1">IF(ISNUMBER(SEARCH($L$2,[1]Database!$A3389)),MAX($A$1:A3388)+1,0)</f>
        <v>3385</v>
      </c>
      <c r="B3389" s="625" t="str">
        <f>[1]Database!$A3389</f>
        <v>DMCO-65</v>
      </c>
      <c r="J3389" s="329" t="str">
        <f ca="1">IFERROR(VLOOKUP(ROWS($J$2:J3389),$A$2:$B$7000,2,0),"")</f>
        <v>DMCO-6400</v>
      </c>
    </row>
    <row r="3390" spans="1:10">
      <c r="A3390" s="330">
        <f ca="1">IF(ISNUMBER(SEARCH($L$2,[1]Database!$A3390)),MAX($A$1:A3389)+1,0)</f>
        <v>3386</v>
      </c>
      <c r="B3390" s="625" t="str">
        <f>[1]Database!$A3390</f>
        <v>DMCO-6500</v>
      </c>
      <c r="J3390" s="329" t="str">
        <f ca="1">IFERROR(VLOOKUP(ROWS($J$2:J3390),$A$2:$B$7000,2,0),"")</f>
        <v>DMCO-40</v>
      </c>
    </row>
    <row r="3391" spans="1:10">
      <c r="A3391" s="330">
        <f ca="1">IF(ISNUMBER(SEARCH($L$2,[1]Database!$A3391)),MAX($A$1:A3390)+1,0)</f>
        <v>3387</v>
      </c>
      <c r="B3391" s="625" t="str">
        <f>[1]Database!$A3391</f>
        <v>DMCO-64</v>
      </c>
      <c r="J3391" s="329" t="str">
        <f ca="1">IFERROR(VLOOKUP(ROWS($J$2:J3391),$A$2:$B$7000,2,0),"")</f>
        <v>DMCO-4000</v>
      </c>
    </row>
    <row r="3392" spans="1:10">
      <c r="A3392" s="330">
        <f ca="1">IF(ISNUMBER(SEARCH($L$2,[1]Database!$A3392)),MAX($A$1:A3391)+1,0)</f>
        <v>3388</v>
      </c>
      <c r="B3392" s="625" t="str">
        <f>[1]Database!$A3392</f>
        <v>DMCO-6400</v>
      </c>
      <c r="J3392" s="329" t="str">
        <f ca="1">IFERROR(VLOOKUP(ROWS($J$2:J3392),$A$2:$B$7000,2,0),"")</f>
        <v>DMCO-4333</v>
      </c>
    </row>
    <row r="3393" spans="1:10">
      <c r="A3393" s="330">
        <f ca="1">IF(ISNUMBER(SEARCH($L$2,[1]Database!$A3393)),MAX($A$1:A3392)+1,0)</f>
        <v>3389</v>
      </c>
      <c r="B3393" s="625" t="str">
        <f>[1]Database!$A3393</f>
        <v>DMCO-40</v>
      </c>
      <c r="J3393" s="329" t="str">
        <f ca="1">IFERROR(VLOOKUP(ROWS($J$2:J3393),$A$2:$B$7000,2,0),"")</f>
        <v>DMCO-4330</v>
      </c>
    </row>
    <row r="3394" spans="1:10">
      <c r="A3394" s="330">
        <f ca="1">IF(ISNUMBER(SEARCH($L$2,[1]Database!$A3394)),MAX($A$1:A3393)+1,0)</f>
        <v>3390</v>
      </c>
      <c r="B3394" s="625" t="str">
        <f>[1]Database!$A3394</f>
        <v>DMCO-4000</v>
      </c>
      <c r="J3394" s="329" t="str">
        <f ca="1">IFERROR(VLOOKUP(ROWS($J$2:J3394),$A$2:$B$7000,2,0),"")</f>
        <v>DMCO-43</v>
      </c>
    </row>
    <row r="3395" spans="1:10">
      <c r="A3395" s="330">
        <f ca="1">IF(ISNUMBER(SEARCH($L$2,[1]Database!$A3395)),MAX($A$1:A3394)+1,0)</f>
        <v>3391</v>
      </c>
      <c r="B3395" s="625" t="str">
        <f>[1]Database!$A3395</f>
        <v>DMCO-4333</v>
      </c>
      <c r="J3395" s="329" t="str">
        <f ca="1">IFERROR(VLOOKUP(ROWS($J$2:J3395),$A$2:$B$7000,2,0),"")</f>
        <v>DMCO-4300</v>
      </c>
    </row>
    <row r="3396" spans="1:10">
      <c r="A3396" s="330">
        <f ca="1">IF(ISNUMBER(SEARCH($L$2,[1]Database!$A3396)),MAX($A$1:A3395)+1,0)</f>
        <v>3392</v>
      </c>
      <c r="B3396" s="625" t="str">
        <f>[1]Database!$A3396</f>
        <v>DMCO-4330</v>
      </c>
      <c r="J3396" s="329" t="str">
        <f ca="1">IFERROR(VLOOKUP(ROWS($J$2:J3396),$A$2:$B$7000,2,0),"")</f>
        <v>DMCO-45</v>
      </c>
    </row>
    <row r="3397" spans="1:10">
      <c r="A3397" s="330">
        <f ca="1">IF(ISNUMBER(SEARCH($L$2,[1]Database!$A3397)),MAX($A$1:A3396)+1,0)</f>
        <v>3393</v>
      </c>
      <c r="B3397" s="625" t="str">
        <f>[1]Database!$A3397</f>
        <v>DMCO-43</v>
      </c>
      <c r="J3397" s="329" t="str">
        <f ca="1">IFERROR(VLOOKUP(ROWS($J$2:J3397),$A$2:$B$7000,2,0),"")</f>
        <v>CLX-2IND</v>
      </c>
    </row>
    <row r="3398" spans="1:10">
      <c r="A3398" s="330">
        <f ca="1">IF(ISNUMBER(SEARCH($L$2,[1]Database!$A3398)),MAX($A$1:A3397)+1,0)</f>
        <v>3394</v>
      </c>
      <c r="B3398" s="625" t="str">
        <f>[1]Database!$A3398</f>
        <v>DMCO-4300</v>
      </c>
      <c r="J3398" s="329" t="str">
        <f ca="1">IFERROR(VLOOKUP(ROWS($J$2:J3398),$A$2:$B$7000,2,0),"")</f>
        <v>CLXI-2IND</v>
      </c>
    </row>
    <row r="3399" spans="1:10">
      <c r="A3399" s="330">
        <f ca="1">IF(ISNUMBER(SEARCH($L$2,[1]Database!$A3399)),MAX($A$1:A3398)+1,0)</f>
        <v>3395</v>
      </c>
      <c r="B3399" s="625" t="str">
        <f>[1]Database!$A3399</f>
        <v>DMCO-45</v>
      </c>
      <c r="J3399" s="329" t="str">
        <f ca="1">IFERROR(VLOOKUP(ROWS($J$2:J3399),$A$2:$B$7000,2,0),"")</f>
        <v>CLX-2DIM2</v>
      </c>
    </row>
    <row r="3400" spans="1:10">
      <c r="A3400" s="330">
        <f ca="1">IF(ISNUMBER(SEARCH($L$2,[1]Database!$A3400)),MAX($A$1:A3399)+1,0)</f>
        <v>3396</v>
      </c>
      <c r="B3400" s="625" t="str">
        <f>[1]Database!$A3400</f>
        <v>CLX-2IND</v>
      </c>
      <c r="J3400" s="329" t="str">
        <f ca="1">IFERROR(VLOOKUP(ROWS($J$2:J3400),$A$2:$B$7000,2,0),"")</f>
        <v>CLXI-2DIM2</v>
      </c>
    </row>
    <row r="3401" spans="1:10">
      <c r="A3401" s="330">
        <f ca="1">IF(ISNUMBER(SEARCH($L$2,[1]Database!$A3401)),MAX($A$1:A3400)+1,0)</f>
        <v>3397</v>
      </c>
      <c r="B3401" s="625" t="str">
        <f>[1]Database!$A3401</f>
        <v>CLXI-2IND</v>
      </c>
      <c r="J3401" s="329" t="str">
        <f ca="1">IFERROR(VLOOKUP(ROWS($J$2:J3401),$A$2:$B$7000,2,0),"")</f>
        <v>GLD-DALI-LED-S-2X50W</v>
      </c>
    </row>
    <row r="3402" spans="1:10">
      <c r="A3402" s="330">
        <f ca="1">IF(ISNUMBER(SEARCH($L$2,[1]Database!$A3402)),MAX($A$1:A3401)+1,0)</f>
        <v>3398</v>
      </c>
      <c r="B3402" s="625" t="str">
        <f>[1]Database!$A3402</f>
        <v>CLX-2DIM2</v>
      </c>
      <c r="J3402" s="329" t="str">
        <f ca="1">IFERROR(VLOOKUP(ROWS($J$2:J3402),$A$2:$B$7000,2,0),"")</f>
        <v>GLD-DALI-LED-L-2X50W</v>
      </c>
    </row>
    <row r="3403" spans="1:10">
      <c r="A3403" s="330">
        <f ca="1">IF(ISNUMBER(SEARCH($L$2,[1]Database!$A3403)),MAX($A$1:A3402)+1,0)</f>
        <v>3399</v>
      </c>
      <c r="B3403" s="625" t="str">
        <f>[1]Database!$A3403</f>
        <v>CLXI-2DIM2</v>
      </c>
      <c r="J3403" s="329" t="str">
        <f ca="1">IFERROR(VLOOKUP(ROWS($J$2:J3403),$A$2:$B$7000,2,0),"")</f>
        <v>GLD-DALI-LED-S-2X100W</v>
      </c>
    </row>
    <row r="3404" spans="1:10">
      <c r="A3404" s="330">
        <f ca="1">IF(ISNUMBER(SEARCH($L$2,[1]Database!$A3404)),MAX($A$1:A3403)+1,0)</f>
        <v>3400</v>
      </c>
      <c r="B3404" s="625" t="str">
        <f>[1]Database!$A3404</f>
        <v>GLD-DALI-LED-S-2X50W</v>
      </c>
      <c r="J3404" s="329" t="str">
        <f ca="1">IFERROR(VLOOKUP(ROWS($J$2:J3404),$A$2:$B$7000,2,0),"")</f>
        <v>GLD-DALI-LED-L-2X100W</v>
      </c>
    </row>
    <row r="3405" spans="1:10">
      <c r="A3405" s="330">
        <f ca="1">IF(ISNUMBER(SEARCH($L$2,[1]Database!$A3405)),MAX($A$1:A3404)+1,0)</f>
        <v>3401</v>
      </c>
      <c r="B3405" s="625" t="str">
        <f>[1]Database!$A3405</f>
        <v>GLD-DALI-LED-L-2X50W</v>
      </c>
      <c r="J3405" s="329" t="str">
        <f ca="1">IFERROR(VLOOKUP(ROWS($J$2:J3405),$A$2:$B$7000,2,0),"")</f>
        <v>PW-2407RU</v>
      </c>
    </row>
    <row r="3406" spans="1:10">
      <c r="A3406" s="330">
        <f ca="1">IF(ISNUMBER(SEARCH($L$2,[1]Database!$A3406)),MAX($A$1:A3405)+1,0)</f>
        <v>3402</v>
      </c>
      <c r="B3406" s="625" t="str">
        <f>[1]Database!$A3406</f>
        <v>GLD-DALI-LED-S-2X100W</v>
      </c>
      <c r="J3406" s="329" t="str">
        <f ca="1">IFERROR(VLOOKUP(ROWS($J$2:J3406),$A$2:$B$7000,2,0),"")</f>
        <v>QM-MD16X16</v>
      </c>
    </row>
    <row r="3407" spans="1:10">
      <c r="A3407" s="330">
        <f ca="1">IF(ISNUMBER(SEARCH($L$2,[1]Database!$A3407)),MAX($A$1:A3406)+1,0)</f>
        <v>3403</v>
      </c>
      <c r="B3407" s="625" t="str">
        <f>[1]Database!$A3407</f>
        <v>GLD-DALI-LED-L-2X100W</v>
      </c>
      <c r="J3407" s="329" t="str">
        <f ca="1">IFERROR(VLOOKUP(ROWS($J$2:J3407),$A$2:$B$7000,2,0),"")</f>
        <v>CEN-RGBHVHB16X16</v>
      </c>
    </row>
    <row r="3408" spans="1:10">
      <c r="A3408" s="330">
        <f ca="1">IF(ISNUMBER(SEARCH($L$2,[1]Database!$A3408)),MAX($A$1:A3407)+1,0)</f>
        <v>3404</v>
      </c>
      <c r="B3408" s="625" t="str">
        <f>[1]Database!$A3408</f>
        <v>PW-2407RU</v>
      </c>
      <c r="J3408" s="329" t="str">
        <f ca="1">IFERROR(VLOOKUP(ROWS($J$2:J3408),$A$2:$B$7000,2,0),"")</f>
        <v>DM-MD16X16</v>
      </c>
    </row>
    <row r="3409" spans="1:10">
      <c r="A3409" s="330">
        <f ca="1">IF(ISNUMBER(SEARCH($L$2,[1]Database!$A3409)),MAX($A$1:A3408)+1,0)</f>
        <v>3405</v>
      </c>
      <c r="B3409" s="625" t="str">
        <f>[1]Database!$A3409</f>
        <v>QM-MD16X16</v>
      </c>
      <c r="J3409" s="329" t="str">
        <f ca="1">IFERROR(VLOOKUP(ROWS($J$2:J3409),$A$2:$B$7000,2,0),"")</f>
        <v>DM-MD16X16-RPS</v>
      </c>
    </row>
    <row r="3410" spans="1:10">
      <c r="A3410" s="330">
        <f ca="1">IF(ISNUMBER(SEARCH($L$2,[1]Database!$A3410)),MAX($A$1:A3409)+1,0)</f>
        <v>3406</v>
      </c>
      <c r="B3410" s="625" t="str">
        <f>[1]Database!$A3410</f>
        <v>CEN-RGBHVHB16X16</v>
      </c>
      <c r="J3410" s="329" t="str">
        <f ca="1">IFERROR(VLOOKUP(ROWS($J$2:J3410),$A$2:$B$7000,2,0),"")</f>
        <v>DM-PSU-16</v>
      </c>
    </row>
    <row r="3411" spans="1:10">
      <c r="A3411" s="330">
        <f ca="1">IF(ISNUMBER(SEARCH($L$2,[1]Database!$A3411)),MAX($A$1:A3410)+1,0)</f>
        <v>3407</v>
      </c>
      <c r="B3411" s="625" t="str">
        <f>[1]Database!$A3411</f>
        <v>DM-MD16X16</v>
      </c>
      <c r="J3411" s="329" t="str">
        <f ca="1">IFERROR(VLOOKUP(ROWS($J$2:J3411),$A$2:$B$7000,2,0),"")</f>
        <v>CEN-SWPOE-16</v>
      </c>
    </row>
    <row r="3412" spans="1:10">
      <c r="A3412" s="330">
        <f ca="1">IF(ISNUMBER(SEARCH($L$2,[1]Database!$A3412)),MAX($A$1:A3411)+1,0)</f>
        <v>3408</v>
      </c>
      <c r="B3412" s="625" t="str">
        <f>[1]Database!$A3412</f>
        <v>DM-MD16X16-RPS</v>
      </c>
      <c r="J3412" s="329" t="str">
        <f ca="1">IFERROR(VLOOKUP(ROWS($J$2:J3412),$A$2:$B$7000,2,0),"")</f>
        <v>CNPI-16B</v>
      </c>
    </row>
    <row r="3413" spans="1:10">
      <c r="A3413" s="330">
        <f ca="1">IF(ISNUMBER(SEARCH($L$2,[1]Database!$A3413)),MAX($A$1:A3412)+1,0)</f>
        <v>3409</v>
      </c>
      <c r="B3413" s="625" t="str">
        <f>[1]Database!$A3413</f>
        <v>DM-PSU-16</v>
      </c>
      <c r="J3413" s="329" t="str">
        <f ca="1">IFERROR(VLOOKUP(ROWS($J$2:J3413),$A$2:$B$7000,2,0),"")</f>
        <v>CNXRY-16</v>
      </c>
    </row>
    <row r="3414" spans="1:10">
      <c r="A3414" s="330">
        <f ca="1">IF(ISNUMBER(SEARCH($L$2,[1]Database!$A3414)),MAX($A$1:A3413)+1,0)</f>
        <v>3410</v>
      </c>
      <c r="B3414" s="625" t="str">
        <f>[1]Database!$A3414</f>
        <v>CEN-SWPOE-16</v>
      </c>
      <c r="J3414" s="329" t="str">
        <f ca="1">IFERROR(VLOOKUP(ROWS($J$2:J3414),$A$2:$B$7000,2,0),"")</f>
        <v>CNXIO-16</v>
      </c>
    </row>
    <row r="3415" spans="1:10">
      <c r="A3415" s="330">
        <f ca="1">IF(ISNUMBER(SEARCH($L$2,[1]Database!$A3415)),MAX($A$1:A3414)+1,0)</f>
        <v>3411</v>
      </c>
      <c r="B3415" s="625" t="str">
        <f>[1]Database!$A3415</f>
        <v>CNPI-16B</v>
      </c>
      <c r="J3415" s="329" t="str">
        <f ca="1">IFERROR(VLOOKUP(ROWS($J$2:J3415),$A$2:$B$7000,2,0),"")</f>
        <v>CNRFHT-15A</v>
      </c>
    </row>
    <row r="3416" spans="1:10">
      <c r="A3416" s="330">
        <f ca="1">IF(ISNUMBER(SEARCH($L$2,[1]Database!$A3416)),MAX($A$1:A3415)+1,0)</f>
        <v>3412</v>
      </c>
      <c r="B3416" s="625" t="str">
        <f>[1]Database!$A3416</f>
        <v>CNXRY-16</v>
      </c>
      <c r="J3416" s="329" t="str">
        <f ca="1">IFERROR(VLOOKUP(ROWS($J$2:J3416),$A$2:$B$7000,2,0),"")</f>
        <v>GLS-EM-CTI-3P15</v>
      </c>
    </row>
    <row r="3417" spans="1:10">
      <c r="A3417" s="330">
        <f ca="1">IF(ISNUMBER(SEARCH($L$2,[1]Database!$A3417)),MAX($A$1:A3416)+1,0)</f>
        <v>3413</v>
      </c>
      <c r="B3417" s="625" t="str">
        <f>[1]Database!$A3417</f>
        <v>CNXIO-16</v>
      </c>
      <c r="J3417" s="329" t="str">
        <f ca="1">IFERROR(VLOOKUP(ROWS($J$2:J3417),$A$2:$B$7000,2,0),"")</f>
        <v>GLS-EM-CTI-2P15</v>
      </c>
    </row>
    <row r="3418" spans="1:10">
      <c r="A3418" s="330">
        <f ca="1">IF(ISNUMBER(SEARCH($L$2,[1]Database!$A3418)),MAX($A$1:A3417)+1,0)</f>
        <v>3414</v>
      </c>
      <c r="B3418" s="625" t="str">
        <f>[1]Database!$A3418</f>
        <v>CNRFHT-15A</v>
      </c>
      <c r="J3418" s="329" t="str">
        <f ca="1">IFERROR(VLOOKUP(ROWS($J$2:J3418),$A$2:$B$7000,2,0),"")</f>
        <v>CEN-RGBHVHB12X8</v>
      </c>
    </row>
    <row r="3419" spans="1:10">
      <c r="A3419" s="330">
        <f ca="1">IF(ISNUMBER(SEARCH($L$2,[1]Database!$A3419)),MAX($A$1:A3418)+1,0)</f>
        <v>3415</v>
      </c>
      <c r="B3419" s="625" t="str">
        <f>[1]Database!$A3419</f>
        <v>GLS-EM-CTI-3P15</v>
      </c>
      <c r="J3419" s="329" t="str">
        <f ca="1">IFERROR(VLOOKUP(ROWS($J$2:J3419),$A$2:$B$7000,2,0),"")</f>
        <v>CEN-RGBHV12X4</v>
      </c>
    </row>
    <row r="3420" spans="1:10">
      <c r="A3420" s="330">
        <f ca="1">IF(ISNUMBER(SEARCH($L$2,[1]Database!$A3420)),MAX($A$1:A3419)+1,0)</f>
        <v>3416</v>
      </c>
      <c r="B3420" s="625" t="str">
        <f>[1]Database!$A3420</f>
        <v>GLS-EM-CTI-2P15</v>
      </c>
      <c r="J3420" s="329" t="str">
        <f ca="1">IFERROR(VLOOKUP(ROWS($J$2:J3420),$A$2:$B$7000,2,0),"")</f>
        <v>CEN-RGBHVHB12X4</v>
      </c>
    </row>
    <row r="3421" spans="1:10">
      <c r="A3421" s="330">
        <f ca="1">IF(ISNUMBER(SEARCH($L$2,[1]Database!$A3421)),MAX($A$1:A3420)+1,0)</f>
        <v>3417</v>
      </c>
      <c r="B3421" s="625" t="str">
        <f>[1]Database!$A3421</f>
        <v>CEN-RGBHVHB12X8</v>
      </c>
      <c r="J3421" s="329" t="str">
        <f ca="1">IFERROR(VLOOKUP(ROWS($J$2:J3421),$A$2:$B$7000,2,0),"")</f>
        <v>DM-MD128X128</v>
      </c>
    </row>
    <row r="3422" spans="1:10">
      <c r="A3422" s="330">
        <f ca="1">IF(ISNUMBER(SEARCH($L$2,[1]Database!$A3422)),MAX($A$1:A3421)+1,0)</f>
        <v>3418</v>
      </c>
      <c r="B3422" s="625" t="str">
        <f>[1]Database!$A3422</f>
        <v>CEN-RGBHV12X4</v>
      </c>
      <c r="J3422" s="329" t="str">
        <f ca="1">IFERROR(VLOOKUP(ROWS($J$2:J3422),$A$2:$B$7000,2,0),"")</f>
        <v>GLD-DALI-LED-S-1X100W</v>
      </c>
    </row>
    <row r="3423" spans="1:10">
      <c r="A3423" s="330">
        <f ca="1">IF(ISNUMBER(SEARCH($L$2,[1]Database!$A3423)),MAX($A$1:A3422)+1,0)</f>
        <v>3419</v>
      </c>
      <c r="B3423" s="625" t="str">
        <f>[1]Database!$A3423</f>
        <v>CEN-RGBHVHB12X4</v>
      </c>
      <c r="J3423" s="329" t="str">
        <f ca="1">IFERROR(VLOOKUP(ROWS($J$2:J3423),$A$2:$B$7000,2,0),"")</f>
        <v>GLD-DALI-LED-L-1X100W</v>
      </c>
    </row>
    <row r="3424" spans="1:10">
      <c r="A3424" s="330">
        <f ca="1">IF(ISNUMBER(SEARCH($L$2,[1]Database!$A3424)),MAX($A$1:A3423)+1,0)</f>
        <v>3420</v>
      </c>
      <c r="B3424" s="625" t="str">
        <f>[1]Database!$A3424</f>
        <v>DM-MD128X128</v>
      </c>
      <c r="J3424" s="329" t="str">
        <f ca="1">IFERROR(VLOOKUP(ROWS($J$2:J3424),$A$2:$B$7000,2,0),"")</f>
        <v>GLD-LV-LED-S-1X100W</v>
      </c>
    </row>
    <row r="3425" spans="1:10">
      <c r="A3425" s="330">
        <f ca="1">IF(ISNUMBER(SEARCH($L$2,[1]Database!$A3425)),MAX($A$1:A3424)+1,0)</f>
        <v>3421</v>
      </c>
      <c r="B3425" s="625" t="str">
        <f>[1]Database!$A3425</f>
        <v>GLD-DALI-LED-S-1X100W</v>
      </c>
      <c r="J3425" s="329" t="str">
        <f ca="1">IFERROR(VLOOKUP(ROWS($J$2:J3425),$A$2:$B$7000,2,0),"")</f>
        <v>GLD-LV-LED-L-1X100W</v>
      </c>
    </row>
    <row r="3426" spans="1:10">
      <c r="A3426" s="330">
        <f ca="1">IF(ISNUMBER(SEARCH($L$2,[1]Database!$A3426)),MAX($A$1:A3425)+1,0)</f>
        <v>3422</v>
      </c>
      <c r="B3426" s="625" t="str">
        <f>[1]Database!$A3426</f>
        <v>GLD-DALI-LED-L-1X100W</v>
      </c>
      <c r="J3426" s="329" t="str">
        <f ca="1">IFERROR(VLOOKUP(ROWS($J$2:J3426),$A$2:$B$7000,2,0),"")</f>
        <v>TSW-1050-W-S</v>
      </c>
    </row>
    <row r="3427" spans="1:10">
      <c r="A3427" s="330">
        <f ca="1">IF(ISNUMBER(SEARCH($L$2,[1]Database!$A3427)),MAX($A$1:A3426)+1,0)</f>
        <v>3423</v>
      </c>
      <c r="B3427" s="625" t="str">
        <f>[1]Database!$A3427</f>
        <v>GLD-LV-LED-S-1X100W</v>
      </c>
      <c r="J3427" s="329" t="str">
        <f ca="1">IFERROR(VLOOKUP(ROWS($J$2:J3427),$A$2:$B$7000,2,0),"")</f>
        <v>TSW-1052-W-S</v>
      </c>
    </row>
    <row r="3428" spans="1:10">
      <c r="A3428" s="330">
        <f ca="1">IF(ISNUMBER(SEARCH($L$2,[1]Database!$A3428)),MAX($A$1:A3427)+1,0)</f>
        <v>3424</v>
      </c>
      <c r="B3428" s="625" t="str">
        <f>[1]Database!$A3428</f>
        <v>GLD-LV-LED-L-1X100W</v>
      </c>
      <c r="J3428" s="329" t="str">
        <f ca="1">IFERROR(VLOOKUP(ROWS($J$2:J3428),$A$2:$B$7000,2,0),"")</f>
        <v>TSW-1050-B-S</v>
      </c>
    </row>
    <row r="3429" spans="1:10">
      <c r="A3429" s="330">
        <f ca="1">IF(ISNUMBER(SEARCH($L$2,[1]Database!$A3429)),MAX($A$1:A3428)+1,0)</f>
        <v>3425</v>
      </c>
      <c r="B3429" s="625" t="str">
        <f>[1]Database!$A3429</f>
        <v>TSW-1050-W-S</v>
      </c>
      <c r="J3429" s="329" t="str">
        <f ca="1">IFERROR(VLOOKUP(ROWS($J$2:J3429),$A$2:$B$7000,2,0),"")</f>
        <v>TSW-1052-B-S</v>
      </c>
    </row>
    <row r="3430" spans="1:10">
      <c r="A3430" s="330">
        <f ca="1">IF(ISNUMBER(SEARCH($L$2,[1]Database!$A3430)),MAX($A$1:A3429)+1,0)</f>
        <v>3426</v>
      </c>
      <c r="B3430" s="625" t="str">
        <f>[1]Database!$A3430</f>
        <v>TSW-1052-W-S</v>
      </c>
      <c r="J3430" s="329" t="str">
        <f ca="1">IFERROR(VLOOKUP(ROWS($J$2:J3430),$A$2:$B$7000,2,0),"")</f>
        <v>TPSBLOCK-10</v>
      </c>
    </row>
    <row r="3431" spans="1:10">
      <c r="A3431" s="330">
        <f ca="1">IF(ISNUMBER(SEARCH($L$2,[1]Database!$A3431)),MAX($A$1:A3430)+1,0)</f>
        <v>3427</v>
      </c>
      <c r="B3431" s="625" t="str">
        <f>[1]Database!$A3431</f>
        <v>TSW-1050-B-S</v>
      </c>
      <c r="J3431" s="329" t="str">
        <f ca="1">IFERROR(VLOOKUP(ROWS($J$2:J3431),$A$2:$B$7000,2,0),"")</f>
        <v>WMKB-1000L</v>
      </c>
    </row>
    <row r="3432" spans="1:10">
      <c r="A3432" s="330">
        <f ca="1">IF(ISNUMBER(SEARCH($L$2,[1]Database!$A3432)),MAX($A$1:A3431)+1,0)</f>
        <v>3428</v>
      </c>
      <c r="B3432" s="625" t="str">
        <f>[1]Database!$A3432</f>
        <v>TSW-1052-B-S</v>
      </c>
      <c r="J3432" s="329" t="str">
        <f ca="1">IFERROR(VLOOKUP(ROWS($J$2:J3432),$A$2:$B$7000,2,0),"")</f>
        <v>WMKB-6L</v>
      </c>
    </row>
    <row r="3433" spans="1:10">
      <c r="A3433" s="330">
        <f ca="1">IF(ISNUMBER(SEARCH($L$2,[1]Database!$A3433)),MAX($A$1:A3432)+1,0)</f>
        <v>3429</v>
      </c>
      <c r="B3433" s="625" t="str">
        <f>[1]Database!$A3433</f>
        <v>TPSBLOCK-10</v>
      </c>
      <c r="J3433" s="329" t="str">
        <f ca="1">IFERROR(VLOOKUP(ROWS($J$2:J3433),$A$2:$B$7000,2,0),"")</f>
        <v>ANT-EXT-10</v>
      </c>
    </row>
    <row r="3434" spans="1:10">
      <c r="A3434" s="330">
        <f ca="1">IF(ISNUMBER(SEARCH($L$2,[1]Database!$A3434)),MAX($A$1:A3433)+1,0)</f>
        <v>3430</v>
      </c>
      <c r="B3434" s="625" t="str">
        <f>[1]Database!$A3434</f>
        <v>WMKB-1000L</v>
      </c>
      <c r="J3434" s="329" t="str">
        <f ca="1">IFERROR(VLOOKUP(ROWS($J$2:J3434),$A$2:$B$7000,2,0),"")</f>
        <v>HD-DA-2</v>
      </c>
    </row>
    <row r="3435" spans="1:10">
      <c r="A3435" s="330">
        <f ca="1">IF(ISNUMBER(SEARCH($L$2,[1]Database!$A3435)),MAX($A$1:A3434)+1,0)</f>
        <v>3431</v>
      </c>
      <c r="B3435" s="625" t="str">
        <f>[1]Database!$A3435</f>
        <v>WMKB-6L</v>
      </c>
      <c r="J3435" s="329" t="str">
        <f ca="1">IFERROR(VLOOKUP(ROWS($J$2:J3435),$A$2:$B$7000,2,0),"")</f>
        <v>B-G1-WPK</v>
      </c>
    </row>
    <row r="3436" spans="1:10">
      <c r="A3436" s="330">
        <f ca="1">IF(ISNUMBER(SEARCH($L$2,[1]Database!$A3436)),MAX($A$1:A3435)+1,0)</f>
        <v>3432</v>
      </c>
      <c r="B3436" s="625" t="str">
        <f>[1]Database!$A3436</f>
        <v>ANT-EXT-10</v>
      </c>
      <c r="J3436" s="329" t="str">
        <f ca="1">IFERROR(VLOOKUP(ROWS($J$2:J3436),$A$2:$B$7000,2,0),"")</f>
        <v>B-G1-FP-S/STEEL</v>
      </c>
    </row>
    <row r="3437" spans="1:10">
      <c r="A3437" s="330">
        <f ca="1">IF(ISNUMBER(SEARCH($L$2,[1]Database!$A3437)),MAX($A$1:A3436)+1,0)</f>
        <v>3433</v>
      </c>
      <c r="B3437" s="625" t="str">
        <f>[1]Database!$A3437</f>
        <v>HD-DA-2</v>
      </c>
      <c r="J3437" s="329" t="str">
        <f ca="1">IFERROR(VLOOKUP(ROWS($J$2:J3437),$A$2:$B$7000,2,0),"")</f>
        <v>B-G1-FP-PRIMED</v>
      </c>
    </row>
    <row r="3438" spans="1:10">
      <c r="A3438" s="330">
        <f ca="1">IF(ISNUMBER(SEARCH($L$2,[1]Database!$A3438)),MAX($A$1:A3437)+1,0)</f>
        <v>3434</v>
      </c>
      <c r="B3438" s="625" t="str">
        <f>[1]Database!$A3438</f>
        <v>B-G1-WPK</v>
      </c>
      <c r="J3438" s="329" t="str">
        <f ca="1">IFERROR(VLOOKUP(ROWS($J$2:J3438),$A$2:$B$7000,2,0),"")</f>
        <v>B-G1-FP-P/GLD</v>
      </c>
    </row>
    <row r="3439" spans="1:10">
      <c r="A3439" s="330">
        <f ca="1">IF(ISNUMBER(SEARCH($L$2,[1]Database!$A3439)),MAX($A$1:A3438)+1,0)</f>
        <v>3435</v>
      </c>
      <c r="B3439" s="625" t="str">
        <f>[1]Database!$A3439</f>
        <v>B-G1-FP-S/STEEL</v>
      </c>
      <c r="J3439" s="329" t="str">
        <f ca="1">IFERROR(VLOOKUP(ROWS($J$2:J3439),$A$2:$B$7000,2,0),"")</f>
        <v>B-G1-FP-P/BRASS</v>
      </c>
    </row>
    <row r="3440" spans="1:10">
      <c r="A3440" s="330">
        <f ca="1">IF(ISNUMBER(SEARCH($L$2,[1]Database!$A3440)),MAX($A$1:A3439)+1,0)</f>
        <v>3436</v>
      </c>
      <c r="B3440" s="625" t="str">
        <f>[1]Database!$A3440</f>
        <v>B-G1-FP-PRIMED</v>
      </c>
      <c r="J3440" s="329" t="str">
        <f ca="1">IFERROR(VLOOKUP(ROWS($J$2:J3440),$A$2:$B$7000,2,0),"")</f>
        <v>B-G1-FP-P/BLK</v>
      </c>
    </row>
    <row r="3441" spans="1:10">
      <c r="A3441" s="330">
        <f ca="1">IF(ISNUMBER(SEARCH($L$2,[1]Database!$A3441)),MAX($A$1:A3440)+1,0)</f>
        <v>3437</v>
      </c>
      <c r="B3441" s="625" t="str">
        <f>[1]Database!$A3441</f>
        <v>B-G1-FP-P/GLD</v>
      </c>
      <c r="J3441" s="329" t="str">
        <f ca="1">IFERROR(VLOOKUP(ROWS($J$2:J3441),$A$2:$B$7000,2,0),"")</f>
        <v>B-G1-FP-BR/GLD</v>
      </c>
    </row>
    <row r="3442" spans="1:10">
      <c r="A3442" s="330">
        <f ca="1">IF(ISNUMBER(SEARCH($L$2,[1]Database!$A3442)),MAX($A$1:A3441)+1,0)</f>
        <v>3438</v>
      </c>
      <c r="B3442" s="625" t="str">
        <f>[1]Database!$A3442</f>
        <v>B-G1-FP-P/BRASS</v>
      </c>
      <c r="J3442" s="329" t="str">
        <f ca="1">IFERROR(VLOOKUP(ROWS($J$2:J3442),$A$2:$B$7000,2,0),"")</f>
        <v>B-G1-FP-BLK/CHRM</v>
      </c>
    </row>
    <row r="3443" spans="1:10">
      <c r="A3443" s="330">
        <f ca="1">IF(ISNUMBER(SEARCH($L$2,[1]Database!$A3443)),MAX($A$1:A3442)+1,0)</f>
        <v>3439</v>
      </c>
      <c r="B3443" s="625" t="str">
        <f>[1]Database!$A3443</f>
        <v>B-G1-FP-P/BLK</v>
      </c>
      <c r="J3443" s="329" t="str">
        <f ca="1">IFERROR(VLOOKUP(ROWS($J$2:J3443),$A$2:$B$7000,2,0),"")</f>
        <v>B-G1-FPAR-W-T</v>
      </c>
    </row>
    <row r="3444" spans="1:10">
      <c r="A3444" s="330">
        <f ca="1">IF(ISNUMBER(SEARCH($L$2,[1]Database!$A3444)),MAX($A$1:A3443)+1,0)</f>
        <v>3440</v>
      </c>
      <c r="B3444" s="625" t="str">
        <f>[1]Database!$A3444</f>
        <v>B-G1-FP-BR/GLD</v>
      </c>
      <c r="J3444" s="329" t="str">
        <f ca="1">IFERROR(VLOOKUP(ROWS($J$2:J3444),$A$2:$B$7000,2,0),"")</f>
        <v>B-G1-FPAR-UF</v>
      </c>
    </row>
    <row r="3445" spans="1:10">
      <c r="A3445" s="330">
        <f ca="1">IF(ISNUMBER(SEARCH($L$2,[1]Database!$A3445)),MAX($A$1:A3444)+1,0)</f>
        <v>3441</v>
      </c>
      <c r="B3445" s="625" t="str">
        <f>[1]Database!$A3445</f>
        <v>B-G1-FP-BLK/CHRM</v>
      </c>
      <c r="J3445" s="329" t="str">
        <f ca="1">IFERROR(VLOOKUP(ROWS($J$2:J3445),$A$2:$B$7000,2,0),"")</f>
        <v>B-G1-FPAR-S/STEEL</v>
      </c>
    </row>
    <row r="3446" spans="1:10">
      <c r="A3446" s="330">
        <f ca="1">IF(ISNUMBER(SEARCH($L$2,[1]Database!$A3446)),MAX($A$1:A3445)+1,0)</f>
        <v>3442</v>
      </c>
      <c r="B3446" s="625" t="str">
        <f>[1]Database!$A3446</f>
        <v>B-G1-FPAR-W-T</v>
      </c>
      <c r="J3446" s="329" t="str">
        <f ca="1">IFERROR(VLOOKUP(ROWS($J$2:J3446),$A$2:$B$7000,2,0),"")</f>
        <v>B-G1-FPAR-LAT-T</v>
      </c>
    </row>
    <row r="3447" spans="1:10">
      <c r="A3447" s="330">
        <f ca="1">IF(ISNUMBER(SEARCH($L$2,[1]Database!$A3447)),MAX($A$1:A3446)+1,0)</f>
        <v>3443</v>
      </c>
      <c r="B3447" s="625" t="str">
        <f>[1]Database!$A3447</f>
        <v>B-G1-FPAR-UF</v>
      </c>
      <c r="J3447" s="329" t="str">
        <f ca="1">IFERROR(VLOOKUP(ROWS($J$2:J3447),$A$2:$B$7000,2,0),"")</f>
        <v>B-G1-FPAR-DSK-T</v>
      </c>
    </row>
    <row r="3448" spans="1:10">
      <c r="A3448" s="330">
        <f ca="1">IF(ISNUMBER(SEARCH($L$2,[1]Database!$A3448)),MAX($A$1:A3447)+1,0)</f>
        <v>3444</v>
      </c>
      <c r="B3448" s="625" t="str">
        <f>[1]Database!$A3448</f>
        <v>B-G1-FPAR-S/STEEL</v>
      </c>
      <c r="J3448" s="329" t="str">
        <f ca="1">IFERROR(VLOOKUP(ROWS($J$2:J3448),$A$2:$B$7000,2,0),"")</f>
        <v>B-G1-FPAR-A/BLK</v>
      </c>
    </row>
    <row r="3449" spans="1:10">
      <c r="A3449" s="330">
        <f ca="1">IF(ISNUMBER(SEARCH($L$2,[1]Database!$A3449)),MAX($A$1:A3448)+1,0)</f>
        <v>3445</v>
      </c>
      <c r="B3449" s="625" t="str">
        <f>[1]Database!$A3449</f>
        <v>B-G1-FPAR-LAT-T</v>
      </c>
      <c r="J3449" s="329" t="str">
        <f ca="1">IFERROR(VLOOKUP(ROWS($J$2:J3449),$A$2:$B$7000,2,0),"")</f>
        <v>B-G1-FPAR-A-T</v>
      </c>
    </row>
    <row r="3450" spans="1:10">
      <c r="A3450" s="330">
        <f ca="1">IF(ISNUMBER(SEARCH($L$2,[1]Database!$A3450)),MAX($A$1:A3449)+1,0)</f>
        <v>3446</v>
      </c>
      <c r="B3450" s="625" t="str">
        <f>[1]Database!$A3450</f>
        <v>B-G1-FPAR-DSK-T</v>
      </c>
      <c r="J3450" s="329" t="str">
        <f ca="1">IFERROR(VLOOKUP(ROWS($J$2:J3450),$A$2:$B$7000,2,0),"")</f>
        <v>QM-DA-8</v>
      </c>
    </row>
    <row r="3451" spans="1:10">
      <c r="A3451" s="330">
        <f ca="1">IF(ISNUMBER(SEARCH($L$2,[1]Database!$A3451)),MAX($A$1:A3450)+1,0)</f>
        <v>3447</v>
      </c>
      <c r="B3451" s="625" t="str">
        <f>[1]Database!$A3451</f>
        <v>B-G1-FPAR-A/BLK</v>
      </c>
      <c r="J3451" s="329" t="str">
        <f ca="1">IFERROR(VLOOKUP(ROWS($J$2:J3451),$A$2:$B$7000,2,0),"")</f>
        <v>QM-DA-4</v>
      </c>
    </row>
    <row r="3452" spans="1:10">
      <c r="A3452" s="330">
        <f ca="1">IF(ISNUMBER(SEARCH($L$2,[1]Database!$A3452)),MAX($A$1:A3451)+1,0)</f>
        <v>3448</v>
      </c>
      <c r="B3452" s="625" t="str">
        <f>[1]Database!$A3452</f>
        <v>B-G1-FPAR-A-T</v>
      </c>
      <c r="J3452" s="329" t="str">
        <f ca="1">IFERROR(VLOOKUP(ROWS($J$2:J3452),$A$2:$B$7000,2,0),"")</f>
        <v>QM-DA-2</v>
      </c>
    </row>
    <row r="3453" spans="1:10">
      <c r="A3453" s="330">
        <f ca="1">IF(ISNUMBER(SEARCH($L$2,[1]Database!$A3453)),MAX($A$1:A3452)+1,0)</f>
        <v>3449</v>
      </c>
      <c r="B3453" s="625" t="str">
        <f>[1]Database!$A3453</f>
        <v>QM-DA-8</v>
      </c>
      <c r="J3453" s="329" t="str">
        <f ca="1">IFERROR(VLOOKUP(ROWS($J$2:J3453),$A$2:$B$7000,2,0),"")</f>
        <v>QM-DA-16</v>
      </c>
    </row>
    <row r="3454" spans="1:10">
      <c r="A3454" s="330">
        <f ca="1">IF(ISNUMBER(SEARCH($L$2,[1]Database!$A3454)),MAX($A$1:A3453)+1,0)</f>
        <v>3450</v>
      </c>
      <c r="B3454" s="625" t="str">
        <f>[1]Database!$A3454</f>
        <v>QM-DA-4</v>
      </c>
      <c r="J3454" s="329" t="str">
        <f ca="1">IFERROR(VLOOKUP(ROWS($J$2:J3454),$A$2:$B$7000,2,0),"")</f>
        <v>3100L/4000L-BTNW</v>
      </c>
    </row>
    <row r="3455" spans="1:10">
      <c r="A3455" s="330">
        <f ca="1">IF(ISNUMBER(SEARCH($L$2,[1]Database!$A3455)),MAX($A$1:A3454)+1,0)</f>
        <v>3451</v>
      </c>
      <c r="B3455" s="625" t="str">
        <f>[1]Database!$A3455</f>
        <v>QM-DA-2</v>
      </c>
      <c r="J3455" s="329" t="str">
        <f ca="1">IFERROR(VLOOKUP(ROWS($J$2:J3455),$A$2:$B$7000,2,0),"")</f>
        <v>3100L/4000L-BTNB</v>
      </c>
    </row>
    <row r="3456" spans="1:10">
      <c r="A3456" s="330">
        <f ca="1">IF(ISNUMBER(SEARCH($L$2,[1]Database!$A3456)),MAX($A$1:A3455)+1,0)</f>
        <v>3452</v>
      </c>
      <c r="B3456" s="625" t="str">
        <f>[1]Database!$A3456</f>
        <v>QM-DA-16</v>
      </c>
      <c r="J3456" s="329" t="str">
        <f ca="1">IFERROR(VLOOKUP(ROWS($J$2:J3456),$A$2:$B$7000,2,0),"")</f>
        <v>3100L/4000L-BTNA</v>
      </c>
    </row>
    <row r="3457" spans="1:10">
      <c r="A3457" s="330">
        <f ca="1">IF(ISNUMBER(SEARCH($L$2,[1]Database!$A3457)),MAX($A$1:A3456)+1,0)</f>
        <v>3453</v>
      </c>
      <c r="B3457" s="625" t="str">
        <f>[1]Database!$A3457</f>
        <v>3100L/4000L-BTNW</v>
      </c>
      <c r="J3457" s="329" t="str">
        <f ca="1">IFERROR(VLOOKUP(ROWS($J$2:J3457),$A$2:$B$7000,2,0),"")</f>
        <v>DCi 8|300N</v>
      </c>
    </row>
    <row r="3458" spans="1:10">
      <c r="A3458" s="330">
        <f ca="1">IF(ISNUMBER(SEARCH($L$2,[1]Database!$A3458)),MAX($A$1:A3457)+1,0)</f>
        <v>3454</v>
      </c>
      <c r="B3458" s="625" t="str">
        <f>[1]Database!$A3458</f>
        <v>3100L/4000L-BTNB</v>
      </c>
      <c r="J3458" s="329" t="str">
        <f ca="1">IFERROR(VLOOKUP(ROWS($J$2:J3458),$A$2:$B$7000,2,0),"")</f>
        <v>DCi 8|600N</v>
      </c>
    </row>
    <row r="3459" spans="1:10">
      <c r="A3459" s="330">
        <f ca="1">IF(ISNUMBER(SEARCH($L$2,[1]Database!$A3459)),MAX($A$1:A3458)+1,0)</f>
        <v>3455</v>
      </c>
      <c r="B3459" s="625" t="str">
        <f>[1]Database!$A3459</f>
        <v>3100L/4000L-BTNA</v>
      </c>
      <c r="J3459" s="329" t="str">
        <f ca="1">IFERROR(VLOOKUP(ROWS($J$2:J3459),$A$2:$B$7000,2,0),"")</f>
        <v>DCi 4|300N</v>
      </c>
    </row>
    <row r="3460" spans="1:10">
      <c r="A3460" s="330">
        <f ca="1">IF(ISNUMBER(SEARCH($L$2,[1]Database!$A3460)),MAX($A$1:A3459)+1,0)</f>
        <v>3456</v>
      </c>
      <c r="B3460" s="625" t="str">
        <f>[1]Database!$A3460</f>
        <v>DCi 8|300N</v>
      </c>
      <c r="J3460" s="329" t="str">
        <f ca="1">IFERROR(VLOOKUP(ROWS($J$2:J3460),$A$2:$B$7000,2,0),"")</f>
        <v>DCi 4|600N</v>
      </c>
    </row>
    <row r="3461" spans="1:10">
      <c r="A3461" s="330">
        <f ca="1">IF(ISNUMBER(SEARCH($L$2,[1]Database!$A3461)),MAX($A$1:A3460)+1,0)</f>
        <v>3457</v>
      </c>
      <c r="B3461" s="625" t="str">
        <f>[1]Database!$A3461</f>
        <v>DCi 8|600N</v>
      </c>
      <c r="J3461" s="329" t="str">
        <f ca="1">IFERROR(VLOOKUP(ROWS($J$2:J3461),$A$2:$B$7000,2,0),"")</f>
        <v>DCi 2|300N</v>
      </c>
    </row>
    <row r="3462" spans="1:10">
      <c r="A3462" s="330">
        <f ca="1">IF(ISNUMBER(SEARCH($L$2,[1]Database!$A3462)),MAX($A$1:A3461)+1,0)</f>
        <v>3458</v>
      </c>
      <c r="B3462" s="625" t="str">
        <f>[1]Database!$A3462</f>
        <v>DCi 4|300N</v>
      </c>
      <c r="J3462" s="329" t="str">
        <f ca="1">IFERROR(VLOOKUP(ROWS($J$2:J3462),$A$2:$B$7000,2,0),"")</f>
        <v>DCi 2|600N</v>
      </c>
    </row>
    <row r="3463" spans="1:10">
      <c r="A3463" s="330">
        <f ca="1">IF(ISNUMBER(SEARCH($L$2,[1]Database!$A3463)),MAX($A$1:A3462)+1,0)</f>
        <v>3459</v>
      </c>
      <c r="B3463" s="625" t="str">
        <f>[1]Database!$A3463</f>
        <v>DCi 4|600N</v>
      </c>
      <c r="J3463" s="329" t="str">
        <f ca="1">IFERROR(VLOOKUP(ROWS($J$2:J3463),$A$2:$B$7000,2,0),"")</f>
        <v>20A00-2</v>
      </c>
    </row>
    <row r="3464" spans="1:10">
      <c r="A3464" s="330">
        <f ca="1">IF(ISNUMBER(SEARCH($L$2,[1]Database!$A3464)),MAX($A$1:A3463)+1,0)</f>
        <v>3460</v>
      </c>
      <c r="B3464" s="625" t="str">
        <f>[1]Database!$A3464</f>
        <v>DCi 2|300N</v>
      </c>
      <c r="J3464" s="329" t="str">
        <f ca="1">IFERROR(VLOOKUP(ROWS($J$2:J3464),$A$2:$B$7000,2,0),"")</f>
        <v>20A00-8</v>
      </c>
    </row>
    <row r="3465" spans="1:10">
      <c r="A3465" s="330">
        <f ca="1">IF(ISNUMBER(SEARCH($L$2,[1]Database!$A3465)),MAX($A$1:A3464)+1,0)</f>
        <v>3461</v>
      </c>
      <c r="B3465" s="625" t="str">
        <f>[1]Database!$A3465</f>
        <v>DCi 2|600N</v>
      </c>
      <c r="J3465" s="329" t="str">
        <f ca="1">IFERROR(VLOOKUP(ROWS($J$2:J3465),$A$2:$B$7000,2,0),"")</f>
        <v>33A00-3</v>
      </c>
    </row>
    <row r="3466" spans="1:10">
      <c r="A3466" s="330">
        <f ca="1">IF(ISNUMBER(SEARCH($L$2,[1]Database!$A3466)),MAX($A$1:A3465)+1,0)</f>
        <v>0</v>
      </c>
      <c r="B3466" s="625" t="str">
        <f>[1]Database!$A3466</f>
        <v/>
      </c>
      <c r="J3466" s="329" t="str">
        <f ca="1">IFERROR(VLOOKUP(ROWS($J$2:J3466),$A$2:$B$7000,2,0),"")</f>
        <v>33A00-1</v>
      </c>
    </row>
    <row r="3467" spans="1:10">
      <c r="A3467" s="330">
        <f ca="1">IF(ISNUMBER(SEARCH($L$2,[1]Database!$A3467)),MAX($A$1:A3466)+1,0)</f>
        <v>3462</v>
      </c>
      <c r="B3467" s="625" t="str">
        <f>[1]Database!$A3467</f>
        <v>20A00-2</v>
      </c>
      <c r="J3467" s="329" t="str">
        <f ca="1">IFERROR(VLOOKUP(ROWS($J$2:J3467),$A$2:$B$7000,2,0),"")</f>
        <v>17A00-1</v>
      </c>
    </row>
    <row r="3468" spans="1:10">
      <c r="A3468" s="330">
        <f ca="1">IF(ISNUMBER(SEARCH($L$2,[1]Database!$A3468)),MAX($A$1:A3467)+1,0)</f>
        <v>3463</v>
      </c>
      <c r="B3468" s="625" t="str">
        <f>[1]Database!$A3468</f>
        <v>20A00-8</v>
      </c>
      <c r="J3468" s="329" t="str">
        <f ca="1">IFERROR(VLOOKUP(ROWS($J$2:J3468),$A$2:$B$7000,2,0),"")</f>
        <v>44A03-1</v>
      </c>
    </row>
    <row r="3469" spans="1:10">
      <c r="A3469" s="330">
        <f ca="1">IF(ISNUMBER(SEARCH($L$2,[1]Database!$A3469)),MAX($A$1:A3468)+1,0)</f>
        <v>3464</v>
      </c>
      <c r="B3469" s="625" t="str">
        <f>[1]Database!$A3469</f>
        <v>33A00-3</v>
      </c>
      <c r="J3469" s="329" t="str">
        <f ca="1">IFERROR(VLOOKUP(ROWS($J$2:J3469),$A$2:$B$7000,2,0),"")</f>
        <v>10A06-1</v>
      </c>
    </row>
    <row r="3470" spans="1:10">
      <c r="A3470" s="330">
        <f ca="1">IF(ISNUMBER(SEARCH($L$2,[1]Database!$A3470)),MAX($A$1:A3469)+1,0)</f>
        <v>3465</v>
      </c>
      <c r="B3470" s="625" t="str">
        <f>[1]Database!$A3470</f>
        <v>33A00-1</v>
      </c>
      <c r="J3470" s="329" t="str">
        <f ca="1">IFERROR(VLOOKUP(ROWS($J$2:J3470),$A$2:$B$7000,2,0),"")</f>
        <v>DOORSTATION</v>
      </c>
    </row>
    <row r="3471" spans="1:10">
      <c r="A3471" s="330">
        <f ca="1">IF(ISNUMBER(SEARCH($L$2,[1]Database!$A3471)),MAX($A$1:A3470)+1,0)</f>
        <v>3466</v>
      </c>
      <c r="B3471" s="625" t="str">
        <f>[1]Database!$A3471</f>
        <v>17A00-1</v>
      </c>
      <c r="J3471" s="329" t="str">
        <f ca="1">IFERROR(VLOOKUP(ROWS($J$2:J3471),$A$2:$B$7000,2,0),"")</f>
        <v>Control DM</v>
      </c>
    </row>
    <row r="3472" spans="1:10">
      <c r="A3472" s="330">
        <f ca="1">IF(ISNUMBER(SEARCH($L$2,[1]Database!$A3472)),MAX($A$1:A3471)+1,0)</f>
        <v>3467</v>
      </c>
      <c r="B3472" s="625" t="str">
        <f>[1]Database!$A3472</f>
        <v>44A03-1</v>
      </c>
      <c r="J3472" s="329" t="str">
        <f ca="1">IFERROR(VLOOKUP(ROWS($J$2:J3472),$A$2:$B$7000,2,0),"")</f>
        <v>Fiber SC50MM</v>
      </c>
    </row>
    <row r="3473" spans="1:10">
      <c r="A3473" s="330">
        <f ca="1">IF(ISNUMBER(SEARCH($L$2,[1]Database!$A3473)),MAX($A$1:A3472)+1,0)</f>
        <v>3468</v>
      </c>
      <c r="B3473" s="625" t="str">
        <f>[1]Database!$A3473</f>
        <v>10A06-1</v>
      </c>
      <c r="J3473" s="329" t="str">
        <f ca="1">IFERROR(VLOOKUP(ROWS($J$2:J3473),$A$2:$B$7000,2,0),"")</f>
        <v>EZ Cat 5 Shielded</v>
      </c>
    </row>
    <row r="3474" spans="1:10">
      <c r="A3474" s="330">
        <f ca="1">IF(ISNUMBER(SEARCH($L$2,[1]Database!$A3474)),MAX($A$1:A3473)+1,0)</f>
        <v>3469</v>
      </c>
      <c r="B3474" s="625" t="str">
        <f>[1]Database!$A3474</f>
        <v>DOORSTATION</v>
      </c>
      <c r="J3474" s="329" t="str">
        <f ca="1">IFERROR(VLOOKUP(ROWS($J$2:J3474),$A$2:$B$7000,2,0),"")</f>
        <v>EZ-Cat6</v>
      </c>
    </row>
    <row r="3475" spans="1:10">
      <c r="A3475" s="330">
        <f ca="1">IF(ISNUMBER(SEARCH($L$2,[1]Database!$A3475)),MAX($A$1:A3474)+1,0)</f>
        <v>3470</v>
      </c>
      <c r="B3475" s="625" t="str">
        <f>[1]Database!$A3475</f>
        <v>Control DM</v>
      </c>
      <c r="J3475" s="329" t="str">
        <f ca="1">IFERROR(VLOOKUP(ROWS($J$2:J3475),$A$2:$B$7000,2,0),"")</f>
        <v>EZ-Cat5</v>
      </c>
    </row>
    <row r="3476" spans="1:10">
      <c r="A3476" s="330">
        <f ca="1">IF(ISNUMBER(SEARCH($L$2,[1]Database!$A3476)),MAX($A$1:A3475)+1,0)</f>
        <v>3471</v>
      </c>
      <c r="B3476" s="625" t="str">
        <f>[1]Database!$A3476</f>
        <v>Fiber SC50MM</v>
      </c>
      <c r="J3476" s="329" t="str">
        <f ca="1">IFERROR(VLOOKUP(ROWS($J$2:J3476),$A$2:$B$7000,2,0),"")</f>
        <v>18-2/OS</v>
      </c>
    </row>
    <row r="3477" spans="1:10">
      <c r="A3477" s="330">
        <f ca="1">IF(ISNUMBER(SEARCH($L$2,[1]Database!$A3477)),MAX($A$1:A3476)+1,0)</f>
        <v>3472</v>
      </c>
      <c r="B3477" s="625" t="str">
        <f>[1]Database!$A3477</f>
        <v>EZ Cat 5 Shielded</v>
      </c>
      <c r="J3477" s="329" t="str">
        <f ca="1">IFERROR(VLOOKUP(ROWS($J$2:J3477),$A$2:$B$7000,2,0),"")</f>
        <v>16-4/CS</v>
      </c>
    </row>
    <row r="3478" spans="1:10">
      <c r="A3478" s="330">
        <f ca="1">IF(ISNUMBER(SEARCH($L$2,[1]Database!$A3478)),MAX($A$1:A3477)+1,0)</f>
        <v>3473</v>
      </c>
      <c r="B3478" s="625" t="str">
        <f>[1]Database!$A3478</f>
        <v>EZ-Cat6</v>
      </c>
      <c r="J3478" s="329" t="str">
        <f ca="1">IFERROR(VLOOKUP(ROWS($J$2:J3478),$A$2:$B$7000,2,0),"")</f>
        <v>14-4/FX</v>
      </c>
    </row>
    <row r="3479" spans="1:10">
      <c r="A3479" s="330">
        <f ca="1">IF(ISNUMBER(SEARCH($L$2,[1]Database!$A3479)),MAX($A$1:A3478)+1,0)</f>
        <v>3474</v>
      </c>
      <c r="B3479" s="625" t="str">
        <f>[1]Database!$A3479</f>
        <v>EZ-Cat5</v>
      </c>
      <c r="J3479" s="329" t="str">
        <f ca="1">IFERROR(VLOOKUP(ROWS($J$2:J3479),$A$2:$B$7000,2,0),"")</f>
        <v>14-4/Plenum</v>
      </c>
    </row>
    <row r="3480" spans="1:10">
      <c r="A3480" s="330">
        <f ca="1">IF(ISNUMBER(SEARCH($L$2,[1]Database!$A3480)),MAX($A$1:A3479)+1,0)</f>
        <v>3475</v>
      </c>
      <c r="B3480" s="625" t="str">
        <f>[1]Database!$A3480</f>
        <v>18-2/OS</v>
      </c>
      <c r="J3480" s="329" t="str">
        <f ca="1">IFERROR(VLOOKUP(ROWS($J$2:J3480),$A$2:$B$7000,2,0),"")</f>
        <v>14-2/Plenum</v>
      </c>
    </row>
    <row r="3481" spans="1:10">
      <c r="A3481" s="330">
        <f ca="1">IF(ISNUMBER(SEARCH($L$2,[1]Database!$A3481)),MAX($A$1:A3480)+1,0)</f>
        <v>3476</v>
      </c>
      <c r="B3481" s="625" t="str">
        <f>[1]Database!$A3481</f>
        <v>16-4/CS</v>
      </c>
      <c r="J3481" s="329" t="str">
        <f ca="1">IFERROR(VLOOKUP(ROWS($J$2:J3481),$A$2:$B$7000,2,0),"")</f>
        <v>Control Fiber/Plenum</v>
      </c>
    </row>
    <row r="3482" spans="1:10">
      <c r="A3482" s="330">
        <f ca="1">IF(ISNUMBER(SEARCH($L$2,[1]Database!$A3482)),MAX($A$1:A3481)+1,0)</f>
        <v>3477</v>
      </c>
      <c r="B3482" s="625" t="str">
        <f>[1]Database!$A3482</f>
        <v>14-4/FX</v>
      </c>
      <c r="J3482" s="329" t="str">
        <f ca="1">IFERROR(VLOOKUP(ROWS($J$2:J3482),$A$2:$B$7000,2,0),"")</f>
        <v>Control Yellow</v>
      </c>
    </row>
    <row r="3483" spans="1:10">
      <c r="A3483" s="330">
        <f ca="1">IF(ISNUMBER(SEARCH($L$2,[1]Database!$A3483)),MAX($A$1:A3482)+1,0)</f>
        <v>3478</v>
      </c>
      <c r="B3483" s="625" t="str">
        <f>[1]Database!$A3483</f>
        <v>14-4/Plenum</v>
      </c>
      <c r="J3483" s="329" t="str">
        <f ca="1">IFERROR(VLOOKUP(ROWS($J$2:J3483),$A$2:$B$7000,2,0),"")</f>
        <v>IWB-1</v>
      </c>
    </row>
    <row r="3484" spans="1:10">
      <c r="A3484" s="330">
        <f ca="1">IF(ISNUMBER(SEARCH($L$2,[1]Database!$A3484)),MAX($A$1:A3483)+1,0)</f>
        <v>3479</v>
      </c>
      <c r="B3484" s="625" t="str">
        <f>[1]Database!$A3484</f>
        <v>14-2/Plenum</v>
      </c>
      <c r="J3484" s="329" t="str">
        <f ca="1">IFERROR(VLOOKUP(ROWS($J$2:J3484),$A$2:$B$7000,2,0),"")</f>
        <v>OFE-JANDY/PENTAIR</v>
      </c>
    </row>
    <row r="3485" spans="1:10">
      <c r="A3485" s="330">
        <f ca="1">IF(ISNUMBER(SEARCH($L$2,[1]Database!$A3485)),MAX($A$1:A3484)+1,0)</f>
        <v>3480</v>
      </c>
      <c r="B3485" s="625" t="str">
        <f>[1]Database!$A3485</f>
        <v>Control Fiber/Plenum</v>
      </c>
      <c r="J3485" s="329" t="str">
        <f ca="1">IFERROR(VLOOKUP(ROWS($J$2:J3485),$A$2:$B$7000,2,0),"")</f>
        <v>VRX918SP</v>
      </c>
    </row>
    <row r="3486" spans="1:10">
      <c r="A3486" s="330">
        <f ca="1">IF(ISNUMBER(SEARCH($L$2,[1]Database!$A3486)),MAX($A$1:A3485)+1,0)</f>
        <v>3481</v>
      </c>
      <c r="B3486" s="625" t="str">
        <f>[1]Database!$A3486</f>
        <v>Control Yellow</v>
      </c>
      <c r="J3486" s="329" t="str">
        <f ca="1">IFERROR(VLOOKUP(ROWS($J$2:J3486),$A$2:$B$7000,2,0),"")</f>
        <v>VRX932LAP</v>
      </c>
    </row>
    <row r="3487" spans="1:10">
      <c r="A3487" s="330">
        <f ca="1">IF(ISNUMBER(SEARCH($L$2,[1]Database!$A3487)),MAX($A$1:A3486)+1,0)</f>
        <v>3482</v>
      </c>
      <c r="B3487" s="625" t="str">
        <f>[1]Database!$A3487</f>
        <v>IWB-1</v>
      </c>
      <c r="J3487" s="329" t="str">
        <f ca="1">IFERROR(VLOOKUP(ROWS($J$2:J3487),$A$2:$B$7000,2,0),"")</f>
        <v>Control 67 HC/T</v>
      </c>
    </row>
    <row r="3488" spans="1:10">
      <c r="A3488" s="330">
        <f ca="1">IF(ISNUMBER(SEARCH($L$2,[1]Database!$A3488)),MAX($A$1:A3487)+1,0)</f>
        <v>3483</v>
      </c>
      <c r="B3488" s="625" t="str">
        <f>[1]Database!$A3488</f>
        <v>OFE-JANDY/PENTAIR</v>
      </c>
      <c r="J3488" s="329" t="str">
        <f ca="1">IFERROR(VLOOKUP(ROWS($J$2:J3488),$A$2:$B$7000,2,0),"")</f>
        <v>VLA901</v>
      </c>
    </row>
    <row r="3489" spans="1:10">
      <c r="A3489" s="330">
        <f ca="1">IF(ISNUMBER(SEARCH($L$2,[1]Database!$A3489)),MAX($A$1:A3488)+1,0)</f>
        <v>3484</v>
      </c>
      <c r="B3489" s="625" t="str">
        <f>[1]Database!$A3489</f>
        <v>VRX918SP</v>
      </c>
      <c r="J3489" s="329" t="str">
        <f ca="1">IFERROR(VLOOKUP(ROWS($J$2:J3489),$A$2:$B$7000,2,0),"")</f>
        <v>C29AV-1</v>
      </c>
    </row>
    <row r="3490" spans="1:10">
      <c r="A3490" s="330">
        <f ca="1">IF(ISNUMBER(SEARCH($L$2,[1]Database!$A3490)),MAX($A$1:A3489)+1,0)</f>
        <v>3485</v>
      </c>
      <c r="B3490" s="625" t="str">
        <f>[1]Database!$A3490</f>
        <v>VRX932LAP</v>
      </c>
      <c r="J3490" s="329" t="str">
        <f ca="1">IFERROR(VLOOKUP(ROWS($J$2:J3490),$A$2:$B$7000,2,0),"")</f>
        <v>Control 227C/T</v>
      </c>
    </row>
    <row r="3491" spans="1:10">
      <c r="A3491" s="330">
        <f ca="1">IF(ISNUMBER(SEARCH($L$2,[1]Database!$A3491)),MAX($A$1:A3490)+1,0)</f>
        <v>3486</v>
      </c>
      <c r="B3491" s="625" t="str">
        <f>[1]Database!$A3491</f>
        <v>Control 67 HC/T</v>
      </c>
      <c r="J3491" s="329" t="str">
        <f ca="1">IFERROR(VLOOKUP(ROWS($J$2:J3491),$A$2:$B$7000,2,0),"")</f>
        <v>MTC-200BB6</v>
      </c>
    </row>
    <row r="3492" spans="1:10">
      <c r="A3492" s="330">
        <f ca="1">IF(ISNUMBER(SEARCH($L$2,[1]Database!$A3492)),MAX($A$1:A3491)+1,0)</f>
        <v>3487</v>
      </c>
      <c r="B3492" s="625" t="str">
        <f>[1]Database!$A3492</f>
        <v>VLA901</v>
      </c>
      <c r="J3492" s="329" t="str">
        <f ca="1">IFERROR(VLOOKUP(ROWS($J$2:J3492),$A$2:$B$7000,2,0),"")</f>
        <v>Control 40CS/T</v>
      </c>
    </row>
    <row r="3493" spans="1:10">
      <c r="A3493" s="330">
        <f ca="1">IF(ISNUMBER(SEARCH($L$2,[1]Database!$A3493)),MAX($A$1:A3492)+1,0)</f>
        <v>3488</v>
      </c>
      <c r="B3493" s="625" t="str">
        <f>[1]Database!$A3493</f>
        <v>C29AV-1</v>
      </c>
      <c r="J3493" s="329" t="str">
        <f ca="1">IFERROR(VLOOKUP(ROWS($J$2:J3493),$A$2:$B$7000,2,0),"")</f>
        <v>Control 226C/T</v>
      </c>
    </row>
    <row r="3494" spans="1:10">
      <c r="A3494" s="330">
        <f ca="1">IF(ISNUMBER(SEARCH($L$2,[1]Database!$A3494)),MAX($A$1:A3493)+1,0)</f>
        <v>3489</v>
      </c>
      <c r="B3494" s="625" t="str">
        <f>[1]Database!$A3494</f>
        <v>Control 227C/T</v>
      </c>
      <c r="J3494" s="329" t="str">
        <f ca="1">IFERROR(VLOOKUP(ROWS($J$2:J3494),$A$2:$B$7000,2,0),"")</f>
        <v>Control 47C/T</v>
      </c>
    </row>
    <row r="3495" spans="1:10">
      <c r="A3495" s="330">
        <f ca="1">IF(ISNUMBER(SEARCH($L$2,[1]Database!$A3495)),MAX($A$1:A3494)+1,0)</f>
        <v>3490</v>
      </c>
      <c r="B3495" s="625" t="str">
        <f>[1]Database!$A3495</f>
        <v>MTC-200BB6</v>
      </c>
      <c r="J3495" s="329" t="str">
        <f ca="1">IFERROR(VLOOKUP(ROWS($J$2:J3495),$A$2:$B$7000,2,0),"")</f>
        <v>Control 47HC</v>
      </c>
    </row>
    <row r="3496" spans="1:10">
      <c r="A3496" s="330">
        <f ca="1">IF(ISNUMBER(SEARCH($L$2,[1]Database!$A3496)),MAX($A$1:A3495)+1,0)</f>
        <v>3491</v>
      </c>
      <c r="B3496" s="625" t="str">
        <f>[1]Database!$A3496</f>
        <v>Control 40CS/T</v>
      </c>
      <c r="J3496" s="329" t="str">
        <f ca="1">IFERROR(VLOOKUP(ROWS($J$2:J3496),$A$2:$B$7000,2,0),"")</f>
        <v>MTC-RG6/8</v>
      </c>
    </row>
    <row r="3497" spans="1:10">
      <c r="A3497" s="330">
        <f ca="1">IF(ISNUMBER(SEARCH($L$2,[1]Database!$A3497)),MAX($A$1:A3496)+1,0)</f>
        <v>3492</v>
      </c>
      <c r="B3497" s="625" t="str">
        <f>[1]Database!$A3497</f>
        <v>Control 226C/T</v>
      </c>
      <c r="J3497" s="329" t="str">
        <f ca="1">IFERROR(VLOOKUP(ROWS($J$2:J3497),$A$2:$B$7000,2,0),"")</f>
        <v>KVAULT-M700</v>
      </c>
    </row>
    <row r="3498" spans="1:10">
      <c r="A3498" s="330">
        <f ca="1">IF(ISNUMBER(SEARCH($L$2,[1]Database!$A3498)),MAX($A$1:A3497)+1,0)</f>
        <v>3493</v>
      </c>
      <c r="B3498" s="625" t="str">
        <f>[1]Database!$A3498</f>
        <v>Control 47C/T</v>
      </c>
      <c r="J3498" s="329" t="str">
        <f ca="1">IFERROR(VLOOKUP(ROWS($J$2:J3498),$A$2:$B$7000,2,0),"")</f>
        <v>K0503-0100-DV700</v>
      </c>
    </row>
    <row r="3499" spans="1:10">
      <c r="A3499" s="330">
        <f ca="1">IF(ISNUMBER(SEARCH($L$2,[1]Database!$A3499)),MAX($A$1:A3498)+1,0)</f>
        <v>3494</v>
      </c>
      <c r="B3499" s="625" t="str">
        <f>[1]Database!$A3499</f>
        <v>Control 47HC</v>
      </c>
      <c r="J3499" s="329" t="str">
        <f ca="1">IFERROR(VLOOKUP(ROWS($J$2:J3499),$A$2:$B$7000,2,0),"")</f>
        <v>K0503-0100</v>
      </c>
    </row>
    <row r="3500" spans="1:10">
      <c r="A3500" s="330">
        <f ca="1">IF(ISNUMBER(SEARCH($L$2,[1]Database!$A3500)),MAX($A$1:A3499)+1,0)</f>
        <v>3495</v>
      </c>
      <c r="B3500" s="625" t="str">
        <f>[1]Database!$A3500</f>
        <v>MTC-RG6/8</v>
      </c>
      <c r="J3500" s="329" t="str">
        <f ca="1">IFERROR(VLOOKUP(ROWS($J$2:J3500),$A$2:$B$7000,2,0),"")</f>
        <v>KSERVER-5000-0650</v>
      </c>
    </row>
    <row r="3501" spans="1:10">
      <c r="A3501" s="330">
        <f ca="1">IF(ISNUMBER(SEARCH($L$2,[1]Database!$A3501)),MAX($A$1:A3500)+1,0)</f>
        <v>3496</v>
      </c>
      <c r="B3501" s="625" t="str">
        <f>[1]Database!$A3501</f>
        <v>KVAULT-M700</v>
      </c>
      <c r="J3501" s="329" t="str">
        <f ca="1">IFERROR(VLOOKUP(ROWS($J$2:J3501),$A$2:$B$7000,2,0),"")</f>
        <v>KSERVER-5000-1300</v>
      </c>
    </row>
    <row r="3502" spans="1:10">
      <c r="A3502" s="330">
        <f ca="1">IF(ISNUMBER(SEARCH($L$2,[1]Database!$A3502)),MAX($A$1:A3501)+1,0)</f>
        <v>3497</v>
      </c>
      <c r="B3502" s="625" t="str">
        <f>[1]Database!$A3502</f>
        <v>K0503-0100-DV700</v>
      </c>
      <c r="J3502" s="329" t="str">
        <f ca="1">IFERROR(VLOOKUP(ROWS($J$2:J3502),$A$2:$B$7000,2,0),"")</f>
        <v>KSERVER-1500-0325</v>
      </c>
    </row>
    <row r="3503" spans="1:10">
      <c r="A3503" s="330">
        <f ca="1">IF(ISNUMBER(SEARCH($L$2,[1]Database!$A3503)),MAX($A$1:A3502)+1,0)</f>
        <v>3498</v>
      </c>
      <c r="B3503" s="625" t="str">
        <f>[1]Database!$A3503</f>
        <v>K0503-0100</v>
      </c>
      <c r="J3503" s="329" t="str">
        <f ca="1">IFERROR(VLOOKUP(ROWS($J$2:J3503),$A$2:$B$7000,2,0),"")</f>
        <v>KSERVER-1500-0150</v>
      </c>
    </row>
    <row r="3504" spans="1:10">
      <c r="A3504" s="330">
        <f ca="1">IF(ISNUMBER(SEARCH($L$2,[1]Database!$A3504)),MAX($A$1:A3503)+1,0)</f>
        <v>3499</v>
      </c>
      <c r="B3504" s="625" t="str">
        <f>[1]Database!$A3504</f>
        <v>KSERVER-5000-0650</v>
      </c>
      <c r="J3504" s="329" t="str">
        <f ca="1">IFERROR(VLOOKUP(ROWS($J$2:J3504),$A$2:$B$7000,2,0),"")</f>
        <v>NLB 60E</v>
      </c>
    </row>
    <row r="3505" spans="1:10">
      <c r="A3505" s="330">
        <f ca="1">IF(ISNUMBER(SEARCH($L$2,[1]Database!$A3505)),MAX($A$1:A3504)+1,0)</f>
        <v>3500</v>
      </c>
      <c r="B3505" s="625" t="str">
        <f>[1]Database!$A3505</f>
        <v>KSERVER-5000-1300</v>
      </c>
      <c r="J3505" s="329" t="str">
        <f ca="1">IFERROR(VLOOKUP(ROWS($J$2:J3505),$A$2:$B$7000,2,0),"")</f>
        <v>C48:4</v>
      </c>
    </row>
    <row r="3506" spans="1:10">
      <c r="A3506" s="330">
        <f ca="1">IF(ISNUMBER(SEARCH($L$2,[1]Database!$A3506)),MAX($A$1:A3505)+1,0)</f>
        <v>3501</v>
      </c>
      <c r="B3506" s="625" t="str">
        <f>[1]Database!$A3506</f>
        <v>KSERVER-1500-0325</v>
      </c>
      <c r="J3506" s="329" t="str">
        <f ca="1">IFERROR(VLOOKUP(ROWS($J$2:J3506),$A$2:$B$7000,2,0),"")</f>
        <v>C28:4</v>
      </c>
    </row>
    <row r="3507" spans="1:10">
      <c r="A3507" s="330">
        <f ca="1">IF(ISNUMBER(SEARCH($L$2,[1]Database!$A3507)),MAX($A$1:A3506)+1,0)</f>
        <v>3502</v>
      </c>
      <c r="B3507" s="625" t="str">
        <f>[1]Database!$A3507</f>
        <v>KSERVER-1500-0150</v>
      </c>
      <c r="J3507" s="329" t="str">
        <f ca="1">IFERROR(VLOOKUP(ROWS($J$2:J3507),$A$2:$B$7000,2,0),"")</f>
        <v>C16:4</v>
      </c>
    </row>
    <row r="3508" spans="1:10">
      <c r="A3508" s="330">
        <f ca="1">IF(ISNUMBER(SEARCH($L$2,[1]Database!$A3508)),MAX($A$1:A3507)+1,0)</f>
        <v>3503</v>
      </c>
      <c r="B3508" s="625" t="str">
        <f>[1]Database!$A3508</f>
        <v>NLB 60E</v>
      </c>
      <c r="J3508" s="329" t="str">
        <f ca="1">IFERROR(VLOOKUP(ROWS($J$2:J3508),$A$2:$B$7000,2,0),"")</f>
        <v>C88:4</v>
      </c>
    </row>
    <row r="3509" spans="1:10">
      <c r="A3509" s="330">
        <f ca="1">IF(ISNUMBER(SEARCH($L$2,[1]Database!$A3509)),MAX($A$1:A3508)+1,0)</f>
        <v>3504</v>
      </c>
      <c r="B3509" s="625" t="str">
        <f>[1]Database!$A3509</f>
        <v>C48:4</v>
      </c>
      <c r="J3509" s="329" t="str">
        <f ca="1">IFERROR(VLOOKUP(ROWS($J$2:J3509),$A$2:$B$7000,2,0),"")</f>
        <v>E4:2</v>
      </c>
    </row>
    <row r="3510" spans="1:10">
      <c r="A3510" s="330">
        <f ca="1">IF(ISNUMBER(SEARCH($L$2,[1]Database!$A3510)),MAX($A$1:A3509)+1,0)</f>
        <v>3505</v>
      </c>
      <c r="B3510" s="625" t="str">
        <f>[1]Database!$A3510</f>
        <v>C28:4</v>
      </c>
      <c r="J3510" s="329" t="str">
        <f ca="1">IFERROR(VLOOKUP(ROWS($J$2:J3510),$A$2:$B$7000,2,0),"")</f>
        <v>C68:4</v>
      </c>
    </row>
    <row r="3511" spans="1:10">
      <c r="A3511" s="330">
        <f ca="1">IF(ISNUMBER(SEARCH($L$2,[1]Database!$A3511)),MAX($A$1:A3510)+1,0)</f>
        <v>3506</v>
      </c>
      <c r="B3511" s="625" t="str">
        <f>[1]Database!$A3511</f>
        <v>C16:4</v>
      </c>
      <c r="J3511" s="329" t="str">
        <f ca="1">IFERROR(VLOOKUP(ROWS($J$2:J3511),$A$2:$B$7000,2,0),"")</f>
        <v>HZ212-LR-UT-M</v>
      </c>
    </row>
    <row r="3512" spans="1:10">
      <c r="A3512" s="330">
        <f ca="1">IF(ISNUMBER(SEARCH($L$2,[1]Database!$A3512)),MAX($A$1:A3511)+1,0)</f>
        <v>3507</v>
      </c>
      <c r="B3512" s="625" t="str">
        <f>[1]Database!$A3512</f>
        <v>C88:4</v>
      </c>
      <c r="J3512" s="329" t="str">
        <f ca="1">IFERROR(VLOOKUP(ROWS($J$2:J3512),$A$2:$B$7000,2,0),"")</f>
        <v>MATCH-MOUNT (MMB)</v>
      </c>
    </row>
    <row r="3513" spans="1:10">
      <c r="A3513" s="330">
        <f ca="1">IF(ISNUMBER(SEARCH($L$2,[1]Database!$A3513)),MAX($A$1:A3512)+1,0)</f>
        <v>3508</v>
      </c>
      <c r="B3513" s="625" t="str">
        <f>[1]Database!$A3513</f>
        <v>E4:2</v>
      </c>
      <c r="J3513" s="329" t="str">
        <f ca="1">IFERROR(VLOOKUP(ROWS($J$2:J3513),$A$2:$B$7000,2,0),"")</f>
        <v>1W2</v>
      </c>
    </row>
    <row r="3514" spans="1:10">
      <c r="A3514" s="330">
        <f ca="1">IF(ISNUMBER(SEARCH($L$2,[1]Database!$A3514)),MAX($A$1:A3513)+1,0)</f>
        <v>3509</v>
      </c>
      <c r="B3514" s="625" t="str">
        <f>[1]Database!$A3514</f>
        <v>C68:4</v>
      </c>
      <c r="J3514" s="329" t="str">
        <f ca="1">IFERROR(VLOOKUP(ROWS($J$2:J3514),$A$2:$B$7000,2,0),"")</f>
        <v>1W1</v>
      </c>
    </row>
    <row r="3515" spans="1:10">
      <c r="A3515" s="330">
        <f ca="1">IF(ISNUMBER(SEARCH($L$2,[1]Database!$A3515)),MAX($A$1:A3514)+1,0)</f>
        <v>3510</v>
      </c>
      <c r="B3515" s="625" t="str">
        <f>[1]Database!$A3515</f>
        <v>HZ212-LR-UT-M</v>
      </c>
      <c r="J3515" s="329" t="str">
        <f ca="1">IFERROR(VLOOKUP(ROWS($J$2:J3515),$A$2:$B$7000,2,0),"")</f>
        <v>WRK-24MDK</v>
      </c>
    </row>
    <row r="3516" spans="1:10">
      <c r="A3516" s="330">
        <f ca="1">IF(ISNUMBER(SEARCH($L$2,[1]Database!$A3516)),MAX($A$1:A3515)+1,0)</f>
        <v>3511</v>
      </c>
      <c r="B3516" s="625" t="str">
        <f>[1]Database!$A3516</f>
        <v>MATCH-MOUNT (MMB)</v>
      </c>
      <c r="J3516" s="329" t="str">
        <f ca="1">IFERROR(VLOOKUP(ROWS($J$2:J3516),$A$2:$B$7000,2,0),"")</f>
        <v>WRK-Z4</v>
      </c>
    </row>
    <row r="3517" spans="1:10">
      <c r="A3517" s="330">
        <f ca="1">IF(ISNUMBER(SEARCH($L$2,[1]Database!$A3517)),MAX($A$1:A3516)+1,0)</f>
        <v>3512</v>
      </c>
      <c r="B3517" s="625" t="str">
        <f>[1]Database!$A3517</f>
        <v>1W2</v>
      </c>
      <c r="J3517" s="329" t="str">
        <f ca="1">IFERROR(VLOOKUP(ROWS($J$2:J3517),$A$2:$B$7000,2,0),"")</f>
        <v>WRINKLE</v>
      </c>
    </row>
    <row r="3518" spans="1:10">
      <c r="A3518" s="330">
        <f ca="1">IF(ISNUMBER(SEARCH($L$2,[1]Database!$A3518)),MAX($A$1:A3517)+1,0)</f>
        <v>3513</v>
      </c>
      <c r="B3518" s="625" t="str">
        <f>[1]Database!$A3518</f>
        <v>1W1</v>
      </c>
      <c r="J3518" s="329" t="str">
        <f ca="1">IFERROR(VLOOKUP(ROWS($J$2:J3518),$A$2:$B$7000,2,0),"")</f>
        <v>D-RING</v>
      </c>
    </row>
    <row r="3519" spans="1:10">
      <c r="A3519" s="330">
        <f ca="1">IF(ISNUMBER(SEARCH($L$2,[1]Database!$A3519)),MAX($A$1:A3518)+1,0)</f>
        <v>3514</v>
      </c>
      <c r="B3519" s="625" t="str">
        <f>[1]Database!$A3519</f>
        <v>WRK-24MDK</v>
      </c>
      <c r="J3519" s="329" t="str">
        <f ca="1">IFERROR(VLOOKUP(ROWS($J$2:J3519),$A$2:$B$7000,2,0),"")</f>
        <v>WMS-20</v>
      </c>
    </row>
    <row r="3520" spans="1:10">
      <c r="A3520" s="330">
        <f ca="1">IF(ISNUMBER(SEARCH($L$2,[1]Database!$A3520)),MAX($A$1:A3519)+1,0)</f>
        <v>3515</v>
      </c>
      <c r="B3520" s="625" t="str">
        <f>[1]Database!$A3520</f>
        <v>WRK-Z4</v>
      </c>
      <c r="J3520" s="329" t="str">
        <f ca="1">IFERROR(VLOOKUP(ROWS($J$2:J3520),$A$2:$B$7000,2,0),"")</f>
        <v>CLAW</v>
      </c>
    </row>
    <row r="3521" spans="1:10">
      <c r="A3521" s="330">
        <f ca="1">IF(ISNUMBER(SEARCH($L$2,[1]Database!$A3521)),MAX($A$1:A3520)+1,0)</f>
        <v>3516</v>
      </c>
      <c r="B3521" s="625" t="str">
        <f>[1]Database!$A3521</f>
        <v>WRINKLE</v>
      </c>
      <c r="J3521" s="329" t="str">
        <f ca="1">IFERROR(VLOOKUP(ROWS($J$2:J3521),$A$2:$B$7000,2,0),"")</f>
        <v>CLH-WRS-6</v>
      </c>
    </row>
    <row r="3522" spans="1:10">
      <c r="A3522" s="330">
        <f ca="1">IF(ISNUMBER(SEARCH($L$2,[1]Database!$A3522)),MAX($A$1:A3521)+1,0)</f>
        <v>3517</v>
      </c>
      <c r="B3522" s="625" t="str">
        <f>[1]Database!$A3522</f>
        <v>D-RING</v>
      </c>
      <c r="J3522" s="329" t="str">
        <f ca="1">IFERROR(VLOOKUP(ROWS($J$2:J3522),$A$2:$B$7000,2,0),"")</f>
        <v>CLH-WRS</v>
      </c>
    </row>
    <row r="3523" spans="1:10">
      <c r="A3523" s="330">
        <f ca="1">IF(ISNUMBER(SEARCH($L$2,[1]Database!$A3523)),MAX($A$1:A3522)+1,0)</f>
        <v>3518</v>
      </c>
      <c r="B3523" s="625" t="str">
        <f>[1]Database!$A3523</f>
        <v>WMS-20</v>
      </c>
      <c r="J3523" s="329" t="str">
        <f ca="1">IFERROR(VLOOKUP(ROWS($J$2:J3523),$A$2:$B$7000,2,0),"")</f>
        <v>CLH-WRS-W6-W12</v>
      </c>
    </row>
    <row r="3524" spans="1:10">
      <c r="A3524" s="330">
        <f ca="1">IF(ISNUMBER(SEARCH($L$2,[1]Database!$A3524)),MAX($A$1:A3523)+1,0)</f>
        <v>3519</v>
      </c>
      <c r="B3524" s="625" t="str">
        <f>[1]Database!$A3524</f>
        <v>CLAW</v>
      </c>
      <c r="J3524" s="329" t="str">
        <f ca="1">IFERROR(VLOOKUP(ROWS($J$2:J3524),$A$2:$B$7000,2,0),"")</f>
        <v>CLH-WRS-W18-W24</v>
      </c>
    </row>
    <row r="3525" spans="1:10">
      <c r="A3525" s="330">
        <f ca="1">IF(ISNUMBER(SEARCH($L$2,[1]Database!$A3525)),MAX($A$1:A3524)+1,0)</f>
        <v>3520</v>
      </c>
      <c r="B3525" s="625" t="str">
        <f>[1]Database!$A3525</f>
        <v>CLH-WRS-6</v>
      </c>
      <c r="J3525" s="329" t="str">
        <f ca="1">IFERROR(VLOOKUP(ROWS($J$2:J3525),$A$2:$B$7000,2,0),"")</f>
        <v>DLBX-WM</v>
      </c>
    </row>
    <row r="3526" spans="1:10">
      <c r="A3526" s="330">
        <f ca="1">IF(ISNUMBER(SEARCH($L$2,[1]Database!$A3526)),MAX($A$1:A3525)+1,0)</f>
        <v>3521</v>
      </c>
      <c r="B3526" s="625" t="str">
        <f>[1]Database!$A3526</f>
        <v>CLH-WRS</v>
      </c>
      <c r="J3526" s="329" t="str">
        <f ca="1">IFERROR(VLOOKUP(ROWS($J$2:J3526),$A$2:$B$7000,2,0),"")</f>
        <v>VLBX-WM</v>
      </c>
    </row>
    <row r="3527" spans="1:10">
      <c r="A3527" s="330">
        <f ca="1">IF(ISNUMBER(SEARCH($L$2,[1]Database!$A3527)),MAX($A$1:A3526)+1,0)</f>
        <v>3522</v>
      </c>
      <c r="B3527" s="625" t="str">
        <f>[1]Database!$A3527</f>
        <v>CLH-WRS-W6-W12</v>
      </c>
      <c r="J3527" s="329" t="str">
        <f ca="1">IFERROR(VLOOKUP(ROWS($J$2:J3527),$A$2:$B$7000,2,0),"")</f>
        <v>VBK-V</v>
      </c>
    </row>
    <row r="3528" spans="1:10">
      <c r="A3528" s="330">
        <f ca="1">IF(ISNUMBER(SEARCH($L$2,[1]Database!$A3528)),MAX($A$1:A3527)+1,0)</f>
        <v>3523</v>
      </c>
      <c r="B3528" s="625" t="str">
        <f>[1]Database!$A3528</f>
        <v>CLH-WRS-W18-W24</v>
      </c>
      <c r="J3528" s="329" t="str">
        <f ca="1">IFERROR(VLOOKUP(ROWS($J$2:J3528),$A$2:$B$7000,2,0),"")</f>
        <v>VRK-Z4</v>
      </c>
    </row>
    <row r="3529" spans="1:10">
      <c r="A3529" s="330">
        <f ca="1">IF(ISNUMBER(SEARCH($L$2,[1]Database!$A3529)),MAX($A$1:A3528)+1,0)</f>
        <v>3524</v>
      </c>
      <c r="B3529" s="625" t="str">
        <f>[1]Database!$A3529</f>
        <v>DLBX-WM</v>
      </c>
      <c r="J3529" s="329" t="str">
        <f ca="1">IFERROR(VLOOKUP(ROWS($J$2:J3529),$A$2:$B$7000,2,0),"")</f>
        <v>DVHSP</v>
      </c>
    </row>
    <row r="3530" spans="1:10">
      <c r="A3530" s="330">
        <f ca="1">IF(ISNUMBER(SEARCH($L$2,[1]Database!$A3530)),MAX($A$1:A3529)+1,0)</f>
        <v>3525</v>
      </c>
      <c r="B3530" s="625" t="str">
        <f>[1]Database!$A3530</f>
        <v>VLBX-WM</v>
      </c>
      <c r="J3530" s="329" t="str">
        <f ca="1">IFERROR(VLOOKUP(ROWS($J$2:J3530),$A$2:$B$7000,2,0),"")</f>
        <v>VF-VPM-3</v>
      </c>
    </row>
    <row r="3531" spans="1:10">
      <c r="A3531" s="330">
        <f ca="1">IF(ISNUMBER(SEARCH($L$2,[1]Database!$A3531)),MAX($A$1:A3530)+1,0)</f>
        <v>3526</v>
      </c>
      <c r="B3531" s="625" t="str">
        <f>[1]Database!$A3531</f>
        <v>VBK-V</v>
      </c>
      <c r="J3531" s="329" t="str">
        <f ca="1">IFERROR(VLOOKUP(ROWS($J$2:J3531),$A$2:$B$7000,2,0),"")</f>
        <v>VF-MPV</v>
      </c>
    </row>
    <row r="3532" spans="1:10">
      <c r="A3532" s="330">
        <f ca="1">IF(ISNUMBER(SEARCH($L$2,[1]Database!$A3532)),MAX($A$1:A3531)+1,0)</f>
        <v>3527</v>
      </c>
      <c r="B3532" s="625" t="str">
        <f>[1]Database!$A3532</f>
        <v>VRK-Z4</v>
      </c>
      <c r="J3532" s="329" t="str">
        <f ca="1">IFERROR(VLOOKUP(ROWS($J$2:J3532),$A$2:$B$7000,2,0),"")</f>
        <v>VRS</v>
      </c>
    </row>
    <row r="3533" spans="1:10">
      <c r="A3533" s="330">
        <f ca="1">IF(ISNUMBER(SEARCH($L$2,[1]Database!$A3533)),MAX($A$1:A3532)+1,0)</f>
        <v>3528</v>
      </c>
      <c r="B3533" s="625" t="str">
        <f>[1]Database!$A3533</f>
        <v>DVHSP</v>
      </c>
      <c r="J3533" s="329" t="str">
        <f ca="1">IFERROR(VLOOKUP(ROWS($J$2:J3533),$A$2:$B$7000,2,0),"")</f>
        <v>VFD-54</v>
      </c>
    </row>
    <row r="3534" spans="1:10">
      <c r="A3534" s="330">
        <f ca="1">IF(ISNUMBER(SEARCH($L$2,[1]Database!$A3534)),MAX($A$1:A3533)+1,0)</f>
        <v>3529</v>
      </c>
      <c r="B3534" s="625" t="str">
        <f>[1]Database!$A3534</f>
        <v>VF-VPM-3</v>
      </c>
      <c r="J3534" s="329" t="str">
        <f ca="1">IFERROR(VLOOKUP(ROWS($J$2:J3534),$A$2:$B$7000,2,0),"")</f>
        <v>KO-VT3</v>
      </c>
    </row>
    <row r="3535" spans="1:10">
      <c r="A3535" s="330">
        <f ca="1">IF(ISNUMBER(SEARCH($L$2,[1]Database!$A3535)),MAX($A$1:A3534)+1,0)</f>
        <v>3530</v>
      </c>
      <c r="B3535" s="625" t="str">
        <f>[1]Database!$A3535</f>
        <v>VF-MPV</v>
      </c>
      <c r="J3535" s="329" t="str">
        <f ca="1">IFERROR(VLOOKUP(ROWS($J$2:J3535),$A$2:$B$7000,2,0),"")</f>
        <v>VBK-PTRK26</v>
      </c>
    </row>
    <row r="3536" spans="1:10">
      <c r="A3536" s="330">
        <f ca="1">IF(ISNUMBER(SEARCH($L$2,[1]Database!$A3536)),MAX($A$1:A3535)+1,0)</f>
        <v>3531</v>
      </c>
      <c r="B3536" s="625" t="str">
        <f>[1]Database!$A3536</f>
        <v>VRS</v>
      </c>
      <c r="J3536" s="329" t="str">
        <f ca="1">IFERROR(VLOOKUP(ROWS($J$2:J3536),$A$2:$B$7000,2,0),"")</f>
        <v>VBK-PTRK</v>
      </c>
    </row>
    <row r="3537" spans="1:10">
      <c r="A3537" s="330">
        <f ca="1">IF(ISNUMBER(SEARCH($L$2,[1]Database!$A3537)),MAX($A$1:A3536)+1,0)</f>
        <v>3532</v>
      </c>
      <c r="B3537" s="625" t="str">
        <f>[1]Database!$A3537</f>
        <v>VFD-54</v>
      </c>
      <c r="J3537" s="329" t="str">
        <f ca="1">IFERROR(VLOOKUP(ROWS($J$2:J3537),$A$2:$B$7000,2,0),"")</f>
        <v>VBK-S32</v>
      </c>
    </row>
    <row r="3538" spans="1:10">
      <c r="A3538" s="330">
        <f ca="1">IF(ISNUMBER(SEARCH($L$2,[1]Database!$A3538)),MAX($A$1:A3537)+1,0)</f>
        <v>3533</v>
      </c>
      <c r="B3538" s="625" t="str">
        <f>[1]Database!$A3538</f>
        <v>KO-VT3</v>
      </c>
      <c r="J3538" s="329" t="str">
        <f ca="1">IFERROR(VLOOKUP(ROWS($J$2:J3538),$A$2:$B$7000,2,0),"")</f>
        <v>V4075D</v>
      </c>
    </row>
    <row r="3539" spans="1:10">
      <c r="A3539" s="330">
        <f ca="1">IF(ISNUMBER(SEARCH($L$2,[1]Database!$A3539)),MAX($A$1:A3538)+1,0)</f>
        <v>3534</v>
      </c>
      <c r="B3539" s="625" t="str">
        <f>[1]Database!$A3539</f>
        <v>VBK-PTRK26</v>
      </c>
      <c r="J3539" s="329" t="str">
        <f ca="1">IFERROR(VLOOKUP(ROWS($J$2:J3539),$A$2:$B$7000,2,0),"")</f>
        <v>UQFP-4RA-I/O</v>
      </c>
    </row>
    <row r="3540" spans="1:10">
      <c r="A3540" s="330">
        <f ca="1">IF(ISNUMBER(SEARCH($L$2,[1]Database!$A3540)),MAX($A$1:A3539)+1,0)</f>
        <v>3535</v>
      </c>
      <c r="B3540" s="625" t="str">
        <f>[1]Database!$A3540</f>
        <v>VBK-PTRK</v>
      </c>
      <c r="J3540" s="329" t="str">
        <f ca="1">IFERROR(VLOOKUP(ROWS($J$2:J3540),$A$2:$B$7000,2,0),"")</f>
        <v>UQFP-4RIS</v>
      </c>
    </row>
    <row r="3541" spans="1:10">
      <c r="A3541" s="330">
        <f ca="1">IF(ISNUMBER(SEARCH($L$2,[1]Database!$A3541)),MAX($A$1:A3540)+1,0)</f>
        <v>3536</v>
      </c>
      <c r="B3541" s="625" t="str">
        <f>[1]Database!$A3541</f>
        <v>VBK-S32</v>
      </c>
      <c r="J3541" s="329" t="str">
        <f ca="1">IFERROR(VLOOKUP(ROWS($J$2:J3541),$A$2:$B$7000,2,0),"")</f>
        <v>UPS-2200R-CH</v>
      </c>
    </row>
    <row r="3542" spans="1:10">
      <c r="A3542" s="330">
        <f ca="1">IF(ISNUMBER(SEARCH($L$2,[1]Database!$A3542)),MAX($A$1:A3541)+1,0)</f>
        <v>3537</v>
      </c>
      <c r="B3542" s="625" t="str">
        <f>[1]Database!$A3542</f>
        <v>V4075D</v>
      </c>
      <c r="J3542" s="329" t="str">
        <f ca="1">IFERROR(VLOOKUP(ROWS($J$2:J3542),$A$2:$B$7000,2,0),"")</f>
        <v>UPS-2200R-HH</v>
      </c>
    </row>
    <row r="3543" spans="1:10">
      <c r="A3543" s="330">
        <f ca="1">IF(ISNUMBER(SEARCH($L$2,[1]Database!$A3543)),MAX($A$1:A3542)+1,0)</f>
        <v>3538</v>
      </c>
      <c r="B3543" s="625" t="str">
        <f>[1]Database!$A3543</f>
        <v>UQFP-4RA-I/O</v>
      </c>
      <c r="J3543" s="329" t="str">
        <f ca="1">IFERROR(VLOOKUP(ROWS($J$2:J3543),$A$2:$B$7000,2,0),"")</f>
        <v>SR-UPS-BKT</v>
      </c>
    </row>
    <row r="3544" spans="1:10">
      <c r="A3544" s="330">
        <f ca="1">IF(ISNUMBER(SEARCH($L$2,[1]Database!$A3544)),MAX($A$1:A3543)+1,0)</f>
        <v>3539</v>
      </c>
      <c r="B3544" s="625" t="str">
        <f>[1]Database!$A3544</f>
        <v>UQFP-4RIS</v>
      </c>
      <c r="J3544" s="329" t="str">
        <f ca="1">IFERROR(VLOOKUP(ROWS($J$2:J3544),$A$2:$B$7000,2,0),"")</f>
        <v>UPS-RBP</v>
      </c>
    </row>
    <row r="3545" spans="1:10">
      <c r="A3545" s="330">
        <f ca="1">IF(ISNUMBER(SEARCH($L$2,[1]Database!$A3545)),MAX($A$1:A3544)+1,0)</f>
        <v>3540</v>
      </c>
      <c r="B3545" s="625" t="str">
        <f>[1]Database!$A3545</f>
        <v>UPS-2200R-CH</v>
      </c>
      <c r="J3545" s="329" t="str">
        <f ca="1">IFERROR(VLOOKUP(ROWS($J$2:J3545),$A$2:$B$7000,2,0),"")</f>
        <v>UPS-IPCARD</v>
      </c>
    </row>
    <row r="3546" spans="1:10">
      <c r="A3546" s="330">
        <f ca="1">IF(ISNUMBER(SEARCH($L$2,[1]Database!$A3546)),MAX($A$1:A3545)+1,0)</f>
        <v>3541</v>
      </c>
      <c r="B3546" s="625" t="str">
        <f>[1]Database!$A3546</f>
        <v>UPS-2200R-HH</v>
      </c>
      <c r="J3546" s="329" t="str">
        <f ca="1">IFERROR(VLOOKUP(ROWS($J$2:J3546),$A$2:$B$7000,2,0),"")</f>
        <v>UPS-EBPR</v>
      </c>
    </row>
    <row r="3547" spans="1:10">
      <c r="A3547" s="330">
        <f ca="1">IF(ISNUMBER(SEARCH($L$2,[1]Database!$A3547)),MAX($A$1:A3546)+1,0)</f>
        <v>3542</v>
      </c>
      <c r="B3547" s="625" t="str">
        <f>[1]Database!$A3547</f>
        <v>SR-UPS-BKT</v>
      </c>
      <c r="J3547" s="329" t="str">
        <f ca="1">IFERROR(VLOOKUP(ROWS($J$2:J3547),$A$2:$B$7000,2,0),"")</f>
        <v>UNI-1-C</v>
      </c>
    </row>
    <row r="3548" spans="1:10">
      <c r="A3548" s="330">
        <f ca="1">IF(ISNUMBER(SEARCH($L$2,[1]Database!$A3548)),MAX($A$1:A3547)+1,0)</f>
        <v>3543</v>
      </c>
      <c r="B3548" s="625" t="str">
        <f>[1]Database!$A3548</f>
        <v>UPS-RBP</v>
      </c>
      <c r="J3548" s="329" t="str">
        <f ca="1">IFERROR(VLOOKUP(ROWS($J$2:J3548),$A$2:$B$7000,2,0),"")</f>
        <v>UNI-1</v>
      </c>
    </row>
    <row r="3549" spans="1:10">
      <c r="A3549" s="330">
        <f ca="1">IF(ISNUMBER(SEARCH($L$2,[1]Database!$A3549)),MAX($A$1:A3548)+1,0)</f>
        <v>3544</v>
      </c>
      <c r="B3549" s="625" t="str">
        <f>[1]Database!$A3549</f>
        <v>UPS-IPCARD</v>
      </c>
      <c r="J3549" s="329" t="str">
        <f ca="1">IFERROR(VLOOKUP(ROWS($J$2:J3549),$A$2:$B$7000,2,0),"")</f>
        <v>UTCM5</v>
      </c>
    </row>
    <row r="3550" spans="1:10">
      <c r="A3550" s="330">
        <f ca="1">IF(ISNUMBER(SEARCH($L$2,[1]Database!$A3550)),MAX($A$1:A3549)+1,0)</f>
        <v>3545</v>
      </c>
      <c r="B3550" s="625" t="str">
        <f>[1]Database!$A3550</f>
        <v>UPS-EBPR</v>
      </c>
      <c r="J3550" s="329" t="str">
        <f ca="1">IFERROR(VLOOKUP(ROWS($J$2:J3550),$A$2:$B$7000,2,0),"")</f>
        <v>UQFP-4RA</v>
      </c>
    </row>
    <row r="3551" spans="1:10">
      <c r="A3551" s="330">
        <f ca="1">IF(ISNUMBER(SEARCH($L$2,[1]Database!$A3551)),MAX($A$1:A3550)+1,0)</f>
        <v>3546</v>
      </c>
      <c r="B3551" s="625" t="str">
        <f>[1]Database!$A3551</f>
        <v>UNI-1-C</v>
      </c>
      <c r="J3551" s="329" t="str">
        <f ca="1">IFERROR(VLOOKUP(ROWS($J$2:J3551),$A$2:$B$7000,2,0),"")</f>
        <v>UQFP-4DRA</v>
      </c>
    </row>
    <row r="3552" spans="1:10">
      <c r="A3552" s="330">
        <f ca="1">IF(ISNUMBER(SEARCH($L$2,[1]Database!$A3552)),MAX($A$1:A3551)+1,0)</f>
        <v>3547</v>
      </c>
      <c r="B3552" s="625" t="str">
        <f>[1]Database!$A3552</f>
        <v>UNI-1</v>
      </c>
      <c r="J3552" s="329" t="str">
        <f ca="1">IFERROR(VLOOKUP(ROWS($J$2:J3552),$A$2:$B$7000,2,0),"")</f>
        <v>UQFP-4RT</v>
      </c>
    </row>
    <row r="3553" spans="1:10">
      <c r="A3553" s="330">
        <f ca="1">IF(ISNUMBER(SEARCH($L$2,[1]Database!$A3553)),MAX($A$1:A3552)+1,0)</f>
        <v>3548</v>
      </c>
      <c r="B3553" s="625" t="str">
        <f>[1]Database!$A3553</f>
        <v>UTCM5</v>
      </c>
      <c r="J3553" s="329" t="str">
        <f ca="1">IFERROR(VLOOKUP(ROWS($J$2:J3553),$A$2:$B$7000,2,0),"")</f>
        <v>UQFP-4D</v>
      </c>
    </row>
    <row r="3554" spans="1:10">
      <c r="A3554" s="330">
        <f ca="1">IF(ISNUMBER(SEARCH($L$2,[1]Database!$A3554)),MAX($A$1:A3553)+1,0)</f>
        <v>3549</v>
      </c>
      <c r="B3554" s="625" t="str">
        <f>[1]Database!$A3554</f>
        <v>UQFP-4RA</v>
      </c>
      <c r="J3554" s="329" t="str">
        <f ca="1">IFERROR(VLOOKUP(ROWS($J$2:J3554),$A$2:$B$7000,2,0),"")</f>
        <v>UQFP-4</v>
      </c>
    </row>
    <row r="3555" spans="1:10">
      <c r="A3555" s="330">
        <f ca="1">IF(ISNUMBER(SEARCH($L$2,[1]Database!$A3555)),MAX($A$1:A3554)+1,0)</f>
        <v>3550</v>
      </c>
      <c r="B3555" s="625" t="str">
        <f>[1]Database!$A3555</f>
        <v>UQFP-4DRA</v>
      </c>
      <c r="J3555" s="329" t="str">
        <f ca="1">IFERROR(VLOOKUP(ROWS($J$2:J3555),$A$2:$B$7000,2,0),"")</f>
        <v>UQFP-2D</v>
      </c>
    </row>
    <row r="3556" spans="1:10">
      <c r="A3556" s="330">
        <f ca="1">IF(ISNUMBER(SEARCH($L$2,[1]Database!$A3556)),MAX($A$1:A3555)+1,0)</f>
        <v>3551</v>
      </c>
      <c r="B3556" s="625" t="str">
        <f>[1]Database!$A3556</f>
        <v>UQFP-4RT</v>
      </c>
      <c r="J3556" s="329" t="str">
        <f ca="1">IFERROR(VLOOKUP(ROWS($J$2:J3556),$A$2:$B$7000,2,0),"")</f>
        <v>UQFP-2</v>
      </c>
    </row>
    <row r="3557" spans="1:10">
      <c r="A3557" s="330">
        <f ca="1">IF(ISNUMBER(SEARCH($L$2,[1]Database!$A3557)),MAX($A$1:A3556)+1,0)</f>
        <v>3552</v>
      </c>
      <c r="B3557" s="625" t="str">
        <f>[1]Database!$A3557</f>
        <v>UQFP-4D</v>
      </c>
      <c r="J3557" s="329" t="str">
        <f ca="1">IFERROR(VLOOKUP(ROWS($J$2:J3557),$A$2:$B$7000,2,0),"")</f>
        <v>LATCH</v>
      </c>
    </row>
    <row r="3558" spans="1:10">
      <c r="A3558" s="330">
        <f ca="1">IF(ISNUMBER(SEARCH($L$2,[1]Database!$A3558)),MAX($A$1:A3557)+1,0)</f>
        <v>3553</v>
      </c>
      <c r="B3558" s="625" t="str">
        <f>[1]Database!$A3558</f>
        <v>UQFP-4</v>
      </c>
      <c r="J3558" s="329" t="str">
        <f ca="1">IFERROR(VLOOKUP(ROWS($J$2:J3558),$A$2:$B$7000,2,0),"")</f>
        <v>UCP-FAN</v>
      </c>
    </row>
    <row r="3559" spans="1:10">
      <c r="A3559" s="330">
        <f ca="1">IF(ISNUMBER(SEARCH($L$2,[1]Database!$A3559)),MAX($A$1:A3558)+1,0)</f>
        <v>3554</v>
      </c>
      <c r="B3559" s="625" t="str">
        <f>[1]Database!$A3559</f>
        <v>UQFP-2D</v>
      </c>
      <c r="J3559" s="329" t="str">
        <f ca="1">IFERROR(VLOOKUP(ROWS($J$2:J3559),$A$2:$B$7000,2,0),"")</f>
        <v>UCP-CH</v>
      </c>
    </row>
    <row r="3560" spans="1:10">
      <c r="A3560" s="330">
        <f ca="1">IF(ISNUMBER(SEARCH($L$2,[1]Database!$A3560)),MAX($A$1:A3559)+1,0)</f>
        <v>3555</v>
      </c>
      <c r="B3560" s="625" t="str">
        <f>[1]Database!$A3560</f>
        <v>UQFP-2</v>
      </c>
      <c r="J3560" s="329" t="str">
        <f ca="1">IFERROR(VLOOKUP(ROWS($J$2:J3560),$A$2:$B$7000,2,0),"")</f>
        <v>UCP-CT</v>
      </c>
    </row>
    <row r="3561" spans="1:10">
      <c r="A3561" s="330">
        <f ca="1">IF(ISNUMBER(SEARCH($L$2,[1]Database!$A3561)),MAX($A$1:A3560)+1,0)</f>
        <v>3556</v>
      </c>
      <c r="B3561" s="625" t="str">
        <f>[1]Database!$A3561</f>
        <v>LATCH</v>
      </c>
      <c r="J3561" s="329" t="str">
        <f ca="1">IFERROR(VLOOKUP(ROWS($J$2:J3561),$A$2:$B$7000,2,0),"")</f>
        <v>UCPB3</v>
      </c>
    </row>
    <row r="3562" spans="1:10">
      <c r="A3562" s="330">
        <f ca="1">IF(ISNUMBER(SEARCH($L$2,[1]Database!$A3562)),MAX($A$1:A3561)+1,0)</f>
        <v>3557</v>
      </c>
      <c r="B3562" s="625" t="str">
        <f>[1]Database!$A3562</f>
        <v>UCP-FAN</v>
      </c>
      <c r="J3562" s="329" t="str">
        <f ca="1">IFERROR(VLOOKUP(ROWS($J$2:J3562),$A$2:$B$7000,2,0),"")</f>
        <v>TOR-PRT</v>
      </c>
    </row>
    <row r="3563" spans="1:10">
      <c r="A3563" s="330">
        <f ca="1">IF(ISNUMBER(SEARCH($L$2,[1]Database!$A3563)),MAX($A$1:A3562)+1,0)</f>
        <v>3558</v>
      </c>
      <c r="B3563" s="625" t="str">
        <f>[1]Database!$A3563</f>
        <v>UCP-CH</v>
      </c>
      <c r="J3563" s="329" t="str">
        <f ca="1">IFERROR(VLOOKUP(ROWS($J$2:J3563),$A$2:$B$7000,2,0),"")</f>
        <v>CLB-TSB-6</v>
      </c>
    </row>
    <row r="3564" spans="1:10">
      <c r="A3564" s="330">
        <f ca="1">IF(ISNUMBER(SEARCH($L$2,[1]Database!$A3564)),MAX($A$1:A3563)+1,0)</f>
        <v>3559</v>
      </c>
      <c r="B3564" s="625" t="str">
        <f>[1]Database!$A3564</f>
        <v>UCP-CT</v>
      </c>
      <c r="J3564" s="329" t="str">
        <f ca="1">IFERROR(VLOOKUP(ROWS($J$2:J3564),$A$2:$B$7000,2,0),"")</f>
        <v>CLB-TSB</v>
      </c>
    </row>
    <row r="3565" spans="1:10">
      <c r="A3565" s="330">
        <f ca="1">IF(ISNUMBER(SEARCH($L$2,[1]Database!$A3565)),MAX($A$1:A3564)+1,0)</f>
        <v>3560</v>
      </c>
      <c r="B3565" s="625" t="str">
        <f>[1]Database!$A3565</f>
        <v>UCPB3</v>
      </c>
      <c r="J3565" s="329" t="str">
        <f ca="1">IFERROR(VLOOKUP(ROWS($J$2:J3565),$A$2:$B$7000,2,0),"")</f>
        <v>CLB-TSB-W24</v>
      </c>
    </row>
    <row r="3566" spans="1:10">
      <c r="A3566" s="330">
        <f ca="1">IF(ISNUMBER(SEARCH($L$2,[1]Database!$A3566)),MAX($A$1:A3565)+1,0)</f>
        <v>3561</v>
      </c>
      <c r="B3566" s="625" t="str">
        <f>[1]Database!$A3566</f>
        <v>TOR-PRT</v>
      </c>
      <c r="J3566" s="329" t="str">
        <f ca="1">IFERROR(VLOOKUP(ROWS($J$2:J3566),$A$2:$B$7000,2,0),"")</f>
        <v>CLB-TSB-W18</v>
      </c>
    </row>
    <row r="3567" spans="1:10">
      <c r="A3567" s="330">
        <f ca="1">IF(ISNUMBER(SEARCH($L$2,[1]Database!$A3567)),MAX($A$1:A3566)+1,0)</f>
        <v>3562</v>
      </c>
      <c r="B3567" s="625" t="str">
        <f>[1]Database!$A3567</f>
        <v>CLB-TSB-6</v>
      </c>
      <c r="J3567" s="329" t="str">
        <f ca="1">IFERROR(VLOOKUP(ROWS($J$2:J3567),$A$2:$B$7000,2,0),"")</f>
        <v>TSP-5-14LW</v>
      </c>
    </row>
    <row r="3568" spans="1:10">
      <c r="A3568" s="330">
        <f ca="1">IF(ISNUMBER(SEARCH($L$2,[1]Database!$A3568)),MAX($A$1:A3567)+1,0)</f>
        <v>3563</v>
      </c>
      <c r="B3568" s="625" t="str">
        <f>[1]Database!$A3568</f>
        <v>CLB-TSB</v>
      </c>
      <c r="J3568" s="329" t="str">
        <f ca="1">IFERROR(VLOOKUP(ROWS($J$2:J3568),$A$2:$B$7000,2,0),"")</f>
        <v>TSP-5-14HM</v>
      </c>
    </row>
    <row r="3569" spans="1:10">
      <c r="A3569" s="330">
        <f ca="1">IF(ISNUMBER(SEARCH($L$2,[1]Database!$A3569)),MAX($A$1:A3568)+1,0)</f>
        <v>3564</v>
      </c>
      <c r="B3569" s="625" t="str">
        <f>[1]Database!$A3569</f>
        <v>CLB-TSB-W24</v>
      </c>
      <c r="J3569" s="329" t="str">
        <f ca="1">IFERROR(VLOOKUP(ROWS($J$2:J3569),$A$2:$B$7000,2,0),"")</f>
        <v>TSP-5-14DC</v>
      </c>
    </row>
    <row r="3570" spans="1:10">
      <c r="A3570" s="330">
        <f ca="1">IF(ISNUMBER(SEARCH($L$2,[1]Database!$A3570)),MAX($A$1:A3569)+1,0)</f>
        <v>3565</v>
      </c>
      <c r="B3570" s="625" t="str">
        <f>[1]Database!$A3570</f>
        <v>CLB-TSB-W18</v>
      </c>
      <c r="J3570" s="329" t="str">
        <f ca="1">IFERROR(VLOOKUP(ROWS($J$2:J3570),$A$2:$B$7000,2,0),"")</f>
        <v>TSP-5-43-26PS</v>
      </c>
    </row>
    <row r="3571" spans="1:10">
      <c r="A3571" s="330">
        <f ca="1">IF(ISNUMBER(SEARCH($L$2,[1]Database!$A3571)),MAX($A$1:A3570)+1,0)</f>
        <v>3566</v>
      </c>
      <c r="B3571" s="625" t="str">
        <f>[1]Database!$A3571</f>
        <v>TSP-5-14LW</v>
      </c>
      <c r="J3571" s="329" t="str">
        <f ca="1">IFERROR(VLOOKUP(ROWS($J$2:J3571),$A$2:$B$7000,2,0),"")</f>
        <v>TSP-5-43-26MP</v>
      </c>
    </row>
    <row r="3572" spans="1:10">
      <c r="A3572" s="330">
        <f ca="1">IF(ISNUMBER(SEARCH($L$2,[1]Database!$A3572)),MAX($A$1:A3571)+1,0)</f>
        <v>3567</v>
      </c>
      <c r="B3572" s="625" t="str">
        <f>[1]Database!$A3572</f>
        <v>TSP-5-14HM</v>
      </c>
      <c r="J3572" s="329" t="str">
        <f ca="1">IFERROR(VLOOKUP(ROWS($J$2:J3572),$A$2:$B$7000,2,0),"")</f>
        <v>TSP-5-43-26LW</v>
      </c>
    </row>
    <row r="3573" spans="1:10">
      <c r="A3573" s="330">
        <f ca="1">IF(ISNUMBER(SEARCH($L$2,[1]Database!$A3573)),MAX($A$1:A3572)+1,0)</f>
        <v>3568</v>
      </c>
      <c r="B3573" s="625" t="str">
        <f>[1]Database!$A3573</f>
        <v>TSP-5-14DC</v>
      </c>
      <c r="J3573" s="329" t="str">
        <f ca="1">IFERROR(VLOOKUP(ROWS($J$2:J3573),$A$2:$B$7000,2,0),"")</f>
        <v>TSP-5-43-26HM</v>
      </c>
    </row>
    <row r="3574" spans="1:10">
      <c r="A3574" s="330">
        <f ca="1">IF(ISNUMBER(SEARCH($L$2,[1]Database!$A3574)),MAX($A$1:A3573)+1,0)</f>
        <v>3569</v>
      </c>
      <c r="B3574" s="625" t="str">
        <f>[1]Database!$A3574</f>
        <v>TSP-5-43-26PS</v>
      </c>
      <c r="J3574" s="329" t="str">
        <f ca="1">IFERROR(VLOOKUP(ROWS($J$2:J3574),$A$2:$B$7000,2,0),"")</f>
        <v>TSP-5-37-26HM</v>
      </c>
    </row>
    <row r="3575" spans="1:10">
      <c r="A3575" s="330">
        <f ca="1">IF(ISNUMBER(SEARCH($L$2,[1]Database!$A3575)),MAX($A$1:A3574)+1,0)</f>
        <v>3570</v>
      </c>
      <c r="B3575" s="625" t="str">
        <f>[1]Database!$A3575</f>
        <v>TSP-5-43-26MP</v>
      </c>
      <c r="J3575" s="329" t="str">
        <f ca="1">IFERROR(VLOOKUP(ROWS($J$2:J3575),$A$2:$B$7000,2,0),"")</f>
        <v>TSP-5-43-26DC</v>
      </c>
    </row>
    <row r="3576" spans="1:10">
      <c r="A3576" s="330">
        <f ca="1">IF(ISNUMBER(SEARCH($L$2,[1]Database!$A3576)),MAX($A$1:A3575)+1,0)</f>
        <v>3571</v>
      </c>
      <c r="B3576" s="625" t="str">
        <f>[1]Database!$A3576</f>
        <v>TSP-5-43-26LW</v>
      </c>
      <c r="J3576" s="329" t="str">
        <f ca="1">IFERROR(VLOOKUP(ROWS($J$2:J3576),$A$2:$B$7000,2,0),"")</f>
        <v>TSP-5-37-26PS</v>
      </c>
    </row>
    <row r="3577" spans="1:10">
      <c r="A3577" s="330">
        <f ca="1">IF(ISNUMBER(SEARCH($L$2,[1]Database!$A3577)),MAX($A$1:A3576)+1,0)</f>
        <v>3572</v>
      </c>
      <c r="B3577" s="625" t="str">
        <f>[1]Database!$A3577</f>
        <v>TSP-5-43-26HM</v>
      </c>
      <c r="J3577" s="329" t="str">
        <f ca="1">IFERROR(VLOOKUP(ROWS($J$2:J3577),$A$2:$B$7000,2,0),"")</f>
        <v>TSP-5-37-26MP</v>
      </c>
    </row>
    <row r="3578" spans="1:10">
      <c r="A3578" s="330">
        <f ca="1">IF(ISNUMBER(SEARCH($L$2,[1]Database!$A3578)),MAX($A$1:A3577)+1,0)</f>
        <v>3573</v>
      </c>
      <c r="B3578" s="625" t="str">
        <f>[1]Database!$A3578</f>
        <v>TSP-5-37-26HM</v>
      </c>
      <c r="J3578" s="329" t="str">
        <f ca="1">IFERROR(VLOOKUP(ROWS($J$2:J3578),$A$2:$B$7000,2,0),"")</f>
        <v>TSP-5-37-26LW</v>
      </c>
    </row>
    <row r="3579" spans="1:10">
      <c r="A3579" s="330">
        <f ca="1">IF(ISNUMBER(SEARCH($L$2,[1]Database!$A3579)),MAX($A$1:A3578)+1,0)</f>
        <v>3574</v>
      </c>
      <c r="B3579" s="625" t="str">
        <f>[1]Database!$A3579</f>
        <v>TSP-5-43-26DC</v>
      </c>
      <c r="J3579" s="329" t="str">
        <f ca="1">IFERROR(VLOOKUP(ROWS($J$2:J3579),$A$2:$B$7000,2,0),"")</f>
        <v>TSP-5-37-26DC</v>
      </c>
    </row>
    <row r="3580" spans="1:10">
      <c r="A3580" s="330">
        <f ca="1">IF(ISNUMBER(SEARCH($L$2,[1]Database!$A3580)),MAX($A$1:A3579)+1,0)</f>
        <v>3575</v>
      </c>
      <c r="B3580" s="625" t="str">
        <f>[1]Database!$A3580</f>
        <v>TSP-5-37-26PS</v>
      </c>
      <c r="J3580" s="329" t="str">
        <f ca="1">IFERROR(VLOOKUP(ROWS($J$2:J3580),$A$2:$B$7000,2,0),"")</f>
        <v>TSP-5-29-26PS</v>
      </c>
    </row>
    <row r="3581" spans="1:10">
      <c r="A3581" s="330">
        <f ca="1">IF(ISNUMBER(SEARCH($L$2,[1]Database!$A3581)),MAX($A$1:A3580)+1,0)</f>
        <v>3576</v>
      </c>
      <c r="B3581" s="625" t="str">
        <f>[1]Database!$A3581</f>
        <v>TSP-5-37-26MP</v>
      </c>
      <c r="J3581" s="329" t="str">
        <f ca="1">IFERROR(VLOOKUP(ROWS($J$2:J3581),$A$2:$B$7000,2,0),"")</f>
        <v>TSP-5-29-26MP</v>
      </c>
    </row>
    <row r="3582" spans="1:10">
      <c r="A3582" s="330">
        <f ca="1">IF(ISNUMBER(SEARCH($L$2,[1]Database!$A3582)),MAX($A$1:A3581)+1,0)</f>
        <v>3577</v>
      </c>
      <c r="B3582" s="625" t="str">
        <f>[1]Database!$A3582</f>
        <v>TSP-5-37-26LW</v>
      </c>
      <c r="J3582" s="329" t="str">
        <f ca="1">IFERROR(VLOOKUP(ROWS($J$2:J3582),$A$2:$B$7000,2,0),"")</f>
        <v>TSP-5-29-26LW</v>
      </c>
    </row>
    <row r="3583" spans="1:10">
      <c r="A3583" s="330">
        <f ca="1">IF(ISNUMBER(SEARCH($L$2,[1]Database!$A3583)),MAX($A$1:A3582)+1,0)</f>
        <v>3578</v>
      </c>
      <c r="B3583" s="625" t="str">
        <f>[1]Database!$A3583</f>
        <v>TSP-5-37-26DC</v>
      </c>
      <c r="J3583" s="329" t="str">
        <f ca="1">IFERROR(VLOOKUP(ROWS($J$2:J3583),$A$2:$B$7000,2,0),"")</f>
        <v>TSP-5-29-26HM</v>
      </c>
    </row>
    <row r="3584" spans="1:10">
      <c r="A3584" s="330">
        <f ca="1">IF(ISNUMBER(SEARCH($L$2,[1]Database!$A3584)),MAX($A$1:A3583)+1,0)</f>
        <v>3579</v>
      </c>
      <c r="B3584" s="625" t="str">
        <f>[1]Database!$A3584</f>
        <v>TSP-5-29-26PS</v>
      </c>
      <c r="J3584" s="329" t="str">
        <f ca="1">IFERROR(VLOOKUP(ROWS($J$2:J3584),$A$2:$B$7000,2,0),"")</f>
        <v>TSP-5-29-26DC</v>
      </c>
    </row>
    <row r="3585" spans="1:10">
      <c r="A3585" s="330">
        <f ca="1">IF(ISNUMBER(SEARCH($L$2,[1]Database!$A3585)),MAX($A$1:A3584)+1,0)</f>
        <v>3580</v>
      </c>
      <c r="B3585" s="625" t="str">
        <f>[1]Database!$A3585</f>
        <v>TSP-5-29-26MP</v>
      </c>
      <c r="J3585" s="329" t="str">
        <f ca="1">IFERROR(VLOOKUP(ROWS($J$2:J3585),$A$2:$B$7000,2,0),"")</f>
        <v>TSP-5-21-26PS</v>
      </c>
    </row>
    <row r="3586" spans="1:10">
      <c r="A3586" s="330">
        <f ca="1">IF(ISNUMBER(SEARCH($L$2,[1]Database!$A3586)),MAX($A$1:A3585)+1,0)</f>
        <v>3581</v>
      </c>
      <c r="B3586" s="625" t="str">
        <f>[1]Database!$A3586</f>
        <v>TSP-5-29-26LW</v>
      </c>
      <c r="J3586" s="329" t="str">
        <f ca="1">IFERROR(VLOOKUP(ROWS($J$2:J3586),$A$2:$B$7000,2,0),"")</f>
        <v>TSP-5-21-26MP</v>
      </c>
    </row>
    <row r="3587" spans="1:10">
      <c r="A3587" s="330">
        <f ca="1">IF(ISNUMBER(SEARCH($L$2,[1]Database!$A3587)),MAX($A$1:A3586)+1,0)</f>
        <v>3582</v>
      </c>
      <c r="B3587" s="625" t="str">
        <f>[1]Database!$A3587</f>
        <v>TSP-5-29-26HM</v>
      </c>
      <c r="J3587" s="329" t="str">
        <f ca="1">IFERROR(VLOOKUP(ROWS($J$2:J3587),$A$2:$B$7000,2,0),"")</f>
        <v>TSP-5-21-26LW</v>
      </c>
    </row>
    <row r="3588" spans="1:10">
      <c r="A3588" s="330">
        <f ca="1">IF(ISNUMBER(SEARCH($L$2,[1]Database!$A3588)),MAX($A$1:A3587)+1,0)</f>
        <v>3583</v>
      </c>
      <c r="B3588" s="625" t="str">
        <f>[1]Database!$A3588</f>
        <v>TSP-5-29-26DC</v>
      </c>
      <c r="J3588" s="329" t="str">
        <f ca="1">IFERROR(VLOOKUP(ROWS($J$2:J3588),$A$2:$B$7000,2,0),"")</f>
        <v>TSP-5-21-26HM</v>
      </c>
    </row>
    <row r="3589" spans="1:10">
      <c r="A3589" s="330">
        <f ca="1">IF(ISNUMBER(SEARCH($L$2,[1]Database!$A3589)),MAX($A$1:A3588)+1,0)</f>
        <v>3584</v>
      </c>
      <c r="B3589" s="625" t="str">
        <f>[1]Database!$A3589</f>
        <v>TSP-5-21-26PS</v>
      </c>
      <c r="J3589" s="329" t="str">
        <f ca="1">IFERROR(VLOOKUP(ROWS($J$2:J3589),$A$2:$B$7000,2,0),"")</f>
        <v>TSP-5-21-26DC</v>
      </c>
    </row>
    <row r="3590" spans="1:10">
      <c r="A3590" s="330">
        <f ca="1">IF(ISNUMBER(SEARCH($L$2,[1]Database!$A3590)),MAX($A$1:A3589)+1,0)</f>
        <v>3585</v>
      </c>
      <c r="B3590" s="625" t="str">
        <f>[1]Database!$A3590</f>
        <v>TSP-5-21-26MP</v>
      </c>
      <c r="J3590" s="329" t="str">
        <f ca="1">IFERROR(VLOOKUP(ROWS($J$2:J3590),$A$2:$B$7000,2,0),"")</f>
        <v>TSP-5-14-26PS</v>
      </c>
    </row>
    <row r="3591" spans="1:10">
      <c r="A3591" s="330">
        <f ca="1">IF(ISNUMBER(SEARCH($L$2,[1]Database!$A3591)),MAX($A$1:A3590)+1,0)</f>
        <v>3586</v>
      </c>
      <c r="B3591" s="625" t="str">
        <f>[1]Database!$A3591</f>
        <v>TSP-5-21-26LW</v>
      </c>
      <c r="J3591" s="329" t="str">
        <f ca="1">IFERROR(VLOOKUP(ROWS($J$2:J3591),$A$2:$B$7000,2,0),"")</f>
        <v>TSP-5-14-26MP</v>
      </c>
    </row>
    <row r="3592" spans="1:10">
      <c r="A3592" s="330">
        <f ca="1">IF(ISNUMBER(SEARCH($L$2,[1]Database!$A3592)),MAX($A$1:A3591)+1,0)</f>
        <v>3587</v>
      </c>
      <c r="B3592" s="625" t="str">
        <f>[1]Database!$A3592</f>
        <v>TSP-5-21-26HM</v>
      </c>
      <c r="J3592" s="329" t="str">
        <f ca="1">IFERROR(VLOOKUP(ROWS($J$2:J3592),$A$2:$B$7000,2,0),"")</f>
        <v>TSP-5-14-26LW</v>
      </c>
    </row>
    <row r="3593" spans="1:10">
      <c r="A3593" s="330">
        <f ca="1">IF(ISNUMBER(SEARCH($L$2,[1]Database!$A3593)),MAX($A$1:A3592)+1,0)</f>
        <v>3588</v>
      </c>
      <c r="B3593" s="625" t="str">
        <f>[1]Database!$A3593</f>
        <v>TSP-5-21-26DC</v>
      </c>
      <c r="J3593" s="329" t="str">
        <f ca="1">IFERROR(VLOOKUP(ROWS($J$2:J3593),$A$2:$B$7000,2,0),"")</f>
        <v>TSP-5-14-26HM</v>
      </c>
    </row>
    <row r="3594" spans="1:10">
      <c r="A3594" s="330">
        <f ca="1">IF(ISNUMBER(SEARCH($L$2,[1]Database!$A3594)),MAX($A$1:A3593)+1,0)</f>
        <v>3589</v>
      </c>
      <c r="B3594" s="625" t="str">
        <f>[1]Database!$A3594</f>
        <v>TSP-5-14-26PS</v>
      </c>
      <c r="J3594" s="329" t="str">
        <f ca="1">IFERROR(VLOOKUP(ROWS($J$2:J3594),$A$2:$B$7000,2,0),"")</f>
        <v>TSP-5-14-26DC</v>
      </c>
    </row>
    <row r="3595" spans="1:10">
      <c r="A3595" s="330">
        <f ca="1">IF(ISNUMBER(SEARCH($L$2,[1]Database!$A3595)),MAX($A$1:A3594)+1,0)</f>
        <v>3590</v>
      </c>
      <c r="B3595" s="625" t="str">
        <f>[1]Database!$A3595</f>
        <v>TSP-5-14-26MP</v>
      </c>
      <c r="J3595" s="329" t="str">
        <f ca="1">IFERROR(VLOOKUP(ROWS($J$2:J3595),$A$2:$B$7000,2,0),"")</f>
        <v>GANG-10T</v>
      </c>
    </row>
    <row r="3596" spans="1:10">
      <c r="A3596" s="330">
        <f ca="1">IF(ISNUMBER(SEARCH($L$2,[1]Database!$A3596)),MAX($A$1:A3595)+1,0)</f>
        <v>3591</v>
      </c>
      <c r="B3596" s="625" t="str">
        <f>[1]Database!$A3596</f>
        <v>TSP-5-14-26LW</v>
      </c>
      <c r="J3596" s="329" t="str">
        <f ca="1">IFERROR(VLOOKUP(ROWS($J$2:J3596),$A$2:$B$7000,2,0),"")</f>
        <v>TFP3</v>
      </c>
    </row>
    <row r="3597" spans="1:10">
      <c r="A3597" s="330">
        <f ca="1">IF(ISNUMBER(SEARCH($L$2,[1]Database!$A3597)),MAX($A$1:A3596)+1,0)</f>
        <v>3592</v>
      </c>
      <c r="B3597" s="625" t="str">
        <f>[1]Database!$A3597</f>
        <v>TSP-5-14-26HM</v>
      </c>
      <c r="J3597" s="329" t="str">
        <f ca="1">IFERROR(VLOOKUP(ROWS($J$2:J3597),$A$2:$B$7000,2,0),"")</f>
        <v>TFP2</v>
      </c>
    </row>
    <row r="3598" spans="1:10">
      <c r="A3598" s="330">
        <f ca="1">IF(ISNUMBER(SEARCH($L$2,[1]Database!$A3598)),MAX($A$1:A3597)+1,0)</f>
        <v>3593</v>
      </c>
      <c r="B3598" s="625" t="str">
        <f>[1]Database!$A3598</f>
        <v>TSP-5-14-26DC</v>
      </c>
      <c r="J3598" s="329" t="str">
        <f ca="1">IFERROR(VLOOKUP(ROWS($J$2:J3598),$A$2:$B$7000,2,0),"")</f>
        <v>TFP1</v>
      </c>
    </row>
    <row r="3599" spans="1:10">
      <c r="A3599" s="330">
        <f ca="1">IF(ISNUMBER(SEARCH($L$2,[1]Database!$A3599)),MAX($A$1:A3598)+1,0)</f>
        <v>3594</v>
      </c>
      <c r="B3599" s="625" t="str">
        <f>[1]Database!$A3599</f>
        <v>GANG-10T</v>
      </c>
      <c r="J3599" s="329" t="str">
        <f ca="1">IFERROR(VLOOKUP(ROWS($J$2:J3599),$A$2:$B$7000,2,0),"")</f>
        <v>V2417M</v>
      </c>
    </row>
    <row r="3600" spans="1:10">
      <c r="A3600" s="330">
        <f ca="1">IF(ISNUMBER(SEARCH($L$2,[1]Database!$A3600)),MAX($A$1:A3599)+1,0)</f>
        <v>3595</v>
      </c>
      <c r="B3600" s="625" t="str">
        <f>[1]Database!$A3600</f>
        <v>TFP3</v>
      </c>
      <c r="J3600" s="329" t="str">
        <f ca="1">IFERROR(VLOOKUP(ROWS($J$2:J3600),$A$2:$B$7000,2,0),"")</f>
        <v>V5751</v>
      </c>
    </row>
    <row r="3601" spans="1:10">
      <c r="A3601" s="330">
        <f ca="1">IF(ISNUMBER(SEARCH($L$2,[1]Database!$A3601)),MAX($A$1:A3600)+1,0)</f>
        <v>3596</v>
      </c>
      <c r="B3601" s="625" t="str">
        <f>[1]Database!$A3601</f>
        <v>TFP2</v>
      </c>
      <c r="J3601" s="329" t="str">
        <f ca="1">IFERROR(VLOOKUP(ROWS($J$2:J3601),$A$2:$B$7000,2,0),"")</f>
        <v>V2411M</v>
      </c>
    </row>
    <row r="3602" spans="1:10">
      <c r="A3602" s="330">
        <f ca="1">IF(ISNUMBER(SEARCH($L$2,[1]Database!$A3602)),MAX($A$1:A3601)+1,0)</f>
        <v>3597</v>
      </c>
      <c r="B3602" s="625" t="str">
        <f>[1]Database!$A3602</f>
        <v>TFP1</v>
      </c>
      <c r="J3602" s="329" t="str">
        <f ca="1">IFERROR(VLOOKUP(ROWS($J$2:J3602),$A$2:$B$7000,2,0),"")</f>
        <v>V511</v>
      </c>
    </row>
    <row r="3603" spans="1:10">
      <c r="A3603" s="330">
        <f ca="1">IF(ISNUMBER(SEARCH($L$2,[1]Database!$A3603)),MAX($A$1:A3602)+1,0)</f>
        <v>3598</v>
      </c>
      <c r="B3603" s="625" t="str">
        <f>[1]Database!$A3603</f>
        <v>V2417M</v>
      </c>
      <c r="J3603" s="329" t="str">
        <f ca="1">IFERROR(VLOOKUP(ROWS($J$2:J3603),$A$2:$B$7000,2,0),"")</f>
        <v>V5753</v>
      </c>
    </row>
    <row r="3604" spans="1:10">
      <c r="A3604" s="330">
        <f ca="1">IF(ISNUMBER(SEARCH($L$2,[1]Database!$A3604)),MAX($A$1:A3603)+1,0)</f>
        <v>3599</v>
      </c>
      <c r="B3604" s="625" t="str">
        <f>[1]Database!$A3604</f>
        <v>V5751</v>
      </c>
      <c r="J3604" s="329" t="str">
        <f ca="1">IFERROR(VLOOKUP(ROWS($J$2:J3604),$A$2:$B$7000,2,0),"")</f>
        <v>V5744</v>
      </c>
    </row>
    <row r="3605" spans="1:10">
      <c r="A3605" s="330">
        <f ca="1">IF(ISNUMBER(SEARCH($L$2,[1]Database!$A3605)),MAX($A$1:A3604)+1,0)</f>
        <v>3600</v>
      </c>
      <c r="B3605" s="625" t="str">
        <f>[1]Database!$A3605</f>
        <v>V2411M</v>
      </c>
      <c r="J3605" s="329" t="str">
        <f ca="1">IFERROR(VLOOKUP(ROWS($J$2:J3605),$A$2:$B$7000,2,0),"")</f>
        <v>V2444</v>
      </c>
    </row>
    <row r="3606" spans="1:10">
      <c r="A3606" s="330">
        <f ca="1">IF(ISNUMBER(SEARCH($L$2,[1]Database!$A3606)),MAX($A$1:A3605)+1,0)</f>
        <v>3601</v>
      </c>
      <c r="B3606" s="625" t="str">
        <f>[1]Database!$A3606</f>
        <v>V511</v>
      </c>
      <c r="J3606" s="329" t="str">
        <f ca="1">IFERROR(VLOOKUP(ROWS($J$2:J3606),$A$2:$B$7000,2,0),"")</f>
        <v>V2410A</v>
      </c>
    </row>
    <row r="3607" spans="1:10">
      <c r="A3607" s="330">
        <f ca="1">IF(ISNUMBER(SEARCH($L$2,[1]Database!$A3607)),MAX($A$1:A3606)+1,0)</f>
        <v>3602</v>
      </c>
      <c r="B3607" s="625" t="str">
        <f>[1]Database!$A3607</f>
        <v>V5753</v>
      </c>
      <c r="J3607" s="329" t="str">
        <f ca="1">IFERROR(VLOOKUP(ROWS($J$2:J3607),$A$2:$B$7000,2,0),"")</f>
        <v>880S3</v>
      </c>
    </row>
    <row r="3608" spans="1:10">
      <c r="A3608" s="330">
        <f ca="1">IF(ISNUMBER(SEARCH($L$2,[1]Database!$A3608)),MAX($A$1:A3607)+1,0)</f>
        <v>3603</v>
      </c>
      <c r="B3608" s="625" t="str">
        <f>[1]Database!$A3608</f>
        <v>V5744</v>
      </c>
      <c r="J3608" s="329" t="str">
        <f ca="1">IFERROR(VLOOKUP(ROWS($J$2:J3608),$A$2:$B$7000,2,0),"")</f>
        <v>880S2</v>
      </c>
    </row>
    <row r="3609" spans="1:10">
      <c r="A3609" s="330">
        <f ca="1">IF(ISNUMBER(SEARCH($L$2,[1]Database!$A3609)),MAX($A$1:A3608)+1,0)</f>
        <v>3604</v>
      </c>
      <c r="B3609" s="625" t="str">
        <f>[1]Database!$A3609</f>
        <v>V2444</v>
      </c>
      <c r="J3609" s="329" t="str">
        <f ca="1">IFERROR(VLOOKUP(ROWS($J$2:J3609),$A$2:$B$7000,2,0),"")</f>
        <v>880S1</v>
      </c>
    </row>
    <row r="3610" spans="1:10">
      <c r="A3610" s="330">
        <f ca="1">IF(ISNUMBER(SEARCH($L$2,[1]Database!$A3610)),MAX($A$1:A3609)+1,0)</f>
        <v>3605</v>
      </c>
      <c r="B3610" s="625" t="str">
        <f>[1]Database!$A3610</f>
        <v>V2410A</v>
      </c>
      <c r="J3610" s="329" t="str">
        <f ca="1">IFERROR(VLOOKUP(ROWS($J$2:J3610),$A$2:$B$7000,2,0),"")</f>
        <v>G4000D</v>
      </c>
    </row>
    <row r="3611" spans="1:10">
      <c r="A3611" s="330">
        <f ca="1">IF(ISNUMBER(SEARCH($L$2,[1]Database!$A3611)),MAX($A$1:A3610)+1,0)</f>
        <v>3606</v>
      </c>
      <c r="B3611" s="625" t="str">
        <f>[1]Database!$A3611</f>
        <v>880S3</v>
      </c>
      <c r="J3611" s="329" t="str">
        <f ca="1">IFERROR(VLOOKUP(ROWS($J$2:J3611),$A$2:$B$7000,2,0),"")</f>
        <v>5701</v>
      </c>
    </row>
    <row r="3612" spans="1:10">
      <c r="A3612" s="330">
        <f ca="1">IF(ISNUMBER(SEARCH($L$2,[1]Database!$A3612)),MAX($A$1:A3611)+1,0)</f>
        <v>3607</v>
      </c>
      <c r="B3612" s="625" t="str">
        <f>[1]Database!$A3612</f>
        <v>880S2</v>
      </c>
      <c r="J3612" s="329" t="str">
        <f ca="1">IFERROR(VLOOKUP(ROWS($J$2:J3612),$A$2:$B$7000,2,0),"")</f>
        <v>V5785</v>
      </c>
    </row>
    <row r="3613" spans="1:10">
      <c r="A3613" s="330">
        <f ca="1">IF(ISNUMBER(SEARCH($L$2,[1]Database!$A3613)),MAX($A$1:A3612)+1,0)</f>
        <v>3608</v>
      </c>
      <c r="B3613" s="625" t="str">
        <f>[1]Database!$A3613</f>
        <v>880S1</v>
      </c>
      <c r="J3613" s="329" t="str">
        <f ca="1">IFERROR(VLOOKUP(ROWS($J$2:J3613),$A$2:$B$7000,2,0),"")</f>
        <v>RFB2</v>
      </c>
    </row>
    <row r="3614" spans="1:10">
      <c r="A3614" s="330">
        <f ca="1">IF(ISNUMBER(SEARCH($L$2,[1]Database!$A3614)),MAX($A$1:A3613)+1,0)</f>
        <v>3609</v>
      </c>
      <c r="B3614" s="625" t="str">
        <f>[1]Database!$A3614</f>
        <v>G4000D</v>
      </c>
      <c r="J3614" s="329" t="str">
        <f ca="1">IFERROR(VLOOKUP(ROWS($J$2:J3614),$A$2:$B$7000,2,0),"")</f>
        <v>TBIT</v>
      </c>
    </row>
    <row r="3615" spans="1:10">
      <c r="A3615" s="330">
        <f ca="1">IF(ISNUMBER(SEARCH($L$2,[1]Database!$A3615)),MAX($A$1:A3614)+1,0)</f>
        <v>3610</v>
      </c>
      <c r="B3615" s="625" t="str">
        <f>[1]Database!$A3615</f>
        <v>5701</v>
      </c>
      <c r="J3615" s="329" t="str">
        <f ca="1">IFERROR(VLOOKUP(ROWS($J$2:J3615),$A$2:$B$7000,2,0),"")</f>
        <v>SRSR-X-30</v>
      </c>
    </row>
    <row r="3616" spans="1:10">
      <c r="A3616" s="330">
        <f ca="1">IF(ISNUMBER(SEARCH($L$2,[1]Database!$A3616)),MAX($A$1:A3615)+1,0)</f>
        <v>3611</v>
      </c>
      <c r="B3616" s="625" t="str">
        <f>[1]Database!$A3616</f>
        <v>V5785</v>
      </c>
      <c r="J3616" s="329" t="str">
        <f ca="1">IFERROR(VLOOKUP(ROWS($J$2:J3616),$A$2:$B$7000,2,0),"")</f>
        <v>SRSR-X-29</v>
      </c>
    </row>
    <row r="3617" spans="1:10">
      <c r="A3617" s="330">
        <f ca="1">IF(ISNUMBER(SEARCH($L$2,[1]Database!$A3617)),MAX($A$1:A3616)+1,0)</f>
        <v>3612</v>
      </c>
      <c r="B3617" s="625" t="str">
        <f>[1]Database!$A3617</f>
        <v>RFB2</v>
      </c>
      <c r="J3617" s="329" t="str">
        <f ca="1">IFERROR(VLOOKUP(ROWS($J$2:J3617),$A$2:$B$7000,2,0),"")</f>
        <v>SRSR-X-28</v>
      </c>
    </row>
    <row r="3618" spans="1:10">
      <c r="A3618" s="330">
        <f ca="1">IF(ISNUMBER(SEARCH($L$2,[1]Database!$A3618)),MAX($A$1:A3617)+1,0)</f>
        <v>3613</v>
      </c>
      <c r="B3618" s="625" t="str">
        <f>[1]Database!$A3618</f>
        <v>TBIT</v>
      </c>
      <c r="J3618" s="329" t="str">
        <f ca="1">IFERROR(VLOOKUP(ROWS($J$2:J3618),$A$2:$B$7000,2,0),"")</f>
        <v>SRSR-X-27</v>
      </c>
    </row>
    <row r="3619" spans="1:10">
      <c r="A3619" s="330">
        <f ca="1">IF(ISNUMBER(SEARCH($L$2,[1]Database!$A3619)),MAX($A$1:A3618)+1,0)</f>
        <v>3614</v>
      </c>
      <c r="B3619" s="625" t="str">
        <f>[1]Database!$A3619</f>
        <v>SRSR-X-30</v>
      </c>
      <c r="J3619" s="329" t="str">
        <f ca="1">IFERROR(VLOOKUP(ROWS($J$2:J3619),$A$2:$B$7000,2,0),"")</f>
        <v>SRSR-X-26</v>
      </c>
    </row>
    <row r="3620" spans="1:10">
      <c r="A3620" s="330">
        <f ca="1">IF(ISNUMBER(SEARCH($L$2,[1]Database!$A3620)),MAX($A$1:A3619)+1,0)</f>
        <v>3615</v>
      </c>
      <c r="B3620" s="625" t="str">
        <f>[1]Database!$A3620</f>
        <v>SRSR-X-29</v>
      </c>
      <c r="J3620" s="329" t="str">
        <f ca="1">IFERROR(VLOOKUP(ROWS($J$2:J3620),$A$2:$B$7000,2,0),"")</f>
        <v>SRSR-X-25</v>
      </c>
    </row>
    <row r="3621" spans="1:10">
      <c r="A3621" s="330">
        <f ca="1">IF(ISNUMBER(SEARCH($L$2,[1]Database!$A3621)),MAX($A$1:A3620)+1,0)</f>
        <v>3616</v>
      </c>
      <c r="B3621" s="625" t="str">
        <f>[1]Database!$A3621</f>
        <v>SRSR-X-28</v>
      </c>
      <c r="J3621" s="329" t="str">
        <f ca="1">IFERROR(VLOOKUP(ROWS($J$2:J3621),$A$2:$B$7000,2,0),"")</f>
        <v>SRSR-X-24</v>
      </c>
    </row>
    <row r="3622" spans="1:10">
      <c r="A3622" s="330">
        <f ca="1">IF(ISNUMBER(SEARCH($L$2,[1]Database!$A3622)),MAX($A$1:A3621)+1,0)</f>
        <v>3617</v>
      </c>
      <c r="B3622" s="625" t="str">
        <f>[1]Database!$A3622</f>
        <v>SRSR-X-27</v>
      </c>
      <c r="J3622" s="329" t="str">
        <f ca="1">IFERROR(VLOOKUP(ROWS($J$2:J3622),$A$2:$B$7000,2,0),"")</f>
        <v>SRSR-X-23</v>
      </c>
    </row>
    <row r="3623" spans="1:10">
      <c r="A3623" s="330">
        <f ca="1">IF(ISNUMBER(SEARCH($L$2,[1]Database!$A3623)),MAX($A$1:A3622)+1,0)</f>
        <v>3618</v>
      </c>
      <c r="B3623" s="625" t="str">
        <f>[1]Database!$A3623</f>
        <v>SRSR-X-26</v>
      </c>
      <c r="J3623" s="329" t="str">
        <f ca="1">IFERROR(VLOOKUP(ROWS($J$2:J3623),$A$2:$B$7000,2,0),"")</f>
        <v>SRSR-X-22</v>
      </c>
    </row>
    <row r="3624" spans="1:10">
      <c r="A3624" s="330">
        <f ca="1">IF(ISNUMBER(SEARCH($L$2,[1]Database!$A3624)),MAX($A$1:A3623)+1,0)</f>
        <v>3619</v>
      </c>
      <c r="B3624" s="625" t="str">
        <f>[1]Database!$A3624</f>
        <v>SRSR-X-25</v>
      </c>
      <c r="J3624" s="329" t="str">
        <f ca="1">IFERROR(VLOOKUP(ROWS($J$2:J3624),$A$2:$B$7000,2,0),"")</f>
        <v>SRSR-X-21</v>
      </c>
    </row>
    <row r="3625" spans="1:10">
      <c r="A3625" s="330">
        <f ca="1">IF(ISNUMBER(SEARCH($L$2,[1]Database!$A3625)),MAX($A$1:A3624)+1,0)</f>
        <v>3620</v>
      </c>
      <c r="B3625" s="625" t="str">
        <f>[1]Database!$A3625</f>
        <v>SRSR-X-24</v>
      </c>
      <c r="J3625" s="329" t="str">
        <f ca="1">IFERROR(VLOOKUP(ROWS($J$2:J3625),$A$2:$B$7000,2,0),"")</f>
        <v>SRSR-X-20</v>
      </c>
    </row>
    <row r="3626" spans="1:10">
      <c r="A3626" s="330">
        <f ca="1">IF(ISNUMBER(SEARCH($L$2,[1]Database!$A3626)),MAX($A$1:A3625)+1,0)</f>
        <v>3621</v>
      </c>
      <c r="B3626" s="625" t="str">
        <f>[1]Database!$A3626</f>
        <v>SRSR-X-23</v>
      </c>
      <c r="J3626" s="329" t="str">
        <f ca="1">IFERROR(VLOOKUP(ROWS($J$2:J3626),$A$2:$B$7000,2,0),"")</f>
        <v>SRSR-X-19</v>
      </c>
    </row>
    <row r="3627" spans="1:10">
      <c r="A3627" s="330">
        <f ca="1">IF(ISNUMBER(SEARCH($L$2,[1]Database!$A3627)),MAX($A$1:A3626)+1,0)</f>
        <v>3622</v>
      </c>
      <c r="B3627" s="625" t="str">
        <f>[1]Database!$A3627</f>
        <v>SRSR-X-22</v>
      </c>
      <c r="J3627" s="329" t="str">
        <f ca="1">IFERROR(VLOOKUP(ROWS($J$2:J3627),$A$2:$B$7000,2,0),"")</f>
        <v>SRSR-X-18</v>
      </c>
    </row>
    <row r="3628" spans="1:10">
      <c r="A3628" s="330">
        <f ca="1">IF(ISNUMBER(SEARCH($L$2,[1]Database!$A3628)),MAX($A$1:A3627)+1,0)</f>
        <v>3623</v>
      </c>
      <c r="B3628" s="625" t="str">
        <f>[1]Database!$A3628</f>
        <v>SRSR-X-21</v>
      </c>
      <c r="J3628" s="329" t="str">
        <f ca="1">IFERROR(VLOOKUP(ROWS($J$2:J3628),$A$2:$B$7000,2,0),"")</f>
        <v>SRSR-X-17</v>
      </c>
    </row>
    <row r="3629" spans="1:10">
      <c r="A3629" s="330">
        <f ca="1">IF(ISNUMBER(SEARCH($L$2,[1]Database!$A3629)),MAX($A$1:A3628)+1,0)</f>
        <v>3624</v>
      </c>
      <c r="B3629" s="625" t="str">
        <f>[1]Database!$A3629</f>
        <v>SRSR-X-20</v>
      </c>
      <c r="J3629" s="329" t="str">
        <f ca="1">IFERROR(VLOOKUP(ROWS($J$2:J3629),$A$2:$B$7000,2,0),"")</f>
        <v>SRSR-X-16</v>
      </c>
    </row>
    <row r="3630" spans="1:10">
      <c r="A3630" s="330">
        <f ca="1">IF(ISNUMBER(SEARCH($L$2,[1]Database!$A3630)),MAX($A$1:A3629)+1,0)</f>
        <v>3625</v>
      </c>
      <c r="B3630" s="625" t="str">
        <f>[1]Database!$A3630</f>
        <v>SRSR-X-19</v>
      </c>
      <c r="J3630" s="329" t="str">
        <f ca="1">IFERROR(VLOOKUP(ROWS($J$2:J3630),$A$2:$B$7000,2,0),"")</f>
        <v>SRSR-X-15</v>
      </c>
    </row>
    <row r="3631" spans="1:10">
      <c r="A3631" s="330">
        <f ca="1">IF(ISNUMBER(SEARCH($L$2,[1]Database!$A3631)),MAX($A$1:A3630)+1,0)</f>
        <v>3626</v>
      </c>
      <c r="B3631" s="625" t="str">
        <f>[1]Database!$A3631</f>
        <v>SRSR-X-18</v>
      </c>
      <c r="J3631" s="329" t="str">
        <f ca="1">IFERROR(VLOOKUP(ROWS($J$2:J3631),$A$2:$B$7000,2,0),"")</f>
        <v>SRSR-X-14</v>
      </c>
    </row>
    <row r="3632" spans="1:10">
      <c r="A3632" s="330">
        <f ca="1">IF(ISNUMBER(SEARCH($L$2,[1]Database!$A3632)),MAX($A$1:A3631)+1,0)</f>
        <v>3627</v>
      </c>
      <c r="B3632" s="625" t="str">
        <f>[1]Database!$A3632</f>
        <v>SRSR-X-17</v>
      </c>
      <c r="J3632" s="329" t="str">
        <f ca="1">IFERROR(VLOOKUP(ROWS($J$2:J3632),$A$2:$B$7000,2,0),"")</f>
        <v>SRSR-X-13</v>
      </c>
    </row>
    <row r="3633" spans="1:10">
      <c r="A3633" s="330">
        <f ca="1">IF(ISNUMBER(SEARCH($L$2,[1]Database!$A3633)),MAX($A$1:A3632)+1,0)</f>
        <v>3628</v>
      </c>
      <c r="B3633" s="625" t="str">
        <f>[1]Database!$A3633</f>
        <v>SRSR-X-16</v>
      </c>
      <c r="J3633" s="329" t="str">
        <f ca="1">IFERROR(VLOOKUP(ROWS($J$2:J3633),$A$2:$B$7000,2,0),"")</f>
        <v>SRSR-X-12</v>
      </c>
    </row>
    <row r="3634" spans="1:10">
      <c r="A3634" s="330">
        <f ca="1">IF(ISNUMBER(SEARCH($L$2,[1]Database!$A3634)),MAX($A$1:A3633)+1,0)</f>
        <v>3629</v>
      </c>
      <c r="B3634" s="625" t="str">
        <f>[1]Database!$A3634</f>
        <v>SRSR-X-15</v>
      </c>
      <c r="J3634" s="329" t="str">
        <f ca="1">IFERROR(VLOOKUP(ROWS($J$2:J3634),$A$2:$B$7000,2,0),"")</f>
        <v>SBIT</v>
      </c>
    </row>
    <row r="3635" spans="1:10">
      <c r="A3635" s="330">
        <f ca="1">IF(ISNUMBER(SEARCH($L$2,[1]Database!$A3635)),MAX($A$1:A3634)+1,0)</f>
        <v>3630</v>
      </c>
      <c r="B3635" s="625" t="str">
        <f>[1]Database!$A3635</f>
        <v>SRSR-X-14</v>
      </c>
      <c r="J3635" s="329" t="str">
        <f ca="1">IFERROR(VLOOKUP(ROWS($J$2:J3635),$A$2:$B$7000,2,0),"")</f>
        <v>SSDR-21</v>
      </c>
    </row>
    <row r="3636" spans="1:10">
      <c r="A3636" s="330">
        <f ca="1">IF(ISNUMBER(SEARCH($L$2,[1]Database!$A3636)),MAX($A$1:A3635)+1,0)</f>
        <v>3631</v>
      </c>
      <c r="B3636" s="625" t="str">
        <f>[1]Database!$A3636</f>
        <v>SRSR-X-13</v>
      </c>
      <c r="J3636" s="329" t="str">
        <f ca="1">IFERROR(VLOOKUP(ROWS($J$2:J3636),$A$2:$B$7000,2,0),"")</f>
        <v>SSDR-15</v>
      </c>
    </row>
    <row r="3637" spans="1:10">
      <c r="A3637" s="330">
        <f ca="1">IF(ISNUMBER(SEARCH($L$2,[1]Database!$A3637)),MAX($A$1:A3636)+1,0)</f>
        <v>3632</v>
      </c>
      <c r="B3637" s="625" t="str">
        <f>[1]Database!$A3637</f>
        <v>SRSR-X-12</v>
      </c>
      <c r="J3637" s="329" t="str">
        <f ca="1">IFERROR(VLOOKUP(ROWS($J$2:J3637),$A$2:$B$7000,2,0),"")</f>
        <v>SSDR-8</v>
      </c>
    </row>
    <row r="3638" spans="1:10">
      <c r="A3638" s="330">
        <f ca="1">IF(ISNUMBER(SEARCH($L$2,[1]Database!$A3638)),MAX($A$1:A3637)+1,0)</f>
        <v>3633</v>
      </c>
      <c r="B3638" s="625" t="str">
        <f>[1]Database!$A3638</f>
        <v>SBIT</v>
      </c>
      <c r="J3638" s="329" t="str">
        <f ca="1">IFERROR(VLOOKUP(ROWS($J$2:J3638),$A$2:$B$7000,2,0),"")</f>
        <v>SSDR-20</v>
      </c>
    </row>
    <row r="3639" spans="1:10">
      <c r="A3639" s="330">
        <f ca="1">IF(ISNUMBER(SEARCH($L$2,[1]Database!$A3639)),MAX($A$1:A3638)+1,0)</f>
        <v>3634</v>
      </c>
      <c r="B3639" s="625" t="str">
        <f>[1]Database!$A3639</f>
        <v>SSDR-21</v>
      </c>
      <c r="J3639" s="329" t="str">
        <f ca="1">IFERROR(VLOOKUP(ROWS($J$2:J3639),$A$2:$B$7000,2,0),"")</f>
        <v>SSDR-16</v>
      </c>
    </row>
    <row r="3640" spans="1:10">
      <c r="A3640" s="330">
        <f ca="1">IF(ISNUMBER(SEARCH($L$2,[1]Database!$A3640)),MAX($A$1:A3639)+1,0)</f>
        <v>3635</v>
      </c>
      <c r="B3640" s="625" t="str">
        <f>[1]Database!$A3640</f>
        <v>SSDR-15</v>
      </c>
      <c r="J3640" s="329" t="str">
        <f ca="1">IFERROR(VLOOKUP(ROWS($J$2:J3640),$A$2:$B$7000,2,0),"")</f>
        <v>SSDR-12</v>
      </c>
    </row>
    <row r="3641" spans="1:10">
      <c r="A3641" s="330">
        <f ca="1">IF(ISNUMBER(SEARCH($L$2,[1]Database!$A3641)),MAX($A$1:A3640)+1,0)</f>
        <v>3636</v>
      </c>
      <c r="B3641" s="625" t="str">
        <f>[1]Database!$A3641</f>
        <v>SSDR-8</v>
      </c>
      <c r="J3641" s="329" t="str">
        <f ca="1">IFERROR(VLOOKUP(ROWS($J$2:J3641),$A$2:$B$7000,2,0),"")</f>
        <v>MW-ST</v>
      </c>
    </row>
    <row r="3642" spans="1:10">
      <c r="A3642" s="330">
        <f ca="1">IF(ISNUMBER(SEARCH($L$2,[1]Database!$A3642)),MAX($A$1:A3641)+1,0)</f>
        <v>3637</v>
      </c>
      <c r="B3642" s="625" t="str">
        <f>[1]Database!$A3642</f>
        <v>SSDR-20</v>
      </c>
      <c r="J3642" s="329" t="str">
        <f ca="1">IFERROR(VLOOKUP(ROWS($J$2:J3642),$A$2:$B$7000,2,0),"")</f>
        <v>MW-CRD-44</v>
      </c>
    </row>
    <row r="3643" spans="1:10">
      <c r="A3643" s="330">
        <f ca="1">IF(ISNUMBER(SEARCH($L$2,[1]Database!$A3643)),MAX($A$1:A3642)+1,0)</f>
        <v>3638</v>
      </c>
      <c r="B3643" s="625" t="str">
        <f>[1]Database!$A3643</f>
        <v>SSDR-16</v>
      </c>
      <c r="J3643" s="329" t="str">
        <f ca="1">IFERROR(VLOOKUP(ROWS($J$2:J3643),$A$2:$B$7000,2,0),"")</f>
        <v>FD-54</v>
      </c>
    </row>
    <row r="3644" spans="1:10">
      <c r="A3644" s="330">
        <f ca="1">IF(ISNUMBER(SEARCH($L$2,[1]Database!$A3644)),MAX($A$1:A3643)+1,0)</f>
        <v>3639</v>
      </c>
      <c r="B3644" s="625" t="str">
        <f>[1]Database!$A3644</f>
        <v>SSDR-12</v>
      </c>
      <c r="J3644" s="329" t="str">
        <f ca="1">IFERROR(VLOOKUP(ROWS($J$2:J3644),$A$2:$B$7000,2,0),"")</f>
        <v>SCFD-14BK</v>
      </c>
    </row>
    <row r="3645" spans="1:10">
      <c r="A3645" s="330">
        <f ca="1">IF(ISNUMBER(SEARCH($L$2,[1]Database!$A3645)),MAX($A$1:A3644)+1,0)</f>
        <v>3640</v>
      </c>
      <c r="B3645" s="625" t="str">
        <f>[1]Database!$A3645</f>
        <v>MW-ST</v>
      </c>
      <c r="J3645" s="329" t="str">
        <f ca="1">IFERROR(VLOOKUP(ROWS($J$2:J3645),$A$2:$B$7000,2,0),"")</f>
        <v>DO-5-8</v>
      </c>
    </row>
    <row r="3646" spans="1:10">
      <c r="A3646" s="330">
        <f ca="1">IF(ISNUMBER(SEARCH($L$2,[1]Database!$A3646)),MAX($A$1:A3645)+1,0)</f>
        <v>3641</v>
      </c>
      <c r="B3646" s="625" t="str">
        <f>[1]Database!$A3646</f>
        <v>MW-CRD-44</v>
      </c>
      <c r="J3646" s="329" t="str">
        <f ca="1">IFERROR(VLOOKUP(ROWS($J$2:J3646),$A$2:$B$7000,2,0),"")</f>
        <v>DO-5-43</v>
      </c>
    </row>
    <row r="3647" spans="1:10">
      <c r="A3647" s="330">
        <f ca="1">IF(ISNUMBER(SEARCH($L$2,[1]Database!$A3647)),MAX($A$1:A3646)+1,0)</f>
        <v>3642</v>
      </c>
      <c r="B3647" s="625" t="str">
        <f>[1]Database!$A3647</f>
        <v>FD-54</v>
      </c>
      <c r="J3647" s="329" t="str">
        <f ca="1">IFERROR(VLOOKUP(ROWS($J$2:J3647),$A$2:$B$7000,2,0),"")</f>
        <v>DO-5-37</v>
      </c>
    </row>
    <row r="3648" spans="1:10">
      <c r="A3648" s="330">
        <f ca="1">IF(ISNUMBER(SEARCH($L$2,[1]Database!$A3648)),MAX($A$1:A3647)+1,0)</f>
        <v>3643</v>
      </c>
      <c r="B3648" s="625" t="str">
        <f>[1]Database!$A3648</f>
        <v>SCFD-14BK</v>
      </c>
      <c r="J3648" s="329" t="str">
        <f ca="1">IFERROR(VLOOKUP(ROWS($J$2:J3648),$A$2:$B$7000,2,0),"")</f>
        <v>DO-5-29</v>
      </c>
    </row>
    <row r="3649" spans="1:10">
      <c r="A3649" s="330">
        <f ca="1">IF(ISNUMBER(SEARCH($L$2,[1]Database!$A3649)),MAX($A$1:A3648)+1,0)</f>
        <v>3644</v>
      </c>
      <c r="B3649" s="625" t="str">
        <f>[1]Database!$A3649</f>
        <v>DO-5-8</v>
      </c>
      <c r="J3649" s="329" t="str">
        <f ca="1">IFERROR(VLOOKUP(ROWS($J$2:J3649),$A$2:$B$7000,2,0),"")</f>
        <v>DO-5-21</v>
      </c>
    </row>
    <row r="3650" spans="1:10">
      <c r="A3650" s="330">
        <f ca="1">IF(ISNUMBER(SEARCH($L$2,[1]Database!$A3650)),MAX($A$1:A3649)+1,0)</f>
        <v>3645</v>
      </c>
      <c r="B3650" s="625" t="str">
        <f>[1]Database!$A3650</f>
        <v>DO-5-43</v>
      </c>
      <c r="J3650" s="329" t="str">
        <f ca="1">IFERROR(VLOOKUP(ROWS($J$2:J3650),$A$2:$B$7000,2,0),"")</f>
        <v>DO-5-14</v>
      </c>
    </row>
    <row r="3651" spans="1:10">
      <c r="A3651" s="330">
        <f ca="1">IF(ISNUMBER(SEARCH($L$2,[1]Database!$A3651)),MAX($A$1:A3650)+1,0)</f>
        <v>3646</v>
      </c>
      <c r="B3651" s="625" t="str">
        <f>[1]Database!$A3651</f>
        <v>DO-5-37</v>
      </c>
      <c r="J3651" s="329" t="str">
        <f ca="1">IFERROR(VLOOKUP(ROWS($J$2:J3651),$A$2:$B$7000,2,0),"")</f>
        <v>5W</v>
      </c>
    </row>
    <row r="3652" spans="1:10">
      <c r="A3652" s="330">
        <f ca="1">IF(ISNUMBER(SEARCH($L$2,[1]Database!$A3652)),MAX($A$1:A3651)+1,0)</f>
        <v>3647</v>
      </c>
      <c r="B3652" s="625" t="str">
        <f>[1]Database!$A3652</f>
        <v>DO-5-29</v>
      </c>
      <c r="J3652" s="329" t="str">
        <f ca="1">IFERROR(VLOOKUP(ROWS($J$2:J3652),$A$2:$B$7000,2,0),"")</f>
        <v>PB-5A</v>
      </c>
    </row>
    <row r="3653" spans="1:10">
      <c r="A3653" s="330">
        <f ca="1">IF(ISNUMBER(SEARCH($L$2,[1]Database!$A3653)),MAX($A$1:A3652)+1,0)</f>
        <v>3648</v>
      </c>
      <c r="B3653" s="625" t="str">
        <f>[1]Database!$A3653</f>
        <v>DO-5-21</v>
      </c>
      <c r="J3653" s="329" t="str">
        <f ca="1">IFERROR(VLOOKUP(ROWS($J$2:J3653),$A$2:$B$7000,2,0),"")</f>
        <v>5-FAN-K</v>
      </c>
    </row>
    <row r="3654" spans="1:10">
      <c r="A3654" s="330">
        <f ca="1">IF(ISNUMBER(SEARCH($L$2,[1]Database!$A3654)),MAX($A$1:A3653)+1,0)</f>
        <v>3649</v>
      </c>
      <c r="B3654" s="625" t="str">
        <f>[1]Database!$A3654</f>
        <v>DO-5-14</v>
      </c>
      <c r="J3654" s="329" t="str">
        <f ca="1">IFERROR(VLOOKUP(ROWS($J$2:J3654),$A$2:$B$7000,2,0),"")</f>
        <v>2-6M</v>
      </c>
    </row>
    <row r="3655" spans="1:10">
      <c r="A3655" s="330">
        <f ca="1">IF(ISNUMBER(SEARCH($L$2,[1]Database!$A3655)),MAX($A$1:A3654)+1,0)</f>
        <v>3650</v>
      </c>
      <c r="B3655" s="625" t="str">
        <f>[1]Database!$A3655</f>
        <v>5W</v>
      </c>
      <c r="J3655" s="329" t="str">
        <f ca="1">IFERROR(VLOOKUP(ROWS($J$2:J3655),$A$2:$B$7000,2,0),"")</f>
        <v>2-10M</v>
      </c>
    </row>
    <row r="3656" spans="1:10">
      <c r="A3656" s="330">
        <f ca="1">IF(ISNUMBER(SEARCH($L$2,[1]Database!$A3656)),MAX($A$1:A3655)+1,0)</f>
        <v>3651</v>
      </c>
      <c r="B3656" s="625" t="str">
        <f>[1]Database!$A3656</f>
        <v>PB-5A</v>
      </c>
      <c r="J3656" s="329" t="str">
        <f ca="1">IFERROR(VLOOKUP(ROWS($J$2:J3656),$A$2:$B$7000,2,0),"")</f>
        <v>2-10</v>
      </c>
    </row>
    <row r="3657" spans="1:10">
      <c r="A3657" s="330">
        <f ca="1">IF(ISNUMBER(SEARCH($L$2,[1]Database!$A3657)),MAX($A$1:A3656)+1,0)</f>
        <v>3652</v>
      </c>
      <c r="B3657" s="625" t="str">
        <f>[1]Database!$A3657</f>
        <v>5-FAN-K</v>
      </c>
      <c r="J3657" s="329" t="str">
        <f ca="1">IFERROR(VLOOKUP(ROWS($J$2:J3657),$A$2:$B$7000,2,0),"")</f>
        <v>SS</v>
      </c>
    </row>
    <row r="3658" spans="1:10">
      <c r="A3658" s="330">
        <f ca="1">IF(ISNUMBER(SEARCH($L$2,[1]Database!$A3658)),MAX($A$1:A3657)+1,0)</f>
        <v>3653</v>
      </c>
      <c r="B3658" s="625" t="str">
        <f>[1]Database!$A3658</f>
        <v>2-6M</v>
      </c>
      <c r="J3658" s="329" t="str">
        <f ca="1">IFERROR(VLOOKUP(ROWS($J$2:J3658),$A$2:$B$7000,2,0),"")</f>
        <v>CBS-5</v>
      </c>
    </row>
    <row r="3659" spans="1:10">
      <c r="A3659" s="330">
        <f ca="1">IF(ISNUMBER(SEARCH($L$2,[1]Database!$A3659)),MAX($A$1:A3658)+1,0)</f>
        <v>3654</v>
      </c>
      <c r="B3659" s="625" t="str">
        <f>[1]Database!$A3659</f>
        <v>2-10M</v>
      </c>
      <c r="J3659" s="329" t="str">
        <f ca="1">IFERROR(VLOOKUP(ROWS($J$2:J3659),$A$2:$B$7000,2,0),"")</f>
        <v>UCP-VT</v>
      </c>
    </row>
    <row r="3660" spans="1:10">
      <c r="A3660" s="330">
        <f ca="1">IF(ISNUMBER(SEARCH($L$2,[1]Database!$A3660)),MAX($A$1:A3659)+1,0)</f>
        <v>3655</v>
      </c>
      <c r="B3660" s="625" t="str">
        <f>[1]Database!$A3660</f>
        <v>2-10</v>
      </c>
      <c r="J3660" s="329" t="str">
        <f ca="1">IFERROR(VLOOKUP(ROWS($J$2:J3660),$A$2:$B$7000,2,0),"")</f>
        <v>UCPB1</v>
      </c>
    </row>
    <row r="3661" spans="1:10">
      <c r="A3661" s="330">
        <f ca="1">IF(ISNUMBER(SEARCH($L$2,[1]Database!$A3661)),MAX($A$1:A3660)+1,0)</f>
        <v>3656</v>
      </c>
      <c r="B3661" s="625" t="str">
        <f>[1]Database!$A3661</f>
        <v>SS</v>
      </c>
      <c r="J3661" s="329" t="str">
        <f ca="1">IFERROR(VLOOKUP(ROWS($J$2:J3661),$A$2:$B$7000,2,0),"")</f>
        <v>SP-5-8</v>
      </c>
    </row>
    <row r="3662" spans="1:10">
      <c r="A3662" s="330">
        <f ca="1">IF(ISNUMBER(SEARCH($L$2,[1]Database!$A3662)),MAX($A$1:A3661)+1,0)</f>
        <v>3657</v>
      </c>
      <c r="B3662" s="625" t="str">
        <f>[1]Database!$A3662</f>
        <v>CBS-5</v>
      </c>
      <c r="J3662" s="329" t="str">
        <f ca="1">IFERROR(VLOOKUP(ROWS($J$2:J3662),$A$2:$B$7000,2,0),"")</f>
        <v>SP-5-43</v>
      </c>
    </row>
    <row r="3663" spans="1:10">
      <c r="A3663" s="330">
        <f ca="1">IF(ISNUMBER(SEARCH($L$2,[1]Database!$A3663)),MAX($A$1:A3662)+1,0)</f>
        <v>3658</v>
      </c>
      <c r="B3663" s="625" t="str">
        <f>[1]Database!$A3663</f>
        <v>UCP-VT</v>
      </c>
      <c r="J3663" s="329" t="str">
        <f ca="1">IFERROR(VLOOKUP(ROWS($J$2:J3663),$A$2:$B$7000,2,0),"")</f>
        <v>SP-5-37</v>
      </c>
    </row>
    <row r="3664" spans="1:10">
      <c r="A3664" s="330">
        <f ca="1">IF(ISNUMBER(SEARCH($L$2,[1]Database!$A3664)),MAX($A$1:A3663)+1,0)</f>
        <v>3659</v>
      </c>
      <c r="B3664" s="625" t="str">
        <f>[1]Database!$A3664</f>
        <v>UCPB1</v>
      </c>
      <c r="J3664" s="329" t="str">
        <f ca="1">IFERROR(VLOOKUP(ROWS($J$2:J3664),$A$2:$B$7000,2,0),"")</f>
        <v>SP-5-29</v>
      </c>
    </row>
    <row r="3665" spans="1:10">
      <c r="A3665" s="330">
        <f ca="1">IF(ISNUMBER(SEARCH($L$2,[1]Database!$A3665)),MAX($A$1:A3664)+1,0)</f>
        <v>3660</v>
      </c>
      <c r="B3665" s="625" t="str">
        <f>[1]Database!$A3665</f>
        <v>SP-5-8</v>
      </c>
      <c r="J3665" s="329" t="str">
        <f ca="1">IFERROR(VLOOKUP(ROWS($J$2:J3665),$A$2:$B$7000,2,0),"")</f>
        <v>SP-5-21</v>
      </c>
    </row>
    <row r="3666" spans="1:10">
      <c r="A3666" s="330">
        <f ca="1">IF(ISNUMBER(SEARCH($L$2,[1]Database!$A3666)),MAX($A$1:A3665)+1,0)</f>
        <v>3661</v>
      </c>
      <c r="B3666" s="625" t="str">
        <f>[1]Database!$A3666</f>
        <v>SP-5-43</v>
      </c>
      <c r="J3666" s="329" t="str">
        <f ca="1">IFERROR(VLOOKUP(ROWS($J$2:J3666),$A$2:$B$7000,2,0),"")</f>
        <v>SP-5-14</v>
      </c>
    </row>
    <row r="3667" spans="1:10">
      <c r="A3667" s="330">
        <f ca="1">IF(ISNUMBER(SEARCH($L$2,[1]Database!$A3667)),MAX($A$1:A3666)+1,0)</f>
        <v>3662</v>
      </c>
      <c r="B3667" s="625" t="str">
        <f>[1]Database!$A3667</f>
        <v>SP-5-37</v>
      </c>
      <c r="J3667" s="329" t="str">
        <f ca="1">IFERROR(VLOOKUP(ROWS($J$2:J3667),$A$2:$B$7000,2,0),"")</f>
        <v>SP-5-8-26</v>
      </c>
    </row>
    <row r="3668" spans="1:10">
      <c r="A3668" s="330">
        <f ca="1">IF(ISNUMBER(SEARCH($L$2,[1]Database!$A3668)),MAX($A$1:A3667)+1,0)</f>
        <v>3663</v>
      </c>
      <c r="B3668" s="625" t="str">
        <f>[1]Database!$A3668</f>
        <v>SP-5-29</v>
      </c>
      <c r="J3668" s="329" t="str">
        <f ca="1">IFERROR(VLOOKUP(ROWS($J$2:J3668),$A$2:$B$7000,2,0),"")</f>
        <v>SP-5-43-26</v>
      </c>
    </row>
    <row r="3669" spans="1:10">
      <c r="A3669" s="330">
        <f ca="1">IF(ISNUMBER(SEARCH($L$2,[1]Database!$A3669)),MAX($A$1:A3668)+1,0)</f>
        <v>3664</v>
      </c>
      <c r="B3669" s="625" t="str">
        <f>[1]Database!$A3669</f>
        <v>SP-5-21</v>
      </c>
      <c r="J3669" s="329" t="str">
        <f ca="1">IFERROR(VLOOKUP(ROWS($J$2:J3669),$A$2:$B$7000,2,0),"")</f>
        <v>SP-5-37-26</v>
      </c>
    </row>
    <row r="3670" spans="1:10">
      <c r="A3670" s="330">
        <f ca="1">IF(ISNUMBER(SEARCH($L$2,[1]Database!$A3670)),MAX($A$1:A3669)+1,0)</f>
        <v>3665</v>
      </c>
      <c r="B3670" s="625" t="str">
        <f>[1]Database!$A3670</f>
        <v>SP-5-14</v>
      </c>
      <c r="J3670" s="329" t="str">
        <f ca="1">IFERROR(VLOOKUP(ROWS($J$2:J3670),$A$2:$B$7000,2,0),"")</f>
        <v>SP-5-29-26</v>
      </c>
    </row>
    <row r="3671" spans="1:10">
      <c r="A3671" s="330">
        <f ca="1">IF(ISNUMBER(SEARCH($L$2,[1]Database!$A3671)),MAX($A$1:A3670)+1,0)</f>
        <v>3666</v>
      </c>
      <c r="B3671" s="625" t="str">
        <f>[1]Database!$A3671</f>
        <v>SP-5-8-26</v>
      </c>
      <c r="J3671" s="329" t="str">
        <f ca="1">IFERROR(VLOOKUP(ROWS($J$2:J3671),$A$2:$B$7000,2,0),"")</f>
        <v>SP-5-21-26</v>
      </c>
    </row>
    <row r="3672" spans="1:10">
      <c r="A3672" s="330">
        <f ca="1">IF(ISNUMBER(SEARCH($L$2,[1]Database!$A3672)),MAX($A$1:A3671)+1,0)</f>
        <v>3667</v>
      </c>
      <c r="B3672" s="625" t="str">
        <f>[1]Database!$A3672</f>
        <v>SP-5-43-26</v>
      </c>
      <c r="J3672" s="329" t="str">
        <f ca="1">IFERROR(VLOOKUP(ROWS($J$2:J3672),$A$2:$B$7000,2,0),"")</f>
        <v>SP-5-14-26</v>
      </c>
    </row>
    <row r="3673" spans="1:10">
      <c r="A3673" s="330">
        <f ca="1">IF(ISNUMBER(SEARCH($L$2,[1]Database!$A3673)),MAX($A$1:A3672)+1,0)</f>
        <v>3668</v>
      </c>
      <c r="B3673" s="625" t="str">
        <f>[1]Database!$A3673</f>
        <v>SP-5-37-26</v>
      </c>
      <c r="J3673" s="329" t="str">
        <f ca="1">IFERROR(VLOOKUP(ROWS($J$2:J3673),$A$2:$B$7000,2,0),"")</f>
        <v>RFB2-SS</v>
      </c>
    </row>
    <row r="3674" spans="1:10">
      <c r="A3674" s="330">
        <f ca="1">IF(ISNUMBER(SEARCH($L$2,[1]Database!$A3674)),MAX($A$1:A3673)+1,0)</f>
        <v>3669</v>
      </c>
      <c r="B3674" s="625" t="str">
        <f>[1]Database!$A3674</f>
        <v>SP-5-29-26</v>
      </c>
      <c r="J3674" s="329" t="str">
        <f ca="1">IFERROR(VLOOKUP(ROWS($J$2:J3674),$A$2:$B$7000,2,0),"")</f>
        <v>PD-815SC-PBSH</v>
      </c>
    </row>
    <row r="3675" spans="1:10">
      <c r="A3675" s="330">
        <f ca="1">IF(ISNUMBER(SEARCH($L$2,[1]Database!$A3675)),MAX($A$1:A3674)+1,0)</f>
        <v>3670</v>
      </c>
      <c r="B3675" s="625" t="str">
        <f>[1]Database!$A3675</f>
        <v>SP-5-21-26</v>
      </c>
      <c r="J3675" s="329" t="str">
        <f ca="1">IFERROR(VLOOKUP(ROWS($J$2:J3675),$A$2:$B$7000,2,0),"")</f>
        <v>RFB4-SS</v>
      </c>
    </row>
    <row r="3676" spans="1:10">
      <c r="A3676" s="330">
        <f ca="1">IF(ISNUMBER(SEARCH($L$2,[1]Database!$A3676)),MAX($A$1:A3675)+1,0)</f>
        <v>3671</v>
      </c>
      <c r="B3676" s="625" t="str">
        <f>[1]Database!$A3676</f>
        <v>SP-5-14-26</v>
      </c>
      <c r="J3676" s="329" t="str">
        <f ca="1">IFERROR(VLOOKUP(ROWS($J$2:J3676),$A$2:$B$7000,2,0),"")</f>
        <v>CRATE</v>
      </c>
    </row>
    <row r="3677" spans="1:10">
      <c r="A3677" s="330">
        <f ca="1">IF(ISNUMBER(SEARCH($L$2,[1]Database!$A3677)),MAX($A$1:A3676)+1,0)</f>
        <v>3672</v>
      </c>
      <c r="B3677" s="625" t="str">
        <f>[1]Database!$A3677</f>
        <v>RFB2-SS</v>
      </c>
      <c r="J3677" s="329" t="str">
        <f ca="1">IFERROR(VLOOKUP(ROWS($J$2:J3677),$A$2:$B$7000,2,0),"")</f>
        <v>SH-WR</v>
      </c>
    </row>
    <row r="3678" spans="1:10">
      <c r="A3678" s="330">
        <f ca="1">IF(ISNUMBER(SEARCH($L$2,[1]Database!$A3678)),MAX($A$1:A3677)+1,0)</f>
        <v>3673</v>
      </c>
      <c r="B3678" s="625" t="str">
        <f>[1]Database!$A3678</f>
        <v>PD-815SC-PBSH</v>
      </c>
      <c r="J3678" s="329" t="str">
        <f ca="1">IFERROR(VLOOKUP(ROWS($J$2:J3678),$A$2:$B$7000,2,0),"")</f>
        <v>S12SD-PS</v>
      </c>
    </row>
    <row r="3679" spans="1:10">
      <c r="A3679" s="330">
        <f ca="1">IF(ISNUMBER(SEARCH($L$2,[1]Database!$A3679)),MAX($A$1:A3678)+1,0)</f>
        <v>3674</v>
      </c>
      <c r="B3679" s="625" t="str">
        <f>[1]Database!$A3679</f>
        <v>RFB4-SS</v>
      </c>
      <c r="J3679" s="329" t="str">
        <f ca="1">IFERROR(VLOOKUP(ROWS($J$2:J3679),$A$2:$B$7000,2,0),"")</f>
        <v>S12SD-HM</v>
      </c>
    </row>
    <row r="3680" spans="1:10">
      <c r="A3680" s="330">
        <f ca="1">IF(ISNUMBER(SEARCH($L$2,[1]Database!$A3680)),MAX($A$1:A3679)+1,0)</f>
        <v>3675</v>
      </c>
      <c r="B3680" s="625" t="str">
        <f>[1]Database!$A3680</f>
        <v>CRATE</v>
      </c>
      <c r="J3680" s="329" t="str">
        <f ca="1">IFERROR(VLOOKUP(ROWS($J$2:J3680),$A$2:$B$7000,2,0),"")</f>
        <v>S12SD-DC</v>
      </c>
    </row>
    <row r="3681" spans="1:10">
      <c r="A3681" s="330">
        <f ca="1">IF(ISNUMBER(SEARCH($L$2,[1]Database!$A3681)),MAX($A$1:A3680)+1,0)</f>
        <v>3676</v>
      </c>
      <c r="B3681" s="625" t="str">
        <f>[1]Database!$A3681</f>
        <v>SH-WR</v>
      </c>
      <c r="J3681" s="329" t="str">
        <f ca="1">IFERROR(VLOOKUP(ROWS($J$2:J3681),$A$2:$B$7000,2,0),"")</f>
        <v>S12D-PS</v>
      </c>
    </row>
    <row r="3682" spans="1:10">
      <c r="A3682" s="330">
        <f ca="1">IF(ISNUMBER(SEARCH($L$2,[1]Database!$A3682)),MAX($A$1:A3681)+1,0)</f>
        <v>3677</v>
      </c>
      <c r="B3682" s="625" t="str">
        <f>[1]Database!$A3682</f>
        <v>S12SD-PS</v>
      </c>
      <c r="J3682" s="329" t="str">
        <f ca="1">IFERROR(VLOOKUP(ROWS($J$2:J3682),$A$2:$B$7000,2,0),"")</f>
        <v>S12D-HM</v>
      </c>
    </row>
    <row r="3683" spans="1:10">
      <c r="A3683" s="330">
        <f ca="1">IF(ISNUMBER(SEARCH($L$2,[1]Database!$A3683)),MAX($A$1:A3682)+1,0)</f>
        <v>3678</v>
      </c>
      <c r="B3683" s="625" t="str">
        <f>[1]Database!$A3683</f>
        <v>S12SD-HM</v>
      </c>
      <c r="J3683" s="329" t="str">
        <f ca="1">IFERROR(VLOOKUP(ROWS($J$2:J3683),$A$2:$B$7000,2,0),"")</f>
        <v>S12D-DC</v>
      </c>
    </row>
    <row r="3684" spans="1:10">
      <c r="A3684" s="330">
        <f ca="1">IF(ISNUMBER(SEARCH($L$2,[1]Database!$A3684)),MAX($A$1:A3683)+1,0)</f>
        <v>3679</v>
      </c>
      <c r="B3684" s="625" t="str">
        <f>[1]Database!$A3684</f>
        <v>S12SD-DC</v>
      </c>
      <c r="J3684" s="329" t="str">
        <f ca="1">IFERROR(VLOOKUP(ROWS($J$2:J3684),$A$2:$B$7000,2,0),"")</f>
        <v>S12-PS</v>
      </c>
    </row>
    <row r="3685" spans="1:10">
      <c r="A3685" s="330">
        <f ca="1">IF(ISNUMBER(SEARCH($L$2,[1]Database!$A3685)),MAX($A$1:A3684)+1,0)</f>
        <v>3680</v>
      </c>
      <c r="B3685" s="625" t="str">
        <f>[1]Database!$A3685</f>
        <v>S12D-PS</v>
      </c>
      <c r="J3685" s="329" t="str">
        <f ca="1">IFERROR(VLOOKUP(ROWS($J$2:J3685),$A$2:$B$7000,2,0),"")</f>
        <v>S12-HM</v>
      </c>
    </row>
    <row r="3686" spans="1:10">
      <c r="A3686" s="330">
        <f ca="1">IF(ISNUMBER(SEARCH($L$2,[1]Database!$A3686)),MAX($A$1:A3685)+1,0)</f>
        <v>3681</v>
      </c>
      <c r="B3686" s="625" t="str">
        <f>[1]Database!$A3686</f>
        <v>S12D-HM</v>
      </c>
      <c r="J3686" s="329" t="str">
        <f ca="1">IFERROR(VLOOKUP(ROWS($J$2:J3686),$A$2:$B$7000,2,0),"")</f>
        <v>S12-DC</v>
      </c>
    </row>
    <row r="3687" spans="1:10">
      <c r="A3687" s="330">
        <f ca="1">IF(ISNUMBER(SEARCH($L$2,[1]Database!$A3687)),MAX($A$1:A3686)+1,0)</f>
        <v>3682</v>
      </c>
      <c r="B3687" s="625" t="str">
        <f>[1]Database!$A3687</f>
        <v>S12D-DC</v>
      </c>
      <c r="J3687" s="329" t="str">
        <f ca="1">IFERROR(VLOOKUP(ROWS($J$2:J3687),$A$2:$B$7000,2,0),"")</f>
        <v>LF</v>
      </c>
    </row>
    <row r="3688" spans="1:10">
      <c r="A3688" s="330">
        <f ca="1">IF(ISNUMBER(SEARCH($L$2,[1]Database!$A3688)),MAX($A$1:A3687)+1,0)</f>
        <v>3683</v>
      </c>
      <c r="B3688" s="625" t="str">
        <f>[1]Database!$A3688</f>
        <v>S12-PS</v>
      </c>
      <c r="J3688" s="329" t="str">
        <f ca="1">IFERROR(VLOOKUP(ROWS($J$2:J3688),$A$2:$B$7000,2,0),"")</f>
        <v>SRB-2-WMRK-4824</v>
      </c>
    </row>
    <row r="3689" spans="1:10">
      <c r="A3689" s="330">
        <f ca="1">IF(ISNUMBER(SEARCH($L$2,[1]Database!$A3689)),MAX($A$1:A3688)+1,0)</f>
        <v>3684</v>
      </c>
      <c r="B3689" s="625" t="str">
        <f>[1]Database!$A3689</f>
        <v>S12-HM</v>
      </c>
      <c r="J3689" s="329" t="str">
        <f ca="1">IFERROR(VLOOKUP(ROWS($J$2:J3689),$A$2:$B$7000,2,0),"")</f>
        <v>SRB-2-WMRK-4224</v>
      </c>
    </row>
    <row r="3690" spans="1:10">
      <c r="A3690" s="330">
        <f ca="1">IF(ISNUMBER(SEARCH($L$2,[1]Database!$A3690)),MAX($A$1:A3689)+1,0)</f>
        <v>3685</v>
      </c>
      <c r="B3690" s="625" t="str">
        <f>[1]Database!$A3690</f>
        <v>S12-DC</v>
      </c>
      <c r="J3690" s="329" t="str">
        <f ca="1">IFERROR(VLOOKUP(ROWS($J$2:J3690),$A$2:$B$7000,2,0),"")</f>
        <v>SRB-2-WMRK-3624</v>
      </c>
    </row>
    <row r="3691" spans="1:10">
      <c r="A3691" s="330">
        <f ca="1">IF(ISNUMBER(SEARCH($L$2,[1]Database!$A3691)),MAX($A$1:A3690)+1,0)</f>
        <v>3686</v>
      </c>
      <c r="B3691" s="625" t="str">
        <f>[1]Database!$A3691</f>
        <v>LF</v>
      </c>
      <c r="J3691" s="329" t="str">
        <f ca="1">IFERROR(VLOOKUP(ROWS($J$2:J3691),$A$2:$B$7000,2,0),"")</f>
        <v>SRB-3-MRK-3624</v>
      </c>
    </row>
    <row r="3692" spans="1:10">
      <c r="A3692" s="330">
        <f ca="1">IF(ISNUMBER(SEARCH($L$2,[1]Database!$A3692)),MAX($A$1:A3691)+1,0)</f>
        <v>3687</v>
      </c>
      <c r="B3692" s="625" t="str">
        <f>[1]Database!$A3692</f>
        <v>SRB-2-WMRK-4824</v>
      </c>
      <c r="J3692" s="329" t="str">
        <f ca="1">IFERROR(VLOOKUP(ROWS($J$2:J3692),$A$2:$B$7000,2,0),"")</f>
        <v>SRB-3-MRK-3124</v>
      </c>
    </row>
    <row r="3693" spans="1:10">
      <c r="A3693" s="330">
        <f ca="1">IF(ISNUMBER(SEARCH($L$2,[1]Database!$A3693)),MAX($A$1:A3692)+1,0)</f>
        <v>3688</v>
      </c>
      <c r="B3693" s="625" t="str">
        <f>[1]Database!$A3693</f>
        <v>SRB-2-WMRK-4224</v>
      </c>
      <c r="J3693" s="329" t="str">
        <f ca="1">IFERROR(VLOOKUP(ROWS($J$2:J3693),$A$2:$B$7000,2,0),"")</f>
        <v>SRB-2-MRK-3624</v>
      </c>
    </row>
    <row r="3694" spans="1:10">
      <c r="A3694" s="330">
        <f ca="1">IF(ISNUMBER(SEARCH($L$2,[1]Database!$A3694)),MAX($A$1:A3693)+1,0)</f>
        <v>3689</v>
      </c>
      <c r="B3694" s="625" t="str">
        <f>[1]Database!$A3694</f>
        <v>SRB-2-WMRK-3624</v>
      </c>
      <c r="J3694" s="329" t="str">
        <f ca="1">IFERROR(VLOOKUP(ROWS($J$2:J3694),$A$2:$B$7000,2,0),"")</f>
        <v>SRB-2-MRK-3124</v>
      </c>
    </row>
    <row r="3695" spans="1:10">
      <c r="A3695" s="330">
        <f ca="1">IF(ISNUMBER(SEARCH($L$2,[1]Database!$A3695)),MAX($A$1:A3694)+1,0)</f>
        <v>3690</v>
      </c>
      <c r="B3695" s="625" t="str">
        <f>[1]Database!$A3695</f>
        <v>SRB-3-MRK-3624</v>
      </c>
      <c r="J3695" s="329" t="str">
        <f ca="1">IFERROR(VLOOKUP(ROWS($J$2:J3695),$A$2:$B$7000,2,0),"")</f>
        <v>SRB-1-MRK-3624</v>
      </c>
    </row>
    <row r="3696" spans="1:10">
      <c r="A3696" s="330">
        <f ca="1">IF(ISNUMBER(SEARCH($L$2,[1]Database!$A3696)),MAX($A$1:A3695)+1,0)</f>
        <v>3691</v>
      </c>
      <c r="B3696" s="625" t="str">
        <f>[1]Database!$A3696</f>
        <v>SRB-3-MRK-3124</v>
      </c>
      <c r="J3696" s="329" t="str">
        <f ca="1">IFERROR(VLOOKUP(ROWS($J$2:J3696),$A$2:$B$7000,2,0),"")</f>
        <v>SRB-1-MRK-3124</v>
      </c>
    </row>
    <row r="3697" spans="1:10">
      <c r="A3697" s="330">
        <f ca="1">IF(ISNUMBER(SEARCH($L$2,[1]Database!$A3697)),MAX($A$1:A3696)+1,0)</f>
        <v>3692</v>
      </c>
      <c r="B3697" s="625" t="str">
        <f>[1]Database!$A3697</f>
        <v>SRB-2-MRK-3624</v>
      </c>
      <c r="J3697" s="329" t="str">
        <f ca="1">IFERROR(VLOOKUP(ROWS($J$2:J3697),$A$2:$B$7000,2,0),"")</f>
        <v>ERK-Z4</v>
      </c>
    </row>
    <row r="3698" spans="1:10">
      <c r="A3698" s="330">
        <f ca="1">IF(ISNUMBER(SEARCH($L$2,[1]Database!$A3698)),MAX($A$1:A3697)+1,0)</f>
        <v>3693</v>
      </c>
      <c r="B3698" s="625" t="str">
        <f>[1]Database!$A3698</f>
        <v>SRB-2-MRK-3124</v>
      </c>
      <c r="J3698" s="329" t="str">
        <f ca="1">IFERROR(VLOOKUP(ROWS($J$2:J3698),$A$2:$B$7000,2,0),"")</f>
        <v>SC-Z4</v>
      </c>
    </row>
    <row r="3699" spans="1:10">
      <c r="A3699" s="330">
        <f ca="1">IF(ISNUMBER(SEARCH($L$2,[1]Database!$A3699)),MAX($A$1:A3698)+1,0)</f>
        <v>3694</v>
      </c>
      <c r="B3699" s="625" t="str">
        <f>[1]Database!$A3699</f>
        <v>SRB-1-MRK-3624</v>
      </c>
      <c r="J3699" s="329" t="str">
        <f ca="1">IFERROR(VLOOKUP(ROWS($J$2:J3699),$A$2:$B$7000,2,0),"")</f>
        <v>MRK-Z4</v>
      </c>
    </row>
    <row r="3700" spans="1:10">
      <c r="A3700" s="330">
        <f ca="1">IF(ISNUMBER(SEARCH($L$2,[1]Database!$A3700)),MAX($A$1:A3699)+1,0)</f>
        <v>3695</v>
      </c>
      <c r="B3700" s="625" t="str">
        <f>[1]Database!$A3700</f>
        <v>SRB-1-MRK-3124</v>
      </c>
      <c r="J3700" s="329" t="str">
        <f ca="1">IFERROR(VLOOKUP(ROWS($J$2:J3700),$A$2:$B$7000,2,0),"")</f>
        <v>WMRK-Z4</v>
      </c>
    </row>
    <row r="3701" spans="1:10">
      <c r="A3701" s="330">
        <f ca="1">IF(ISNUMBER(SEARCH($L$2,[1]Database!$A3701)),MAX($A$1:A3700)+1,0)</f>
        <v>3696</v>
      </c>
      <c r="B3701" s="625" t="str">
        <f>[1]Database!$A3701</f>
        <v>ERK-Z4</v>
      </c>
      <c r="J3701" s="329" t="str">
        <f ca="1">IFERROR(VLOOKUP(ROWS($J$2:J3701),$A$2:$B$7000,2,0),"")</f>
        <v>UCP-RPS</v>
      </c>
    </row>
    <row r="3702" spans="1:10">
      <c r="A3702" s="330">
        <f ca="1">IF(ISNUMBER(SEARCH($L$2,[1]Database!$A3702)),MAX($A$1:A3701)+1,0)</f>
        <v>3697</v>
      </c>
      <c r="B3702" s="625" t="str">
        <f>[1]Database!$A3702</f>
        <v>SC-Z4</v>
      </c>
      <c r="J3702" s="329" t="str">
        <f ca="1">IFERROR(VLOOKUP(ROWS($J$2:J3702),$A$2:$B$7000,2,0),"")</f>
        <v>KA104CM</v>
      </c>
    </row>
    <row r="3703" spans="1:10">
      <c r="A3703" s="330">
        <f ca="1">IF(ISNUMBER(SEARCH($L$2,[1]Database!$A3703)),MAX($A$1:A3702)+1,0)</f>
        <v>3698</v>
      </c>
      <c r="B3703" s="625" t="str">
        <f>[1]Database!$A3703</f>
        <v>MRK-Z4</v>
      </c>
      <c r="J3703" s="329" t="str">
        <f ca="1">IFERROR(VLOOKUP(ROWS($J$2:J3703),$A$2:$B$7000,2,0),"")</f>
        <v>MRK-TEMP-26</v>
      </c>
    </row>
    <row r="3704" spans="1:10">
      <c r="A3704" s="330">
        <f ca="1">IF(ISNUMBER(SEARCH($L$2,[1]Database!$A3704)),MAX($A$1:A3703)+1,0)</f>
        <v>3699</v>
      </c>
      <c r="B3704" s="625" t="str">
        <f>[1]Database!$A3704</f>
        <v>WMRK-Z4</v>
      </c>
      <c r="J3704" s="329" t="str">
        <f ca="1">IFERROR(VLOOKUP(ROWS($J$2:J3704),$A$2:$B$7000,2,0),"")</f>
        <v>REB18</v>
      </c>
    </row>
    <row r="3705" spans="1:10">
      <c r="A3705" s="330">
        <f ca="1">IF(ISNUMBER(SEARCH($L$2,[1]Database!$A3705)),MAX($A$1:A3704)+1,0)</f>
        <v>3700</v>
      </c>
      <c r="B3705" s="625" t="str">
        <f>[1]Database!$A3705</f>
        <v>UCP-RPS</v>
      </c>
      <c r="J3705" s="329" t="str">
        <f ca="1">IFERROR(VLOOKUP(ROWS($J$2:J3705),$A$2:$B$7000,2,0),"")</f>
        <v>REB14</v>
      </c>
    </row>
    <row r="3706" spans="1:10">
      <c r="A3706" s="330">
        <f ca="1">IF(ISNUMBER(SEARCH($L$2,[1]Database!$A3706)),MAX($A$1:A3705)+1,0)</f>
        <v>3701</v>
      </c>
      <c r="B3706" s="625" t="str">
        <f>[1]Database!$A3706</f>
        <v>KA104CM</v>
      </c>
      <c r="J3706" s="329" t="str">
        <f ca="1">IFERROR(VLOOKUP(ROWS($J$2:J3706),$A$2:$B$7000,2,0),"")</f>
        <v>CRFB4</v>
      </c>
    </row>
    <row r="3707" spans="1:10">
      <c r="A3707" s="330">
        <f ca="1">IF(ISNUMBER(SEARCH($L$2,[1]Database!$A3707)),MAX($A$1:A3706)+1,0)</f>
        <v>3702</v>
      </c>
      <c r="B3707" s="625" t="str">
        <f>[1]Database!$A3707</f>
        <v>MRK-TEMP-26</v>
      </c>
      <c r="J3707" s="329" t="str">
        <f ca="1">IFERROR(VLOOKUP(ROWS($J$2:J3707),$A$2:$B$7000,2,0),"")</f>
        <v>RFR-ERRK-24</v>
      </c>
    </row>
    <row r="3708" spans="1:10">
      <c r="A3708" s="330">
        <f ca="1">IF(ISNUMBER(SEARCH($L$2,[1]Database!$A3708)),MAX($A$1:A3707)+1,0)</f>
        <v>3703</v>
      </c>
      <c r="B3708" s="625" t="str">
        <f>[1]Database!$A3708</f>
        <v>REB18</v>
      </c>
      <c r="J3708" s="329" t="str">
        <f ca="1">IFERROR(VLOOKUP(ROWS($J$2:J3708),$A$2:$B$7000,2,0),"")</f>
        <v>RFR-ERRK-20</v>
      </c>
    </row>
    <row r="3709" spans="1:10">
      <c r="A3709" s="330">
        <f ca="1">IF(ISNUMBER(SEARCH($L$2,[1]Database!$A3709)),MAX($A$1:A3708)+1,0)</f>
        <v>3704</v>
      </c>
      <c r="B3709" s="625" t="str">
        <f>[1]Database!$A3709</f>
        <v>REB14</v>
      </c>
      <c r="J3709" s="329" t="str">
        <f ca="1">IFERROR(VLOOKUP(ROWS($J$2:J3709),$A$2:$B$7000,2,0),"")</f>
        <v>RFR-ERRK-16</v>
      </c>
    </row>
    <row r="3710" spans="1:10">
      <c r="A3710" s="330">
        <f ca="1">IF(ISNUMBER(SEARCH($L$2,[1]Database!$A3710)),MAX($A$1:A3709)+1,0)</f>
        <v>3705</v>
      </c>
      <c r="B3710" s="625" t="str">
        <f>[1]Database!$A3710</f>
        <v>CRFB4</v>
      </c>
      <c r="J3710" s="329" t="str">
        <f ca="1">IFERROR(VLOOKUP(ROWS($J$2:J3710),$A$2:$B$7000,2,0),"")</f>
        <v>USC-SWL</v>
      </c>
    </row>
    <row r="3711" spans="1:10">
      <c r="A3711" s="330">
        <f ca="1">IF(ISNUMBER(SEARCH($L$2,[1]Database!$A3711)),MAX($A$1:A3710)+1,0)</f>
        <v>3706</v>
      </c>
      <c r="B3711" s="625" t="str">
        <f>[1]Database!$A3711</f>
        <v>RFR-ERRK-24</v>
      </c>
      <c r="J3711" s="329" t="str">
        <f ca="1">IFERROR(VLOOKUP(ROWS($J$2:J3711),$A$2:$B$7000,2,0),"")</f>
        <v>USC-KL</v>
      </c>
    </row>
    <row r="3712" spans="1:10">
      <c r="A3712" s="330">
        <f ca="1">IF(ISNUMBER(SEARCH($L$2,[1]Database!$A3712)),MAX($A$1:A3711)+1,0)</f>
        <v>3707</v>
      </c>
      <c r="B3712" s="625" t="str">
        <f>[1]Database!$A3712</f>
        <v>RFR-ERRK-20</v>
      </c>
      <c r="J3712" s="329" t="str">
        <f ca="1">IFERROR(VLOOKUP(ROWS($J$2:J3712),$A$2:$B$7000,2,0),"")</f>
        <v>VLBX-5.5</v>
      </c>
    </row>
    <row r="3713" spans="1:10">
      <c r="A3713" s="330">
        <f ca="1">IF(ISNUMBER(SEARCH($L$2,[1]Database!$A3713)),MAX($A$1:A3712)+1,0)</f>
        <v>3708</v>
      </c>
      <c r="B3713" s="625" t="str">
        <f>[1]Database!$A3713</f>
        <v>RFR-ERRK-16</v>
      </c>
      <c r="J3713" s="329" t="str">
        <f ca="1">IFERROR(VLOOKUP(ROWS($J$2:J3713),$A$2:$B$7000,2,0),"")</f>
        <v>RFB6GFI</v>
      </c>
    </row>
    <row r="3714" spans="1:10">
      <c r="A3714" s="330">
        <f ca="1">IF(ISNUMBER(SEARCH($L$2,[1]Database!$A3714)),MAX($A$1:A3713)+1,0)</f>
        <v>3709</v>
      </c>
      <c r="B3714" s="625" t="str">
        <f>[1]Database!$A3714</f>
        <v>USC-SWL</v>
      </c>
      <c r="J3714" s="329" t="str">
        <f ca="1">IFERROR(VLOOKUP(ROWS($J$2:J3714),$A$2:$B$7000,2,0),"")</f>
        <v>PTRK-RR27</v>
      </c>
    </row>
    <row r="3715" spans="1:10">
      <c r="A3715" s="330">
        <f ca="1">IF(ISNUMBER(SEARCH($L$2,[1]Database!$A3715)),MAX($A$1:A3714)+1,0)</f>
        <v>3710</v>
      </c>
      <c r="B3715" s="625" t="str">
        <f>[1]Database!$A3715</f>
        <v>USC-KL</v>
      </c>
      <c r="J3715" s="329" t="str">
        <f ca="1">IFERROR(VLOOKUP(ROWS($J$2:J3715),$A$2:$B$7000,2,0),"")</f>
        <v>PTRK-RR21</v>
      </c>
    </row>
    <row r="3716" spans="1:10">
      <c r="A3716" s="330">
        <f ca="1">IF(ISNUMBER(SEARCH($L$2,[1]Database!$A3716)),MAX($A$1:A3715)+1,0)</f>
        <v>3711</v>
      </c>
      <c r="B3716" s="625" t="str">
        <f>[1]Database!$A3716</f>
        <v>VLBX-5.5</v>
      </c>
      <c r="J3716" s="329" t="str">
        <f ca="1">IFERROR(VLOOKUP(ROWS($J$2:J3716),$A$2:$B$7000,2,0),"")</f>
        <v>PTRK-RR14</v>
      </c>
    </row>
    <row r="3717" spans="1:10">
      <c r="A3717" s="330">
        <f ca="1">IF(ISNUMBER(SEARCH($L$2,[1]Database!$A3717)),MAX($A$1:A3716)+1,0)</f>
        <v>3712</v>
      </c>
      <c r="B3717" s="625" t="str">
        <f>[1]Database!$A3717</f>
        <v>RFB6GFI</v>
      </c>
      <c r="J3717" s="329" t="str">
        <f ca="1">IFERROR(VLOOKUP(ROWS($J$2:J3717),$A$2:$B$7000,2,0),"")</f>
        <v>IDF-ARB-24</v>
      </c>
    </row>
    <row r="3718" spans="1:10">
      <c r="A3718" s="330">
        <f ca="1">IF(ISNUMBER(SEARCH($L$2,[1]Database!$A3718)),MAX($A$1:A3717)+1,0)</f>
        <v>3713</v>
      </c>
      <c r="B3718" s="625" t="str">
        <f>[1]Database!$A3718</f>
        <v>PTRK-RR27</v>
      </c>
      <c r="J3718" s="329" t="str">
        <f ca="1">IFERROR(VLOOKUP(ROWS($J$2:J3718),$A$2:$B$7000,2,0),"")</f>
        <v>USC-6R</v>
      </c>
    </row>
    <row r="3719" spans="1:10">
      <c r="A3719" s="330">
        <f ca="1">IF(ISNUMBER(SEARCH($L$2,[1]Database!$A3719)),MAX($A$1:A3718)+1,0)</f>
        <v>3714</v>
      </c>
      <c r="B3719" s="625" t="str">
        <f>[1]Database!$A3719</f>
        <v>PTRK-RR21</v>
      </c>
      <c r="J3719" s="329" t="str">
        <f ca="1">IFERROR(VLOOKUP(ROWS($J$2:J3719),$A$2:$B$7000,2,0),"")</f>
        <v>KB-SS</v>
      </c>
    </row>
    <row r="3720" spans="1:10">
      <c r="A3720" s="330">
        <f ca="1">IF(ISNUMBER(SEARCH($L$2,[1]Database!$A3720)),MAX($A$1:A3719)+1,0)</f>
        <v>3715</v>
      </c>
      <c r="B3720" s="625" t="str">
        <f>[1]Database!$A3720</f>
        <v>PTRK-RR14</v>
      </c>
      <c r="J3720" s="329" t="str">
        <f ca="1">IFERROR(VLOOKUP(ROWS($J$2:J3720),$A$2:$B$7000,2,0),"")</f>
        <v>PB-XS</v>
      </c>
    </row>
    <row r="3721" spans="1:10">
      <c r="A3721" s="330">
        <f ca="1">IF(ISNUMBER(SEARCH($L$2,[1]Database!$A3721)),MAX($A$1:A3720)+1,0)</f>
        <v>3716</v>
      </c>
      <c r="B3721" s="625" t="str">
        <f>[1]Database!$A3721</f>
        <v>IDF-ARB-24</v>
      </c>
      <c r="J3721" s="329" t="str">
        <f ca="1">IFERROR(VLOOKUP(ROWS($J$2:J3721),$A$2:$B$7000,2,0),"")</f>
        <v>RM-KB</v>
      </c>
    </row>
    <row r="3722" spans="1:10">
      <c r="A3722" s="330">
        <f ca="1">IF(ISNUMBER(SEARCH($L$2,[1]Database!$A3722)),MAX($A$1:A3721)+1,0)</f>
        <v>3717</v>
      </c>
      <c r="B3722" s="625" t="str">
        <f>[1]Database!$A3722</f>
        <v>USC-6R</v>
      </c>
      <c r="J3722" s="329" t="str">
        <f ca="1">IFERROR(VLOOKUP(ROWS($J$2:J3722),$A$2:$B$7000,2,0),"")</f>
        <v>RS-8436</v>
      </c>
    </row>
    <row r="3723" spans="1:10">
      <c r="A3723" s="330">
        <f ca="1">IF(ISNUMBER(SEARCH($L$2,[1]Database!$A3723)),MAX($A$1:A3722)+1,0)</f>
        <v>3718</v>
      </c>
      <c r="B3723" s="625" t="str">
        <f>[1]Database!$A3723</f>
        <v>KB-SS</v>
      </c>
      <c r="J3723" s="329" t="str">
        <f ca="1">IFERROR(VLOOKUP(ROWS($J$2:J3723),$A$2:$B$7000,2,0),"")</f>
        <v>RS-6036</v>
      </c>
    </row>
    <row r="3724" spans="1:10">
      <c r="A3724" s="330">
        <f ca="1">IF(ISNUMBER(SEARCH($L$2,[1]Database!$A3724)),MAX($A$1:A3723)+1,0)</f>
        <v>3719</v>
      </c>
      <c r="B3724" s="625" t="str">
        <f>[1]Database!$A3724</f>
        <v>PB-XS</v>
      </c>
      <c r="J3724" s="329" t="str">
        <f ca="1">IFERROR(VLOOKUP(ROWS($J$2:J3724),$A$2:$B$7000,2,0),"")</f>
        <v>ISO-KOP</v>
      </c>
    </row>
    <row r="3725" spans="1:10">
      <c r="A3725" s="330">
        <f ca="1">IF(ISNUMBER(SEARCH($L$2,[1]Database!$A3725)),MAX($A$1:A3724)+1,0)</f>
        <v>3720</v>
      </c>
      <c r="B3725" s="625" t="str">
        <f>[1]Database!$A3725</f>
        <v>RM-KB</v>
      </c>
      <c r="J3725" s="329" t="str">
        <f ca="1">IFERROR(VLOOKUP(ROWS($J$2:J3725),$A$2:$B$7000,2,0),"")</f>
        <v>SCQ3T-1427-1217-12BK</v>
      </c>
    </row>
    <row r="3726" spans="1:10">
      <c r="A3726" s="330">
        <f ca="1">IF(ISNUMBER(SEARCH($L$2,[1]Database!$A3726)),MAX($A$1:A3725)+1,0)</f>
        <v>3721</v>
      </c>
      <c r="B3726" s="625" t="str">
        <f>[1]Database!$A3726</f>
        <v>RS-8436</v>
      </c>
      <c r="J3726" s="329" t="str">
        <f ca="1">IFERROR(VLOOKUP(ROWS($J$2:J3726),$A$2:$B$7000,2,0),"")</f>
        <v>SCQ3T-1427-1217-1217BK</v>
      </c>
    </row>
    <row r="3727" spans="1:10">
      <c r="A3727" s="330">
        <f ca="1">IF(ISNUMBER(SEARCH($L$2,[1]Database!$A3727)),MAX($A$1:A3726)+1,0)</f>
        <v>3722</v>
      </c>
      <c r="B3727" s="625" t="str">
        <f>[1]Database!$A3727</f>
        <v>RS-6036</v>
      </c>
      <c r="J3727" s="329" t="str">
        <f ca="1">IFERROR(VLOOKUP(ROWS($J$2:J3727),$A$2:$B$7000,2,0),"")</f>
        <v>QTFP-2-119</v>
      </c>
    </row>
    <row r="3728" spans="1:10">
      <c r="A3728" s="330">
        <f ca="1">IF(ISNUMBER(SEARCH($L$2,[1]Database!$A3728)),MAX($A$1:A3727)+1,0)</f>
        <v>3723</v>
      </c>
      <c r="B3728" s="625" t="str">
        <f>[1]Database!$A3728</f>
        <v>ISO-KOP</v>
      </c>
      <c r="J3728" s="329" t="str">
        <f ca="1">IFERROR(VLOOKUP(ROWS($J$2:J3728),$A$2:$B$7000,2,0),"")</f>
        <v>QTFP-1-119</v>
      </c>
    </row>
    <row r="3729" spans="1:10">
      <c r="A3729" s="330">
        <f ca="1">IF(ISNUMBER(SEARCH($L$2,[1]Database!$A3729)),MAX($A$1:A3728)+1,0)</f>
        <v>3724</v>
      </c>
      <c r="B3729" s="625" t="str">
        <f>[1]Database!$A3729</f>
        <v>SCQ3T-1427-1217-12BK</v>
      </c>
      <c r="J3729" s="329" t="str">
        <f ca="1">IFERROR(VLOOKUP(ROWS($J$2:J3729),$A$2:$B$7000,2,0),"")</f>
        <v>QFP-2-119</v>
      </c>
    </row>
    <row r="3730" spans="1:10">
      <c r="A3730" s="330">
        <f ca="1">IF(ISNUMBER(SEARCH($L$2,[1]Database!$A3730)),MAX($A$1:A3729)+1,0)</f>
        <v>3725</v>
      </c>
      <c r="B3730" s="625" t="str">
        <f>[1]Database!$A3730</f>
        <v>SCQ3T-1427-1217-1217BK</v>
      </c>
      <c r="J3730" s="329" t="str">
        <f ca="1">IFERROR(VLOOKUP(ROWS($J$2:J3730),$A$2:$B$7000,2,0),"")</f>
        <v>QFP-1-119</v>
      </c>
    </row>
    <row r="3731" spans="1:10">
      <c r="A3731" s="330">
        <f ca="1">IF(ISNUMBER(SEARCH($L$2,[1]Database!$A3731)),MAX($A$1:A3730)+1,0)</f>
        <v>3726</v>
      </c>
      <c r="B3731" s="625" t="str">
        <f>[1]Database!$A3731</f>
        <v>QTFP-2-119</v>
      </c>
      <c r="J3731" s="329" t="str">
        <f ca="1">IFERROR(VLOOKUP(ROWS($J$2:J3731),$A$2:$B$7000,2,0),"")</f>
        <v>QTFP-2</v>
      </c>
    </row>
    <row r="3732" spans="1:10">
      <c r="A3732" s="330">
        <f ca="1">IF(ISNUMBER(SEARCH($L$2,[1]Database!$A3732)),MAX($A$1:A3731)+1,0)</f>
        <v>3727</v>
      </c>
      <c r="B3732" s="625" t="str">
        <f>[1]Database!$A3732</f>
        <v>QTFP-1-119</v>
      </c>
      <c r="J3732" s="329" t="str">
        <f ca="1">IFERROR(VLOOKUP(ROWS($J$2:J3732),$A$2:$B$7000,2,0),"")</f>
        <v>QTFP-1</v>
      </c>
    </row>
    <row r="3733" spans="1:10">
      <c r="A3733" s="330">
        <f ca="1">IF(ISNUMBER(SEARCH($L$2,[1]Database!$A3733)),MAX($A$1:A3732)+1,0)</f>
        <v>3728</v>
      </c>
      <c r="B3733" s="625" t="str">
        <f>[1]Database!$A3733</f>
        <v>QFP-2-119</v>
      </c>
      <c r="J3733" s="329" t="str">
        <f ca="1">IFERROR(VLOOKUP(ROWS($J$2:J3733),$A$2:$B$7000,2,0),"")</f>
        <v>QFP-2</v>
      </c>
    </row>
    <row r="3734" spans="1:10">
      <c r="A3734" s="330">
        <f ca="1">IF(ISNUMBER(SEARCH($L$2,[1]Database!$A3734)),MAX($A$1:A3733)+1,0)</f>
        <v>3729</v>
      </c>
      <c r="B3734" s="625" t="str">
        <f>[1]Database!$A3734</f>
        <v>QFP-1-119</v>
      </c>
      <c r="J3734" s="329" t="str">
        <f ca="1">IFERROR(VLOOKUP(ROWS($J$2:J3734),$A$2:$B$7000,2,0),"")</f>
        <v>QFP-1</v>
      </c>
    </row>
    <row r="3735" spans="1:10">
      <c r="A3735" s="330">
        <f ca="1">IF(ISNUMBER(SEARCH($L$2,[1]Database!$A3735)),MAX($A$1:A3734)+1,0)</f>
        <v>3730</v>
      </c>
      <c r="B3735" s="625" t="str">
        <f>[1]Database!$A3735</f>
        <v>QTFP-2</v>
      </c>
      <c r="J3735" s="329" t="str">
        <f ca="1">IFERROR(VLOOKUP(ROWS($J$2:J3735),$A$2:$B$7000,2,0),"")</f>
        <v>SCQ-1427-1217BK</v>
      </c>
    </row>
    <row r="3736" spans="1:10">
      <c r="A3736" s="330">
        <f ca="1">IF(ISNUMBER(SEARCH($L$2,[1]Database!$A3736)),MAX($A$1:A3735)+1,0)</f>
        <v>3731</v>
      </c>
      <c r="B3736" s="625" t="str">
        <f>[1]Database!$A3736</f>
        <v>QTFP-1</v>
      </c>
      <c r="J3736" s="329" t="str">
        <f ca="1">IFERROR(VLOOKUP(ROWS($J$2:J3736),$A$2:$B$7000,2,0),"")</f>
        <v>QBP-2</v>
      </c>
    </row>
    <row r="3737" spans="1:10">
      <c r="A3737" s="330">
        <f ca="1">IF(ISNUMBER(SEARCH($L$2,[1]Database!$A3737)),MAX($A$1:A3736)+1,0)</f>
        <v>3732</v>
      </c>
      <c r="B3737" s="625" t="str">
        <f>[1]Database!$A3737</f>
        <v>QFP-2</v>
      </c>
      <c r="J3737" s="329" t="str">
        <f ca="1">IFERROR(VLOOKUP(ROWS($J$2:J3737),$A$2:$B$7000,2,0),"")</f>
        <v>QBP-2A</v>
      </c>
    </row>
    <row r="3738" spans="1:10">
      <c r="A3738" s="330">
        <f ca="1">IF(ISNUMBER(SEARCH($L$2,[1]Database!$A3738)),MAX($A$1:A3737)+1,0)</f>
        <v>3733</v>
      </c>
      <c r="B3738" s="625" t="str">
        <f>[1]Database!$A3738</f>
        <v>QFP-1</v>
      </c>
      <c r="J3738" s="329" t="str">
        <f ca="1">IFERROR(VLOOKUP(ROWS($J$2:J3738),$A$2:$B$7000,2,0),"")</f>
        <v>HR-QBP-1</v>
      </c>
    </row>
    <row r="3739" spans="1:10">
      <c r="A3739" s="330">
        <f ca="1">IF(ISNUMBER(SEARCH($L$2,[1]Database!$A3739)),MAX($A$1:A3738)+1,0)</f>
        <v>3734</v>
      </c>
      <c r="B3739" s="625" t="str">
        <f>[1]Database!$A3739</f>
        <v>SCQ-1427-1217BK</v>
      </c>
      <c r="J3739" s="329" t="str">
        <f ca="1">IFERROR(VLOOKUP(ROWS($J$2:J3739),$A$2:$B$7000,2,0),"")</f>
        <v>SH-BRK</v>
      </c>
    </row>
    <row r="3740" spans="1:10">
      <c r="A3740" s="330">
        <f ca="1">IF(ISNUMBER(SEARCH($L$2,[1]Database!$A3740)),MAX($A$1:A3739)+1,0)</f>
        <v>3735</v>
      </c>
      <c r="B3740" s="625" t="str">
        <f>[1]Database!$A3740</f>
        <v>QBP-2</v>
      </c>
      <c r="J3740" s="329" t="str">
        <f ca="1">IFERROR(VLOOKUP(ROWS($J$2:J3740),$A$2:$B$7000,2,0),"")</f>
        <v>SCQ-1427-1460BK-S</v>
      </c>
    </row>
    <row r="3741" spans="1:10">
      <c r="A3741" s="330">
        <f ca="1">IF(ISNUMBER(SEARCH($L$2,[1]Database!$A3741)),MAX($A$1:A3740)+1,0)</f>
        <v>3736</v>
      </c>
      <c r="B3741" s="625" t="str">
        <f>[1]Database!$A3741</f>
        <v>QBP-2A</v>
      </c>
      <c r="J3741" s="329" t="str">
        <f ca="1">IFERROR(VLOOKUP(ROWS($J$2:J3741),$A$2:$B$7000,2,0),"")</f>
        <v>SCQ-1427-1460BK</v>
      </c>
    </row>
    <row r="3742" spans="1:10">
      <c r="A3742" s="330">
        <f ca="1">IF(ISNUMBER(SEARCH($L$2,[1]Database!$A3742)),MAX($A$1:A3741)+1,0)</f>
        <v>3737</v>
      </c>
      <c r="B3742" s="625" t="str">
        <f>[1]Database!$A3742</f>
        <v>HR-QBP-1</v>
      </c>
      <c r="J3742" s="329" t="str">
        <f ca="1">IFERROR(VLOOKUP(ROWS($J$2:J3742),$A$2:$B$7000,2,0),"")</f>
        <v>SCQ-1427-1217BK-S</v>
      </c>
    </row>
    <row r="3743" spans="1:10">
      <c r="A3743" s="330">
        <f ca="1">IF(ISNUMBER(SEARCH($L$2,[1]Database!$A3743)),MAX($A$1:A3742)+1,0)</f>
        <v>3738</v>
      </c>
      <c r="B3743" s="625" t="str">
        <f>[1]Database!$A3743</f>
        <v>SH-BRK</v>
      </c>
      <c r="J3743" s="329" t="str">
        <f ca="1">IFERROR(VLOOKUP(ROWS($J$2:J3743),$A$2:$B$7000,2,0),"")</f>
        <v>MD-KB</v>
      </c>
    </row>
    <row r="3744" spans="1:10">
      <c r="A3744" s="330">
        <f ca="1">IF(ISNUMBER(SEARCH($L$2,[1]Database!$A3744)),MAX($A$1:A3743)+1,0)</f>
        <v>3739</v>
      </c>
      <c r="B3744" s="625" t="str">
        <f>[1]Database!$A3744</f>
        <v>SCQ-1427-1460BK-S</v>
      </c>
      <c r="J3744" s="329" t="str">
        <f ca="1">IFERROR(VLOOKUP(ROWS($J$2:J3744),$A$2:$B$7000,2,0),"")</f>
        <v>PTRK-2726MDK</v>
      </c>
    </row>
    <row r="3745" spans="1:10">
      <c r="A3745" s="330">
        <f ca="1">IF(ISNUMBER(SEARCH($L$2,[1]Database!$A3745)),MAX($A$1:A3744)+1,0)</f>
        <v>3740</v>
      </c>
      <c r="B3745" s="625" t="str">
        <f>[1]Database!$A3745</f>
        <v>SCQ-1427-1460BK</v>
      </c>
      <c r="J3745" s="329" t="str">
        <f ca="1">IFERROR(VLOOKUP(ROWS($J$2:J3745),$A$2:$B$7000,2,0),"")</f>
        <v>PTRK-2126MDK</v>
      </c>
    </row>
    <row r="3746" spans="1:10">
      <c r="A3746" s="330">
        <f ca="1">IF(ISNUMBER(SEARCH($L$2,[1]Database!$A3746)),MAX($A$1:A3745)+1,0)</f>
        <v>3741</v>
      </c>
      <c r="B3746" s="625" t="str">
        <f>[1]Database!$A3746</f>
        <v>SCQ-1427-1217BK-S</v>
      </c>
      <c r="J3746" s="329" t="str">
        <f ca="1">IFERROR(VLOOKUP(ROWS($J$2:J3746),$A$2:$B$7000,2,0),"")</f>
        <v>PTRK-21MDK</v>
      </c>
    </row>
    <row r="3747" spans="1:10">
      <c r="A3747" s="330">
        <f ca="1">IF(ISNUMBER(SEARCH($L$2,[1]Database!$A3747)),MAX($A$1:A3746)+1,0)</f>
        <v>3742</v>
      </c>
      <c r="B3747" s="625" t="str">
        <f>[1]Database!$A3747</f>
        <v>MD-KB</v>
      </c>
      <c r="J3747" s="329" t="str">
        <f ca="1">IFERROR(VLOOKUP(ROWS($J$2:J3747),$A$2:$B$7000,2,0),"")</f>
        <v>PTRK-1426MDK</v>
      </c>
    </row>
    <row r="3748" spans="1:10">
      <c r="A3748" s="330">
        <f ca="1">IF(ISNUMBER(SEARCH($L$2,[1]Database!$A3748)),MAX($A$1:A3747)+1,0)</f>
        <v>3743</v>
      </c>
      <c r="B3748" s="625" t="str">
        <f>[1]Database!$A3748</f>
        <v>PTRK-2726MDK</v>
      </c>
      <c r="J3748" s="329" t="str">
        <f ca="1">IFERROR(VLOOKUP(ROWS($J$2:J3748),$A$2:$B$7000,2,0),"")</f>
        <v>PTRK-14MDK</v>
      </c>
    </row>
    <row r="3749" spans="1:10">
      <c r="A3749" s="330">
        <f ca="1">IF(ISNUMBER(SEARCH($L$2,[1]Database!$A3749)),MAX($A$1:A3748)+1,0)</f>
        <v>3744</v>
      </c>
      <c r="B3749" s="625" t="str">
        <f>[1]Database!$A3749</f>
        <v>PTRK-2126MDK</v>
      </c>
      <c r="J3749" s="329" t="str">
        <f ca="1">IFERROR(VLOOKUP(ROWS($J$2:J3749),$A$2:$B$7000,2,0),"")</f>
        <v>SH-DMP-S</v>
      </c>
    </row>
    <row r="3750" spans="1:10">
      <c r="A3750" s="330">
        <f ca="1">IF(ISNUMBER(SEARCH($L$2,[1]Database!$A3750)),MAX($A$1:A3749)+1,0)</f>
        <v>3745</v>
      </c>
      <c r="B3750" s="625" t="str">
        <f>[1]Database!$A3750</f>
        <v>PTRK-21MDK</v>
      </c>
      <c r="J3750" s="329" t="str">
        <f ca="1">IFERROR(VLOOKUP(ROWS($J$2:J3750),$A$2:$B$7000,2,0),"")</f>
        <v>SH-DMP-A</v>
      </c>
    </row>
    <row r="3751" spans="1:10">
      <c r="A3751" s="330">
        <f ca="1">IF(ISNUMBER(SEARCH($L$2,[1]Database!$A3751)),MAX($A$1:A3750)+1,0)</f>
        <v>3746</v>
      </c>
      <c r="B3751" s="625" t="str">
        <f>[1]Database!$A3751</f>
        <v>PTRK-1426MDK</v>
      </c>
      <c r="J3751" s="329" t="str">
        <f ca="1">IFERROR(VLOOKUP(ROWS($J$2:J3751),$A$2:$B$7000,2,0),"")</f>
        <v>DRIFT</v>
      </c>
    </row>
    <row r="3752" spans="1:10">
      <c r="A3752" s="330">
        <f ca="1">IF(ISNUMBER(SEARCH($L$2,[1]Database!$A3752)),MAX($A$1:A3751)+1,0)</f>
        <v>3747</v>
      </c>
      <c r="B3752" s="625" t="str">
        <f>[1]Database!$A3752</f>
        <v>PTRK-14MDK</v>
      </c>
      <c r="J3752" s="329" t="str">
        <f ca="1">IFERROR(VLOOKUP(ROWS($J$2:J3752),$A$2:$B$7000,2,0),"")</f>
        <v>DRK19-RR44</v>
      </c>
    </row>
    <row r="3753" spans="1:10">
      <c r="A3753" s="330">
        <f ca="1">IF(ISNUMBER(SEARCH($L$2,[1]Database!$A3753)),MAX($A$1:A3752)+1,0)</f>
        <v>3748</v>
      </c>
      <c r="B3753" s="625" t="str">
        <f>[1]Database!$A3753</f>
        <v>SH-DMP-S</v>
      </c>
      <c r="J3753" s="329" t="str">
        <f ca="1">IFERROR(VLOOKUP(ROWS($J$2:J3753),$A$2:$B$7000,2,0),"")</f>
        <v>SPNQ-1427-1217BK</v>
      </c>
    </row>
    <row r="3754" spans="1:10">
      <c r="A3754" s="330">
        <f ca="1">IF(ISNUMBER(SEARCH($L$2,[1]Database!$A3754)),MAX($A$1:A3753)+1,0)</f>
        <v>3749</v>
      </c>
      <c r="B3754" s="625" t="str">
        <f>[1]Database!$A3754</f>
        <v>SH-DMP-A</v>
      </c>
      <c r="J3754" s="329" t="str">
        <f ca="1">IFERROR(VLOOKUP(ROWS($J$2:J3754),$A$2:$B$7000,2,0),"")</f>
        <v>SPNQ3T-1427-1217-12BK</v>
      </c>
    </row>
    <row r="3755" spans="1:10">
      <c r="A3755" s="330">
        <f ca="1">IF(ISNUMBER(SEARCH($L$2,[1]Database!$A3755)),MAX($A$1:A3754)+1,0)</f>
        <v>3750</v>
      </c>
      <c r="B3755" s="625" t="str">
        <f>[1]Database!$A3755</f>
        <v>DRIFT</v>
      </c>
      <c r="J3755" s="329" t="str">
        <f ca="1">IFERROR(VLOOKUP(ROWS($J$2:J3755),$A$2:$B$7000,2,0),"")</f>
        <v>SPNQ-1427-1460BK</v>
      </c>
    </row>
    <row r="3756" spans="1:10">
      <c r="A3756" s="330">
        <f ca="1">IF(ISNUMBER(SEARCH($L$2,[1]Database!$A3756)),MAX($A$1:A3755)+1,0)</f>
        <v>3751</v>
      </c>
      <c r="B3756" s="625" t="str">
        <f>[1]Database!$A3756</f>
        <v>DRK19-RR44</v>
      </c>
      <c r="J3756" s="329" t="str">
        <f ca="1">IFERROR(VLOOKUP(ROWS($J$2:J3756),$A$2:$B$7000,2,0),"")</f>
        <v>SPNQ3T-1427-1217-1217BK</v>
      </c>
    </row>
    <row r="3757" spans="1:10">
      <c r="A3757" s="330">
        <f ca="1">IF(ISNUMBER(SEARCH($L$2,[1]Database!$A3757)),MAX($A$1:A3756)+1,0)</f>
        <v>3752</v>
      </c>
      <c r="B3757" s="625" t="str">
        <f>[1]Database!$A3757</f>
        <v>SPNQ-1427-1217BK</v>
      </c>
      <c r="J3757" s="329" t="str">
        <f ca="1">IFERROR(VLOOKUP(ROWS($J$2:J3757),$A$2:$B$7000,2,0),"")</f>
        <v>SPN-1427-1460BK</v>
      </c>
    </row>
    <row r="3758" spans="1:10">
      <c r="A3758" s="330">
        <f ca="1">IF(ISNUMBER(SEARCH($L$2,[1]Database!$A3758)),MAX($A$1:A3757)+1,0)</f>
        <v>3753</v>
      </c>
      <c r="B3758" s="625" t="str">
        <f>[1]Database!$A3758</f>
        <v>SPNQ3T-1427-1217-12BK</v>
      </c>
      <c r="J3758" s="329" t="str">
        <f ca="1">IFERROR(VLOOKUP(ROWS($J$2:J3758),$A$2:$B$7000,2,0),"")</f>
        <v>SPN3T-1427-1217-12BK</v>
      </c>
    </row>
    <row r="3759" spans="1:10">
      <c r="A3759" s="330">
        <f ca="1">IF(ISNUMBER(SEARCH($L$2,[1]Database!$A3759)),MAX($A$1:A3758)+1,0)</f>
        <v>3754</v>
      </c>
      <c r="B3759" s="625" t="str">
        <f>[1]Database!$A3759</f>
        <v>SPNQ-1427-1460BK</v>
      </c>
      <c r="J3759" s="329" t="str">
        <f ca="1">IFERROR(VLOOKUP(ROWS($J$2:J3759),$A$2:$B$7000,2,0),"")</f>
        <v>SPN3T-1427-1217-1217BK</v>
      </c>
    </row>
    <row r="3760" spans="1:10">
      <c r="A3760" s="330">
        <f ca="1">IF(ISNUMBER(SEARCH($L$2,[1]Database!$A3760)),MAX($A$1:A3759)+1,0)</f>
        <v>3755</v>
      </c>
      <c r="B3760" s="625" t="str">
        <f>[1]Database!$A3760</f>
        <v>SPNQ3T-1427-1217-1217BK</v>
      </c>
      <c r="J3760" s="329" t="str">
        <f ca="1">IFERROR(VLOOKUP(ROWS($J$2:J3760),$A$2:$B$7000,2,0),"")</f>
        <v>RDR-S6-SPBK-BK</v>
      </c>
    </row>
    <row r="3761" spans="1:10">
      <c r="A3761" s="330">
        <f ca="1">IF(ISNUMBER(SEARCH($L$2,[1]Database!$A3761)),MAX($A$1:A3760)+1,0)</f>
        <v>3756</v>
      </c>
      <c r="B3761" s="625" t="str">
        <f>[1]Database!$A3761</f>
        <v>SPN-1427-1460BK</v>
      </c>
      <c r="J3761" s="329" t="str">
        <f ca="1">IFERROR(VLOOKUP(ROWS($J$2:J3761),$A$2:$B$7000,2,0),"")</f>
        <v>RDR-S4-SPBK-BK</v>
      </c>
    </row>
    <row r="3762" spans="1:10">
      <c r="A3762" s="330">
        <f ca="1">IF(ISNUMBER(SEARCH($L$2,[1]Database!$A3762)),MAX($A$1:A3761)+1,0)</f>
        <v>3757</v>
      </c>
      <c r="B3762" s="625" t="str">
        <f>[1]Database!$A3762</f>
        <v>SPN3T-1427-1217-12BK</v>
      </c>
      <c r="J3762" s="329" t="str">
        <f ca="1">IFERROR(VLOOKUP(ROWS($J$2:J3762),$A$2:$B$7000,2,0),"")</f>
        <v>RDR-S3-SPBK-BK</v>
      </c>
    </row>
    <row r="3763" spans="1:10">
      <c r="A3763" s="330">
        <f ca="1">IF(ISNUMBER(SEARCH($L$2,[1]Database!$A3763)),MAX($A$1:A3762)+1,0)</f>
        <v>3758</v>
      </c>
      <c r="B3763" s="625" t="str">
        <f>[1]Database!$A3763</f>
        <v>SPN3T-1427-1217-1217BK</v>
      </c>
      <c r="J3763" s="329" t="str">
        <f ca="1">IFERROR(VLOOKUP(ROWS($J$2:J3763),$A$2:$B$7000,2,0),"")</f>
        <v>CK-45C</v>
      </c>
    </row>
    <row r="3764" spans="1:10">
      <c r="A3764" s="330">
        <f ca="1">IF(ISNUMBER(SEARCH($L$2,[1]Database!$A3764)),MAX($A$1:A3763)+1,0)</f>
        <v>3759</v>
      </c>
      <c r="B3764" s="625" t="str">
        <f>[1]Database!$A3764</f>
        <v>RDR-S6-SPBK-BK</v>
      </c>
      <c r="J3764" s="329" t="str">
        <f ca="1">IFERROR(VLOOKUP(ROWS($J$2:J3764),$A$2:$B$7000,2,0),"")</f>
        <v>SPN-54-36</v>
      </c>
    </row>
    <row r="3765" spans="1:10">
      <c r="A3765" s="330">
        <f ca="1">IF(ISNUMBER(SEARCH($L$2,[1]Database!$A3765)),MAX($A$1:A3764)+1,0)</f>
        <v>3760</v>
      </c>
      <c r="B3765" s="625" t="str">
        <f>[1]Database!$A3765</f>
        <v>RDR-S4-SPBK-BK</v>
      </c>
      <c r="J3765" s="329" t="str">
        <f ca="1">IFERROR(VLOOKUP(ROWS($J$2:J3765),$A$2:$B$7000,2,0),"")</f>
        <v>SPN-54-312</v>
      </c>
    </row>
    <row r="3766" spans="1:10">
      <c r="A3766" s="330">
        <f ca="1">IF(ISNUMBER(SEARCH($L$2,[1]Database!$A3766)),MAX($A$1:A3765)+1,0)</f>
        <v>3761</v>
      </c>
      <c r="B3766" s="625" t="str">
        <f>[1]Database!$A3766</f>
        <v>RDR-S3-SPBK-BK</v>
      </c>
      <c r="J3766" s="329" t="str">
        <f ca="1">IFERROR(VLOOKUP(ROWS($J$2:J3766),$A$2:$B$7000,2,0),"")</f>
        <v>SPN-45-48</v>
      </c>
    </row>
    <row r="3767" spans="1:10">
      <c r="A3767" s="330">
        <f ca="1">IF(ISNUMBER(SEARCH($L$2,[1]Database!$A3767)),MAX($A$1:A3766)+1,0)</f>
        <v>3762</v>
      </c>
      <c r="B3767" s="625" t="str">
        <f>[1]Database!$A3767</f>
        <v>CK-45C</v>
      </c>
      <c r="J3767" s="329" t="str">
        <f ca="1">IFERROR(VLOOKUP(ROWS($J$2:J3767),$A$2:$B$7000,2,0),"")</f>
        <v>SPN-45-42</v>
      </c>
    </row>
    <row r="3768" spans="1:10">
      <c r="A3768" s="330">
        <f ca="1">IF(ISNUMBER(SEARCH($L$2,[1]Database!$A3768)),MAX($A$1:A3767)+1,0)</f>
        <v>3763</v>
      </c>
      <c r="B3768" s="625" t="str">
        <f>[1]Database!$A3768</f>
        <v>SPN-54-36</v>
      </c>
      <c r="J3768" s="329" t="str">
        <f ca="1">IFERROR(VLOOKUP(ROWS($J$2:J3768),$A$2:$B$7000,2,0),"")</f>
        <v>SPN-45-36</v>
      </c>
    </row>
    <row r="3769" spans="1:10">
      <c r="A3769" s="330">
        <f ca="1">IF(ISNUMBER(SEARCH($L$2,[1]Database!$A3769)),MAX($A$1:A3768)+1,0)</f>
        <v>3764</v>
      </c>
      <c r="B3769" s="625" t="str">
        <f>[1]Database!$A3769</f>
        <v>SPN-54-312</v>
      </c>
      <c r="J3769" s="329" t="str">
        <f ca="1">IFERROR(VLOOKUP(ROWS($J$2:J3769),$A$2:$B$7000,2,0),"")</f>
        <v>SPN-44-36</v>
      </c>
    </row>
    <row r="3770" spans="1:10">
      <c r="A3770" s="330">
        <f ca="1">IF(ISNUMBER(SEARCH($L$2,[1]Database!$A3770)),MAX($A$1:A3769)+1,0)</f>
        <v>3765</v>
      </c>
      <c r="B3770" s="625" t="str">
        <f>[1]Database!$A3770</f>
        <v>SPN-45-48</v>
      </c>
      <c r="J3770" s="329" t="str">
        <f ca="1">IFERROR(VLOOKUP(ROWS($J$2:J3770),$A$2:$B$7000,2,0),"")</f>
        <v>SPN-44-423</v>
      </c>
    </row>
    <row r="3771" spans="1:10">
      <c r="A3771" s="330">
        <f ca="1">IF(ISNUMBER(SEARCH($L$2,[1]Database!$A3771)),MAX($A$1:A3770)+1,0)</f>
        <v>3766</v>
      </c>
      <c r="B3771" s="625" t="str">
        <f>[1]Database!$A3771</f>
        <v>SPN-45-42</v>
      </c>
      <c r="J3771" s="329" t="str">
        <f ca="1">IFERROR(VLOOKUP(ROWS($J$2:J3771),$A$2:$B$7000,2,0),"")</f>
        <v>SPN-44-312</v>
      </c>
    </row>
    <row r="3772" spans="1:10">
      <c r="A3772" s="330">
        <f ca="1">IF(ISNUMBER(SEARCH($L$2,[1]Database!$A3772)),MAX($A$1:A3771)+1,0)</f>
        <v>3767</v>
      </c>
      <c r="B3772" s="625" t="str">
        <f>[1]Database!$A3772</f>
        <v>SPN-45-36</v>
      </c>
      <c r="J3772" s="329" t="str">
        <f ca="1">IFERROR(VLOOKUP(ROWS($J$2:J3772),$A$2:$B$7000,2,0),"")</f>
        <v>SPN-44-267</v>
      </c>
    </row>
    <row r="3773" spans="1:10">
      <c r="A3773" s="330">
        <f ca="1">IF(ISNUMBER(SEARCH($L$2,[1]Database!$A3773)),MAX($A$1:A3772)+1,0)</f>
        <v>3768</v>
      </c>
      <c r="B3773" s="625" t="str">
        <f>[1]Database!$A3773</f>
        <v>SPN-44-36</v>
      </c>
      <c r="J3773" s="329" t="str">
        <f ca="1">IFERROR(VLOOKUP(ROWS($J$2:J3773),$A$2:$B$7000,2,0),"")</f>
        <v>SPN-42-48</v>
      </c>
    </row>
    <row r="3774" spans="1:10">
      <c r="A3774" s="330">
        <f ca="1">IF(ISNUMBER(SEARCH($L$2,[1]Database!$A3774)),MAX($A$1:A3773)+1,0)</f>
        <v>3769</v>
      </c>
      <c r="B3774" s="625" t="str">
        <f>[1]Database!$A3774</f>
        <v>SPN-44-423</v>
      </c>
      <c r="J3774" s="329" t="str">
        <f ca="1">IFERROR(VLOOKUP(ROWS($J$2:J3774),$A$2:$B$7000,2,0),"")</f>
        <v>SPN-42-42</v>
      </c>
    </row>
    <row r="3775" spans="1:10">
      <c r="A3775" s="330">
        <f ca="1">IF(ISNUMBER(SEARCH($L$2,[1]Database!$A3775)),MAX($A$1:A3774)+1,0)</f>
        <v>3770</v>
      </c>
      <c r="B3775" s="625" t="str">
        <f>[1]Database!$A3775</f>
        <v>SPN-44-312</v>
      </c>
      <c r="J3775" s="329" t="str">
        <f ca="1">IFERROR(VLOOKUP(ROWS($J$2:J3775),$A$2:$B$7000,2,0),"")</f>
        <v>SPN-42-36</v>
      </c>
    </row>
    <row r="3776" spans="1:10">
      <c r="A3776" s="330">
        <f ca="1">IF(ISNUMBER(SEARCH($L$2,[1]Database!$A3776)),MAX($A$1:A3775)+1,0)</f>
        <v>3771</v>
      </c>
      <c r="B3776" s="625" t="str">
        <f>[1]Database!$A3776</f>
        <v>SPN-44-267</v>
      </c>
      <c r="J3776" s="329" t="str">
        <f ca="1">IFERROR(VLOOKUP(ROWS($J$2:J3776),$A$2:$B$7000,2,0),"")</f>
        <v>SPN-40-423</v>
      </c>
    </row>
    <row r="3777" spans="1:10">
      <c r="A3777" s="330">
        <f ca="1">IF(ISNUMBER(SEARCH($L$2,[1]Database!$A3777)),MAX($A$1:A3776)+1,0)</f>
        <v>3772</v>
      </c>
      <c r="B3777" s="625" t="str">
        <f>[1]Database!$A3777</f>
        <v>SPN-42-48</v>
      </c>
      <c r="J3777" s="329" t="str">
        <f ca="1">IFERROR(VLOOKUP(ROWS($J$2:J3777),$A$2:$B$7000,2,0),"")</f>
        <v>SPN-40-36</v>
      </c>
    </row>
    <row r="3778" spans="1:10">
      <c r="A3778" s="330">
        <f ca="1">IF(ISNUMBER(SEARCH($L$2,[1]Database!$A3778)),MAX($A$1:A3777)+1,0)</f>
        <v>3773</v>
      </c>
      <c r="B3778" s="625" t="str">
        <f>[1]Database!$A3778</f>
        <v>SPN-42-42</v>
      </c>
      <c r="J3778" s="329" t="str">
        <f ca="1">IFERROR(VLOOKUP(ROWS($J$2:J3778),$A$2:$B$7000,2,0),"")</f>
        <v>SPN-40-312</v>
      </c>
    </row>
    <row r="3779" spans="1:10">
      <c r="A3779" s="330">
        <f ca="1">IF(ISNUMBER(SEARCH($L$2,[1]Database!$A3779)),MAX($A$1:A3778)+1,0)</f>
        <v>3774</v>
      </c>
      <c r="B3779" s="625" t="str">
        <f>[1]Database!$A3779</f>
        <v>SPN-42-36</v>
      </c>
      <c r="J3779" s="329" t="str">
        <f ca="1">IFERROR(VLOOKUP(ROWS($J$2:J3779),$A$2:$B$7000,2,0),"")</f>
        <v>SPN-40-267</v>
      </c>
    </row>
    <row r="3780" spans="1:10">
      <c r="A3780" s="330">
        <f ca="1">IF(ISNUMBER(SEARCH($L$2,[1]Database!$A3780)),MAX($A$1:A3779)+1,0)</f>
        <v>3775</v>
      </c>
      <c r="B3780" s="625" t="str">
        <f>[1]Database!$A3780</f>
        <v>SPN-40-423</v>
      </c>
      <c r="J3780" s="329" t="str">
        <f ca="1">IFERROR(VLOOKUP(ROWS($J$2:J3780),$A$2:$B$7000,2,0),"")</f>
        <v>SPN-37-312</v>
      </c>
    </row>
    <row r="3781" spans="1:10">
      <c r="A3781" s="330">
        <f ca="1">IF(ISNUMBER(SEARCH($L$2,[1]Database!$A3781)),MAX($A$1:A3780)+1,0)</f>
        <v>3776</v>
      </c>
      <c r="B3781" s="625" t="str">
        <f>[1]Database!$A3781</f>
        <v>SPN-40-36</v>
      </c>
      <c r="J3781" s="329" t="str">
        <f ca="1">IFERROR(VLOOKUP(ROWS($J$2:J3781),$A$2:$B$7000,2,0),"")</f>
        <v>SPN-37-267</v>
      </c>
    </row>
    <row r="3782" spans="1:10">
      <c r="A3782" s="330">
        <f ca="1">IF(ISNUMBER(SEARCH($L$2,[1]Database!$A3782)),MAX($A$1:A3781)+1,0)</f>
        <v>3777</v>
      </c>
      <c r="B3782" s="625" t="str">
        <f>[1]Database!$A3782</f>
        <v>SPN-40-312</v>
      </c>
      <c r="J3782" s="329" t="str">
        <f ca="1">IFERROR(VLOOKUP(ROWS($J$2:J3782),$A$2:$B$7000,2,0),"")</f>
        <v>SPN-24-42</v>
      </c>
    </row>
    <row r="3783" spans="1:10">
      <c r="A3783" s="330">
        <f ca="1">IF(ISNUMBER(SEARCH($L$2,[1]Database!$A3783)),MAX($A$1:A3782)+1,0)</f>
        <v>3778</v>
      </c>
      <c r="B3783" s="625" t="str">
        <f>[1]Database!$A3783</f>
        <v>SPN-40-267</v>
      </c>
      <c r="J3783" s="329" t="str">
        <f ca="1">IFERROR(VLOOKUP(ROWS($J$2:J3783),$A$2:$B$7000,2,0),"")</f>
        <v>SPN-24-312</v>
      </c>
    </row>
    <row r="3784" spans="1:10">
      <c r="A3784" s="330">
        <f ca="1">IF(ISNUMBER(SEARCH($L$2,[1]Database!$A3784)),MAX($A$1:A3783)+1,0)</f>
        <v>3779</v>
      </c>
      <c r="B3784" s="625" t="str">
        <f>[1]Database!$A3784</f>
        <v>SPN-37-312</v>
      </c>
      <c r="J3784" s="329" t="str">
        <f ca="1">IFERROR(VLOOKUP(ROWS($J$2:J3784),$A$2:$B$7000,2,0),"")</f>
        <v>SPN-24-267</v>
      </c>
    </row>
    <row r="3785" spans="1:10">
      <c r="A3785" s="330">
        <f ca="1">IF(ISNUMBER(SEARCH($L$2,[1]Database!$A3785)),MAX($A$1:A3784)+1,0)</f>
        <v>3780</v>
      </c>
      <c r="B3785" s="625" t="str">
        <f>[1]Database!$A3785</f>
        <v>SPN-37-267</v>
      </c>
      <c r="J3785" s="329" t="str">
        <f ca="1">IFERROR(VLOOKUP(ROWS($J$2:J3785),$A$2:$B$7000,2,0),"")</f>
        <v>PROR4CN-RR51</v>
      </c>
    </row>
    <row r="3786" spans="1:10">
      <c r="A3786" s="330">
        <f ca="1">IF(ISNUMBER(SEARCH($L$2,[1]Database!$A3786)),MAX($A$1:A3785)+1,0)</f>
        <v>3781</v>
      </c>
      <c r="B3786" s="625" t="str">
        <f>[1]Database!$A3786</f>
        <v>SPN-24-42</v>
      </c>
      <c r="J3786" s="329" t="str">
        <f ca="1">IFERROR(VLOOKUP(ROWS($J$2:J3786),$A$2:$B$7000,2,0),"")</f>
        <v>R412-RR51</v>
      </c>
    </row>
    <row r="3787" spans="1:10">
      <c r="A3787" s="330">
        <f ca="1">IF(ISNUMBER(SEARCH($L$2,[1]Database!$A3787)),MAX($A$1:A3786)+1,0)</f>
        <v>3782</v>
      </c>
      <c r="B3787" s="625" t="str">
        <f>[1]Database!$A3787</f>
        <v>SPN-24-312</v>
      </c>
      <c r="J3787" s="329" t="str">
        <f ca="1">IFERROR(VLOOKUP(ROWS($J$2:J3787),$A$2:$B$7000,2,0),"")</f>
        <v>TRACK50</v>
      </c>
    </row>
    <row r="3788" spans="1:10">
      <c r="A3788" s="330">
        <f ca="1">IF(ISNUMBER(SEARCH($L$2,[1]Database!$A3788)),MAX($A$1:A3787)+1,0)</f>
        <v>3783</v>
      </c>
      <c r="B3788" s="625" t="str">
        <f>[1]Database!$A3788</f>
        <v>SPN-24-267</v>
      </c>
      <c r="J3788" s="329" t="str">
        <f ca="1">IFERROR(VLOOKUP(ROWS($J$2:J3788),$A$2:$B$7000,2,0),"")</f>
        <v>PROR4CN-RR45</v>
      </c>
    </row>
    <row r="3789" spans="1:10">
      <c r="A3789" s="330">
        <f ca="1">IF(ISNUMBER(SEARCH($L$2,[1]Database!$A3789)),MAX($A$1:A3788)+1,0)</f>
        <v>3784</v>
      </c>
      <c r="B3789" s="625" t="str">
        <f>[1]Database!$A3789</f>
        <v>PROR4CN-RR51</v>
      </c>
      <c r="J3789" s="329" t="str">
        <f ca="1">IFERROR(VLOOKUP(ROWS($J$2:J3789),$A$2:$B$7000,2,0),"")</f>
        <v>PROWMRK-RR45</v>
      </c>
    </row>
    <row r="3790" spans="1:10">
      <c r="A3790" s="330">
        <f ca="1">IF(ISNUMBER(SEARCH($L$2,[1]Database!$A3790)),MAX($A$1:A3789)+1,0)</f>
        <v>3785</v>
      </c>
      <c r="B3790" s="625" t="str">
        <f>[1]Database!$A3790</f>
        <v>R412-RR51</v>
      </c>
      <c r="J3790" s="329" t="str">
        <f ca="1">IFERROR(VLOOKUP(ROWS($J$2:J3790),$A$2:$B$7000,2,0),"")</f>
        <v>R412-RR45</v>
      </c>
    </row>
    <row r="3791" spans="1:10">
      <c r="A3791" s="330">
        <f ca="1">IF(ISNUMBER(SEARCH($L$2,[1]Database!$A3791)),MAX($A$1:A3790)+1,0)</f>
        <v>3786</v>
      </c>
      <c r="B3791" s="625" t="str">
        <f>[1]Database!$A3791</f>
        <v>TRACK50</v>
      </c>
      <c r="J3791" s="329" t="str">
        <f ca="1">IFERROR(VLOOKUP(ROWS($J$2:J3791),$A$2:$B$7000,2,0),"")</f>
        <v>PROWMRK-RR42</v>
      </c>
    </row>
    <row r="3792" spans="1:10">
      <c r="A3792" s="330">
        <f ca="1">IF(ISNUMBER(SEARCH($L$2,[1]Database!$A3792)),MAX($A$1:A3791)+1,0)</f>
        <v>3787</v>
      </c>
      <c r="B3792" s="625" t="str">
        <f>[1]Database!$A3792</f>
        <v>PROR4CN-RR45</v>
      </c>
      <c r="J3792" s="329" t="str">
        <f ca="1">IFERROR(VLOOKUP(ROWS($J$2:J3792),$A$2:$B$7000,2,0),"")</f>
        <v>R412-RR38</v>
      </c>
    </row>
    <row r="3793" spans="1:10">
      <c r="A3793" s="330">
        <f ca="1">IF(ISNUMBER(SEARCH($L$2,[1]Database!$A3793)),MAX($A$1:A3792)+1,0)</f>
        <v>3788</v>
      </c>
      <c r="B3793" s="625" t="str">
        <f>[1]Database!$A3793</f>
        <v>PROWMRK-RR45</v>
      </c>
      <c r="J3793" s="329" t="str">
        <f ca="1">IFERROR(VLOOKUP(ROWS($J$2:J3793),$A$2:$B$7000,2,0),"")</f>
        <v>TRACK31</v>
      </c>
    </row>
    <row r="3794" spans="1:10">
      <c r="A3794" s="330">
        <f ca="1">IF(ISNUMBER(SEARCH($L$2,[1]Database!$A3794)),MAX($A$1:A3793)+1,0)</f>
        <v>3789</v>
      </c>
      <c r="B3794" s="625" t="str">
        <f>[1]Database!$A3794</f>
        <v>R412-RR45</v>
      </c>
      <c r="J3794" s="329" t="str">
        <f ca="1">IFERROR(VLOOKUP(ROWS($J$2:J3794),$A$2:$B$7000,2,0),"")</f>
        <v>TRACK25</v>
      </c>
    </row>
    <row r="3795" spans="1:10">
      <c r="A3795" s="330">
        <f ca="1">IF(ISNUMBER(SEARCH($L$2,[1]Database!$A3795)),MAX($A$1:A3794)+1,0)</f>
        <v>3790</v>
      </c>
      <c r="B3795" s="625" t="str">
        <f>[1]Database!$A3795</f>
        <v>PROWMRK-RR42</v>
      </c>
      <c r="J3795" s="329" t="str">
        <f ca="1">IFERROR(VLOOKUP(ROWS($J$2:J3795),$A$2:$B$7000,2,0),"")</f>
        <v>SPN-24-36</v>
      </c>
    </row>
    <row r="3796" spans="1:10">
      <c r="A3796" s="330">
        <f ca="1">IF(ISNUMBER(SEARCH($L$2,[1]Database!$A3796)),MAX($A$1:A3795)+1,0)</f>
        <v>3791</v>
      </c>
      <c r="B3796" s="625" t="str">
        <f>[1]Database!$A3796</f>
        <v>R412-RR38</v>
      </c>
      <c r="J3796" s="329" t="str">
        <f ca="1">IFERROR(VLOOKUP(ROWS($J$2:J3796),$A$2:$B$7000,2,0),"")</f>
        <v>PROWMRK-RR24</v>
      </c>
    </row>
    <row r="3797" spans="1:10">
      <c r="A3797" s="330">
        <f ca="1">IF(ISNUMBER(SEARCH($L$2,[1]Database!$A3797)),MAX($A$1:A3796)+1,0)</f>
        <v>3792</v>
      </c>
      <c r="B3797" s="625" t="str">
        <f>[1]Database!$A3797</f>
        <v>TRACK31</v>
      </c>
      <c r="J3797" s="329" t="str">
        <f ca="1">IFERROR(VLOOKUP(ROWS($J$2:J3797),$A$2:$B$7000,2,0),"")</f>
        <v>PB-DWR</v>
      </c>
    </row>
    <row r="3798" spans="1:10">
      <c r="A3798" s="330">
        <f ca="1">IF(ISNUMBER(SEARCH($L$2,[1]Database!$A3798)),MAX($A$1:A3797)+1,0)</f>
        <v>3793</v>
      </c>
      <c r="B3798" s="625" t="str">
        <f>[1]Database!$A3798</f>
        <v>TRACK25</v>
      </c>
      <c r="J3798" s="329" t="str">
        <f ca="1">IFERROR(VLOOKUP(ROWS($J$2:J3798),$A$2:$B$7000,2,0),"")</f>
        <v>PD-815R-PL</v>
      </c>
    </row>
    <row r="3799" spans="1:10">
      <c r="A3799" s="330">
        <f ca="1">IF(ISNUMBER(SEARCH($L$2,[1]Database!$A3799)),MAX($A$1:A3798)+1,0)</f>
        <v>3794</v>
      </c>
      <c r="B3799" s="625" t="str">
        <f>[1]Database!$A3799</f>
        <v>SPN-24-36</v>
      </c>
      <c r="J3799" s="329" t="str">
        <f ca="1">IFERROR(VLOOKUP(ROWS($J$2:J3799),$A$2:$B$7000,2,0),"")</f>
        <v>PD-815RA-PL</v>
      </c>
    </row>
    <row r="3800" spans="1:10">
      <c r="A3800" s="330">
        <f ca="1">IF(ISNUMBER(SEARCH($L$2,[1]Database!$A3800)),MAX($A$1:A3799)+1,0)</f>
        <v>3795</v>
      </c>
      <c r="B3800" s="625" t="str">
        <f>[1]Database!$A3800</f>
        <v>PROWMRK-RR24</v>
      </c>
      <c r="J3800" s="329" t="str">
        <f ca="1">IFERROR(VLOOKUP(ROWS($J$2:J3800),$A$2:$B$7000,2,0),"")</f>
        <v>PTRK-2726</v>
      </c>
    </row>
    <row r="3801" spans="1:10">
      <c r="A3801" s="330">
        <f ca="1">IF(ISNUMBER(SEARCH($L$2,[1]Database!$A3801)),MAX($A$1:A3800)+1,0)</f>
        <v>3796</v>
      </c>
      <c r="B3801" s="625" t="str">
        <f>[1]Database!$A3801</f>
        <v>PB-DWR</v>
      </c>
      <c r="J3801" s="329" t="str">
        <f ca="1">IFERROR(VLOOKUP(ROWS($J$2:J3801),$A$2:$B$7000,2,0),"")</f>
        <v>PTRK-2126</v>
      </c>
    </row>
    <row r="3802" spans="1:10">
      <c r="A3802" s="330">
        <f ca="1">IF(ISNUMBER(SEARCH($L$2,[1]Database!$A3802)),MAX($A$1:A3801)+1,0)</f>
        <v>3797</v>
      </c>
      <c r="B3802" s="625" t="str">
        <f>[1]Database!$A3802</f>
        <v>PD-815R-PL</v>
      </c>
      <c r="J3802" s="329" t="str">
        <f ca="1">IFERROR(VLOOKUP(ROWS($J$2:J3802),$A$2:$B$7000,2,0),"")</f>
        <v>PTRK-1426</v>
      </c>
    </row>
    <row r="3803" spans="1:10">
      <c r="A3803" s="330">
        <f ca="1">IF(ISNUMBER(SEARCH($L$2,[1]Database!$A3803)),MAX($A$1:A3802)+1,0)</f>
        <v>3798</v>
      </c>
      <c r="B3803" s="625" t="str">
        <f>[1]Database!$A3803</f>
        <v>PD-815RA-PL</v>
      </c>
      <c r="J3803" s="329" t="str">
        <f ca="1">IFERROR(VLOOKUP(ROWS($J$2:J3803),$A$2:$B$7000,2,0),"")</f>
        <v>PTRK-21</v>
      </c>
    </row>
    <row r="3804" spans="1:10">
      <c r="A3804" s="330">
        <f ca="1">IF(ISNUMBER(SEARCH($L$2,[1]Database!$A3804)),MAX($A$1:A3803)+1,0)</f>
        <v>3799</v>
      </c>
      <c r="B3804" s="625" t="str">
        <f>[1]Database!$A3804</f>
        <v>PTRK-2726</v>
      </c>
      <c r="J3804" s="329" t="str">
        <f ca="1">IFERROR(VLOOKUP(ROWS($J$2:J3804),$A$2:$B$7000,2,0),"")</f>
        <v>PTRK-14</v>
      </c>
    </row>
    <row r="3805" spans="1:10">
      <c r="A3805" s="330">
        <f ca="1">IF(ISNUMBER(SEARCH($L$2,[1]Database!$A3805)),MAX($A$1:A3804)+1,0)</f>
        <v>3800</v>
      </c>
      <c r="B3805" s="625" t="str">
        <f>[1]Database!$A3805</f>
        <v>PTRK-2126</v>
      </c>
      <c r="J3805" s="329" t="str">
        <f ca="1">IFERROR(VLOOKUP(ROWS($J$2:J3805),$A$2:$B$7000,2,0),"")</f>
        <v>PF-SS</v>
      </c>
    </row>
    <row r="3806" spans="1:10">
      <c r="A3806" s="330">
        <f ca="1">IF(ISNUMBER(SEARCH($L$2,[1]Database!$A3806)),MAX($A$1:A3805)+1,0)</f>
        <v>3801</v>
      </c>
      <c r="B3806" s="625" t="str">
        <f>[1]Database!$A3806</f>
        <v>PTRK-1426</v>
      </c>
      <c r="J3806" s="329" t="str">
        <f ca="1">IFERROR(VLOOKUP(ROWS($J$2:J3806),$A$2:$B$7000,2,0),"")</f>
        <v>ISO-1</v>
      </c>
    </row>
    <row r="3807" spans="1:10">
      <c r="A3807" s="330">
        <f ca="1">IF(ISNUMBER(SEARCH($L$2,[1]Database!$A3807)),MAX($A$1:A3806)+1,0)</f>
        <v>3802</v>
      </c>
      <c r="B3807" s="625" t="str">
        <f>[1]Database!$A3807</f>
        <v>PTRK-21</v>
      </c>
      <c r="J3807" s="329" t="str">
        <f ca="1">IFERROR(VLOOKUP(ROWS($J$2:J3807),$A$2:$B$7000,2,0),"")</f>
        <v>PBS-WMRK-48</v>
      </c>
    </row>
    <row r="3808" spans="1:10">
      <c r="A3808" s="330">
        <f ca="1">IF(ISNUMBER(SEARCH($L$2,[1]Database!$A3808)),MAX($A$1:A3807)+1,0)</f>
        <v>3803</v>
      </c>
      <c r="B3808" s="625" t="str">
        <f>[1]Database!$A3808</f>
        <v>PTRK-14</v>
      </c>
      <c r="J3808" s="329" t="str">
        <f ca="1">IFERROR(VLOOKUP(ROWS($J$2:J3808),$A$2:$B$7000,2,0),"")</f>
        <v>PBS-WMRK-42</v>
      </c>
    </row>
    <row r="3809" spans="1:10">
      <c r="A3809" s="330">
        <f ca="1">IF(ISNUMBER(SEARCH($L$2,[1]Database!$A3809)),MAX($A$1:A3808)+1,0)</f>
        <v>3804</v>
      </c>
      <c r="B3809" s="625" t="str">
        <f>[1]Database!$A3809</f>
        <v>PF-SS</v>
      </c>
      <c r="J3809" s="329" t="str">
        <f ca="1">IFERROR(VLOOKUP(ROWS($J$2:J3809),$A$2:$B$7000,2,0),"")</f>
        <v>PBS-WMRK-36</v>
      </c>
    </row>
    <row r="3810" spans="1:10">
      <c r="A3810" s="330">
        <f ca="1">IF(ISNUMBER(SEARCH($L$2,[1]Database!$A3810)),MAX($A$1:A3809)+1,0)</f>
        <v>3805</v>
      </c>
      <c r="B3810" s="625" t="str">
        <f>[1]Database!$A3810</f>
        <v>ISO-1</v>
      </c>
      <c r="J3810" s="329" t="str">
        <f ca="1">IFERROR(VLOOKUP(ROWS($J$2:J3810),$A$2:$B$7000,2,0),"")</f>
        <v>PDT-1015C-NS20</v>
      </c>
    </row>
    <row r="3811" spans="1:10">
      <c r="A3811" s="330">
        <f ca="1">IF(ISNUMBER(SEARCH($L$2,[1]Database!$A3811)),MAX($A$1:A3810)+1,0)</f>
        <v>3806</v>
      </c>
      <c r="B3811" s="625" t="str">
        <f>[1]Database!$A3811</f>
        <v>PBS-WMRK-48</v>
      </c>
      <c r="J3811" s="329" t="str">
        <f ca="1">IFERROR(VLOOKUP(ROWS($J$2:J3811),$A$2:$B$7000,2,0),"")</f>
        <v>PDT-2X1020T</v>
      </c>
    </row>
    <row r="3812" spans="1:10">
      <c r="A3812" s="330">
        <f ca="1">IF(ISNUMBER(SEARCH($L$2,[1]Database!$A3812)),MAX($A$1:A3811)+1,0)</f>
        <v>3807</v>
      </c>
      <c r="B3812" s="625" t="str">
        <f>[1]Database!$A3812</f>
        <v>PBS-WMRK-42</v>
      </c>
      <c r="J3812" s="329" t="str">
        <f ca="1">IFERROR(VLOOKUP(ROWS($J$2:J3812),$A$2:$B$7000,2,0),"")</f>
        <v>PDT-2X1015T</v>
      </c>
    </row>
    <row r="3813" spans="1:10">
      <c r="A3813" s="330">
        <f ca="1">IF(ISNUMBER(SEARCH($L$2,[1]Database!$A3813)),MAX($A$1:A3812)+1,0)</f>
        <v>3808</v>
      </c>
      <c r="B3813" s="625" t="str">
        <f>[1]Database!$A3813</f>
        <v>PBS-WMRK-36</v>
      </c>
      <c r="J3813" s="329" t="str">
        <f ca="1">IFERROR(VLOOKUP(ROWS($J$2:J3813),$A$2:$B$7000,2,0),"")</f>
        <v>PDT-2020TL-NS</v>
      </c>
    </row>
    <row r="3814" spans="1:10">
      <c r="A3814" s="330">
        <f ca="1">IF(ISNUMBER(SEARCH($L$2,[1]Database!$A3814)),MAX($A$1:A3813)+1,0)</f>
        <v>3809</v>
      </c>
      <c r="B3814" s="625" t="str">
        <f>[1]Database!$A3814</f>
        <v>PDT-1015C-NS20</v>
      </c>
      <c r="J3814" s="329" t="str">
        <f ca="1">IFERROR(VLOOKUP(ROWS($J$2:J3814),$A$2:$B$7000,2,0),"")</f>
        <v>PD-915RC-20</v>
      </c>
    </row>
    <row r="3815" spans="1:10">
      <c r="A3815" s="330">
        <f ca="1">IF(ISNUMBER(SEARCH($L$2,[1]Database!$A3815)),MAX($A$1:A3814)+1,0)</f>
        <v>3810</v>
      </c>
      <c r="B3815" s="625" t="str">
        <f>[1]Database!$A3815</f>
        <v>PDT-2X1020T</v>
      </c>
      <c r="J3815" s="329" t="str">
        <f ca="1">IFERROR(VLOOKUP(ROWS($J$2:J3815),$A$2:$B$7000,2,0),"")</f>
        <v>PD-815SC-20</v>
      </c>
    </row>
    <row r="3816" spans="1:10">
      <c r="A3816" s="330">
        <f ca="1">IF(ISNUMBER(SEARCH($L$2,[1]Database!$A3816)),MAX($A$1:A3815)+1,0)</f>
        <v>3811</v>
      </c>
      <c r="B3816" s="625" t="str">
        <f>[1]Database!$A3816</f>
        <v>PDT-2X1015T</v>
      </c>
      <c r="J3816" s="329" t="str">
        <f ca="1">IFERROR(VLOOKUP(ROWS($J$2:J3816),$A$2:$B$7000,2,0),"")</f>
        <v>PDT-2X1020</v>
      </c>
    </row>
    <row r="3817" spans="1:10">
      <c r="A3817" s="330">
        <f ca="1">IF(ISNUMBER(SEARCH($L$2,[1]Database!$A3817)),MAX($A$1:A3816)+1,0)</f>
        <v>3812</v>
      </c>
      <c r="B3817" s="625" t="str">
        <f>[1]Database!$A3817</f>
        <v>PDT-2020TL-NS</v>
      </c>
      <c r="J3817" s="329" t="str">
        <f ca="1">IFERROR(VLOOKUP(ROWS($J$2:J3817),$A$2:$B$7000,2,0),"")</f>
        <v>PDT-2X1015</v>
      </c>
    </row>
    <row r="3818" spans="1:10">
      <c r="A3818" s="330">
        <f ca="1">IF(ISNUMBER(SEARCH($L$2,[1]Database!$A3818)),MAX($A$1:A3817)+1,0)</f>
        <v>3813</v>
      </c>
      <c r="B3818" s="625" t="str">
        <f>[1]Database!$A3818</f>
        <v>PD-915RC-20</v>
      </c>
      <c r="J3818" s="329" t="str">
        <f ca="1">IFERROR(VLOOKUP(ROWS($J$2:J3818),$A$2:$B$7000,2,0),"")</f>
        <v>PDT-1620C-NS</v>
      </c>
    </row>
    <row r="3819" spans="1:10">
      <c r="A3819" s="330">
        <f ca="1">IF(ISNUMBER(SEARCH($L$2,[1]Database!$A3819)),MAX($A$1:A3818)+1,0)</f>
        <v>3814</v>
      </c>
      <c r="B3819" s="625" t="str">
        <f>[1]Database!$A3819</f>
        <v>PD-815SC-20</v>
      </c>
      <c r="J3819" s="329" t="str">
        <f ca="1">IFERROR(VLOOKUP(ROWS($J$2:J3819),$A$2:$B$7000,2,0),"")</f>
        <v>PDT-2020C-NS</v>
      </c>
    </row>
    <row r="3820" spans="1:10">
      <c r="A3820" s="330">
        <f ca="1">IF(ISNUMBER(SEARCH($L$2,[1]Database!$A3820)),MAX($A$1:A3819)+1,0)</f>
        <v>3815</v>
      </c>
      <c r="B3820" s="625" t="str">
        <f>[1]Database!$A3820</f>
        <v>PDT-2X1020</v>
      </c>
      <c r="J3820" s="329" t="str">
        <f ca="1">IFERROR(VLOOKUP(ROWS($J$2:J3820),$A$2:$B$7000,2,0),"")</f>
        <v>PDT-1020C-NS</v>
      </c>
    </row>
    <row r="3821" spans="1:10">
      <c r="A3821" s="330">
        <f ca="1">IF(ISNUMBER(SEARCH($L$2,[1]Database!$A3821)),MAX($A$1:A3820)+1,0)</f>
        <v>3816</v>
      </c>
      <c r="B3821" s="625" t="str">
        <f>[1]Database!$A3821</f>
        <v>PDT-2X1015</v>
      </c>
      <c r="J3821" s="329" t="str">
        <f ca="1">IFERROR(VLOOKUP(ROWS($J$2:J3821),$A$2:$B$7000,2,0),"")</f>
        <v>PDT-1615C-NS</v>
      </c>
    </row>
    <row r="3822" spans="1:10">
      <c r="A3822" s="330">
        <f ca="1">IF(ISNUMBER(SEARCH($L$2,[1]Database!$A3822)),MAX($A$1:A3821)+1,0)</f>
        <v>3817</v>
      </c>
      <c r="B3822" s="625" t="str">
        <f>[1]Database!$A3822</f>
        <v>PDT-1620C-NS</v>
      </c>
      <c r="J3822" s="329" t="str">
        <f ca="1">IFERROR(VLOOKUP(ROWS($J$2:J3822),$A$2:$B$7000,2,0),"")</f>
        <v>PDT-2015C-NS</v>
      </c>
    </row>
    <row r="3823" spans="1:10">
      <c r="A3823" s="330">
        <f ca="1">IF(ISNUMBER(SEARCH($L$2,[1]Database!$A3823)),MAX($A$1:A3822)+1,0)</f>
        <v>3818</v>
      </c>
      <c r="B3823" s="625" t="str">
        <f>[1]Database!$A3823</f>
        <v>PDT-2020C-NS</v>
      </c>
      <c r="J3823" s="329" t="str">
        <f ca="1">IFERROR(VLOOKUP(ROWS($J$2:J3823),$A$2:$B$7000,2,0),"")</f>
        <v>PDT-1015C-NS</v>
      </c>
    </row>
    <row r="3824" spans="1:10">
      <c r="A3824" s="330">
        <f ca="1">IF(ISNUMBER(SEARCH($L$2,[1]Database!$A3824)),MAX($A$1:A3823)+1,0)</f>
        <v>3819</v>
      </c>
      <c r="B3824" s="625" t="str">
        <f>[1]Database!$A3824</f>
        <v>PDT-1020C-NS</v>
      </c>
      <c r="J3824" s="329" t="str">
        <f ca="1">IFERROR(VLOOKUP(ROWS($J$2:J3824),$A$2:$B$7000,2,0),"")</f>
        <v>SONYEARS2</v>
      </c>
    </row>
    <row r="3825" spans="1:10">
      <c r="A3825" s="330">
        <f ca="1">IF(ISNUMBER(SEARCH($L$2,[1]Database!$A3825)),MAX($A$1:A3824)+1,0)</f>
        <v>3820</v>
      </c>
      <c r="B3825" s="625" t="str">
        <f>[1]Database!$A3825</f>
        <v>PDT-1615C-NS</v>
      </c>
      <c r="J3825" s="329" t="str">
        <f ca="1">IFERROR(VLOOKUP(ROWS($J$2:J3825),$A$2:$B$7000,2,0),"")</f>
        <v>SONYEARS</v>
      </c>
    </row>
    <row r="3826" spans="1:10">
      <c r="A3826" s="330">
        <f ca="1">IF(ISNUMBER(SEARCH($L$2,[1]Database!$A3826)),MAX($A$1:A3825)+1,0)</f>
        <v>3821</v>
      </c>
      <c r="B3826" s="625" t="str">
        <f>[1]Database!$A3826</f>
        <v>PDT-2015C-NS</v>
      </c>
      <c r="J3826" s="329" t="str">
        <f ca="1">IFERROR(VLOOKUP(ROWS($J$2:J3826),$A$2:$B$7000,2,0),"")</f>
        <v>RRF8</v>
      </c>
    </row>
    <row r="3827" spans="1:10">
      <c r="A3827" s="330">
        <f ca="1">IF(ISNUMBER(SEARCH($L$2,[1]Database!$A3827)),MAX($A$1:A3826)+1,0)</f>
        <v>3822</v>
      </c>
      <c r="B3827" s="625" t="str">
        <f>[1]Database!$A3827</f>
        <v>PDT-1015C-NS</v>
      </c>
      <c r="J3827" s="329" t="str">
        <f ca="1">IFERROR(VLOOKUP(ROWS($J$2:J3827),$A$2:$B$7000,2,0),"")</f>
        <v>RRF6</v>
      </c>
    </row>
    <row r="3828" spans="1:10">
      <c r="A3828" s="330">
        <f ca="1">IF(ISNUMBER(SEARCH($L$2,[1]Database!$A3828)),MAX($A$1:A3827)+1,0)</f>
        <v>3823</v>
      </c>
      <c r="B3828" s="625" t="str">
        <f>[1]Database!$A3828</f>
        <v>SONYEARS2</v>
      </c>
      <c r="J3828" s="329" t="str">
        <f ca="1">IFERROR(VLOOKUP(ROWS($J$2:J3828),$A$2:$B$7000,2,0),"")</f>
        <v>RRF4</v>
      </c>
    </row>
    <row r="3829" spans="1:10">
      <c r="A3829" s="330">
        <f ca="1">IF(ISNUMBER(SEARCH($L$2,[1]Database!$A3829)),MAX($A$1:A3828)+1,0)</f>
        <v>3824</v>
      </c>
      <c r="B3829" s="625" t="str">
        <f>[1]Database!$A3829</f>
        <v>SONYEARS</v>
      </c>
      <c r="J3829" s="329" t="str">
        <f ca="1">IFERROR(VLOOKUP(ROWS($J$2:J3829),$A$2:$B$7000,2,0),"")</f>
        <v>RRF45</v>
      </c>
    </row>
    <row r="3830" spans="1:10">
      <c r="A3830" s="330">
        <f ca="1">IF(ISNUMBER(SEARCH($L$2,[1]Database!$A3830)),MAX($A$1:A3829)+1,0)</f>
        <v>3825</v>
      </c>
      <c r="B3830" s="625" t="str">
        <f>[1]Database!$A3830</f>
        <v>RRF8</v>
      </c>
      <c r="J3830" s="329" t="str">
        <f ca="1">IFERROR(VLOOKUP(ROWS($J$2:J3830),$A$2:$B$7000,2,0),"")</f>
        <v>DRK19-RR44PRO</v>
      </c>
    </row>
    <row r="3831" spans="1:10">
      <c r="A3831" s="330">
        <f ca="1">IF(ISNUMBER(SEARCH($L$2,[1]Database!$A3831)),MAX($A$1:A3830)+1,0)</f>
        <v>3826</v>
      </c>
      <c r="B3831" s="625" t="str">
        <f>[1]Database!$A3831</f>
        <v>RRF6</v>
      </c>
      <c r="J3831" s="329" t="str">
        <f ca="1">IFERROR(VLOOKUP(ROWS($J$2:J3831),$A$2:$B$7000,2,0),"")</f>
        <v>PROWRK-RR44</v>
      </c>
    </row>
    <row r="3832" spans="1:10">
      <c r="A3832" s="330">
        <f ca="1">IF(ISNUMBER(SEARCH($L$2,[1]Database!$A3832)),MAX($A$1:A3831)+1,0)</f>
        <v>3827</v>
      </c>
      <c r="B3832" s="625" t="str">
        <f>[1]Database!$A3832</f>
        <v>RRF4</v>
      </c>
      <c r="J3832" s="329" t="str">
        <f ca="1">IFERROR(VLOOKUP(ROWS($J$2:J3832),$A$2:$B$7000,2,0),"")</f>
        <v>PROMRK-RR44</v>
      </c>
    </row>
    <row r="3833" spans="1:10">
      <c r="A3833" s="330">
        <f ca="1">IF(ISNUMBER(SEARCH($L$2,[1]Database!$A3833)),MAX($A$1:A3832)+1,0)</f>
        <v>3828</v>
      </c>
      <c r="B3833" s="625" t="str">
        <f>[1]Database!$A3833</f>
        <v>RRF45</v>
      </c>
      <c r="J3833" s="329" t="str">
        <f ca="1">IFERROR(VLOOKUP(ROWS($J$2:J3833),$A$2:$B$7000,2,0),"")</f>
        <v>PROWRK-RR40</v>
      </c>
    </row>
    <row r="3834" spans="1:10">
      <c r="A3834" s="330">
        <f ca="1">IF(ISNUMBER(SEARCH($L$2,[1]Database!$A3834)),MAX($A$1:A3833)+1,0)</f>
        <v>3829</v>
      </c>
      <c r="B3834" s="625" t="str">
        <f>[1]Database!$A3834</f>
        <v>DRK19-RR44PRO</v>
      </c>
      <c r="J3834" s="329" t="str">
        <f ca="1">IFERROR(VLOOKUP(ROWS($J$2:J3834),$A$2:$B$7000,2,0),"")</f>
        <v>PROMRK-RR40</v>
      </c>
    </row>
    <row r="3835" spans="1:10">
      <c r="A3835" s="330">
        <f ca="1">IF(ISNUMBER(SEARCH($L$2,[1]Database!$A3835)),MAX($A$1:A3834)+1,0)</f>
        <v>3830</v>
      </c>
      <c r="B3835" s="625" t="str">
        <f>[1]Database!$A3835</f>
        <v>PROWRK-RR44</v>
      </c>
      <c r="J3835" s="329" t="str">
        <f ca="1">IFERROR(VLOOKUP(ROWS($J$2:J3835),$A$2:$B$7000,2,0),"")</f>
        <v>KDE3S</v>
      </c>
    </row>
    <row r="3836" spans="1:10">
      <c r="A3836" s="330">
        <f ca="1">IF(ISNUMBER(SEARCH($L$2,[1]Database!$A3836)),MAX($A$1:A3835)+1,0)</f>
        <v>3831</v>
      </c>
      <c r="B3836" s="625" t="str">
        <f>[1]Database!$A3836</f>
        <v>PROMRK-RR44</v>
      </c>
      <c r="J3836" s="329" t="str">
        <f ca="1">IFERROR(VLOOKUP(ROWS($J$2:J3836),$A$2:$B$7000,2,0),"")</f>
        <v>RH-3</v>
      </c>
    </row>
    <row r="3837" spans="1:10">
      <c r="A3837" s="330">
        <f ca="1">IF(ISNUMBER(SEARCH($L$2,[1]Database!$A3837)),MAX($A$1:A3836)+1,0)</f>
        <v>3832</v>
      </c>
      <c r="B3837" s="625" t="str">
        <f>[1]Database!$A3837</f>
        <v>PROWRK-RR40</v>
      </c>
      <c r="J3837" s="329" t="str">
        <f ca="1">IFERROR(VLOOKUP(ROWS($J$2:J3837),$A$2:$B$7000,2,0),"")</f>
        <v>KDE3</v>
      </c>
    </row>
    <row r="3838" spans="1:10">
      <c r="A3838" s="330">
        <f ca="1">IF(ISNUMBER(SEARCH($L$2,[1]Database!$A3838)),MAX($A$1:A3837)+1,0)</f>
        <v>3833</v>
      </c>
      <c r="B3838" s="625" t="str">
        <f>[1]Database!$A3838</f>
        <v>PROMRK-RR40</v>
      </c>
      <c r="J3838" s="329" t="str">
        <f ca="1">IFERROR(VLOOKUP(ROWS($J$2:J3838),$A$2:$B$7000,2,0),"")</f>
        <v>PROWRK-RR37</v>
      </c>
    </row>
    <row r="3839" spans="1:10">
      <c r="A3839" s="330">
        <f ca="1">IF(ISNUMBER(SEARCH($L$2,[1]Database!$A3839)),MAX($A$1:A3838)+1,0)</f>
        <v>3834</v>
      </c>
      <c r="B3839" s="625" t="str">
        <f>[1]Database!$A3839</f>
        <v>KDE3S</v>
      </c>
      <c r="J3839" s="329" t="str">
        <f ca="1">IFERROR(VLOOKUP(ROWS($J$2:J3839),$A$2:$B$7000,2,0),"")</f>
        <v>PROMRK-RR37</v>
      </c>
    </row>
    <row r="3840" spans="1:10">
      <c r="A3840" s="330">
        <f ca="1">IF(ISNUMBER(SEARCH($L$2,[1]Database!$A3840)),MAX($A$1:A3839)+1,0)</f>
        <v>3835</v>
      </c>
      <c r="B3840" s="625" t="str">
        <f>[1]Database!$A3840</f>
        <v>RH-3</v>
      </c>
      <c r="J3840" s="329" t="str">
        <f ca="1">IFERROR(VLOOKUP(ROWS($J$2:J3840),$A$2:$B$7000,2,0),"")</f>
        <v>KDE2S</v>
      </c>
    </row>
    <row r="3841" spans="1:10">
      <c r="A3841" s="330">
        <f ca="1">IF(ISNUMBER(SEARCH($L$2,[1]Database!$A3841)),MAX($A$1:A3840)+1,0)</f>
        <v>3836</v>
      </c>
      <c r="B3841" s="625" t="str">
        <f>[1]Database!$A3841</f>
        <v>KDE3</v>
      </c>
      <c r="J3841" s="329" t="str">
        <f ca="1">IFERROR(VLOOKUP(ROWS($J$2:J3841),$A$2:$B$7000,2,0),"")</f>
        <v>RH-2</v>
      </c>
    </row>
    <row r="3842" spans="1:10">
      <c r="A3842" s="330">
        <f ca="1">IF(ISNUMBER(SEARCH($L$2,[1]Database!$A3842)),MAX($A$1:A3841)+1,0)</f>
        <v>3837</v>
      </c>
      <c r="B3842" s="625" t="str">
        <f>[1]Database!$A3842</f>
        <v>PROWRK-RR37</v>
      </c>
      <c r="J3842" s="329" t="str">
        <f ca="1">IFERROR(VLOOKUP(ROWS($J$2:J3842),$A$2:$B$7000,2,0),"")</f>
        <v>KDE2</v>
      </c>
    </row>
    <row r="3843" spans="1:10">
      <c r="A3843" s="330">
        <f ca="1">IF(ISNUMBER(SEARCH($L$2,[1]Database!$A3843)),MAX($A$1:A3842)+1,0)</f>
        <v>3838</v>
      </c>
      <c r="B3843" s="625" t="str">
        <f>[1]Database!$A3843</f>
        <v>PROMRK-RR37</v>
      </c>
      <c r="J3843" s="329" t="str">
        <f ca="1">IFERROR(VLOOKUP(ROWS($J$2:J3843),$A$2:$B$7000,2,0),"")</f>
        <v>RRF2</v>
      </c>
    </row>
    <row r="3844" spans="1:10">
      <c r="A3844" s="330">
        <f ca="1">IF(ISNUMBER(SEARCH($L$2,[1]Database!$A3844)),MAX($A$1:A3843)+1,0)</f>
        <v>3839</v>
      </c>
      <c r="B3844" s="625" t="str">
        <f>[1]Database!$A3844</f>
        <v>KDE2S</v>
      </c>
      <c r="J3844" s="329" t="str">
        <f ca="1">IFERROR(VLOOKUP(ROWS($J$2:J3844),$A$2:$B$7000,2,0),"")</f>
        <v>RRF27</v>
      </c>
    </row>
    <row r="3845" spans="1:10">
      <c r="A3845" s="330">
        <f ca="1">IF(ISNUMBER(SEARCH($L$2,[1]Database!$A3845)),MAX($A$1:A3844)+1,0)</f>
        <v>3840</v>
      </c>
      <c r="B3845" s="625" t="str">
        <f>[1]Database!$A3845</f>
        <v>RH-2</v>
      </c>
      <c r="J3845" s="329" t="str">
        <f ca="1">IFERROR(VLOOKUP(ROWS($J$2:J3845),$A$2:$B$7000,2,0),"")</f>
        <v>PROWRK-RR24</v>
      </c>
    </row>
    <row r="3846" spans="1:10">
      <c r="A3846" s="330">
        <f ca="1">IF(ISNUMBER(SEARCH($L$2,[1]Database!$A3846)),MAX($A$1:A3845)+1,0)</f>
        <v>3841</v>
      </c>
      <c r="B3846" s="625" t="str">
        <f>[1]Database!$A3846</f>
        <v>KDE2</v>
      </c>
      <c r="J3846" s="329" t="str">
        <f ca="1">IFERROR(VLOOKUP(ROWS($J$2:J3846),$A$2:$B$7000,2,0),"")</f>
        <v>PROMRK-RR24</v>
      </c>
    </row>
    <row r="3847" spans="1:10">
      <c r="A3847" s="330">
        <f ca="1">IF(ISNUMBER(SEARCH($L$2,[1]Database!$A3847)),MAX($A$1:A3846)+1,0)</f>
        <v>3842</v>
      </c>
      <c r="B3847" s="625" t="str">
        <f>[1]Database!$A3847</f>
        <v>RRF2</v>
      </c>
      <c r="J3847" s="329" t="str">
        <f ca="1">IFERROR(VLOOKUP(ROWS($J$2:J3847),$A$2:$B$7000,2,0),"")</f>
        <v>RRF21</v>
      </c>
    </row>
    <row r="3848" spans="1:10">
      <c r="A3848" s="330">
        <f ca="1">IF(ISNUMBER(SEARCH($L$2,[1]Database!$A3848)),MAX($A$1:A3847)+1,0)</f>
        <v>3843</v>
      </c>
      <c r="B3848" s="625" t="str">
        <f>[1]Database!$A3848</f>
        <v>RRF27</v>
      </c>
      <c r="J3848" s="329" t="str">
        <f ca="1">IFERROR(VLOOKUP(ROWS($J$2:J3848),$A$2:$B$7000,2,0),"")</f>
        <v>RRF18</v>
      </c>
    </row>
    <row r="3849" spans="1:10">
      <c r="A3849" s="330">
        <f ca="1">IF(ISNUMBER(SEARCH($L$2,[1]Database!$A3849)),MAX($A$1:A3848)+1,0)</f>
        <v>3844</v>
      </c>
      <c r="B3849" s="625" t="str">
        <f>[1]Database!$A3849</f>
        <v>PROWRK-RR24</v>
      </c>
      <c r="J3849" s="329" t="str">
        <f ca="1">IFERROR(VLOOKUP(ROWS($J$2:J3849),$A$2:$B$7000,2,0),"")</f>
        <v>RRF16</v>
      </c>
    </row>
    <row r="3850" spans="1:10">
      <c r="A3850" s="330">
        <f ca="1">IF(ISNUMBER(SEARCH($L$2,[1]Database!$A3850)),MAX($A$1:A3849)+1,0)</f>
        <v>3845</v>
      </c>
      <c r="B3850" s="625" t="str">
        <f>[1]Database!$A3850</f>
        <v>PROMRK-RR24</v>
      </c>
      <c r="J3850" s="329" t="str">
        <f ca="1">IFERROR(VLOOKUP(ROWS($J$2:J3850),$A$2:$B$7000,2,0),"")</f>
        <v>RRF14</v>
      </c>
    </row>
    <row r="3851" spans="1:10">
      <c r="A3851" s="330">
        <f ca="1">IF(ISNUMBER(SEARCH($L$2,[1]Database!$A3851)),MAX($A$1:A3850)+1,0)</f>
        <v>3846</v>
      </c>
      <c r="B3851" s="625" t="str">
        <f>[1]Database!$A3851</f>
        <v>RRF21</v>
      </c>
      <c r="J3851" s="329" t="str">
        <f ca="1">IFERROR(VLOOKUP(ROWS($J$2:J3851),$A$2:$B$7000,2,0),"")</f>
        <v>RRF12</v>
      </c>
    </row>
    <row r="3852" spans="1:10">
      <c r="A3852" s="330">
        <f ca="1">IF(ISNUMBER(SEARCH($L$2,[1]Database!$A3852)),MAX($A$1:A3851)+1,0)</f>
        <v>3847</v>
      </c>
      <c r="B3852" s="625" t="str">
        <f>[1]Database!$A3852</f>
        <v>RRF18</v>
      </c>
      <c r="J3852" s="329" t="str">
        <f ca="1">IFERROR(VLOOKUP(ROWS($J$2:J3852),$A$2:$B$7000,2,0),"")</f>
        <v>KDE10</v>
      </c>
    </row>
    <row r="3853" spans="1:10">
      <c r="A3853" s="330">
        <f ca="1">IF(ISNUMBER(SEARCH($L$2,[1]Database!$A3853)),MAX($A$1:A3852)+1,0)</f>
        <v>3848</v>
      </c>
      <c r="B3853" s="625" t="str">
        <f>[1]Database!$A3853</f>
        <v>RRF16</v>
      </c>
      <c r="J3853" s="329" t="str">
        <f ca="1">IFERROR(VLOOKUP(ROWS($J$2:J3853),$A$2:$B$7000,2,0),"")</f>
        <v>RRF10</v>
      </c>
    </row>
    <row r="3854" spans="1:10">
      <c r="A3854" s="330">
        <f ca="1">IF(ISNUMBER(SEARCH($L$2,[1]Database!$A3854)),MAX($A$1:A3853)+1,0)</f>
        <v>3849</v>
      </c>
      <c r="B3854" s="625" t="str">
        <f>[1]Database!$A3854</f>
        <v>RRF14</v>
      </c>
      <c r="J3854" s="329" t="str">
        <f ca="1">IFERROR(VLOOKUP(ROWS($J$2:J3854),$A$2:$B$7000,2,0),"")</f>
        <v>RC9A15TCBK</v>
      </c>
    </row>
    <row r="3855" spans="1:10">
      <c r="A3855" s="330">
        <f ca="1">IF(ISNUMBER(SEARCH($L$2,[1]Database!$A3855)),MAX($A$1:A3854)+1,0)</f>
        <v>3850</v>
      </c>
      <c r="B3855" s="625" t="str">
        <f>[1]Database!$A3855</f>
        <v>RRF12</v>
      </c>
      <c r="J3855" s="329" t="str">
        <f ca="1">IFERROR(VLOOKUP(ROWS($J$2:J3855),$A$2:$B$7000,2,0),"")</f>
        <v>V2444D</v>
      </c>
    </row>
    <row r="3856" spans="1:10">
      <c r="A3856" s="330">
        <f ca="1">IF(ISNUMBER(SEARCH($L$2,[1]Database!$A3856)),MAX($A$1:A3855)+1,0)</f>
        <v>3851</v>
      </c>
      <c r="B3856" s="625" t="str">
        <f>[1]Database!$A3856</f>
        <v>KDE10</v>
      </c>
      <c r="J3856" s="329" t="str">
        <f ca="1">IFERROR(VLOOKUP(ROWS($J$2:J3856),$A$2:$B$7000,2,0),"")</f>
        <v>CV2444D</v>
      </c>
    </row>
    <row r="3857" spans="1:10">
      <c r="A3857" s="330">
        <f ca="1">IF(ISNUMBER(SEARCH($L$2,[1]Database!$A3857)),MAX($A$1:A3856)+1,0)</f>
        <v>3852</v>
      </c>
      <c r="B3857" s="625" t="str">
        <f>[1]Database!$A3857</f>
        <v>RRF10</v>
      </c>
      <c r="J3857" s="329" t="str">
        <f ca="1">IFERROR(VLOOKUP(ROWS($J$2:J3857),$A$2:$B$7000,2,0),"")</f>
        <v>OFRBC-8</v>
      </c>
    </row>
    <row r="3858" spans="1:10">
      <c r="A3858" s="330">
        <f ca="1">IF(ISNUMBER(SEARCH($L$2,[1]Database!$A3858)),MAX($A$1:A3857)+1,0)</f>
        <v>3853</v>
      </c>
      <c r="B3858" s="625" t="str">
        <f>[1]Database!$A3858</f>
        <v>RC9A15TCBK</v>
      </c>
      <c r="J3858" s="329" t="str">
        <f ca="1">IFERROR(VLOOKUP(ROWS($J$2:J3858),$A$2:$B$7000,2,0),"")</f>
        <v>OFR10A</v>
      </c>
    </row>
    <row r="3859" spans="1:10">
      <c r="A3859" s="330">
        <f ca="1">IF(ISNUMBER(SEARCH($L$2,[1]Database!$A3859)),MAX($A$1:A3858)+1,0)</f>
        <v>3854</v>
      </c>
      <c r="B3859" s="625" t="str">
        <f>[1]Database!$A3859</f>
        <v>V2444D</v>
      </c>
      <c r="J3859" s="329" t="str">
        <f ca="1">IFERROR(VLOOKUP(ROWS($J$2:J3859),$A$2:$B$7000,2,0),"")</f>
        <v>OFRWC</v>
      </c>
    </row>
    <row r="3860" spans="1:10">
      <c r="A3860" s="330">
        <f ca="1">IF(ISNUMBER(SEARCH($L$2,[1]Database!$A3860)),MAX($A$1:A3859)+1,0)</f>
        <v>3855</v>
      </c>
      <c r="B3860" s="625" t="str">
        <f>[1]Database!$A3860</f>
        <v>CV2444D</v>
      </c>
      <c r="J3860" s="329" t="str">
        <f ca="1">IFERROR(VLOOKUP(ROWS($J$2:J3860),$A$2:$B$7000,2,0),"")</f>
        <v>OFR48-4</v>
      </c>
    </row>
    <row r="3861" spans="1:10">
      <c r="A3861" s="330">
        <f ca="1">IF(ISNUMBER(SEARCH($L$2,[1]Database!$A3861)),MAX($A$1:A3860)+1,0)</f>
        <v>3856</v>
      </c>
      <c r="B3861" s="625" t="str">
        <f>[1]Database!$A3861</f>
        <v>OFRBC-8</v>
      </c>
      <c r="J3861" s="329" t="str">
        <f ca="1">IFERROR(VLOOKUP(ROWS($J$2:J3861),$A$2:$B$7000,2,0),"")</f>
        <v>OFR48-2</v>
      </c>
    </row>
    <row r="3862" spans="1:10">
      <c r="A3862" s="330">
        <f ca="1">IF(ISNUMBER(SEARCH($L$2,[1]Database!$A3862)),MAX($A$1:A3861)+1,0)</f>
        <v>3857</v>
      </c>
      <c r="B3862" s="625" t="str">
        <f>[1]Database!$A3862</f>
        <v>OFR10A</v>
      </c>
      <c r="J3862" s="329" t="str">
        <f ca="1">IFERROR(VLOOKUP(ROWS($J$2:J3862),$A$2:$B$7000,2,0),"")</f>
        <v>OFRC-8</v>
      </c>
    </row>
    <row r="3863" spans="1:10">
      <c r="A3863" s="330">
        <f ca="1">IF(ISNUMBER(SEARCH($L$2,[1]Database!$A3863)),MAX($A$1:A3862)+1,0)</f>
        <v>3858</v>
      </c>
      <c r="B3863" s="625" t="str">
        <f>[1]Database!$A3863</f>
        <v>OFRWC</v>
      </c>
      <c r="J3863" s="329" t="str">
        <f ca="1">IFERROR(VLOOKUP(ROWS($J$2:J3863),$A$2:$B$7000,2,0),"")</f>
        <v>OFRB-8</v>
      </c>
    </row>
    <row r="3864" spans="1:10">
      <c r="A3864" s="330">
        <f ca="1">IF(ISNUMBER(SEARCH($L$2,[1]Database!$A3864)),MAX($A$1:A3863)+1,0)</f>
        <v>3859</v>
      </c>
      <c r="B3864" s="625" t="str">
        <f>[1]Database!$A3864</f>
        <v>OFR48-4</v>
      </c>
      <c r="J3864" s="329" t="str">
        <f ca="1">IFERROR(VLOOKUP(ROWS($J$2:J3864),$A$2:$B$7000,2,0),"")</f>
        <v>MAB6TJ</v>
      </c>
    </row>
    <row r="3865" spans="1:10">
      <c r="A3865" s="330">
        <f ca="1">IF(ISNUMBER(SEARCH($L$2,[1]Database!$A3865)),MAX($A$1:A3864)+1,0)</f>
        <v>3860</v>
      </c>
      <c r="B3865" s="625" t="str">
        <f>[1]Database!$A3865</f>
        <v>OFR48-2</v>
      </c>
      <c r="J3865" s="329" t="str">
        <f ca="1">IFERROR(VLOOKUP(ROWS($J$2:J3865),$A$2:$B$7000,2,0),"")</f>
        <v>CLH-JBOLT</v>
      </c>
    </row>
    <row r="3866" spans="1:10">
      <c r="A3866" s="330">
        <f ca="1">IF(ISNUMBER(SEARCH($L$2,[1]Database!$A3866)),MAX($A$1:A3865)+1,0)</f>
        <v>3861</v>
      </c>
      <c r="B3866" s="625" t="str">
        <f>[1]Database!$A3866</f>
        <v>OFRC-8</v>
      </c>
      <c r="J3866" s="329" t="str">
        <f ca="1">IFERROR(VLOOKUP(ROWS($J$2:J3866),$A$2:$B$7000,2,0),"")</f>
        <v>OFR47-U2A</v>
      </c>
    </row>
    <row r="3867" spans="1:10">
      <c r="A3867" s="330">
        <f ca="1">IF(ISNUMBER(SEARCH($L$2,[1]Database!$A3867)),MAX($A$1:A3866)+1,0)</f>
        <v>3862</v>
      </c>
      <c r="B3867" s="625" t="str">
        <f>[1]Database!$A3867</f>
        <v>OFRB-8</v>
      </c>
      <c r="J3867" s="329" t="str">
        <f ca="1">IFERROR(VLOOKUP(ROWS($J$2:J3867),$A$2:$B$7000,2,0),"")</f>
        <v>OFR47-U</v>
      </c>
    </row>
    <row r="3868" spans="1:10">
      <c r="A3868" s="330">
        <f ca="1">IF(ISNUMBER(SEARCH($L$2,[1]Database!$A3868)),MAX($A$1:A3867)+1,0)</f>
        <v>3863</v>
      </c>
      <c r="B3868" s="625" t="str">
        <f>[1]Database!$A3868</f>
        <v>MAB6TJ</v>
      </c>
      <c r="J3868" s="329" t="str">
        <f ca="1">IFERROR(VLOOKUP(ROWS($J$2:J3868),$A$2:$B$7000,2,0),"")</f>
        <v>OFR89-VIS</v>
      </c>
    </row>
    <row r="3869" spans="1:10">
      <c r="A3869" s="330">
        <f ca="1">IF(ISNUMBER(SEARCH($L$2,[1]Database!$A3869)),MAX($A$1:A3868)+1,0)</f>
        <v>3864</v>
      </c>
      <c r="B3869" s="625" t="str">
        <f>[1]Database!$A3869</f>
        <v>CLH-JBOLT</v>
      </c>
      <c r="J3869" s="329" t="str">
        <f ca="1">IFERROR(VLOOKUP(ROWS($J$2:J3869),$A$2:$B$7000,2,0),"")</f>
        <v>OFR9</v>
      </c>
    </row>
    <row r="3870" spans="1:10">
      <c r="A3870" s="330">
        <f ca="1">IF(ISNUMBER(SEARCH($L$2,[1]Database!$A3870)),MAX($A$1:A3869)+1,0)</f>
        <v>3865</v>
      </c>
      <c r="B3870" s="625" t="str">
        <f>[1]Database!$A3870</f>
        <v>OFR47-U2A</v>
      </c>
      <c r="J3870" s="329" t="str">
        <f ca="1">IFERROR(VLOOKUP(ROWS($J$2:J3870),$A$2:$B$7000,2,0),"")</f>
        <v>OFR11</v>
      </c>
    </row>
    <row r="3871" spans="1:10">
      <c r="A3871" s="330">
        <f ca="1">IF(ISNUMBER(SEARCH($L$2,[1]Database!$A3871)),MAX($A$1:A3870)+1,0)</f>
        <v>3866</v>
      </c>
      <c r="B3871" s="625" t="str">
        <f>[1]Database!$A3871</f>
        <v>OFR47-U</v>
      </c>
      <c r="J3871" s="329" t="str">
        <f ca="1">IFERROR(VLOOKUP(ROWS($J$2:J3871),$A$2:$B$7000,2,0),"")</f>
        <v>OFR47-D</v>
      </c>
    </row>
    <row r="3872" spans="1:10">
      <c r="A3872" s="330">
        <f ca="1">IF(ISNUMBER(SEARCH($L$2,[1]Database!$A3872)),MAX($A$1:A3871)+1,0)</f>
        <v>3867</v>
      </c>
      <c r="B3872" s="625" t="str">
        <f>[1]Database!$A3872</f>
        <v>OFR89-VIS</v>
      </c>
      <c r="J3872" s="329" t="str">
        <f ca="1">IFERROR(VLOOKUP(ROWS($J$2:J3872),$A$2:$B$7000,2,0),"")</f>
        <v>OFR47-R</v>
      </c>
    </row>
    <row r="3873" spans="1:10">
      <c r="A3873" s="330">
        <f ca="1">IF(ISNUMBER(SEARCH($L$2,[1]Database!$A3873)),MAX($A$1:A3872)+1,0)</f>
        <v>3868</v>
      </c>
      <c r="B3873" s="625" t="str">
        <f>[1]Database!$A3873</f>
        <v>OFR9</v>
      </c>
      <c r="J3873" s="329" t="str">
        <f ca="1">IFERROR(VLOOKUP(ROWS($J$2:J3873),$A$2:$B$7000,2,0),"")</f>
        <v>OFR1</v>
      </c>
    </row>
    <row r="3874" spans="1:10">
      <c r="A3874" s="330">
        <f ca="1">IF(ISNUMBER(SEARCH($L$2,[1]Database!$A3874)),MAX($A$1:A3873)+1,0)</f>
        <v>3869</v>
      </c>
      <c r="B3874" s="625" t="str">
        <f>[1]Database!$A3874</f>
        <v>OFR11</v>
      </c>
      <c r="J3874" s="329" t="str">
        <f ca="1">IFERROR(VLOOKUP(ROWS($J$2:J3874),$A$2:$B$7000,2,0),"")</f>
        <v>OFR47-2A</v>
      </c>
    </row>
    <row r="3875" spans="1:10">
      <c r="A3875" s="330">
        <f ca="1">IF(ISNUMBER(SEARCH($L$2,[1]Database!$A3875)),MAX($A$1:A3874)+1,0)</f>
        <v>3870</v>
      </c>
      <c r="B3875" s="625" t="str">
        <f>[1]Database!$A3875</f>
        <v>OFR47-D</v>
      </c>
      <c r="J3875" s="329" t="str">
        <f ca="1">IFERROR(VLOOKUP(ROWS($J$2:J3875),$A$2:$B$7000,2,0),"")</f>
        <v>OFR47-B</v>
      </c>
    </row>
    <row r="3876" spans="1:10">
      <c r="A3876" s="330">
        <f ca="1">IF(ISNUMBER(SEARCH($L$2,[1]Database!$A3876)),MAX($A$1:A3875)+1,0)</f>
        <v>3871</v>
      </c>
      <c r="B3876" s="625" t="str">
        <f>[1]Database!$A3876</f>
        <v>OFR47-R</v>
      </c>
      <c r="J3876" s="329" t="str">
        <f ca="1">IFERROR(VLOOKUP(ROWS($J$2:J3876),$A$2:$B$7000,2,0),"")</f>
        <v>OFR47-V</v>
      </c>
    </row>
    <row r="3877" spans="1:10">
      <c r="A3877" s="330">
        <f ca="1">IF(ISNUMBER(SEARCH($L$2,[1]Database!$A3877)),MAX($A$1:A3876)+1,0)</f>
        <v>3872</v>
      </c>
      <c r="B3877" s="625" t="str">
        <f>[1]Database!$A3877</f>
        <v>OFR1</v>
      </c>
      <c r="J3877" s="329" t="str">
        <f ca="1">IFERROR(VLOOKUP(ROWS($J$2:J3877),$A$2:$B$7000,2,0),"")</f>
        <v>OFR48-4GX</v>
      </c>
    </row>
    <row r="3878" spans="1:10">
      <c r="A3878" s="330">
        <f ca="1">IF(ISNUMBER(SEARCH($L$2,[1]Database!$A3878)),MAX($A$1:A3877)+1,0)</f>
        <v>3873</v>
      </c>
      <c r="B3878" s="625" t="str">
        <f>[1]Database!$A3878</f>
        <v>OFR47-2A</v>
      </c>
      <c r="J3878" s="329" t="str">
        <f ca="1">IFERROR(VLOOKUP(ROWS($J$2:J3878),$A$2:$B$7000,2,0),"")</f>
        <v>OFR89-4000</v>
      </c>
    </row>
    <row r="3879" spans="1:10">
      <c r="A3879" s="330">
        <f ca="1">IF(ISNUMBER(SEARCH($L$2,[1]Database!$A3879)),MAX($A$1:A3878)+1,0)</f>
        <v>3874</v>
      </c>
      <c r="B3879" s="625" t="str">
        <f>[1]Database!$A3879</f>
        <v>OFR47-B</v>
      </c>
      <c r="J3879" s="329" t="str">
        <f ca="1">IFERROR(VLOOKUP(ROWS($J$2:J3879),$A$2:$B$7000,2,0),"")</f>
        <v>OFR89-2400</v>
      </c>
    </row>
    <row r="3880" spans="1:10">
      <c r="A3880" s="330">
        <f ca="1">IF(ISNUMBER(SEARCH($L$2,[1]Database!$A3880)),MAX($A$1:A3879)+1,0)</f>
        <v>3875</v>
      </c>
      <c r="B3880" s="625" t="str">
        <f>[1]Database!$A3880</f>
        <v>OFR47-V</v>
      </c>
      <c r="J3880" s="329" t="str">
        <f ca="1">IFERROR(VLOOKUP(ROWS($J$2:J3880),$A$2:$B$7000,2,0),"")</f>
        <v>2900-WH</v>
      </c>
    </row>
    <row r="3881" spans="1:10">
      <c r="A3881" s="330">
        <f ca="1">IF(ISNUMBER(SEARCH($L$2,[1]Database!$A3881)),MAX($A$1:A3880)+1,0)</f>
        <v>3876</v>
      </c>
      <c r="B3881" s="625" t="str">
        <f>[1]Database!$A3881</f>
        <v>OFR48-4GX</v>
      </c>
      <c r="J3881" s="329" t="str">
        <f ca="1">IFERROR(VLOOKUP(ROWS($J$2:J3881),$A$2:$B$7000,2,0),"")</f>
        <v>2900</v>
      </c>
    </row>
    <row r="3882" spans="1:10">
      <c r="A3882" s="330">
        <f ca="1">IF(ISNUMBER(SEARCH($L$2,[1]Database!$A3882)),MAX($A$1:A3881)+1,0)</f>
        <v>3877</v>
      </c>
      <c r="B3882" s="625" t="str">
        <f>[1]Database!$A3882</f>
        <v>OFR89-4000</v>
      </c>
      <c r="J3882" s="329" t="str">
        <f ca="1">IFERROR(VLOOKUP(ROWS($J$2:J3882),$A$2:$B$7000,2,0),"")</f>
        <v>2800-WH</v>
      </c>
    </row>
    <row r="3883" spans="1:10">
      <c r="A3883" s="330">
        <f ca="1">IF(ISNUMBER(SEARCH($L$2,[1]Database!$A3883)),MAX($A$1:A3882)+1,0)</f>
        <v>3878</v>
      </c>
      <c r="B3883" s="625" t="str">
        <f>[1]Database!$A3883</f>
        <v>OFR89-2400</v>
      </c>
      <c r="J3883" s="329" t="str">
        <f ca="1">IFERROR(VLOOKUP(ROWS($J$2:J3883),$A$2:$B$7000,2,0),"")</f>
        <v>2800</v>
      </c>
    </row>
    <row r="3884" spans="1:10">
      <c r="A3884" s="330">
        <f ca="1">IF(ISNUMBER(SEARCH($L$2,[1]Database!$A3884)),MAX($A$1:A3883)+1,0)</f>
        <v>3879</v>
      </c>
      <c r="B3884" s="625" t="str">
        <f>[1]Database!$A3884</f>
        <v>2900-WH</v>
      </c>
      <c r="J3884" s="329" t="str">
        <f ca="1">IFERROR(VLOOKUP(ROWS($J$2:J3884),$A$2:$B$7000,2,0),"")</f>
        <v>5450TWH</v>
      </c>
    </row>
    <row r="3885" spans="1:10">
      <c r="A3885" s="330">
        <f ca="1">IF(ISNUMBER(SEARCH($L$2,[1]Database!$A3885)),MAX($A$1:A3884)+1,0)</f>
        <v>3880</v>
      </c>
      <c r="B3885" s="625" t="str">
        <f>[1]Database!$A3885</f>
        <v>2900</v>
      </c>
      <c r="J3885" s="329" t="str">
        <f ca="1">IFERROR(VLOOKUP(ROWS($J$2:J3885),$A$2:$B$7000,2,0),"")</f>
        <v>5450T</v>
      </c>
    </row>
    <row r="3886" spans="1:10">
      <c r="A3886" s="330">
        <f ca="1">IF(ISNUMBER(SEARCH($L$2,[1]Database!$A3886)),MAX($A$1:A3885)+1,0)</f>
        <v>3881</v>
      </c>
      <c r="B3886" s="625" t="str">
        <f>[1]Database!$A3886</f>
        <v>2800-WH</v>
      </c>
      <c r="J3886" s="329" t="str">
        <f ca="1">IFERROR(VLOOKUP(ROWS($J$2:J3886),$A$2:$B$7000,2,0),"")</f>
        <v>5474-WH</v>
      </c>
    </row>
    <row r="3887" spans="1:10">
      <c r="A3887" s="330">
        <f ca="1">IF(ISNUMBER(SEARCH($L$2,[1]Database!$A3887)),MAX($A$1:A3886)+1,0)</f>
        <v>3882</v>
      </c>
      <c r="B3887" s="625" t="str">
        <f>[1]Database!$A3887</f>
        <v>2800</v>
      </c>
      <c r="J3887" s="329" t="str">
        <f ca="1">IFERROR(VLOOKUP(ROWS($J$2:J3887),$A$2:$B$7000,2,0),"")</f>
        <v>5474</v>
      </c>
    </row>
    <row r="3888" spans="1:10">
      <c r="A3888" s="330">
        <f ca="1">IF(ISNUMBER(SEARCH($L$2,[1]Database!$A3888)),MAX($A$1:A3887)+1,0)</f>
        <v>3883</v>
      </c>
      <c r="B3888" s="625" t="str">
        <f>[1]Database!$A3888</f>
        <v>5450TWH</v>
      </c>
      <c r="J3888" s="329" t="str">
        <f ca="1">IFERROR(VLOOKUP(ROWS($J$2:J3888),$A$2:$B$7000,2,0),"")</f>
        <v>5515-WH</v>
      </c>
    </row>
    <row r="3889" spans="1:10">
      <c r="A3889" s="330">
        <f ca="1">IF(ISNUMBER(SEARCH($L$2,[1]Database!$A3889)),MAX($A$1:A3888)+1,0)</f>
        <v>3884</v>
      </c>
      <c r="B3889" s="625" t="str">
        <f>[1]Database!$A3889</f>
        <v>5450T</v>
      </c>
      <c r="J3889" s="329" t="str">
        <f ca="1">IFERROR(VLOOKUP(ROWS($J$2:J3889),$A$2:$B$7000,2,0),"")</f>
        <v>2915-WH</v>
      </c>
    </row>
    <row r="3890" spans="1:10">
      <c r="A3890" s="330">
        <f ca="1">IF(ISNUMBER(SEARCH($L$2,[1]Database!$A3890)),MAX($A$1:A3889)+1,0)</f>
        <v>3885</v>
      </c>
      <c r="B3890" s="625" t="str">
        <f>[1]Database!$A3890</f>
        <v>5474-WH</v>
      </c>
      <c r="J3890" s="329" t="str">
        <f ca="1">IFERROR(VLOOKUP(ROWS($J$2:J3890),$A$2:$B$7000,2,0),"")</f>
        <v>2915</v>
      </c>
    </row>
    <row r="3891" spans="1:10">
      <c r="A3891" s="330">
        <f ca="1">IF(ISNUMBER(SEARCH($L$2,[1]Database!$A3891)),MAX($A$1:A3890)+1,0)</f>
        <v>3886</v>
      </c>
      <c r="B3891" s="625" t="str">
        <f>[1]Database!$A3891</f>
        <v>5474</v>
      </c>
      <c r="J3891" s="329" t="str">
        <f ca="1">IFERROR(VLOOKUP(ROWS($J$2:J3891),$A$2:$B$7000,2,0),"")</f>
        <v>2300BAC-WH</v>
      </c>
    </row>
    <row r="3892" spans="1:10">
      <c r="A3892" s="330">
        <f ca="1">IF(ISNUMBER(SEARCH($L$2,[1]Database!$A3892)),MAX($A$1:A3891)+1,0)</f>
        <v>3887</v>
      </c>
      <c r="B3892" s="625" t="str">
        <f>[1]Database!$A3892</f>
        <v>5515-WH</v>
      </c>
      <c r="J3892" s="329" t="str">
        <f ca="1">IFERROR(VLOOKUP(ROWS($J$2:J3892),$A$2:$B$7000,2,0),"")</f>
        <v>2300BAC</v>
      </c>
    </row>
    <row r="3893" spans="1:10">
      <c r="A3893" s="330">
        <f ca="1">IF(ISNUMBER(SEARCH($L$2,[1]Database!$A3893)),MAX($A$1:A3892)+1,0)</f>
        <v>3888</v>
      </c>
      <c r="B3893" s="625" t="str">
        <f>[1]Database!$A3893</f>
        <v>2915-WH</v>
      </c>
      <c r="J3893" s="329" t="str">
        <f ca="1">IFERROR(VLOOKUP(ROWS($J$2:J3893),$A$2:$B$7000,2,0),"")</f>
        <v>5400TB-WH</v>
      </c>
    </row>
    <row r="3894" spans="1:10">
      <c r="A3894" s="330">
        <f ca="1">IF(ISNUMBER(SEARCH($L$2,[1]Database!$A3894)),MAX($A$1:A3893)+1,0)</f>
        <v>3889</v>
      </c>
      <c r="B3894" s="625" t="str">
        <f>[1]Database!$A3894</f>
        <v>2915</v>
      </c>
      <c r="J3894" s="329" t="str">
        <f ca="1">IFERROR(VLOOKUP(ROWS($J$2:J3894),$A$2:$B$7000,2,0),"")</f>
        <v>5400TB</v>
      </c>
    </row>
    <row r="3895" spans="1:10">
      <c r="A3895" s="330">
        <f ca="1">IF(ISNUMBER(SEARCH($L$2,[1]Database!$A3895)),MAX($A$1:A3894)+1,0)</f>
        <v>3890</v>
      </c>
      <c r="B3895" s="625" t="str">
        <f>[1]Database!$A3895</f>
        <v>2300BAC-WH</v>
      </c>
      <c r="J3895" s="329" t="str">
        <f ca="1">IFERROR(VLOOKUP(ROWS($J$2:J3895),$A$2:$B$7000,2,0),"")</f>
        <v>5500C-WH</v>
      </c>
    </row>
    <row r="3896" spans="1:10">
      <c r="A3896" s="330">
        <f ca="1">IF(ISNUMBER(SEARCH($L$2,[1]Database!$A3896)),MAX($A$1:A3895)+1,0)</f>
        <v>3891</v>
      </c>
      <c r="B3896" s="625" t="str">
        <f>[1]Database!$A3896</f>
        <v>2300BAC</v>
      </c>
      <c r="J3896" s="329" t="str">
        <f ca="1">IFERROR(VLOOKUP(ROWS($J$2:J3896),$A$2:$B$7000,2,0),"")</f>
        <v>5500C</v>
      </c>
    </row>
    <row r="3897" spans="1:10">
      <c r="A3897" s="330">
        <f ca="1">IF(ISNUMBER(SEARCH($L$2,[1]Database!$A3897)),MAX($A$1:A3896)+1,0)</f>
        <v>3892</v>
      </c>
      <c r="B3897" s="625" t="str">
        <f>[1]Database!$A3897</f>
        <v>5400TB-WH</v>
      </c>
      <c r="J3897" s="329" t="str">
        <f ca="1">IFERROR(VLOOKUP(ROWS($J$2:J3897),$A$2:$B$7000,2,0),"")</f>
        <v>5400TC-WH</v>
      </c>
    </row>
    <row r="3898" spans="1:10">
      <c r="A3898" s="330">
        <f ca="1">IF(ISNUMBER(SEARCH($L$2,[1]Database!$A3898)),MAX($A$1:A3897)+1,0)</f>
        <v>3893</v>
      </c>
      <c r="B3898" s="625" t="str">
        <f>[1]Database!$A3898</f>
        <v>5400TB</v>
      </c>
      <c r="J3898" s="329" t="str">
        <f ca="1">IFERROR(VLOOKUP(ROWS($J$2:J3898),$A$2:$B$7000,2,0),"")</f>
        <v>5400C-WH</v>
      </c>
    </row>
    <row r="3899" spans="1:10">
      <c r="A3899" s="330">
        <f ca="1">IF(ISNUMBER(SEARCH($L$2,[1]Database!$A3899)),MAX($A$1:A3898)+1,0)</f>
        <v>3894</v>
      </c>
      <c r="B3899" s="625" t="str">
        <f>[1]Database!$A3899</f>
        <v>5500C-WH</v>
      </c>
      <c r="J3899" s="329" t="str">
        <f ca="1">IFERROR(VLOOKUP(ROWS($J$2:J3899),$A$2:$B$7000,2,0),"")</f>
        <v>5400TC</v>
      </c>
    </row>
    <row r="3900" spans="1:10">
      <c r="A3900" s="330">
        <f ca="1">IF(ISNUMBER(SEARCH($L$2,[1]Database!$A3900)),MAX($A$1:A3899)+1,0)</f>
        <v>3895</v>
      </c>
      <c r="B3900" s="625" t="str">
        <f>[1]Database!$A3900</f>
        <v>5500C</v>
      </c>
      <c r="J3900" s="329" t="str">
        <f ca="1">IFERROR(VLOOKUP(ROWS($J$2:J3900),$A$2:$B$7000,2,0),"")</f>
        <v>5400C</v>
      </c>
    </row>
    <row r="3901" spans="1:10">
      <c r="A3901" s="330">
        <f ca="1">IF(ISNUMBER(SEARCH($L$2,[1]Database!$A3901)),MAX($A$1:A3900)+1,0)</f>
        <v>3896</v>
      </c>
      <c r="B3901" s="625" t="str">
        <f>[1]Database!$A3901</f>
        <v>5400TC-WH</v>
      </c>
      <c r="J3901" s="329" t="str">
        <f ca="1">IFERROR(VLOOKUP(ROWS($J$2:J3901),$A$2:$B$7000,2,0),"")</f>
        <v>2317</v>
      </c>
    </row>
    <row r="3902" spans="1:10">
      <c r="A3902" s="330">
        <f ca="1">IF(ISNUMBER(SEARCH($L$2,[1]Database!$A3902)),MAX($A$1:A3901)+1,0)</f>
        <v>3897</v>
      </c>
      <c r="B3902" s="625" t="str">
        <f>[1]Database!$A3902</f>
        <v>5400C-WH</v>
      </c>
      <c r="J3902" s="329" t="str">
        <f ca="1">IFERROR(VLOOKUP(ROWS($J$2:J3902),$A$2:$B$7000,2,0),"")</f>
        <v>2917-WH</v>
      </c>
    </row>
    <row r="3903" spans="1:10">
      <c r="A3903" s="330">
        <f ca="1">IF(ISNUMBER(SEARCH($L$2,[1]Database!$A3903)),MAX($A$1:A3902)+1,0)</f>
        <v>3898</v>
      </c>
      <c r="B3903" s="625" t="str">
        <f>[1]Database!$A3903</f>
        <v>5400TC</v>
      </c>
      <c r="J3903" s="329" t="str">
        <f ca="1">IFERROR(VLOOKUP(ROWS($J$2:J3903),$A$2:$B$7000,2,0),"")</f>
        <v>2317-WH</v>
      </c>
    </row>
    <row r="3904" spans="1:10">
      <c r="A3904" s="330">
        <f ca="1">IF(ISNUMBER(SEARCH($L$2,[1]Database!$A3904)),MAX($A$1:A3903)+1,0)</f>
        <v>3899</v>
      </c>
      <c r="B3904" s="625" t="str">
        <f>[1]Database!$A3904</f>
        <v>5400C</v>
      </c>
      <c r="J3904" s="329" t="str">
        <f ca="1">IFERROR(VLOOKUP(ROWS($J$2:J3904),$A$2:$B$7000,2,0),"")</f>
        <v>2917</v>
      </c>
    </row>
    <row r="3905" spans="1:10">
      <c r="A3905" s="330">
        <f ca="1">IF(ISNUMBER(SEARCH($L$2,[1]Database!$A3905)),MAX($A$1:A3904)+1,0)</f>
        <v>3900</v>
      </c>
      <c r="B3905" s="625" t="str">
        <f>[1]Database!$A3905</f>
        <v>2317</v>
      </c>
      <c r="J3905" s="329" t="str">
        <f ca="1">IFERROR(VLOOKUP(ROWS($J$2:J3905),$A$2:$B$7000,2,0),"")</f>
        <v>2917FO-WH</v>
      </c>
    </row>
    <row r="3906" spans="1:10">
      <c r="A3906" s="330">
        <f ca="1">IF(ISNUMBER(SEARCH($L$2,[1]Database!$A3906)),MAX($A$1:A3905)+1,0)</f>
        <v>3901</v>
      </c>
      <c r="B3906" s="625" t="str">
        <f>[1]Database!$A3906</f>
        <v>2917-WH</v>
      </c>
      <c r="J3906" s="329" t="str">
        <f ca="1">IFERROR(VLOOKUP(ROWS($J$2:J3906),$A$2:$B$7000,2,0),"")</f>
        <v>2917FO</v>
      </c>
    </row>
    <row r="3907" spans="1:10">
      <c r="A3907" s="330">
        <f ca="1">IF(ISNUMBER(SEARCH($L$2,[1]Database!$A3907)),MAX($A$1:A3906)+1,0)</f>
        <v>3902</v>
      </c>
      <c r="B3907" s="625" t="str">
        <f>[1]Database!$A3907</f>
        <v>2317-WH</v>
      </c>
      <c r="J3907" s="329" t="str">
        <f ca="1">IFERROR(VLOOKUP(ROWS($J$2:J3907),$A$2:$B$7000,2,0),"")</f>
        <v>2911FO-WH</v>
      </c>
    </row>
    <row r="3908" spans="1:10">
      <c r="A3908" s="330">
        <f ca="1">IF(ISNUMBER(SEARCH($L$2,[1]Database!$A3908)),MAX($A$1:A3907)+1,0)</f>
        <v>3903</v>
      </c>
      <c r="B3908" s="625" t="str">
        <f>[1]Database!$A3908</f>
        <v>2917</v>
      </c>
      <c r="J3908" s="329" t="str">
        <f ca="1">IFERROR(VLOOKUP(ROWS($J$2:J3908),$A$2:$B$7000,2,0),"")</f>
        <v>2911FO</v>
      </c>
    </row>
    <row r="3909" spans="1:10">
      <c r="A3909" s="330">
        <f ca="1">IF(ISNUMBER(SEARCH($L$2,[1]Database!$A3909)),MAX($A$1:A3908)+1,0)</f>
        <v>3904</v>
      </c>
      <c r="B3909" s="625" t="str">
        <f>[1]Database!$A3909</f>
        <v>2917FO-WH</v>
      </c>
      <c r="J3909" s="329" t="str">
        <f ca="1">IFERROR(VLOOKUP(ROWS($J$2:J3909),$A$2:$B$7000,2,0),"")</f>
        <v>2911-WH</v>
      </c>
    </row>
    <row r="3910" spans="1:10">
      <c r="A3910" s="330">
        <f ca="1">IF(ISNUMBER(SEARCH($L$2,[1]Database!$A3910)),MAX($A$1:A3909)+1,0)</f>
        <v>3905</v>
      </c>
      <c r="B3910" s="625" t="str">
        <f>[1]Database!$A3910</f>
        <v>2917FO</v>
      </c>
      <c r="J3910" s="329" t="str">
        <f ca="1">IFERROR(VLOOKUP(ROWS($J$2:J3910),$A$2:$B$7000,2,0),"")</f>
        <v>2911</v>
      </c>
    </row>
    <row r="3911" spans="1:10">
      <c r="A3911" s="330">
        <f ca="1">IF(ISNUMBER(SEARCH($L$2,[1]Database!$A3911)),MAX($A$1:A3910)+1,0)</f>
        <v>3906</v>
      </c>
      <c r="B3911" s="625" t="str">
        <f>[1]Database!$A3911</f>
        <v>2911FO-WH</v>
      </c>
      <c r="J3911" s="329" t="str">
        <f ca="1">IFERROR(VLOOKUP(ROWS($J$2:J3911),$A$2:$B$7000,2,0),"")</f>
        <v>2311-WH</v>
      </c>
    </row>
    <row r="3912" spans="1:10">
      <c r="A3912" s="330">
        <f ca="1">IF(ISNUMBER(SEARCH($L$2,[1]Database!$A3912)),MAX($A$1:A3911)+1,0)</f>
        <v>3907</v>
      </c>
      <c r="B3912" s="625" t="str">
        <f>[1]Database!$A3912</f>
        <v>2911FO</v>
      </c>
      <c r="J3912" s="329" t="str">
        <f ca="1">IFERROR(VLOOKUP(ROWS($J$2:J3912),$A$2:$B$7000,2,0),"")</f>
        <v>2311</v>
      </c>
    </row>
    <row r="3913" spans="1:10">
      <c r="A3913" s="330">
        <f ca="1">IF(ISNUMBER(SEARCH($L$2,[1]Database!$A3913)),MAX($A$1:A3912)+1,0)</f>
        <v>3908</v>
      </c>
      <c r="B3913" s="625" t="str">
        <f>[1]Database!$A3913</f>
        <v>2911-WH</v>
      </c>
      <c r="J3913" s="329" t="str">
        <f ca="1">IFERROR(VLOOKUP(ROWS($J$2:J3913),$A$2:$B$7000,2,0),"")</f>
        <v>5411FO-WH</v>
      </c>
    </row>
    <row r="3914" spans="1:10">
      <c r="A3914" s="330">
        <f ca="1">IF(ISNUMBER(SEARCH($L$2,[1]Database!$A3914)),MAX($A$1:A3913)+1,0)</f>
        <v>3909</v>
      </c>
      <c r="B3914" s="625" t="str">
        <f>[1]Database!$A3914</f>
        <v>2911</v>
      </c>
      <c r="J3914" s="329" t="str">
        <f ca="1">IFERROR(VLOOKUP(ROWS($J$2:J3914),$A$2:$B$7000,2,0),"")</f>
        <v>5411FO</v>
      </c>
    </row>
    <row r="3915" spans="1:10">
      <c r="A3915" s="330">
        <f ca="1">IF(ISNUMBER(SEARCH($L$2,[1]Database!$A3915)),MAX($A$1:A3914)+1,0)</f>
        <v>3910</v>
      </c>
      <c r="B3915" s="625" t="str">
        <f>[1]Database!$A3915</f>
        <v>2311-WH</v>
      </c>
      <c r="J3915" s="329" t="str">
        <f ca="1">IFERROR(VLOOKUP(ROWS($J$2:J3915),$A$2:$B$7000,2,0),"")</f>
        <v>5410DFO</v>
      </c>
    </row>
    <row r="3916" spans="1:10">
      <c r="A3916" s="330">
        <f ca="1">IF(ISNUMBER(SEARCH($L$2,[1]Database!$A3916)),MAX($A$1:A3915)+1,0)</f>
        <v>3911</v>
      </c>
      <c r="B3916" s="625" t="str">
        <f>[1]Database!$A3916</f>
        <v>2311</v>
      </c>
      <c r="J3916" s="329" t="str">
        <f ca="1">IFERROR(VLOOKUP(ROWS($J$2:J3916),$A$2:$B$7000,2,0),"")</f>
        <v>5410DFO-WH</v>
      </c>
    </row>
    <row r="3917" spans="1:10">
      <c r="A3917" s="330">
        <f ca="1">IF(ISNUMBER(SEARCH($L$2,[1]Database!$A3917)),MAX($A$1:A3916)+1,0)</f>
        <v>3912</v>
      </c>
      <c r="B3917" s="625" t="str">
        <f>[1]Database!$A3917</f>
        <v>5411FO-WH</v>
      </c>
      <c r="J3917" s="329" t="str">
        <f ca="1">IFERROR(VLOOKUP(ROWS($J$2:J3917),$A$2:$B$7000,2,0),"")</f>
        <v>5417FO-WH</v>
      </c>
    </row>
    <row r="3918" spans="1:10">
      <c r="A3918" s="330">
        <f ca="1">IF(ISNUMBER(SEARCH($L$2,[1]Database!$A3918)),MAX($A$1:A3917)+1,0)</f>
        <v>3913</v>
      </c>
      <c r="B3918" s="625" t="str">
        <f>[1]Database!$A3918</f>
        <v>5411FO</v>
      </c>
      <c r="J3918" s="329" t="str">
        <f ca="1">IFERROR(VLOOKUP(ROWS($J$2:J3918),$A$2:$B$7000,2,0),"")</f>
        <v>5417FO</v>
      </c>
    </row>
    <row r="3919" spans="1:10">
      <c r="A3919" s="330">
        <f ca="1">IF(ISNUMBER(SEARCH($L$2,[1]Database!$A3919)),MAX($A$1:A3918)+1,0)</f>
        <v>3914</v>
      </c>
      <c r="B3919" s="625" t="str">
        <f>[1]Database!$A3919</f>
        <v>5410DFO</v>
      </c>
      <c r="J3919" s="329" t="str">
        <f ca="1">IFERROR(VLOOKUP(ROWS($J$2:J3919),$A$2:$B$7000,2,0),"")</f>
        <v>2318</v>
      </c>
    </row>
    <row r="3920" spans="1:10">
      <c r="A3920" s="330">
        <f ca="1">IF(ISNUMBER(SEARCH($L$2,[1]Database!$A3920)),MAX($A$1:A3919)+1,0)</f>
        <v>3915</v>
      </c>
      <c r="B3920" s="625" t="str">
        <f>[1]Database!$A3920</f>
        <v>5410DFO-WH</v>
      </c>
      <c r="J3920" s="329" t="str">
        <f ca="1">IFERROR(VLOOKUP(ROWS($J$2:J3920),$A$2:$B$7000,2,0),"")</f>
        <v>5418-WH</v>
      </c>
    </row>
    <row r="3921" spans="1:10">
      <c r="A3921" s="330">
        <f ca="1">IF(ISNUMBER(SEARCH($L$2,[1]Database!$A3921)),MAX($A$1:A3920)+1,0)</f>
        <v>3916</v>
      </c>
      <c r="B3921" s="625" t="str">
        <f>[1]Database!$A3921</f>
        <v>5417FO-WH</v>
      </c>
      <c r="J3921" s="329" t="str">
        <f ca="1">IFERROR(VLOOKUP(ROWS($J$2:J3921),$A$2:$B$7000,2,0),"")</f>
        <v>2918-WH</v>
      </c>
    </row>
    <row r="3922" spans="1:10">
      <c r="A3922" s="330">
        <f ca="1">IF(ISNUMBER(SEARCH($L$2,[1]Database!$A3922)),MAX($A$1:A3921)+1,0)</f>
        <v>3917</v>
      </c>
      <c r="B3922" s="625" t="str">
        <f>[1]Database!$A3922</f>
        <v>5417FO</v>
      </c>
      <c r="J3922" s="329" t="str">
        <f ca="1">IFERROR(VLOOKUP(ROWS($J$2:J3922),$A$2:$B$7000,2,0),"")</f>
        <v>2918</v>
      </c>
    </row>
    <row r="3923" spans="1:10">
      <c r="A3923" s="330">
        <f ca="1">IF(ISNUMBER(SEARCH($L$2,[1]Database!$A3923)),MAX($A$1:A3922)+1,0)</f>
        <v>3918</v>
      </c>
      <c r="B3923" s="625" t="str">
        <f>[1]Database!$A3923</f>
        <v>2318</v>
      </c>
      <c r="J3923" s="329" t="str">
        <f ca="1">IFERROR(VLOOKUP(ROWS($J$2:J3923),$A$2:$B$7000,2,0),"")</f>
        <v>2318-WH</v>
      </c>
    </row>
    <row r="3924" spans="1:10">
      <c r="A3924" s="330">
        <f ca="1">IF(ISNUMBER(SEARCH($L$2,[1]Database!$A3924)),MAX($A$1:A3923)+1,0)</f>
        <v>3919</v>
      </c>
      <c r="B3924" s="625" t="str">
        <f>[1]Database!$A3924</f>
        <v>5418-WH</v>
      </c>
      <c r="J3924" s="329" t="str">
        <f ca="1">IFERROR(VLOOKUP(ROWS($J$2:J3924),$A$2:$B$7000,2,0),"")</f>
        <v>2918FO</v>
      </c>
    </row>
    <row r="3925" spans="1:10">
      <c r="A3925" s="330">
        <f ca="1">IF(ISNUMBER(SEARCH($L$2,[1]Database!$A3925)),MAX($A$1:A3924)+1,0)</f>
        <v>3920</v>
      </c>
      <c r="B3925" s="625" t="str">
        <f>[1]Database!$A3925</f>
        <v>2918-WH</v>
      </c>
      <c r="J3925" s="329" t="str">
        <f ca="1">IFERROR(VLOOKUP(ROWS($J$2:J3925),$A$2:$B$7000,2,0),"")</f>
        <v>2918FO-WH</v>
      </c>
    </row>
    <row r="3926" spans="1:10">
      <c r="A3926" s="330">
        <f ca="1">IF(ISNUMBER(SEARCH($L$2,[1]Database!$A3926)),MAX($A$1:A3925)+1,0)</f>
        <v>3921</v>
      </c>
      <c r="B3926" s="625" t="str">
        <f>[1]Database!$A3926</f>
        <v>2918</v>
      </c>
      <c r="J3926" s="329" t="str">
        <f ca="1">IFERROR(VLOOKUP(ROWS($J$2:J3926),$A$2:$B$7000,2,0),"")</f>
        <v>2344</v>
      </c>
    </row>
    <row r="3927" spans="1:10">
      <c r="A3927" s="330">
        <f ca="1">IF(ISNUMBER(SEARCH($L$2,[1]Database!$A3927)),MAX($A$1:A3926)+1,0)</f>
        <v>3922</v>
      </c>
      <c r="B3927" s="625" t="str">
        <f>[1]Database!$A3927</f>
        <v>2318-WH</v>
      </c>
      <c r="J3927" s="329" t="str">
        <f ca="1">IFERROR(VLOOKUP(ROWS($J$2:J3927),$A$2:$B$7000,2,0),"")</f>
        <v>2344-2-WH</v>
      </c>
    </row>
    <row r="3928" spans="1:10">
      <c r="A3928" s="330">
        <f ca="1">IF(ISNUMBER(SEARCH($L$2,[1]Database!$A3928)),MAX($A$1:A3927)+1,0)</f>
        <v>3923</v>
      </c>
      <c r="B3928" s="625" t="str">
        <f>[1]Database!$A3928</f>
        <v>2918FO</v>
      </c>
      <c r="J3928" s="329" t="str">
        <f ca="1">IFERROR(VLOOKUP(ROWS($J$2:J3928),$A$2:$B$7000,2,0),"")</f>
        <v>2344-2</v>
      </c>
    </row>
    <row r="3929" spans="1:10">
      <c r="A3929" s="330">
        <f ca="1">IF(ISNUMBER(SEARCH($L$2,[1]Database!$A3929)),MAX($A$1:A3928)+1,0)</f>
        <v>3924</v>
      </c>
      <c r="B3929" s="625" t="str">
        <f>[1]Database!$A3929</f>
        <v>2918FO-WH</v>
      </c>
      <c r="J3929" s="329" t="str">
        <f ca="1">IFERROR(VLOOKUP(ROWS($J$2:J3929),$A$2:$B$7000,2,0),"")</f>
        <v>2344-WH</v>
      </c>
    </row>
    <row r="3930" spans="1:10">
      <c r="A3930" s="330">
        <f ca="1">IF(ISNUMBER(SEARCH($L$2,[1]Database!$A3930)),MAX($A$1:A3929)+1,0)</f>
        <v>3925</v>
      </c>
      <c r="B3930" s="625" t="str">
        <f>[1]Database!$A3930</f>
        <v>2344</v>
      </c>
      <c r="J3930" s="329" t="str">
        <f ca="1">IFERROR(VLOOKUP(ROWS($J$2:J3930),$A$2:$B$7000,2,0),"")</f>
        <v>2310A-WH</v>
      </c>
    </row>
    <row r="3931" spans="1:10">
      <c r="A3931" s="330">
        <f ca="1">IF(ISNUMBER(SEARCH($L$2,[1]Database!$A3931)),MAX($A$1:A3930)+1,0)</f>
        <v>3926</v>
      </c>
      <c r="B3931" s="625" t="str">
        <f>[1]Database!$A3931</f>
        <v>2344-2-WH</v>
      </c>
      <c r="J3931" s="329" t="str">
        <f ca="1">IFERROR(VLOOKUP(ROWS($J$2:J3931),$A$2:$B$7000,2,0),"")</f>
        <v>2310A</v>
      </c>
    </row>
    <row r="3932" spans="1:10">
      <c r="A3932" s="330">
        <f ca="1">IF(ISNUMBER(SEARCH($L$2,[1]Database!$A3932)),MAX($A$1:A3931)+1,0)</f>
        <v>3927</v>
      </c>
      <c r="B3932" s="625" t="str">
        <f>[1]Database!$A3932</f>
        <v>2344-2</v>
      </c>
      <c r="J3932" s="329" t="str">
        <f ca="1">IFERROR(VLOOKUP(ROWS($J$2:J3932),$A$2:$B$7000,2,0),"")</f>
        <v>5410-WH</v>
      </c>
    </row>
    <row r="3933" spans="1:10">
      <c r="A3933" s="330">
        <f ca="1">IF(ISNUMBER(SEARCH($L$2,[1]Database!$A3933)),MAX($A$1:A3932)+1,0)</f>
        <v>3928</v>
      </c>
      <c r="B3933" s="625" t="str">
        <f>[1]Database!$A3933</f>
        <v>2344-WH</v>
      </c>
      <c r="J3933" s="329" t="str">
        <f ca="1">IFERROR(VLOOKUP(ROWS($J$2:J3933),$A$2:$B$7000,2,0),"")</f>
        <v>5410</v>
      </c>
    </row>
    <row r="3934" spans="1:10">
      <c r="A3934" s="330">
        <f ca="1">IF(ISNUMBER(SEARCH($L$2,[1]Database!$A3934)),MAX($A$1:A3933)+1,0)</f>
        <v>3929</v>
      </c>
      <c r="B3934" s="625" t="str">
        <f>[1]Database!$A3934</f>
        <v>2310A-WH</v>
      </c>
      <c r="J3934" s="329" t="str">
        <f ca="1">IFERROR(VLOOKUP(ROWS($J$2:J3934),$A$2:$B$7000,2,0),"")</f>
        <v>2986-WH</v>
      </c>
    </row>
    <row r="3935" spans="1:10">
      <c r="A3935" s="330">
        <f ca="1">IF(ISNUMBER(SEARCH($L$2,[1]Database!$A3935)),MAX($A$1:A3934)+1,0)</f>
        <v>3930</v>
      </c>
      <c r="B3935" s="625" t="str">
        <f>[1]Database!$A3935</f>
        <v>2310A</v>
      </c>
      <c r="J3935" s="329" t="str">
        <f ca="1">IFERROR(VLOOKUP(ROWS($J$2:J3935),$A$2:$B$7000,2,0),"")</f>
        <v>2986</v>
      </c>
    </row>
    <row r="3936" spans="1:10">
      <c r="A3936" s="330">
        <f ca="1">IF(ISNUMBER(SEARCH($L$2,[1]Database!$A3936)),MAX($A$1:A3935)+1,0)</f>
        <v>3931</v>
      </c>
      <c r="B3936" s="625" t="str">
        <f>[1]Database!$A3936</f>
        <v>5410-WH</v>
      </c>
      <c r="J3936" s="329" t="str">
        <f ca="1">IFERROR(VLOOKUP(ROWS($J$2:J3936),$A$2:$B$7000,2,0),"")</f>
        <v>2886-WH</v>
      </c>
    </row>
    <row r="3937" spans="1:10">
      <c r="A3937" s="330">
        <f ca="1">IF(ISNUMBER(SEARCH($L$2,[1]Database!$A3937)),MAX($A$1:A3936)+1,0)</f>
        <v>3932</v>
      </c>
      <c r="B3937" s="625" t="str">
        <f>[1]Database!$A3937</f>
        <v>5410</v>
      </c>
      <c r="J3937" s="329" t="str">
        <f ca="1">IFERROR(VLOOKUP(ROWS($J$2:J3937),$A$2:$B$7000,2,0),"")</f>
        <v>2886</v>
      </c>
    </row>
    <row r="3938" spans="1:10">
      <c r="A3938" s="330">
        <f ca="1">IF(ISNUMBER(SEARCH($L$2,[1]Database!$A3938)),MAX($A$1:A3937)+1,0)</f>
        <v>3933</v>
      </c>
      <c r="B3938" s="625" t="str">
        <f>[1]Database!$A3938</f>
        <v>2986-WH</v>
      </c>
      <c r="J3938" s="329" t="str">
        <f ca="1">IFERROR(VLOOKUP(ROWS($J$2:J3938),$A$2:$B$7000,2,0),"")</f>
        <v>2300BACD</v>
      </c>
    </row>
    <row r="3939" spans="1:10">
      <c r="A3939" s="330">
        <f ca="1">IF(ISNUMBER(SEARCH($L$2,[1]Database!$A3939)),MAX($A$1:A3938)+1,0)</f>
        <v>3934</v>
      </c>
      <c r="B3939" s="625" t="str">
        <f>[1]Database!$A3939</f>
        <v>2986</v>
      </c>
      <c r="J3939" s="329" t="str">
        <f ca="1">IFERROR(VLOOKUP(ROWS($J$2:J3939),$A$2:$B$7000,2,0),"")</f>
        <v>5550</v>
      </c>
    </row>
    <row r="3940" spans="1:10">
      <c r="A3940" s="330">
        <f ca="1">IF(ISNUMBER(SEARCH($L$2,[1]Database!$A3940)),MAX($A$1:A3939)+1,0)</f>
        <v>3935</v>
      </c>
      <c r="B3940" s="625" t="str">
        <f>[1]Database!$A3940</f>
        <v>2886-WH</v>
      </c>
      <c r="J3940" s="329" t="str">
        <f ca="1">IFERROR(VLOOKUP(ROWS($J$2:J3940),$A$2:$B$7000,2,0),"")</f>
        <v>5550WH</v>
      </c>
    </row>
    <row r="3941" spans="1:10">
      <c r="A3941" s="330">
        <f ca="1">IF(ISNUMBER(SEARCH($L$2,[1]Database!$A3941)),MAX($A$1:A3940)+1,0)</f>
        <v>3936</v>
      </c>
      <c r="B3941" s="625" t="str">
        <f>[1]Database!$A3941</f>
        <v>2886</v>
      </c>
      <c r="J3941" s="329" t="str">
        <f ca="1">IFERROR(VLOOKUP(ROWS($J$2:J3941),$A$2:$B$7000,2,0),"")</f>
        <v>2348-WH</v>
      </c>
    </row>
    <row r="3942" spans="1:10">
      <c r="A3942" s="330">
        <f ca="1">IF(ISNUMBER(SEARCH($L$2,[1]Database!$A3942)),MAX($A$1:A3941)+1,0)</f>
        <v>3937</v>
      </c>
      <c r="B3942" s="625" t="str">
        <f>[1]Database!$A3942</f>
        <v>2300BACD</v>
      </c>
      <c r="J3942" s="329" t="str">
        <f ca="1">IFERROR(VLOOKUP(ROWS($J$2:J3942),$A$2:$B$7000,2,0),"")</f>
        <v>2348</v>
      </c>
    </row>
    <row r="3943" spans="1:10">
      <c r="A3943" s="330">
        <f ca="1">IF(ISNUMBER(SEARCH($L$2,[1]Database!$A3943)),MAX($A$1:A3942)+1,0)</f>
        <v>3938</v>
      </c>
      <c r="B3943" s="625" t="str">
        <f>[1]Database!$A3943</f>
        <v>5550</v>
      </c>
      <c r="J3943" s="329" t="str">
        <f ca="1">IFERROR(VLOOKUP(ROWS($J$2:J3943),$A$2:$B$7000,2,0),"")</f>
        <v>2906-WH</v>
      </c>
    </row>
    <row r="3944" spans="1:10">
      <c r="A3944" s="330">
        <f ca="1">IF(ISNUMBER(SEARCH($L$2,[1]Database!$A3944)),MAX($A$1:A3943)+1,0)</f>
        <v>3939</v>
      </c>
      <c r="B3944" s="625" t="str">
        <f>[1]Database!$A3944</f>
        <v>5550WH</v>
      </c>
      <c r="J3944" s="329" t="str">
        <f ca="1">IFERROR(VLOOKUP(ROWS($J$2:J3944),$A$2:$B$7000,2,0),"")</f>
        <v>2906</v>
      </c>
    </row>
    <row r="3945" spans="1:10">
      <c r="A3945" s="330">
        <f ca="1">IF(ISNUMBER(SEARCH($L$2,[1]Database!$A3945)),MAX($A$1:A3944)+1,0)</f>
        <v>3940</v>
      </c>
      <c r="B3945" s="625" t="str">
        <f>[1]Database!$A3945</f>
        <v>2348-WH</v>
      </c>
      <c r="J3945" s="329" t="str">
        <f ca="1">IFERROR(VLOOKUP(ROWS($J$2:J3945),$A$2:$B$7000,2,0),"")</f>
        <v>2306-WH</v>
      </c>
    </row>
    <row r="3946" spans="1:10">
      <c r="A3946" s="330">
        <f ca="1">IF(ISNUMBER(SEARCH($L$2,[1]Database!$A3946)),MAX($A$1:A3945)+1,0)</f>
        <v>3941</v>
      </c>
      <c r="B3946" s="625" t="str">
        <f>[1]Database!$A3946</f>
        <v>2348</v>
      </c>
      <c r="J3946" s="329" t="str">
        <f ca="1">IFERROR(VLOOKUP(ROWS($J$2:J3946),$A$2:$B$7000,2,0),"")</f>
        <v>2306</v>
      </c>
    </row>
    <row r="3947" spans="1:10">
      <c r="A3947" s="330">
        <f ca="1">IF(ISNUMBER(SEARCH($L$2,[1]Database!$A3947)),MAX($A$1:A3946)+1,0)</f>
        <v>3942</v>
      </c>
      <c r="B3947" s="625" t="str">
        <f>[1]Database!$A3947</f>
        <v>2906-WH</v>
      </c>
      <c r="J3947" s="329" t="str">
        <f ca="1">IFERROR(VLOOKUP(ROWS($J$2:J3947),$A$2:$B$7000,2,0),"")</f>
        <v>5507B-WH</v>
      </c>
    </row>
    <row r="3948" spans="1:10">
      <c r="A3948" s="330">
        <f ca="1">IF(ISNUMBER(SEARCH($L$2,[1]Database!$A3948)),MAX($A$1:A3947)+1,0)</f>
        <v>3943</v>
      </c>
      <c r="B3948" s="625" t="str">
        <f>[1]Database!$A3948</f>
        <v>2906</v>
      </c>
      <c r="J3948" s="329" t="str">
        <f ca="1">IFERROR(VLOOKUP(ROWS($J$2:J3948),$A$2:$B$7000,2,0),"")</f>
        <v>5507B</v>
      </c>
    </row>
    <row r="3949" spans="1:10">
      <c r="A3949" s="330">
        <f ca="1">IF(ISNUMBER(SEARCH($L$2,[1]Database!$A3949)),MAX($A$1:A3948)+1,0)</f>
        <v>3944</v>
      </c>
      <c r="B3949" s="625" t="str">
        <f>[1]Database!$A3949</f>
        <v>2306-WH</v>
      </c>
      <c r="J3949" s="329" t="str">
        <f ca="1">IFERROR(VLOOKUP(ROWS($J$2:J3949),$A$2:$B$7000,2,0),"")</f>
        <v>2910B-WH</v>
      </c>
    </row>
    <row r="3950" spans="1:10">
      <c r="A3950" s="330">
        <f ca="1">IF(ISNUMBER(SEARCH($L$2,[1]Database!$A3950)),MAX($A$1:A3949)+1,0)</f>
        <v>3945</v>
      </c>
      <c r="B3950" s="625" t="str">
        <f>[1]Database!$A3950</f>
        <v>2306</v>
      </c>
      <c r="J3950" s="329" t="str">
        <f ca="1">IFERROR(VLOOKUP(ROWS($J$2:J3950),$A$2:$B$7000,2,0),"")</f>
        <v>2910B</v>
      </c>
    </row>
    <row r="3951" spans="1:10">
      <c r="A3951" s="330">
        <f ca="1">IF(ISNUMBER(SEARCH($L$2,[1]Database!$A3951)),MAX($A$1:A3950)+1,0)</f>
        <v>3946</v>
      </c>
      <c r="B3951" s="625" t="str">
        <f>[1]Database!$A3951</f>
        <v>5507B-WH</v>
      </c>
      <c r="J3951" s="329" t="str">
        <f ca="1">IFERROR(VLOOKUP(ROWS($J$2:J3951),$A$2:$B$7000,2,0),"")</f>
        <v>5550A4WH</v>
      </c>
    </row>
    <row r="3952" spans="1:10">
      <c r="A3952" s="330">
        <f ca="1">IF(ISNUMBER(SEARCH($L$2,[1]Database!$A3952)),MAX($A$1:A3951)+1,0)</f>
        <v>3947</v>
      </c>
      <c r="B3952" s="625" t="str">
        <f>[1]Database!$A3952</f>
        <v>5507B</v>
      </c>
      <c r="J3952" s="329" t="str">
        <f ca="1">IFERROR(VLOOKUP(ROWS($J$2:J3952),$A$2:$B$7000,2,0),"")</f>
        <v>5550A4</v>
      </c>
    </row>
    <row r="3953" spans="1:10">
      <c r="A3953" s="330">
        <f ca="1">IF(ISNUMBER(SEARCH($L$2,[1]Database!$A3953)),MAX($A$1:A3952)+1,0)</f>
        <v>3948</v>
      </c>
      <c r="B3953" s="625" t="str">
        <f>[1]Database!$A3953</f>
        <v>2910B-WH</v>
      </c>
      <c r="J3953" s="329" t="str">
        <f ca="1">IFERROR(VLOOKUP(ROWS($J$2:J3953),$A$2:$B$7000,2,0),"")</f>
        <v>MW-TR</v>
      </c>
    </row>
    <row r="3954" spans="1:10">
      <c r="A3954" s="330">
        <f ca="1">IF(ISNUMBER(SEARCH($L$2,[1]Database!$A3954)),MAX($A$1:A3953)+1,0)</f>
        <v>3949</v>
      </c>
      <c r="B3954" s="625" t="str">
        <f>[1]Database!$A3954</f>
        <v>2910B</v>
      </c>
      <c r="J3954" s="329" t="str">
        <f ca="1">IFERROR(VLOOKUP(ROWS($J$2:J3954),$A$2:$B$7000,2,0),"")</f>
        <v>MW-VT</v>
      </c>
    </row>
    <row r="3955" spans="1:10">
      <c r="A3955" s="330">
        <f ca="1">IF(ISNUMBER(SEARCH($L$2,[1]Database!$A3955)),MAX($A$1:A3954)+1,0)</f>
        <v>3950</v>
      </c>
      <c r="B3955" s="625" t="str">
        <f>[1]Database!$A3955</f>
        <v>5550A4WH</v>
      </c>
      <c r="J3955" s="329" t="str">
        <f ca="1">IFERROR(VLOOKUP(ROWS($J$2:J3955),$A$2:$B$7000,2,0),"")</f>
        <v>MW-LVT</v>
      </c>
    </row>
    <row r="3956" spans="1:10">
      <c r="A3956" s="330">
        <f ca="1">IF(ISNUMBER(SEARCH($L$2,[1]Database!$A3956)),MAX($A$1:A3955)+1,0)</f>
        <v>3951</v>
      </c>
      <c r="B3956" s="625" t="str">
        <f>[1]Database!$A3956</f>
        <v>5550A4</v>
      </c>
      <c r="J3956" s="329" t="str">
        <f ca="1">IFERROR(VLOOKUP(ROWS($J$2:J3956),$A$2:$B$7000,2,0),"")</f>
        <v>MW-LA</v>
      </c>
    </row>
    <row r="3957" spans="1:10">
      <c r="A3957" s="330">
        <f ca="1">IF(ISNUMBER(SEARCH($L$2,[1]Database!$A3957)),MAX($A$1:A3956)+1,0)</f>
        <v>3952</v>
      </c>
      <c r="B3957" s="625" t="str">
        <f>[1]Database!$A3957</f>
        <v>MW-TR</v>
      </c>
      <c r="J3957" s="329" t="str">
        <f ca="1">IFERROR(VLOOKUP(ROWS($J$2:J3957),$A$2:$B$7000,2,0),"")</f>
        <v>MV-PVT42</v>
      </c>
    </row>
    <row r="3958" spans="1:10">
      <c r="A3958" s="330">
        <f ca="1">IF(ISNUMBER(SEARCH($L$2,[1]Database!$A3958)),MAX($A$1:A3957)+1,0)</f>
        <v>3953</v>
      </c>
      <c r="B3958" s="625" t="str">
        <f>[1]Database!$A3958</f>
        <v>MW-VT</v>
      </c>
      <c r="J3958" s="329" t="str">
        <f ca="1">IFERROR(VLOOKUP(ROWS($J$2:J3958),$A$2:$B$7000,2,0),"")</f>
        <v>MV-PVT36</v>
      </c>
    </row>
    <row r="3959" spans="1:10">
      <c r="A3959" s="330">
        <f ca="1">IF(ISNUMBER(SEARCH($L$2,[1]Database!$A3959)),MAX($A$1:A3958)+1,0)</f>
        <v>3954</v>
      </c>
      <c r="B3959" s="625" t="str">
        <f>[1]Database!$A3959</f>
        <v>MW-LVT</v>
      </c>
      <c r="J3959" s="329" t="str">
        <f ca="1">IFERROR(VLOOKUP(ROWS($J$2:J3959),$A$2:$B$7000,2,0),"")</f>
        <v>MV-PVT31</v>
      </c>
    </row>
    <row r="3960" spans="1:10">
      <c r="A3960" s="330">
        <f ca="1">IF(ISNUMBER(SEARCH($L$2,[1]Database!$A3960)),MAX($A$1:A3959)+1,0)</f>
        <v>3955</v>
      </c>
      <c r="B3960" s="625" t="str">
        <f>[1]Database!$A3960</f>
        <v>MW-LA</v>
      </c>
      <c r="J3960" s="329" t="str">
        <f ca="1">IFERROR(VLOOKUP(ROWS($J$2:J3960),$A$2:$B$7000,2,0),"")</f>
        <v>MV-PVT26</v>
      </c>
    </row>
    <row r="3961" spans="1:10">
      <c r="A3961" s="330">
        <f ca="1">IF(ISNUMBER(SEARCH($L$2,[1]Database!$A3961)),MAX($A$1:A3960)+1,0)</f>
        <v>3956</v>
      </c>
      <c r="B3961" s="625" t="str">
        <f>[1]Database!$A3961</f>
        <v>MV-PVT42</v>
      </c>
      <c r="J3961" s="329" t="str">
        <f ca="1">IFERROR(VLOOKUP(ROWS($J$2:J3961),$A$2:$B$7000,2,0),"")</f>
        <v>MPR-SS</v>
      </c>
    </row>
    <row r="3962" spans="1:10">
      <c r="A3962" s="330">
        <f ca="1">IF(ISNUMBER(SEARCH($L$2,[1]Database!$A3962)),MAX($A$1:A3961)+1,0)</f>
        <v>3957</v>
      </c>
      <c r="B3962" s="625" t="str">
        <f>[1]Database!$A3962</f>
        <v>MV-PVT36</v>
      </c>
      <c r="J3962" s="329" t="str">
        <f ca="1">IFERROR(VLOOKUP(ROWS($J$2:J3962),$A$2:$B$7000,2,0),"")</f>
        <v>JMS-12X6</v>
      </c>
    </row>
    <row r="3963" spans="1:10">
      <c r="A3963" s="330">
        <f ca="1">IF(ISNUMBER(SEARCH($L$2,[1]Database!$A3963)),MAX($A$1:A3962)+1,0)</f>
        <v>3958</v>
      </c>
      <c r="B3963" s="625" t="str">
        <f>[1]Database!$A3963</f>
        <v>MV-PVT31</v>
      </c>
      <c r="J3963" s="329" t="str">
        <f ca="1">IFERROR(VLOOKUP(ROWS($J$2:J3963),$A$2:$B$7000,2,0),"")</f>
        <v>MMB3X2D</v>
      </c>
    </row>
    <row r="3964" spans="1:10">
      <c r="A3964" s="330">
        <f ca="1">IF(ISNUMBER(SEARCH($L$2,[1]Database!$A3964)),MAX($A$1:A3963)+1,0)</f>
        <v>3959</v>
      </c>
      <c r="B3964" s="625" t="str">
        <f>[1]Database!$A3964</f>
        <v>MV-PVT26</v>
      </c>
      <c r="J3964" s="329" t="str">
        <f ca="1">IFERROR(VLOOKUP(ROWS($J$2:J3964),$A$2:$B$7000,2,0),"")</f>
        <v>MMB3X1D</v>
      </c>
    </row>
    <row r="3965" spans="1:10">
      <c r="A3965" s="330">
        <f ca="1">IF(ISNUMBER(SEARCH($L$2,[1]Database!$A3965)),MAX($A$1:A3964)+1,0)</f>
        <v>3960</v>
      </c>
      <c r="B3965" s="625" t="str">
        <f>[1]Database!$A3965</f>
        <v>MPR-SS</v>
      </c>
      <c r="J3965" s="329" t="str">
        <f ca="1">IFERROR(VLOOKUP(ROWS($J$2:J3965),$A$2:$B$7000,2,0),"")</f>
        <v>MMB2X2</v>
      </c>
    </row>
    <row r="3966" spans="1:10">
      <c r="A3966" s="330">
        <f ca="1">IF(ISNUMBER(SEARCH($L$2,[1]Database!$A3966)),MAX($A$1:A3965)+1,0)</f>
        <v>3961</v>
      </c>
      <c r="B3966" s="625" t="str">
        <f>[1]Database!$A3966</f>
        <v>JMS-12X6</v>
      </c>
      <c r="J3966" s="329" t="str">
        <f ca="1">IFERROR(VLOOKUP(ROWS($J$2:J3966),$A$2:$B$7000,2,0),"")</f>
        <v>MMB1X1</v>
      </c>
    </row>
    <row r="3967" spans="1:10">
      <c r="A3967" s="330">
        <f ca="1">IF(ISNUMBER(SEARCH($L$2,[1]Database!$A3967)),MAX($A$1:A3966)+1,0)</f>
        <v>3962</v>
      </c>
      <c r="B3967" s="625" t="str">
        <f>[1]Database!$A3967</f>
        <v>MMB3X2D</v>
      </c>
      <c r="J3967" s="329" t="str">
        <f ca="1">IFERROR(VLOOKUP(ROWS($J$2:J3967),$A$2:$B$7000,2,0),"")</f>
        <v>MMB2X1</v>
      </c>
    </row>
    <row r="3968" spans="1:10">
      <c r="A3968" s="330">
        <f ca="1">IF(ISNUMBER(SEARCH($L$2,[1]Database!$A3968)),MAX($A$1:A3967)+1,0)</f>
        <v>3963</v>
      </c>
      <c r="B3968" s="625" t="str">
        <f>[1]Database!$A3968</f>
        <v>MMB3X1D</v>
      </c>
      <c r="J3968" s="329" t="str">
        <f ca="1">IFERROR(VLOOKUP(ROWS($J$2:J3968),$A$2:$B$7000,2,0),"")</f>
        <v>MMB1X2</v>
      </c>
    </row>
    <row r="3969" spans="1:10">
      <c r="A3969" s="330">
        <f ca="1">IF(ISNUMBER(SEARCH($L$2,[1]Database!$A3969)),MAX($A$1:A3968)+1,0)</f>
        <v>3964</v>
      </c>
      <c r="B3969" s="625" t="str">
        <f>[1]Database!$A3969</f>
        <v>MMB2X2</v>
      </c>
      <c r="J3969" s="329" t="str">
        <f ca="1">IFERROR(VLOOKUP(ROWS($J$2:J3969),$A$2:$B$7000,2,0),"")</f>
        <v>MMB1X2PL</v>
      </c>
    </row>
    <row r="3970" spans="1:10">
      <c r="A3970" s="330">
        <f ca="1">IF(ISNUMBER(SEARCH($L$2,[1]Database!$A3970)),MAX($A$1:A3969)+1,0)</f>
        <v>3965</v>
      </c>
      <c r="B3970" s="625" t="str">
        <f>[1]Database!$A3970</f>
        <v>MMB1X1</v>
      </c>
      <c r="J3970" s="329" t="str">
        <f ca="1">IFERROR(VLOOKUP(ROWS($J$2:J3970),$A$2:$B$7000,2,0),"")</f>
        <v>PNL-CLN</v>
      </c>
    </row>
    <row r="3971" spans="1:10">
      <c r="A3971" s="330">
        <f ca="1">IF(ISNUMBER(SEARCH($L$2,[1]Database!$A3971)),MAX($A$1:A3970)+1,0)</f>
        <v>3966</v>
      </c>
      <c r="B3971" s="625" t="str">
        <f>[1]Database!$A3971</f>
        <v>MMB2X1</v>
      </c>
      <c r="J3971" s="329" t="str">
        <f ca="1">IFERROR(VLOOKUP(ROWS($J$2:J3971),$A$2:$B$7000,2,0),"")</f>
        <v>PLX-CLN</v>
      </c>
    </row>
    <row r="3972" spans="1:10">
      <c r="A3972" s="330">
        <f ca="1">IF(ISNUMBER(SEARCH($L$2,[1]Database!$A3972)),MAX($A$1:A3971)+1,0)</f>
        <v>3967</v>
      </c>
      <c r="B3972" s="625" t="str">
        <f>[1]Database!$A3972</f>
        <v>MMB1X2</v>
      </c>
      <c r="J3972" s="329" t="str">
        <f ca="1">IFERROR(VLOOKUP(ROWS($J$2:J3972),$A$2:$B$7000,2,0),"")</f>
        <v>MFR-RRK-20</v>
      </c>
    </row>
    <row r="3973" spans="1:10">
      <c r="A3973" s="330">
        <f ca="1">IF(ISNUMBER(SEARCH($L$2,[1]Database!$A3973)),MAX($A$1:A3972)+1,0)</f>
        <v>3968</v>
      </c>
      <c r="B3973" s="625" t="str">
        <f>[1]Database!$A3973</f>
        <v>MMB1X2PL</v>
      </c>
      <c r="J3973" s="329" t="str">
        <f ca="1">IFERROR(VLOOKUP(ROWS($J$2:J3973),$A$2:$B$7000,2,0),"")</f>
        <v>MFR-RRK-16</v>
      </c>
    </row>
    <row r="3974" spans="1:10">
      <c r="A3974" s="330">
        <f ca="1">IF(ISNUMBER(SEARCH($L$2,[1]Database!$A3974)),MAX($A$1:A3973)+1,0)</f>
        <v>3969</v>
      </c>
      <c r="B3974" s="625" t="str">
        <f>[1]Database!$A3974</f>
        <v>PNL-CLN</v>
      </c>
      <c r="J3974" s="329" t="str">
        <f ca="1">IFERROR(VLOOKUP(ROWS($J$2:J3974),$A$2:$B$7000,2,0),"")</f>
        <v>MFR-RRK-12</v>
      </c>
    </row>
    <row r="3975" spans="1:10">
      <c r="A3975" s="330">
        <f ca="1">IF(ISNUMBER(SEARCH($L$2,[1]Database!$A3975)),MAX($A$1:A3974)+1,0)</f>
        <v>3970</v>
      </c>
      <c r="B3975" s="625" t="str">
        <f>[1]Database!$A3975</f>
        <v>PLX-CLN</v>
      </c>
      <c r="J3975" s="329" t="str">
        <f ca="1">IFERROR(VLOOKUP(ROWS($J$2:J3975),$A$2:$B$7000,2,0),"")</f>
        <v>MFR-FANKIT-2</v>
      </c>
    </row>
    <row r="3976" spans="1:10">
      <c r="A3976" s="330">
        <f ca="1">IF(ISNUMBER(SEARCH($L$2,[1]Database!$A3976)),MAX($A$1:A3975)+1,0)</f>
        <v>3971</v>
      </c>
      <c r="B3976" s="625" t="str">
        <f>[1]Database!$A3976</f>
        <v>MFR-RRK-20</v>
      </c>
      <c r="J3976" s="329" t="str">
        <f ca="1">IFERROR(VLOOKUP(ROWS($J$2:J3976),$A$2:$B$7000,2,0),"")</f>
        <v>SH-DMP-EXT</v>
      </c>
    </row>
    <row r="3977" spans="1:10">
      <c r="A3977" s="330">
        <f ca="1">IF(ISNUMBER(SEARCH($L$2,[1]Database!$A3977)),MAX($A$1:A3976)+1,0)</f>
        <v>3972</v>
      </c>
      <c r="B3977" s="625" t="str">
        <f>[1]Database!$A3977</f>
        <v>MFR-RRK-16</v>
      </c>
      <c r="J3977" s="329" t="str">
        <f ca="1">IFERROR(VLOOKUP(ROWS($J$2:J3977),$A$2:$B$7000,2,0),"")</f>
        <v>MDV-W</v>
      </c>
    </row>
    <row r="3978" spans="1:10">
      <c r="A3978" s="330">
        <f ca="1">IF(ISNUMBER(SEARCH($L$2,[1]Database!$A3978)),MAX($A$1:A3977)+1,0)</f>
        <v>3973</v>
      </c>
      <c r="B3978" s="625" t="str">
        <f>[1]Database!$A3978</f>
        <v>MFR-RRK-12</v>
      </c>
      <c r="J3978" s="329" t="str">
        <f ca="1">IFERROR(VLOOKUP(ROWS($J$2:J3978),$A$2:$B$7000,2,0),"")</f>
        <v>MDV-R12</v>
      </c>
    </row>
    <row r="3979" spans="1:10">
      <c r="A3979" s="330">
        <f ca="1">IF(ISNUMBER(SEARCH($L$2,[1]Database!$A3979)),MAX($A$1:A3978)+1,0)</f>
        <v>3974</v>
      </c>
      <c r="B3979" s="625" t="str">
        <f>[1]Database!$A3979</f>
        <v>MFR-FANKIT-2</v>
      </c>
      <c r="J3979" s="329" t="str">
        <f ca="1">IFERROR(VLOOKUP(ROWS($J$2:J3979),$A$2:$B$7000,2,0),"")</f>
        <v>MDV-OB4</v>
      </c>
    </row>
    <row r="3980" spans="1:10">
      <c r="A3980" s="330">
        <f ca="1">IF(ISNUMBER(SEARCH($L$2,[1]Database!$A3980)),MAX($A$1:A3979)+1,0)</f>
        <v>3975</v>
      </c>
      <c r="B3980" s="625" t="str">
        <f>[1]Database!$A3980</f>
        <v>SH-DMP-EXT</v>
      </c>
      <c r="J3980" s="329" t="str">
        <f ca="1">IFERROR(VLOOKUP(ROWS($J$2:J3980),$A$2:$B$7000,2,0),"")</f>
        <v>MDV-DSK</v>
      </c>
    </row>
    <row r="3981" spans="1:10">
      <c r="A3981" s="330">
        <f ca="1">IF(ISNUMBER(SEARCH($L$2,[1]Database!$A3981)),MAX($A$1:A3980)+1,0)</f>
        <v>3976</v>
      </c>
      <c r="B3981" s="625" t="str">
        <f>[1]Database!$A3981</f>
        <v>MDV-W</v>
      </c>
      <c r="J3981" s="329" t="str">
        <f ca="1">IFERROR(VLOOKUP(ROWS($J$2:J3981),$A$2:$B$7000,2,0),"")</f>
        <v>MDV-DL</v>
      </c>
    </row>
    <row r="3982" spans="1:10">
      <c r="A3982" s="330">
        <f ca="1">IF(ISNUMBER(SEARCH($L$2,[1]Database!$A3982)),MAX($A$1:A3981)+1,0)</f>
        <v>3977</v>
      </c>
      <c r="B3982" s="625" t="str">
        <f>[1]Database!$A3982</f>
        <v>MDV-R12</v>
      </c>
      <c r="J3982" s="329" t="str">
        <f ca="1">IFERROR(VLOOKUP(ROWS($J$2:J3982),$A$2:$B$7000,2,0),"")</f>
        <v>MDV-CNR3</v>
      </c>
    </row>
    <row r="3983" spans="1:10">
      <c r="A3983" s="330">
        <f ca="1">IF(ISNUMBER(SEARCH($L$2,[1]Database!$A3983)),MAX($A$1:A3982)+1,0)</f>
        <v>3978</v>
      </c>
      <c r="B3983" s="625" t="str">
        <f>[1]Database!$A3983</f>
        <v>MDV-OB4</v>
      </c>
      <c r="J3983" s="329" t="str">
        <f ca="1">IFERROR(VLOOKUP(ROWS($J$2:J3983),$A$2:$B$7000,2,0),"")</f>
        <v>MDV-CNR1</v>
      </c>
    </row>
    <row r="3984" spans="1:10">
      <c r="A3984" s="330">
        <f ca="1">IF(ISNUMBER(SEARCH($L$2,[1]Database!$A3984)),MAX($A$1:A3983)+1,0)</f>
        <v>3979</v>
      </c>
      <c r="B3984" s="625" t="str">
        <f>[1]Database!$A3984</f>
        <v>MDV-DSK</v>
      </c>
      <c r="J3984" s="329" t="str">
        <f ca="1">IFERROR(VLOOKUP(ROWS($J$2:J3984),$A$2:$B$7000,2,0),"")</f>
        <v>LT-GN-WL</v>
      </c>
    </row>
    <row r="3985" spans="1:10">
      <c r="A3985" s="330">
        <f ca="1">IF(ISNUMBER(SEARCH($L$2,[1]Database!$A3985)),MAX($A$1:A3984)+1,0)</f>
        <v>3980</v>
      </c>
      <c r="B3985" s="625" t="str">
        <f>[1]Database!$A3985</f>
        <v>MDV-DL</v>
      </c>
      <c r="J3985" s="329" t="str">
        <f ca="1">IFERROR(VLOOKUP(ROWS($J$2:J3985),$A$2:$B$7000,2,0),"")</f>
        <v>WL-60</v>
      </c>
    </row>
    <row r="3986" spans="1:10">
      <c r="A3986" s="330">
        <f ca="1">IF(ISNUMBER(SEARCH($L$2,[1]Database!$A3986)),MAX($A$1:A3985)+1,0)</f>
        <v>3981</v>
      </c>
      <c r="B3986" s="625" t="str">
        <f>[1]Database!$A3986</f>
        <v>MDV-CNR3</v>
      </c>
      <c r="J3986" s="329" t="str">
        <f ca="1">IFERROR(VLOOKUP(ROWS($J$2:J3986),$A$2:$B$7000,2,0),"")</f>
        <v>EFB-MAAP</v>
      </c>
    </row>
    <row r="3987" spans="1:10">
      <c r="A3987" s="330">
        <f ca="1">IF(ISNUMBER(SEARCH($L$2,[1]Database!$A3987)),MAX($A$1:A3986)+1,0)</f>
        <v>3982</v>
      </c>
      <c r="B3987" s="625" t="str">
        <f>[1]Database!$A3987</f>
        <v>MDV-CNR1</v>
      </c>
      <c r="J3987" s="329" t="str">
        <f ca="1">IFERROR(VLOOKUP(ROWS($J$2:J3987),$A$2:$B$7000,2,0),"")</f>
        <v>5WL</v>
      </c>
    </row>
    <row r="3988" spans="1:10">
      <c r="A3988" s="330">
        <f ca="1">IF(ISNUMBER(SEARCH($L$2,[1]Database!$A3988)),MAX($A$1:A3987)+1,0)</f>
        <v>3983</v>
      </c>
      <c r="B3988" s="625" t="str">
        <f>[1]Database!$A3988</f>
        <v>LT-GN-WL</v>
      </c>
      <c r="J3988" s="329" t="str">
        <f ca="1">IFERROR(VLOOKUP(ROWS($J$2:J3988),$A$2:$B$7000,2,0),"")</f>
        <v>PPM-LID18</v>
      </c>
    </row>
    <row r="3989" spans="1:10">
      <c r="A3989" s="330">
        <f ca="1">IF(ISNUMBER(SEARCH($L$2,[1]Database!$A3989)),MAX($A$1:A3988)+1,0)</f>
        <v>3984</v>
      </c>
      <c r="B3989" s="625" t="str">
        <f>[1]Database!$A3989</f>
        <v>WL-60</v>
      </c>
      <c r="J3989" s="329" t="str">
        <f ca="1">IFERROR(VLOOKUP(ROWS($J$2:J3989),$A$2:$B$7000,2,0),"")</f>
        <v>PPM-LID16</v>
      </c>
    </row>
    <row r="3990" spans="1:10">
      <c r="A3990" s="330">
        <f ca="1">IF(ISNUMBER(SEARCH($L$2,[1]Database!$A3990)),MAX($A$1:A3989)+1,0)</f>
        <v>3985</v>
      </c>
      <c r="B3990" s="625" t="str">
        <f>[1]Database!$A3990</f>
        <v>EFB-MAAP</v>
      </c>
      <c r="J3990" s="329" t="str">
        <f ca="1">IFERROR(VLOOKUP(ROWS($J$2:J3990),$A$2:$B$7000,2,0),"")</f>
        <v>PPM-LID12</v>
      </c>
    </row>
    <row r="3991" spans="1:10">
      <c r="A3991" s="330">
        <f ca="1">IF(ISNUMBER(SEARCH($L$2,[1]Database!$A3991)),MAX($A$1:A3990)+1,0)</f>
        <v>3986</v>
      </c>
      <c r="B3991" s="625" t="str">
        <f>[1]Database!$A3991</f>
        <v>5WL</v>
      </c>
      <c r="J3991" s="329" t="str">
        <f ca="1">IFERROR(VLOOKUP(ROWS($J$2:J3991),$A$2:$B$7000,2,0),"")</f>
        <v>DCLVRD-44</v>
      </c>
    </row>
    <row r="3992" spans="1:10">
      <c r="A3992" s="330">
        <f ca="1">IF(ISNUMBER(SEARCH($L$2,[1]Database!$A3992)),MAX($A$1:A3991)+1,0)</f>
        <v>3987</v>
      </c>
      <c r="B3992" s="625" t="str">
        <f>[1]Database!$A3992</f>
        <v>PPM-LID18</v>
      </c>
      <c r="J3992" s="329" t="str">
        <f ca="1">IFERROR(VLOOKUP(ROWS($J$2:J3992),$A$2:$B$7000,2,0),"")</f>
        <v>MW-CLVRD-44</v>
      </c>
    </row>
    <row r="3993" spans="1:10">
      <c r="A3993" s="330">
        <f ca="1">IF(ISNUMBER(SEARCH($L$2,[1]Database!$A3993)),MAX($A$1:A3992)+1,0)</f>
        <v>3988</v>
      </c>
      <c r="B3993" s="625" t="str">
        <f>[1]Database!$A3993</f>
        <v>PPM-LID16</v>
      </c>
      <c r="J3993" s="329" t="str">
        <f ca="1">IFERROR(VLOOKUP(ROWS($J$2:J3993),$A$2:$B$7000,2,0),"")</f>
        <v>LBP-LTF</v>
      </c>
    </row>
    <row r="3994" spans="1:10">
      <c r="A3994" s="330">
        <f ca="1">IF(ISNUMBER(SEARCH($L$2,[1]Database!$A3994)),MAX($A$1:A3993)+1,0)</f>
        <v>3989</v>
      </c>
      <c r="B3994" s="625" t="str">
        <f>[1]Database!$A3994</f>
        <v>PPM-LID12</v>
      </c>
      <c r="J3994" s="329" t="str">
        <f ca="1">IFERROR(VLOOKUP(ROWS($J$2:J3994),$A$2:$B$7000,2,0),"")</f>
        <v>LF-ISO</v>
      </c>
    </row>
    <row r="3995" spans="1:10">
      <c r="A3995" s="330">
        <f ca="1">IF(ISNUMBER(SEARCH($L$2,[1]Database!$A3995)),MAX($A$1:A3994)+1,0)</f>
        <v>3990</v>
      </c>
      <c r="B3995" s="625" t="str">
        <f>[1]Database!$A3995</f>
        <v>DCLVRD-44</v>
      </c>
      <c r="J3995" s="329" t="str">
        <f ca="1">IFERROR(VLOOKUP(ROWS($J$2:J3995),$A$2:$B$7000,2,0),"")</f>
        <v>LL-DTRK</v>
      </c>
    </row>
    <row r="3996" spans="1:10">
      <c r="A3996" s="330">
        <f ca="1">IF(ISNUMBER(SEARCH($L$2,[1]Database!$A3996)),MAX($A$1:A3995)+1,0)</f>
        <v>3991</v>
      </c>
      <c r="B3996" s="625" t="str">
        <f>[1]Database!$A3996</f>
        <v>MW-CLVRD-44</v>
      </c>
      <c r="J3996" s="329" t="str">
        <f ca="1">IFERROR(VLOOKUP(ROWS($J$2:J3996),$A$2:$B$7000,2,0),"")</f>
        <v>LT-GN-PL</v>
      </c>
    </row>
    <row r="3997" spans="1:10">
      <c r="A3997" s="330">
        <f ca="1">IF(ISNUMBER(SEARCH($L$2,[1]Database!$A3997)),MAX($A$1:A3996)+1,0)</f>
        <v>3992</v>
      </c>
      <c r="B3997" s="625" t="str">
        <f>[1]Database!$A3997</f>
        <v>LBP-LTF</v>
      </c>
      <c r="J3997" s="329" t="str">
        <f ca="1">IFERROR(VLOOKUP(ROWS($J$2:J3997),$A$2:$B$7000,2,0),"")</f>
        <v>LD-WK</v>
      </c>
    </row>
    <row r="3998" spans="1:10">
      <c r="A3998" s="330">
        <f ca="1">IF(ISNUMBER(SEARCH($L$2,[1]Database!$A3998)),MAX($A$1:A3997)+1,0)</f>
        <v>3993</v>
      </c>
      <c r="B3998" s="625" t="str">
        <f>[1]Database!$A3998</f>
        <v>LF-ISO</v>
      </c>
      <c r="J3998" s="329" t="str">
        <f ca="1">IFERROR(VLOOKUP(ROWS($J$2:J3998),$A$2:$B$7000,2,0),"")</f>
        <v>LD-L48RA</v>
      </c>
    </row>
    <row r="3999" spans="1:10">
      <c r="A3999" s="330">
        <f ca="1">IF(ISNUMBER(SEARCH($L$2,[1]Database!$A3999)),MAX($A$1:A3998)+1,0)</f>
        <v>3994</v>
      </c>
      <c r="B3999" s="625" t="str">
        <f>[1]Database!$A3999</f>
        <v>LL-DTRK</v>
      </c>
      <c r="J3999" s="329" t="str">
        <f ca="1">IFERROR(VLOOKUP(ROWS($J$2:J3999),$A$2:$B$7000,2,0),"")</f>
        <v>LD-L64RA</v>
      </c>
    </row>
    <row r="4000" spans="1:10">
      <c r="A4000" s="330">
        <f ca="1">IF(ISNUMBER(SEARCH($L$2,[1]Database!$A4000)),MAX($A$1:A3999)+1,0)</f>
        <v>3995</v>
      </c>
      <c r="B4000" s="625" t="str">
        <f>[1]Database!$A4000</f>
        <v>LT-GN-PL</v>
      </c>
      <c r="J4000" s="329" t="str">
        <f ca="1">IFERROR(VLOOKUP(ROWS($J$2:J4000),$A$2:$B$7000,2,0),"")</f>
        <v>LD-KBTPS</v>
      </c>
    </row>
    <row r="4001" spans="1:10">
      <c r="A4001" s="330">
        <f ca="1">IF(ISNUMBER(SEARCH($L$2,[1]Database!$A4001)),MAX($A$1:A4000)+1,0)</f>
        <v>3996</v>
      </c>
      <c r="B4001" s="625" t="str">
        <f>[1]Database!$A4001</f>
        <v>LD-WK</v>
      </c>
      <c r="J4001" s="329" t="str">
        <f ca="1">IFERROR(VLOOKUP(ROWS($J$2:J4001),$A$2:$B$7000,2,0),"")</f>
        <v>LD-KBTHM</v>
      </c>
    </row>
    <row r="4002" spans="1:10">
      <c r="A4002" s="330">
        <f ca="1">IF(ISNUMBER(SEARCH($L$2,[1]Database!$A4002)),MAX($A$1:A4001)+1,0)</f>
        <v>3997</v>
      </c>
      <c r="B4002" s="625" t="str">
        <f>[1]Database!$A4002</f>
        <v>LD-L48RA</v>
      </c>
      <c r="J4002" s="329" t="str">
        <f ca="1">IFERROR(VLOOKUP(ROWS($J$2:J4002),$A$2:$B$7000,2,0),"")</f>
        <v>LD-KBTDC</v>
      </c>
    </row>
    <row r="4003" spans="1:10">
      <c r="A4003" s="330">
        <f ca="1">IF(ISNUMBER(SEARCH($L$2,[1]Database!$A4003)),MAX($A$1:A4002)+1,0)</f>
        <v>3998</v>
      </c>
      <c r="B4003" s="625" t="str">
        <f>[1]Database!$A4003</f>
        <v>LD-L64RA</v>
      </c>
      <c r="J4003" s="329" t="str">
        <f ca="1">IFERROR(VLOOKUP(ROWS($J$2:J4003),$A$2:$B$7000,2,0),"")</f>
        <v>LD-L64</v>
      </c>
    </row>
    <row r="4004" spans="1:10">
      <c r="A4004" s="330">
        <f ca="1">IF(ISNUMBER(SEARCH($L$2,[1]Database!$A4004)),MAX($A$1:A4003)+1,0)</f>
        <v>3999</v>
      </c>
      <c r="B4004" s="625" t="str">
        <f>[1]Database!$A4004</f>
        <v>LD-KBTPS</v>
      </c>
      <c r="J4004" s="329" t="str">
        <f ca="1">IFERROR(VLOOKUP(ROWS($J$2:J4004),$A$2:$B$7000,2,0),"")</f>
        <v>LD-L48</v>
      </c>
    </row>
    <row r="4005" spans="1:10">
      <c r="A4005" s="330">
        <f ca="1">IF(ISNUMBER(SEARCH($L$2,[1]Database!$A4005)),MAX($A$1:A4004)+1,0)</f>
        <v>4000</v>
      </c>
      <c r="B4005" s="625" t="str">
        <f>[1]Database!$A4005</f>
        <v>LD-KBTHM</v>
      </c>
      <c r="J4005" s="329" t="str">
        <f ca="1">IFERROR(VLOOKUP(ROWS($J$2:J4005),$A$2:$B$7000,2,0),"")</f>
        <v>LD-W9030PS</v>
      </c>
    </row>
    <row r="4006" spans="1:10">
      <c r="A4006" s="330">
        <f ca="1">IF(ISNUMBER(SEARCH($L$2,[1]Database!$A4006)),MAX($A$1:A4005)+1,0)</f>
        <v>4001</v>
      </c>
      <c r="B4006" s="625" t="str">
        <f>[1]Database!$A4006</f>
        <v>LD-KBTDC</v>
      </c>
      <c r="J4006" s="329" t="str">
        <f ca="1">IFERROR(VLOOKUP(ROWS($J$2:J4006),$A$2:$B$7000,2,0),"")</f>
        <v>LD-W9030HM</v>
      </c>
    </row>
    <row r="4007" spans="1:10">
      <c r="A4007" s="330">
        <f ca="1">IF(ISNUMBER(SEARCH($L$2,[1]Database!$A4007)),MAX($A$1:A4006)+1,0)</f>
        <v>4002</v>
      </c>
      <c r="B4007" s="625" t="str">
        <f>[1]Database!$A4007</f>
        <v>LD-L64</v>
      </c>
      <c r="J4007" s="329" t="str">
        <f ca="1">IFERROR(VLOOKUP(ROWS($J$2:J4007),$A$2:$B$7000,2,0),"")</f>
        <v>LD-W9030DC</v>
      </c>
    </row>
    <row r="4008" spans="1:10">
      <c r="A4008" s="330">
        <f ca="1">IF(ISNUMBER(SEARCH($L$2,[1]Database!$A4008)),MAX($A$1:A4007)+1,0)</f>
        <v>4003</v>
      </c>
      <c r="B4008" s="625" t="str">
        <f>[1]Database!$A4008</f>
        <v>LD-L48</v>
      </c>
      <c r="J4008" s="329" t="str">
        <f ca="1">IFERROR(VLOOKUP(ROWS($J$2:J4008),$A$2:$B$7000,2,0),"")</f>
        <v>LD-W4530PS</v>
      </c>
    </row>
    <row r="4009" spans="1:10">
      <c r="A4009" s="330">
        <f ca="1">IF(ISNUMBER(SEARCH($L$2,[1]Database!$A4009)),MAX($A$1:A4008)+1,0)</f>
        <v>4004</v>
      </c>
      <c r="B4009" s="625" t="str">
        <f>[1]Database!$A4009</f>
        <v>LD-W9030PS</v>
      </c>
      <c r="J4009" s="329" t="str">
        <f ca="1">IFERROR(VLOOKUP(ROWS($J$2:J4009),$A$2:$B$7000,2,0),"")</f>
        <v>LD-W4530HM</v>
      </c>
    </row>
    <row r="4010" spans="1:10">
      <c r="A4010" s="330">
        <f ca="1">IF(ISNUMBER(SEARCH($L$2,[1]Database!$A4010)),MAX($A$1:A4009)+1,0)</f>
        <v>4005</v>
      </c>
      <c r="B4010" s="625" t="str">
        <f>[1]Database!$A4010</f>
        <v>LD-W9030HM</v>
      </c>
      <c r="J4010" s="329" t="str">
        <f ca="1">IFERROR(VLOOKUP(ROWS($J$2:J4010),$A$2:$B$7000,2,0),"")</f>
        <v>LD-W4530DC</v>
      </c>
    </row>
    <row r="4011" spans="1:10">
      <c r="A4011" s="330">
        <f ca="1">IF(ISNUMBER(SEARCH($L$2,[1]Database!$A4011)),MAX($A$1:A4010)+1,0)</f>
        <v>4006</v>
      </c>
      <c r="B4011" s="625" t="str">
        <f>[1]Database!$A4011</f>
        <v>LD-W9030DC</v>
      </c>
      <c r="J4011" s="329" t="str">
        <f ca="1">IFERROR(VLOOKUP(ROWS($J$2:J4011),$A$2:$B$7000,2,0),"")</f>
        <v>LD-WTT45PS</v>
      </c>
    </row>
    <row r="4012" spans="1:10">
      <c r="A4012" s="330">
        <f ca="1">IF(ISNUMBER(SEARCH($L$2,[1]Database!$A4012)),MAX($A$1:A4011)+1,0)</f>
        <v>4007</v>
      </c>
      <c r="B4012" s="625" t="str">
        <f>[1]Database!$A4012</f>
        <v>LD-W4530PS</v>
      </c>
      <c r="J4012" s="329" t="str">
        <f ca="1">IFERROR(VLOOKUP(ROWS($J$2:J4012),$A$2:$B$7000,2,0),"")</f>
        <v>LD-WTT45HM</v>
      </c>
    </row>
    <row r="4013" spans="1:10">
      <c r="A4013" s="330">
        <f ca="1">IF(ISNUMBER(SEARCH($L$2,[1]Database!$A4013)),MAX($A$1:A4012)+1,0)</f>
        <v>4008</v>
      </c>
      <c r="B4013" s="625" t="str">
        <f>[1]Database!$A4013</f>
        <v>LD-W4530HM</v>
      </c>
      <c r="J4013" s="329" t="str">
        <f ca="1">IFERROR(VLOOKUP(ROWS($J$2:J4013),$A$2:$B$7000,2,0),"")</f>
        <v>LD-WTT45DC</v>
      </c>
    </row>
    <row r="4014" spans="1:10">
      <c r="A4014" s="330">
        <f ca="1">IF(ISNUMBER(SEARCH($L$2,[1]Database!$A4014)),MAX($A$1:A4013)+1,0)</f>
        <v>4009</v>
      </c>
      <c r="B4014" s="625" t="str">
        <f>[1]Database!$A4014</f>
        <v>LD-W4530DC</v>
      </c>
      <c r="J4014" s="329" t="str">
        <f ca="1">IFERROR(VLOOKUP(ROWS($J$2:J4014),$A$2:$B$7000,2,0),"")</f>
        <v>VLBX</v>
      </c>
    </row>
    <row r="4015" spans="1:10">
      <c r="A4015" s="330">
        <f ca="1">IF(ISNUMBER(SEARCH($L$2,[1]Database!$A4015)),MAX($A$1:A4014)+1,0)</f>
        <v>4010</v>
      </c>
      <c r="B4015" s="625" t="str">
        <f>[1]Database!$A4015</f>
        <v>LD-WTT45PS</v>
      </c>
      <c r="J4015" s="329" t="str">
        <f ca="1">IFERROR(VLOOKUP(ROWS($J$2:J4015),$A$2:$B$7000,2,0),"")</f>
        <v>CLH-RWC-6</v>
      </c>
    </row>
    <row r="4016" spans="1:10">
      <c r="A4016" s="330">
        <f ca="1">IF(ISNUMBER(SEARCH($L$2,[1]Database!$A4016)),MAX($A$1:A4015)+1,0)</f>
        <v>4011</v>
      </c>
      <c r="B4016" s="625" t="str">
        <f>[1]Database!$A4016</f>
        <v>LD-WTT45HM</v>
      </c>
      <c r="J4016" s="329" t="str">
        <f ca="1">IFERROR(VLOOKUP(ROWS($J$2:J4016),$A$2:$B$7000,2,0),"")</f>
        <v>CLH-RWC</v>
      </c>
    </row>
    <row r="4017" spans="1:10">
      <c r="A4017" s="330">
        <f ca="1">IF(ISNUMBER(SEARCH($L$2,[1]Database!$A4017)),MAX($A$1:A4016)+1,0)</f>
        <v>4012</v>
      </c>
      <c r="B4017" s="625" t="str">
        <f>[1]Database!$A4017</f>
        <v>LD-WTT45DC</v>
      </c>
      <c r="J4017" s="329" t="str">
        <f ca="1">IFERROR(VLOOKUP(ROWS($J$2:J4017),$A$2:$B$7000,2,0),"")</f>
        <v>CLH-RSJ-6</v>
      </c>
    </row>
    <row r="4018" spans="1:10">
      <c r="A4018" s="330">
        <f ca="1">IF(ISNUMBER(SEARCH($L$2,[1]Database!$A4018)),MAX($A$1:A4017)+1,0)</f>
        <v>4013</v>
      </c>
      <c r="B4018" s="625" t="str">
        <f>[1]Database!$A4018</f>
        <v>VLBX</v>
      </c>
      <c r="J4018" s="329" t="str">
        <f ca="1">IFERROR(VLOOKUP(ROWS($J$2:J4018),$A$2:$B$7000,2,0),"")</f>
        <v>CLH-RSJ</v>
      </c>
    </row>
    <row r="4019" spans="1:10">
      <c r="A4019" s="330">
        <f ca="1">IF(ISNUMBER(SEARCH($L$2,[1]Database!$A4019)),MAX($A$1:A4018)+1,0)</f>
        <v>4014</v>
      </c>
      <c r="B4019" s="625" t="str">
        <f>[1]Database!$A4019</f>
        <v>CLH-RWC-6</v>
      </c>
      <c r="J4019" s="329" t="str">
        <f ca="1">IFERROR(VLOOKUP(ROWS($J$2:J4019),$A$2:$B$7000,2,0),"")</f>
        <v>CLH-RES-6</v>
      </c>
    </row>
    <row r="4020" spans="1:10">
      <c r="A4020" s="330">
        <f ca="1">IF(ISNUMBER(SEARCH($L$2,[1]Database!$A4020)),MAX($A$1:A4019)+1,0)</f>
        <v>4015</v>
      </c>
      <c r="B4020" s="625" t="str">
        <f>[1]Database!$A4020</f>
        <v>CLH-RWC</v>
      </c>
      <c r="J4020" s="329" t="str">
        <f ca="1">IFERROR(VLOOKUP(ROWS($J$2:J4020),$A$2:$B$7000,2,0),"")</f>
        <v>CLH-RES</v>
      </c>
    </row>
    <row r="4021" spans="1:10">
      <c r="A4021" s="330">
        <f ca="1">IF(ISNUMBER(SEARCH($L$2,[1]Database!$A4021)),MAX($A$1:A4020)+1,0)</f>
        <v>4016</v>
      </c>
      <c r="B4021" s="625" t="str">
        <f>[1]Database!$A4021</f>
        <v>CLH-RSJ-6</v>
      </c>
      <c r="J4021" s="329" t="str">
        <f ca="1">IFERROR(VLOOKUP(ROWS($J$2:J4021),$A$2:$B$7000,2,0),"")</f>
        <v>CLB-CSB-W24</v>
      </c>
    </row>
    <row r="4022" spans="1:10">
      <c r="A4022" s="330">
        <f ca="1">IF(ISNUMBER(SEARCH($L$2,[1]Database!$A4022)),MAX($A$1:A4021)+1,0)</f>
        <v>4017</v>
      </c>
      <c r="B4022" s="625" t="str">
        <f>[1]Database!$A4022</f>
        <v>CLH-RSJ</v>
      </c>
      <c r="J4022" s="329" t="str">
        <f ca="1">IFERROR(VLOOKUP(ROWS($J$2:J4022),$A$2:$B$7000,2,0),"")</f>
        <v>CLB-CSB-W18</v>
      </c>
    </row>
    <row r="4023" spans="1:10">
      <c r="A4023" s="330">
        <f ca="1">IF(ISNUMBER(SEARCH($L$2,[1]Database!$A4023)),MAX($A$1:A4022)+1,0)</f>
        <v>4018</v>
      </c>
      <c r="B4023" s="625" t="str">
        <f>[1]Database!$A4023</f>
        <v>CLH-RES-6</v>
      </c>
      <c r="J4023" s="329" t="str">
        <f ca="1">IFERROR(VLOOKUP(ROWS($J$2:J4023),$A$2:$B$7000,2,0),"")</f>
        <v>CLB-CSB-6</v>
      </c>
    </row>
    <row r="4024" spans="1:10">
      <c r="A4024" s="330">
        <f ca="1">IF(ISNUMBER(SEARCH($L$2,[1]Database!$A4024)),MAX($A$1:A4023)+1,0)</f>
        <v>4019</v>
      </c>
      <c r="B4024" s="625" t="str">
        <f>[1]Database!$A4024</f>
        <v>CLH-RES</v>
      </c>
      <c r="J4024" s="329" t="str">
        <f ca="1">IFERROR(VLOOKUP(ROWS($J$2:J4024),$A$2:$B$7000,2,0),"")</f>
        <v>CLB-CSB</v>
      </c>
    </row>
    <row r="4025" spans="1:10">
      <c r="A4025" s="330">
        <f ca="1">IF(ISNUMBER(SEARCH($L$2,[1]Database!$A4025)),MAX($A$1:A4024)+1,0)</f>
        <v>4020</v>
      </c>
      <c r="B4025" s="625" t="str">
        <f>[1]Database!$A4025</f>
        <v>CLB-CSB-W24</v>
      </c>
      <c r="J4025" s="329" t="str">
        <f ca="1">IFERROR(VLOOKUP(ROWS($J$2:J4025),$A$2:$B$7000,2,0),"")</f>
        <v>MK-LA</v>
      </c>
    </row>
    <row r="4026" spans="1:10">
      <c r="A4026" s="330">
        <f ca="1">IF(ISNUMBER(SEARCH($L$2,[1]Database!$A4026)),MAX($A$1:A4025)+1,0)</f>
        <v>4021</v>
      </c>
      <c r="B4026" s="625" t="str">
        <f>[1]Database!$A4026</f>
        <v>CLB-CSB-W18</v>
      </c>
      <c r="J4026" s="329" t="str">
        <f ca="1">IFERROR(VLOOKUP(ROWS($J$2:J4026),$A$2:$B$7000,2,0),"")</f>
        <v>KEY-6</v>
      </c>
    </row>
    <row r="4027" spans="1:10">
      <c r="A4027" s="330">
        <f ca="1">IF(ISNUMBER(SEARCH($L$2,[1]Database!$A4027)),MAX($A$1:A4026)+1,0)</f>
        <v>4022</v>
      </c>
      <c r="B4027" s="625" t="str">
        <f>[1]Database!$A4027</f>
        <v>CLB-CSB-6</v>
      </c>
      <c r="J4027" s="329" t="str">
        <f ca="1">IFERROR(VLOOKUP(ROWS($J$2:J4027),$A$2:$B$7000,2,0),"")</f>
        <v>KEY-4</v>
      </c>
    </row>
    <row r="4028" spans="1:10">
      <c r="A4028" s="330">
        <f ca="1">IF(ISNUMBER(SEARCH($L$2,[1]Database!$A4028)),MAX($A$1:A4027)+1,0)</f>
        <v>4023</v>
      </c>
      <c r="B4028" s="625" t="str">
        <f>[1]Database!$A4028</f>
        <v>CLB-CSB</v>
      </c>
      <c r="J4028" s="329" t="str">
        <f ca="1">IFERROR(VLOOKUP(ROWS($J$2:J4028),$A$2:$B$7000,2,0),"")</f>
        <v>KEY-2</v>
      </c>
    </row>
    <row r="4029" spans="1:10">
      <c r="A4029" s="330">
        <f ca="1">IF(ISNUMBER(SEARCH($L$2,[1]Database!$A4029)),MAX($A$1:A4028)+1,0)</f>
        <v>4024</v>
      </c>
      <c r="B4029" s="625" t="str">
        <f>[1]Database!$A4029</f>
        <v>MK-LA</v>
      </c>
      <c r="J4029" s="329" t="str">
        <f ca="1">IFERROR(VLOOKUP(ROWS($J$2:J4029),$A$2:$B$7000,2,0),"")</f>
        <v>KEY-1</v>
      </c>
    </row>
    <row r="4030" spans="1:10">
      <c r="A4030" s="330">
        <f ca="1">IF(ISNUMBER(SEARCH($L$2,[1]Database!$A4030)),MAX($A$1:A4029)+1,0)</f>
        <v>4025</v>
      </c>
      <c r="B4030" s="625" t="str">
        <f>[1]Database!$A4030</f>
        <v>KEY-6</v>
      </c>
      <c r="J4030" s="329" t="str">
        <f ca="1">IFERROR(VLOOKUP(ROWS($J$2:J4030),$A$2:$B$7000,2,0),"")</f>
        <v>SRD-KEY</v>
      </c>
    </row>
    <row r="4031" spans="1:10">
      <c r="A4031" s="330">
        <f ca="1">IF(ISNUMBER(SEARCH($L$2,[1]Database!$A4031)),MAX($A$1:A4030)+1,0)</f>
        <v>4026</v>
      </c>
      <c r="B4031" s="625" t="str">
        <f>[1]Database!$A4031</f>
        <v>KEY-4</v>
      </c>
      <c r="J4031" s="329" t="str">
        <f ca="1">IFERROR(VLOOKUP(ROWS($J$2:J4031),$A$2:$B$7000,2,0),"")</f>
        <v>SFD-KEY</v>
      </c>
    </row>
    <row r="4032" spans="1:10">
      <c r="A4032" s="330">
        <f ca="1">IF(ISNUMBER(SEARCH($L$2,[1]Database!$A4032)),MAX($A$1:A4031)+1,0)</f>
        <v>4027</v>
      </c>
      <c r="B4032" s="625" t="str">
        <f>[1]Database!$A4032</f>
        <v>KEY-2</v>
      </c>
      <c r="J4032" s="329" t="str">
        <f ca="1">IFERROR(VLOOKUP(ROWS($J$2:J4032),$A$2:$B$7000,2,0),"")</f>
        <v>CWR-KEY</v>
      </c>
    </row>
    <row r="4033" spans="1:10">
      <c r="A4033" s="330">
        <f ca="1">IF(ISNUMBER(SEARCH($L$2,[1]Database!$A4033)),MAX($A$1:A4032)+1,0)</f>
        <v>4028</v>
      </c>
      <c r="B4033" s="625" t="str">
        <f>[1]Database!$A4033</f>
        <v>KEY-1</v>
      </c>
      <c r="J4033" s="329" t="str">
        <f ca="1">IFERROR(VLOOKUP(ROWS($J$2:J4033),$A$2:$B$7000,2,0),"")</f>
        <v>C5-KEY</v>
      </c>
    </row>
    <row r="4034" spans="1:10">
      <c r="A4034" s="330">
        <f ca="1">IF(ISNUMBER(SEARCH($L$2,[1]Database!$A4034)),MAX($A$1:A4033)+1,0)</f>
        <v>4029</v>
      </c>
      <c r="B4034" s="625" t="str">
        <f>[1]Database!$A4034</f>
        <v>SRD-KEY</v>
      </c>
      <c r="J4034" s="329" t="str">
        <f ca="1">IFERROR(VLOOKUP(ROWS($J$2:J4034),$A$2:$B$7000,2,0),"")</f>
        <v>ACC-KEY</v>
      </c>
    </row>
    <row r="4035" spans="1:10">
      <c r="A4035" s="330">
        <f ca="1">IF(ISNUMBER(SEARCH($L$2,[1]Database!$A4035)),MAX($A$1:A4034)+1,0)</f>
        <v>4030</v>
      </c>
      <c r="B4035" s="625" t="str">
        <f>[1]Database!$A4035</f>
        <v>SFD-KEY</v>
      </c>
      <c r="J4035" s="329" t="str">
        <f ca="1">IFERROR(VLOOKUP(ROWS($J$2:J4035),$A$2:$B$7000,2,0),"")</f>
        <v>KYLK</v>
      </c>
    </row>
    <row r="4036" spans="1:10">
      <c r="A4036" s="330">
        <f ca="1">IF(ISNUMBER(SEARCH($L$2,[1]Database!$A4036)),MAX($A$1:A4035)+1,0)</f>
        <v>4031</v>
      </c>
      <c r="B4036" s="625" t="str">
        <f>[1]Database!$A4036</f>
        <v>CWR-KEY</v>
      </c>
      <c r="J4036" s="329" t="str">
        <f ca="1">IFERROR(VLOOKUP(ROWS($J$2:J4036),$A$2:$B$7000,2,0),"")</f>
        <v>KDB-20.5</v>
      </c>
    </row>
    <row r="4037" spans="1:10">
      <c r="A4037" s="330">
        <f ca="1">IF(ISNUMBER(SEARCH($L$2,[1]Database!$A4037)),MAX($A$1:A4036)+1,0)</f>
        <v>4032</v>
      </c>
      <c r="B4037" s="625" t="str">
        <f>[1]Database!$A4037</f>
        <v>C5-KEY</v>
      </c>
      <c r="J4037" s="329" t="str">
        <f ca="1">IFERROR(VLOOKUP(ROWS($J$2:J4037),$A$2:$B$7000,2,0),"")</f>
        <v>KDB-17.5</v>
      </c>
    </row>
    <row r="4038" spans="1:10">
      <c r="A4038" s="330">
        <f ca="1">IF(ISNUMBER(SEARCH($L$2,[1]Database!$A4038)),MAX($A$1:A4037)+1,0)</f>
        <v>4033</v>
      </c>
      <c r="B4038" s="625" t="str">
        <f>[1]Database!$A4038</f>
        <v>ACC-KEY</v>
      </c>
      <c r="J4038" s="329" t="str">
        <f ca="1">IFERROR(VLOOKUP(ROWS($J$2:J4038),$A$2:$B$7000,2,0),"")</f>
        <v>KDB</v>
      </c>
    </row>
    <row r="4039" spans="1:10">
      <c r="A4039" s="330">
        <f ca="1">IF(ISNUMBER(SEARCH($L$2,[1]Database!$A4039)),MAX($A$1:A4038)+1,0)</f>
        <v>4034</v>
      </c>
      <c r="B4039" s="625" t="str">
        <f>[1]Database!$A4039</f>
        <v>KYLK</v>
      </c>
      <c r="J4039" s="329" t="str">
        <f ca="1">IFERROR(VLOOKUP(ROWS($J$2:J4039),$A$2:$B$7000,2,0),"")</f>
        <v>KDB-14</v>
      </c>
    </row>
    <row r="4040" spans="1:10">
      <c r="A4040" s="330">
        <f ca="1">IF(ISNUMBER(SEARCH($L$2,[1]Database!$A4040)),MAX($A$1:A4039)+1,0)</f>
        <v>4035</v>
      </c>
      <c r="B4040" s="625" t="str">
        <f>[1]Database!$A4040</f>
        <v>KDB-20.5</v>
      </c>
      <c r="J4040" s="329" t="str">
        <f ca="1">IFERROR(VLOOKUP(ROWS($J$2:J4040),$A$2:$B$7000,2,0),"")</f>
        <v>JDC-12X18</v>
      </c>
    </row>
    <row r="4041" spans="1:10">
      <c r="A4041" s="330">
        <f ca="1">IF(ISNUMBER(SEARCH($L$2,[1]Database!$A4041)),MAX($A$1:A4040)+1,0)</f>
        <v>4036</v>
      </c>
      <c r="B4041" s="625" t="str">
        <f>[1]Database!$A4041</f>
        <v>KDB-17.5</v>
      </c>
      <c r="J4041" s="329" t="str">
        <f ca="1">IFERROR(VLOOKUP(ROWS($J$2:J4041),$A$2:$B$7000,2,0),"")</f>
        <v>MV-ISO-42</v>
      </c>
    </row>
    <row r="4042" spans="1:10">
      <c r="A4042" s="330">
        <f ca="1">IF(ISNUMBER(SEARCH($L$2,[1]Database!$A4042)),MAX($A$1:A4041)+1,0)</f>
        <v>4037</v>
      </c>
      <c r="B4042" s="625" t="str">
        <f>[1]Database!$A4042</f>
        <v>KDB</v>
      </c>
      <c r="J4042" s="329" t="str">
        <f ca="1">IFERROR(VLOOKUP(ROWS($J$2:J4042),$A$2:$B$7000,2,0),"")</f>
        <v>MV-ISO-36</v>
      </c>
    </row>
    <row r="4043" spans="1:10">
      <c r="A4043" s="330">
        <f ca="1">IF(ISNUMBER(SEARCH($L$2,[1]Database!$A4043)),MAX($A$1:A4042)+1,0)</f>
        <v>4038</v>
      </c>
      <c r="B4043" s="625" t="str">
        <f>[1]Database!$A4043</f>
        <v>KDB-14</v>
      </c>
      <c r="J4043" s="329" t="str">
        <f ca="1">IFERROR(VLOOKUP(ROWS($J$2:J4043),$A$2:$B$7000,2,0),"")</f>
        <v>MV-ISO-31</v>
      </c>
    </row>
    <row r="4044" spans="1:10">
      <c r="A4044" s="330">
        <f ca="1">IF(ISNUMBER(SEARCH($L$2,[1]Database!$A4044)),MAX($A$1:A4043)+1,0)</f>
        <v>4039</v>
      </c>
      <c r="B4044" s="625" t="str">
        <f>[1]Database!$A4044</f>
        <v>JDC-12X18</v>
      </c>
      <c r="J4044" s="329" t="str">
        <f ca="1">IFERROR(VLOOKUP(ROWS($J$2:J4044),$A$2:$B$7000,2,0),"")</f>
        <v>ICAB-COOL-2</v>
      </c>
    </row>
    <row r="4045" spans="1:10">
      <c r="A4045" s="330">
        <f ca="1">IF(ISNUMBER(SEARCH($L$2,[1]Database!$A4045)),MAX($A$1:A4044)+1,0)</f>
        <v>4040</v>
      </c>
      <c r="B4045" s="625" t="str">
        <f>[1]Database!$A4045</f>
        <v>MV-ISO-42</v>
      </c>
      <c r="J4045" s="329" t="str">
        <f ca="1">IFERROR(VLOOKUP(ROWS($J$2:J4045),$A$2:$B$7000,2,0),"")</f>
        <v>IDCFANKIT-4</v>
      </c>
    </row>
    <row r="4046" spans="1:10">
      <c r="A4046" s="330">
        <f ca="1">IF(ISNUMBER(SEARCH($L$2,[1]Database!$A4046)),MAX($A$1:A4045)+1,0)</f>
        <v>4041</v>
      </c>
      <c r="B4046" s="625" t="str">
        <f>[1]Database!$A4046</f>
        <v>MV-ISO-36</v>
      </c>
      <c r="J4046" s="329" t="str">
        <f ca="1">IFERROR(VLOOKUP(ROWS($J$2:J4046),$A$2:$B$7000,2,0),"")</f>
        <v>ICOMP-COOL</v>
      </c>
    </row>
    <row r="4047" spans="1:10">
      <c r="A4047" s="330">
        <f ca="1">IF(ISNUMBER(SEARCH($L$2,[1]Database!$A4047)),MAX($A$1:A4046)+1,0)</f>
        <v>4042</v>
      </c>
      <c r="B4047" s="625" t="str">
        <f>[1]Database!$A4047</f>
        <v>MV-ISO-31</v>
      </c>
      <c r="J4047" s="329" t="str">
        <f ca="1">IFERROR(VLOOKUP(ROWS($J$2:J4047),$A$2:$B$7000,2,0),"")</f>
        <v>ICOMP-COOL-3</v>
      </c>
    </row>
    <row r="4048" spans="1:10">
      <c r="A4048" s="330">
        <f ca="1">IF(ISNUMBER(SEARCH($L$2,[1]Database!$A4048)),MAX($A$1:A4047)+1,0)</f>
        <v>4043</v>
      </c>
      <c r="B4048" s="625" t="str">
        <f>[1]Database!$A4048</f>
        <v>ICAB-COOL-2</v>
      </c>
      <c r="J4048" s="329" t="str">
        <f ca="1">IFERROR(VLOOKUP(ROWS($J$2:J4048),$A$2:$B$7000,2,0),"")</f>
        <v>ICAB-COOL</v>
      </c>
    </row>
    <row r="4049" spans="1:10">
      <c r="A4049" s="330">
        <f ca="1">IF(ISNUMBER(SEARCH($L$2,[1]Database!$A4049)),MAX($A$1:A4048)+1,0)</f>
        <v>4044</v>
      </c>
      <c r="B4049" s="625" t="str">
        <f>[1]Database!$A4049</f>
        <v>IDCFANKIT-4</v>
      </c>
      <c r="J4049" s="329" t="str">
        <f ca="1">IFERROR(VLOOKUP(ROWS($J$2:J4049),$A$2:$B$7000,2,0),"")</f>
        <v>MW-4FT-380CFM</v>
      </c>
    </row>
    <row r="4050" spans="1:10">
      <c r="A4050" s="330">
        <f ca="1">IF(ISNUMBER(SEARCH($L$2,[1]Database!$A4050)),MAX($A$1:A4049)+1,0)</f>
        <v>4045</v>
      </c>
      <c r="B4050" s="625" t="str">
        <f>[1]Database!$A4050</f>
        <v>ICOMP-COOL</v>
      </c>
      <c r="J4050" s="329" t="str">
        <f ca="1">IFERROR(VLOOKUP(ROWS($J$2:J4050),$A$2:$B$7000,2,0),"")</f>
        <v>ERK-4FT-285CFM</v>
      </c>
    </row>
    <row r="4051" spans="1:10">
      <c r="A4051" s="330">
        <f ca="1">IF(ISNUMBER(SEARCH($L$2,[1]Database!$A4051)),MAX($A$1:A4050)+1,0)</f>
        <v>4046</v>
      </c>
      <c r="B4051" s="625" t="str">
        <f>[1]Database!$A4051</f>
        <v>ICOMP-COOL-3</v>
      </c>
      <c r="J4051" s="329" t="str">
        <f ca="1">IFERROR(VLOOKUP(ROWS($J$2:J4051),$A$2:$B$7000,2,0),"")</f>
        <v>ERK-10FT-550CFM</v>
      </c>
    </row>
    <row r="4052" spans="1:10">
      <c r="A4052" s="330">
        <f ca="1">IF(ISNUMBER(SEARCH($L$2,[1]Database!$A4052)),MAX($A$1:A4051)+1,0)</f>
        <v>4047</v>
      </c>
      <c r="B4052" s="625" t="str">
        <f>[1]Database!$A4052</f>
        <v>ICAB-COOL</v>
      </c>
      <c r="J4052" s="329" t="str">
        <f ca="1">IFERROR(VLOOKUP(ROWS($J$2:J4052),$A$2:$B$7000,2,0),"")</f>
        <v>MW-10FT-550CFM</v>
      </c>
    </row>
    <row r="4053" spans="1:10">
      <c r="A4053" s="330">
        <f ca="1">IF(ISNUMBER(SEARCH($L$2,[1]Database!$A4053)),MAX($A$1:A4052)+1,0)</f>
        <v>4048</v>
      </c>
      <c r="B4053" s="625" t="str">
        <f>[1]Database!$A4053</f>
        <v>MW-4FT-380CFM</v>
      </c>
      <c r="J4053" s="329" t="str">
        <f ca="1">IFERROR(VLOOKUP(ROWS($J$2:J4053),$A$2:$B$7000,2,0),"")</f>
        <v>MW-6FT-660CFM</v>
      </c>
    </row>
    <row r="4054" spans="1:10">
      <c r="A4054" s="330">
        <f ca="1">IF(ISNUMBER(SEARCH($L$2,[1]Database!$A4054)),MAX($A$1:A4053)+1,0)</f>
        <v>4049</v>
      </c>
      <c r="B4054" s="625" t="str">
        <f>[1]Database!$A4054</f>
        <v>ERK-4FT-285CFM</v>
      </c>
      <c r="J4054" s="329" t="str">
        <f ca="1">IFERROR(VLOOKUP(ROWS($J$2:J4054),$A$2:$B$7000,2,0),"")</f>
        <v>ERK-6FT-440CFM</v>
      </c>
    </row>
    <row r="4055" spans="1:10">
      <c r="A4055" s="330">
        <f ca="1">IF(ISNUMBER(SEARCH($L$2,[1]Database!$A4055)),MAX($A$1:A4054)+1,0)</f>
        <v>4050</v>
      </c>
      <c r="B4055" s="625" t="str">
        <f>[1]Database!$A4055</f>
        <v>ERK-10FT-550CFM</v>
      </c>
      <c r="J4055" s="329" t="str">
        <f ca="1">IFERROR(VLOOKUP(ROWS($J$2:J4055),$A$2:$B$7000,2,0),"")</f>
        <v>IUQFP-4RA</v>
      </c>
    </row>
    <row r="4056" spans="1:10">
      <c r="A4056" s="330">
        <f ca="1">IF(ISNUMBER(SEARCH($L$2,[1]Database!$A4056)),MAX($A$1:A4055)+1,0)</f>
        <v>4051</v>
      </c>
      <c r="B4056" s="625" t="str">
        <f>[1]Database!$A4056</f>
        <v>MW-10FT-550CFM</v>
      </c>
      <c r="J4056" s="329" t="str">
        <f ca="1">IFERROR(VLOOKUP(ROWS($J$2:J4056),$A$2:$B$7000,2,0),"")</f>
        <v>IUQFP-4</v>
      </c>
    </row>
    <row r="4057" spans="1:10">
      <c r="A4057" s="330">
        <f ca="1">IF(ISNUMBER(SEARCH($L$2,[1]Database!$A4057)),MAX($A$1:A4056)+1,0)</f>
        <v>4052</v>
      </c>
      <c r="B4057" s="625" t="str">
        <f>[1]Database!$A4057</f>
        <v>MW-6FT-660CFM</v>
      </c>
      <c r="J4057" s="329" t="str">
        <f ca="1">IFERROR(VLOOKUP(ROWS($J$2:J4057),$A$2:$B$7000,2,0),"")</f>
        <v>IUQFP-4D</v>
      </c>
    </row>
    <row r="4058" spans="1:10">
      <c r="A4058" s="330">
        <f ca="1">IF(ISNUMBER(SEARCH($L$2,[1]Database!$A4058)),MAX($A$1:A4057)+1,0)</f>
        <v>4053</v>
      </c>
      <c r="B4058" s="625" t="str">
        <f>[1]Database!$A4058</f>
        <v>ERK-6FT-440CFM</v>
      </c>
      <c r="J4058" s="329" t="str">
        <f ca="1">IFERROR(VLOOKUP(ROWS($J$2:J4058),$A$2:$B$7000,2,0),"")</f>
        <v>IUQFP-2</v>
      </c>
    </row>
    <row r="4059" spans="1:10">
      <c r="A4059" s="330">
        <f ca="1">IF(ISNUMBER(SEARCH($L$2,[1]Database!$A4059)),MAX($A$1:A4058)+1,0)</f>
        <v>4054</v>
      </c>
      <c r="B4059" s="625" t="str">
        <f>[1]Database!$A4059</f>
        <v>IUQFP-4RA</v>
      </c>
      <c r="J4059" s="329" t="str">
        <f ca="1">IFERROR(VLOOKUP(ROWS($J$2:J4059),$A$2:$B$7000,2,0),"")</f>
        <v>V2417FO</v>
      </c>
    </row>
    <row r="4060" spans="1:10">
      <c r="A4060" s="330">
        <f ca="1">IF(ISNUMBER(SEARCH($L$2,[1]Database!$A4060)),MAX($A$1:A4059)+1,0)</f>
        <v>4055</v>
      </c>
      <c r="B4060" s="625" t="str">
        <f>[1]Database!$A4060</f>
        <v>IUQFP-4</v>
      </c>
      <c r="J4060" s="329" t="str">
        <f ca="1">IFERROR(VLOOKUP(ROWS($J$2:J4060),$A$2:$B$7000,2,0),"")</f>
        <v>ICOMP-COOL-E</v>
      </c>
    </row>
    <row r="4061" spans="1:10">
      <c r="A4061" s="330">
        <f ca="1">IF(ISNUMBER(SEARCH($L$2,[1]Database!$A4061)),MAX($A$1:A4060)+1,0)</f>
        <v>4056</v>
      </c>
      <c r="B4061" s="625" t="str">
        <f>[1]Database!$A4061</f>
        <v>IUQFP-4D</v>
      </c>
      <c r="J4061" s="329" t="str">
        <f ca="1">IFERROR(VLOOKUP(ROWS($J$2:J4061),$A$2:$B$7000,2,0),"")</f>
        <v>ICLS-COOL-2</v>
      </c>
    </row>
    <row r="4062" spans="1:10">
      <c r="A4062" s="330">
        <f ca="1">IF(ISNUMBER(SEARCH($L$2,[1]Database!$A4062)),MAX($A$1:A4061)+1,0)</f>
        <v>4057</v>
      </c>
      <c r="B4062" s="625" t="str">
        <f>[1]Database!$A4062</f>
        <v>IUQFP-2</v>
      </c>
      <c r="J4062" s="329" t="str">
        <f ca="1">IFERROR(VLOOKUP(ROWS($J$2:J4062),$A$2:$B$7000,2,0),"")</f>
        <v>ICLS-COOL-1</v>
      </c>
    </row>
    <row r="4063" spans="1:10">
      <c r="A4063" s="330">
        <f ca="1">IF(ISNUMBER(SEARCH($L$2,[1]Database!$A4063)),MAX($A$1:A4062)+1,0)</f>
        <v>4058</v>
      </c>
      <c r="B4063" s="625" t="str">
        <f>[1]Database!$A4063</f>
        <v>V2417FO</v>
      </c>
      <c r="J4063" s="329" t="str">
        <f ca="1">IFERROR(VLOOKUP(ROWS($J$2:J4063),$A$2:$B$7000,2,0),"")</f>
        <v>IUQFP-4DRA</v>
      </c>
    </row>
    <row r="4064" spans="1:10">
      <c r="A4064" s="330">
        <f ca="1">IF(ISNUMBER(SEARCH($L$2,[1]Database!$A4064)),MAX($A$1:A4063)+1,0)</f>
        <v>4059</v>
      </c>
      <c r="B4064" s="625" t="str">
        <f>[1]Database!$A4064</f>
        <v>ICOMP-COOL-E</v>
      </c>
      <c r="J4064" s="329" t="str">
        <f ca="1">IFERROR(VLOOKUP(ROWS($J$2:J4064),$A$2:$B$7000,2,0),"")</f>
        <v>IUQFP-2D</v>
      </c>
    </row>
    <row r="4065" spans="1:10">
      <c r="A4065" s="330">
        <f ca="1">IF(ISNUMBER(SEARCH($L$2,[1]Database!$A4065)),MAX($A$1:A4064)+1,0)</f>
        <v>4060</v>
      </c>
      <c r="B4065" s="625" t="str">
        <f>[1]Database!$A4065</f>
        <v>ICLS-COOL-2</v>
      </c>
      <c r="J4065" s="329" t="str">
        <f ca="1">IFERROR(VLOOKUP(ROWS($J$2:J4065),$A$2:$B$7000,2,0),"")</f>
        <v>BS-WRK-32</v>
      </c>
    </row>
    <row r="4066" spans="1:10">
      <c r="A4066" s="330">
        <f ca="1">IF(ISNUMBER(SEARCH($L$2,[1]Database!$A4066)),MAX($A$1:A4065)+1,0)</f>
        <v>4061</v>
      </c>
      <c r="B4066" s="625" t="str">
        <f>[1]Database!$A4066</f>
        <v>ICLS-COOL-1</v>
      </c>
      <c r="J4066" s="329" t="str">
        <f ca="1">IFERROR(VLOOKUP(ROWS($J$2:J4066),$A$2:$B$7000,2,0),"")</f>
        <v>BS-WRK-27</v>
      </c>
    </row>
    <row r="4067" spans="1:10">
      <c r="A4067" s="330">
        <f ca="1">IF(ISNUMBER(SEARCH($L$2,[1]Database!$A4067)),MAX($A$1:A4066)+1,0)</f>
        <v>4062</v>
      </c>
      <c r="B4067" s="625" t="str">
        <f>[1]Database!$A4067</f>
        <v>IUQFP-4DRA</v>
      </c>
      <c r="J4067" s="329" t="str">
        <f ca="1">IFERROR(VLOOKUP(ROWS($J$2:J4067),$A$2:$B$7000,2,0),"")</f>
        <v>BS-MRK-36</v>
      </c>
    </row>
    <row r="4068" spans="1:10">
      <c r="A4068" s="330">
        <f ca="1">IF(ISNUMBER(SEARCH($L$2,[1]Database!$A4068)),MAX($A$1:A4067)+1,0)</f>
        <v>4063</v>
      </c>
      <c r="B4068" s="625" t="str">
        <f>[1]Database!$A4068</f>
        <v>IUQFP-2D</v>
      </c>
      <c r="J4068" s="329" t="str">
        <f ca="1">IFERROR(VLOOKUP(ROWS($J$2:J4068),$A$2:$B$7000,2,0),"")</f>
        <v>BS-MRK-31</v>
      </c>
    </row>
    <row r="4069" spans="1:10">
      <c r="A4069" s="330">
        <f ca="1">IF(ISNUMBER(SEARCH($L$2,[1]Database!$A4069)),MAX($A$1:A4068)+1,0)</f>
        <v>4064</v>
      </c>
      <c r="B4069" s="625" t="str">
        <f>[1]Database!$A4069</f>
        <v>BS-WRK-32</v>
      </c>
      <c r="J4069" s="329" t="str">
        <f ca="1">IFERROR(VLOOKUP(ROWS($J$2:J4069),$A$2:$B$7000,2,0),"")</f>
        <v>BS-MRK-26</v>
      </c>
    </row>
    <row r="4070" spans="1:10">
      <c r="A4070" s="330">
        <f ca="1">IF(ISNUMBER(SEARCH($L$2,[1]Database!$A4070)),MAX($A$1:A4069)+1,0)</f>
        <v>4065</v>
      </c>
      <c r="B4070" s="625" t="str">
        <f>[1]Database!$A4070</f>
        <v>BS-WRK-27</v>
      </c>
      <c r="J4070" s="329" t="str">
        <f ca="1">IFERROR(VLOOKUP(ROWS($J$2:J4070),$A$2:$B$7000,2,0),"")</f>
        <v>BS-MRK-42</v>
      </c>
    </row>
    <row r="4071" spans="1:10">
      <c r="A4071" s="330">
        <f ca="1">IF(ISNUMBER(SEARCH($L$2,[1]Database!$A4071)),MAX($A$1:A4070)+1,0)</f>
        <v>4066</v>
      </c>
      <c r="B4071" s="625" t="str">
        <f>[1]Database!$A4071</f>
        <v>BS-MRK-36</v>
      </c>
      <c r="J4071" s="329" t="str">
        <f ca="1">IFERROR(VLOOKUP(ROWS($J$2:J4071),$A$2:$B$7000,2,0),"")</f>
        <v>UPS-2200R-CHIP</v>
      </c>
    </row>
    <row r="4072" spans="1:10">
      <c r="A4072" s="330">
        <f ca="1">IF(ISNUMBER(SEARCH($L$2,[1]Database!$A4072)),MAX($A$1:A4071)+1,0)</f>
        <v>4067</v>
      </c>
      <c r="B4072" s="625" t="str">
        <f>[1]Database!$A4072</f>
        <v>BS-MRK-31</v>
      </c>
      <c r="J4072" s="329" t="str">
        <f ca="1">IFERROR(VLOOKUP(ROWS($J$2:J4072),$A$2:$B$7000,2,0),"")</f>
        <v>UPS-2200R-HHIP</v>
      </c>
    </row>
    <row r="4073" spans="1:10">
      <c r="A4073" s="330">
        <f ca="1">IF(ISNUMBER(SEARCH($L$2,[1]Database!$A4073)),MAX($A$1:A4072)+1,0)</f>
        <v>4068</v>
      </c>
      <c r="B4073" s="625" t="str">
        <f>[1]Database!$A4073</f>
        <v>BS-MRK-26</v>
      </c>
      <c r="J4073" s="329" t="str">
        <f ca="1">IFERROR(VLOOKUP(ROWS($J$2:J4073),$A$2:$B$7000,2,0),"")</f>
        <v>HPM-LID</v>
      </c>
    </row>
    <row r="4074" spans="1:10">
      <c r="A4074" s="330">
        <f ca="1">IF(ISNUMBER(SEARCH($L$2,[1]Database!$A4074)),MAX($A$1:A4073)+1,0)</f>
        <v>4069</v>
      </c>
      <c r="B4074" s="625" t="str">
        <f>[1]Database!$A4074</f>
        <v>BS-MRK-42</v>
      </c>
      <c r="J4074" s="329" t="str">
        <f ca="1">IFERROR(VLOOKUP(ROWS($J$2:J4074),$A$2:$B$7000,2,0),"")</f>
        <v>CLH-HTS-6</v>
      </c>
    </row>
    <row r="4075" spans="1:10">
      <c r="A4075" s="330">
        <f ca="1">IF(ISNUMBER(SEARCH($L$2,[1]Database!$A4075)),MAX($A$1:A4074)+1,0)</f>
        <v>4070</v>
      </c>
      <c r="B4075" s="625" t="str">
        <f>[1]Database!$A4075</f>
        <v>UPS-2200R-CHIP</v>
      </c>
      <c r="J4075" s="329" t="str">
        <f ca="1">IFERROR(VLOOKUP(ROWS($J$2:J4075),$A$2:$B$7000,2,0),"")</f>
        <v>CLH-HTS</v>
      </c>
    </row>
    <row r="4076" spans="1:10">
      <c r="A4076" s="330">
        <f ca="1">IF(ISNUMBER(SEARCH($L$2,[1]Database!$A4076)),MAX($A$1:A4075)+1,0)</f>
        <v>4071</v>
      </c>
      <c r="B4076" s="625" t="str">
        <f>[1]Database!$A4076</f>
        <v>UPS-2200R-HHIP</v>
      </c>
      <c r="J4076" s="329" t="str">
        <f ca="1">IFERROR(VLOOKUP(ROWS($J$2:J4076),$A$2:$B$7000,2,0),"")</f>
        <v>HDR-4</v>
      </c>
    </row>
    <row r="4077" spans="1:10">
      <c r="A4077" s="330">
        <f ca="1">IF(ISNUMBER(SEARCH($L$2,[1]Database!$A4077)),MAX($A$1:A4076)+1,0)</f>
        <v>4072</v>
      </c>
      <c r="B4077" s="625" t="str">
        <f>[1]Database!$A4077</f>
        <v>HPM-LID</v>
      </c>
      <c r="J4077" s="329" t="str">
        <f ca="1">IFERROR(VLOOKUP(ROWS($J$2:J4077),$A$2:$B$7000,2,0),"")</f>
        <v>TSW-15</v>
      </c>
    </row>
    <row r="4078" spans="1:10">
      <c r="A4078" s="330">
        <f ca="1">IF(ISNUMBER(SEARCH($L$2,[1]Database!$A4078)),MAX($A$1:A4077)+1,0)</f>
        <v>4073</v>
      </c>
      <c r="B4078" s="625" t="str">
        <f>[1]Database!$A4078</f>
        <v>CLH-HTS-6</v>
      </c>
      <c r="J4078" s="329" t="str">
        <f ca="1">IFERROR(VLOOKUP(ROWS($J$2:J4078),$A$2:$B$7000,2,0),"")</f>
        <v>APM-4</v>
      </c>
    </row>
    <row r="4079" spans="1:10">
      <c r="A4079" s="330">
        <f ca="1">IF(ISNUMBER(SEARCH($L$2,[1]Database!$A4079)),MAX($A$1:A4078)+1,0)</f>
        <v>4074</v>
      </c>
      <c r="B4079" s="625" t="str">
        <f>[1]Database!$A4079</f>
        <v>CLH-HTS</v>
      </c>
      <c r="J4079" s="329" t="str">
        <f ca="1">IFERROR(VLOOKUP(ROWS($J$2:J4079),$A$2:$B$7000,2,0),"")</f>
        <v>APM-3</v>
      </c>
    </row>
    <row r="4080" spans="1:10">
      <c r="A4080" s="330">
        <f ca="1">IF(ISNUMBER(SEARCH($L$2,[1]Database!$A4080)),MAX($A$1:A4079)+1,0)</f>
        <v>4075</v>
      </c>
      <c r="B4080" s="625" t="str">
        <f>[1]Database!$A4080</f>
        <v>HDR-4</v>
      </c>
      <c r="J4080" s="329" t="str">
        <f ca="1">IFERROR(VLOOKUP(ROWS($J$2:J4080),$A$2:$B$7000,2,0),"")</f>
        <v>APM-2</v>
      </c>
    </row>
    <row r="4081" spans="1:10">
      <c r="A4081" s="330">
        <f ca="1">IF(ISNUMBER(SEARCH($L$2,[1]Database!$A4081)),MAX($A$1:A4080)+1,0)</f>
        <v>4076</v>
      </c>
      <c r="B4081" s="625" t="str">
        <f>[1]Database!$A4081</f>
        <v>TSW-15</v>
      </c>
      <c r="J4081" s="329" t="str">
        <f ca="1">IFERROR(VLOOKUP(ROWS($J$2:J4081),$A$2:$B$7000,2,0),"")</f>
        <v>BMF-FAN10</v>
      </c>
    </row>
    <row r="4082" spans="1:10">
      <c r="A4082" s="330">
        <f ca="1">IF(ISNUMBER(SEARCH($L$2,[1]Database!$A4082)),MAX($A$1:A4081)+1,0)</f>
        <v>4077</v>
      </c>
      <c r="B4082" s="625" t="str">
        <f>[1]Database!$A4082</f>
        <v>APM-4</v>
      </c>
      <c r="J4082" s="329" t="str">
        <f ca="1">IFERROR(VLOOKUP(ROWS($J$2:J4082),$A$2:$B$7000,2,0),"")</f>
        <v>LF-HD</v>
      </c>
    </row>
    <row r="4083" spans="1:10">
      <c r="A4083" s="330">
        <f ca="1">IF(ISNUMBER(SEARCH($L$2,[1]Database!$A4083)),MAX($A$1:A4082)+1,0)</f>
        <v>4078</v>
      </c>
      <c r="B4083" s="625" t="str">
        <f>[1]Database!$A4083</f>
        <v>APM-3</v>
      </c>
      <c r="J4083" s="329" t="str">
        <f ca="1">IFERROR(VLOOKUP(ROWS($J$2:J4083),$A$2:$B$7000,2,0),"")</f>
        <v>HDR-FAN</v>
      </c>
    </row>
    <row r="4084" spans="1:10">
      <c r="A4084" s="330">
        <f ca="1">IF(ISNUMBER(SEARCH($L$2,[1]Database!$A4084)),MAX($A$1:A4083)+1,0)</f>
        <v>4079</v>
      </c>
      <c r="B4084" s="625" t="str">
        <f>[1]Database!$A4084</f>
        <v>APM-2</v>
      </c>
      <c r="J4084" s="329" t="str">
        <f ca="1">IFERROR(VLOOKUP(ROWS($J$2:J4084),$A$2:$B$7000,2,0),"")</f>
        <v>GUARD-6</v>
      </c>
    </row>
    <row r="4085" spans="1:10">
      <c r="A4085" s="330">
        <f ca="1">IF(ISNUMBER(SEARCH($L$2,[1]Database!$A4085)),MAX($A$1:A4084)+1,0)</f>
        <v>4080</v>
      </c>
      <c r="B4085" s="625" t="str">
        <f>[1]Database!$A4085</f>
        <v>BMF-FAN10</v>
      </c>
      <c r="J4085" s="329" t="str">
        <f ca="1">IFERROR(VLOOKUP(ROWS($J$2:J4085),$A$2:$B$7000,2,0),"")</f>
        <v>LD-LGM</v>
      </c>
    </row>
    <row r="4086" spans="1:10">
      <c r="A4086" s="330">
        <f ca="1">IF(ISNUMBER(SEARCH($L$2,[1]Database!$A4086)),MAX($A$1:A4085)+1,0)</f>
        <v>4081</v>
      </c>
      <c r="B4086" s="625" t="str">
        <f>[1]Database!$A4086</f>
        <v>LF-HD</v>
      </c>
      <c r="J4086" s="329" t="str">
        <f ca="1">IFERROR(VLOOKUP(ROWS($J$2:J4086),$A$2:$B$7000,2,0),"")</f>
        <v>LT-GN</v>
      </c>
    </row>
    <row r="4087" spans="1:10">
      <c r="A4087" s="330">
        <f ca="1">IF(ISNUMBER(SEARCH($L$2,[1]Database!$A4087)),MAX($A$1:A4086)+1,0)</f>
        <v>4082</v>
      </c>
      <c r="B4087" s="625" t="str">
        <f>[1]Database!$A4087</f>
        <v>HDR-FAN</v>
      </c>
      <c r="J4087" s="329" t="str">
        <f ca="1">IFERROR(VLOOKUP(ROWS($J$2:J4087),$A$2:$B$7000,2,0),"")</f>
        <v>RFB2GFI</v>
      </c>
    </row>
    <row r="4088" spans="1:10">
      <c r="A4088" s="330">
        <f ca="1">IF(ISNUMBER(SEARCH($L$2,[1]Database!$A4088)),MAX($A$1:A4087)+1,0)</f>
        <v>4083</v>
      </c>
      <c r="B4088" s="625" t="str">
        <f>[1]Database!$A4088</f>
        <v>GUARD-6</v>
      </c>
      <c r="J4088" s="329" t="str">
        <f ca="1">IFERROR(VLOOKUP(ROWS($J$2:J4088),$A$2:$B$7000,2,0),"")</f>
        <v>828GFITCAL</v>
      </c>
    </row>
    <row r="4089" spans="1:10">
      <c r="A4089" s="330">
        <f ca="1">IF(ISNUMBER(SEARCH($L$2,[1]Database!$A4089)),MAX($A$1:A4088)+1,0)</f>
        <v>4084</v>
      </c>
      <c r="B4089" s="625" t="str">
        <f>[1]Database!$A4089</f>
        <v>LD-LGM</v>
      </c>
      <c r="J4089" s="329" t="str">
        <f ca="1">IFERROR(VLOOKUP(ROWS($J$2:J4089),$A$2:$B$7000,2,0),"")</f>
        <v>RFB-GFI</v>
      </c>
    </row>
    <row r="4090" spans="1:10">
      <c r="A4090" s="330">
        <f ca="1">IF(ISNUMBER(SEARCH($L$2,[1]Database!$A4090)),MAX($A$1:A4089)+1,0)</f>
        <v>4085</v>
      </c>
      <c r="B4090" s="625" t="str">
        <f>[1]Database!$A4090</f>
        <v>LT-GN</v>
      </c>
      <c r="J4090" s="329" t="str">
        <f ca="1">IFERROR(VLOOKUP(ROWS($J$2:J4090),$A$2:$B$7000,2,0),"")</f>
        <v>GANG-10</v>
      </c>
    </row>
    <row r="4091" spans="1:10">
      <c r="A4091" s="330">
        <f ca="1">IF(ISNUMBER(SEARCH($L$2,[1]Database!$A4091)),MAX($A$1:A4090)+1,0)</f>
        <v>4086</v>
      </c>
      <c r="B4091" s="625" t="str">
        <f>[1]Database!$A4091</f>
        <v>RFB2GFI</v>
      </c>
      <c r="J4091" s="329" t="str">
        <f ca="1">IFERROR(VLOOKUP(ROWS($J$2:J4091),$A$2:$B$7000,2,0),"")</f>
        <v>DLBX-FSK</v>
      </c>
    </row>
    <row r="4092" spans="1:10">
      <c r="A4092" s="330">
        <f ca="1">IF(ISNUMBER(SEARCH($L$2,[1]Database!$A4092)),MAX($A$1:A4091)+1,0)</f>
        <v>4087</v>
      </c>
      <c r="B4092" s="625" t="str">
        <f>[1]Database!$A4092</f>
        <v>828GFITCAL</v>
      </c>
      <c r="J4092" s="329" t="str">
        <f ca="1">IFERROR(VLOOKUP(ROWS($J$2:J4092),$A$2:$B$7000,2,0),"")</f>
        <v>KA305</v>
      </c>
    </row>
    <row r="4093" spans="1:10">
      <c r="A4093" s="330">
        <f ca="1">IF(ISNUMBER(SEARCH($L$2,[1]Database!$A4093)),MAX($A$1:A4092)+1,0)</f>
        <v>4088</v>
      </c>
      <c r="B4093" s="625" t="str">
        <f>[1]Database!$A4093</f>
        <v>RFB-GFI</v>
      </c>
      <c r="J4093" s="329" t="str">
        <f ca="1">IFERROR(VLOOKUP(ROWS($J$2:J4093),$A$2:$B$7000,2,0),"")</f>
        <v>FI-4</v>
      </c>
    </row>
    <row r="4094" spans="1:10">
      <c r="A4094" s="330">
        <f ca="1">IF(ISNUMBER(SEARCH($L$2,[1]Database!$A4094)),MAX($A$1:A4093)+1,0)</f>
        <v>4089</v>
      </c>
      <c r="B4094" s="625" t="str">
        <f>[1]Database!$A4094</f>
        <v>GANG-10</v>
      </c>
      <c r="J4094" s="329" t="str">
        <f ca="1">IFERROR(VLOOKUP(ROWS($J$2:J4094),$A$2:$B$7000,2,0),"")</f>
        <v>FI-3</v>
      </c>
    </row>
    <row r="4095" spans="1:10">
      <c r="A4095" s="330">
        <f ca="1">IF(ISNUMBER(SEARCH($L$2,[1]Database!$A4095)),MAX($A$1:A4094)+1,0)</f>
        <v>4090</v>
      </c>
      <c r="B4095" s="625" t="str">
        <f>[1]Database!$A4095</f>
        <v>DLBX-FSK</v>
      </c>
      <c r="J4095" s="329" t="str">
        <f ca="1">IFERROR(VLOOKUP(ROWS($J$2:J4095),$A$2:$B$7000,2,0),"")</f>
        <v>FI-2</v>
      </c>
    </row>
    <row r="4096" spans="1:10">
      <c r="A4096" s="330">
        <f ca="1">IF(ISNUMBER(SEARCH($L$2,[1]Database!$A4096)),MAX($A$1:A4095)+1,0)</f>
        <v>4091</v>
      </c>
      <c r="B4096" s="625" t="str">
        <f>[1]Database!$A4096</f>
        <v>KA305</v>
      </c>
      <c r="J4096" s="329" t="str">
        <f ca="1">IFERROR(VLOOKUP(ROWS($J$2:J4096),$A$2:$B$7000,2,0),"")</f>
        <v>FPCTCAL</v>
      </c>
    </row>
    <row r="4097" spans="1:10">
      <c r="A4097" s="330">
        <f ca="1">IF(ISNUMBER(SEARCH($L$2,[1]Database!$A4097)),MAX($A$1:A4096)+1,0)</f>
        <v>4092</v>
      </c>
      <c r="B4097" s="625" t="str">
        <f>[1]Database!$A4097</f>
        <v>FI-4</v>
      </c>
      <c r="J4097" s="329" t="str">
        <f ca="1">IFERROR(VLOOKUP(ROWS($J$2:J4097),$A$2:$B$7000,2,0),"")</f>
        <v>FPCTCBK</v>
      </c>
    </row>
    <row r="4098" spans="1:10">
      <c r="A4098" s="330">
        <f ca="1">IF(ISNUMBER(SEARCH($L$2,[1]Database!$A4098)),MAX($A$1:A4097)+1,0)</f>
        <v>4093</v>
      </c>
      <c r="B4098" s="625" t="str">
        <f>[1]Database!$A4098</f>
        <v>FI-3</v>
      </c>
      <c r="J4098" s="329" t="str">
        <f ca="1">IFERROR(VLOOKUP(ROWS($J$2:J4098),$A$2:$B$7000,2,0),"")</f>
        <v>FPBTCBK</v>
      </c>
    </row>
    <row r="4099" spans="1:10">
      <c r="A4099" s="330">
        <f ca="1">IF(ISNUMBER(SEARCH($L$2,[1]Database!$A4099)),MAX($A$1:A4098)+1,0)</f>
        <v>4094</v>
      </c>
      <c r="B4099" s="625" t="str">
        <f>[1]Database!$A4099</f>
        <v>FI-2</v>
      </c>
      <c r="J4099" s="329" t="str">
        <f ca="1">IFERROR(VLOOKUP(ROWS($J$2:J4099),$A$2:$B$7000,2,0),"")</f>
        <v>FPBTCAL</v>
      </c>
    </row>
    <row r="4100" spans="1:10">
      <c r="A4100" s="330">
        <f ca="1">IF(ISNUMBER(SEARCH($L$2,[1]Database!$A4100)),MAX($A$1:A4099)+1,0)</f>
        <v>4095</v>
      </c>
      <c r="B4100" s="625" t="str">
        <f>[1]Database!$A4100</f>
        <v>FPCTCAL</v>
      </c>
      <c r="J4100" s="329" t="str">
        <f ca="1">IFERROR(VLOOKUP(ROWS($J$2:J4100),$A$2:$B$7000,2,0),"")</f>
        <v>5WLR</v>
      </c>
    </row>
    <row r="4101" spans="1:10">
      <c r="A4101" s="330">
        <f ca="1">IF(ISNUMBER(SEARCH($L$2,[1]Database!$A4101)),MAX($A$1:A4100)+1,0)</f>
        <v>4096</v>
      </c>
      <c r="B4101" s="625" t="str">
        <f>[1]Database!$A4101</f>
        <v>FPCTCBK</v>
      </c>
      <c r="J4101" s="329" t="str">
        <f ca="1">IFERROR(VLOOKUP(ROWS($J$2:J4101),$A$2:$B$7000,2,0),"")</f>
        <v>CBS-MRK-36R</v>
      </c>
    </row>
    <row r="4102" spans="1:10">
      <c r="A4102" s="330">
        <f ca="1">IF(ISNUMBER(SEARCH($L$2,[1]Database!$A4102)),MAX($A$1:A4101)+1,0)</f>
        <v>4097</v>
      </c>
      <c r="B4102" s="625" t="str">
        <f>[1]Database!$A4102</f>
        <v>FPBTCBK</v>
      </c>
      <c r="J4102" s="329" t="str">
        <f ca="1">IFERROR(VLOOKUP(ROWS($J$2:J4102),$A$2:$B$7000,2,0),"")</f>
        <v>CBS-WRK-32R</v>
      </c>
    </row>
    <row r="4103" spans="1:10">
      <c r="A4103" s="330">
        <f ca="1">IF(ISNUMBER(SEARCH($L$2,[1]Database!$A4103)),MAX($A$1:A4102)+1,0)</f>
        <v>4098</v>
      </c>
      <c r="B4103" s="625" t="str">
        <f>[1]Database!$A4103</f>
        <v>FPBTCAL</v>
      </c>
      <c r="J4103" s="329" t="str">
        <f ca="1">IFERROR(VLOOKUP(ROWS($J$2:J4103),$A$2:$B$7000,2,0),"")</f>
        <v>CBS-MRK-31R</v>
      </c>
    </row>
    <row r="4104" spans="1:10">
      <c r="A4104" s="330">
        <f ca="1">IF(ISNUMBER(SEARCH($L$2,[1]Database!$A4104)),MAX($A$1:A4103)+1,0)</f>
        <v>4099</v>
      </c>
      <c r="B4104" s="625" t="str">
        <f>[1]Database!$A4104</f>
        <v>5WLR</v>
      </c>
      <c r="J4104" s="329" t="str">
        <f ca="1">IFERROR(VLOOKUP(ROWS($J$2:J4104),$A$2:$B$7000,2,0),"")</f>
        <v>CBS-WRK-27R</v>
      </c>
    </row>
    <row r="4105" spans="1:10">
      <c r="A4105" s="330">
        <f ca="1">IF(ISNUMBER(SEARCH($L$2,[1]Database!$A4105)),MAX($A$1:A4104)+1,0)</f>
        <v>4100</v>
      </c>
      <c r="B4105" s="625" t="str">
        <f>[1]Database!$A4105</f>
        <v>CBS-MRK-36R</v>
      </c>
      <c r="J4105" s="329" t="str">
        <f ca="1">IFERROR(VLOOKUP(ROWS($J$2:J4105),$A$2:$B$7000,2,0),"")</f>
        <v>CBS-5-26R</v>
      </c>
    </row>
    <row r="4106" spans="1:10">
      <c r="A4106" s="330">
        <f ca="1">IF(ISNUMBER(SEARCH($L$2,[1]Database!$A4106)),MAX($A$1:A4105)+1,0)</f>
        <v>4101</v>
      </c>
      <c r="B4106" s="625" t="str">
        <f>[1]Database!$A4106</f>
        <v>CBS-WRK-32R</v>
      </c>
      <c r="J4106" s="329" t="str">
        <f ca="1">IFERROR(VLOOKUP(ROWS($J$2:J4106),$A$2:$B$7000,2,0),"")</f>
        <v>CBS-MRK-26R</v>
      </c>
    </row>
    <row r="4107" spans="1:10">
      <c r="A4107" s="330">
        <f ca="1">IF(ISNUMBER(SEARCH($L$2,[1]Database!$A4107)),MAX($A$1:A4106)+1,0)</f>
        <v>4102</v>
      </c>
      <c r="B4107" s="625" t="str">
        <f>[1]Database!$A4107</f>
        <v>CBS-MRK-31R</v>
      </c>
      <c r="J4107" s="329" t="str">
        <f ca="1">IFERROR(VLOOKUP(ROWS($J$2:J4107),$A$2:$B$7000,2,0),"")</f>
        <v>CBS-ERK-25R</v>
      </c>
    </row>
    <row r="4108" spans="1:10">
      <c r="A4108" s="330">
        <f ca="1">IF(ISNUMBER(SEARCH($L$2,[1]Database!$A4108)),MAX($A$1:A4107)+1,0)</f>
        <v>4103</v>
      </c>
      <c r="B4108" s="625" t="str">
        <f>[1]Database!$A4108</f>
        <v>CBS-WRK-27R</v>
      </c>
      <c r="J4108" s="329" t="str">
        <f ca="1">IFERROR(VLOOKUP(ROWS($J$2:J4108),$A$2:$B$7000,2,0),"")</f>
        <v>CBS-5R</v>
      </c>
    </row>
    <row r="4109" spans="1:10">
      <c r="A4109" s="330">
        <f ca="1">IF(ISNUMBER(SEARCH($L$2,[1]Database!$A4109)),MAX($A$1:A4108)+1,0)</f>
        <v>4104</v>
      </c>
      <c r="B4109" s="625" t="str">
        <f>[1]Database!$A4109</f>
        <v>CBS-5-26R</v>
      </c>
      <c r="J4109" s="329" t="str">
        <f ca="1">IFERROR(VLOOKUP(ROWS($J$2:J4109),$A$2:$B$7000,2,0),"")</f>
        <v>CBS-ERK-20R</v>
      </c>
    </row>
    <row r="4110" spans="1:10">
      <c r="A4110" s="330">
        <f ca="1">IF(ISNUMBER(SEARCH($L$2,[1]Database!$A4110)),MAX($A$1:A4109)+1,0)</f>
        <v>4105</v>
      </c>
      <c r="B4110" s="625" t="str">
        <f>[1]Database!$A4110</f>
        <v>CBS-MRK-26R</v>
      </c>
      <c r="J4110" s="329" t="str">
        <f ca="1">IFERROR(VLOOKUP(ROWS($J$2:J4110),$A$2:$B$7000,2,0),"")</f>
        <v>5WR</v>
      </c>
    </row>
    <row r="4111" spans="1:10">
      <c r="A4111" s="330">
        <f ca="1">IF(ISNUMBER(SEARCH($L$2,[1]Database!$A4111)),MAX($A$1:A4110)+1,0)</f>
        <v>4106</v>
      </c>
      <c r="B4111" s="625" t="str">
        <f>[1]Database!$A4111</f>
        <v>CBS-ERK-25R</v>
      </c>
      <c r="J4111" s="329" t="str">
        <f ca="1">IFERROR(VLOOKUP(ROWS($J$2:J4111),$A$2:$B$7000,2,0),"")</f>
        <v>V2411FO</v>
      </c>
    </row>
    <row r="4112" spans="1:10">
      <c r="A4112" s="330">
        <f ca="1">IF(ISNUMBER(SEARCH($L$2,[1]Database!$A4112)),MAX($A$1:A4111)+1,0)</f>
        <v>4107</v>
      </c>
      <c r="B4112" s="625" t="str">
        <f>[1]Database!$A4112</f>
        <v>CBS-5R</v>
      </c>
      <c r="J4112" s="329" t="str">
        <f ca="1">IFERROR(VLOOKUP(ROWS($J$2:J4112),$A$2:$B$7000,2,0),"")</f>
        <v>FWS</v>
      </c>
    </row>
    <row r="4113" spans="1:10">
      <c r="A4113" s="330">
        <f ca="1">IF(ISNUMBER(SEARCH($L$2,[1]Database!$A4113)),MAX($A$1:A4112)+1,0)</f>
        <v>4108</v>
      </c>
      <c r="B4113" s="625" t="str">
        <f>[1]Database!$A4113</f>
        <v>CBS-ERK-20R</v>
      </c>
      <c r="J4113" s="329" t="str">
        <f ca="1">IFERROR(VLOOKUP(ROWS($J$2:J4113),$A$2:$B$7000,2,0),"")</f>
        <v>DVFD-44</v>
      </c>
    </row>
    <row r="4114" spans="1:10">
      <c r="A4114" s="330">
        <f ca="1">IF(ISNUMBER(SEARCH($L$2,[1]Database!$A4114)),MAX($A$1:A4113)+1,0)</f>
        <v>4109</v>
      </c>
      <c r="B4114" s="625" t="str">
        <f>[1]Database!$A4114</f>
        <v>5WR</v>
      </c>
      <c r="J4114" s="329" t="str">
        <f ca="1">IFERROR(VLOOKUP(ROWS($J$2:J4114),$A$2:$B$7000,2,0),"")</f>
        <v>KO-FILTER3</v>
      </c>
    </row>
    <row r="4115" spans="1:10">
      <c r="A4115" s="330">
        <f ca="1">IF(ISNUMBER(SEARCH($L$2,[1]Database!$A4115)),MAX($A$1:A4114)+1,0)</f>
        <v>4110</v>
      </c>
      <c r="B4115" s="625" t="str">
        <f>[1]Database!$A4115</f>
        <v>V2411FO</v>
      </c>
      <c r="J4115" s="329" t="str">
        <f ca="1">IFERROR(VLOOKUP(ROWS($J$2:J4115),$A$2:$B$7000,2,0),"")</f>
        <v>UNIV6</v>
      </c>
    </row>
    <row r="4116" spans="1:10">
      <c r="A4116" s="330">
        <f ca="1">IF(ISNUMBER(SEARCH($L$2,[1]Database!$A4116)),MAX($A$1:A4115)+1,0)</f>
        <v>4111</v>
      </c>
      <c r="B4116" s="625" t="str">
        <f>[1]Database!$A4116</f>
        <v>FWS</v>
      </c>
      <c r="J4116" s="329" t="str">
        <f ca="1">IFERROR(VLOOKUP(ROWS($J$2:J4116),$A$2:$B$7000,2,0),"")</f>
        <v>UNIV4</v>
      </c>
    </row>
    <row r="4117" spans="1:10">
      <c r="A4117" s="330">
        <f ca="1">IF(ISNUMBER(SEARCH($L$2,[1]Database!$A4117)),MAX($A$1:A4116)+1,0)</f>
        <v>4112</v>
      </c>
      <c r="B4117" s="625" t="str">
        <f>[1]Database!$A4117</f>
        <v>DVFD-44</v>
      </c>
      <c r="J4117" s="329" t="str">
        <f ca="1">IFERROR(VLOOKUP(ROWS($J$2:J4117),$A$2:$B$7000,2,0),"")</f>
        <v>UNIV3</v>
      </c>
    </row>
    <row r="4118" spans="1:10">
      <c r="A4118" s="330">
        <f ca="1">IF(ISNUMBER(SEARCH($L$2,[1]Database!$A4118)),MAX($A$1:A4117)+1,0)</f>
        <v>4113</v>
      </c>
      <c r="B4118" s="625" t="str">
        <f>[1]Database!$A4118</f>
        <v>KO-FILTER3</v>
      </c>
      <c r="J4118" s="329" t="str">
        <f ca="1">IFERROR(VLOOKUP(ROWS($J$2:J4118),$A$2:$B$7000,2,0),"")</f>
        <v>UNIV2</v>
      </c>
    </row>
    <row r="4119" spans="1:10">
      <c r="A4119" s="330">
        <f ca="1">IF(ISNUMBER(SEARCH($L$2,[1]Database!$A4119)),MAX($A$1:A4118)+1,0)</f>
        <v>4114</v>
      </c>
      <c r="B4119" s="625" t="str">
        <f>[1]Database!$A4119</f>
        <v>UNIV6</v>
      </c>
      <c r="J4119" s="329" t="str">
        <f ca="1">IFERROR(VLOOKUP(ROWS($J$2:J4119),$A$2:$B$7000,2,0),"")</f>
        <v>UNIV1</v>
      </c>
    </row>
    <row r="4120" spans="1:10">
      <c r="A4120" s="330">
        <f ca="1">IF(ISNUMBER(SEARCH($L$2,[1]Database!$A4120)),MAX($A$1:A4119)+1,0)</f>
        <v>4115</v>
      </c>
      <c r="B4120" s="625" t="str">
        <f>[1]Database!$A4120</f>
        <v>UNIV4</v>
      </c>
      <c r="J4120" s="329" t="str">
        <f ca="1">IFERROR(VLOOKUP(ROWS($J$2:J4120),$A$2:$B$7000,2,0),"")</f>
        <v>FC-CFRD</v>
      </c>
    </row>
    <row r="4121" spans="1:10">
      <c r="A4121" s="330">
        <f ca="1">IF(ISNUMBER(SEARCH($L$2,[1]Database!$A4121)),MAX($A$1:A4120)+1,0)</f>
        <v>4116</v>
      </c>
      <c r="B4121" s="625" t="str">
        <f>[1]Database!$A4121</f>
        <v>UNIV3</v>
      </c>
      <c r="J4121" s="329" t="str">
        <f ca="1">IFERROR(VLOOKUP(ROWS($J$2:J4121),$A$2:$B$7000,2,0),"")</f>
        <v>RSH4A2S AUTONOMIC CONTROLS MMS2</v>
      </c>
    </row>
    <row r="4122" spans="1:10">
      <c r="A4122" s="330">
        <f ca="1">IF(ISNUMBER(SEARCH($L$2,[1]Database!$A4122)),MAX($A$1:A4121)+1,0)</f>
        <v>4117</v>
      </c>
      <c r="B4122" s="625" t="str">
        <f>[1]Database!$A4122</f>
        <v>UNIV2</v>
      </c>
      <c r="J4122" s="329" t="str">
        <f ca="1">IFERROR(VLOOKUP(ROWS($J$2:J4122),$A$2:$B$7000,2,0),"")</f>
        <v>RFB6EXT</v>
      </c>
    </row>
    <row r="4123" spans="1:10">
      <c r="A4123" s="330">
        <f ca="1">IF(ISNUMBER(SEARCH($L$2,[1]Database!$A4123)),MAX($A$1:A4122)+1,0)</f>
        <v>4118</v>
      </c>
      <c r="B4123" s="625" t="str">
        <f>[1]Database!$A4123</f>
        <v>UNIV1</v>
      </c>
      <c r="J4123" s="329" t="str">
        <f ca="1">IFERROR(VLOOKUP(ROWS($J$2:J4123),$A$2:$B$7000,2,0),"")</f>
        <v>RFB2EXT</v>
      </c>
    </row>
    <row r="4124" spans="1:10">
      <c r="A4124" s="330">
        <f ca="1">IF(ISNUMBER(SEARCH($L$2,[1]Database!$A4124)),MAX($A$1:A4123)+1,0)</f>
        <v>4119</v>
      </c>
      <c r="B4124" s="625" t="str">
        <f>[1]Database!$A4124</f>
        <v>FC-CFRD</v>
      </c>
      <c r="J4124" s="329" t="str">
        <f ca="1">IFERROR(VLOOKUP(ROWS($J$2:J4124),$A$2:$B$7000,2,0),"")</f>
        <v>V2418FO</v>
      </c>
    </row>
    <row r="4125" spans="1:10">
      <c r="A4125" s="330">
        <f ca="1">IF(ISNUMBER(SEARCH($L$2,[1]Database!$A4125)),MAX($A$1:A4124)+1,0)</f>
        <v>4120</v>
      </c>
      <c r="B4125" s="625" t="str">
        <f>[1]Database!$A4125</f>
        <v>RSH4A2S AUTONOMIC CONTROLS MMS2</v>
      </c>
      <c r="J4125" s="329" t="str">
        <f ca="1">IFERROR(VLOOKUP(ROWS($J$2:J4125),$A$2:$B$7000,2,0),"")</f>
        <v>EFB610BTCBK</v>
      </c>
    </row>
    <row r="4126" spans="1:10">
      <c r="A4126" s="330">
        <f ca="1">IF(ISNUMBER(SEARCH($L$2,[1]Database!$A4126)),MAX($A$1:A4125)+1,0)</f>
        <v>4121</v>
      </c>
      <c r="B4126" s="625" t="str">
        <f>[1]Database!$A4126</f>
        <v>RFB6EXT</v>
      </c>
      <c r="J4126" s="329" t="str">
        <f ca="1">IFERROR(VLOOKUP(ROWS($J$2:J4126),$A$2:$B$7000,2,0),"")</f>
        <v>EFB610BTCNK</v>
      </c>
    </row>
    <row r="4127" spans="1:10">
      <c r="A4127" s="330">
        <f ca="1">IF(ISNUMBER(SEARCH($L$2,[1]Database!$A4127)),MAX($A$1:A4126)+1,0)</f>
        <v>4122</v>
      </c>
      <c r="B4127" s="625" t="str">
        <f>[1]Database!$A4127</f>
        <v>RFB2EXT</v>
      </c>
      <c r="J4127" s="329" t="str">
        <f ca="1">IFERROR(VLOOKUP(ROWS($J$2:J4127),$A$2:$B$7000,2,0),"")</f>
        <v>EFB8S-23GMB</v>
      </c>
    </row>
    <row r="4128" spans="1:10">
      <c r="A4128" s="330">
        <f ca="1">IF(ISNUMBER(SEARCH($L$2,[1]Database!$A4128)),MAX($A$1:A4127)+1,0)</f>
        <v>4123</v>
      </c>
      <c r="B4128" s="625" t="str">
        <f>[1]Database!$A4128</f>
        <v>V2418FO</v>
      </c>
      <c r="J4128" s="329" t="str">
        <f ca="1">IFERROR(VLOOKUP(ROWS($J$2:J4128),$A$2:$B$7000,2,0),"")</f>
        <v>EFB8S-22GMB</v>
      </c>
    </row>
    <row r="4129" spans="1:10">
      <c r="A4129" s="330">
        <f ca="1">IF(ISNUMBER(SEARCH($L$2,[1]Database!$A4129)),MAX($A$1:A4128)+1,0)</f>
        <v>4124</v>
      </c>
      <c r="B4129" s="625" t="str">
        <f>[1]Database!$A4129</f>
        <v>EFB610BTCBK</v>
      </c>
      <c r="J4129" s="329" t="str">
        <f ca="1">IFERROR(VLOOKUP(ROWS($J$2:J4129),$A$2:$B$7000,2,0),"")</f>
        <v>EFB610CTCBK</v>
      </c>
    </row>
    <row r="4130" spans="1:10">
      <c r="A4130" s="330">
        <f ca="1">IF(ISNUMBER(SEARCH($L$2,[1]Database!$A4130)),MAX($A$1:A4129)+1,0)</f>
        <v>4125</v>
      </c>
      <c r="B4130" s="625" t="str">
        <f>[1]Database!$A4130</f>
        <v>EFB610BTCNK</v>
      </c>
      <c r="J4130" s="329" t="str">
        <f ca="1">IFERROR(VLOOKUP(ROWS($J$2:J4130),$A$2:$B$7000,2,0),"")</f>
        <v>EFB610CTCNK</v>
      </c>
    </row>
    <row r="4131" spans="1:10">
      <c r="A4131" s="330">
        <f ca="1">IF(ISNUMBER(SEARCH($L$2,[1]Database!$A4131)),MAX($A$1:A4130)+1,0)</f>
        <v>4126</v>
      </c>
      <c r="B4131" s="625" t="str">
        <f>[1]Database!$A4131</f>
        <v>EFB8S-23GMB</v>
      </c>
      <c r="J4131" s="329" t="str">
        <f ca="1">IFERROR(VLOOKUP(ROWS($J$2:J4131),$A$2:$B$7000,2,0),"")</f>
        <v>EFB10-MAAP</v>
      </c>
    </row>
    <row r="4132" spans="1:10">
      <c r="A4132" s="330">
        <f ca="1">IF(ISNUMBER(SEARCH($L$2,[1]Database!$A4132)),MAX($A$1:A4131)+1,0)</f>
        <v>4127</v>
      </c>
      <c r="B4132" s="625" t="str">
        <f>[1]Database!$A4132</f>
        <v>EFB8S-22GMB</v>
      </c>
      <c r="J4132" s="329" t="str">
        <f ca="1">IFERROR(VLOOKUP(ROWS($J$2:J4132),$A$2:$B$7000,2,0),"")</f>
        <v>EFB10-AAP</v>
      </c>
    </row>
    <row r="4133" spans="1:10">
      <c r="A4133" s="330">
        <f ca="1">IF(ISNUMBER(SEARCH($L$2,[1]Database!$A4133)),MAX($A$1:A4132)+1,0)</f>
        <v>4128</v>
      </c>
      <c r="B4133" s="625" t="str">
        <f>[1]Database!$A4133</f>
        <v>EFB610CTCBK</v>
      </c>
      <c r="J4133" s="329" t="str">
        <f ca="1">IFERROR(VLOOKUP(ROWS($J$2:J4133),$A$2:$B$7000,2,0),"")</f>
        <v>ERK-VT</v>
      </c>
    </row>
    <row r="4134" spans="1:10">
      <c r="A4134" s="330">
        <f ca="1">IF(ISNUMBER(SEARCH($L$2,[1]Database!$A4134)),MAX($A$1:A4133)+1,0)</f>
        <v>4129</v>
      </c>
      <c r="B4134" s="625" t="str">
        <f>[1]Database!$A4134</f>
        <v>EFB610CTCNK</v>
      </c>
      <c r="J4134" s="329" t="str">
        <f ca="1">IFERROR(VLOOKUP(ROWS($J$2:J4134),$A$2:$B$7000,2,0),"")</f>
        <v>ERK-ST</v>
      </c>
    </row>
    <row r="4135" spans="1:10">
      <c r="A4135" s="330">
        <f ca="1">IF(ISNUMBER(SEARCH($L$2,[1]Database!$A4135)),MAX($A$1:A4134)+1,0)</f>
        <v>4130</v>
      </c>
      <c r="B4135" s="625" t="str">
        <f>[1]Database!$A4135</f>
        <v>EFB10-MAAP</v>
      </c>
      <c r="J4135" s="329" t="str">
        <f ca="1">IFERROR(VLOOKUP(ROWS($J$2:J4135),$A$2:$B$7000,2,0),"")</f>
        <v>ERK-LVT</v>
      </c>
    </row>
    <row r="4136" spans="1:10">
      <c r="A4136" s="330">
        <f ca="1">IF(ISNUMBER(SEARCH($L$2,[1]Database!$A4136)),MAX($A$1:A4135)+1,0)</f>
        <v>4131</v>
      </c>
      <c r="B4136" s="625" t="str">
        <f>[1]Database!$A4136</f>
        <v>EFB10-AAP</v>
      </c>
      <c r="J4136" s="329" t="str">
        <f ca="1">IFERROR(VLOOKUP(ROWS($J$2:J4136),$A$2:$B$7000,2,0),"")</f>
        <v>ERK-4FT</v>
      </c>
    </row>
    <row r="4137" spans="1:10">
      <c r="A4137" s="330">
        <f ca="1">IF(ISNUMBER(SEARCH($L$2,[1]Database!$A4137)),MAX($A$1:A4136)+1,0)</f>
        <v>4132</v>
      </c>
      <c r="B4137" s="625" t="str">
        <f>[1]Database!$A4137</f>
        <v>ERK-VT</v>
      </c>
      <c r="J4137" s="329" t="str">
        <f ca="1">IFERROR(VLOOKUP(ROWS($J$2:J4137),$A$2:$B$7000,2,0),"")</f>
        <v>ERK-10FT</v>
      </c>
    </row>
    <row r="4138" spans="1:10">
      <c r="A4138" s="330">
        <f ca="1">IF(ISNUMBER(SEARCH($L$2,[1]Database!$A4138)),MAX($A$1:A4137)+1,0)</f>
        <v>4133</v>
      </c>
      <c r="B4138" s="625" t="str">
        <f>[1]Database!$A4138</f>
        <v>ERK-ST</v>
      </c>
      <c r="J4138" s="329" t="str">
        <f ca="1">IFERROR(VLOOKUP(ROWS($J$2:J4138),$A$2:$B$7000,2,0),"")</f>
        <v>ERK-VRD-44</v>
      </c>
    </row>
    <row r="4139" spans="1:10">
      <c r="A4139" s="330">
        <f ca="1">IF(ISNUMBER(SEARCH($L$2,[1]Database!$A4139)),MAX($A$1:A4138)+1,0)</f>
        <v>4134</v>
      </c>
      <c r="B4139" s="625" t="str">
        <f>[1]Database!$A4139</f>
        <v>ERK-LVT</v>
      </c>
      <c r="J4139" s="329" t="str">
        <f ca="1">IFERROR(VLOOKUP(ROWS($J$2:J4139),$A$2:$B$7000,2,0),"")</f>
        <v>ERK-VRD-40</v>
      </c>
    </row>
    <row r="4140" spans="1:10">
      <c r="A4140" s="330">
        <f ca="1">IF(ISNUMBER(SEARCH($L$2,[1]Database!$A4140)),MAX($A$1:A4139)+1,0)</f>
        <v>4135</v>
      </c>
      <c r="B4140" s="625" t="str">
        <f>[1]Database!$A4140</f>
        <v>ERK-4FT</v>
      </c>
      <c r="J4140" s="329" t="str">
        <f ca="1">IFERROR(VLOOKUP(ROWS($J$2:J4140),$A$2:$B$7000,2,0),"")</f>
        <v>ERK-VRD-35</v>
      </c>
    </row>
    <row r="4141" spans="1:10">
      <c r="A4141" s="330">
        <f ca="1">IF(ISNUMBER(SEARCH($L$2,[1]Database!$A4141)),MAX($A$1:A4140)+1,0)</f>
        <v>4136</v>
      </c>
      <c r="B4141" s="625" t="str">
        <f>[1]Database!$A4141</f>
        <v>ERK-10FT</v>
      </c>
      <c r="J4141" s="329" t="str">
        <f ca="1">IFERROR(VLOOKUP(ROWS($J$2:J4141),$A$2:$B$7000,2,0),"")</f>
        <v>ERK-VRD-27</v>
      </c>
    </row>
    <row r="4142" spans="1:10">
      <c r="A4142" s="330">
        <f ca="1">IF(ISNUMBER(SEARCH($L$2,[1]Database!$A4142)),MAX($A$1:A4141)+1,0)</f>
        <v>4137</v>
      </c>
      <c r="B4142" s="625" t="str">
        <f>[1]Database!$A4142</f>
        <v>ERK-VRD-44</v>
      </c>
      <c r="J4142" s="329" t="str">
        <f ca="1">IFERROR(VLOOKUP(ROWS($J$2:J4142),$A$2:$B$7000,2,0),"")</f>
        <v>ERK-VRD-21</v>
      </c>
    </row>
    <row r="4143" spans="1:10">
      <c r="A4143" s="330">
        <f ca="1">IF(ISNUMBER(SEARCH($L$2,[1]Database!$A4143)),MAX($A$1:A4142)+1,0)</f>
        <v>4138</v>
      </c>
      <c r="B4143" s="625" t="str">
        <f>[1]Database!$A4143</f>
        <v>ERK-VRD-40</v>
      </c>
      <c r="J4143" s="329" t="str">
        <f ca="1">IFERROR(VLOOKUP(ROWS($J$2:J4143),$A$2:$B$7000,2,0),"")</f>
        <v>ERK-VRD-18</v>
      </c>
    </row>
    <row r="4144" spans="1:10">
      <c r="A4144" s="330">
        <f ca="1">IF(ISNUMBER(SEARCH($L$2,[1]Database!$A4144)),MAX($A$1:A4143)+1,0)</f>
        <v>4139</v>
      </c>
      <c r="B4144" s="625" t="str">
        <f>[1]Database!$A4144</f>
        <v>ERK-VRD-35</v>
      </c>
      <c r="J4144" s="329" t="str">
        <f ca="1">IFERROR(VLOOKUP(ROWS($J$2:J4144),$A$2:$B$7000,2,0),"")</f>
        <v>CK-45E</v>
      </c>
    </row>
    <row r="4145" spans="1:10">
      <c r="A4145" s="330">
        <f ca="1">IF(ISNUMBER(SEARCH($L$2,[1]Database!$A4145)),MAX($A$1:A4144)+1,0)</f>
        <v>4140</v>
      </c>
      <c r="B4145" s="625" t="str">
        <f>[1]Database!$A4145</f>
        <v>ERK-VRD-27</v>
      </c>
      <c r="J4145" s="329" t="str">
        <f ca="1">IFERROR(VLOOKUP(ROWS($J$2:J4145),$A$2:$B$7000,2,0),"")</f>
        <v>2ELCO90</v>
      </c>
    </row>
    <row r="4146" spans="1:10">
      <c r="A4146" s="330">
        <f ca="1">IF(ISNUMBER(SEARCH($L$2,[1]Database!$A4146)),MAX($A$1:A4145)+1,0)</f>
        <v>4141</v>
      </c>
      <c r="B4146" s="625" t="str">
        <f>[1]Database!$A4146</f>
        <v>ERK-VRD-21</v>
      </c>
      <c r="J4146" s="329" t="str">
        <f ca="1">IFERROR(VLOOKUP(ROWS($J$2:J4146),$A$2:$B$7000,2,0),"")</f>
        <v>2ELCO56</v>
      </c>
    </row>
    <row r="4147" spans="1:10">
      <c r="A4147" s="330">
        <f ca="1">IF(ISNUMBER(SEARCH($L$2,[1]Database!$A4147)),MAX($A$1:A4146)+1,0)</f>
        <v>4142</v>
      </c>
      <c r="B4147" s="625" t="str">
        <f>[1]Database!$A4147</f>
        <v>ERK-VRD-18</v>
      </c>
      <c r="J4147" s="329" t="str">
        <f ca="1">IFERROR(VLOOKUP(ROWS($J$2:J4147),$A$2:$B$7000,2,0),"")</f>
        <v>2ELCO38</v>
      </c>
    </row>
    <row r="4148" spans="1:10">
      <c r="A4148" s="330">
        <f ca="1">IF(ISNUMBER(SEARCH($L$2,[1]Database!$A4148)),MAX($A$1:A4147)+1,0)</f>
        <v>4143</v>
      </c>
      <c r="B4148" s="625" t="str">
        <f>[1]Database!$A4148</f>
        <v>CK-45E</v>
      </c>
      <c r="J4148" s="329" t="str">
        <f ca="1">IFERROR(VLOOKUP(ROWS($J$2:J4148),$A$2:$B$7000,2,0),"")</f>
        <v>1ELCO90</v>
      </c>
    </row>
    <row r="4149" spans="1:10">
      <c r="A4149" s="330">
        <f ca="1">IF(ISNUMBER(SEARCH($L$2,[1]Database!$A4149)),MAX($A$1:A4148)+1,0)</f>
        <v>4144</v>
      </c>
      <c r="B4149" s="625" t="str">
        <f>[1]Database!$A4149</f>
        <v>2ELCO90</v>
      </c>
      <c r="J4149" s="329" t="str">
        <f ca="1">IFERROR(VLOOKUP(ROWS($J$2:J4149),$A$2:$B$7000,2,0),"")</f>
        <v>1ELCO56</v>
      </c>
    </row>
    <row r="4150" spans="1:10">
      <c r="A4150" s="330">
        <f ca="1">IF(ISNUMBER(SEARCH($L$2,[1]Database!$A4150)),MAX($A$1:A4149)+1,0)</f>
        <v>4145</v>
      </c>
      <c r="B4150" s="625" t="str">
        <f>[1]Database!$A4150</f>
        <v>2ELCO56</v>
      </c>
      <c r="J4150" s="329" t="str">
        <f ca="1">IFERROR(VLOOKUP(ROWS($J$2:J4150),$A$2:$B$7000,2,0),"")</f>
        <v>1ELCO38</v>
      </c>
    </row>
    <row r="4151" spans="1:10">
      <c r="A4151" s="330">
        <f ca="1">IF(ISNUMBER(SEARCH($L$2,[1]Database!$A4151)),MAX($A$1:A4150)+1,0)</f>
        <v>4146</v>
      </c>
      <c r="B4151" s="625" t="str">
        <f>[1]Database!$A4151</f>
        <v>2ELCO38</v>
      </c>
      <c r="J4151" s="329" t="str">
        <f ca="1">IFERROR(VLOOKUP(ROWS($J$2:J4151),$A$2:$B$7000,2,0),"")</f>
        <v>1ELCO120</v>
      </c>
    </row>
    <row r="4152" spans="1:10">
      <c r="A4152" s="330">
        <f ca="1">IF(ISNUMBER(SEARCH($L$2,[1]Database!$A4152)),MAX($A$1:A4151)+1,0)</f>
        <v>4147</v>
      </c>
      <c r="B4152" s="625" t="str">
        <f>[1]Database!$A4152</f>
        <v>1ELCO90</v>
      </c>
      <c r="J4152" s="329" t="str">
        <f ca="1">IFERROR(VLOOKUP(ROWS($J$2:J4152),$A$2:$B$7000,2,0),"")</f>
        <v>EGR-ACCB</v>
      </c>
    </row>
    <row r="4153" spans="1:10">
      <c r="A4153" s="330">
        <f ca="1">IF(ISNUMBER(SEARCH($L$2,[1]Database!$A4153)),MAX($A$1:A4152)+1,0)</f>
        <v>4148</v>
      </c>
      <c r="B4153" s="625" t="str">
        <f>[1]Database!$A4153</f>
        <v>1ELCO56</v>
      </c>
      <c r="J4153" s="329" t="str">
        <f ca="1">IFERROR(VLOOKUP(ROWS($J$2:J4153),$A$2:$B$7000,2,0),"")</f>
        <v>EFB10-DEC</v>
      </c>
    </row>
    <row r="4154" spans="1:10">
      <c r="A4154" s="330">
        <f ca="1">IF(ISNUMBER(SEARCH($L$2,[1]Database!$A4154)),MAX($A$1:A4153)+1,0)</f>
        <v>4149</v>
      </c>
      <c r="B4154" s="625" t="str">
        <f>[1]Database!$A4154</f>
        <v>1ELCO38</v>
      </c>
      <c r="J4154" s="329" t="str">
        <f ca="1">IFERROR(VLOOKUP(ROWS($J$2:J4154),$A$2:$B$7000,2,0),"")</f>
        <v>DWRSR-ZL</v>
      </c>
    </row>
    <row r="4155" spans="1:10">
      <c r="A4155" s="330">
        <f ca="1">IF(ISNUMBER(SEARCH($L$2,[1]Database!$A4155)),MAX($A$1:A4154)+1,0)</f>
        <v>4150</v>
      </c>
      <c r="B4155" s="625" t="str">
        <f>[1]Database!$A4155</f>
        <v>1ELCO120</v>
      </c>
      <c r="J4155" s="329" t="str">
        <f ca="1">IFERROR(VLOOKUP(ROWS($J$2:J4155),$A$2:$B$7000,2,0),"")</f>
        <v>DWR-24-26</v>
      </c>
    </row>
    <row r="4156" spans="1:10">
      <c r="A4156" s="330">
        <f ca="1">IF(ISNUMBER(SEARCH($L$2,[1]Database!$A4156)),MAX($A$1:A4155)+1,0)</f>
        <v>4151</v>
      </c>
      <c r="B4156" s="625" t="str">
        <f>[1]Database!$A4156</f>
        <v>EGR-ACCB</v>
      </c>
      <c r="J4156" s="329" t="str">
        <f ca="1">IFERROR(VLOOKUP(ROWS($J$2:J4156),$A$2:$B$7000,2,0),"")</f>
        <v>DWR-CVR</v>
      </c>
    </row>
    <row r="4157" spans="1:10">
      <c r="A4157" s="330">
        <f ca="1">IF(ISNUMBER(SEARCH($L$2,[1]Database!$A4157)),MAX($A$1:A4156)+1,0)</f>
        <v>4152</v>
      </c>
      <c r="B4157" s="625" t="str">
        <f>[1]Database!$A4157</f>
        <v>EFB10-DEC</v>
      </c>
      <c r="J4157" s="329" t="str">
        <f ca="1">IFERROR(VLOOKUP(ROWS($J$2:J4157),$A$2:$B$7000,2,0),"")</f>
        <v>DLBX</v>
      </c>
    </row>
    <row r="4158" spans="1:10">
      <c r="A4158" s="330">
        <f ca="1">IF(ISNUMBER(SEARCH($L$2,[1]Database!$A4158)),MAX($A$1:A4157)+1,0)</f>
        <v>4153</v>
      </c>
      <c r="B4158" s="625" t="str">
        <f>[1]Database!$A4158</f>
        <v>DWRSR-ZL</v>
      </c>
      <c r="J4158" s="329" t="str">
        <f ca="1">IFERROR(VLOOKUP(ROWS($J$2:J4158),$A$2:$B$7000,2,0),"")</f>
        <v>DVDP</v>
      </c>
    </row>
    <row r="4159" spans="1:10">
      <c r="A4159" s="330">
        <f ca="1">IF(ISNUMBER(SEARCH($L$2,[1]Database!$A4159)),MAX($A$1:A4158)+1,0)</f>
        <v>4154</v>
      </c>
      <c r="B4159" s="625" t="str">
        <f>[1]Database!$A4159</f>
        <v>DWR-24-26</v>
      </c>
      <c r="J4159" s="329" t="str">
        <f ca="1">IFERROR(VLOOKUP(ROWS($J$2:J4159),$A$2:$B$7000,2,0),"")</f>
        <v>DVD</v>
      </c>
    </row>
    <row r="4160" spans="1:10">
      <c r="A4160" s="330">
        <f ca="1">IF(ISNUMBER(SEARCH($L$2,[1]Database!$A4160)),MAX($A$1:A4159)+1,0)</f>
        <v>4155</v>
      </c>
      <c r="B4160" s="625" t="str">
        <f>[1]Database!$A4160</f>
        <v>DWR-CVR</v>
      </c>
      <c r="J4160" s="329" t="str">
        <f ca="1">IFERROR(VLOOKUP(ROWS($J$2:J4160),$A$2:$B$7000,2,0),"")</f>
        <v>DUP2</v>
      </c>
    </row>
    <row r="4161" spans="1:10">
      <c r="A4161" s="330">
        <f ca="1">IF(ISNUMBER(SEARCH($L$2,[1]Database!$A4161)),MAX($A$1:A4160)+1,0)</f>
        <v>4156</v>
      </c>
      <c r="B4161" s="625" t="str">
        <f>[1]Database!$A4161</f>
        <v>DLBX</v>
      </c>
      <c r="J4161" s="329" t="str">
        <f ca="1">IFERROR(VLOOKUP(ROWS($J$2:J4161),$A$2:$B$7000,2,0),"")</f>
        <v>DUP1</v>
      </c>
    </row>
    <row r="4162" spans="1:10">
      <c r="A4162" s="330">
        <f ca="1">IF(ISNUMBER(SEARCH($L$2,[1]Database!$A4162)),MAX($A$1:A4161)+1,0)</f>
        <v>4157</v>
      </c>
      <c r="B4162" s="625" t="str">
        <f>[1]Database!$A4162</f>
        <v>DVDP</v>
      </c>
      <c r="J4162" s="329" t="str">
        <f ca="1">IFERROR(VLOOKUP(ROWS($J$2:J4162),$A$2:$B$7000,2,0),"")</f>
        <v>MW-DT</v>
      </c>
    </row>
    <row r="4163" spans="1:10">
      <c r="A4163" s="330">
        <f ca="1">IF(ISNUMBER(SEARCH($L$2,[1]Database!$A4163)),MAX($A$1:A4162)+1,0)</f>
        <v>4158</v>
      </c>
      <c r="B4163" s="625" t="str">
        <f>[1]Database!$A4163</f>
        <v>DVD</v>
      </c>
      <c r="J4163" s="329" t="str">
        <f ca="1">IFERROR(VLOOKUP(ROWS($J$2:J4163),$A$2:$B$7000,2,0),"")</f>
        <v>ERK-DT</v>
      </c>
    </row>
    <row r="4164" spans="1:10">
      <c r="A4164" s="330">
        <f ca="1">IF(ISNUMBER(SEARCH($L$2,[1]Database!$A4164)),MAX($A$1:A4163)+1,0)</f>
        <v>4159</v>
      </c>
      <c r="B4164" s="625" t="str">
        <f>[1]Database!$A4164</f>
        <v>DUP2</v>
      </c>
      <c r="J4164" s="329" t="str">
        <f ca="1">IFERROR(VLOOKUP(ROWS($J$2:J4164),$A$2:$B$7000,2,0),"")</f>
        <v>THERM-A</v>
      </c>
    </row>
    <row r="4165" spans="1:10">
      <c r="A4165" s="330">
        <f ca="1">IF(ISNUMBER(SEARCH($L$2,[1]Database!$A4165)),MAX($A$1:A4164)+1,0)</f>
        <v>4160</v>
      </c>
      <c r="B4165" s="625" t="str">
        <f>[1]Database!$A4165</f>
        <v>DUP1</v>
      </c>
      <c r="J4165" s="329" t="str">
        <f ca="1">IFERROR(VLOOKUP(ROWS($J$2:J4165),$A$2:$B$7000,2,0),"")</f>
        <v>D12-PS</v>
      </c>
    </row>
    <row r="4166" spans="1:10">
      <c r="A4166" s="330">
        <f ca="1">IF(ISNUMBER(SEARCH($L$2,[1]Database!$A4166)),MAX($A$1:A4165)+1,0)</f>
        <v>4161</v>
      </c>
      <c r="B4166" s="625" t="str">
        <f>[1]Database!$A4166</f>
        <v>MW-DT</v>
      </c>
      <c r="J4166" s="329" t="str">
        <f ca="1">IFERROR(VLOOKUP(ROWS($J$2:J4166),$A$2:$B$7000,2,0),"")</f>
        <v>D12-HM</v>
      </c>
    </row>
    <row r="4167" spans="1:10">
      <c r="A4167" s="330">
        <f ca="1">IF(ISNUMBER(SEARCH($L$2,[1]Database!$A4167)),MAX($A$1:A4166)+1,0)</f>
        <v>4162</v>
      </c>
      <c r="B4167" s="625" t="str">
        <f>[1]Database!$A4167</f>
        <v>ERK-DT</v>
      </c>
      <c r="J4167" s="329" t="str">
        <f ca="1">IFERROR(VLOOKUP(ROWS($J$2:J4167),$A$2:$B$7000,2,0),"")</f>
        <v>D12D-HM</v>
      </c>
    </row>
    <row r="4168" spans="1:10">
      <c r="A4168" s="330">
        <f ca="1">IF(ISNUMBER(SEARCH($L$2,[1]Database!$A4168)),MAX($A$1:A4167)+1,0)</f>
        <v>4163</v>
      </c>
      <c r="B4168" s="625" t="str">
        <f>[1]Database!$A4168</f>
        <v>THERM-A</v>
      </c>
      <c r="J4168" s="329" t="str">
        <f ca="1">IFERROR(VLOOKUP(ROWS($J$2:J4168),$A$2:$B$7000,2,0),"")</f>
        <v>D12D-PS</v>
      </c>
    </row>
    <row r="4169" spans="1:10">
      <c r="A4169" s="330">
        <f ca="1">IF(ISNUMBER(SEARCH($L$2,[1]Database!$A4169)),MAX($A$1:A4168)+1,0)</f>
        <v>4164</v>
      </c>
      <c r="B4169" s="625" t="str">
        <f>[1]Database!$A4169</f>
        <v>D12-PS</v>
      </c>
      <c r="J4169" s="329" t="str">
        <f ca="1">IFERROR(VLOOKUP(ROWS($J$2:J4169),$A$2:$B$7000,2,0),"")</f>
        <v>D12D-DC</v>
      </c>
    </row>
    <row r="4170" spans="1:10">
      <c r="A4170" s="330">
        <f ca="1">IF(ISNUMBER(SEARCH($L$2,[1]Database!$A4170)),MAX($A$1:A4169)+1,0)</f>
        <v>4165</v>
      </c>
      <c r="B4170" s="625" t="str">
        <f>[1]Database!$A4170</f>
        <v>D12-HM</v>
      </c>
      <c r="J4170" s="329" t="str">
        <f ca="1">IFERROR(VLOOKUP(ROWS($J$2:J4170),$A$2:$B$7000,2,0),"")</f>
        <v>DTRK-W</v>
      </c>
    </row>
    <row r="4171" spans="1:10">
      <c r="A4171" s="330">
        <f ca="1">IF(ISNUMBER(SEARCH($L$2,[1]Database!$A4171)),MAX($A$1:A4170)+1,0)</f>
        <v>4166</v>
      </c>
      <c r="B4171" s="625" t="str">
        <f>[1]Database!$A4171</f>
        <v>D12D-HM</v>
      </c>
      <c r="J4171" s="329" t="str">
        <f ca="1">IFERROR(VLOOKUP(ROWS($J$2:J4171),$A$2:$B$7000,2,0),"")</f>
        <v>DS4015-DV</v>
      </c>
    </row>
    <row r="4172" spans="1:10">
      <c r="A4172" s="330">
        <f ca="1">IF(ISNUMBER(SEARCH($L$2,[1]Database!$A4172)),MAX($A$1:A4171)+1,0)</f>
        <v>4167</v>
      </c>
      <c r="B4172" s="625" t="str">
        <f>[1]Database!$A4172</f>
        <v>D12D-PS</v>
      </c>
      <c r="J4172" s="329" t="str">
        <f ca="1">IFERROR(VLOOKUP(ROWS($J$2:J4172),$A$2:$B$7000,2,0),"")</f>
        <v>DS4047D-DV</v>
      </c>
    </row>
    <row r="4173" spans="1:10">
      <c r="A4173" s="330">
        <f ca="1">IF(ISNUMBER(SEARCH($L$2,[1]Database!$A4173)),MAX($A$1:A4172)+1,0)</f>
        <v>4168</v>
      </c>
      <c r="B4173" s="625" t="str">
        <f>[1]Database!$A4173</f>
        <v>D12D-DC</v>
      </c>
      <c r="J4173" s="329" t="str">
        <f ca="1">IFERROR(VLOOKUP(ROWS($J$2:J4173),$A$2:$B$7000,2,0),"")</f>
        <v>DS4047R-DV</v>
      </c>
    </row>
    <row r="4174" spans="1:10">
      <c r="A4174" s="330">
        <f ca="1">IF(ISNUMBER(SEARCH($L$2,[1]Database!$A4174)),MAX($A$1:A4173)+1,0)</f>
        <v>4169</v>
      </c>
      <c r="B4174" s="625" t="str">
        <f>[1]Database!$A4174</f>
        <v>DTRK-W</v>
      </c>
      <c r="J4174" s="329" t="str">
        <f ca="1">IFERROR(VLOOKUP(ROWS($J$2:J4174),$A$2:$B$7000,2,0),"")</f>
        <v>DS4017-DV</v>
      </c>
    </row>
    <row r="4175" spans="1:10">
      <c r="A4175" s="330">
        <f ca="1">IF(ISNUMBER(SEARCH($L$2,[1]Database!$A4175)),MAX($A$1:A4174)+1,0)</f>
        <v>4170</v>
      </c>
      <c r="B4175" s="625" t="str">
        <f>[1]Database!$A4175</f>
        <v>DS4015-DV</v>
      </c>
      <c r="J4175" s="329" t="str">
        <f ca="1">IFERROR(VLOOKUP(ROWS($J$2:J4175),$A$2:$B$7000,2,0),"")</f>
        <v>DS4011-DV</v>
      </c>
    </row>
    <row r="4176" spans="1:10">
      <c r="A4176" s="330">
        <f ca="1">IF(ISNUMBER(SEARCH($L$2,[1]Database!$A4176)),MAX($A$1:A4175)+1,0)</f>
        <v>4171</v>
      </c>
      <c r="B4176" s="625" t="str">
        <f>[1]Database!$A4176</f>
        <v>DS4047D-DV</v>
      </c>
      <c r="J4176" s="329" t="str">
        <f ca="1">IFERROR(VLOOKUP(ROWS($J$2:J4176),$A$2:$B$7000,2,0),"")</f>
        <v>DS4018-DV</v>
      </c>
    </row>
    <row r="4177" spans="1:10">
      <c r="A4177" s="330">
        <f ca="1">IF(ISNUMBER(SEARCH($L$2,[1]Database!$A4177)),MAX($A$1:A4176)+1,0)</f>
        <v>4172</v>
      </c>
      <c r="B4177" s="625" t="str">
        <f>[1]Database!$A4177</f>
        <v>DS4047R-DV</v>
      </c>
      <c r="J4177" s="329" t="str">
        <f ca="1">IFERROR(VLOOKUP(ROWS($J$2:J4177),$A$2:$B$7000,2,0),"")</f>
        <v>DSDWNU-DV</v>
      </c>
    </row>
    <row r="4178" spans="1:10">
      <c r="A4178" s="330">
        <f ca="1">IF(ISNUMBER(SEARCH($L$2,[1]Database!$A4178)),MAX($A$1:A4177)+1,0)</f>
        <v>4173</v>
      </c>
      <c r="B4178" s="625" t="str">
        <f>[1]Database!$A4178</f>
        <v>DS4017-DV</v>
      </c>
      <c r="J4178" s="329" t="str">
        <f ca="1">IFERROR(VLOOKUP(ROWS($J$2:J4178),$A$2:$B$7000,2,0),"")</f>
        <v>DS4000C-DV</v>
      </c>
    </row>
    <row r="4179" spans="1:10">
      <c r="A4179" s="330">
        <f ca="1">IF(ISNUMBER(SEARCH($L$2,[1]Database!$A4179)),MAX($A$1:A4178)+1,0)</f>
        <v>4174</v>
      </c>
      <c r="B4179" s="625" t="str">
        <f>[1]Database!$A4179</f>
        <v>DS4011-DV</v>
      </c>
      <c r="J4179" s="329" t="str">
        <f ca="1">IFERROR(VLOOKUP(ROWS($J$2:J4179),$A$2:$B$7000,2,0),"")</f>
        <v>DS4010B-DV</v>
      </c>
    </row>
    <row r="4180" spans="1:10">
      <c r="A4180" s="330">
        <f ca="1">IF(ISNUMBER(SEARCH($L$2,[1]Database!$A4180)),MAX($A$1:A4179)+1,0)</f>
        <v>4175</v>
      </c>
      <c r="B4180" s="625" t="str">
        <f>[1]Database!$A4180</f>
        <v>DS4018-DV</v>
      </c>
      <c r="J4180" s="329" t="str">
        <f ca="1">IFERROR(VLOOKUP(ROWS($J$2:J4180),$A$2:$B$7000,2,0),"")</f>
        <v>DS4000B</v>
      </c>
    </row>
    <row r="4181" spans="1:10">
      <c r="A4181" s="330">
        <f ca="1">IF(ISNUMBER(SEARCH($L$2,[1]Database!$A4181)),MAX($A$1:A4180)+1,0)</f>
        <v>4176</v>
      </c>
      <c r="B4181" s="625" t="str">
        <f>[1]Database!$A4181</f>
        <v>DSDWNU-DV</v>
      </c>
      <c r="J4181" s="329" t="str">
        <f ca="1">IFERROR(VLOOKUP(ROWS($J$2:J4181),$A$2:$B$7000,2,0),"")</f>
        <v>DVRD-44</v>
      </c>
    </row>
    <row r="4182" spans="1:10">
      <c r="A4182" s="330">
        <f ca="1">IF(ISNUMBER(SEARCH($L$2,[1]Database!$A4182)),MAX($A$1:A4181)+1,0)</f>
        <v>4177</v>
      </c>
      <c r="B4182" s="625" t="str">
        <f>[1]Database!$A4182</f>
        <v>DS4000C-DV</v>
      </c>
      <c r="J4182" s="329" t="str">
        <f ca="1">IFERROR(VLOOKUP(ROWS($J$2:J4182),$A$2:$B$7000,2,0),"")</f>
        <v>DPVFD-44</v>
      </c>
    </row>
    <row r="4183" spans="1:10">
      <c r="A4183" s="330">
        <f ca="1">IF(ISNUMBER(SEARCH($L$2,[1]Database!$A4183)),MAX($A$1:A4182)+1,0)</f>
        <v>4178</v>
      </c>
      <c r="B4183" s="625" t="str">
        <f>[1]Database!$A4183</f>
        <v>DS4010B-DV</v>
      </c>
      <c r="J4183" s="329" t="str">
        <f ca="1">IFERROR(VLOOKUP(ROWS($J$2:J4183),$A$2:$B$7000,2,0),"")</f>
        <v>VBK-DRK</v>
      </c>
    </row>
    <row r="4184" spans="1:10">
      <c r="A4184" s="330">
        <f ca="1">IF(ISNUMBER(SEARCH($L$2,[1]Database!$A4184)),MAX($A$1:A4183)+1,0)</f>
        <v>4179</v>
      </c>
      <c r="B4184" s="625" t="str">
        <f>[1]Database!$A4184</f>
        <v>DS4000B</v>
      </c>
      <c r="J4184" s="329" t="str">
        <f ca="1">IFERROR(VLOOKUP(ROWS($J$2:J4184),$A$2:$B$7000,2,0),"")</f>
        <v>DSVRD-44</v>
      </c>
    </row>
    <row r="4185" spans="1:10">
      <c r="A4185" s="330">
        <f ca="1">IF(ISNUMBER(SEARCH($L$2,[1]Database!$A4185)),MAX($A$1:A4184)+1,0)</f>
        <v>4180</v>
      </c>
      <c r="B4185" s="625" t="str">
        <f>[1]Database!$A4185</f>
        <v>DVRD-44</v>
      </c>
      <c r="J4185" s="329" t="str">
        <f ca="1">IFERROR(VLOOKUP(ROWS($J$2:J4185),$A$2:$B$7000,2,0),"")</f>
        <v>DPFD-44</v>
      </c>
    </row>
    <row r="4186" spans="1:10">
      <c r="A4186" s="330">
        <f ca="1">IF(ISNUMBER(SEARCH($L$2,[1]Database!$A4186)),MAX($A$1:A4185)+1,0)</f>
        <v>4181</v>
      </c>
      <c r="B4186" s="625" t="str">
        <f>[1]Database!$A4186</f>
        <v>DPVFD-44</v>
      </c>
      <c r="J4186" s="329" t="str">
        <f ca="1">IFERROR(VLOOKUP(ROWS($J$2:J4186),$A$2:$B$7000,2,0),"")</f>
        <v>DLVFD-44</v>
      </c>
    </row>
    <row r="4187" spans="1:10">
      <c r="A4187" s="330">
        <f ca="1">IF(ISNUMBER(SEARCH($L$2,[1]Database!$A4187)),MAX($A$1:A4186)+1,0)</f>
        <v>4182</v>
      </c>
      <c r="B4187" s="625" t="str">
        <f>[1]Database!$A4187</f>
        <v>VBK-DRK</v>
      </c>
      <c r="J4187" s="329" t="str">
        <f ca="1">IFERROR(VLOOKUP(ROWS($J$2:J4187),$A$2:$B$7000,2,0),"")</f>
        <v>DFVRD-44</v>
      </c>
    </row>
    <row r="4188" spans="1:10">
      <c r="A4188" s="330">
        <f ca="1">IF(ISNUMBER(SEARCH($L$2,[1]Database!$A4188)),MAX($A$1:A4187)+1,0)</f>
        <v>4183</v>
      </c>
      <c r="B4188" s="625" t="str">
        <f>[1]Database!$A4188</f>
        <v>DSVRD-44</v>
      </c>
      <c r="J4188" s="329" t="str">
        <f ca="1">IFERROR(VLOOKUP(ROWS($J$2:J4188),$A$2:$B$7000,2,0),"")</f>
        <v>SPBIT</v>
      </c>
    </row>
    <row r="4189" spans="1:10">
      <c r="A4189" s="330">
        <f ca="1">IF(ISNUMBER(SEARCH($L$2,[1]Database!$A4189)),MAX($A$1:A4188)+1,0)</f>
        <v>4184</v>
      </c>
      <c r="B4189" s="625" t="str">
        <f>[1]Database!$A4189</f>
        <v>DPFD-44</v>
      </c>
      <c r="J4189" s="329" t="str">
        <f ca="1">IFERROR(VLOOKUP(ROWS($J$2:J4189),$A$2:$B$7000,2,0),"")</f>
        <v>TDRIFT</v>
      </c>
    </row>
    <row r="4190" spans="1:10">
      <c r="A4190" s="330">
        <f ca="1">IF(ISNUMBER(SEARCH($L$2,[1]Database!$A4190)),MAX($A$1:A4189)+1,0)</f>
        <v>4185</v>
      </c>
      <c r="B4190" s="625" t="str">
        <f>[1]Database!$A4190</f>
        <v>DLVFD-44</v>
      </c>
      <c r="J4190" s="329" t="str">
        <f ca="1">IFERROR(VLOOKUP(ROWS($J$2:J4190),$A$2:$B$7000,2,0),"")</f>
        <v>DM</v>
      </c>
    </row>
    <row r="4191" spans="1:10">
      <c r="A4191" s="330">
        <f ca="1">IF(ISNUMBER(SEARCH($L$2,[1]Database!$A4191)),MAX($A$1:A4190)+1,0)</f>
        <v>4186</v>
      </c>
      <c r="B4191" s="625" t="str">
        <f>[1]Database!$A4191</f>
        <v>DFVRD-44</v>
      </c>
      <c r="J4191" s="329" t="str">
        <f ca="1">IFERROR(VLOOKUP(ROWS($J$2:J4191),$A$2:$B$7000,2,0),"")</f>
        <v>KA305-AAP</v>
      </c>
    </row>
    <row r="4192" spans="1:10">
      <c r="A4192" s="330">
        <f ca="1">IF(ISNUMBER(SEARCH($L$2,[1]Database!$A4192)),MAX($A$1:A4191)+1,0)</f>
        <v>4187</v>
      </c>
      <c r="B4192" s="625" t="str">
        <f>[1]Database!$A4192</f>
        <v>SPBIT</v>
      </c>
      <c r="J4192" s="329" t="str">
        <f ca="1">IFERROR(VLOOKUP(ROWS($J$2:J4192),$A$2:$B$7000,2,0),"")</f>
        <v>UCPB2</v>
      </c>
    </row>
    <row r="4193" spans="1:10">
      <c r="A4193" s="330">
        <f ca="1">IF(ISNUMBER(SEARCH($L$2,[1]Database!$A4193)),MAX($A$1:A4192)+1,0)</f>
        <v>4188</v>
      </c>
      <c r="B4193" s="625" t="str">
        <f>[1]Database!$A4193</f>
        <v>TDRIFT</v>
      </c>
      <c r="J4193" s="329" t="str">
        <f ca="1">IFERROR(VLOOKUP(ROWS($J$2:J4193),$A$2:$B$7000,2,0),"")</f>
        <v>DCS-10</v>
      </c>
    </row>
    <row r="4194" spans="1:10">
      <c r="A4194" s="330">
        <f ca="1">IF(ISNUMBER(SEARCH($L$2,[1]Database!$A4194)),MAX($A$1:A4193)+1,0)</f>
        <v>4189</v>
      </c>
      <c r="B4194" s="625" t="str">
        <f>[1]Database!$A4194</f>
        <v>DM</v>
      </c>
      <c r="J4194" s="329" t="str">
        <f ca="1">IFERROR(VLOOKUP(ROWS($J$2:J4194),$A$2:$B$7000,2,0),"")</f>
        <v>DCS</v>
      </c>
    </row>
    <row r="4195" spans="1:10">
      <c r="A4195" s="330">
        <f ca="1">IF(ISNUMBER(SEARCH($L$2,[1]Database!$A4195)),MAX($A$1:A4194)+1,0)</f>
        <v>4190</v>
      </c>
      <c r="B4195" s="625" t="str">
        <f>[1]Database!$A4195</f>
        <v>KA305-AAP</v>
      </c>
      <c r="J4195" s="329" t="str">
        <f ca="1">IFERROR(VLOOKUP(ROWS($J$2:J4195),$A$2:$B$7000,2,0),"")</f>
        <v>DOC</v>
      </c>
    </row>
    <row r="4196" spans="1:10">
      <c r="A4196" s="330">
        <f ca="1">IF(ISNUMBER(SEARCH($L$2,[1]Database!$A4196)),MAX($A$1:A4195)+1,0)</f>
        <v>4191</v>
      </c>
      <c r="B4196" s="625" t="str">
        <f>[1]Database!$A4196</f>
        <v>UCPB2</v>
      </c>
      <c r="J4196" s="329" t="str">
        <f ca="1">IFERROR(VLOOKUP(ROWS($J$2:J4196),$A$2:$B$7000,2,0),"")</f>
        <v>5500BD3-WH</v>
      </c>
    </row>
    <row r="4197" spans="1:10">
      <c r="A4197" s="330">
        <f ca="1">IF(ISNUMBER(SEARCH($L$2,[1]Database!$A4197)),MAX($A$1:A4196)+1,0)</f>
        <v>4192</v>
      </c>
      <c r="B4197" s="625" t="str">
        <f>[1]Database!$A4197</f>
        <v>DCS-10</v>
      </c>
      <c r="J4197" s="329" t="str">
        <f ca="1">IFERROR(VLOOKUP(ROWS($J$2:J4197),$A$2:$B$7000,2,0),"")</f>
        <v>5500BD3</v>
      </c>
    </row>
    <row r="4198" spans="1:10">
      <c r="A4198" s="330">
        <f ca="1">IF(ISNUMBER(SEARCH($L$2,[1]Database!$A4198)),MAX($A$1:A4197)+1,0)</f>
        <v>4193</v>
      </c>
      <c r="B4198" s="625" t="str">
        <f>[1]Database!$A4198</f>
        <v>DCS</v>
      </c>
      <c r="J4198" s="329" t="str">
        <f ca="1">IFERROR(VLOOKUP(ROWS($J$2:J4198),$A$2:$B$7000,2,0),"")</f>
        <v>828MAAP</v>
      </c>
    </row>
    <row r="4199" spans="1:10">
      <c r="A4199" s="330">
        <f ca="1">IF(ISNUMBER(SEARCH($L$2,[1]Database!$A4199)),MAX($A$1:A4198)+1,0)</f>
        <v>4194</v>
      </c>
      <c r="B4199" s="625" t="str">
        <f>[1]Database!$A4199</f>
        <v>DOC</v>
      </c>
      <c r="J4199" s="329" t="str">
        <f ca="1">IFERROR(VLOOKUP(ROWS($J$2:J4199),$A$2:$B$7000,2,0),"")</f>
        <v>TEMP-DEC</v>
      </c>
    </row>
    <row r="4200" spans="1:10">
      <c r="A4200" s="330">
        <f ca="1">IF(ISNUMBER(SEARCH($L$2,[1]Database!$A4200)),MAX($A$1:A4199)+1,0)</f>
        <v>4195</v>
      </c>
      <c r="B4200" s="625" t="str">
        <f>[1]Database!$A4200</f>
        <v>5500BD3-WH</v>
      </c>
      <c r="J4200" s="329" t="str">
        <f ca="1">IFERROR(VLOOKUP(ROWS($J$2:J4200),$A$2:$B$7000,2,0),"")</f>
        <v>CRFB-GFI-4</v>
      </c>
    </row>
    <row r="4201" spans="1:10">
      <c r="A4201" s="330">
        <f ca="1">IF(ISNUMBER(SEARCH($L$2,[1]Database!$A4201)),MAX($A$1:A4200)+1,0)</f>
        <v>4196</v>
      </c>
      <c r="B4201" s="625" t="str">
        <f>[1]Database!$A4201</f>
        <v>5500BD3</v>
      </c>
      <c r="J4201" s="329" t="str">
        <f ca="1">IFERROR(VLOOKUP(ROWS($J$2:J4201),$A$2:$B$7000,2,0),"")</f>
        <v>CRFB-GFI-3</v>
      </c>
    </row>
    <row r="4202" spans="1:10">
      <c r="A4202" s="330">
        <f ca="1">IF(ISNUMBER(SEARCH($L$2,[1]Database!$A4202)),MAX($A$1:A4201)+1,0)</f>
        <v>4197</v>
      </c>
      <c r="B4202" s="625" t="str">
        <f>[1]Database!$A4202</f>
        <v>828MAAP</v>
      </c>
      <c r="J4202" s="329" t="str">
        <f ca="1">IFERROR(VLOOKUP(ROWS($J$2:J4202),$A$2:$B$7000,2,0),"")</f>
        <v>CRFB-GFI-2</v>
      </c>
    </row>
    <row r="4203" spans="1:10">
      <c r="A4203" s="330">
        <f ca="1">IF(ISNUMBER(SEARCH($L$2,[1]Database!$A4203)),MAX($A$1:A4202)+1,0)</f>
        <v>4198</v>
      </c>
      <c r="B4203" s="625" t="str">
        <f>[1]Database!$A4203</f>
        <v>TEMP-DEC</v>
      </c>
      <c r="J4203" s="329" t="str">
        <f ca="1">IFERROR(VLOOKUP(ROWS($J$2:J4203),$A$2:$B$7000,2,0),"")</f>
        <v>CRFB-GFI-1</v>
      </c>
    </row>
    <row r="4204" spans="1:10">
      <c r="A4204" s="330">
        <f ca="1">IF(ISNUMBER(SEARCH($L$2,[1]Database!$A4204)),MAX($A$1:A4203)+1,0)</f>
        <v>4199</v>
      </c>
      <c r="B4204" s="625" t="str">
        <f>[1]Database!$A4204</f>
        <v>CRFB-GFI-4</v>
      </c>
      <c r="J4204" s="329" t="str">
        <f ca="1">IFERROR(VLOOKUP(ROWS($J$2:J4204),$A$2:$B$7000,2,0),"")</f>
        <v>DCFANKIT-4</v>
      </c>
    </row>
    <row r="4205" spans="1:10">
      <c r="A4205" s="330">
        <f ca="1">IF(ISNUMBER(SEARCH($L$2,[1]Database!$A4205)),MAX($A$1:A4204)+1,0)</f>
        <v>4200</v>
      </c>
      <c r="B4205" s="625" t="str">
        <f>[1]Database!$A4205</f>
        <v>CRFB-GFI-3</v>
      </c>
      <c r="J4205" s="329" t="str">
        <f ca="1">IFERROR(VLOOKUP(ROWS($J$2:J4205),$A$2:$B$7000,2,0),"")</f>
        <v>4DB9</v>
      </c>
    </row>
    <row r="4206" spans="1:10">
      <c r="A4206" s="330">
        <f ca="1">IF(ISNUMBER(SEARCH($L$2,[1]Database!$A4206)),MAX($A$1:A4205)+1,0)</f>
        <v>4201</v>
      </c>
      <c r="B4206" s="625" t="str">
        <f>[1]Database!$A4206</f>
        <v>CRFB-GFI-2</v>
      </c>
      <c r="J4206" s="329" t="str">
        <f ca="1">IFERROR(VLOOKUP(ROWS($J$2:J4206),$A$2:$B$7000,2,0),"")</f>
        <v>3DB9</v>
      </c>
    </row>
    <row r="4207" spans="1:10">
      <c r="A4207" s="330">
        <f ca="1">IF(ISNUMBER(SEARCH($L$2,[1]Database!$A4207)),MAX($A$1:A4206)+1,0)</f>
        <v>4202</v>
      </c>
      <c r="B4207" s="625" t="str">
        <f>[1]Database!$A4207</f>
        <v>CRFB-GFI-1</v>
      </c>
      <c r="J4207" s="329" t="str">
        <f ca="1">IFERROR(VLOOKUP(ROWS($J$2:J4207),$A$2:$B$7000,2,0),"")</f>
        <v>2DB9</v>
      </c>
    </row>
    <row r="4208" spans="1:10">
      <c r="A4208" s="330">
        <f ca="1">IF(ISNUMBER(SEARCH($L$2,[1]Database!$A4208)),MAX($A$1:A4207)+1,0)</f>
        <v>4203</v>
      </c>
      <c r="B4208" s="625" t="str">
        <f>[1]Database!$A4208</f>
        <v>DCFANKIT-4</v>
      </c>
      <c r="J4208" s="329" t="str">
        <f ca="1">IFERROR(VLOOKUP(ROWS($J$2:J4208),$A$2:$B$7000,2,0),"")</f>
        <v>1DB9</v>
      </c>
    </row>
    <row r="4209" spans="1:10">
      <c r="A4209" s="330">
        <f ca="1">IF(ISNUMBER(SEARCH($L$2,[1]Database!$A4209)),MAX($A$1:A4208)+1,0)</f>
        <v>4204</v>
      </c>
      <c r="B4209" s="625" t="str">
        <f>[1]Database!$A4209</f>
        <v>4DB9</v>
      </c>
      <c r="J4209" s="329" t="str">
        <f ca="1">IFERROR(VLOOKUP(ROWS($J$2:J4209),$A$2:$B$7000,2,0),"")</f>
        <v>1DB9M</v>
      </c>
    </row>
    <row r="4210" spans="1:10">
      <c r="A4210" s="330">
        <f ca="1">IF(ISNUMBER(SEARCH($L$2,[1]Database!$A4210)),MAX($A$1:A4209)+1,0)</f>
        <v>4205</v>
      </c>
      <c r="B4210" s="625" t="str">
        <f>[1]Database!$A4210</f>
        <v>3DB9</v>
      </c>
      <c r="J4210" s="329" t="str">
        <f ca="1">IFERROR(VLOOKUP(ROWS($J$2:J4210),$A$2:$B$7000,2,0),"")</f>
        <v>2DB50</v>
      </c>
    </row>
    <row r="4211" spans="1:10">
      <c r="A4211" s="330">
        <f ca="1">IF(ISNUMBER(SEARCH($L$2,[1]Database!$A4211)),MAX($A$1:A4210)+1,0)</f>
        <v>4206</v>
      </c>
      <c r="B4211" s="625" t="str">
        <f>[1]Database!$A4211</f>
        <v>2DB9</v>
      </c>
      <c r="J4211" s="329" t="str">
        <f ca="1">IFERROR(VLOOKUP(ROWS($J$2:J4211),$A$2:$B$7000,2,0),"")</f>
        <v>2DB37</v>
      </c>
    </row>
    <row r="4212" spans="1:10">
      <c r="A4212" s="330">
        <f ca="1">IF(ISNUMBER(SEARCH($L$2,[1]Database!$A4212)),MAX($A$1:A4211)+1,0)</f>
        <v>4207</v>
      </c>
      <c r="B4212" s="625" t="str">
        <f>[1]Database!$A4212</f>
        <v>1DB9</v>
      </c>
      <c r="J4212" s="329" t="str">
        <f ca="1">IFERROR(VLOOKUP(ROWS($J$2:J4212),$A$2:$B$7000,2,0),"")</f>
        <v>2DB25</v>
      </c>
    </row>
    <row r="4213" spans="1:10">
      <c r="A4213" s="330">
        <f ca="1">IF(ISNUMBER(SEARCH($L$2,[1]Database!$A4213)),MAX($A$1:A4212)+1,0)</f>
        <v>4208</v>
      </c>
      <c r="B4213" s="625" t="str">
        <f>[1]Database!$A4213</f>
        <v>1DB9M</v>
      </c>
      <c r="J4213" s="329" t="str">
        <f ca="1">IFERROR(VLOOKUP(ROWS($J$2:J4213),$A$2:$B$7000,2,0),"")</f>
        <v>1DB25</v>
      </c>
    </row>
    <row r="4214" spans="1:10">
      <c r="A4214" s="330">
        <f ca="1">IF(ISNUMBER(SEARCH($L$2,[1]Database!$A4214)),MAX($A$1:A4213)+1,0)</f>
        <v>4209</v>
      </c>
      <c r="B4214" s="625" t="str">
        <f>[1]Database!$A4214</f>
        <v>2DB50</v>
      </c>
      <c r="J4214" s="329" t="str">
        <f ca="1">IFERROR(VLOOKUP(ROWS($J$2:J4214),$A$2:$B$7000,2,0),"")</f>
        <v>2DB15</v>
      </c>
    </row>
    <row r="4215" spans="1:10">
      <c r="A4215" s="330">
        <f ca="1">IF(ISNUMBER(SEARCH($L$2,[1]Database!$A4215)),MAX($A$1:A4214)+1,0)</f>
        <v>4210</v>
      </c>
      <c r="B4215" s="625" t="str">
        <f>[1]Database!$A4215</f>
        <v>2DB37</v>
      </c>
      <c r="J4215" s="329" t="str">
        <f ca="1">IFERROR(VLOOKUP(ROWS($J$2:J4215),$A$2:$B$7000,2,0),"")</f>
        <v>1DB15</v>
      </c>
    </row>
    <row r="4216" spans="1:10">
      <c r="A4216" s="330">
        <f ca="1">IF(ISNUMBER(SEARCH($L$2,[1]Database!$A4216)),MAX($A$1:A4215)+1,0)</f>
        <v>4211</v>
      </c>
      <c r="B4216" s="625" t="str">
        <f>[1]Database!$A4216</f>
        <v>2DB25</v>
      </c>
      <c r="J4216" s="329" t="str">
        <f ca="1">IFERROR(VLOOKUP(ROWS($J$2:J4216),$A$2:$B$7000,2,0),"")</f>
        <v>DTB-2-AAP</v>
      </c>
    </row>
    <row r="4217" spans="1:10">
      <c r="A4217" s="330">
        <f ca="1">IF(ISNUMBER(SEARCH($L$2,[1]Database!$A4217)),MAX($A$1:A4216)+1,0)</f>
        <v>4212</v>
      </c>
      <c r="B4217" s="625" t="str">
        <f>[1]Database!$A4217</f>
        <v>1DB25</v>
      </c>
      <c r="J4217" s="329" t="str">
        <f ca="1">IFERROR(VLOOKUP(ROWS($J$2:J4217),$A$2:$B$7000,2,0),"")</f>
        <v>DTB-2-4TKO</v>
      </c>
    </row>
    <row r="4218" spans="1:10">
      <c r="A4218" s="330">
        <f ca="1">IF(ISNUMBER(SEARCH($L$2,[1]Database!$A4218)),MAX($A$1:A4217)+1,0)</f>
        <v>4213</v>
      </c>
      <c r="B4218" s="625" t="str">
        <f>[1]Database!$A4218</f>
        <v>2DB15</v>
      </c>
      <c r="J4218" s="329" t="str">
        <f ca="1">IFERROR(VLOOKUP(ROWS($J$2:J4218),$A$2:$B$7000,2,0),"")</f>
        <v>RSH4S12XXW</v>
      </c>
    </row>
    <row r="4219" spans="1:10">
      <c r="A4219" s="330">
        <f ca="1">IF(ISNUMBER(SEARCH($L$2,[1]Database!$A4219)),MAX($A$1:A4218)+1,0)</f>
        <v>4214</v>
      </c>
      <c r="B4219" s="625" t="str">
        <f>[1]Database!$A4219</f>
        <v>1DB15</v>
      </c>
      <c r="J4219" s="329" t="str">
        <f ca="1">IFERROR(VLOOKUP(ROWS($J$2:J4219),$A$2:$B$7000,2,0),"")</f>
        <v>RSH4S12XW</v>
      </c>
    </row>
    <row r="4220" spans="1:10">
      <c r="A4220" s="330">
        <f ca="1">IF(ISNUMBER(SEARCH($L$2,[1]Database!$A4220)),MAX($A$1:A4219)+1,0)</f>
        <v>4215</v>
      </c>
      <c r="B4220" s="625" t="str">
        <f>[1]Database!$A4220</f>
        <v>DTB-2-AAP</v>
      </c>
      <c r="J4220" s="329" t="str">
        <f ca="1">IFERROR(VLOOKUP(ROWS($J$2:J4220),$A$2:$B$7000,2,0),"")</f>
        <v>RSH4S12RW</v>
      </c>
    </row>
    <row r="4221" spans="1:10">
      <c r="A4221" s="330">
        <f ca="1">IF(ISNUMBER(SEARCH($L$2,[1]Database!$A4221)),MAX($A$1:A4220)+1,0)</f>
        <v>4216</v>
      </c>
      <c r="B4221" s="625" t="str">
        <f>[1]Database!$A4221</f>
        <v>DTB-2-4TKO</v>
      </c>
      <c r="J4221" s="329" t="str">
        <f ca="1">IFERROR(VLOOKUP(ROWS($J$2:J4221),$A$2:$B$7000,2,0),"")</f>
        <v>RSH4A12XXW</v>
      </c>
    </row>
    <row r="4222" spans="1:10">
      <c r="A4222" s="330">
        <f ca="1">IF(ISNUMBER(SEARCH($L$2,[1]Database!$A4222)),MAX($A$1:A4221)+1,0)</f>
        <v>4217</v>
      </c>
      <c r="B4222" s="625" t="str">
        <f>[1]Database!$A4222</f>
        <v>RSH4S12XXW</v>
      </c>
      <c r="J4222" s="329" t="str">
        <f ca="1">IFERROR(VLOOKUP(ROWS($J$2:J4222),$A$2:$B$7000,2,0),"")</f>
        <v>RSH4A12XW</v>
      </c>
    </row>
    <row r="4223" spans="1:10">
      <c r="A4223" s="330">
        <f ca="1">IF(ISNUMBER(SEARCH($L$2,[1]Database!$A4223)),MAX($A$1:A4222)+1,0)</f>
        <v>4218</v>
      </c>
      <c r="B4223" s="625" t="str">
        <f>[1]Database!$A4223</f>
        <v>RSH4S12XW</v>
      </c>
      <c r="J4223" s="329" t="str">
        <f ca="1">IFERROR(VLOOKUP(ROWS($J$2:J4223),$A$2:$B$7000,2,0),"")</f>
        <v>RSH4A12RW</v>
      </c>
    </row>
    <row r="4224" spans="1:10">
      <c r="A4224" s="330">
        <f ca="1">IF(ISNUMBER(SEARCH($L$2,[1]Database!$A4224)),MAX($A$1:A4223)+1,0)</f>
        <v>4219</v>
      </c>
      <c r="B4224" s="625" t="str">
        <f>[1]Database!$A4224</f>
        <v>RSH4S12RW</v>
      </c>
      <c r="J4224" s="329" t="str">
        <f ca="1">IFERROR(VLOOKUP(ROWS($J$2:J4224),$A$2:$B$7000,2,0),"")</f>
        <v>RSH4S11XXW</v>
      </c>
    </row>
    <row r="4225" spans="1:10">
      <c r="A4225" s="330">
        <f ca="1">IF(ISNUMBER(SEARCH($L$2,[1]Database!$A4225)),MAX($A$1:A4224)+1,0)</f>
        <v>4220</v>
      </c>
      <c r="B4225" s="625" t="str">
        <f>[1]Database!$A4225</f>
        <v>RSH4A12XXW</v>
      </c>
      <c r="J4225" s="329" t="str">
        <f ca="1">IFERROR(VLOOKUP(ROWS($J$2:J4225),$A$2:$B$7000,2,0),"")</f>
        <v>RSH4S11XW</v>
      </c>
    </row>
    <row r="4226" spans="1:10">
      <c r="A4226" s="330">
        <f ca="1">IF(ISNUMBER(SEARCH($L$2,[1]Database!$A4226)),MAX($A$1:A4225)+1,0)</f>
        <v>4221</v>
      </c>
      <c r="B4226" s="625" t="str">
        <f>[1]Database!$A4226</f>
        <v>RSH4A12XW</v>
      </c>
      <c r="J4226" s="329" t="str">
        <f ca="1">IFERROR(VLOOKUP(ROWS($J$2:J4226),$A$2:$B$7000,2,0),"")</f>
        <v>RSH4S11RW</v>
      </c>
    </row>
    <row r="4227" spans="1:10">
      <c r="A4227" s="330">
        <f ca="1">IF(ISNUMBER(SEARCH($L$2,[1]Database!$A4227)),MAX($A$1:A4226)+1,0)</f>
        <v>4222</v>
      </c>
      <c r="B4227" s="625" t="str">
        <f>[1]Database!$A4227</f>
        <v>RSH4A12RW</v>
      </c>
      <c r="J4227" s="329" t="str">
        <f ca="1">IFERROR(VLOOKUP(ROWS($J$2:J4227),$A$2:$B$7000,2,0),"")</f>
        <v>RSH4A11XXW</v>
      </c>
    </row>
    <row r="4228" spans="1:10">
      <c r="A4228" s="330">
        <f ca="1">IF(ISNUMBER(SEARCH($L$2,[1]Database!$A4228)),MAX($A$1:A4227)+1,0)</f>
        <v>4223</v>
      </c>
      <c r="B4228" s="625" t="str">
        <f>[1]Database!$A4228</f>
        <v>RSH4S11XXW</v>
      </c>
      <c r="J4228" s="329" t="str">
        <f ca="1">IFERROR(VLOOKUP(ROWS($J$2:J4228),$A$2:$B$7000,2,0),"")</f>
        <v>RSH4A11XW</v>
      </c>
    </row>
    <row r="4229" spans="1:10">
      <c r="A4229" s="330">
        <f ca="1">IF(ISNUMBER(SEARCH($L$2,[1]Database!$A4229)),MAX($A$1:A4228)+1,0)</f>
        <v>4224</v>
      </c>
      <c r="B4229" s="625" t="str">
        <f>[1]Database!$A4229</f>
        <v>RSH4S11XW</v>
      </c>
      <c r="J4229" s="329" t="str">
        <f ca="1">IFERROR(VLOOKUP(ROWS($J$2:J4229),$A$2:$B$7000,2,0),"")</f>
        <v>RSH4A11RW</v>
      </c>
    </row>
    <row r="4230" spans="1:10">
      <c r="A4230" s="330">
        <f ca="1">IF(ISNUMBER(SEARCH($L$2,[1]Database!$A4230)),MAX($A$1:A4229)+1,0)</f>
        <v>4225</v>
      </c>
      <c r="B4230" s="625" t="str">
        <f>[1]Database!$A4230</f>
        <v>RSH4S11RW</v>
      </c>
      <c r="J4230" s="329" t="str">
        <f ca="1">IFERROR(VLOOKUP(ROWS($J$2:J4230),$A$2:$B$7000,2,0),"")</f>
        <v>RSH4S10XXW</v>
      </c>
    </row>
    <row r="4231" spans="1:10">
      <c r="A4231" s="330">
        <f ca="1">IF(ISNUMBER(SEARCH($L$2,[1]Database!$A4231)),MAX($A$1:A4230)+1,0)</f>
        <v>4226</v>
      </c>
      <c r="B4231" s="625" t="str">
        <f>[1]Database!$A4231</f>
        <v>RSH4A11XXW</v>
      </c>
      <c r="J4231" s="329" t="str">
        <f ca="1">IFERROR(VLOOKUP(ROWS($J$2:J4231),$A$2:$B$7000,2,0),"")</f>
        <v>RSH4S10XW</v>
      </c>
    </row>
    <row r="4232" spans="1:10">
      <c r="A4232" s="330">
        <f ca="1">IF(ISNUMBER(SEARCH($L$2,[1]Database!$A4232)),MAX($A$1:A4231)+1,0)</f>
        <v>4227</v>
      </c>
      <c r="B4232" s="625" t="str">
        <f>[1]Database!$A4232</f>
        <v>RSH4A11XW</v>
      </c>
      <c r="J4232" s="329" t="str">
        <f ca="1">IFERROR(VLOOKUP(ROWS($J$2:J4232),$A$2:$B$7000,2,0),"")</f>
        <v>RSH4S10RW</v>
      </c>
    </row>
    <row r="4233" spans="1:10">
      <c r="A4233" s="330">
        <f ca="1">IF(ISNUMBER(SEARCH($L$2,[1]Database!$A4233)),MAX($A$1:A4232)+1,0)</f>
        <v>4228</v>
      </c>
      <c r="B4233" s="625" t="str">
        <f>[1]Database!$A4233</f>
        <v>RSH4A11RW</v>
      </c>
      <c r="J4233" s="329" t="str">
        <f ca="1">IFERROR(VLOOKUP(ROWS($J$2:J4233),$A$2:$B$7000,2,0),"")</f>
        <v>RSH4A10XXW</v>
      </c>
    </row>
    <row r="4234" spans="1:10">
      <c r="A4234" s="330">
        <f ca="1">IF(ISNUMBER(SEARCH($L$2,[1]Database!$A4234)),MAX($A$1:A4233)+1,0)</f>
        <v>4229</v>
      </c>
      <c r="B4234" s="625" t="str">
        <f>[1]Database!$A4234</f>
        <v>RSH4S10XXW</v>
      </c>
      <c r="J4234" s="329" t="str">
        <f ca="1">IFERROR(VLOOKUP(ROWS($J$2:J4234),$A$2:$B$7000,2,0),"")</f>
        <v>RSH4A10XW</v>
      </c>
    </row>
    <row r="4235" spans="1:10">
      <c r="A4235" s="330">
        <f ca="1">IF(ISNUMBER(SEARCH($L$2,[1]Database!$A4235)),MAX($A$1:A4234)+1,0)</f>
        <v>4230</v>
      </c>
      <c r="B4235" s="625" t="str">
        <f>[1]Database!$A4235</f>
        <v>RSH4S10XW</v>
      </c>
      <c r="J4235" s="329" t="str">
        <f ca="1">IFERROR(VLOOKUP(ROWS($J$2:J4235),$A$2:$B$7000,2,0),"")</f>
        <v>RSH4A10RW</v>
      </c>
    </row>
    <row r="4236" spans="1:10">
      <c r="A4236" s="330">
        <f ca="1">IF(ISNUMBER(SEARCH($L$2,[1]Database!$A4236)),MAX($A$1:A4235)+1,0)</f>
        <v>4231</v>
      </c>
      <c r="B4236" s="625" t="str">
        <f>[1]Database!$A4236</f>
        <v>RSH4S10RW</v>
      </c>
      <c r="J4236" s="329" t="str">
        <f ca="1">IFERROR(VLOOKUP(ROWS($J$2:J4236),$A$2:$B$7000,2,0),"")</f>
        <v>RSH4A2M OPPO BDP103</v>
      </c>
    </row>
    <row r="4237" spans="1:10">
      <c r="A4237" s="330">
        <f ca="1">IF(ISNUMBER(SEARCH($L$2,[1]Database!$A4237)),MAX($A$1:A4236)+1,0)</f>
        <v>4232</v>
      </c>
      <c r="B4237" s="625" t="str">
        <f>[1]Database!$A4237</f>
        <v>RSH4A10XXW</v>
      </c>
      <c r="J4237" s="329" t="str">
        <f ca="1">IFERROR(VLOOKUP(ROWS($J$2:J4237),$A$2:$B$7000,2,0),"")</f>
        <v>RSH4A2S CRESTRON MC3</v>
      </c>
    </row>
    <row r="4238" spans="1:10">
      <c r="A4238" s="330">
        <f ca="1">IF(ISNUMBER(SEARCH($L$2,[1]Database!$A4238)),MAX($A$1:A4237)+1,0)</f>
        <v>4233</v>
      </c>
      <c r="B4238" s="625" t="str">
        <f>[1]Database!$A4238</f>
        <v>RSH4A10XW</v>
      </c>
      <c r="J4238" s="329" t="str">
        <f ca="1">IFERROR(VLOOKUP(ROWS($J$2:J4238),$A$2:$B$7000,2,0),"")</f>
        <v>RSH4A2S APPLE MC572LLA[APPLETV2]</v>
      </c>
    </row>
    <row r="4239" spans="1:10">
      <c r="A4239" s="330">
        <f ca="1">IF(ISNUMBER(SEARCH($L$2,[1]Database!$A4239)),MAX($A$1:A4238)+1,0)</f>
        <v>4234</v>
      </c>
      <c r="B4239" s="625" t="str">
        <f>[1]Database!$A4239</f>
        <v>RSH4A10RW</v>
      </c>
      <c r="J4239" s="329" t="str">
        <f ca="1">IFERROR(VLOOKUP(ROWS($J$2:J4239),$A$2:$B$7000,2,0),"")</f>
        <v>RSH4S12XX</v>
      </c>
    </row>
    <row r="4240" spans="1:10">
      <c r="A4240" s="330">
        <f ca="1">IF(ISNUMBER(SEARCH($L$2,[1]Database!$A4240)),MAX($A$1:A4239)+1,0)</f>
        <v>4235</v>
      </c>
      <c r="B4240" s="625" t="str">
        <f>[1]Database!$A4240</f>
        <v>RSH4A2M OPPO BDP103</v>
      </c>
      <c r="J4240" s="329" t="str">
        <f ca="1">IFERROR(VLOOKUP(ROWS($J$2:J4240),$A$2:$B$7000,2,0),"")</f>
        <v>RSH4S12X</v>
      </c>
    </row>
    <row r="4241" spans="1:10">
      <c r="A4241" s="330">
        <f ca="1">IF(ISNUMBER(SEARCH($L$2,[1]Database!$A4241)),MAX($A$1:A4240)+1,0)</f>
        <v>4236</v>
      </c>
      <c r="B4241" s="625" t="str">
        <f>[1]Database!$A4241</f>
        <v>RSH4A2S CRESTRON MC3</v>
      </c>
      <c r="J4241" s="329" t="str">
        <f ca="1">IFERROR(VLOOKUP(ROWS($J$2:J4241),$A$2:$B$7000,2,0),"")</f>
        <v>RSH4S12S</v>
      </c>
    </row>
    <row r="4242" spans="1:10">
      <c r="A4242" s="330">
        <f ca="1">IF(ISNUMBER(SEARCH($L$2,[1]Database!$A4242)),MAX($A$1:A4241)+1,0)</f>
        <v>4237</v>
      </c>
      <c r="B4242" s="625" t="str">
        <f>[1]Database!$A4242</f>
        <v>RSH4A2S APPLE MC572LLA[APPLETV2]</v>
      </c>
      <c r="J4242" s="329" t="str">
        <f ca="1">IFERROR(VLOOKUP(ROWS($J$2:J4242),$A$2:$B$7000,2,0),"")</f>
        <v>RSH4A12XX</v>
      </c>
    </row>
    <row r="4243" spans="1:10">
      <c r="A4243" s="330">
        <f ca="1">IF(ISNUMBER(SEARCH($L$2,[1]Database!$A4243)),MAX($A$1:A4242)+1,0)</f>
        <v>4238</v>
      </c>
      <c r="B4243" s="625" t="str">
        <f>[1]Database!$A4243</f>
        <v>RSH4S12XX</v>
      </c>
      <c r="J4243" s="329" t="str">
        <f ca="1">IFERROR(VLOOKUP(ROWS($J$2:J4243),$A$2:$B$7000,2,0),"")</f>
        <v>RSH4A12X</v>
      </c>
    </row>
    <row r="4244" spans="1:10">
      <c r="A4244" s="330">
        <f ca="1">IF(ISNUMBER(SEARCH($L$2,[1]Database!$A4244)),MAX($A$1:A4243)+1,0)</f>
        <v>4239</v>
      </c>
      <c r="B4244" s="625" t="str">
        <f>[1]Database!$A4244</f>
        <v>RSH4S12X</v>
      </c>
      <c r="J4244" s="329" t="str">
        <f ca="1">IFERROR(VLOOKUP(ROWS($J$2:J4244),$A$2:$B$7000,2,0),"")</f>
        <v>RSH4A12R</v>
      </c>
    </row>
    <row r="4245" spans="1:10">
      <c r="A4245" s="330">
        <f ca="1">IF(ISNUMBER(SEARCH($L$2,[1]Database!$A4245)),MAX($A$1:A4244)+1,0)</f>
        <v>4240</v>
      </c>
      <c r="B4245" s="625" t="str">
        <f>[1]Database!$A4245</f>
        <v>RSH4S12S</v>
      </c>
      <c r="J4245" s="329" t="str">
        <f ca="1">IFERROR(VLOOKUP(ROWS($J$2:J4245),$A$2:$B$7000,2,0),"")</f>
        <v>RSH4A12S</v>
      </c>
    </row>
    <row r="4246" spans="1:10">
      <c r="A4246" s="330">
        <f ca="1">IF(ISNUMBER(SEARCH($L$2,[1]Database!$A4246)),MAX($A$1:A4245)+1,0)</f>
        <v>4241</v>
      </c>
      <c r="B4246" s="625" t="str">
        <f>[1]Database!$A4246</f>
        <v>RSH4A12XX</v>
      </c>
      <c r="J4246" s="329" t="str">
        <f ca="1">IFERROR(VLOOKUP(ROWS($J$2:J4246),$A$2:$B$7000,2,0),"")</f>
        <v>RSH4S11XX</v>
      </c>
    </row>
    <row r="4247" spans="1:10">
      <c r="A4247" s="330">
        <f ca="1">IF(ISNUMBER(SEARCH($L$2,[1]Database!$A4247)),MAX($A$1:A4246)+1,0)</f>
        <v>4242</v>
      </c>
      <c r="B4247" s="625" t="str">
        <f>[1]Database!$A4247</f>
        <v>RSH4A12X</v>
      </c>
      <c r="J4247" s="329" t="str">
        <f ca="1">IFERROR(VLOOKUP(ROWS($J$2:J4247),$A$2:$B$7000,2,0),"")</f>
        <v>RSH4S11X</v>
      </c>
    </row>
    <row r="4248" spans="1:10">
      <c r="A4248" s="330">
        <f ca="1">IF(ISNUMBER(SEARCH($L$2,[1]Database!$A4248)),MAX($A$1:A4247)+1,0)</f>
        <v>4243</v>
      </c>
      <c r="B4248" s="625" t="str">
        <f>[1]Database!$A4248</f>
        <v>RSH4A12R</v>
      </c>
      <c r="J4248" s="329" t="str">
        <f ca="1">IFERROR(VLOOKUP(ROWS($J$2:J4248),$A$2:$B$7000,2,0),"")</f>
        <v>RSH4S11R</v>
      </c>
    </row>
    <row r="4249" spans="1:10">
      <c r="A4249" s="330">
        <f ca="1">IF(ISNUMBER(SEARCH($L$2,[1]Database!$A4249)),MAX($A$1:A4248)+1,0)</f>
        <v>4244</v>
      </c>
      <c r="B4249" s="625" t="str">
        <f>[1]Database!$A4249</f>
        <v>RSH4A12S</v>
      </c>
      <c r="J4249" s="329" t="str">
        <f ca="1">IFERROR(VLOOKUP(ROWS($J$2:J4249),$A$2:$B$7000,2,0),"")</f>
        <v>RSH4S11S</v>
      </c>
    </row>
    <row r="4250" spans="1:10">
      <c r="A4250" s="330">
        <f ca="1">IF(ISNUMBER(SEARCH($L$2,[1]Database!$A4250)),MAX($A$1:A4249)+1,0)</f>
        <v>4245</v>
      </c>
      <c r="B4250" s="625" t="str">
        <f>[1]Database!$A4250</f>
        <v>RSH4S11XX</v>
      </c>
      <c r="J4250" s="329" t="str">
        <f ca="1">IFERROR(VLOOKUP(ROWS($J$2:J4250),$A$2:$B$7000,2,0),"")</f>
        <v>RSH4A11XX</v>
      </c>
    </row>
    <row r="4251" spans="1:10">
      <c r="A4251" s="330">
        <f ca="1">IF(ISNUMBER(SEARCH($L$2,[1]Database!$A4251)),MAX($A$1:A4250)+1,0)</f>
        <v>4246</v>
      </c>
      <c r="B4251" s="625" t="str">
        <f>[1]Database!$A4251</f>
        <v>RSH4S11X</v>
      </c>
      <c r="J4251" s="329" t="str">
        <f ca="1">IFERROR(VLOOKUP(ROWS($J$2:J4251),$A$2:$B$7000,2,0),"")</f>
        <v>RSH4A11X</v>
      </c>
    </row>
    <row r="4252" spans="1:10">
      <c r="A4252" s="330">
        <f ca="1">IF(ISNUMBER(SEARCH($L$2,[1]Database!$A4252)),MAX($A$1:A4251)+1,0)</f>
        <v>4247</v>
      </c>
      <c r="B4252" s="625" t="str">
        <f>[1]Database!$A4252</f>
        <v>RSH4S11R</v>
      </c>
      <c r="J4252" s="329" t="str">
        <f ca="1">IFERROR(VLOOKUP(ROWS($J$2:J4252),$A$2:$B$7000,2,0),"")</f>
        <v>RSH4A11R</v>
      </c>
    </row>
    <row r="4253" spans="1:10">
      <c r="A4253" s="330">
        <f ca="1">IF(ISNUMBER(SEARCH($L$2,[1]Database!$A4253)),MAX($A$1:A4252)+1,0)</f>
        <v>4248</v>
      </c>
      <c r="B4253" s="625" t="str">
        <f>[1]Database!$A4253</f>
        <v>RSH4S11S</v>
      </c>
      <c r="J4253" s="329" t="str">
        <f ca="1">IFERROR(VLOOKUP(ROWS($J$2:J4253),$A$2:$B$7000,2,0),"")</f>
        <v>RSH4A11S</v>
      </c>
    </row>
    <row r="4254" spans="1:10">
      <c r="A4254" s="330">
        <f ca="1">IF(ISNUMBER(SEARCH($L$2,[1]Database!$A4254)),MAX($A$1:A4253)+1,0)</f>
        <v>4249</v>
      </c>
      <c r="B4254" s="625" t="str">
        <f>[1]Database!$A4254</f>
        <v>RSH4A11XX</v>
      </c>
      <c r="J4254" s="329" t="str">
        <f ca="1">IFERROR(VLOOKUP(ROWS($J$2:J4254),$A$2:$B$7000,2,0),"")</f>
        <v>RSH4S10XX</v>
      </c>
    </row>
    <row r="4255" spans="1:10">
      <c r="A4255" s="330">
        <f ca="1">IF(ISNUMBER(SEARCH($L$2,[1]Database!$A4255)),MAX($A$1:A4254)+1,0)</f>
        <v>4250</v>
      </c>
      <c r="B4255" s="625" t="str">
        <f>[1]Database!$A4255</f>
        <v>RSH4A11X</v>
      </c>
      <c r="J4255" s="329" t="str">
        <f ca="1">IFERROR(VLOOKUP(ROWS($J$2:J4255),$A$2:$B$7000,2,0),"")</f>
        <v>RSH4S10X</v>
      </c>
    </row>
    <row r="4256" spans="1:10">
      <c r="A4256" s="330">
        <f ca="1">IF(ISNUMBER(SEARCH($L$2,[1]Database!$A4256)),MAX($A$1:A4255)+1,0)</f>
        <v>4251</v>
      </c>
      <c r="B4256" s="625" t="str">
        <f>[1]Database!$A4256</f>
        <v>RSH4A11R</v>
      </c>
      <c r="J4256" s="329" t="str">
        <f ca="1">IFERROR(VLOOKUP(ROWS($J$2:J4256),$A$2:$B$7000,2,0),"")</f>
        <v>RSH4S10R</v>
      </c>
    </row>
    <row r="4257" spans="1:10">
      <c r="A4257" s="330">
        <f ca="1">IF(ISNUMBER(SEARCH($L$2,[1]Database!$A4257)),MAX($A$1:A4256)+1,0)</f>
        <v>4252</v>
      </c>
      <c r="B4257" s="625" t="str">
        <f>[1]Database!$A4257</f>
        <v>RSH4A11S</v>
      </c>
      <c r="J4257" s="329" t="str">
        <f ca="1">IFERROR(VLOOKUP(ROWS($J$2:J4257),$A$2:$B$7000,2,0),"")</f>
        <v>RSH4S10S</v>
      </c>
    </row>
    <row r="4258" spans="1:10">
      <c r="A4258" s="330">
        <f ca="1">IF(ISNUMBER(SEARCH($L$2,[1]Database!$A4258)),MAX($A$1:A4257)+1,0)</f>
        <v>4253</v>
      </c>
      <c r="B4258" s="625" t="str">
        <f>[1]Database!$A4258</f>
        <v>RSH4S10XX</v>
      </c>
      <c r="J4258" s="329" t="str">
        <f ca="1">IFERROR(VLOOKUP(ROWS($J$2:J4258),$A$2:$B$7000,2,0),"")</f>
        <v>RSH4A10XX</v>
      </c>
    </row>
    <row r="4259" spans="1:10">
      <c r="A4259" s="330">
        <f ca="1">IF(ISNUMBER(SEARCH($L$2,[1]Database!$A4259)),MAX($A$1:A4258)+1,0)</f>
        <v>4254</v>
      </c>
      <c r="B4259" s="625" t="str">
        <f>[1]Database!$A4259</f>
        <v>RSH4S10X</v>
      </c>
      <c r="J4259" s="329" t="str">
        <f ca="1">IFERROR(VLOOKUP(ROWS($J$2:J4259),$A$2:$B$7000,2,0),"")</f>
        <v>RSH4A10X</v>
      </c>
    </row>
    <row r="4260" spans="1:10">
      <c r="A4260" s="330">
        <f ca="1">IF(ISNUMBER(SEARCH($L$2,[1]Database!$A4260)),MAX($A$1:A4259)+1,0)</f>
        <v>4255</v>
      </c>
      <c r="B4260" s="625" t="str">
        <f>[1]Database!$A4260</f>
        <v>RSH4S10R</v>
      </c>
      <c r="J4260" s="329" t="str">
        <f ca="1">IFERROR(VLOOKUP(ROWS($J$2:J4260),$A$2:$B$7000,2,0),"")</f>
        <v>RSH4A10R</v>
      </c>
    </row>
    <row r="4261" spans="1:10">
      <c r="A4261" s="330">
        <f ca="1">IF(ISNUMBER(SEARCH($L$2,[1]Database!$A4261)),MAX($A$1:A4260)+1,0)</f>
        <v>4256</v>
      </c>
      <c r="B4261" s="625" t="str">
        <f>[1]Database!$A4261</f>
        <v>RSH4S10S</v>
      </c>
      <c r="J4261" s="329" t="str">
        <f ca="1">IFERROR(VLOOKUP(ROWS($J$2:J4261),$A$2:$B$7000,2,0),"")</f>
        <v>RSH4A10S</v>
      </c>
    </row>
    <row r="4262" spans="1:10">
      <c r="A4262" s="330">
        <f ca="1">IF(ISNUMBER(SEARCH($L$2,[1]Database!$A4262)),MAX($A$1:A4261)+1,0)</f>
        <v>4257</v>
      </c>
      <c r="B4262" s="625" t="str">
        <f>[1]Database!$A4262</f>
        <v>RSH4A10XX</v>
      </c>
      <c r="J4262" s="329" t="str">
        <f ca="1">IFERROR(VLOOKUP(ROWS($J$2:J4262),$A$2:$B$7000,2,0),"")</f>
        <v>RSH4S12R</v>
      </c>
    </row>
    <row r="4263" spans="1:10">
      <c r="A4263" s="330">
        <f ca="1">IF(ISNUMBER(SEARCH($L$2,[1]Database!$A4263)),MAX($A$1:A4262)+1,0)</f>
        <v>4258</v>
      </c>
      <c r="B4263" s="625" t="str">
        <f>[1]Database!$A4263</f>
        <v>RSH4A10X</v>
      </c>
      <c r="J4263" s="329" t="str">
        <f ca="1">IFERROR(VLOOKUP(ROWS($J$2:J4263),$A$2:$B$7000,2,0),"")</f>
        <v>RSH4S9XXW</v>
      </c>
    </row>
    <row r="4264" spans="1:10">
      <c r="A4264" s="330">
        <f ca="1">IF(ISNUMBER(SEARCH($L$2,[1]Database!$A4264)),MAX($A$1:A4263)+1,0)</f>
        <v>4259</v>
      </c>
      <c r="B4264" s="625" t="str">
        <f>[1]Database!$A4264</f>
        <v>RSH4A10R</v>
      </c>
      <c r="J4264" s="329" t="str">
        <f ca="1">IFERROR(VLOOKUP(ROWS($J$2:J4264),$A$2:$B$7000,2,0),"")</f>
        <v>RSH4S9XW</v>
      </c>
    </row>
    <row r="4265" spans="1:10">
      <c r="A4265" s="330">
        <f ca="1">IF(ISNUMBER(SEARCH($L$2,[1]Database!$A4265)),MAX($A$1:A4264)+1,0)</f>
        <v>4260</v>
      </c>
      <c r="B4265" s="625" t="str">
        <f>[1]Database!$A4265</f>
        <v>RSH4A10S</v>
      </c>
      <c r="J4265" s="329" t="str">
        <f ca="1">IFERROR(VLOOKUP(ROWS($J$2:J4265),$A$2:$B$7000,2,0),"")</f>
        <v>RSH4S9RW</v>
      </c>
    </row>
    <row r="4266" spans="1:10">
      <c r="A4266" s="330">
        <f ca="1">IF(ISNUMBER(SEARCH($L$2,[1]Database!$A4266)),MAX($A$1:A4265)+1,0)</f>
        <v>4261</v>
      </c>
      <c r="B4266" s="625" t="str">
        <f>[1]Database!$A4266</f>
        <v>RSH4S12R</v>
      </c>
      <c r="J4266" s="329" t="str">
        <f ca="1">IFERROR(VLOOKUP(ROWS($J$2:J4266),$A$2:$B$7000,2,0),"")</f>
        <v>RSH4S9MW</v>
      </c>
    </row>
    <row r="4267" spans="1:10">
      <c r="A4267" s="330">
        <f ca="1">IF(ISNUMBER(SEARCH($L$2,[1]Database!$A4267)),MAX($A$1:A4266)+1,0)</f>
        <v>4262</v>
      </c>
      <c r="B4267" s="625" t="str">
        <f>[1]Database!$A4267</f>
        <v>RSH4S9XXW</v>
      </c>
      <c r="J4267" s="329" t="str">
        <f ca="1">IFERROR(VLOOKUP(ROWS($J$2:J4267),$A$2:$B$7000,2,0),"")</f>
        <v>RSH4S9SW</v>
      </c>
    </row>
    <row r="4268" spans="1:10">
      <c r="A4268" s="330">
        <f ca="1">IF(ISNUMBER(SEARCH($L$2,[1]Database!$A4268)),MAX($A$1:A4267)+1,0)</f>
        <v>4263</v>
      </c>
      <c r="B4268" s="625" t="str">
        <f>[1]Database!$A4268</f>
        <v>RSH4S9XW</v>
      </c>
      <c r="J4268" s="329" t="str">
        <f ca="1">IFERROR(VLOOKUP(ROWS($J$2:J4268),$A$2:$B$7000,2,0),"")</f>
        <v>RSH4A9XXW</v>
      </c>
    </row>
    <row r="4269" spans="1:10">
      <c r="A4269" s="330">
        <f ca="1">IF(ISNUMBER(SEARCH($L$2,[1]Database!$A4269)),MAX($A$1:A4268)+1,0)</f>
        <v>4264</v>
      </c>
      <c r="B4269" s="625" t="str">
        <f>[1]Database!$A4269</f>
        <v>RSH4S9RW</v>
      </c>
      <c r="J4269" s="329" t="str">
        <f ca="1">IFERROR(VLOOKUP(ROWS($J$2:J4269),$A$2:$B$7000,2,0),"")</f>
        <v>RSH4A9XW</v>
      </c>
    </row>
    <row r="4270" spans="1:10">
      <c r="A4270" s="330">
        <f ca="1">IF(ISNUMBER(SEARCH($L$2,[1]Database!$A4270)),MAX($A$1:A4269)+1,0)</f>
        <v>4265</v>
      </c>
      <c r="B4270" s="625" t="str">
        <f>[1]Database!$A4270</f>
        <v>RSH4S9MW</v>
      </c>
      <c r="J4270" s="329" t="str">
        <f ca="1">IFERROR(VLOOKUP(ROWS($J$2:J4270),$A$2:$B$7000,2,0),"")</f>
        <v>RSH4A9RW</v>
      </c>
    </row>
    <row r="4271" spans="1:10">
      <c r="A4271" s="330">
        <f ca="1">IF(ISNUMBER(SEARCH($L$2,[1]Database!$A4271)),MAX($A$1:A4270)+1,0)</f>
        <v>4266</v>
      </c>
      <c r="B4271" s="625" t="str">
        <f>[1]Database!$A4271</f>
        <v>RSH4S9SW</v>
      </c>
      <c r="J4271" s="329" t="str">
        <f ca="1">IFERROR(VLOOKUP(ROWS($J$2:J4271),$A$2:$B$7000,2,0),"")</f>
        <v>RSH4A9MW</v>
      </c>
    </row>
    <row r="4272" spans="1:10">
      <c r="A4272" s="330">
        <f ca="1">IF(ISNUMBER(SEARCH($L$2,[1]Database!$A4272)),MAX($A$1:A4271)+1,0)</f>
        <v>4267</v>
      </c>
      <c r="B4272" s="625" t="str">
        <f>[1]Database!$A4272</f>
        <v>RSH4A9XXW</v>
      </c>
      <c r="J4272" s="329" t="str">
        <f ca="1">IFERROR(VLOOKUP(ROWS($J$2:J4272),$A$2:$B$7000,2,0),"")</f>
        <v>RSH4A9SW</v>
      </c>
    </row>
    <row r="4273" spans="1:10">
      <c r="A4273" s="330">
        <f ca="1">IF(ISNUMBER(SEARCH($L$2,[1]Database!$A4273)),MAX($A$1:A4272)+1,0)</f>
        <v>4268</v>
      </c>
      <c r="B4273" s="625" t="str">
        <f>[1]Database!$A4273</f>
        <v>RSH4A9XW</v>
      </c>
      <c r="J4273" s="329" t="str">
        <f ca="1">IFERROR(VLOOKUP(ROWS($J$2:J4273),$A$2:$B$7000,2,0),"")</f>
        <v>RSH4S8XXW</v>
      </c>
    </row>
    <row r="4274" spans="1:10">
      <c r="A4274" s="330">
        <f ca="1">IF(ISNUMBER(SEARCH($L$2,[1]Database!$A4274)),MAX($A$1:A4273)+1,0)</f>
        <v>4269</v>
      </c>
      <c r="B4274" s="625" t="str">
        <f>[1]Database!$A4274</f>
        <v>RSH4A9RW</v>
      </c>
      <c r="J4274" s="329" t="str">
        <f ca="1">IFERROR(VLOOKUP(ROWS($J$2:J4274),$A$2:$B$7000,2,0),"")</f>
        <v>RSH4S8XW</v>
      </c>
    </row>
    <row r="4275" spans="1:10">
      <c r="A4275" s="330">
        <f ca="1">IF(ISNUMBER(SEARCH($L$2,[1]Database!$A4275)),MAX($A$1:A4274)+1,0)</f>
        <v>4270</v>
      </c>
      <c r="B4275" s="625" t="str">
        <f>[1]Database!$A4275</f>
        <v>RSH4A9MW</v>
      </c>
      <c r="J4275" s="329" t="str">
        <f ca="1">IFERROR(VLOOKUP(ROWS($J$2:J4275),$A$2:$B$7000,2,0),"")</f>
        <v>RSH4S8RW</v>
      </c>
    </row>
    <row r="4276" spans="1:10">
      <c r="A4276" s="330">
        <f ca="1">IF(ISNUMBER(SEARCH($L$2,[1]Database!$A4276)),MAX($A$1:A4275)+1,0)</f>
        <v>4271</v>
      </c>
      <c r="B4276" s="625" t="str">
        <f>[1]Database!$A4276</f>
        <v>RSH4A9SW</v>
      </c>
      <c r="J4276" s="329" t="str">
        <f ca="1">IFERROR(VLOOKUP(ROWS($J$2:J4276),$A$2:$B$7000,2,0),"")</f>
        <v>RSH4S8MW</v>
      </c>
    </row>
    <row r="4277" spans="1:10">
      <c r="A4277" s="330">
        <f ca="1">IF(ISNUMBER(SEARCH($L$2,[1]Database!$A4277)),MAX($A$1:A4276)+1,0)</f>
        <v>4272</v>
      </c>
      <c r="B4277" s="625" t="str">
        <f>[1]Database!$A4277</f>
        <v>RSH4S8XXW</v>
      </c>
      <c r="J4277" s="329" t="str">
        <f ca="1">IFERROR(VLOOKUP(ROWS($J$2:J4277),$A$2:$B$7000,2,0),"")</f>
        <v>RSH4S8SW</v>
      </c>
    </row>
    <row r="4278" spans="1:10">
      <c r="A4278" s="330">
        <f ca="1">IF(ISNUMBER(SEARCH($L$2,[1]Database!$A4278)),MAX($A$1:A4277)+1,0)</f>
        <v>4273</v>
      </c>
      <c r="B4278" s="625" t="str">
        <f>[1]Database!$A4278</f>
        <v>RSH4S8XW</v>
      </c>
      <c r="J4278" s="329" t="str">
        <f ca="1">IFERROR(VLOOKUP(ROWS($J$2:J4278),$A$2:$B$7000,2,0),"")</f>
        <v>RSH4A8XXW</v>
      </c>
    </row>
    <row r="4279" spans="1:10">
      <c r="A4279" s="330">
        <f ca="1">IF(ISNUMBER(SEARCH($L$2,[1]Database!$A4279)),MAX($A$1:A4278)+1,0)</f>
        <v>4274</v>
      </c>
      <c r="B4279" s="625" t="str">
        <f>[1]Database!$A4279</f>
        <v>RSH4S8RW</v>
      </c>
      <c r="J4279" s="329" t="str">
        <f ca="1">IFERROR(VLOOKUP(ROWS($J$2:J4279),$A$2:$B$7000,2,0),"")</f>
        <v>RSH4A8XW</v>
      </c>
    </row>
    <row r="4280" spans="1:10">
      <c r="A4280" s="330">
        <f ca="1">IF(ISNUMBER(SEARCH($L$2,[1]Database!$A4280)),MAX($A$1:A4279)+1,0)</f>
        <v>4275</v>
      </c>
      <c r="B4280" s="625" t="str">
        <f>[1]Database!$A4280</f>
        <v>RSH4S8MW</v>
      </c>
      <c r="J4280" s="329" t="str">
        <f ca="1">IFERROR(VLOOKUP(ROWS($J$2:J4280),$A$2:$B$7000,2,0),"")</f>
        <v>RSH4A8RW</v>
      </c>
    </row>
    <row r="4281" spans="1:10">
      <c r="A4281" s="330">
        <f ca="1">IF(ISNUMBER(SEARCH($L$2,[1]Database!$A4281)),MAX($A$1:A4280)+1,0)</f>
        <v>4276</v>
      </c>
      <c r="B4281" s="625" t="str">
        <f>[1]Database!$A4281</f>
        <v>RSH4S8SW</v>
      </c>
      <c r="J4281" s="329" t="str">
        <f ca="1">IFERROR(VLOOKUP(ROWS($J$2:J4281),$A$2:$B$7000,2,0),"")</f>
        <v>RSH4A8MW</v>
      </c>
    </row>
    <row r="4282" spans="1:10">
      <c r="A4282" s="330">
        <f ca="1">IF(ISNUMBER(SEARCH($L$2,[1]Database!$A4282)),MAX($A$1:A4281)+1,0)</f>
        <v>4277</v>
      </c>
      <c r="B4282" s="625" t="str">
        <f>[1]Database!$A4282</f>
        <v>RSH4A8XXW</v>
      </c>
      <c r="J4282" s="329" t="str">
        <f ca="1">IFERROR(VLOOKUP(ROWS($J$2:J4282),$A$2:$B$7000,2,0),"")</f>
        <v>RSH4A8SW</v>
      </c>
    </row>
    <row r="4283" spans="1:10">
      <c r="A4283" s="330">
        <f ca="1">IF(ISNUMBER(SEARCH($L$2,[1]Database!$A4283)),MAX($A$1:A4282)+1,0)</f>
        <v>4278</v>
      </c>
      <c r="B4283" s="625" t="str">
        <f>[1]Database!$A4283</f>
        <v>RSH4A8XW</v>
      </c>
      <c r="J4283" s="329" t="str">
        <f ca="1">IFERROR(VLOOKUP(ROWS($J$2:J4283),$A$2:$B$7000,2,0),"")</f>
        <v>RSH4S7XXW</v>
      </c>
    </row>
    <row r="4284" spans="1:10">
      <c r="A4284" s="330">
        <f ca="1">IF(ISNUMBER(SEARCH($L$2,[1]Database!$A4284)),MAX($A$1:A4283)+1,0)</f>
        <v>4279</v>
      </c>
      <c r="B4284" s="625" t="str">
        <f>[1]Database!$A4284</f>
        <v>RSH4A8RW</v>
      </c>
      <c r="J4284" s="329" t="str">
        <f ca="1">IFERROR(VLOOKUP(ROWS($J$2:J4284),$A$2:$B$7000,2,0),"")</f>
        <v>RSH4S7XW</v>
      </c>
    </row>
    <row r="4285" spans="1:10">
      <c r="A4285" s="330">
        <f ca="1">IF(ISNUMBER(SEARCH($L$2,[1]Database!$A4285)),MAX($A$1:A4284)+1,0)</f>
        <v>4280</v>
      </c>
      <c r="B4285" s="625" t="str">
        <f>[1]Database!$A4285</f>
        <v>RSH4A8MW</v>
      </c>
      <c r="J4285" s="329" t="str">
        <f ca="1">IFERROR(VLOOKUP(ROWS($J$2:J4285),$A$2:$B$7000,2,0),"")</f>
        <v>RSH4S7RW</v>
      </c>
    </row>
    <row r="4286" spans="1:10">
      <c r="A4286" s="330">
        <f ca="1">IF(ISNUMBER(SEARCH($L$2,[1]Database!$A4286)),MAX($A$1:A4285)+1,0)</f>
        <v>4281</v>
      </c>
      <c r="B4286" s="625" t="str">
        <f>[1]Database!$A4286</f>
        <v>RSH4A8SW</v>
      </c>
      <c r="J4286" s="329" t="str">
        <f ca="1">IFERROR(VLOOKUP(ROWS($J$2:J4286),$A$2:$B$7000,2,0),"")</f>
        <v>RSH4S7MW</v>
      </c>
    </row>
    <row r="4287" spans="1:10">
      <c r="A4287" s="330">
        <f ca="1">IF(ISNUMBER(SEARCH($L$2,[1]Database!$A4287)),MAX($A$1:A4286)+1,0)</f>
        <v>4282</v>
      </c>
      <c r="B4287" s="625" t="str">
        <f>[1]Database!$A4287</f>
        <v>RSH4S7XXW</v>
      </c>
      <c r="J4287" s="329" t="str">
        <f ca="1">IFERROR(VLOOKUP(ROWS($J$2:J4287),$A$2:$B$7000,2,0),"")</f>
        <v>RSH4A7XXW</v>
      </c>
    </row>
    <row r="4288" spans="1:10">
      <c r="A4288" s="330">
        <f ca="1">IF(ISNUMBER(SEARCH($L$2,[1]Database!$A4288)),MAX($A$1:A4287)+1,0)</f>
        <v>4283</v>
      </c>
      <c r="B4288" s="625" t="str">
        <f>[1]Database!$A4288</f>
        <v>RSH4S7XW</v>
      </c>
      <c r="J4288" s="329" t="str">
        <f ca="1">IFERROR(VLOOKUP(ROWS($J$2:J4288),$A$2:$B$7000,2,0),"")</f>
        <v>RSH4A7MW</v>
      </c>
    </row>
    <row r="4289" spans="1:10">
      <c r="A4289" s="330">
        <f ca="1">IF(ISNUMBER(SEARCH($L$2,[1]Database!$A4289)),MAX($A$1:A4288)+1,0)</f>
        <v>4284</v>
      </c>
      <c r="B4289" s="625" t="str">
        <f>[1]Database!$A4289</f>
        <v>RSH4S7RW</v>
      </c>
      <c r="J4289" s="329" t="str">
        <f ca="1">IFERROR(VLOOKUP(ROWS($J$2:J4289),$A$2:$B$7000,2,0),"")</f>
        <v>RSH4S6XXW</v>
      </c>
    </row>
    <row r="4290" spans="1:10">
      <c r="A4290" s="330">
        <f ca="1">IF(ISNUMBER(SEARCH($L$2,[1]Database!$A4290)),MAX($A$1:A4289)+1,0)</f>
        <v>4285</v>
      </c>
      <c r="B4290" s="625" t="str">
        <f>[1]Database!$A4290</f>
        <v>RSH4S7MW</v>
      </c>
      <c r="J4290" s="329" t="str">
        <f ca="1">IFERROR(VLOOKUP(ROWS($J$2:J4290),$A$2:$B$7000,2,0),"")</f>
        <v>RSH4S6XW</v>
      </c>
    </row>
    <row r="4291" spans="1:10">
      <c r="A4291" s="330">
        <f ca="1">IF(ISNUMBER(SEARCH($L$2,[1]Database!$A4291)),MAX($A$1:A4290)+1,0)</f>
        <v>4286</v>
      </c>
      <c r="B4291" s="625" t="str">
        <f>[1]Database!$A4291</f>
        <v>RSH4A7XXW</v>
      </c>
      <c r="J4291" s="329" t="str">
        <f ca="1">IFERROR(VLOOKUP(ROWS($J$2:J4291),$A$2:$B$7000,2,0),"")</f>
        <v>RSH4S6RW</v>
      </c>
    </row>
    <row r="4292" spans="1:10">
      <c r="A4292" s="330">
        <f ca="1">IF(ISNUMBER(SEARCH($L$2,[1]Database!$A4292)),MAX($A$1:A4291)+1,0)</f>
        <v>4287</v>
      </c>
      <c r="B4292" s="625" t="str">
        <f>[1]Database!$A4292</f>
        <v>RSH4A7MW</v>
      </c>
      <c r="J4292" s="329" t="str">
        <f ca="1">IFERROR(VLOOKUP(ROWS($J$2:J4292),$A$2:$B$7000,2,0),"")</f>
        <v>RSH4S6MW</v>
      </c>
    </row>
    <row r="4293" spans="1:10">
      <c r="A4293" s="330">
        <f ca="1">IF(ISNUMBER(SEARCH($L$2,[1]Database!$A4293)),MAX($A$1:A4292)+1,0)</f>
        <v>4288</v>
      </c>
      <c r="B4293" s="625" t="str">
        <f>[1]Database!$A4293</f>
        <v>RSH4S6XXW</v>
      </c>
      <c r="J4293" s="329" t="str">
        <f ca="1">IFERROR(VLOOKUP(ROWS($J$2:J4293),$A$2:$B$7000,2,0),"")</f>
        <v>RSH4A6XXW</v>
      </c>
    </row>
    <row r="4294" spans="1:10">
      <c r="A4294" s="330">
        <f ca="1">IF(ISNUMBER(SEARCH($L$2,[1]Database!$A4294)),MAX($A$1:A4293)+1,0)</f>
        <v>4289</v>
      </c>
      <c r="B4294" s="625" t="str">
        <f>[1]Database!$A4294</f>
        <v>RSH4S6XW</v>
      </c>
      <c r="J4294" s="329" t="str">
        <f ca="1">IFERROR(VLOOKUP(ROWS($J$2:J4294),$A$2:$B$7000,2,0),"")</f>
        <v>RSH4A7XW</v>
      </c>
    </row>
    <row r="4295" spans="1:10">
      <c r="A4295" s="330">
        <f ca="1">IF(ISNUMBER(SEARCH($L$2,[1]Database!$A4295)),MAX($A$1:A4294)+1,0)</f>
        <v>4290</v>
      </c>
      <c r="B4295" s="625" t="str">
        <f>[1]Database!$A4295</f>
        <v>RSH4S6RW</v>
      </c>
      <c r="J4295" s="329" t="str">
        <f ca="1">IFERROR(VLOOKUP(ROWS($J$2:J4295),$A$2:$B$7000,2,0),"")</f>
        <v>RSH4A6XW</v>
      </c>
    </row>
    <row r="4296" spans="1:10">
      <c r="A4296" s="330">
        <f ca="1">IF(ISNUMBER(SEARCH($L$2,[1]Database!$A4296)),MAX($A$1:A4295)+1,0)</f>
        <v>4291</v>
      </c>
      <c r="B4296" s="625" t="str">
        <f>[1]Database!$A4296</f>
        <v>RSH4S6MW</v>
      </c>
      <c r="J4296" s="329" t="str">
        <f ca="1">IFERROR(VLOOKUP(ROWS($J$2:J4296),$A$2:$B$7000,2,0),"")</f>
        <v>RSH4A7RW</v>
      </c>
    </row>
    <row r="4297" spans="1:10">
      <c r="A4297" s="330">
        <f ca="1">IF(ISNUMBER(SEARCH($L$2,[1]Database!$A4297)),MAX($A$1:A4296)+1,0)</f>
        <v>4292</v>
      </c>
      <c r="B4297" s="625" t="str">
        <f>[1]Database!$A4297</f>
        <v>RSH4A6XXW</v>
      </c>
      <c r="J4297" s="329" t="str">
        <f ca="1">IFERROR(VLOOKUP(ROWS($J$2:J4297),$A$2:$B$7000,2,0),"")</f>
        <v>RSH4A6RW</v>
      </c>
    </row>
    <row r="4298" spans="1:10">
      <c r="A4298" s="330">
        <f ca="1">IF(ISNUMBER(SEARCH($L$2,[1]Database!$A4298)),MAX($A$1:A4297)+1,0)</f>
        <v>4293</v>
      </c>
      <c r="B4298" s="625" t="str">
        <f>[1]Database!$A4298</f>
        <v>RSH4A7XW</v>
      </c>
      <c r="J4298" s="329" t="str">
        <f ca="1">IFERROR(VLOOKUP(ROWS($J$2:J4298),$A$2:$B$7000,2,0),"")</f>
        <v>RSH4A6MW</v>
      </c>
    </row>
    <row r="4299" spans="1:10">
      <c r="A4299" s="330">
        <f ca="1">IF(ISNUMBER(SEARCH($L$2,[1]Database!$A4299)),MAX($A$1:A4298)+1,0)</f>
        <v>4294</v>
      </c>
      <c r="B4299" s="625" t="str">
        <f>[1]Database!$A4299</f>
        <v>RSH4A6XW</v>
      </c>
      <c r="J4299" s="329" t="str">
        <f ca="1">IFERROR(VLOOKUP(ROWS($J$2:J4299),$A$2:$B$7000,2,0),"")</f>
        <v>RSH4S5XXW</v>
      </c>
    </row>
    <row r="4300" spans="1:10">
      <c r="A4300" s="330">
        <f ca="1">IF(ISNUMBER(SEARCH($L$2,[1]Database!$A4300)),MAX($A$1:A4299)+1,0)</f>
        <v>4295</v>
      </c>
      <c r="B4300" s="625" t="str">
        <f>[1]Database!$A4300</f>
        <v>RSH4A7RW</v>
      </c>
      <c r="J4300" s="329" t="str">
        <f ca="1">IFERROR(VLOOKUP(ROWS($J$2:J4300),$A$2:$B$7000,2,0),"")</f>
        <v>RSH4S5XW</v>
      </c>
    </row>
    <row r="4301" spans="1:10">
      <c r="A4301" s="330">
        <f ca="1">IF(ISNUMBER(SEARCH($L$2,[1]Database!$A4301)),MAX($A$1:A4300)+1,0)</f>
        <v>4296</v>
      </c>
      <c r="B4301" s="625" t="str">
        <f>[1]Database!$A4301</f>
        <v>RSH4A6RW</v>
      </c>
      <c r="J4301" s="329" t="str">
        <f ca="1">IFERROR(VLOOKUP(ROWS($J$2:J4301),$A$2:$B$7000,2,0),"")</f>
        <v>RSH4S5RW</v>
      </c>
    </row>
    <row r="4302" spans="1:10">
      <c r="A4302" s="330">
        <f ca="1">IF(ISNUMBER(SEARCH($L$2,[1]Database!$A4302)),MAX($A$1:A4301)+1,0)</f>
        <v>4297</v>
      </c>
      <c r="B4302" s="625" t="str">
        <f>[1]Database!$A4302</f>
        <v>RSH4A6MW</v>
      </c>
      <c r="J4302" s="329" t="str">
        <f ca="1">IFERROR(VLOOKUP(ROWS($J$2:J4302),$A$2:$B$7000,2,0),"")</f>
        <v>RSH4S5MW</v>
      </c>
    </row>
    <row r="4303" spans="1:10">
      <c r="A4303" s="330">
        <f ca="1">IF(ISNUMBER(SEARCH($L$2,[1]Database!$A4303)),MAX($A$1:A4302)+1,0)</f>
        <v>4298</v>
      </c>
      <c r="B4303" s="625" t="str">
        <f>[1]Database!$A4303</f>
        <v>RSH4S5XXW</v>
      </c>
      <c r="J4303" s="329" t="str">
        <f ca="1">IFERROR(VLOOKUP(ROWS($J$2:J4303),$A$2:$B$7000,2,0),"")</f>
        <v>RSH4A5XXW</v>
      </c>
    </row>
    <row r="4304" spans="1:10">
      <c r="A4304" s="330">
        <f ca="1">IF(ISNUMBER(SEARCH($L$2,[1]Database!$A4304)),MAX($A$1:A4303)+1,0)</f>
        <v>4299</v>
      </c>
      <c r="B4304" s="625" t="str">
        <f>[1]Database!$A4304</f>
        <v>RSH4S5XW</v>
      </c>
      <c r="J4304" s="329" t="str">
        <f ca="1">IFERROR(VLOOKUP(ROWS($J$2:J4304),$A$2:$B$7000,2,0),"")</f>
        <v>RSH4A5XW</v>
      </c>
    </row>
    <row r="4305" spans="1:10">
      <c r="A4305" s="330">
        <f ca="1">IF(ISNUMBER(SEARCH($L$2,[1]Database!$A4305)),MAX($A$1:A4304)+1,0)</f>
        <v>4300</v>
      </c>
      <c r="B4305" s="625" t="str">
        <f>[1]Database!$A4305</f>
        <v>RSH4S5RW</v>
      </c>
      <c r="J4305" s="329" t="str">
        <f ca="1">IFERROR(VLOOKUP(ROWS($J$2:J4305),$A$2:$B$7000,2,0),"")</f>
        <v>RSH4A5RW</v>
      </c>
    </row>
    <row r="4306" spans="1:10">
      <c r="A4306" s="330">
        <f ca="1">IF(ISNUMBER(SEARCH($L$2,[1]Database!$A4306)),MAX($A$1:A4305)+1,0)</f>
        <v>4301</v>
      </c>
      <c r="B4306" s="625" t="str">
        <f>[1]Database!$A4306</f>
        <v>RSH4S5MW</v>
      </c>
      <c r="J4306" s="329" t="str">
        <f ca="1">IFERROR(VLOOKUP(ROWS($J$2:J4306),$A$2:$B$7000,2,0),"")</f>
        <v>RSH4A5MW</v>
      </c>
    </row>
    <row r="4307" spans="1:10">
      <c r="A4307" s="330">
        <f ca="1">IF(ISNUMBER(SEARCH($L$2,[1]Database!$A4307)),MAX($A$1:A4306)+1,0)</f>
        <v>4302</v>
      </c>
      <c r="B4307" s="625" t="str">
        <f>[1]Database!$A4307</f>
        <v>RSH4A5XXW</v>
      </c>
      <c r="J4307" s="329" t="str">
        <f ca="1">IFERROR(VLOOKUP(ROWS($J$2:J4307),$A$2:$B$7000,2,0),"")</f>
        <v>RSH4S4XXW</v>
      </c>
    </row>
    <row r="4308" spans="1:10">
      <c r="A4308" s="330">
        <f ca="1">IF(ISNUMBER(SEARCH($L$2,[1]Database!$A4308)),MAX($A$1:A4307)+1,0)</f>
        <v>4303</v>
      </c>
      <c r="B4308" s="625" t="str">
        <f>[1]Database!$A4308</f>
        <v>RSH4A5XW</v>
      </c>
      <c r="J4308" s="329" t="str">
        <f ca="1">IFERROR(VLOOKUP(ROWS($J$2:J4308),$A$2:$B$7000,2,0),"")</f>
        <v>RSH4S4XW</v>
      </c>
    </row>
    <row r="4309" spans="1:10">
      <c r="A4309" s="330">
        <f ca="1">IF(ISNUMBER(SEARCH($L$2,[1]Database!$A4309)),MAX($A$1:A4308)+1,0)</f>
        <v>4304</v>
      </c>
      <c r="B4309" s="625" t="str">
        <f>[1]Database!$A4309</f>
        <v>RSH4A5RW</v>
      </c>
      <c r="J4309" s="329" t="str">
        <f ca="1">IFERROR(VLOOKUP(ROWS($J$2:J4309),$A$2:$B$7000,2,0),"")</f>
        <v>RSH4S4RW</v>
      </c>
    </row>
    <row r="4310" spans="1:10">
      <c r="A4310" s="330">
        <f ca="1">IF(ISNUMBER(SEARCH($L$2,[1]Database!$A4310)),MAX($A$1:A4309)+1,0)</f>
        <v>4305</v>
      </c>
      <c r="B4310" s="625" t="str">
        <f>[1]Database!$A4310</f>
        <v>RSH4A5MW</v>
      </c>
      <c r="J4310" s="329" t="str">
        <f ca="1">IFERROR(VLOOKUP(ROWS($J$2:J4310),$A$2:$B$7000,2,0),"")</f>
        <v>RSH4S4MW</v>
      </c>
    </row>
    <row r="4311" spans="1:10">
      <c r="A4311" s="330">
        <f ca="1">IF(ISNUMBER(SEARCH($L$2,[1]Database!$A4311)),MAX($A$1:A4310)+1,0)</f>
        <v>4306</v>
      </c>
      <c r="B4311" s="625" t="str">
        <f>[1]Database!$A4311</f>
        <v>RSH4S4XXW</v>
      </c>
      <c r="J4311" s="329" t="str">
        <f ca="1">IFERROR(VLOOKUP(ROWS($J$2:J4311),$A$2:$B$7000,2,0),"")</f>
        <v>RSH4S4SW</v>
      </c>
    </row>
    <row r="4312" spans="1:10">
      <c r="A4312" s="330">
        <f ca="1">IF(ISNUMBER(SEARCH($L$2,[1]Database!$A4312)),MAX($A$1:A4311)+1,0)</f>
        <v>4307</v>
      </c>
      <c r="B4312" s="625" t="str">
        <f>[1]Database!$A4312</f>
        <v>RSH4S4XW</v>
      </c>
      <c r="J4312" s="329" t="str">
        <f ca="1">IFERROR(VLOOKUP(ROWS($J$2:J4312),$A$2:$B$7000,2,0),"")</f>
        <v>RSH4A4XXW</v>
      </c>
    </row>
    <row r="4313" spans="1:10">
      <c r="A4313" s="330">
        <f ca="1">IF(ISNUMBER(SEARCH($L$2,[1]Database!$A4313)),MAX($A$1:A4312)+1,0)</f>
        <v>4308</v>
      </c>
      <c r="B4313" s="625" t="str">
        <f>[1]Database!$A4313</f>
        <v>RSH4S4RW</v>
      </c>
      <c r="J4313" s="329" t="str">
        <f ca="1">IFERROR(VLOOKUP(ROWS($J$2:J4313),$A$2:$B$7000,2,0),"")</f>
        <v>RSH4A4XW</v>
      </c>
    </row>
    <row r="4314" spans="1:10">
      <c r="A4314" s="330">
        <f ca="1">IF(ISNUMBER(SEARCH($L$2,[1]Database!$A4314)),MAX($A$1:A4313)+1,0)</f>
        <v>4309</v>
      </c>
      <c r="B4314" s="625" t="str">
        <f>[1]Database!$A4314</f>
        <v>RSH4S4MW</v>
      </c>
      <c r="J4314" s="329" t="str">
        <f ca="1">IFERROR(VLOOKUP(ROWS($J$2:J4314),$A$2:$B$7000,2,0),"")</f>
        <v>RSH4A4RW</v>
      </c>
    </row>
    <row r="4315" spans="1:10">
      <c r="A4315" s="330">
        <f ca="1">IF(ISNUMBER(SEARCH($L$2,[1]Database!$A4315)),MAX($A$1:A4314)+1,0)</f>
        <v>4310</v>
      </c>
      <c r="B4315" s="625" t="str">
        <f>[1]Database!$A4315</f>
        <v>RSH4S4SW</v>
      </c>
      <c r="J4315" s="329" t="str">
        <f ca="1">IFERROR(VLOOKUP(ROWS($J$2:J4315),$A$2:$B$7000,2,0),"")</f>
        <v>RSH4A4MW</v>
      </c>
    </row>
    <row r="4316" spans="1:10">
      <c r="A4316" s="330">
        <f ca="1">IF(ISNUMBER(SEARCH($L$2,[1]Database!$A4316)),MAX($A$1:A4315)+1,0)</f>
        <v>4311</v>
      </c>
      <c r="B4316" s="625" t="str">
        <f>[1]Database!$A4316</f>
        <v>RSH4A4XXW</v>
      </c>
      <c r="J4316" s="329" t="str">
        <f ca="1">IFERROR(VLOOKUP(ROWS($J$2:J4316),$A$2:$B$7000,2,0),"")</f>
        <v>RSH4A4SW</v>
      </c>
    </row>
    <row r="4317" spans="1:10">
      <c r="A4317" s="330">
        <f ca="1">IF(ISNUMBER(SEARCH($L$2,[1]Database!$A4317)),MAX($A$1:A4316)+1,0)</f>
        <v>4312</v>
      </c>
      <c r="B4317" s="625" t="str">
        <f>[1]Database!$A4317</f>
        <v>RSH4A4XW</v>
      </c>
      <c r="J4317" s="329" t="str">
        <f ca="1">IFERROR(VLOOKUP(ROWS($J$2:J4317),$A$2:$B$7000,2,0),"")</f>
        <v>RSH4S3XXW</v>
      </c>
    </row>
    <row r="4318" spans="1:10">
      <c r="A4318" s="330">
        <f ca="1">IF(ISNUMBER(SEARCH($L$2,[1]Database!$A4318)),MAX($A$1:A4317)+1,0)</f>
        <v>4313</v>
      </c>
      <c r="B4318" s="625" t="str">
        <f>[1]Database!$A4318</f>
        <v>RSH4A4RW</v>
      </c>
      <c r="J4318" s="329" t="str">
        <f ca="1">IFERROR(VLOOKUP(ROWS($J$2:J4318),$A$2:$B$7000,2,0),"")</f>
        <v>RSH4S3XW</v>
      </c>
    </row>
    <row r="4319" spans="1:10">
      <c r="A4319" s="330">
        <f ca="1">IF(ISNUMBER(SEARCH($L$2,[1]Database!$A4319)),MAX($A$1:A4318)+1,0)</f>
        <v>4314</v>
      </c>
      <c r="B4319" s="625" t="str">
        <f>[1]Database!$A4319</f>
        <v>RSH4A4MW</v>
      </c>
      <c r="J4319" s="329" t="str">
        <f ca="1">IFERROR(VLOOKUP(ROWS($J$2:J4319),$A$2:$B$7000,2,0),"")</f>
        <v>RSH4S3RW</v>
      </c>
    </row>
    <row r="4320" spans="1:10">
      <c r="A4320" s="330">
        <f ca="1">IF(ISNUMBER(SEARCH($L$2,[1]Database!$A4320)),MAX($A$1:A4319)+1,0)</f>
        <v>4315</v>
      </c>
      <c r="B4320" s="625" t="str">
        <f>[1]Database!$A4320</f>
        <v>RSH4A4SW</v>
      </c>
      <c r="J4320" s="329" t="str">
        <f ca="1">IFERROR(VLOOKUP(ROWS($J$2:J4320),$A$2:$B$7000,2,0),"")</f>
        <v>RSH4S3MW</v>
      </c>
    </row>
    <row r="4321" spans="1:10">
      <c r="A4321" s="330">
        <f ca="1">IF(ISNUMBER(SEARCH($L$2,[1]Database!$A4321)),MAX($A$1:A4320)+1,0)</f>
        <v>4316</v>
      </c>
      <c r="B4321" s="625" t="str">
        <f>[1]Database!$A4321</f>
        <v>RSH4S3XXW</v>
      </c>
      <c r="J4321" s="329" t="str">
        <f ca="1">IFERROR(VLOOKUP(ROWS($J$2:J4321),$A$2:$B$7000,2,0),"")</f>
        <v>RSH4S3SW</v>
      </c>
    </row>
    <row r="4322" spans="1:10">
      <c r="A4322" s="330">
        <f ca="1">IF(ISNUMBER(SEARCH($L$2,[1]Database!$A4322)),MAX($A$1:A4321)+1,0)</f>
        <v>4317</v>
      </c>
      <c r="B4322" s="625" t="str">
        <f>[1]Database!$A4322</f>
        <v>RSH4S3XW</v>
      </c>
      <c r="J4322" s="329" t="str">
        <f ca="1">IFERROR(VLOOKUP(ROWS($J$2:J4322),$A$2:$B$7000,2,0),"")</f>
        <v>RSH4A3XXW</v>
      </c>
    </row>
    <row r="4323" spans="1:10">
      <c r="A4323" s="330">
        <f ca="1">IF(ISNUMBER(SEARCH($L$2,[1]Database!$A4323)),MAX($A$1:A4322)+1,0)</f>
        <v>4318</v>
      </c>
      <c r="B4323" s="625" t="str">
        <f>[1]Database!$A4323</f>
        <v>RSH4S3RW</v>
      </c>
      <c r="J4323" s="329" t="str">
        <f ca="1">IFERROR(VLOOKUP(ROWS($J$2:J4323),$A$2:$B$7000,2,0),"")</f>
        <v>RSH4A3XW</v>
      </c>
    </row>
    <row r="4324" spans="1:10">
      <c r="A4324" s="330">
        <f ca="1">IF(ISNUMBER(SEARCH($L$2,[1]Database!$A4324)),MAX($A$1:A4323)+1,0)</f>
        <v>4319</v>
      </c>
      <c r="B4324" s="625" t="str">
        <f>[1]Database!$A4324</f>
        <v>RSH4S3MW</v>
      </c>
      <c r="J4324" s="329" t="str">
        <f ca="1">IFERROR(VLOOKUP(ROWS($J$2:J4324),$A$2:$B$7000,2,0),"")</f>
        <v>RSH4A3RW</v>
      </c>
    </row>
    <row r="4325" spans="1:10">
      <c r="A4325" s="330">
        <f ca="1">IF(ISNUMBER(SEARCH($L$2,[1]Database!$A4325)),MAX($A$1:A4324)+1,0)</f>
        <v>4320</v>
      </c>
      <c r="B4325" s="625" t="str">
        <f>[1]Database!$A4325</f>
        <v>RSH4S3SW</v>
      </c>
      <c r="J4325" s="329" t="str">
        <f ca="1">IFERROR(VLOOKUP(ROWS($J$2:J4325),$A$2:$B$7000,2,0),"")</f>
        <v>RSH4A3MW</v>
      </c>
    </row>
    <row r="4326" spans="1:10">
      <c r="A4326" s="330">
        <f ca="1">IF(ISNUMBER(SEARCH($L$2,[1]Database!$A4326)),MAX($A$1:A4325)+1,0)</f>
        <v>4321</v>
      </c>
      <c r="B4326" s="625" t="str">
        <f>[1]Database!$A4326</f>
        <v>RSH4A3XXW</v>
      </c>
      <c r="J4326" s="329" t="str">
        <f ca="1">IFERROR(VLOOKUP(ROWS($J$2:J4326),$A$2:$B$7000,2,0),"")</f>
        <v>RSH4A3SW</v>
      </c>
    </row>
    <row r="4327" spans="1:10">
      <c r="A4327" s="330">
        <f ca="1">IF(ISNUMBER(SEARCH($L$2,[1]Database!$A4327)),MAX($A$1:A4326)+1,0)</f>
        <v>4322</v>
      </c>
      <c r="B4327" s="625" t="str">
        <f>[1]Database!$A4327</f>
        <v>RSH4A3XW</v>
      </c>
      <c r="J4327" s="329" t="str">
        <f ca="1">IFERROR(VLOOKUP(ROWS($J$2:J4327),$A$2:$B$7000,2,0),"")</f>
        <v>RSH4S2XXW</v>
      </c>
    </row>
    <row r="4328" spans="1:10">
      <c r="A4328" s="330">
        <f ca="1">IF(ISNUMBER(SEARCH($L$2,[1]Database!$A4328)),MAX($A$1:A4327)+1,0)</f>
        <v>4323</v>
      </c>
      <c r="B4328" s="625" t="str">
        <f>[1]Database!$A4328</f>
        <v>RSH4A3RW</v>
      </c>
      <c r="J4328" s="329" t="str">
        <f ca="1">IFERROR(VLOOKUP(ROWS($J$2:J4328),$A$2:$B$7000,2,0),"")</f>
        <v>RSH4S2XW</v>
      </c>
    </row>
    <row r="4329" spans="1:10">
      <c r="A4329" s="330">
        <f ca="1">IF(ISNUMBER(SEARCH($L$2,[1]Database!$A4329)),MAX($A$1:A4328)+1,0)</f>
        <v>4324</v>
      </c>
      <c r="B4329" s="625" t="str">
        <f>[1]Database!$A4329</f>
        <v>RSH4A3MW</v>
      </c>
      <c r="J4329" s="329" t="str">
        <f ca="1">IFERROR(VLOOKUP(ROWS($J$2:J4329),$A$2:$B$7000,2,0),"")</f>
        <v>RSH4S2RW</v>
      </c>
    </row>
    <row r="4330" spans="1:10">
      <c r="A4330" s="330">
        <f ca="1">IF(ISNUMBER(SEARCH($L$2,[1]Database!$A4330)),MAX($A$1:A4329)+1,0)</f>
        <v>4325</v>
      </c>
      <c r="B4330" s="625" t="str">
        <f>[1]Database!$A4330</f>
        <v>RSH4A3SW</v>
      </c>
      <c r="J4330" s="329" t="str">
        <f ca="1">IFERROR(VLOOKUP(ROWS($J$2:J4330),$A$2:$B$7000,2,0),"")</f>
        <v>RSH4S2MW</v>
      </c>
    </row>
    <row r="4331" spans="1:10">
      <c r="A4331" s="330">
        <f ca="1">IF(ISNUMBER(SEARCH($L$2,[1]Database!$A4331)),MAX($A$1:A4330)+1,0)</f>
        <v>4326</v>
      </c>
      <c r="B4331" s="625" t="str">
        <f>[1]Database!$A4331</f>
        <v>RSH4S2XXW</v>
      </c>
      <c r="J4331" s="329" t="str">
        <f ca="1">IFERROR(VLOOKUP(ROWS($J$2:J4331),$A$2:$B$7000,2,0),"")</f>
        <v>RSH4S2SW</v>
      </c>
    </row>
    <row r="4332" spans="1:10">
      <c r="A4332" s="330">
        <f ca="1">IF(ISNUMBER(SEARCH($L$2,[1]Database!$A4332)),MAX($A$1:A4331)+1,0)</f>
        <v>4327</v>
      </c>
      <c r="B4332" s="625" t="str">
        <f>[1]Database!$A4332</f>
        <v>RSH4S2XW</v>
      </c>
      <c r="J4332" s="329" t="str">
        <f ca="1">IFERROR(VLOOKUP(ROWS($J$2:J4332),$A$2:$B$7000,2,0),"")</f>
        <v>RSH4A2XXW</v>
      </c>
    </row>
    <row r="4333" spans="1:10">
      <c r="A4333" s="330">
        <f ca="1">IF(ISNUMBER(SEARCH($L$2,[1]Database!$A4333)),MAX($A$1:A4332)+1,0)</f>
        <v>4328</v>
      </c>
      <c r="B4333" s="625" t="str">
        <f>[1]Database!$A4333</f>
        <v>RSH4S2RW</v>
      </c>
      <c r="J4333" s="329" t="str">
        <f ca="1">IFERROR(VLOOKUP(ROWS($J$2:J4333),$A$2:$B$7000,2,0),"")</f>
        <v>RSH4A2XW</v>
      </c>
    </row>
    <row r="4334" spans="1:10">
      <c r="A4334" s="330">
        <f ca="1">IF(ISNUMBER(SEARCH($L$2,[1]Database!$A4334)),MAX($A$1:A4333)+1,0)</f>
        <v>4329</v>
      </c>
      <c r="B4334" s="625" t="str">
        <f>[1]Database!$A4334</f>
        <v>RSH4S2MW</v>
      </c>
      <c r="J4334" s="329" t="str">
        <f ca="1">IFERROR(VLOOKUP(ROWS($J$2:J4334),$A$2:$B$7000,2,0),"")</f>
        <v>RSH4A2RW</v>
      </c>
    </row>
    <row r="4335" spans="1:10">
      <c r="A4335" s="330">
        <f ca="1">IF(ISNUMBER(SEARCH($L$2,[1]Database!$A4335)),MAX($A$1:A4334)+1,0)</f>
        <v>4330</v>
      </c>
      <c r="B4335" s="625" t="str">
        <f>[1]Database!$A4335</f>
        <v>RSH4S2SW</v>
      </c>
      <c r="J4335" s="329" t="str">
        <f ca="1">IFERROR(VLOOKUP(ROWS($J$2:J4335),$A$2:$B$7000,2,0),"")</f>
        <v>RSH4A2MW</v>
      </c>
    </row>
    <row r="4336" spans="1:10">
      <c r="A4336" s="330">
        <f ca="1">IF(ISNUMBER(SEARCH($L$2,[1]Database!$A4336)),MAX($A$1:A4335)+1,0)</f>
        <v>4331</v>
      </c>
      <c r="B4336" s="625" t="str">
        <f>[1]Database!$A4336</f>
        <v>RSH4A2XXW</v>
      </c>
      <c r="J4336" s="329" t="str">
        <f ca="1">IFERROR(VLOOKUP(ROWS($J$2:J4336),$A$2:$B$7000,2,0),"")</f>
        <v>RSH4A2SW</v>
      </c>
    </row>
    <row r="4337" spans="1:10">
      <c r="A4337" s="330">
        <f ca="1">IF(ISNUMBER(SEARCH($L$2,[1]Database!$A4337)),MAX($A$1:A4336)+1,0)</f>
        <v>4332</v>
      </c>
      <c r="B4337" s="625" t="str">
        <f>[1]Database!$A4337</f>
        <v>RSH4A2XW</v>
      </c>
      <c r="J4337" s="329" t="str">
        <f ca="1">IFERROR(VLOOKUP(ROWS($J$2:J4337),$A$2:$B$7000,2,0),"")</f>
        <v>RSH4S12MW</v>
      </c>
    </row>
    <row r="4338" spans="1:10">
      <c r="A4338" s="330">
        <f ca="1">IF(ISNUMBER(SEARCH($L$2,[1]Database!$A4338)),MAX($A$1:A4337)+1,0)</f>
        <v>4333</v>
      </c>
      <c r="B4338" s="625" t="str">
        <f>[1]Database!$A4338</f>
        <v>RSH4A2RW</v>
      </c>
      <c r="J4338" s="329" t="str">
        <f ca="1">IFERROR(VLOOKUP(ROWS($J$2:J4338),$A$2:$B$7000,2,0),"")</f>
        <v>RSH4A12MW</v>
      </c>
    </row>
    <row r="4339" spans="1:10">
      <c r="A4339" s="330">
        <f ca="1">IF(ISNUMBER(SEARCH($L$2,[1]Database!$A4339)),MAX($A$1:A4338)+1,0)</f>
        <v>4334</v>
      </c>
      <c r="B4339" s="625" t="str">
        <f>[1]Database!$A4339</f>
        <v>RSH4A2MW</v>
      </c>
      <c r="J4339" s="329" t="str">
        <f ca="1">IFERROR(VLOOKUP(ROWS($J$2:J4339),$A$2:$B$7000,2,0),"")</f>
        <v>RSH4S11MW</v>
      </c>
    </row>
    <row r="4340" spans="1:10">
      <c r="A4340" s="330">
        <f ca="1">IF(ISNUMBER(SEARCH($L$2,[1]Database!$A4340)),MAX($A$1:A4339)+1,0)</f>
        <v>4335</v>
      </c>
      <c r="B4340" s="625" t="str">
        <f>[1]Database!$A4340</f>
        <v>RSH4A2SW</v>
      </c>
      <c r="J4340" s="329" t="str">
        <f ca="1">IFERROR(VLOOKUP(ROWS($J$2:J4340),$A$2:$B$7000,2,0),"")</f>
        <v>RSH4S11SW</v>
      </c>
    </row>
    <row r="4341" spans="1:10">
      <c r="A4341" s="330">
        <f ca="1">IF(ISNUMBER(SEARCH($L$2,[1]Database!$A4341)),MAX($A$1:A4340)+1,0)</f>
        <v>4336</v>
      </c>
      <c r="B4341" s="625" t="str">
        <f>[1]Database!$A4341</f>
        <v>RSH4S12MW</v>
      </c>
      <c r="J4341" s="329" t="str">
        <f ca="1">IFERROR(VLOOKUP(ROWS($J$2:J4341),$A$2:$B$7000,2,0),"")</f>
        <v>RSH4A11MW</v>
      </c>
    </row>
    <row r="4342" spans="1:10">
      <c r="A4342" s="330">
        <f ca="1">IF(ISNUMBER(SEARCH($L$2,[1]Database!$A4342)),MAX($A$1:A4341)+1,0)</f>
        <v>4337</v>
      </c>
      <c r="B4342" s="625" t="str">
        <f>[1]Database!$A4342</f>
        <v>RSH4A12MW</v>
      </c>
      <c r="J4342" s="329" t="str">
        <f ca="1">IFERROR(VLOOKUP(ROWS($J$2:J4342),$A$2:$B$7000,2,0),"")</f>
        <v>RSH4A11SW</v>
      </c>
    </row>
    <row r="4343" spans="1:10">
      <c r="A4343" s="330">
        <f ca="1">IF(ISNUMBER(SEARCH($L$2,[1]Database!$A4343)),MAX($A$1:A4342)+1,0)</f>
        <v>4338</v>
      </c>
      <c r="B4343" s="625" t="str">
        <f>[1]Database!$A4343</f>
        <v>RSH4S11MW</v>
      </c>
      <c r="J4343" s="329" t="str">
        <f ca="1">IFERROR(VLOOKUP(ROWS($J$2:J4343),$A$2:$B$7000,2,0),"")</f>
        <v>RSH4S10SW</v>
      </c>
    </row>
    <row r="4344" spans="1:10">
      <c r="A4344" s="330">
        <f ca="1">IF(ISNUMBER(SEARCH($L$2,[1]Database!$A4344)),MAX($A$1:A4343)+1,0)</f>
        <v>4339</v>
      </c>
      <c r="B4344" s="625" t="str">
        <f>[1]Database!$A4344</f>
        <v>RSH4S11SW</v>
      </c>
      <c r="J4344" s="329" t="str">
        <f ca="1">IFERROR(VLOOKUP(ROWS($J$2:J4344),$A$2:$B$7000,2,0),"")</f>
        <v>RSH4A10SW</v>
      </c>
    </row>
    <row r="4345" spans="1:10">
      <c r="A4345" s="330">
        <f ca="1">IF(ISNUMBER(SEARCH($L$2,[1]Database!$A4345)),MAX($A$1:A4344)+1,0)</f>
        <v>4340</v>
      </c>
      <c r="B4345" s="625" t="str">
        <f>[1]Database!$A4345</f>
        <v>RSH4A11MW</v>
      </c>
      <c r="J4345" s="329" t="str">
        <f ca="1">IFERROR(VLOOKUP(ROWS($J$2:J4345),$A$2:$B$7000,2,0),"")</f>
        <v>RSH4S10MW</v>
      </c>
    </row>
    <row r="4346" spans="1:10">
      <c r="A4346" s="330">
        <f ca="1">IF(ISNUMBER(SEARCH($L$2,[1]Database!$A4346)),MAX($A$1:A4345)+1,0)</f>
        <v>4341</v>
      </c>
      <c r="B4346" s="625" t="str">
        <f>[1]Database!$A4346</f>
        <v>RSH4A11SW</v>
      </c>
      <c r="J4346" s="329" t="str">
        <f ca="1">IFERROR(VLOOKUP(ROWS($J$2:J4346),$A$2:$B$7000,2,0),"")</f>
        <v>RSH4A10MW</v>
      </c>
    </row>
    <row r="4347" spans="1:10">
      <c r="A4347" s="330">
        <f ca="1">IF(ISNUMBER(SEARCH($L$2,[1]Database!$A4347)),MAX($A$1:A4346)+1,0)</f>
        <v>4342</v>
      </c>
      <c r="B4347" s="625" t="str">
        <f>[1]Database!$A4347</f>
        <v>RSH4S10SW</v>
      </c>
      <c r="J4347" s="329" t="str">
        <f ca="1">IFERROR(VLOOKUP(ROWS($J$2:J4347),$A$2:$B$7000,2,0),"")</f>
        <v>RSH4S9XX</v>
      </c>
    </row>
    <row r="4348" spans="1:10">
      <c r="A4348" s="330">
        <f ca="1">IF(ISNUMBER(SEARCH($L$2,[1]Database!$A4348)),MAX($A$1:A4347)+1,0)</f>
        <v>4343</v>
      </c>
      <c r="B4348" s="625" t="str">
        <f>[1]Database!$A4348</f>
        <v>RSH4A10SW</v>
      </c>
      <c r="J4348" s="329" t="str">
        <f ca="1">IFERROR(VLOOKUP(ROWS($J$2:J4348),$A$2:$B$7000,2,0),"")</f>
        <v>RSH4S9X</v>
      </c>
    </row>
    <row r="4349" spans="1:10">
      <c r="A4349" s="330">
        <f ca="1">IF(ISNUMBER(SEARCH($L$2,[1]Database!$A4349)),MAX($A$1:A4348)+1,0)</f>
        <v>4344</v>
      </c>
      <c r="B4349" s="625" t="str">
        <f>[1]Database!$A4349</f>
        <v>RSH4S10MW</v>
      </c>
      <c r="J4349" s="329" t="str">
        <f ca="1">IFERROR(VLOOKUP(ROWS($J$2:J4349),$A$2:$B$7000,2,0),"")</f>
        <v>RSH4S9R</v>
      </c>
    </row>
    <row r="4350" spans="1:10">
      <c r="A4350" s="330">
        <f ca="1">IF(ISNUMBER(SEARCH($L$2,[1]Database!$A4350)),MAX($A$1:A4349)+1,0)</f>
        <v>4345</v>
      </c>
      <c r="B4350" s="625" t="str">
        <f>[1]Database!$A4350</f>
        <v>RSH4A10MW</v>
      </c>
      <c r="J4350" s="329" t="str">
        <f ca="1">IFERROR(VLOOKUP(ROWS($J$2:J4350),$A$2:$B$7000,2,0),"")</f>
        <v>RSH4S9M</v>
      </c>
    </row>
    <row r="4351" spans="1:10">
      <c r="A4351" s="330">
        <f ca="1">IF(ISNUMBER(SEARCH($L$2,[1]Database!$A4351)),MAX($A$1:A4350)+1,0)</f>
        <v>4346</v>
      </c>
      <c r="B4351" s="625" t="str">
        <f>[1]Database!$A4351</f>
        <v>RSH4S9XX</v>
      </c>
      <c r="J4351" s="329" t="str">
        <f ca="1">IFERROR(VLOOKUP(ROWS($J$2:J4351),$A$2:$B$7000,2,0),"")</f>
        <v>RSH4S9S</v>
      </c>
    </row>
    <row r="4352" spans="1:10">
      <c r="A4352" s="330">
        <f ca="1">IF(ISNUMBER(SEARCH($L$2,[1]Database!$A4352)),MAX($A$1:A4351)+1,0)</f>
        <v>4347</v>
      </c>
      <c r="B4352" s="625" t="str">
        <f>[1]Database!$A4352</f>
        <v>RSH4S9X</v>
      </c>
      <c r="J4352" s="329" t="str">
        <f ca="1">IFERROR(VLOOKUP(ROWS($J$2:J4352),$A$2:$B$7000,2,0),"")</f>
        <v>RSH4A9XX</v>
      </c>
    </row>
    <row r="4353" spans="1:10">
      <c r="A4353" s="330">
        <f ca="1">IF(ISNUMBER(SEARCH($L$2,[1]Database!$A4353)),MAX($A$1:A4352)+1,0)</f>
        <v>4348</v>
      </c>
      <c r="B4353" s="625" t="str">
        <f>[1]Database!$A4353</f>
        <v>RSH4S9R</v>
      </c>
      <c r="J4353" s="329" t="str">
        <f ca="1">IFERROR(VLOOKUP(ROWS($J$2:J4353),$A$2:$B$7000,2,0),"")</f>
        <v>RSH4A9X</v>
      </c>
    </row>
    <row r="4354" spans="1:10">
      <c r="A4354" s="330">
        <f ca="1">IF(ISNUMBER(SEARCH($L$2,[1]Database!$A4354)),MAX($A$1:A4353)+1,0)</f>
        <v>4349</v>
      </c>
      <c r="B4354" s="625" t="str">
        <f>[1]Database!$A4354</f>
        <v>RSH4S9M</v>
      </c>
      <c r="J4354" s="329" t="str">
        <f ca="1">IFERROR(VLOOKUP(ROWS($J$2:J4354),$A$2:$B$7000,2,0),"")</f>
        <v>RSH4A9R</v>
      </c>
    </row>
    <row r="4355" spans="1:10">
      <c r="A4355" s="330">
        <f ca="1">IF(ISNUMBER(SEARCH($L$2,[1]Database!$A4355)),MAX($A$1:A4354)+1,0)</f>
        <v>4350</v>
      </c>
      <c r="B4355" s="625" t="str">
        <f>[1]Database!$A4355</f>
        <v>RSH4S9S</v>
      </c>
      <c r="J4355" s="329" t="str">
        <f ca="1">IFERROR(VLOOKUP(ROWS($J$2:J4355),$A$2:$B$7000,2,0),"")</f>
        <v>RSH4A9M</v>
      </c>
    </row>
    <row r="4356" spans="1:10">
      <c r="A4356" s="330">
        <f ca="1">IF(ISNUMBER(SEARCH($L$2,[1]Database!$A4356)),MAX($A$1:A4355)+1,0)</f>
        <v>4351</v>
      </c>
      <c r="B4356" s="625" t="str">
        <f>[1]Database!$A4356</f>
        <v>RSH4A9XX</v>
      </c>
      <c r="J4356" s="329" t="str">
        <f ca="1">IFERROR(VLOOKUP(ROWS($J$2:J4356),$A$2:$B$7000,2,0),"")</f>
        <v>RSH4A9S</v>
      </c>
    </row>
    <row r="4357" spans="1:10">
      <c r="A4357" s="330">
        <f ca="1">IF(ISNUMBER(SEARCH($L$2,[1]Database!$A4357)),MAX($A$1:A4356)+1,0)</f>
        <v>4352</v>
      </c>
      <c r="B4357" s="625" t="str">
        <f>[1]Database!$A4357</f>
        <v>RSH4A9X</v>
      </c>
      <c r="J4357" s="329" t="str">
        <f ca="1">IFERROR(VLOOKUP(ROWS($J$2:J4357),$A$2:$B$7000,2,0),"")</f>
        <v>RSH4S8XX</v>
      </c>
    </row>
    <row r="4358" spans="1:10">
      <c r="A4358" s="330">
        <f ca="1">IF(ISNUMBER(SEARCH($L$2,[1]Database!$A4358)),MAX($A$1:A4357)+1,0)</f>
        <v>4353</v>
      </c>
      <c r="B4358" s="625" t="str">
        <f>[1]Database!$A4358</f>
        <v>RSH4A9R</v>
      </c>
      <c r="J4358" s="329" t="str">
        <f ca="1">IFERROR(VLOOKUP(ROWS($J$2:J4358),$A$2:$B$7000,2,0),"")</f>
        <v>RSH4S8X</v>
      </c>
    </row>
    <row r="4359" spans="1:10">
      <c r="A4359" s="330">
        <f ca="1">IF(ISNUMBER(SEARCH($L$2,[1]Database!$A4359)),MAX($A$1:A4358)+1,0)</f>
        <v>4354</v>
      </c>
      <c r="B4359" s="625" t="str">
        <f>[1]Database!$A4359</f>
        <v>RSH4A9M</v>
      </c>
      <c r="J4359" s="329" t="str">
        <f ca="1">IFERROR(VLOOKUP(ROWS($J$2:J4359),$A$2:$B$7000,2,0),"")</f>
        <v>RSH4S8R</v>
      </c>
    </row>
    <row r="4360" spans="1:10">
      <c r="A4360" s="330">
        <f ca="1">IF(ISNUMBER(SEARCH($L$2,[1]Database!$A4360)),MAX($A$1:A4359)+1,0)</f>
        <v>4355</v>
      </c>
      <c r="B4360" s="625" t="str">
        <f>[1]Database!$A4360</f>
        <v>RSH4A9S</v>
      </c>
      <c r="J4360" s="329" t="str">
        <f ca="1">IFERROR(VLOOKUP(ROWS($J$2:J4360),$A$2:$B$7000,2,0),"")</f>
        <v>RSH4S8M</v>
      </c>
    </row>
    <row r="4361" spans="1:10">
      <c r="A4361" s="330">
        <f ca="1">IF(ISNUMBER(SEARCH($L$2,[1]Database!$A4361)),MAX($A$1:A4360)+1,0)</f>
        <v>4356</v>
      </c>
      <c r="B4361" s="625" t="str">
        <f>[1]Database!$A4361</f>
        <v>RSH4S8XX</v>
      </c>
      <c r="J4361" s="329" t="str">
        <f ca="1">IFERROR(VLOOKUP(ROWS($J$2:J4361),$A$2:$B$7000,2,0),"")</f>
        <v>RSH4S8S</v>
      </c>
    </row>
    <row r="4362" spans="1:10">
      <c r="A4362" s="330">
        <f ca="1">IF(ISNUMBER(SEARCH($L$2,[1]Database!$A4362)),MAX($A$1:A4361)+1,0)</f>
        <v>4357</v>
      </c>
      <c r="B4362" s="625" t="str">
        <f>[1]Database!$A4362</f>
        <v>RSH4S8X</v>
      </c>
      <c r="J4362" s="329" t="str">
        <f ca="1">IFERROR(VLOOKUP(ROWS($J$2:J4362),$A$2:$B$7000,2,0),"")</f>
        <v>RSH4A8XX</v>
      </c>
    </row>
    <row r="4363" spans="1:10">
      <c r="A4363" s="330">
        <f ca="1">IF(ISNUMBER(SEARCH($L$2,[1]Database!$A4363)),MAX($A$1:A4362)+1,0)</f>
        <v>4358</v>
      </c>
      <c r="B4363" s="625" t="str">
        <f>[1]Database!$A4363</f>
        <v>RSH4S8R</v>
      </c>
      <c r="J4363" s="329" t="str">
        <f ca="1">IFERROR(VLOOKUP(ROWS($J$2:J4363),$A$2:$B$7000,2,0),"")</f>
        <v>RSH4A8X</v>
      </c>
    </row>
    <row r="4364" spans="1:10">
      <c r="A4364" s="330">
        <f ca="1">IF(ISNUMBER(SEARCH($L$2,[1]Database!$A4364)),MAX($A$1:A4363)+1,0)</f>
        <v>4359</v>
      </c>
      <c r="B4364" s="625" t="str">
        <f>[1]Database!$A4364</f>
        <v>RSH4S8M</v>
      </c>
      <c r="J4364" s="329" t="str">
        <f ca="1">IFERROR(VLOOKUP(ROWS($J$2:J4364),$A$2:$B$7000,2,0),"")</f>
        <v>RSH4A8R</v>
      </c>
    </row>
    <row r="4365" spans="1:10">
      <c r="A4365" s="330">
        <f ca="1">IF(ISNUMBER(SEARCH($L$2,[1]Database!$A4365)),MAX($A$1:A4364)+1,0)</f>
        <v>4360</v>
      </c>
      <c r="B4365" s="625" t="str">
        <f>[1]Database!$A4365</f>
        <v>RSH4S8S</v>
      </c>
      <c r="J4365" s="329" t="str">
        <f ca="1">IFERROR(VLOOKUP(ROWS($J$2:J4365),$A$2:$B$7000,2,0),"")</f>
        <v>RSH4A8M</v>
      </c>
    </row>
    <row r="4366" spans="1:10">
      <c r="A4366" s="330">
        <f ca="1">IF(ISNUMBER(SEARCH($L$2,[1]Database!$A4366)),MAX($A$1:A4365)+1,0)</f>
        <v>4361</v>
      </c>
      <c r="B4366" s="625" t="str">
        <f>[1]Database!$A4366</f>
        <v>RSH4A8XX</v>
      </c>
      <c r="J4366" s="329" t="str">
        <f ca="1">IFERROR(VLOOKUP(ROWS($J$2:J4366),$A$2:$B$7000,2,0),"")</f>
        <v>RSH4A8S</v>
      </c>
    </row>
    <row r="4367" spans="1:10">
      <c r="A4367" s="330">
        <f ca="1">IF(ISNUMBER(SEARCH($L$2,[1]Database!$A4367)),MAX($A$1:A4366)+1,0)</f>
        <v>4362</v>
      </c>
      <c r="B4367" s="625" t="str">
        <f>[1]Database!$A4367</f>
        <v>RSH4A8X</v>
      </c>
      <c r="J4367" s="329" t="str">
        <f ca="1">IFERROR(VLOOKUP(ROWS($J$2:J4367),$A$2:$B$7000,2,0),"")</f>
        <v>RSH4S7XX</v>
      </c>
    </row>
    <row r="4368" spans="1:10">
      <c r="A4368" s="330">
        <f ca="1">IF(ISNUMBER(SEARCH($L$2,[1]Database!$A4368)),MAX($A$1:A4367)+1,0)</f>
        <v>4363</v>
      </c>
      <c r="B4368" s="625" t="str">
        <f>[1]Database!$A4368</f>
        <v>RSH4A8R</v>
      </c>
      <c r="J4368" s="329" t="str">
        <f ca="1">IFERROR(VLOOKUP(ROWS($J$2:J4368),$A$2:$B$7000,2,0),"")</f>
        <v>RSH4S7X</v>
      </c>
    </row>
    <row r="4369" spans="1:10">
      <c r="A4369" s="330">
        <f ca="1">IF(ISNUMBER(SEARCH($L$2,[1]Database!$A4369)),MAX($A$1:A4368)+1,0)</f>
        <v>4364</v>
      </c>
      <c r="B4369" s="625" t="str">
        <f>[1]Database!$A4369</f>
        <v>RSH4A8M</v>
      </c>
      <c r="J4369" s="329" t="str">
        <f ca="1">IFERROR(VLOOKUP(ROWS($J$2:J4369),$A$2:$B$7000,2,0),"")</f>
        <v>RSH4S7R</v>
      </c>
    </row>
    <row r="4370" spans="1:10">
      <c r="A4370" s="330">
        <f ca="1">IF(ISNUMBER(SEARCH($L$2,[1]Database!$A4370)),MAX($A$1:A4369)+1,0)</f>
        <v>4365</v>
      </c>
      <c r="B4370" s="625" t="str">
        <f>[1]Database!$A4370</f>
        <v>RSH4A8S</v>
      </c>
      <c r="J4370" s="329" t="str">
        <f ca="1">IFERROR(VLOOKUP(ROWS($J$2:J4370),$A$2:$B$7000,2,0),"")</f>
        <v>RSH4S7M</v>
      </c>
    </row>
    <row r="4371" spans="1:10">
      <c r="A4371" s="330">
        <f ca="1">IF(ISNUMBER(SEARCH($L$2,[1]Database!$A4371)),MAX($A$1:A4370)+1,0)</f>
        <v>4366</v>
      </c>
      <c r="B4371" s="625" t="str">
        <f>[1]Database!$A4371</f>
        <v>RSH4S7XX</v>
      </c>
      <c r="J4371" s="329" t="str">
        <f ca="1">IFERROR(VLOOKUP(ROWS($J$2:J4371),$A$2:$B$7000,2,0),"")</f>
        <v>RSH4S7S</v>
      </c>
    </row>
    <row r="4372" spans="1:10">
      <c r="A4372" s="330">
        <f ca="1">IF(ISNUMBER(SEARCH($L$2,[1]Database!$A4372)),MAX($A$1:A4371)+1,0)</f>
        <v>4367</v>
      </c>
      <c r="B4372" s="625" t="str">
        <f>[1]Database!$A4372</f>
        <v>RSH4S7X</v>
      </c>
      <c r="J4372" s="329" t="str">
        <f ca="1">IFERROR(VLOOKUP(ROWS($J$2:J4372),$A$2:$B$7000,2,0),"")</f>
        <v>RSH4A7XX</v>
      </c>
    </row>
    <row r="4373" spans="1:10">
      <c r="A4373" s="330">
        <f ca="1">IF(ISNUMBER(SEARCH($L$2,[1]Database!$A4373)),MAX($A$1:A4372)+1,0)</f>
        <v>4368</v>
      </c>
      <c r="B4373" s="625" t="str">
        <f>[1]Database!$A4373</f>
        <v>RSH4S7R</v>
      </c>
      <c r="J4373" s="329" t="str">
        <f ca="1">IFERROR(VLOOKUP(ROWS($J$2:J4373),$A$2:$B$7000,2,0),"")</f>
        <v>RSH4A7X</v>
      </c>
    </row>
    <row r="4374" spans="1:10">
      <c r="A4374" s="330">
        <f ca="1">IF(ISNUMBER(SEARCH($L$2,[1]Database!$A4374)),MAX($A$1:A4373)+1,0)</f>
        <v>4369</v>
      </c>
      <c r="B4374" s="625" t="str">
        <f>[1]Database!$A4374</f>
        <v>RSH4S7M</v>
      </c>
      <c r="J4374" s="329" t="str">
        <f ca="1">IFERROR(VLOOKUP(ROWS($J$2:J4374),$A$2:$B$7000,2,0),"")</f>
        <v>RSH4A7R</v>
      </c>
    </row>
    <row r="4375" spans="1:10">
      <c r="A4375" s="330">
        <f ca="1">IF(ISNUMBER(SEARCH($L$2,[1]Database!$A4375)),MAX($A$1:A4374)+1,0)</f>
        <v>4370</v>
      </c>
      <c r="B4375" s="625" t="str">
        <f>[1]Database!$A4375</f>
        <v>RSH4S7S</v>
      </c>
      <c r="J4375" s="329" t="str">
        <f ca="1">IFERROR(VLOOKUP(ROWS($J$2:J4375),$A$2:$B$7000,2,0),"")</f>
        <v>RSH4A7M</v>
      </c>
    </row>
    <row r="4376" spans="1:10">
      <c r="A4376" s="330">
        <f ca="1">IF(ISNUMBER(SEARCH($L$2,[1]Database!$A4376)),MAX($A$1:A4375)+1,0)</f>
        <v>4371</v>
      </c>
      <c r="B4376" s="625" t="str">
        <f>[1]Database!$A4376</f>
        <v>RSH4A7XX</v>
      </c>
      <c r="J4376" s="329" t="str">
        <f ca="1">IFERROR(VLOOKUP(ROWS($J$2:J4376),$A$2:$B$7000,2,0),"")</f>
        <v>RSH4A7S</v>
      </c>
    </row>
    <row r="4377" spans="1:10">
      <c r="A4377" s="330">
        <f ca="1">IF(ISNUMBER(SEARCH($L$2,[1]Database!$A4377)),MAX($A$1:A4376)+1,0)</f>
        <v>4372</v>
      </c>
      <c r="B4377" s="625" t="str">
        <f>[1]Database!$A4377</f>
        <v>RSH4A7X</v>
      </c>
      <c r="J4377" s="329" t="str">
        <f ca="1">IFERROR(VLOOKUP(ROWS($J$2:J4377),$A$2:$B$7000,2,0),"")</f>
        <v>RSH4S6XX</v>
      </c>
    </row>
    <row r="4378" spans="1:10">
      <c r="A4378" s="330">
        <f ca="1">IF(ISNUMBER(SEARCH($L$2,[1]Database!$A4378)),MAX($A$1:A4377)+1,0)</f>
        <v>4373</v>
      </c>
      <c r="B4378" s="625" t="str">
        <f>[1]Database!$A4378</f>
        <v>RSH4A7R</v>
      </c>
      <c r="J4378" s="329" t="str">
        <f ca="1">IFERROR(VLOOKUP(ROWS($J$2:J4378),$A$2:$B$7000,2,0),"")</f>
        <v>RSH4S6X</v>
      </c>
    </row>
    <row r="4379" spans="1:10">
      <c r="A4379" s="330">
        <f ca="1">IF(ISNUMBER(SEARCH($L$2,[1]Database!$A4379)),MAX($A$1:A4378)+1,0)</f>
        <v>4374</v>
      </c>
      <c r="B4379" s="625" t="str">
        <f>[1]Database!$A4379</f>
        <v>RSH4A7M</v>
      </c>
      <c r="J4379" s="329" t="str">
        <f ca="1">IFERROR(VLOOKUP(ROWS($J$2:J4379),$A$2:$B$7000,2,0),"")</f>
        <v>RSH4S6R</v>
      </c>
    </row>
    <row r="4380" spans="1:10">
      <c r="A4380" s="330">
        <f ca="1">IF(ISNUMBER(SEARCH($L$2,[1]Database!$A4380)),MAX($A$1:A4379)+1,0)</f>
        <v>4375</v>
      </c>
      <c r="B4380" s="625" t="str">
        <f>[1]Database!$A4380</f>
        <v>RSH4A7S</v>
      </c>
      <c r="J4380" s="329" t="str">
        <f ca="1">IFERROR(VLOOKUP(ROWS($J$2:J4380),$A$2:$B$7000,2,0),"")</f>
        <v>RSH4S6M</v>
      </c>
    </row>
    <row r="4381" spans="1:10">
      <c r="A4381" s="330">
        <f ca="1">IF(ISNUMBER(SEARCH($L$2,[1]Database!$A4381)),MAX($A$1:A4380)+1,0)</f>
        <v>4376</v>
      </c>
      <c r="B4381" s="625" t="str">
        <f>[1]Database!$A4381</f>
        <v>RSH4S6XX</v>
      </c>
      <c r="J4381" s="329" t="str">
        <f ca="1">IFERROR(VLOOKUP(ROWS($J$2:J4381),$A$2:$B$7000,2,0),"")</f>
        <v>RSH4S6S</v>
      </c>
    </row>
    <row r="4382" spans="1:10">
      <c r="A4382" s="330">
        <f ca="1">IF(ISNUMBER(SEARCH($L$2,[1]Database!$A4382)),MAX($A$1:A4381)+1,0)</f>
        <v>4377</v>
      </c>
      <c r="B4382" s="625" t="str">
        <f>[1]Database!$A4382</f>
        <v>RSH4S6X</v>
      </c>
      <c r="J4382" s="329" t="str">
        <f ca="1">IFERROR(VLOOKUP(ROWS($J$2:J4382),$A$2:$B$7000,2,0),"")</f>
        <v>RSH4A6XX</v>
      </c>
    </row>
    <row r="4383" spans="1:10">
      <c r="A4383" s="330">
        <f ca="1">IF(ISNUMBER(SEARCH($L$2,[1]Database!$A4383)),MAX($A$1:A4382)+1,0)</f>
        <v>4378</v>
      </c>
      <c r="B4383" s="625" t="str">
        <f>[1]Database!$A4383</f>
        <v>RSH4S6R</v>
      </c>
      <c r="J4383" s="329" t="str">
        <f ca="1">IFERROR(VLOOKUP(ROWS($J$2:J4383),$A$2:$B$7000,2,0),"")</f>
        <v>RSH4A6X</v>
      </c>
    </row>
    <row r="4384" spans="1:10">
      <c r="A4384" s="330">
        <f ca="1">IF(ISNUMBER(SEARCH($L$2,[1]Database!$A4384)),MAX($A$1:A4383)+1,0)</f>
        <v>4379</v>
      </c>
      <c r="B4384" s="625" t="str">
        <f>[1]Database!$A4384</f>
        <v>RSH4S6M</v>
      </c>
      <c r="J4384" s="329" t="str">
        <f ca="1">IFERROR(VLOOKUP(ROWS($J$2:J4384),$A$2:$B$7000,2,0),"")</f>
        <v>RSH4A6R</v>
      </c>
    </row>
    <row r="4385" spans="1:10">
      <c r="A4385" s="330">
        <f ca="1">IF(ISNUMBER(SEARCH($L$2,[1]Database!$A4385)),MAX($A$1:A4384)+1,0)</f>
        <v>4380</v>
      </c>
      <c r="B4385" s="625" t="str">
        <f>[1]Database!$A4385</f>
        <v>RSH4S6S</v>
      </c>
      <c r="J4385" s="329" t="str">
        <f ca="1">IFERROR(VLOOKUP(ROWS($J$2:J4385),$A$2:$B$7000,2,0),"")</f>
        <v>RSH4A6M</v>
      </c>
    </row>
    <row r="4386" spans="1:10">
      <c r="A4386" s="330">
        <f ca="1">IF(ISNUMBER(SEARCH($L$2,[1]Database!$A4386)),MAX($A$1:A4385)+1,0)</f>
        <v>4381</v>
      </c>
      <c r="B4386" s="625" t="str">
        <f>[1]Database!$A4386</f>
        <v>RSH4A6XX</v>
      </c>
      <c r="J4386" s="329" t="str">
        <f ca="1">IFERROR(VLOOKUP(ROWS($J$2:J4386),$A$2:$B$7000,2,0),"")</f>
        <v>RSH4A6S</v>
      </c>
    </row>
    <row r="4387" spans="1:10">
      <c r="A4387" s="330">
        <f ca="1">IF(ISNUMBER(SEARCH($L$2,[1]Database!$A4387)),MAX($A$1:A4386)+1,0)</f>
        <v>4382</v>
      </c>
      <c r="B4387" s="625" t="str">
        <f>[1]Database!$A4387</f>
        <v>RSH4A6X</v>
      </c>
      <c r="J4387" s="329" t="str">
        <f ca="1">IFERROR(VLOOKUP(ROWS($J$2:J4387),$A$2:$B$7000,2,0),"")</f>
        <v>RSH4S5XX</v>
      </c>
    </row>
    <row r="4388" spans="1:10">
      <c r="A4388" s="330">
        <f ca="1">IF(ISNUMBER(SEARCH($L$2,[1]Database!$A4388)),MAX($A$1:A4387)+1,0)</f>
        <v>4383</v>
      </c>
      <c r="B4388" s="625" t="str">
        <f>[1]Database!$A4388</f>
        <v>RSH4A6R</v>
      </c>
      <c r="J4388" s="329" t="str">
        <f ca="1">IFERROR(VLOOKUP(ROWS($J$2:J4388),$A$2:$B$7000,2,0),"")</f>
        <v>RSH4S5X</v>
      </c>
    </row>
    <row r="4389" spans="1:10">
      <c r="A4389" s="330">
        <f ca="1">IF(ISNUMBER(SEARCH($L$2,[1]Database!$A4389)),MAX($A$1:A4388)+1,0)</f>
        <v>4384</v>
      </c>
      <c r="B4389" s="625" t="str">
        <f>[1]Database!$A4389</f>
        <v>RSH4A6M</v>
      </c>
      <c r="J4389" s="329" t="str">
        <f ca="1">IFERROR(VLOOKUP(ROWS($J$2:J4389),$A$2:$B$7000,2,0),"")</f>
        <v>RSH4S5R</v>
      </c>
    </row>
    <row r="4390" spans="1:10">
      <c r="A4390" s="330">
        <f ca="1">IF(ISNUMBER(SEARCH($L$2,[1]Database!$A4390)),MAX($A$1:A4389)+1,0)</f>
        <v>4385</v>
      </c>
      <c r="B4390" s="625" t="str">
        <f>[1]Database!$A4390</f>
        <v>RSH4A6S</v>
      </c>
      <c r="J4390" s="329" t="str">
        <f ca="1">IFERROR(VLOOKUP(ROWS($J$2:J4390),$A$2:$B$7000,2,0),"")</f>
        <v>RSH4S5M</v>
      </c>
    </row>
    <row r="4391" spans="1:10">
      <c r="A4391" s="330">
        <f ca="1">IF(ISNUMBER(SEARCH($L$2,[1]Database!$A4391)),MAX($A$1:A4390)+1,0)</f>
        <v>4386</v>
      </c>
      <c r="B4391" s="625" t="str">
        <f>[1]Database!$A4391</f>
        <v>RSH4S5XX</v>
      </c>
      <c r="J4391" s="329" t="str">
        <f ca="1">IFERROR(VLOOKUP(ROWS($J$2:J4391),$A$2:$B$7000,2,0),"")</f>
        <v>RSH4S5S</v>
      </c>
    </row>
    <row r="4392" spans="1:10">
      <c r="A4392" s="330">
        <f ca="1">IF(ISNUMBER(SEARCH($L$2,[1]Database!$A4392)),MAX($A$1:A4391)+1,0)</f>
        <v>4387</v>
      </c>
      <c r="B4392" s="625" t="str">
        <f>[1]Database!$A4392</f>
        <v>RSH4S5X</v>
      </c>
      <c r="J4392" s="329" t="str">
        <f ca="1">IFERROR(VLOOKUP(ROWS($J$2:J4392),$A$2:$B$7000,2,0),"")</f>
        <v>RSH4A5XX</v>
      </c>
    </row>
    <row r="4393" spans="1:10">
      <c r="A4393" s="330">
        <f ca="1">IF(ISNUMBER(SEARCH($L$2,[1]Database!$A4393)),MAX($A$1:A4392)+1,0)</f>
        <v>4388</v>
      </c>
      <c r="B4393" s="625" t="str">
        <f>[1]Database!$A4393</f>
        <v>RSH4S5R</v>
      </c>
      <c r="J4393" s="329" t="str">
        <f ca="1">IFERROR(VLOOKUP(ROWS($J$2:J4393),$A$2:$B$7000,2,0),"")</f>
        <v>RSH4A5X</v>
      </c>
    </row>
    <row r="4394" spans="1:10">
      <c r="A4394" s="330">
        <f ca="1">IF(ISNUMBER(SEARCH($L$2,[1]Database!$A4394)),MAX($A$1:A4393)+1,0)</f>
        <v>4389</v>
      </c>
      <c r="B4394" s="625" t="str">
        <f>[1]Database!$A4394</f>
        <v>RSH4S5M</v>
      </c>
      <c r="J4394" s="329" t="str">
        <f ca="1">IFERROR(VLOOKUP(ROWS($J$2:J4394),$A$2:$B$7000,2,0),"")</f>
        <v>RSH4A5R</v>
      </c>
    </row>
    <row r="4395" spans="1:10">
      <c r="A4395" s="330">
        <f ca="1">IF(ISNUMBER(SEARCH($L$2,[1]Database!$A4395)),MAX($A$1:A4394)+1,0)</f>
        <v>4390</v>
      </c>
      <c r="B4395" s="625" t="str">
        <f>[1]Database!$A4395</f>
        <v>RSH4S5S</v>
      </c>
      <c r="J4395" s="329" t="str">
        <f ca="1">IFERROR(VLOOKUP(ROWS($J$2:J4395),$A$2:$B$7000,2,0),"")</f>
        <v>RSH4A5M</v>
      </c>
    </row>
    <row r="4396" spans="1:10">
      <c r="A4396" s="330">
        <f ca="1">IF(ISNUMBER(SEARCH($L$2,[1]Database!$A4396)),MAX($A$1:A4395)+1,0)</f>
        <v>4391</v>
      </c>
      <c r="B4396" s="625" t="str">
        <f>[1]Database!$A4396</f>
        <v>RSH4A5XX</v>
      </c>
      <c r="J4396" s="329" t="str">
        <f ca="1">IFERROR(VLOOKUP(ROWS($J$2:J4396),$A$2:$B$7000,2,0),"")</f>
        <v>RSH4A5S</v>
      </c>
    </row>
    <row r="4397" spans="1:10">
      <c r="A4397" s="330">
        <f ca="1">IF(ISNUMBER(SEARCH($L$2,[1]Database!$A4397)),MAX($A$1:A4396)+1,0)</f>
        <v>4392</v>
      </c>
      <c r="B4397" s="625" t="str">
        <f>[1]Database!$A4397</f>
        <v>RSH4A5X</v>
      </c>
      <c r="J4397" s="329" t="str">
        <f ca="1">IFERROR(VLOOKUP(ROWS($J$2:J4397),$A$2:$B$7000,2,0),"")</f>
        <v>RSH4S4XX</v>
      </c>
    </row>
    <row r="4398" spans="1:10">
      <c r="A4398" s="330">
        <f ca="1">IF(ISNUMBER(SEARCH($L$2,[1]Database!$A4398)),MAX($A$1:A4397)+1,0)</f>
        <v>4393</v>
      </c>
      <c r="B4398" s="625" t="str">
        <f>[1]Database!$A4398</f>
        <v>RSH4A5R</v>
      </c>
      <c r="J4398" s="329" t="str">
        <f ca="1">IFERROR(VLOOKUP(ROWS($J$2:J4398),$A$2:$B$7000,2,0),"")</f>
        <v>RSH4S4X</v>
      </c>
    </row>
    <row r="4399" spans="1:10">
      <c r="A4399" s="330">
        <f ca="1">IF(ISNUMBER(SEARCH($L$2,[1]Database!$A4399)),MAX($A$1:A4398)+1,0)</f>
        <v>4394</v>
      </c>
      <c r="B4399" s="625" t="str">
        <f>[1]Database!$A4399</f>
        <v>RSH4A5M</v>
      </c>
      <c r="J4399" s="329" t="str">
        <f ca="1">IFERROR(VLOOKUP(ROWS($J$2:J4399),$A$2:$B$7000,2,0),"")</f>
        <v>RSH4S4R</v>
      </c>
    </row>
    <row r="4400" spans="1:10">
      <c r="A4400" s="330">
        <f ca="1">IF(ISNUMBER(SEARCH($L$2,[1]Database!$A4400)),MAX($A$1:A4399)+1,0)</f>
        <v>4395</v>
      </c>
      <c r="B4400" s="625" t="str">
        <f>[1]Database!$A4400</f>
        <v>RSH4A5S</v>
      </c>
      <c r="J4400" s="329" t="str">
        <f ca="1">IFERROR(VLOOKUP(ROWS($J$2:J4400),$A$2:$B$7000,2,0),"")</f>
        <v>RSH4S4M</v>
      </c>
    </row>
    <row r="4401" spans="1:10">
      <c r="A4401" s="330">
        <f ca="1">IF(ISNUMBER(SEARCH($L$2,[1]Database!$A4401)),MAX($A$1:A4400)+1,0)</f>
        <v>4396</v>
      </c>
      <c r="B4401" s="625" t="str">
        <f>[1]Database!$A4401</f>
        <v>RSH4S4XX</v>
      </c>
      <c r="J4401" s="329" t="str">
        <f ca="1">IFERROR(VLOOKUP(ROWS($J$2:J4401),$A$2:$B$7000,2,0),"")</f>
        <v>RSH4S4S</v>
      </c>
    </row>
    <row r="4402" spans="1:10">
      <c r="A4402" s="330">
        <f ca="1">IF(ISNUMBER(SEARCH($L$2,[1]Database!$A4402)),MAX($A$1:A4401)+1,0)</f>
        <v>4397</v>
      </c>
      <c r="B4402" s="625" t="str">
        <f>[1]Database!$A4402</f>
        <v>RSH4S4X</v>
      </c>
      <c r="J4402" s="329" t="str">
        <f ca="1">IFERROR(VLOOKUP(ROWS($J$2:J4402),$A$2:$B$7000,2,0),"")</f>
        <v>RSH4A4XX</v>
      </c>
    </row>
    <row r="4403" spans="1:10">
      <c r="A4403" s="330">
        <f ca="1">IF(ISNUMBER(SEARCH($L$2,[1]Database!$A4403)),MAX($A$1:A4402)+1,0)</f>
        <v>4398</v>
      </c>
      <c r="B4403" s="625" t="str">
        <f>[1]Database!$A4403</f>
        <v>RSH4S4R</v>
      </c>
      <c r="J4403" s="329" t="str">
        <f ca="1">IFERROR(VLOOKUP(ROWS($J$2:J4403),$A$2:$B$7000,2,0),"")</f>
        <v>RSH4A4X</v>
      </c>
    </row>
    <row r="4404" spans="1:10">
      <c r="A4404" s="330">
        <f ca="1">IF(ISNUMBER(SEARCH($L$2,[1]Database!$A4404)),MAX($A$1:A4403)+1,0)</f>
        <v>4399</v>
      </c>
      <c r="B4404" s="625" t="str">
        <f>[1]Database!$A4404</f>
        <v>RSH4S4M</v>
      </c>
      <c r="J4404" s="329" t="str">
        <f ca="1">IFERROR(VLOOKUP(ROWS($J$2:J4404),$A$2:$B$7000,2,0),"")</f>
        <v>RSH4A4R</v>
      </c>
    </row>
    <row r="4405" spans="1:10">
      <c r="A4405" s="330">
        <f ca="1">IF(ISNUMBER(SEARCH($L$2,[1]Database!$A4405)),MAX($A$1:A4404)+1,0)</f>
        <v>4400</v>
      </c>
      <c r="B4405" s="625" t="str">
        <f>[1]Database!$A4405</f>
        <v>RSH4S4S</v>
      </c>
      <c r="J4405" s="329" t="str">
        <f ca="1">IFERROR(VLOOKUP(ROWS($J$2:J4405),$A$2:$B$7000,2,0),"")</f>
        <v>RSH4A4M</v>
      </c>
    </row>
    <row r="4406" spans="1:10">
      <c r="A4406" s="330">
        <f ca="1">IF(ISNUMBER(SEARCH($L$2,[1]Database!$A4406)),MAX($A$1:A4405)+1,0)</f>
        <v>4401</v>
      </c>
      <c r="B4406" s="625" t="str">
        <f>[1]Database!$A4406</f>
        <v>RSH4A4XX</v>
      </c>
      <c r="J4406" s="329" t="str">
        <f ca="1">IFERROR(VLOOKUP(ROWS($J$2:J4406),$A$2:$B$7000,2,0),"")</f>
        <v>RSH4A4S</v>
      </c>
    </row>
    <row r="4407" spans="1:10">
      <c r="A4407" s="330">
        <f ca="1">IF(ISNUMBER(SEARCH($L$2,[1]Database!$A4407)),MAX($A$1:A4406)+1,0)</f>
        <v>4402</v>
      </c>
      <c r="B4407" s="625" t="str">
        <f>[1]Database!$A4407</f>
        <v>RSH4A4X</v>
      </c>
      <c r="J4407" s="329" t="str">
        <f ca="1">IFERROR(VLOOKUP(ROWS($J$2:J4407),$A$2:$B$7000,2,0),"")</f>
        <v>RSH4S3XX</v>
      </c>
    </row>
    <row r="4408" spans="1:10">
      <c r="A4408" s="330">
        <f ca="1">IF(ISNUMBER(SEARCH($L$2,[1]Database!$A4408)),MAX($A$1:A4407)+1,0)</f>
        <v>4403</v>
      </c>
      <c r="B4408" s="625" t="str">
        <f>[1]Database!$A4408</f>
        <v>RSH4A4R</v>
      </c>
      <c r="J4408" s="329" t="str">
        <f ca="1">IFERROR(VLOOKUP(ROWS($J$2:J4408),$A$2:$B$7000,2,0),"")</f>
        <v>RSH4S3X</v>
      </c>
    </row>
    <row r="4409" spans="1:10">
      <c r="A4409" s="330">
        <f ca="1">IF(ISNUMBER(SEARCH($L$2,[1]Database!$A4409)),MAX($A$1:A4408)+1,0)</f>
        <v>4404</v>
      </c>
      <c r="B4409" s="625" t="str">
        <f>[1]Database!$A4409</f>
        <v>RSH4A4M</v>
      </c>
      <c r="J4409" s="329" t="str">
        <f ca="1">IFERROR(VLOOKUP(ROWS($J$2:J4409),$A$2:$B$7000,2,0),"")</f>
        <v>RSH4S3R</v>
      </c>
    </row>
    <row r="4410" spans="1:10">
      <c r="A4410" s="330">
        <f ca="1">IF(ISNUMBER(SEARCH($L$2,[1]Database!$A4410)),MAX($A$1:A4409)+1,0)</f>
        <v>4405</v>
      </c>
      <c r="B4410" s="625" t="str">
        <f>[1]Database!$A4410</f>
        <v>RSH4A4S</v>
      </c>
      <c r="J4410" s="329" t="str">
        <f ca="1">IFERROR(VLOOKUP(ROWS($J$2:J4410),$A$2:$B$7000,2,0),"")</f>
        <v>RSH4S3M</v>
      </c>
    </row>
    <row r="4411" spans="1:10">
      <c r="A4411" s="330">
        <f ca="1">IF(ISNUMBER(SEARCH($L$2,[1]Database!$A4411)),MAX($A$1:A4410)+1,0)</f>
        <v>4406</v>
      </c>
      <c r="B4411" s="625" t="str">
        <f>[1]Database!$A4411</f>
        <v>RSH4S3XX</v>
      </c>
      <c r="J4411" s="329" t="str">
        <f ca="1">IFERROR(VLOOKUP(ROWS($J$2:J4411),$A$2:$B$7000,2,0),"")</f>
        <v>RSH4S3S</v>
      </c>
    </row>
    <row r="4412" spans="1:10">
      <c r="A4412" s="330">
        <f ca="1">IF(ISNUMBER(SEARCH($L$2,[1]Database!$A4412)),MAX($A$1:A4411)+1,0)</f>
        <v>4407</v>
      </c>
      <c r="B4412" s="625" t="str">
        <f>[1]Database!$A4412</f>
        <v>RSH4S3X</v>
      </c>
      <c r="J4412" s="329" t="str">
        <f ca="1">IFERROR(VLOOKUP(ROWS($J$2:J4412),$A$2:$B$7000,2,0),"")</f>
        <v>RSH4A3XX</v>
      </c>
    </row>
    <row r="4413" spans="1:10">
      <c r="A4413" s="330">
        <f ca="1">IF(ISNUMBER(SEARCH($L$2,[1]Database!$A4413)),MAX($A$1:A4412)+1,0)</f>
        <v>4408</v>
      </c>
      <c r="B4413" s="625" t="str">
        <f>[1]Database!$A4413</f>
        <v>RSH4S3R</v>
      </c>
      <c r="J4413" s="329" t="str">
        <f ca="1">IFERROR(VLOOKUP(ROWS($J$2:J4413),$A$2:$B$7000,2,0),"")</f>
        <v>RSH4A3X</v>
      </c>
    </row>
    <row r="4414" spans="1:10">
      <c r="A4414" s="330">
        <f ca="1">IF(ISNUMBER(SEARCH($L$2,[1]Database!$A4414)),MAX($A$1:A4413)+1,0)</f>
        <v>4409</v>
      </c>
      <c r="B4414" s="625" t="str">
        <f>[1]Database!$A4414</f>
        <v>RSH4S3M</v>
      </c>
      <c r="J4414" s="329" t="str">
        <f ca="1">IFERROR(VLOOKUP(ROWS($J$2:J4414),$A$2:$B$7000,2,0),"")</f>
        <v>RSH4A3R</v>
      </c>
    </row>
    <row r="4415" spans="1:10">
      <c r="A4415" s="330">
        <f ca="1">IF(ISNUMBER(SEARCH($L$2,[1]Database!$A4415)),MAX($A$1:A4414)+1,0)</f>
        <v>4410</v>
      </c>
      <c r="B4415" s="625" t="str">
        <f>[1]Database!$A4415</f>
        <v>RSH4S3S</v>
      </c>
      <c r="J4415" s="329" t="str">
        <f ca="1">IFERROR(VLOOKUP(ROWS($J$2:J4415),$A$2:$B$7000,2,0),"")</f>
        <v>RSH4A3M</v>
      </c>
    </row>
    <row r="4416" spans="1:10">
      <c r="A4416" s="330">
        <f ca="1">IF(ISNUMBER(SEARCH($L$2,[1]Database!$A4416)),MAX($A$1:A4415)+1,0)</f>
        <v>4411</v>
      </c>
      <c r="B4416" s="625" t="str">
        <f>[1]Database!$A4416</f>
        <v>RSH4A3XX</v>
      </c>
      <c r="J4416" s="329" t="str">
        <f ca="1">IFERROR(VLOOKUP(ROWS($J$2:J4416),$A$2:$B$7000,2,0),"")</f>
        <v>RSH4A3S</v>
      </c>
    </row>
    <row r="4417" spans="1:10">
      <c r="A4417" s="330">
        <f ca="1">IF(ISNUMBER(SEARCH($L$2,[1]Database!$A4417)),MAX($A$1:A4416)+1,0)</f>
        <v>4412</v>
      </c>
      <c r="B4417" s="625" t="str">
        <f>[1]Database!$A4417</f>
        <v>RSH4A3X</v>
      </c>
      <c r="J4417" s="329" t="str">
        <f ca="1">IFERROR(VLOOKUP(ROWS($J$2:J4417),$A$2:$B$7000,2,0),"")</f>
        <v>RSH4S2XX</v>
      </c>
    </row>
    <row r="4418" spans="1:10">
      <c r="A4418" s="330">
        <f ca="1">IF(ISNUMBER(SEARCH($L$2,[1]Database!$A4418)),MAX($A$1:A4417)+1,0)</f>
        <v>4413</v>
      </c>
      <c r="B4418" s="625" t="str">
        <f>[1]Database!$A4418</f>
        <v>RSH4A3R</v>
      </c>
      <c r="J4418" s="329" t="str">
        <f ca="1">IFERROR(VLOOKUP(ROWS($J$2:J4418),$A$2:$B$7000,2,0),"")</f>
        <v>RSH4S2X</v>
      </c>
    </row>
    <row r="4419" spans="1:10">
      <c r="A4419" s="330">
        <f ca="1">IF(ISNUMBER(SEARCH($L$2,[1]Database!$A4419)),MAX($A$1:A4418)+1,0)</f>
        <v>4414</v>
      </c>
      <c r="B4419" s="625" t="str">
        <f>[1]Database!$A4419</f>
        <v>RSH4A3M</v>
      </c>
      <c r="J4419" s="329" t="str">
        <f ca="1">IFERROR(VLOOKUP(ROWS($J$2:J4419),$A$2:$B$7000,2,0),"")</f>
        <v>RSH4S2R</v>
      </c>
    </row>
    <row r="4420" spans="1:10">
      <c r="A4420" s="330">
        <f ca="1">IF(ISNUMBER(SEARCH($L$2,[1]Database!$A4420)),MAX($A$1:A4419)+1,0)</f>
        <v>4415</v>
      </c>
      <c r="B4420" s="625" t="str">
        <f>[1]Database!$A4420</f>
        <v>RSH4A3S</v>
      </c>
      <c r="J4420" s="329" t="str">
        <f ca="1">IFERROR(VLOOKUP(ROWS($J$2:J4420),$A$2:$B$7000,2,0),"")</f>
        <v>RSH4S2M</v>
      </c>
    </row>
    <row r="4421" spans="1:10">
      <c r="A4421" s="330">
        <f ca="1">IF(ISNUMBER(SEARCH($L$2,[1]Database!$A4421)),MAX($A$1:A4420)+1,0)</f>
        <v>4416</v>
      </c>
      <c r="B4421" s="625" t="str">
        <f>[1]Database!$A4421</f>
        <v>RSH4S2XX</v>
      </c>
      <c r="J4421" s="329" t="str">
        <f ca="1">IFERROR(VLOOKUP(ROWS($J$2:J4421),$A$2:$B$7000,2,0),"")</f>
        <v>RSH4S2S</v>
      </c>
    </row>
    <row r="4422" spans="1:10">
      <c r="A4422" s="330">
        <f ca="1">IF(ISNUMBER(SEARCH($L$2,[1]Database!$A4422)),MAX($A$1:A4421)+1,0)</f>
        <v>4417</v>
      </c>
      <c r="B4422" s="625" t="str">
        <f>[1]Database!$A4422</f>
        <v>RSH4S2X</v>
      </c>
      <c r="J4422" s="329" t="str">
        <f ca="1">IFERROR(VLOOKUP(ROWS($J$2:J4422),$A$2:$B$7000,2,0),"")</f>
        <v>RSH4A2XX</v>
      </c>
    </row>
    <row r="4423" spans="1:10">
      <c r="A4423" s="330">
        <f ca="1">IF(ISNUMBER(SEARCH($L$2,[1]Database!$A4423)),MAX($A$1:A4422)+1,0)</f>
        <v>4418</v>
      </c>
      <c r="B4423" s="625" t="str">
        <f>[1]Database!$A4423</f>
        <v>RSH4S2R</v>
      </c>
      <c r="J4423" s="329" t="str">
        <f ca="1">IFERROR(VLOOKUP(ROWS($J$2:J4423),$A$2:$B$7000,2,0),"")</f>
        <v>RSH4A2X</v>
      </c>
    </row>
    <row r="4424" spans="1:10">
      <c r="A4424" s="330">
        <f ca="1">IF(ISNUMBER(SEARCH($L$2,[1]Database!$A4424)),MAX($A$1:A4423)+1,0)</f>
        <v>4419</v>
      </c>
      <c r="B4424" s="625" t="str">
        <f>[1]Database!$A4424</f>
        <v>RSH4S2M</v>
      </c>
      <c r="J4424" s="329" t="str">
        <f ca="1">IFERROR(VLOOKUP(ROWS($J$2:J4424),$A$2:$B$7000,2,0),"")</f>
        <v>RSH4A2R</v>
      </c>
    </row>
    <row r="4425" spans="1:10">
      <c r="A4425" s="330">
        <f ca="1">IF(ISNUMBER(SEARCH($L$2,[1]Database!$A4425)),MAX($A$1:A4424)+1,0)</f>
        <v>4420</v>
      </c>
      <c r="B4425" s="625" t="str">
        <f>[1]Database!$A4425</f>
        <v>RSH4S2S</v>
      </c>
      <c r="J4425" s="329" t="str">
        <f ca="1">IFERROR(VLOOKUP(ROWS($J$2:J4425),$A$2:$B$7000,2,0),"")</f>
        <v>RSH4A2M</v>
      </c>
    </row>
    <row r="4426" spans="1:10">
      <c r="A4426" s="330">
        <f ca="1">IF(ISNUMBER(SEARCH($L$2,[1]Database!$A4426)),MAX($A$1:A4425)+1,0)</f>
        <v>4421</v>
      </c>
      <c r="B4426" s="625" t="str">
        <f>[1]Database!$A4426</f>
        <v>RSH4A2XX</v>
      </c>
      <c r="J4426" s="329" t="str">
        <f ca="1">IFERROR(VLOOKUP(ROWS($J$2:J4426),$A$2:$B$7000,2,0),"")</f>
        <v>RSH4A2S</v>
      </c>
    </row>
    <row r="4427" spans="1:10">
      <c r="A4427" s="330">
        <f ca="1">IF(ISNUMBER(SEARCH($L$2,[1]Database!$A4427)),MAX($A$1:A4426)+1,0)</f>
        <v>4422</v>
      </c>
      <c r="B4427" s="625" t="str">
        <f>[1]Database!$A4427</f>
        <v>RSH4A2X</v>
      </c>
      <c r="J4427" s="329" t="str">
        <f ca="1">IFERROR(VLOOKUP(ROWS($J$2:J4427),$A$2:$B$7000,2,0),"")</f>
        <v>RSH4S12M</v>
      </c>
    </row>
    <row r="4428" spans="1:10">
      <c r="A4428" s="330">
        <f ca="1">IF(ISNUMBER(SEARCH($L$2,[1]Database!$A4428)),MAX($A$1:A4427)+1,0)</f>
        <v>4423</v>
      </c>
      <c r="B4428" s="625" t="str">
        <f>[1]Database!$A4428</f>
        <v>RSH4A2R</v>
      </c>
      <c r="J4428" s="329" t="str">
        <f ca="1">IFERROR(VLOOKUP(ROWS($J$2:J4428),$A$2:$B$7000,2,0),"")</f>
        <v>RSH4A12M</v>
      </c>
    </row>
    <row r="4429" spans="1:10">
      <c r="A4429" s="330">
        <f ca="1">IF(ISNUMBER(SEARCH($L$2,[1]Database!$A4429)),MAX($A$1:A4428)+1,0)</f>
        <v>4424</v>
      </c>
      <c r="B4429" s="625" t="str">
        <f>[1]Database!$A4429</f>
        <v>RSH4A2M</v>
      </c>
      <c r="J4429" s="329" t="str">
        <f ca="1">IFERROR(VLOOKUP(ROWS($J$2:J4429),$A$2:$B$7000,2,0),"")</f>
        <v>RSH4S11M</v>
      </c>
    </row>
    <row r="4430" spans="1:10">
      <c r="A4430" s="330">
        <f ca="1">IF(ISNUMBER(SEARCH($L$2,[1]Database!$A4430)),MAX($A$1:A4429)+1,0)</f>
        <v>4425</v>
      </c>
      <c r="B4430" s="625" t="str">
        <f>[1]Database!$A4430</f>
        <v>RSH4A2S</v>
      </c>
      <c r="J4430" s="329" t="str">
        <f ca="1">IFERROR(VLOOKUP(ROWS($J$2:J4430),$A$2:$B$7000,2,0),"")</f>
        <v>RSH4A11M</v>
      </c>
    </row>
    <row r="4431" spans="1:10">
      <c r="A4431" s="330">
        <f ca="1">IF(ISNUMBER(SEARCH($L$2,[1]Database!$A4431)),MAX($A$1:A4430)+1,0)</f>
        <v>4426</v>
      </c>
      <c r="B4431" s="625" t="str">
        <f>[1]Database!$A4431</f>
        <v>RSH4S12M</v>
      </c>
      <c r="J4431" s="329" t="str">
        <f ca="1">IFERROR(VLOOKUP(ROWS($J$2:J4431),$A$2:$B$7000,2,0),"")</f>
        <v>RSH4S10M</v>
      </c>
    </row>
    <row r="4432" spans="1:10">
      <c r="A4432" s="330">
        <f ca="1">IF(ISNUMBER(SEARCH($L$2,[1]Database!$A4432)),MAX($A$1:A4431)+1,0)</f>
        <v>4427</v>
      </c>
      <c r="B4432" s="625" t="str">
        <f>[1]Database!$A4432</f>
        <v>RSH4A12M</v>
      </c>
      <c r="J4432" s="329" t="str">
        <f ca="1">IFERROR(VLOOKUP(ROWS($J$2:J4432),$A$2:$B$7000,2,0),"")</f>
        <v>RSH4A10M</v>
      </c>
    </row>
    <row r="4433" spans="1:10">
      <c r="A4433" s="330">
        <f ca="1">IF(ISNUMBER(SEARCH($L$2,[1]Database!$A4433)),MAX($A$1:A4432)+1,0)</f>
        <v>4428</v>
      </c>
      <c r="B4433" s="625" t="str">
        <f>[1]Database!$A4433</f>
        <v>RSH4S11M</v>
      </c>
      <c r="J4433" s="329" t="str">
        <f ca="1">IFERROR(VLOOKUP(ROWS($J$2:J4433),$A$2:$B$7000,2,0),"")</f>
        <v>RSH4S4-MS</v>
      </c>
    </row>
    <row r="4434" spans="1:10">
      <c r="A4434" s="330">
        <f ca="1">IF(ISNUMBER(SEARCH($L$2,[1]Database!$A4434)),MAX($A$1:A4433)+1,0)</f>
        <v>4429</v>
      </c>
      <c r="B4434" s="625" t="str">
        <f>[1]Database!$A4434</f>
        <v>RSH4A11M</v>
      </c>
      <c r="J4434" s="329" t="str">
        <f ca="1">IFERROR(VLOOKUP(ROWS($J$2:J4434),$A$2:$B$7000,2,0),"")</f>
        <v>RSH4A4-MS</v>
      </c>
    </row>
    <row r="4435" spans="1:10">
      <c r="A4435" s="330">
        <f ca="1">IF(ISNUMBER(SEARCH($L$2,[1]Database!$A4435)),MAX($A$1:A4434)+1,0)</f>
        <v>4430</v>
      </c>
      <c r="B4435" s="625" t="str">
        <f>[1]Database!$A4435</f>
        <v>RSH4S10M</v>
      </c>
      <c r="J4435" s="329" t="str">
        <f ca="1">IFERROR(VLOOKUP(ROWS($J$2:J4435),$A$2:$B$7000,2,0),"")</f>
        <v>CRFB-MAAP-4</v>
      </c>
    </row>
    <row r="4436" spans="1:10">
      <c r="A4436" s="330">
        <f ca="1">IF(ISNUMBER(SEARCH($L$2,[1]Database!$A4436)),MAX($A$1:A4435)+1,0)</f>
        <v>4431</v>
      </c>
      <c r="B4436" s="625" t="str">
        <f>[1]Database!$A4436</f>
        <v>RSH4A10M</v>
      </c>
      <c r="J4436" s="329" t="str">
        <f ca="1">IFERROR(VLOOKUP(ROWS($J$2:J4436),$A$2:$B$7000,2,0),"")</f>
        <v>CRFBBTCBK</v>
      </c>
    </row>
    <row r="4437" spans="1:10">
      <c r="A4437" s="330">
        <f ca="1">IF(ISNUMBER(SEARCH($L$2,[1]Database!$A4437)),MAX($A$1:A4436)+1,0)</f>
        <v>4432</v>
      </c>
      <c r="B4437" s="625" t="str">
        <f>[1]Database!$A4437</f>
        <v>RSH4S4-MS</v>
      </c>
      <c r="J4437" s="329" t="str">
        <f ca="1">IFERROR(VLOOKUP(ROWS($J$2:J4437),$A$2:$B$7000,2,0),"")</f>
        <v>CRFBCTCBK</v>
      </c>
    </row>
    <row r="4438" spans="1:10">
      <c r="A4438" s="330">
        <f ca="1">IF(ISNUMBER(SEARCH($L$2,[1]Database!$A4438)),MAX($A$1:A4437)+1,0)</f>
        <v>4433</v>
      </c>
      <c r="B4438" s="625" t="str">
        <f>[1]Database!$A4438</f>
        <v>RSH4A4-MS</v>
      </c>
      <c r="J4438" s="329" t="str">
        <f ca="1">IFERROR(VLOOKUP(ROWS($J$2:J4438),$A$2:$B$7000,2,0),"")</f>
        <v>KC10CM2</v>
      </c>
    </row>
    <row r="4439" spans="1:10">
      <c r="A4439" s="330">
        <f ca="1">IF(ISNUMBER(SEARCH($L$2,[1]Database!$A4439)),MAX($A$1:A4438)+1,0)</f>
        <v>4434</v>
      </c>
      <c r="B4439" s="625" t="str">
        <f>[1]Database!$A4439</f>
        <v>CRFB-MAAP-4</v>
      </c>
      <c r="J4439" s="329" t="str">
        <f ca="1">IFERROR(VLOOKUP(ROWS($J$2:J4439),$A$2:$B$7000,2,0),"")</f>
        <v>LD-QCPUT-PS</v>
      </c>
    </row>
    <row r="4440" spans="1:10">
      <c r="A4440" s="330">
        <f ca="1">IF(ISNUMBER(SEARCH($L$2,[1]Database!$A4440)),MAX($A$1:A4439)+1,0)</f>
        <v>4435</v>
      </c>
      <c r="B4440" s="625" t="str">
        <f>[1]Database!$A4440</f>
        <v>CRFBBTCBK</v>
      </c>
      <c r="J4440" s="329" t="str">
        <f ca="1">IFERROR(VLOOKUP(ROWS($J$2:J4440),$A$2:$B$7000,2,0),"")</f>
        <v>LD-QCPUT-HM</v>
      </c>
    </row>
    <row r="4441" spans="1:10">
      <c r="A4441" s="330">
        <f ca="1">IF(ISNUMBER(SEARCH($L$2,[1]Database!$A4441)),MAX($A$1:A4440)+1,0)</f>
        <v>4436</v>
      </c>
      <c r="B4441" s="625" t="str">
        <f>[1]Database!$A4441</f>
        <v>CRFBCTCBK</v>
      </c>
      <c r="J4441" s="329" t="str">
        <f ca="1">IFERROR(VLOOKUP(ROWS($J$2:J4441),$A$2:$B$7000,2,0),"")</f>
        <v>LD-QCPUT-DC</v>
      </c>
    </row>
    <row r="4442" spans="1:10">
      <c r="A4442" s="330">
        <f ca="1">IF(ISNUMBER(SEARCH($L$2,[1]Database!$A4442)),MAX($A$1:A4441)+1,0)</f>
        <v>4437</v>
      </c>
      <c r="B4442" s="625" t="str">
        <f>[1]Database!$A4442</f>
        <v>KC10CM2</v>
      </c>
      <c r="J4442" s="329" t="str">
        <f ca="1">IFERROR(VLOOKUP(ROWS($J$2:J4442),$A$2:$B$7000,2,0),"")</f>
        <v>BB-44-1</v>
      </c>
    </row>
    <row r="4443" spans="1:10">
      <c r="A4443" s="330">
        <f ca="1">IF(ISNUMBER(SEARCH($L$2,[1]Database!$A4443)),MAX($A$1:A4442)+1,0)</f>
        <v>4438</v>
      </c>
      <c r="B4443" s="625" t="str">
        <f>[1]Database!$A4443</f>
        <v>LD-QCPUT-PS</v>
      </c>
      <c r="J4443" s="329" t="str">
        <f ca="1">IFERROR(VLOOKUP(ROWS($J$2:J4443),$A$2:$B$7000,2,0),"")</f>
        <v>SC-1427-1217BK</v>
      </c>
    </row>
    <row r="4444" spans="1:10">
      <c r="A4444" s="330">
        <f ca="1">IF(ISNUMBER(SEARCH($L$2,[1]Database!$A4444)),MAX($A$1:A4443)+1,0)</f>
        <v>4439</v>
      </c>
      <c r="B4444" s="625" t="str">
        <f>[1]Database!$A4444</f>
        <v>LD-QCPUT-HM</v>
      </c>
      <c r="J4444" s="329" t="str">
        <f ca="1">IFERROR(VLOOKUP(ROWS($J$2:J4444),$A$2:$B$7000,2,0),"")</f>
        <v>SC3T-1427-1217-12BK</v>
      </c>
    </row>
    <row r="4445" spans="1:10">
      <c r="A4445" s="330">
        <f ca="1">IF(ISNUMBER(SEARCH($L$2,[1]Database!$A4445)),MAX($A$1:A4444)+1,0)</f>
        <v>4440</v>
      </c>
      <c r="B4445" s="625" t="str">
        <f>[1]Database!$A4445</f>
        <v>LD-QCPUT-DC</v>
      </c>
      <c r="J4445" s="329" t="str">
        <f ca="1">IFERROR(VLOOKUP(ROWS($J$2:J4445),$A$2:$B$7000,2,0),"")</f>
        <v>SC3T-1427-1217-1217BK</v>
      </c>
    </row>
    <row r="4446" spans="1:10">
      <c r="A4446" s="330">
        <f ca="1">IF(ISNUMBER(SEARCH($L$2,[1]Database!$A4446)),MAX($A$1:A4445)+1,0)</f>
        <v>4441</v>
      </c>
      <c r="B4446" s="625" t="str">
        <f>[1]Database!$A4446</f>
        <v>BB-44-1</v>
      </c>
      <c r="J4446" s="329" t="str">
        <f ca="1">IFERROR(VLOOKUP(ROWS($J$2:J4446),$A$2:$B$7000,2,0),"")</f>
        <v>SC-1427-1460BK</v>
      </c>
    </row>
    <row r="4447" spans="1:10">
      <c r="A4447" s="330">
        <f ca="1">IF(ISNUMBER(SEARCH($L$2,[1]Database!$A4447)),MAX($A$1:A4446)+1,0)</f>
        <v>4442</v>
      </c>
      <c r="B4447" s="625" t="str">
        <f>[1]Database!$A4447</f>
        <v>SC-1427-1217BK</v>
      </c>
      <c r="J4447" s="329" t="str">
        <f ca="1">IFERROR(VLOOKUP(ROWS($J$2:J4447),$A$2:$B$7000,2,0),"")</f>
        <v>SC-1427-1217BK-S</v>
      </c>
    </row>
    <row r="4448" spans="1:10">
      <c r="A4448" s="330">
        <f ca="1">IF(ISNUMBER(SEARCH($L$2,[1]Database!$A4448)),MAX($A$1:A4447)+1,0)</f>
        <v>4443</v>
      </c>
      <c r="B4448" s="625" t="str">
        <f>[1]Database!$A4448</f>
        <v>SC3T-1427-1217-12BK</v>
      </c>
      <c r="J4448" s="329" t="str">
        <f ca="1">IFERROR(VLOOKUP(ROWS($J$2:J4448),$A$2:$B$7000,2,0),"")</f>
        <v>SC-TK</v>
      </c>
    </row>
    <row r="4449" spans="1:10">
      <c r="A4449" s="330">
        <f ca="1">IF(ISNUMBER(SEARCH($L$2,[1]Database!$A4449)),MAX($A$1:A4448)+1,0)</f>
        <v>4444</v>
      </c>
      <c r="B4449" s="625" t="str">
        <f>[1]Database!$A4449</f>
        <v>SC3T-1427-1217-1217BK</v>
      </c>
      <c r="J4449" s="329" t="str">
        <f ca="1">IFERROR(VLOOKUP(ROWS($J$2:J4449),$A$2:$B$7000,2,0),"")</f>
        <v>COMP-COOL-E</v>
      </c>
    </row>
    <row r="4450" spans="1:10">
      <c r="A4450" s="330">
        <f ca="1">IF(ISNUMBER(SEARCH($L$2,[1]Database!$A4450)),MAX($A$1:A4449)+1,0)</f>
        <v>4445</v>
      </c>
      <c r="B4450" s="625" t="str">
        <f>[1]Database!$A4450</f>
        <v>SC-1427-1460BK</v>
      </c>
      <c r="J4450" s="329" t="str">
        <f ca="1">IFERROR(VLOOKUP(ROWS($J$2:J4450),$A$2:$B$7000,2,0),"")</f>
        <v>COMP-COOL-3</v>
      </c>
    </row>
    <row r="4451" spans="1:10">
      <c r="A4451" s="330">
        <f ca="1">IF(ISNUMBER(SEARCH($L$2,[1]Database!$A4451)),MAX($A$1:A4450)+1,0)</f>
        <v>4446</v>
      </c>
      <c r="B4451" s="625" t="str">
        <f>[1]Database!$A4451</f>
        <v>SC-1427-1217BK-S</v>
      </c>
      <c r="J4451" s="329" t="str">
        <f ca="1">IFERROR(VLOOKUP(ROWS($J$2:J4451),$A$2:$B$7000,2,0),"")</f>
        <v>COMP-COOL</v>
      </c>
    </row>
    <row r="4452" spans="1:10">
      <c r="A4452" s="330">
        <f ca="1">IF(ISNUMBER(SEARCH($L$2,[1]Database!$A4452)),MAX($A$1:A4451)+1,0)</f>
        <v>4447</v>
      </c>
      <c r="B4452" s="625" t="str">
        <f>[1]Database!$A4452</f>
        <v>SC-TK</v>
      </c>
      <c r="J4452" s="329" t="str">
        <f ca="1">IFERROR(VLOOKUP(ROWS($J$2:J4452),$A$2:$B$7000,2,0),"")</f>
        <v>COMP-COOL50</v>
      </c>
    </row>
    <row r="4453" spans="1:10">
      <c r="A4453" s="330">
        <f ca="1">IF(ISNUMBER(SEARCH($L$2,[1]Database!$A4453)),MAX($A$1:A4452)+1,0)</f>
        <v>4448</v>
      </c>
      <c r="B4453" s="625" t="str">
        <f>[1]Database!$A4453</f>
        <v>COMP-COOL-E</v>
      </c>
      <c r="J4453" s="329" t="str">
        <f ca="1">IFERROR(VLOOKUP(ROWS($J$2:J4453),$A$2:$B$7000,2,0),"")</f>
        <v>COMP-COOL50P</v>
      </c>
    </row>
    <row r="4454" spans="1:10">
      <c r="A4454" s="330">
        <f ca="1">IF(ISNUMBER(SEARCH($L$2,[1]Database!$A4454)),MAX($A$1:A4453)+1,0)</f>
        <v>4449</v>
      </c>
      <c r="B4454" s="625" t="str">
        <f>[1]Database!$A4454</f>
        <v>COMP-COOL-3</v>
      </c>
      <c r="J4454" s="329" t="str">
        <f ca="1">IFERROR(VLOOKUP(ROWS($J$2:J4454),$A$2:$B$7000,2,0),"")</f>
        <v>CD</v>
      </c>
    </row>
    <row r="4455" spans="1:10">
      <c r="A4455" s="330">
        <f ca="1">IF(ISNUMBER(SEARCH($L$2,[1]Database!$A4455)),MAX($A$1:A4454)+1,0)</f>
        <v>4450</v>
      </c>
      <c r="B4455" s="625" t="str">
        <f>[1]Database!$A4455</f>
        <v>COMP-COOL</v>
      </c>
      <c r="J4455" s="329" t="str">
        <f ca="1">IFERROR(VLOOKUP(ROWS($J$2:J4455),$A$2:$B$7000,2,0),"")</f>
        <v>DTB-2-2RT</v>
      </c>
    </row>
    <row r="4456" spans="1:10">
      <c r="A4456" s="330">
        <f ca="1">IF(ISNUMBER(SEARCH($L$2,[1]Database!$A4456)),MAX($A$1:A4455)+1,0)</f>
        <v>4451</v>
      </c>
      <c r="B4456" s="625" t="str">
        <f>[1]Database!$A4456</f>
        <v>COMP-COOL50</v>
      </c>
      <c r="J4456" s="329" t="str">
        <f ca="1">IFERROR(VLOOKUP(ROWS($J$2:J4456),$A$2:$B$7000,2,0),"")</f>
        <v>COMBO6</v>
      </c>
    </row>
    <row r="4457" spans="1:10">
      <c r="A4457" s="330">
        <f ca="1">IF(ISNUMBER(SEARCH($L$2,[1]Database!$A4457)),MAX($A$1:A4456)+1,0)</f>
        <v>4452</v>
      </c>
      <c r="B4457" s="625" t="str">
        <f>[1]Database!$A4457</f>
        <v>COMP-COOL50P</v>
      </c>
      <c r="J4457" s="329" t="str">
        <f ca="1">IFERROR(VLOOKUP(ROWS($J$2:J4457),$A$2:$B$7000,2,0),"")</f>
        <v>COMBO4</v>
      </c>
    </row>
    <row r="4458" spans="1:10">
      <c r="A4458" s="330">
        <f ca="1">IF(ISNUMBER(SEARCH($L$2,[1]Database!$A4458)),MAX($A$1:A4457)+1,0)</f>
        <v>4453</v>
      </c>
      <c r="B4458" s="625" t="str">
        <f>[1]Database!$A4458</f>
        <v>CD</v>
      </c>
      <c r="J4458" s="329" t="str">
        <f ca="1">IFERROR(VLOOKUP(ROWS($J$2:J4458),$A$2:$B$7000,2,0),"")</f>
        <v>COMBO2</v>
      </c>
    </row>
    <row r="4459" spans="1:10">
      <c r="A4459" s="330">
        <f ca="1">IF(ISNUMBER(SEARCH($L$2,[1]Database!$A4459)),MAX($A$1:A4458)+1,0)</f>
        <v>4454</v>
      </c>
      <c r="B4459" s="625" t="str">
        <f>[1]Database!$A4459</f>
        <v>DTB-2-2RT</v>
      </c>
      <c r="J4459" s="329" t="str">
        <f ca="1">IFERROR(VLOOKUP(ROWS($J$2:J4459),$A$2:$B$7000,2,0),"")</f>
        <v>CLH-ED11-4</v>
      </c>
    </row>
    <row r="4460" spans="1:10">
      <c r="A4460" s="330">
        <f ca="1">IF(ISNUMBER(SEARCH($L$2,[1]Database!$A4460)),MAX($A$1:A4459)+1,0)</f>
        <v>4455</v>
      </c>
      <c r="B4460" s="625" t="str">
        <f>[1]Database!$A4460</f>
        <v>COMBO6</v>
      </c>
      <c r="J4460" s="329" t="str">
        <f ca="1">IFERROR(VLOOKUP(ROWS($J$2:J4460),$A$2:$B$7000,2,0),"")</f>
        <v>CLH-SD8-4</v>
      </c>
    </row>
    <row r="4461" spans="1:10">
      <c r="A4461" s="330">
        <f ca="1">IF(ISNUMBER(SEARCH($L$2,[1]Database!$A4461)),MAX($A$1:A4460)+1,0)</f>
        <v>4456</v>
      </c>
      <c r="B4461" s="625" t="str">
        <f>[1]Database!$A4461</f>
        <v>COMBO4</v>
      </c>
      <c r="J4461" s="329" t="str">
        <f ca="1">IFERROR(VLOOKUP(ROWS($J$2:J4461),$A$2:$B$7000,2,0),"")</f>
        <v>CLH-ED11</v>
      </c>
    </row>
    <row r="4462" spans="1:10">
      <c r="A4462" s="330">
        <f ca="1">IF(ISNUMBER(SEARCH($L$2,[1]Database!$A4462)),MAX($A$1:A4461)+1,0)</f>
        <v>4457</v>
      </c>
      <c r="B4462" s="625" t="str">
        <f>[1]Database!$A4462</f>
        <v>COMBO2</v>
      </c>
      <c r="J4462" s="329" t="str">
        <f ca="1">IFERROR(VLOOKUP(ROWS($J$2:J4462),$A$2:$B$7000,2,0),"")</f>
        <v>-C</v>
      </c>
    </row>
    <row r="4463" spans="1:10">
      <c r="A4463" s="330">
        <f ca="1">IF(ISNUMBER(SEARCH($L$2,[1]Database!$A4463)),MAX($A$1:A4462)+1,0)</f>
        <v>4458</v>
      </c>
      <c r="B4463" s="625" t="str">
        <f>[1]Database!$A4463</f>
        <v>CLH-ED11-4</v>
      </c>
      <c r="J4463" s="329" t="str">
        <f ca="1">IFERROR(VLOOKUP(ROWS($J$2:J4463),$A$2:$B$7000,2,0),"")</f>
        <v>EGR-CSA-28</v>
      </c>
    </row>
    <row r="4464" spans="1:10">
      <c r="A4464" s="330">
        <f ca="1">IF(ISNUMBER(SEARCH($L$2,[1]Database!$A4464)),MAX($A$1:A4463)+1,0)</f>
        <v>4459</v>
      </c>
      <c r="B4464" s="625" t="str">
        <f>[1]Database!$A4464</f>
        <v>CLH-SD8-4</v>
      </c>
      <c r="J4464" s="329" t="str">
        <f ca="1">IFERROR(VLOOKUP(ROWS($J$2:J4464),$A$2:$B$7000,2,0),"")</f>
        <v>CSA-26-H</v>
      </c>
    </row>
    <row r="4465" spans="1:10">
      <c r="A4465" s="330">
        <f ca="1">IF(ISNUMBER(SEARCH($L$2,[1]Database!$A4465)),MAX($A$1:A4464)+1,0)</f>
        <v>4460</v>
      </c>
      <c r="B4465" s="625" t="str">
        <f>[1]Database!$A4465</f>
        <v>CLH-ED11</v>
      </c>
      <c r="J4465" s="329" t="str">
        <f ca="1">IFERROR(VLOOKUP(ROWS($J$2:J4465),$A$2:$B$7000,2,0),"")</f>
        <v>CSA-26</v>
      </c>
    </row>
    <row r="4466" spans="1:10">
      <c r="A4466" s="330">
        <f ca="1">IF(ISNUMBER(SEARCH($L$2,[1]Database!$A4466)),MAX($A$1:A4465)+1,0)</f>
        <v>4461</v>
      </c>
      <c r="B4466" s="625" t="str">
        <f>[1]Database!$A4466</f>
        <v>-C</v>
      </c>
      <c r="J4466" s="329" t="str">
        <f ca="1">IFERROR(VLOOKUP(ROWS($J$2:J4466),$A$2:$B$7000,2,0),"")</f>
        <v>CSA-24-H</v>
      </c>
    </row>
    <row r="4467" spans="1:10">
      <c r="A4467" s="330">
        <f ca="1">IF(ISNUMBER(SEARCH($L$2,[1]Database!$A4467)),MAX($A$1:A4466)+1,0)</f>
        <v>4462</v>
      </c>
      <c r="B4467" s="625" t="str">
        <f>[1]Database!$A4467</f>
        <v>EGR-CSA-28</v>
      </c>
      <c r="J4467" s="329" t="str">
        <f ca="1">IFERROR(VLOOKUP(ROWS($J$2:J4467),$A$2:$B$7000,2,0),"")</f>
        <v>CSA-24</v>
      </c>
    </row>
    <row r="4468" spans="1:10">
      <c r="A4468" s="330">
        <f ca="1">IF(ISNUMBER(SEARCH($L$2,[1]Database!$A4468)),MAX($A$1:A4467)+1,0)</f>
        <v>4463</v>
      </c>
      <c r="B4468" s="625" t="str">
        <f>[1]Database!$A4468</f>
        <v>CSA-26-H</v>
      </c>
      <c r="J4468" s="329" t="str">
        <f ca="1">IFERROR(VLOOKUP(ROWS($J$2:J4468),$A$2:$B$7000,2,0),"")</f>
        <v>CSA-22-H</v>
      </c>
    </row>
    <row r="4469" spans="1:10">
      <c r="A4469" s="330">
        <f ca="1">IF(ISNUMBER(SEARCH($L$2,[1]Database!$A4469)),MAX($A$1:A4468)+1,0)</f>
        <v>4464</v>
      </c>
      <c r="B4469" s="625" t="str">
        <f>[1]Database!$A4469</f>
        <v>CSA-26</v>
      </c>
      <c r="J4469" s="329" t="str">
        <f ca="1">IFERROR(VLOOKUP(ROWS($J$2:J4469),$A$2:$B$7000,2,0),"")</f>
        <v>CSA-22</v>
      </c>
    </row>
    <row r="4470" spans="1:10">
      <c r="A4470" s="330">
        <f ca="1">IF(ISNUMBER(SEARCH($L$2,[1]Database!$A4470)),MAX($A$1:A4469)+1,0)</f>
        <v>4465</v>
      </c>
      <c r="B4470" s="625" t="str">
        <f>[1]Database!$A4470</f>
        <v>CSA-24-H</v>
      </c>
      <c r="J4470" s="329" t="str">
        <f ca="1">IFERROR(VLOOKUP(ROWS($J$2:J4470),$A$2:$B$7000,2,0),"")</f>
        <v>CSA-20-H</v>
      </c>
    </row>
    <row r="4471" spans="1:10">
      <c r="A4471" s="330">
        <f ca="1">IF(ISNUMBER(SEARCH($L$2,[1]Database!$A4471)),MAX($A$1:A4470)+1,0)</f>
        <v>4466</v>
      </c>
      <c r="B4471" s="625" t="str">
        <f>[1]Database!$A4471</f>
        <v>CSA-24</v>
      </c>
      <c r="J4471" s="329" t="str">
        <f ca="1">IFERROR(VLOOKUP(ROWS($J$2:J4471),$A$2:$B$7000,2,0),"")</f>
        <v>CSA-20</v>
      </c>
    </row>
    <row r="4472" spans="1:10">
      <c r="A4472" s="330">
        <f ca="1">IF(ISNUMBER(SEARCH($L$2,[1]Database!$A4472)),MAX($A$1:A4471)+1,0)</f>
        <v>4467</v>
      </c>
      <c r="B4472" s="625" t="str">
        <f>[1]Database!$A4472</f>
        <v>CSA-22-H</v>
      </c>
      <c r="J4472" s="329" t="str">
        <f ca="1">IFERROR(VLOOKUP(ROWS($J$2:J4472),$A$2:$B$7000,2,0),"")</f>
        <v>CSA-18-H</v>
      </c>
    </row>
    <row r="4473" spans="1:10">
      <c r="A4473" s="330">
        <f ca="1">IF(ISNUMBER(SEARCH($L$2,[1]Database!$A4473)),MAX($A$1:A4472)+1,0)</f>
        <v>4468</v>
      </c>
      <c r="B4473" s="625" t="str">
        <f>[1]Database!$A4473</f>
        <v>CSA-22</v>
      </c>
      <c r="J4473" s="329" t="str">
        <f ca="1">IFERROR(VLOOKUP(ROWS($J$2:J4473),$A$2:$B$7000,2,0),"")</f>
        <v>CSA-18</v>
      </c>
    </row>
    <row r="4474" spans="1:10">
      <c r="A4474" s="330">
        <f ca="1">IF(ISNUMBER(SEARCH($L$2,[1]Database!$A4474)),MAX($A$1:A4473)+1,0)</f>
        <v>4469</v>
      </c>
      <c r="B4474" s="625" t="str">
        <f>[1]Database!$A4474</f>
        <v>CSA-20-H</v>
      </c>
      <c r="J4474" s="329" t="str">
        <f ca="1">IFERROR(VLOOKUP(ROWS($J$2:J4474),$A$2:$B$7000,2,0),"")</f>
        <v>CHAIR-TSK1-B</v>
      </c>
    </row>
    <row r="4475" spans="1:10">
      <c r="A4475" s="330">
        <f ca="1">IF(ISNUMBER(SEARCH($L$2,[1]Database!$A4475)),MAX($A$1:A4474)+1,0)</f>
        <v>4470</v>
      </c>
      <c r="B4475" s="625" t="str">
        <f>[1]Database!$A4475</f>
        <v>CSA-20</v>
      </c>
      <c r="J4475" s="329" t="str">
        <f ca="1">IFERROR(VLOOKUP(ROWS($J$2:J4475),$A$2:$B$7000,2,0),"")</f>
        <v>CHAIR-CF1-B</v>
      </c>
    </row>
    <row r="4476" spans="1:10">
      <c r="A4476" s="330">
        <f ca="1">IF(ISNUMBER(SEARCH($L$2,[1]Database!$A4476)),MAX($A$1:A4475)+1,0)</f>
        <v>4471</v>
      </c>
      <c r="B4476" s="625" t="str">
        <f>[1]Database!$A4476</f>
        <v>CSA-18-H</v>
      </c>
      <c r="J4476" s="329" t="str">
        <f ca="1">IFERROR(VLOOKUP(ROWS($J$2:J4476),$A$2:$B$7000,2,0),"")</f>
        <v>CHAIR-ADV1-B</v>
      </c>
    </row>
    <row r="4477" spans="1:10">
      <c r="A4477" s="330">
        <f ca="1">IF(ISNUMBER(SEARCH($L$2,[1]Database!$A4477)),MAX($A$1:A4476)+1,0)</f>
        <v>4472</v>
      </c>
      <c r="B4477" s="625" t="str">
        <f>[1]Database!$A4477</f>
        <v>CSA-18</v>
      </c>
      <c r="J4477" s="329" t="str">
        <f ca="1">IFERROR(VLOOKUP(ROWS($J$2:J4477),$A$2:$B$7000,2,0),"")</f>
        <v>CK-45</v>
      </c>
    </row>
    <row r="4478" spans="1:10">
      <c r="A4478" s="330">
        <f ca="1">IF(ISNUMBER(SEARCH($L$2,[1]Database!$A4478)),MAX($A$1:A4477)+1,0)</f>
        <v>4473</v>
      </c>
      <c r="B4478" s="625" t="str">
        <f>[1]Database!$A4478</f>
        <v>CHAIR-TSK1-B</v>
      </c>
      <c r="J4478" s="329" t="str">
        <f ca="1">IFERROR(VLOOKUP(ROWS($J$2:J4478),$A$2:$B$7000,2,0),"")</f>
        <v>DCDP</v>
      </c>
    </row>
    <row r="4479" spans="1:10">
      <c r="A4479" s="330">
        <f ca="1">IF(ISNUMBER(SEARCH($L$2,[1]Database!$A4479)),MAX($A$1:A4478)+1,0)</f>
        <v>4474</v>
      </c>
      <c r="B4479" s="625" t="str">
        <f>[1]Database!$A4479</f>
        <v>CHAIR-CF1-B</v>
      </c>
      <c r="J4479" s="329" t="str">
        <f ca="1">IFERROR(VLOOKUP(ROWS($J$2:J4479),$A$2:$B$7000,2,0),"")</f>
        <v>CBS-DRK-31</v>
      </c>
    </row>
    <row r="4480" spans="1:10">
      <c r="A4480" s="330">
        <f ca="1">IF(ISNUMBER(SEARCH($L$2,[1]Database!$A4480)),MAX($A$1:A4479)+1,0)</f>
        <v>4475</v>
      </c>
      <c r="B4480" s="625" t="str">
        <f>[1]Database!$A4480</f>
        <v>CHAIR-ADV1-B</v>
      </c>
      <c r="J4480" s="329" t="str">
        <f ca="1">IFERROR(VLOOKUP(ROWS($J$2:J4480),$A$2:$B$7000,2,0),"")</f>
        <v>PCS-8-2H</v>
      </c>
    </row>
    <row r="4481" spans="1:10">
      <c r="A4481" s="330">
        <f ca="1">IF(ISNUMBER(SEARCH($L$2,[1]Database!$A4481)),MAX($A$1:A4480)+1,0)</f>
        <v>4476</v>
      </c>
      <c r="B4481" s="625" t="str">
        <f>[1]Database!$A4481</f>
        <v>CK-45</v>
      </c>
      <c r="J4481" s="329" t="str">
        <f ca="1">IFERROR(VLOOKUP(ROWS($J$2:J4481),$A$2:$B$7000,2,0),"")</f>
        <v>PCS-3-2H</v>
      </c>
    </row>
    <row r="4482" spans="1:10">
      <c r="A4482" s="330">
        <f ca="1">IF(ISNUMBER(SEARCH($L$2,[1]Database!$A4482)),MAX($A$1:A4481)+1,0)</f>
        <v>4477</v>
      </c>
      <c r="B4482" s="625" t="str">
        <f>[1]Database!$A4482</f>
        <v>DCDP</v>
      </c>
      <c r="J4482" s="329" t="str">
        <f ca="1">IFERROR(VLOOKUP(ROWS($J$2:J4482),$A$2:$B$7000,2,0),"")</f>
        <v>PCS-1-2H</v>
      </c>
    </row>
    <row r="4483" spans="1:10">
      <c r="A4483" s="330">
        <f ca="1">IF(ISNUMBER(SEARCH($L$2,[1]Database!$A4483)),MAX($A$1:A4482)+1,0)</f>
        <v>4478</v>
      </c>
      <c r="B4483" s="625" t="str">
        <f>[1]Database!$A4483</f>
        <v>CBS-DRK-31</v>
      </c>
      <c r="J4483" s="329" t="str">
        <f ca="1">IFERROR(VLOOKUP(ROWS($J$2:J4483),$A$2:$B$7000,2,0),"")</f>
        <v>PCS-8-MK</v>
      </c>
    </row>
    <row r="4484" spans="1:10">
      <c r="A4484" s="330">
        <f ca="1">IF(ISNUMBER(SEARCH($L$2,[1]Database!$A4484)),MAX($A$1:A4483)+1,0)</f>
        <v>4479</v>
      </c>
      <c r="B4484" s="625" t="str">
        <f>[1]Database!$A4484</f>
        <v>PCS-8-2H</v>
      </c>
      <c r="J4484" s="329" t="str">
        <f ca="1">IFERROR(VLOOKUP(ROWS($J$2:J4484),$A$2:$B$7000,2,0),"")</f>
        <v>PCS-3-MK</v>
      </c>
    </row>
    <row r="4485" spans="1:10">
      <c r="A4485" s="330">
        <f ca="1">IF(ISNUMBER(SEARCH($L$2,[1]Database!$A4485)),MAX($A$1:A4484)+1,0)</f>
        <v>4480</v>
      </c>
      <c r="B4485" s="625" t="str">
        <f>[1]Database!$A4485</f>
        <v>PCS-3-2H</v>
      </c>
      <c r="J4485" s="329" t="str">
        <f ca="1">IFERROR(VLOOKUP(ROWS($J$2:J4485),$A$2:$B$7000,2,0),"")</f>
        <v>PCS-1-MK</v>
      </c>
    </row>
    <row r="4486" spans="1:10">
      <c r="A4486" s="330">
        <f ca="1">IF(ISNUMBER(SEARCH($L$2,[1]Database!$A4486)),MAX($A$1:A4485)+1,0)</f>
        <v>4481</v>
      </c>
      <c r="B4486" s="625" t="str">
        <f>[1]Database!$A4486</f>
        <v>PCS-1-2H</v>
      </c>
      <c r="J4486" s="329" t="str">
        <f ca="1">IFERROR(VLOOKUP(ROWS($J$2:J4486),$A$2:$B$7000,2,0),"")</f>
        <v>CLH-ED5</v>
      </c>
    </row>
    <row r="4487" spans="1:10">
      <c r="A4487" s="330">
        <f ca="1">IF(ISNUMBER(SEARCH($L$2,[1]Database!$A4487)),MAX($A$1:A4486)+1,0)</f>
        <v>4482</v>
      </c>
      <c r="B4487" s="625" t="str">
        <f>[1]Database!$A4487</f>
        <v>PCS-8-MK</v>
      </c>
      <c r="J4487" s="329" t="str">
        <f ca="1">IFERROR(VLOOKUP(ROWS($J$2:J4487),$A$2:$B$7000,2,0),"")</f>
        <v>CLH-ED8</v>
      </c>
    </row>
    <row r="4488" spans="1:10">
      <c r="A4488" s="330">
        <f ca="1">IF(ISNUMBER(SEARCH($L$2,[1]Database!$A4488)),MAX($A$1:A4487)+1,0)</f>
        <v>4483</v>
      </c>
      <c r="B4488" s="625" t="str">
        <f>[1]Database!$A4488</f>
        <v>PCS-3-MK</v>
      </c>
      <c r="J4488" s="329" t="str">
        <f ca="1">IFERROR(VLOOKUP(ROWS($J$2:J4488),$A$2:$B$7000,2,0),"")</f>
        <v>CLH-ED23</v>
      </c>
    </row>
    <row r="4489" spans="1:10">
      <c r="A4489" s="330">
        <f ca="1">IF(ISNUMBER(SEARCH($L$2,[1]Database!$A4489)),MAX($A$1:A4488)+1,0)</f>
        <v>4484</v>
      </c>
      <c r="B4489" s="625" t="str">
        <f>[1]Database!$A4489</f>
        <v>PCS-1-MK</v>
      </c>
      <c r="J4489" s="329" t="str">
        <f ca="1">IFERROR(VLOOKUP(ROWS($J$2:J4489),$A$2:$B$7000,2,0),"")</f>
        <v>CLH-ED17</v>
      </c>
    </row>
    <row r="4490" spans="1:10">
      <c r="A4490" s="330">
        <f ca="1">IF(ISNUMBER(SEARCH($L$2,[1]Database!$A4490)),MAX($A$1:A4489)+1,0)</f>
        <v>4485</v>
      </c>
      <c r="B4490" s="625" t="str">
        <f>[1]Database!$A4490</f>
        <v>CLH-ED5</v>
      </c>
      <c r="J4490" s="329" t="str">
        <f ca="1">IFERROR(VLOOKUP(ROWS($J$2:J4490),$A$2:$B$7000,2,0),"")</f>
        <v>CLH-SD8</v>
      </c>
    </row>
    <row r="4491" spans="1:10">
      <c r="A4491" s="330">
        <f ca="1">IF(ISNUMBER(SEARCH($L$2,[1]Database!$A4491)),MAX($A$1:A4490)+1,0)</f>
        <v>4486</v>
      </c>
      <c r="B4491" s="625" t="str">
        <f>[1]Database!$A4491</f>
        <v>CLH-ED8</v>
      </c>
      <c r="J4491" s="329" t="str">
        <f ca="1">IFERROR(VLOOKUP(ROWS($J$2:J4491),$A$2:$B$7000,2,0),"")</f>
        <v>MDV-CK</v>
      </c>
    </row>
    <row r="4492" spans="1:10">
      <c r="A4492" s="330">
        <f ca="1">IF(ISNUMBER(SEARCH($L$2,[1]Database!$A4492)),MAX($A$1:A4491)+1,0)</f>
        <v>4487</v>
      </c>
      <c r="B4492" s="625" t="str">
        <f>[1]Database!$A4492</f>
        <v>CLH-ED23</v>
      </c>
      <c r="J4492" s="329" t="str">
        <f ca="1">IFERROR(VLOOKUP(ROWS($J$2:J4492),$A$2:$B$7000,2,0),"")</f>
        <v>CBS-WMRK-48</v>
      </c>
    </row>
    <row r="4493" spans="1:10">
      <c r="A4493" s="330">
        <f ca="1">IF(ISNUMBER(SEARCH($L$2,[1]Database!$A4493)),MAX($A$1:A4492)+1,0)</f>
        <v>4488</v>
      </c>
      <c r="B4493" s="625" t="str">
        <f>[1]Database!$A4493</f>
        <v>CLH-ED17</v>
      </c>
      <c r="J4493" s="329" t="str">
        <f ca="1">IFERROR(VLOOKUP(ROWS($J$2:J4493),$A$2:$B$7000,2,0),"")</f>
        <v>CBS-WMRK-42</v>
      </c>
    </row>
    <row r="4494" spans="1:10">
      <c r="A4494" s="330">
        <f ca="1">IF(ISNUMBER(SEARCH($L$2,[1]Database!$A4494)),MAX($A$1:A4493)+1,0)</f>
        <v>4489</v>
      </c>
      <c r="B4494" s="625" t="str">
        <f>[1]Database!$A4494</f>
        <v>CLH-SD8</v>
      </c>
      <c r="J4494" s="329" t="str">
        <f ca="1">IFERROR(VLOOKUP(ROWS($J$2:J4494),$A$2:$B$7000,2,0),"")</f>
        <v>CBS-WMRK-36</v>
      </c>
    </row>
    <row r="4495" spans="1:10">
      <c r="A4495" s="330">
        <f ca="1">IF(ISNUMBER(SEARCH($L$2,[1]Database!$A4495)),MAX($A$1:A4494)+1,0)</f>
        <v>4490</v>
      </c>
      <c r="B4495" s="625" t="str">
        <f>[1]Database!$A4495</f>
        <v>MDV-CK</v>
      </c>
      <c r="J4495" s="329" t="str">
        <f ca="1">IFERROR(VLOOKUP(ROWS($J$2:J4495),$A$2:$B$7000,2,0),"")</f>
        <v>CBS-WRK-32</v>
      </c>
    </row>
    <row r="4496" spans="1:10">
      <c r="A4496" s="330">
        <f ca="1">IF(ISNUMBER(SEARCH($L$2,[1]Database!$A4496)),MAX($A$1:A4495)+1,0)</f>
        <v>4491</v>
      </c>
      <c r="B4496" s="625" t="str">
        <f>[1]Database!$A4496</f>
        <v>CBS-WMRK-48</v>
      </c>
      <c r="J4496" s="329" t="str">
        <f ca="1">IFERROR(VLOOKUP(ROWS($J$2:J4496),$A$2:$B$7000,2,0),"")</f>
        <v>CBS-WRK-27</v>
      </c>
    </row>
    <row r="4497" spans="1:10">
      <c r="A4497" s="330">
        <f ca="1">IF(ISNUMBER(SEARCH($L$2,[1]Database!$A4497)),MAX($A$1:A4496)+1,0)</f>
        <v>4492</v>
      </c>
      <c r="B4497" s="625" t="str">
        <f>[1]Database!$A4497</f>
        <v>CBS-WMRK-42</v>
      </c>
      <c r="J4497" s="329" t="str">
        <f ca="1">IFERROR(VLOOKUP(ROWS($J$2:J4497),$A$2:$B$7000,2,0),"")</f>
        <v>CBS-MRK-42</v>
      </c>
    </row>
    <row r="4498" spans="1:10">
      <c r="A4498" s="330">
        <f ca="1">IF(ISNUMBER(SEARCH($L$2,[1]Database!$A4498)),MAX($A$1:A4497)+1,0)</f>
        <v>4493</v>
      </c>
      <c r="B4498" s="625" t="str">
        <f>[1]Database!$A4498</f>
        <v>CBS-WMRK-36</v>
      </c>
      <c r="J4498" s="329" t="str">
        <f ca="1">IFERROR(VLOOKUP(ROWS($J$2:J4498),$A$2:$B$7000,2,0),"")</f>
        <v>CBS-MRK-36</v>
      </c>
    </row>
    <row r="4499" spans="1:10">
      <c r="A4499" s="330">
        <f ca="1">IF(ISNUMBER(SEARCH($L$2,[1]Database!$A4499)),MAX($A$1:A4498)+1,0)</f>
        <v>4494</v>
      </c>
      <c r="B4499" s="625" t="str">
        <f>[1]Database!$A4499</f>
        <v>CBS-WRK-32</v>
      </c>
      <c r="J4499" s="329" t="str">
        <f ca="1">IFERROR(VLOOKUP(ROWS($J$2:J4499),$A$2:$B$7000,2,0),"")</f>
        <v>CBS-MRK-31</v>
      </c>
    </row>
    <row r="4500" spans="1:10">
      <c r="A4500" s="330">
        <f ca="1">IF(ISNUMBER(SEARCH($L$2,[1]Database!$A4500)),MAX($A$1:A4499)+1,0)</f>
        <v>4495</v>
      </c>
      <c r="B4500" s="625" t="str">
        <f>[1]Database!$A4500</f>
        <v>CBS-WRK-27</v>
      </c>
      <c r="J4500" s="329" t="str">
        <f ca="1">IFERROR(VLOOKUP(ROWS($J$2:J4500),$A$2:$B$7000,2,0),"")</f>
        <v>CBS-MRK-26</v>
      </c>
    </row>
    <row r="4501" spans="1:10">
      <c r="A4501" s="330">
        <f ca="1">IF(ISNUMBER(SEARCH($L$2,[1]Database!$A4501)),MAX($A$1:A4500)+1,0)</f>
        <v>4496</v>
      </c>
      <c r="B4501" s="625" t="str">
        <f>[1]Database!$A4501</f>
        <v>CBS-MRK-42</v>
      </c>
      <c r="J4501" s="329" t="str">
        <f ca="1">IFERROR(VLOOKUP(ROWS($J$2:J4501),$A$2:$B$7000,2,0),"")</f>
        <v>CBS-ERK-25</v>
      </c>
    </row>
    <row r="4502" spans="1:10">
      <c r="A4502" s="330">
        <f ca="1">IF(ISNUMBER(SEARCH($L$2,[1]Database!$A4502)),MAX($A$1:A4501)+1,0)</f>
        <v>4497</v>
      </c>
      <c r="B4502" s="625" t="str">
        <f>[1]Database!$A4502</f>
        <v>CBS-MRK-36</v>
      </c>
      <c r="J4502" s="329" t="str">
        <f ca="1">IFERROR(VLOOKUP(ROWS($J$2:J4502),$A$2:$B$7000,2,0),"")</f>
        <v>CBS-ERK-20</v>
      </c>
    </row>
    <row r="4503" spans="1:10">
      <c r="A4503" s="330">
        <f ca="1">IF(ISNUMBER(SEARCH($L$2,[1]Database!$A4503)),MAX($A$1:A4502)+1,0)</f>
        <v>4498</v>
      </c>
      <c r="B4503" s="625" t="str">
        <f>[1]Database!$A4503</f>
        <v>CBS-MRK-31</v>
      </c>
      <c r="J4503" s="329" t="str">
        <f ca="1">IFERROR(VLOOKUP(ROWS($J$2:J4503),$A$2:$B$7000,2,0),"")</f>
        <v>CBS-5-26</v>
      </c>
    </row>
    <row r="4504" spans="1:10">
      <c r="A4504" s="330">
        <f ca="1">IF(ISNUMBER(SEARCH($L$2,[1]Database!$A4504)),MAX($A$1:A4503)+1,0)</f>
        <v>4499</v>
      </c>
      <c r="B4504" s="625" t="str">
        <f>[1]Database!$A4504</f>
        <v>CBS-MRK-26</v>
      </c>
      <c r="J4504" s="329" t="str">
        <f ca="1">IFERROR(VLOOKUP(ROWS($J$2:J4504),$A$2:$B$7000,2,0),"")</f>
        <v>CBS-DRK-36</v>
      </c>
    </row>
    <row r="4505" spans="1:10">
      <c r="A4505" s="330">
        <f ca="1">IF(ISNUMBER(SEARCH($L$2,[1]Database!$A4505)),MAX($A$1:A4504)+1,0)</f>
        <v>4500</v>
      </c>
      <c r="B4505" s="625" t="str">
        <f>[1]Database!$A4505</f>
        <v>CBS-ERK-25</v>
      </c>
      <c r="J4505" s="329" t="str">
        <f ca="1">IFERROR(VLOOKUP(ROWS($J$2:J4505),$A$2:$B$7000,2,0),"")</f>
        <v>CSB</v>
      </c>
    </row>
    <row r="4506" spans="1:10">
      <c r="A4506" s="330">
        <f ca="1">IF(ISNUMBER(SEARCH($L$2,[1]Database!$A4506)),MAX($A$1:A4505)+1,0)</f>
        <v>4501</v>
      </c>
      <c r="B4506" s="625" t="str">
        <f>[1]Database!$A4506</f>
        <v>CBS-ERK-20</v>
      </c>
      <c r="J4506" s="329" t="str">
        <f ca="1">IFERROR(VLOOKUP(ROWS($J$2:J4506),$A$2:$B$7000,2,0),"")</f>
        <v>2DL96</v>
      </c>
    </row>
    <row r="4507" spans="1:10">
      <c r="A4507" s="330">
        <f ca="1">IF(ISNUMBER(SEARCH($L$2,[1]Database!$A4507)),MAX($A$1:A4506)+1,0)</f>
        <v>4502</v>
      </c>
      <c r="B4507" s="625" t="str">
        <f>[1]Database!$A4507</f>
        <v>CBS-5-26</v>
      </c>
      <c r="J4507" s="329" t="str">
        <f ca="1">IFERROR(VLOOKUP(ROWS($J$2:J4507),$A$2:$B$7000,2,0),"")</f>
        <v>CANARE4</v>
      </c>
    </row>
    <row r="4508" spans="1:10">
      <c r="A4508" s="330">
        <f ca="1">IF(ISNUMBER(SEARCH($L$2,[1]Database!$A4508)),MAX($A$1:A4507)+1,0)</f>
        <v>4503</v>
      </c>
      <c r="B4508" s="625" t="str">
        <f>[1]Database!$A4508</f>
        <v>CBS-DRK-36</v>
      </c>
      <c r="J4508" s="329" t="str">
        <f ca="1">IFERROR(VLOOKUP(ROWS($J$2:J4508),$A$2:$B$7000,2,0),"")</f>
        <v>PUT</v>
      </c>
    </row>
    <row r="4509" spans="1:10">
      <c r="A4509" s="330">
        <f ca="1">IF(ISNUMBER(SEARCH($L$2,[1]Database!$A4509)),MAX($A$1:A4508)+1,0)</f>
        <v>4504</v>
      </c>
      <c r="B4509" s="625" t="str">
        <f>[1]Database!$A4509</f>
        <v>CSB</v>
      </c>
      <c r="J4509" s="329" t="str">
        <f ca="1">IFERROR(VLOOKUP(ROWS($J$2:J4509),$A$2:$B$7000,2,0),"")</f>
        <v>PCS-8-4</v>
      </c>
    </row>
    <row r="4510" spans="1:10">
      <c r="A4510" s="330">
        <f ca="1">IF(ISNUMBER(SEARCH($L$2,[1]Database!$A4510)),MAX($A$1:A4509)+1,0)</f>
        <v>4505</v>
      </c>
      <c r="B4510" s="625" t="str">
        <f>[1]Database!$A4510</f>
        <v>2DL96</v>
      </c>
      <c r="J4510" s="329" t="str">
        <f ca="1">IFERROR(VLOOKUP(ROWS($J$2:J4510),$A$2:$B$7000,2,0),"")</f>
        <v>PCS-3-4</v>
      </c>
    </row>
    <row r="4511" spans="1:10">
      <c r="A4511" s="330">
        <f ca="1">IF(ISNUMBER(SEARCH($L$2,[1]Database!$A4511)),MAX($A$1:A4510)+1,0)</f>
        <v>4506</v>
      </c>
      <c r="B4511" s="625" t="str">
        <f>[1]Database!$A4511</f>
        <v>CANARE4</v>
      </c>
      <c r="J4511" s="329" t="str">
        <f ca="1">IFERROR(VLOOKUP(ROWS($J$2:J4511),$A$2:$B$7000,2,0),"")</f>
        <v>PCS-1-4</v>
      </c>
    </row>
    <row r="4512" spans="1:10">
      <c r="A4512" s="330">
        <f ca="1">IF(ISNUMBER(SEARCH($L$2,[1]Database!$A4512)),MAX($A$1:A4511)+1,0)</f>
        <v>4507</v>
      </c>
      <c r="B4512" s="625" t="str">
        <f>[1]Database!$A4512</f>
        <v>PUT</v>
      </c>
      <c r="J4512" s="329" t="str">
        <f ca="1">IFERROR(VLOOKUP(ROWS($J$2:J4512),$A$2:$B$7000,2,0),"")</f>
        <v>CM-L</v>
      </c>
    </row>
    <row r="4513" spans="1:10">
      <c r="A4513" s="330">
        <f ca="1">IF(ISNUMBER(SEARCH($L$2,[1]Database!$A4513)),MAX($A$1:A4512)+1,0)</f>
        <v>4508</v>
      </c>
      <c r="B4513" s="625" t="str">
        <f>[1]Database!$A4513</f>
        <v>PCS-8-4</v>
      </c>
      <c r="J4513" s="329" t="str">
        <f ca="1">IFERROR(VLOOKUP(ROWS($J$2:J4513),$A$2:$B$7000,2,0),"")</f>
        <v>CM-S</v>
      </c>
    </row>
    <row r="4514" spans="1:10">
      <c r="A4514" s="330">
        <f ca="1">IF(ISNUMBER(SEARCH($L$2,[1]Database!$A4514)),MAX($A$1:A4513)+1,0)</f>
        <v>4509</v>
      </c>
      <c r="B4514" s="625" t="str">
        <f>[1]Database!$A4514</f>
        <v>PCS-3-4</v>
      </c>
      <c r="J4514" s="329" t="str">
        <f ca="1">IFERROR(VLOOKUP(ROWS($J$2:J4514),$A$2:$B$7000,2,0),"")</f>
        <v>MK-19-45</v>
      </c>
    </row>
    <row r="4515" spans="1:10">
      <c r="A4515" s="330">
        <f ca="1">IF(ISNUMBER(SEARCH($L$2,[1]Database!$A4515)),MAX($A$1:A4514)+1,0)</f>
        <v>4510</v>
      </c>
      <c r="B4515" s="625" t="str">
        <f>[1]Database!$A4515</f>
        <v>PCS-1-4</v>
      </c>
      <c r="J4515" s="329" t="str">
        <f ca="1">IFERROR(VLOOKUP(ROWS($J$2:J4515),$A$2:$B$7000,2,0),"")</f>
        <v>KA302</v>
      </c>
    </row>
    <row r="4516" spans="1:10">
      <c r="A4516" s="330">
        <f ca="1">IF(ISNUMBER(SEARCH($L$2,[1]Database!$A4516)),MAX($A$1:A4515)+1,0)</f>
        <v>4511</v>
      </c>
      <c r="B4516" s="625" t="str">
        <f>[1]Database!$A4516</f>
        <v>CM-L</v>
      </c>
      <c r="J4516" s="329" t="str">
        <f ca="1">IFERROR(VLOOKUP(ROWS($J$2:J4516),$A$2:$B$7000,2,0),"")</f>
        <v>CLH-SPOOL-10</v>
      </c>
    </row>
    <row r="4517" spans="1:10">
      <c r="A4517" s="330">
        <f ca="1">IF(ISNUMBER(SEARCH($L$2,[1]Database!$A4517)),MAX($A$1:A4516)+1,0)</f>
        <v>4512</v>
      </c>
      <c r="B4517" s="625" t="str">
        <f>[1]Database!$A4517</f>
        <v>CM-S</v>
      </c>
      <c r="J4517" s="329" t="str">
        <f ca="1">IFERROR(VLOOKUP(ROWS($J$2:J4517),$A$2:$B$7000,2,0),"")</f>
        <v>CLB-6-W24</v>
      </c>
    </row>
    <row r="4518" spans="1:10">
      <c r="A4518" s="330">
        <f ca="1">IF(ISNUMBER(SEARCH($L$2,[1]Database!$A4518)),MAX($A$1:A4517)+1,0)</f>
        <v>4513</v>
      </c>
      <c r="B4518" s="625" t="str">
        <f>[1]Database!$A4518</f>
        <v>MK-19-45</v>
      </c>
      <c r="J4518" s="329" t="str">
        <f ca="1">IFERROR(VLOOKUP(ROWS($J$2:J4518),$A$2:$B$7000,2,0),"")</f>
        <v>CLB-6-W18</v>
      </c>
    </row>
    <row r="4519" spans="1:10">
      <c r="A4519" s="330">
        <f ca="1">IF(ISNUMBER(SEARCH($L$2,[1]Database!$A4519)),MAX($A$1:A4518)+1,0)</f>
        <v>4514</v>
      </c>
      <c r="B4519" s="625" t="str">
        <f>[1]Database!$A4519</f>
        <v>KA302</v>
      </c>
      <c r="J4519" s="329" t="str">
        <f ca="1">IFERROR(VLOOKUP(ROWS($J$2:J4519),$A$2:$B$7000,2,0),"")</f>
        <v>CLB-10-W24</v>
      </c>
    </row>
    <row r="4520" spans="1:10">
      <c r="A4520" s="330">
        <f ca="1">IF(ISNUMBER(SEARCH($L$2,[1]Database!$A4520)),MAX($A$1:A4519)+1,0)</f>
        <v>4515</v>
      </c>
      <c r="B4520" s="625" t="str">
        <f>[1]Database!$A4520</f>
        <v>CLH-SPOOL-10</v>
      </c>
      <c r="J4520" s="329" t="str">
        <f ca="1">IFERROR(VLOOKUP(ROWS($J$2:J4520),$A$2:$B$7000,2,0),"")</f>
        <v>CLB-10-W18</v>
      </c>
    </row>
    <row r="4521" spans="1:10">
      <c r="A4521" s="330">
        <f ca="1">IF(ISNUMBER(SEARCH($L$2,[1]Database!$A4521)),MAX($A$1:A4520)+1,0)</f>
        <v>4516</v>
      </c>
      <c r="B4521" s="625" t="str">
        <f>[1]Database!$A4521</f>
        <v>CLB-6-W24</v>
      </c>
      <c r="J4521" s="329" t="str">
        <f ca="1">IFERROR(VLOOKUP(ROWS($J$2:J4521),$A$2:$B$7000,2,0),"")</f>
        <v>CLB-6</v>
      </c>
    </row>
    <row r="4522" spans="1:10">
      <c r="A4522" s="330">
        <f ca="1">IF(ISNUMBER(SEARCH($L$2,[1]Database!$A4522)),MAX($A$1:A4521)+1,0)</f>
        <v>4517</v>
      </c>
      <c r="B4522" s="625" t="str">
        <f>[1]Database!$A4522</f>
        <v>CLB-6-W18</v>
      </c>
      <c r="J4522" s="329" t="str">
        <f ca="1">IFERROR(VLOOKUP(ROWS($J$2:J4522),$A$2:$B$7000,2,0),"")</f>
        <v>CLB-6-12</v>
      </c>
    </row>
    <row r="4523" spans="1:10">
      <c r="A4523" s="330">
        <f ca="1">IF(ISNUMBER(SEARCH($L$2,[1]Database!$A4523)),MAX($A$1:A4522)+1,0)</f>
        <v>4518</v>
      </c>
      <c r="B4523" s="625" t="str">
        <f>[1]Database!$A4523</f>
        <v>CLB-10-W24</v>
      </c>
      <c r="J4523" s="329" t="str">
        <f ca="1">IFERROR(VLOOKUP(ROWS($J$2:J4523),$A$2:$B$7000,2,0),"")</f>
        <v>CLB-10-12</v>
      </c>
    </row>
    <row r="4524" spans="1:10">
      <c r="A4524" s="330">
        <f ca="1">IF(ISNUMBER(SEARCH($L$2,[1]Database!$A4524)),MAX($A$1:A4523)+1,0)</f>
        <v>4519</v>
      </c>
      <c r="B4524" s="625" t="str">
        <f>[1]Database!$A4524</f>
        <v>CLB-10-W18</v>
      </c>
      <c r="J4524" s="329" t="str">
        <f ca="1">IFERROR(VLOOKUP(ROWS($J$2:J4524),$A$2:$B$7000,2,0),"")</f>
        <v>CLB-10</v>
      </c>
    </row>
    <row r="4525" spans="1:10">
      <c r="A4525" s="330">
        <f ca="1">IF(ISNUMBER(SEARCH($L$2,[1]Database!$A4525)),MAX($A$1:A4524)+1,0)</f>
        <v>4520</v>
      </c>
      <c r="B4525" s="625" t="str">
        <f>[1]Database!$A4525</f>
        <v>CLB-6</v>
      </c>
      <c r="J4525" s="329" t="str">
        <f ca="1">IFERROR(VLOOKUP(ROWS($J$2:J4525),$A$2:$B$7000,2,0),"")</f>
        <v>CL-GK</v>
      </c>
    </row>
    <row r="4526" spans="1:10">
      <c r="A4526" s="330">
        <f ca="1">IF(ISNUMBER(SEARCH($L$2,[1]Database!$A4526)),MAX($A$1:A4525)+1,0)</f>
        <v>4521</v>
      </c>
      <c r="B4526" s="625" t="str">
        <f>[1]Database!$A4526</f>
        <v>CLB-6-12</v>
      </c>
      <c r="J4526" s="329" t="str">
        <f ca="1">IFERROR(VLOOKUP(ROWS($J$2:J4526),$A$2:$B$7000,2,0),"")</f>
        <v>CLH-EC-12</v>
      </c>
    </row>
    <row r="4527" spans="1:10">
      <c r="A4527" s="330">
        <f ca="1">IF(ISNUMBER(SEARCH($L$2,[1]Database!$A4527)),MAX($A$1:A4526)+1,0)</f>
        <v>4522</v>
      </c>
      <c r="B4527" s="625" t="str">
        <f>[1]Database!$A4527</f>
        <v>CLB-10-12</v>
      </c>
      <c r="J4527" s="329" t="str">
        <f ca="1">IFERROR(VLOOKUP(ROWS($J$2:J4527),$A$2:$B$7000,2,0),"")</f>
        <v>5CC8</v>
      </c>
    </row>
    <row r="4528" spans="1:10">
      <c r="A4528" s="330">
        <f ca="1">IF(ISNUMBER(SEARCH($L$2,[1]Database!$A4528)),MAX($A$1:A4527)+1,0)</f>
        <v>4523</v>
      </c>
      <c r="B4528" s="625" t="str">
        <f>[1]Database!$A4528</f>
        <v>CLB-10</v>
      </c>
      <c r="J4528" s="329" t="str">
        <f ca="1">IFERROR(VLOOKUP(ROWS($J$2:J4528),$A$2:$B$7000,2,0),"")</f>
        <v>5CC43</v>
      </c>
    </row>
    <row r="4529" spans="1:10">
      <c r="A4529" s="330">
        <f ca="1">IF(ISNUMBER(SEARCH($L$2,[1]Database!$A4529)),MAX($A$1:A4528)+1,0)</f>
        <v>4524</v>
      </c>
      <c r="B4529" s="625" t="str">
        <f>[1]Database!$A4529</f>
        <v>CL-GK</v>
      </c>
      <c r="J4529" s="329" t="str">
        <f ca="1">IFERROR(VLOOKUP(ROWS($J$2:J4529),$A$2:$B$7000,2,0),"")</f>
        <v>5CC37</v>
      </c>
    </row>
    <row r="4530" spans="1:10">
      <c r="A4530" s="330">
        <f ca="1">IF(ISNUMBER(SEARCH($L$2,[1]Database!$A4530)),MAX($A$1:A4529)+1,0)</f>
        <v>4525</v>
      </c>
      <c r="B4530" s="625" t="str">
        <f>[1]Database!$A4530</f>
        <v>CLH-EC-12</v>
      </c>
      <c r="J4530" s="329" t="str">
        <f ca="1">IFERROR(VLOOKUP(ROWS($J$2:J4530),$A$2:$B$7000,2,0),"")</f>
        <v>5CC29</v>
      </c>
    </row>
    <row r="4531" spans="1:10">
      <c r="A4531" s="330">
        <f ca="1">IF(ISNUMBER(SEARCH($L$2,[1]Database!$A4531)),MAX($A$1:A4530)+1,0)</f>
        <v>4526</v>
      </c>
      <c r="B4531" s="625" t="str">
        <f>[1]Database!$A4531</f>
        <v>5CC8</v>
      </c>
      <c r="J4531" s="329" t="str">
        <f ca="1">IFERROR(VLOOKUP(ROWS($J$2:J4531),$A$2:$B$7000,2,0),"")</f>
        <v>5CC21</v>
      </c>
    </row>
    <row r="4532" spans="1:10">
      <c r="A4532" s="330">
        <f ca="1">IF(ISNUMBER(SEARCH($L$2,[1]Database!$A4532)),MAX($A$1:A4531)+1,0)</f>
        <v>4527</v>
      </c>
      <c r="B4532" s="625" t="str">
        <f>[1]Database!$A4532</f>
        <v>5CC43</v>
      </c>
      <c r="J4532" s="329" t="str">
        <f ca="1">IFERROR(VLOOKUP(ROWS($J$2:J4532),$A$2:$B$7000,2,0),"")</f>
        <v>5CC14</v>
      </c>
    </row>
    <row r="4533" spans="1:10">
      <c r="A4533" s="330">
        <f ca="1">IF(ISNUMBER(SEARCH($L$2,[1]Database!$A4533)),MAX($A$1:A4532)+1,0)</f>
        <v>4528</v>
      </c>
      <c r="B4533" s="625" t="str">
        <f>[1]Database!$A4533</f>
        <v>5CC37</v>
      </c>
      <c r="J4533" s="329" t="str">
        <f ca="1">IFERROR(VLOOKUP(ROWS($J$2:J4533),$A$2:$B$7000,2,0),"")</f>
        <v>5CC8-26</v>
      </c>
    </row>
    <row r="4534" spans="1:10">
      <c r="A4534" s="330">
        <f ca="1">IF(ISNUMBER(SEARCH($L$2,[1]Database!$A4534)),MAX($A$1:A4533)+1,0)</f>
        <v>4529</v>
      </c>
      <c r="B4534" s="625" t="str">
        <f>[1]Database!$A4534</f>
        <v>5CC29</v>
      </c>
      <c r="J4534" s="329" t="str">
        <f ca="1">IFERROR(VLOOKUP(ROWS($J$2:J4534),$A$2:$B$7000,2,0),"")</f>
        <v>5CC43-26</v>
      </c>
    </row>
    <row r="4535" spans="1:10">
      <c r="A4535" s="330">
        <f ca="1">IF(ISNUMBER(SEARCH($L$2,[1]Database!$A4535)),MAX($A$1:A4534)+1,0)</f>
        <v>4530</v>
      </c>
      <c r="B4535" s="625" t="str">
        <f>[1]Database!$A4535</f>
        <v>5CC21</v>
      </c>
      <c r="J4535" s="329" t="str">
        <f ca="1">IFERROR(VLOOKUP(ROWS($J$2:J4535),$A$2:$B$7000,2,0),"")</f>
        <v>5CC37-26</v>
      </c>
    </row>
    <row r="4536" spans="1:10">
      <c r="A4536" s="330">
        <f ca="1">IF(ISNUMBER(SEARCH($L$2,[1]Database!$A4536)),MAX($A$1:A4535)+1,0)</f>
        <v>4531</v>
      </c>
      <c r="B4536" s="625" t="str">
        <f>[1]Database!$A4536</f>
        <v>5CC14</v>
      </c>
      <c r="J4536" s="329" t="str">
        <f ca="1">IFERROR(VLOOKUP(ROWS($J$2:J4536),$A$2:$B$7000,2,0),"")</f>
        <v>5CC29-26</v>
      </c>
    </row>
    <row r="4537" spans="1:10">
      <c r="A4537" s="330">
        <f ca="1">IF(ISNUMBER(SEARCH($L$2,[1]Database!$A4537)),MAX($A$1:A4536)+1,0)</f>
        <v>4532</v>
      </c>
      <c r="B4537" s="625" t="str">
        <f>[1]Database!$A4537</f>
        <v>5CC8-26</v>
      </c>
      <c r="J4537" s="329" t="str">
        <f ca="1">IFERROR(VLOOKUP(ROWS($J$2:J4537),$A$2:$B$7000,2,0),"")</f>
        <v>5CC21-26</v>
      </c>
    </row>
    <row r="4538" spans="1:10">
      <c r="A4538" s="330">
        <f ca="1">IF(ISNUMBER(SEARCH($L$2,[1]Database!$A4538)),MAX($A$1:A4537)+1,0)</f>
        <v>4533</v>
      </c>
      <c r="B4538" s="625" t="str">
        <f>[1]Database!$A4538</f>
        <v>5CC43-26</v>
      </c>
      <c r="J4538" s="329" t="str">
        <f ca="1">IFERROR(VLOOKUP(ROWS($J$2:J4538),$A$2:$B$7000,2,0),"")</f>
        <v>5CC14-26</v>
      </c>
    </row>
    <row r="4539" spans="1:10">
      <c r="A4539" s="330">
        <f ca="1">IF(ISNUMBER(SEARCH($L$2,[1]Database!$A4539)),MAX($A$1:A4538)+1,0)</f>
        <v>4534</v>
      </c>
      <c r="B4539" s="625" t="str">
        <f>[1]Database!$A4539</f>
        <v>5CC37-26</v>
      </c>
      <c r="J4539" s="329" t="str">
        <f ca="1">IFERROR(VLOOKUP(ROWS($J$2:J4539),$A$2:$B$7000,2,0),"")</f>
        <v>CC-44-36</v>
      </c>
    </row>
    <row r="4540" spans="1:10">
      <c r="A4540" s="330">
        <f ca="1">IF(ISNUMBER(SEARCH($L$2,[1]Database!$A4540)),MAX($A$1:A4539)+1,0)</f>
        <v>4535</v>
      </c>
      <c r="B4540" s="625" t="str">
        <f>[1]Database!$A4540</f>
        <v>5CC29-26</v>
      </c>
      <c r="J4540" s="329" t="str">
        <f ca="1">IFERROR(VLOOKUP(ROWS($J$2:J4540),$A$2:$B$7000,2,0),"")</f>
        <v>CC-44-312</v>
      </c>
    </row>
    <row r="4541" spans="1:10">
      <c r="A4541" s="330">
        <f ca="1">IF(ISNUMBER(SEARCH($L$2,[1]Database!$A4541)),MAX($A$1:A4540)+1,0)</f>
        <v>4536</v>
      </c>
      <c r="B4541" s="625" t="str">
        <f>[1]Database!$A4541</f>
        <v>5CC21-26</v>
      </c>
      <c r="J4541" s="329" t="str">
        <f ca="1">IFERROR(VLOOKUP(ROWS($J$2:J4541),$A$2:$B$7000,2,0),"")</f>
        <v>CC-44-267</v>
      </c>
    </row>
    <row r="4542" spans="1:10">
      <c r="A4542" s="330">
        <f ca="1">IF(ISNUMBER(SEARCH($L$2,[1]Database!$A4542)),MAX($A$1:A4541)+1,0)</f>
        <v>4537</v>
      </c>
      <c r="B4542" s="625" t="str">
        <f>[1]Database!$A4542</f>
        <v>5CC14-26</v>
      </c>
      <c r="J4542" s="329" t="str">
        <f ca="1">IFERROR(VLOOKUP(ROWS($J$2:J4542),$A$2:$B$7000,2,0),"")</f>
        <v>CC-40-267</v>
      </c>
    </row>
    <row r="4543" spans="1:10">
      <c r="A4543" s="330">
        <f ca="1">IF(ISNUMBER(SEARCH($L$2,[1]Database!$A4543)),MAX($A$1:A4542)+1,0)</f>
        <v>4538</v>
      </c>
      <c r="B4543" s="625" t="str">
        <f>[1]Database!$A4543</f>
        <v>CC-44-36</v>
      </c>
      <c r="J4543" s="329" t="str">
        <f ca="1">IFERROR(VLOOKUP(ROWS($J$2:J4543),$A$2:$B$7000,2,0),"")</f>
        <v>CC-40-312</v>
      </c>
    </row>
    <row r="4544" spans="1:10">
      <c r="A4544" s="330">
        <f ca="1">IF(ISNUMBER(SEARCH($L$2,[1]Database!$A4544)),MAX($A$1:A4543)+1,0)</f>
        <v>4539</v>
      </c>
      <c r="B4544" s="625" t="str">
        <f>[1]Database!$A4544</f>
        <v>CC-44-312</v>
      </c>
      <c r="J4544" s="329" t="str">
        <f ca="1">IFERROR(VLOOKUP(ROWS($J$2:J4544),$A$2:$B$7000,2,0),"")</f>
        <v>CAB-COOL50</v>
      </c>
    </row>
    <row r="4545" spans="1:10">
      <c r="A4545" s="330">
        <f ca="1">IF(ISNUMBER(SEARCH($L$2,[1]Database!$A4545)),MAX($A$1:A4544)+1,0)</f>
        <v>4540</v>
      </c>
      <c r="B4545" s="625" t="str">
        <f>[1]Database!$A4545</f>
        <v>CC-44-267</v>
      </c>
      <c r="J4545" s="329" t="str">
        <f ca="1">IFERROR(VLOOKUP(ROWS($J$2:J4545),$A$2:$B$7000,2,0),"")</f>
        <v>CAB-COOL-2</v>
      </c>
    </row>
    <row r="4546" spans="1:10">
      <c r="A4546" s="330">
        <f ca="1">IF(ISNUMBER(SEARCH($L$2,[1]Database!$A4546)),MAX($A$1:A4545)+1,0)</f>
        <v>4541</v>
      </c>
      <c r="B4546" s="625" t="str">
        <f>[1]Database!$A4546</f>
        <v>CC-40-267</v>
      </c>
      <c r="J4546" s="329" t="str">
        <f ca="1">IFERROR(VLOOKUP(ROWS($J$2:J4546),$A$2:$B$7000,2,0),"")</f>
        <v>CAB-COOL</v>
      </c>
    </row>
    <row r="4547" spans="1:10">
      <c r="A4547" s="330">
        <f ca="1">IF(ISNUMBER(SEARCH($L$2,[1]Database!$A4547)),MAX($A$1:A4546)+1,0)</f>
        <v>4542</v>
      </c>
      <c r="B4547" s="625" t="str">
        <f>[1]Database!$A4547</f>
        <v>CC-40-312</v>
      </c>
      <c r="J4547" s="329" t="str">
        <f ca="1">IFERROR(VLOOKUP(ROWS($J$2:J4547),$A$2:$B$7000,2,0),"")</f>
        <v>C5-WB</v>
      </c>
    </row>
    <row r="4548" spans="1:10">
      <c r="A4548" s="330">
        <f ca="1">IF(ISNUMBER(SEARCH($L$2,[1]Database!$A4548)),MAX($A$1:A4547)+1,0)</f>
        <v>4543</v>
      </c>
      <c r="B4548" s="625" t="str">
        <f>[1]Database!$A4548</f>
        <v>CAB-COOL50</v>
      </c>
      <c r="J4548" s="329" t="str">
        <f ca="1">IFERROR(VLOOKUP(ROWS($J$2:J4548),$A$2:$B$7000,2,0),"")</f>
        <v>C5-SH-SYS</v>
      </c>
    </row>
    <row r="4549" spans="1:10">
      <c r="A4549" s="330">
        <f ca="1">IF(ISNUMBER(SEARCH($L$2,[1]Database!$A4549)),MAX($A$1:A4548)+1,0)</f>
        <v>4544</v>
      </c>
      <c r="B4549" s="625" t="str">
        <f>[1]Database!$A4549</f>
        <v>CAB-COOL-2</v>
      </c>
      <c r="J4549" s="329" t="str">
        <f ca="1">IFERROR(VLOOKUP(ROWS($J$2:J4549),$A$2:$B$7000,2,0),"")</f>
        <v>C5-MK3</v>
      </c>
    </row>
    <row r="4550" spans="1:10">
      <c r="A4550" s="330">
        <f ca="1">IF(ISNUMBER(SEARCH($L$2,[1]Database!$A4550)),MAX($A$1:A4549)+1,0)</f>
        <v>4545</v>
      </c>
      <c r="B4550" s="625" t="str">
        <f>[1]Database!$A4550</f>
        <v>CAB-COOL</v>
      </c>
      <c r="J4550" s="329" t="str">
        <f ca="1">IFERROR(VLOOKUP(ROWS($J$2:J4550),$A$2:$B$7000,2,0),"")</f>
        <v>C5-MK2</v>
      </c>
    </row>
    <row r="4551" spans="1:10">
      <c r="A4551" s="330">
        <f ca="1">IF(ISNUMBER(SEARCH($L$2,[1]Database!$A4551)),MAX($A$1:A4550)+1,0)</f>
        <v>4546</v>
      </c>
      <c r="B4551" s="625" t="str">
        <f>[1]Database!$A4551</f>
        <v>C5-WB</v>
      </c>
      <c r="J4551" s="329" t="str">
        <f ca="1">IFERROR(VLOOKUP(ROWS($J$2:J4551),$A$2:$B$7000,2,0),"")</f>
        <v>C5-MK1</v>
      </c>
    </row>
    <row r="4552" spans="1:10">
      <c r="A4552" s="330">
        <f ca="1">IF(ISNUMBER(SEARCH($L$2,[1]Database!$A4552)),MAX($A$1:A4551)+1,0)</f>
        <v>4547</v>
      </c>
      <c r="B4552" s="625" t="str">
        <f>[1]Database!$A4552</f>
        <v>C5-SH-SYS</v>
      </c>
      <c r="J4552" s="329" t="str">
        <f ca="1">IFERROR(VLOOKUP(ROWS($J$2:J4552),$A$2:$B$7000,2,0),"")</f>
        <v>C5K3-TSD-WG</v>
      </c>
    </row>
    <row r="4553" spans="1:10">
      <c r="A4553" s="330">
        <f ca="1">IF(ISNUMBER(SEARCH($L$2,[1]Database!$A4553)),MAX($A$1:A4552)+1,0)</f>
        <v>4548</v>
      </c>
      <c r="B4553" s="625" t="str">
        <f>[1]Database!$A4553</f>
        <v>C5-MK3</v>
      </c>
      <c r="J4553" s="329" t="str">
        <f ca="1">IFERROR(VLOOKUP(ROWS($J$2:J4553),$A$2:$B$7000,2,0),"")</f>
        <v>C5K3-TSD-SG</v>
      </c>
    </row>
    <row r="4554" spans="1:10">
      <c r="A4554" s="330">
        <f ca="1">IF(ISNUMBER(SEARCH($L$2,[1]Database!$A4554)),MAX($A$1:A4553)+1,0)</f>
        <v>4549</v>
      </c>
      <c r="B4554" s="625" t="str">
        <f>[1]Database!$A4554</f>
        <v>C5-MK2</v>
      </c>
      <c r="J4554" s="329" t="str">
        <f ca="1">IFERROR(VLOOKUP(ROWS($J$2:J4554),$A$2:$B$7000,2,0),"")</f>
        <v>C5K3-TSD-PS</v>
      </c>
    </row>
    <row r="4555" spans="1:10">
      <c r="A4555" s="330">
        <f ca="1">IF(ISNUMBER(SEARCH($L$2,[1]Database!$A4555)),MAX($A$1:A4554)+1,0)</f>
        <v>4550</v>
      </c>
      <c r="B4555" s="625" t="str">
        <f>[1]Database!$A4555</f>
        <v>C5-MK1</v>
      </c>
      <c r="J4555" s="329" t="str">
        <f ca="1">IFERROR(VLOOKUP(ROWS($J$2:J4555),$A$2:$B$7000,2,0),"")</f>
        <v>C5K3-TSD-MP</v>
      </c>
    </row>
    <row r="4556" spans="1:10">
      <c r="A4556" s="330">
        <f ca="1">IF(ISNUMBER(SEARCH($L$2,[1]Database!$A4556)),MAX($A$1:A4555)+1,0)</f>
        <v>4551</v>
      </c>
      <c r="B4556" s="625" t="str">
        <f>[1]Database!$A4556</f>
        <v>C5K3-TSD-WG</v>
      </c>
      <c r="J4556" s="329" t="str">
        <f ca="1">IFERROR(VLOOKUP(ROWS($J$2:J4556),$A$2:$B$7000,2,0),"")</f>
        <v>C5K3-TSD-LW</v>
      </c>
    </row>
    <row r="4557" spans="1:10">
      <c r="A4557" s="330">
        <f ca="1">IF(ISNUMBER(SEARCH($L$2,[1]Database!$A4557)),MAX($A$1:A4556)+1,0)</f>
        <v>4552</v>
      </c>
      <c r="B4557" s="625" t="str">
        <f>[1]Database!$A4557</f>
        <v>C5K3-TSD-SG</v>
      </c>
      <c r="J4557" s="329" t="str">
        <f ca="1">IFERROR(VLOOKUP(ROWS($J$2:J4557),$A$2:$B$7000,2,0),"")</f>
        <v>C5K3-TSD-HM</v>
      </c>
    </row>
    <row r="4558" spans="1:10">
      <c r="A4558" s="330">
        <f ca="1">IF(ISNUMBER(SEARCH($L$2,[1]Database!$A4558)),MAX($A$1:A4557)+1,0)</f>
        <v>4553</v>
      </c>
      <c r="B4558" s="625" t="str">
        <f>[1]Database!$A4558</f>
        <v>C5K3-TSD-PS</v>
      </c>
      <c r="J4558" s="329" t="str">
        <f ca="1">IFERROR(VLOOKUP(ROWS($J$2:J4558),$A$2:$B$7000,2,0),"")</f>
        <v>C5K3-TSD-GS</v>
      </c>
    </row>
    <row r="4559" spans="1:10">
      <c r="A4559" s="330">
        <f ca="1">IF(ISNUMBER(SEARCH($L$2,[1]Database!$A4559)),MAX($A$1:A4558)+1,0)</f>
        <v>4554</v>
      </c>
      <c r="B4559" s="625" t="str">
        <f>[1]Database!$A4559</f>
        <v>C5K3-TSD-MP</v>
      </c>
      <c r="J4559" s="329" t="str">
        <f ca="1">IFERROR(VLOOKUP(ROWS($J$2:J4559),$A$2:$B$7000,2,0),"")</f>
        <v>C5K3-TSD-EA</v>
      </c>
    </row>
    <row r="4560" spans="1:10">
      <c r="A4560" s="330">
        <f ca="1">IF(ISNUMBER(SEARCH($L$2,[1]Database!$A4560)),MAX($A$1:A4559)+1,0)</f>
        <v>4555</v>
      </c>
      <c r="B4560" s="625" t="str">
        <f>[1]Database!$A4560</f>
        <v>C5K3-TSD-LW</v>
      </c>
      <c r="J4560" s="329" t="str">
        <f ca="1">IFERROR(VLOOKUP(ROWS($J$2:J4560),$A$2:$B$7000,2,0),"")</f>
        <v>C5K3-TSD-DS</v>
      </c>
    </row>
    <row r="4561" spans="1:10">
      <c r="A4561" s="330">
        <f ca="1">IF(ISNUMBER(SEARCH($L$2,[1]Database!$A4561)),MAX($A$1:A4560)+1,0)</f>
        <v>4556</v>
      </c>
      <c r="B4561" s="625" t="str">
        <f>[1]Database!$A4561</f>
        <v>C5K3-TSD-HM</v>
      </c>
      <c r="J4561" s="329" t="str">
        <f ca="1">IFERROR(VLOOKUP(ROWS($J$2:J4561),$A$2:$B$7000,2,0),"")</f>
        <v>C5K3-TSD-DP</v>
      </c>
    </row>
    <row r="4562" spans="1:10">
      <c r="A4562" s="330">
        <f ca="1">IF(ISNUMBER(SEARCH($L$2,[1]Database!$A4562)),MAX($A$1:A4561)+1,0)</f>
        <v>4557</v>
      </c>
      <c r="B4562" s="625" t="str">
        <f>[1]Database!$A4562</f>
        <v>C5K3-TSD-GS</v>
      </c>
      <c r="J4562" s="329" t="str">
        <f ca="1">IFERROR(VLOOKUP(ROWS($J$2:J4562),$A$2:$B$7000,2,0),"")</f>
        <v>C5K3-TSD-DC</v>
      </c>
    </row>
    <row r="4563" spans="1:10">
      <c r="A4563" s="330">
        <f ca="1">IF(ISNUMBER(SEARCH($L$2,[1]Database!$A4563)),MAX($A$1:A4562)+1,0)</f>
        <v>4558</v>
      </c>
      <c r="B4563" s="625" t="str">
        <f>[1]Database!$A4563</f>
        <v>C5K3-TSD-EA</v>
      </c>
      <c r="J4563" s="329" t="str">
        <f ca="1">IFERROR(VLOOKUP(ROWS($J$2:J4563),$A$2:$B$7000,2,0),"")</f>
        <v>C5K3-TSD-AG</v>
      </c>
    </row>
    <row r="4564" spans="1:10">
      <c r="A4564" s="330">
        <f ca="1">IF(ISNUMBER(SEARCH($L$2,[1]Database!$A4564)),MAX($A$1:A4563)+1,0)</f>
        <v>4559</v>
      </c>
      <c r="B4564" s="625" t="str">
        <f>[1]Database!$A4564</f>
        <v>C5K3-TSD-DS</v>
      </c>
      <c r="J4564" s="329" t="str">
        <f ca="1">IFERROR(VLOOKUP(ROWS($J$2:J4564),$A$2:$B$7000,2,0),"")</f>
        <v>C5K3-TPD-WG</v>
      </c>
    </row>
    <row r="4565" spans="1:10">
      <c r="A4565" s="330">
        <f ca="1">IF(ISNUMBER(SEARCH($L$2,[1]Database!$A4565)),MAX($A$1:A4564)+1,0)</f>
        <v>4560</v>
      </c>
      <c r="B4565" s="625" t="str">
        <f>[1]Database!$A4565</f>
        <v>C5K3-TSD-DP</v>
      </c>
      <c r="J4565" s="329" t="str">
        <f ca="1">IFERROR(VLOOKUP(ROWS($J$2:J4565),$A$2:$B$7000,2,0),"")</f>
        <v>C5K3-TPD-SG</v>
      </c>
    </row>
    <row r="4566" spans="1:10">
      <c r="A4566" s="330">
        <f ca="1">IF(ISNUMBER(SEARCH($L$2,[1]Database!$A4566)),MAX($A$1:A4565)+1,0)</f>
        <v>4561</v>
      </c>
      <c r="B4566" s="625" t="str">
        <f>[1]Database!$A4566</f>
        <v>C5K3-TSD-DC</v>
      </c>
      <c r="J4566" s="329" t="str">
        <f ca="1">IFERROR(VLOOKUP(ROWS($J$2:J4566),$A$2:$B$7000,2,0),"")</f>
        <v>C5K3-TPD-PS</v>
      </c>
    </row>
    <row r="4567" spans="1:10">
      <c r="A4567" s="330">
        <f ca="1">IF(ISNUMBER(SEARCH($L$2,[1]Database!$A4567)),MAX($A$1:A4566)+1,0)</f>
        <v>4562</v>
      </c>
      <c r="B4567" s="625" t="str">
        <f>[1]Database!$A4567</f>
        <v>C5K3-TSD-AG</v>
      </c>
      <c r="J4567" s="329" t="str">
        <f ca="1">IFERROR(VLOOKUP(ROWS($J$2:J4567),$A$2:$B$7000,2,0),"")</f>
        <v>C5K3-TPD-MP</v>
      </c>
    </row>
    <row r="4568" spans="1:10">
      <c r="A4568" s="330">
        <f ca="1">IF(ISNUMBER(SEARCH($L$2,[1]Database!$A4568)),MAX($A$1:A4567)+1,0)</f>
        <v>4563</v>
      </c>
      <c r="B4568" s="625" t="str">
        <f>[1]Database!$A4568</f>
        <v>C5K3-TPD-WG</v>
      </c>
      <c r="J4568" s="329" t="str">
        <f ca="1">IFERROR(VLOOKUP(ROWS($J$2:J4568),$A$2:$B$7000,2,0),"")</f>
        <v>C5K3-TPD-LW</v>
      </c>
    </row>
    <row r="4569" spans="1:10">
      <c r="A4569" s="330">
        <f ca="1">IF(ISNUMBER(SEARCH($L$2,[1]Database!$A4569)),MAX($A$1:A4568)+1,0)</f>
        <v>4564</v>
      </c>
      <c r="B4569" s="625" t="str">
        <f>[1]Database!$A4569</f>
        <v>C5K3-TPD-SG</v>
      </c>
      <c r="J4569" s="329" t="str">
        <f ca="1">IFERROR(VLOOKUP(ROWS($J$2:J4569),$A$2:$B$7000,2,0),"")</f>
        <v>C5K3-TPD-HM</v>
      </c>
    </row>
    <row r="4570" spans="1:10">
      <c r="A4570" s="330">
        <f ca="1">IF(ISNUMBER(SEARCH($L$2,[1]Database!$A4570)),MAX($A$1:A4569)+1,0)</f>
        <v>4565</v>
      </c>
      <c r="B4570" s="625" t="str">
        <f>[1]Database!$A4570</f>
        <v>C5K3-TPD-PS</v>
      </c>
      <c r="J4570" s="329" t="str">
        <f ca="1">IFERROR(VLOOKUP(ROWS($J$2:J4570),$A$2:$B$7000,2,0),"")</f>
        <v>C5K3-TPD-GS</v>
      </c>
    </row>
    <row r="4571" spans="1:10">
      <c r="A4571" s="330">
        <f ca="1">IF(ISNUMBER(SEARCH($L$2,[1]Database!$A4571)),MAX($A$1:A4570)+1,0)</f>
        <v>4566</v>
      </c>
      <c r="B4571" s="625" t="str">
        <f>[1]Database!$A4571</f>
        <v>C5K3-TPD-MP</v>
      </c>
      <c r="J4571" s="329" t="str">
        <f ca="1">IFERROR(VLOOKUP(ROWS($J$2:J4571),$A$2:$B$7000,2,0),"")</f>
        <v>C5K3-TPD-EA</v>
      </c>
    </row>
    <row r="4572" spans="1:10">
      <c r="A4572" s="330">
        <f ca="1">IF(ISNUMBER(SEARCH($L$2,[1]Database!$A4572)),MAX($A$1:A4571)+1,0)</f>
        <v>4567</v>
      </c>
      <c r="B4572" s="625" t="str">
        <f>[1]Database!$A4572</f>
        <v>C5K3-TPD-LW</v>
      </c>
      <c r="J4572" s="329" t="str">
        <f ca="1">IFERROR(VLOOKUP(ROWS($J$2:J4572),$A$2:$B$7000,2,0),"")</f>
        <v>C5K3-TPD-DS</v>
      </c>
    </row>
    <row r="4573" spans="1:10">
      <c r="A4573" s="330">
        <f ca="1">IF(ISNUMBER(SEARCH($L$2,[1]Database!$A4573)),MAX($A$1:A4572)+1,0)</f>
        <v>4568</v>
      </c>
      <c r="B4573" s="625" t="str">
        <f>[1]Database!$A4573</f>
        <v>C5K3-TPD-HM</v>
      </c>
      <c r="J4573" s="329" t="str">
        <f ca="1">IFERROR(VLOOKUP(ROWS($J$2:J4573),$A$2:$B$7000,2,0),"")</f>
        <v>C5K3-TPD-DP</v>
      </c>
    </row>
    <row r="4574" spans="1:10">
      <c r="A4574" s="330">
        <f ca="1">IF(ISNUMBER(SEARCH($L$2,[1]Database!$A4574)),MAX($A$1:A4573)+1,0)</f>
        <v>4569</v>
      </c>
      <c r="B4574" s="625" t="str">
        <f>[1]Database!$A4574</f>
        <v>C5K3-TPD-GS</v>
      </c>
      <c r="J4574" s="329" t="str">
        <f ca="1">IFERROR(VLOOKUP(ROWS($J$2:J4574),$A$2:$B$7000,2,0),"")</f>
        <v>C5K3-TPD-DC</v>
      </c>
    </row>
    <row r="4575" spans="1:10">
      <c r="A4575" s="330">
        <f ca="1">IF(ISNUMBER(SEARCH($L$2,[1]Database!$A4575)),MAX($A$1:A4574)+1,0)</f>
        <v>4570</v>
      </c>
      <c r="B4575" s="625" t="str">
        <f>[1]Database!$A4575</f>
        <v>C5K3-TPD-EA</v>
      </c>
      <c r="J4575" s="329" t="str">
        <f ca="1">IFERROR(VLOOKUP(ROWS($J$2:J4575),$A$2:$B$7000,2,0),"")</f>
        <v>C5K3-TPD-AG</v>
      </c>
    </row>
    <row r="4576" spans="1:10">
      <c r="A4576" s="330">
        <f ca="1">IF(ISNUMBER(SEARCH($L$2,[1]Database!$A4576)),MAX($A$1:A4575)+1,0)</f>
        <v>4571</v>
      </c>
      <c r="B4576" s="625" t="str">
        <f>[1]Database!$A4576</f>
        <v>C5K3-TPD-DS</v>
      </c>
      <c r="J4576" s="329" t="str">
        <f ca="1">IFERROR(VLOOKUP(ROWS($J$2:J4576),$A$2:$B$7000,2,0),"")</f>
        <v>C5K2-TSD-WG</v>
      </c>
    </row>
    <row r="4577" spans="1:10">
      <c r="A4577" s="330">
        <f ca="1">IF(ISNUMBER(SEARCH($L$2,[1]Database!$A4577)),MAX($A$1:A4576)+1,0)</f>
        <v>4572</v>
      </c>
      <c r="B4577" s="625" t="str">
        <f>[1]Database!$A4577</f>
        <v>C5K3-TPD-DP</v>
      </c>
      <c r="J4577" s="329" t="str">
        <f ca="1">IFERROR(VLOOKUP(ROWS($J$2:J4577),$A$2:$B$7000,2,0),"")</f>
        <v>C5K2-TSD-SG</v>
      </c>
    </row>
    <row r="4578" spans="1:10">
      <c r="A4578" s="330">
        <f ca="1">IF(ISNUMBER(SEARCH($L$2,[1]Database!$A4578)),MAX($A$1:A4577)+1,0)</f>
        <v>4573</v>
      </c>
      <c r="B4578" s="625" t="str">
        <f>[1]Database!$A4578</f>
        <v>C5K3-TPD-DC</v>
      </c>
      <c r="J4578" s="329" t="str">
        <f ca="1">IFERROR(VLOOKUP(ROWS($J$2:J4578),$A$2:$B$7000,2,0),"")</f>
        <v>C5K2-TSD-PS</v>
      </c>
    </row>
    <row r="4579" spans="1:10">
      <c r="A4579" s="330">
        <f ca="1">IF(ISNUMBER(SEARCH($L$2,[1]Database!$A4579)),MAX($A$1:A4578)+1,0)</f>
        <v>4574</v>
      </c>
      <c r="B4579" s="625" t="str">
        <f>[1]Database!$A4579</f>
        <v>C5K3-TPD-AG</v>
      </c>
      <c r="J4579" s="329" t="str">
        <f ca="1">IFERROR(VLOOKUP(ROWS($J$2:J4579),$A$2:$B$7000,2,0),"")</f>
        <v>C5K2-TSD-MP</v>
      </c>
    </row>
    <row r="4580" spans="1:10">
      <c r="A4580" s="330">
        <f ca="1">IF(ISNUMBER(SEARCH($L$2,[1]Database!$A4580)),MAX($A$1:A4579)+1,0)</f>
        <v>4575</v>
      </c>
      <c r="B4580" s="625" t="str">
        <f>[1]Database!$A4580</f>
        <v>C5K2-TSD-WG</v>
      </c>
      <c r="J4580" s="329" t="str">
        <f ca="1">IFERROR(VLOOKUP(ROWS($J$2:J4580),$A$2:$B$7000,2,0),"")</f>
        <v>C5K2-TSD-LW</v>
      </c>
    </row>
    <row r="4581" spans="1:10">
      <c r="A4581" s="330">
        <f ca="1">IF(ISNUMBER(SEARCH($L$2,[1]Database!$A4581)),MAX($A$1:A4580)+1,0)</f>
        <v>4576</v>
      </c>
      <c r="B4581" s="625" t="str">
        <f>[1]Database!$A4581</f>
        <v>C5K2-TSD-SG</v>
      </c>
      <c r="J4581" s="329" t="str">
        <f ca="1">IFERROR(VLOOKUP(ROWS($J$2:J4581),$A$2:$B$7000,2,0),"")</f>
        <v>C5K2-TSD-HM</v>
      </c>
    </row>
    <row r="4582" spans="1:10">
      <c r="A4582" s="330">
        <f ca="1">IF(ISNUMBER(SEARCH($L$2,[1]Database!$A4582)),MAX($A$1:A4581)+1,0)</f>
        <v>4577</v>
      </c>
      <c r="B4582" s="625" t="str">
        <f>[1]Database!$A4582</f>
        <v>C5K2-TSD-PS</v>
      </c>
      <c r="J4582" s="329" t="str">
        <f ca="1">IFERROR(VLOOKUP(ROWS($J$2:J4582),$A$2:$B$7000,2,0),"")</f>
        <v>C5K2-TSD-GS</v>
      </c>
    </row>
    <row r="4583" spans="1:10">
      <c r="A4583" s="330">
        <f ca="1">IF(ISNUMBER(SEARCH($L$2,[1]Database!$A4583)),MAX($A$1:A4582)+1,0)</f>
        <v>4578</v>
      </c>
      <c r="B4583" s="625" t="str">
        <f>[1]Database!$A4583</f>
        <v>C5K2-TSD-MP</v>
      </c>
      <c r="J4583" s="329" t="str">
        <f ca="1">IFERROR(VLOOKUP(ROWS($J$2:J4583),$A$2:$B$7000,2,0),"")</f>
        <v>C5K2-TSD-EA</v>
      </c>
    </row>
    <row r="4584" spans="1:10">
      <c r="A4584" s="330">
        <f ca="1">IF(ISNUMBER(SEARCH($L$2,[1]Database!$A4584)),MAX($A$1:A4583)+1,0)</f>
        <v>4579</v>
      </c>
      <c r="B4584" s="625" t="str">
        <f>[1]Database!$A4584</f>
        <v>C5K2-TSD-LW</v>
      </c>
      <c r="J4584" s="329" t="str">
        <f ca="1">IFERROR(VLOOKUP(ROWS($J$2:J4584),$A$2:$B$7000,2,0),"")</f>
        <v>C5K2-TSD-DS</v>
      </c>
    </row>
    <row r="4585" spans="1:10">
      <c r="A4585" s="330">
        <f ca="1">IF(ISNUMBER(SEARCH($L$2,[1]Database!$A4585)),MAX($A$1:A4584)+1,0)</f>
        <v>4580</v>
      </c>
      <c r="B4585" s="625" t="str">
        <f>[1]Database!$A4585</f>
        <v>C5K2-TSD-HM</v>
      </c>
      <c r="J4585" s="329" t="str">
        <f ca="1">IFERROR(VLOOKUP(ROWS($J$2:J4585),$A$2:$B$7000,2,0),"")</f>
        <v>C5K2-TSD-DP</v>
      </c>
    </row>
    <row r="4586" spans="1:10">
      <c r="A4586" s="330">
        <f ca="1">IF(ISNUMBER(SEARCH($L$2,[1]Database!$A4586)),MAX($A$1:A4585)+1,0)</f>
        <v>4581</v>
      </c>
      <c r="B4586" s="625" t="str">
        <f>[1]Database!$A4586</f>
        <v>C5K2-TSD-GS</v>
      </c>
      <c r="J4586" s="329" t="str">
        <f ca="1">IFERROR(VLOOKUP(ROWS($J$2:J4586),$A$2:$B$7000,2,0),"")</f>
        <v>C5K2-TSD-DC</v>
      </c>
    </row>
    <row r="4587" spans="1:10">
      <c r="A4587" s="330">
        <f ca="1">IF(ISNUMBER(SEARCH($L$2,[1]Database!$A4587)),MAX($A$1:A4586)+1,0)</f>
        <v>4582</v>
      </c>
      <c r="B4587" s="625" t="str">
        <f>[1]Database!$A4587</f>
        <v>C5K2-TSD-EA</v>
      </c>
      <c r="J4587" s="329" t="str">
        <f ca="1">IFERROR(VLOOKUP(ROWS($J$2:J4587),$A$2:$B$7000,2,0),"")</f>
        <v>C5K2-TSD-AG</v>
      </c>
    </row>
    <row r="4588" spans="1:10">
      <c r="A4588" s="330">
        <f ca="1">IF(ISNUMBER(SEARCH($L$2,[1]Database!$A4588)),MAX($A$1:A4587)+1,0)</f>
        <v>4583</v>
      </c>
      <c r="B4588" s="625" t="str">
        <f>[1]Database!$A4588</f>
        <v>C5K2-TSD-DS</v>
      </c>
      <c r="J4588" s="329" t="str">
        <f ca="1">IFERROR(VLOOKUP(ROWS($J$2:J4588),$A$2:$B$7000,2,0),"")</f>
        <v>C5K2-TPD-WG</v>
      </c>
    </row>
    <row r="4589" spans="1:10">
      <c r="A4589" s="330">
        <f ca="1">IF(ISNUMBER(SEARCH($L$2,[1]Database!$A4589)),MAX($A$1:A4588)+1,0)</f>
        <v>4584</v>
      </c>
      <c r="B4589" s="625" t="str">
        <f>[1]Database!$A4589</f>
        <v>C5K2-TSD-DP</v>
      </c>
      <c r="J4589" s="329" t="str">
        <f ca="1">IFERROR(VLOOKUP(ROWS($J$2:J4589),$A$2:$B$7000,2,0),"")</f>
        <v>C5K2-TPD-SG</v>
      </c>
    </row>
    <row r="4590" spans="1:10">
      <c r="A4590" s="330">
        <f ca="1">IF(ISNUMBER(SEARCH($L$2,[1]Database!$A4590)),MAX($A$1:A4589)+1,0)</f>
        <v>4585</v>
      </c>
      <c r="B4590" s="625" t="str">
        <f>[1]Database!$A4590</f>
        <v>C5K2-TSD-DC</v>
      </c>
      <c r="J4590" s="329" t="str">
        <f ca="1">IFERROR(VLOOKUP(ROWS($J$2:J4590),$A$2:$B$7000,2,0),"")</f>
        <v>C5K2-TPD-PS</v>
      </c>
    </row>
    <row r="4591" spans="1:10">
      <c r="A4591" s="330">
        <f ca="1">IF(ISNUMBER(SEARCH($L$2,[1]Database!$A4591)),MAX($A$1:A4590)+1,0)</f>
        <v>4586</v>
      </c>
      <c r="B4591" s="625" t="str">
        <f>[1]Database!$A4591</f>
        <v>C5K2-TSD-AG</v>
      </c>
      <c r="J4591" s="329" t="str">
        <f ca="1">IFERROR(VLOOKUP(ROWS($J$2:J4591),$A$2:$B$7000,2,0),"")</f>
        <v>C5K2-TPD-MP</v>
      </c>
    </row>
    <row r="4592" spans="1:10">
      <c r="A4592" s="330">
        <f ca="1">IF(ISNUMBER(SEARCH($L$2,[1]Database!$A4592)),MAX($A$1:A4591)+1,0)</f>
        <v>4587</v>
      </c>
      <c r="B4592" s="625" t="str">
        <f>[1]Database!$A4592</f>
        <v>C5K2-TPD-WG</v>
      </c>
      <c r="J4592" s="329" t="str">
        <f ca="1">IFERROR(VLOOKUP(ROWS($J$2:J4592),$A$2:$B$7000,2,0),"")</f>
        <v>C5K2-TPD-LW</v>
      </c>
    </row>
    <row r="4593" spans="1:10">
      <c r="A4593" s="330">
        <f ca="1">IF(ISNUMBER(SEARCH($L$2,[1]Database!$A4593)),MAX($A$1:A4592)+1,0)</f>
        <v>4588</v>
      </c>
      <c r="B4593" s="625" t="str">
        <f>[1]Database!$A4593</f>
        <v>C5K2-TPD-SG</v>
      </c>
      <c r="J4593" s="329" t="str">
        <f ca="1">IFERROR(VLOOKUP(ROWS($J$2:J4593),$A$2:$B$7000,2,0),"")</f>
        <v>C5K2-TPD-HM</v>
      </c>
    </row>
    <row r="4594" spans="1:10">
      <c r="A4594" s="330">
        <f ca="1">IF(ISNUMBER(SEARCH($L$2,[1]Database!$A4594)),MAX($A$1:A4593)+1,0)</f>
        <v>4589</v>
      </c>
      <c r="B4594" s="625" t="str">
        <f>[1]Database!$A4594</f>
        <v>C5K2-TPD-PS</v>
      </c>
      <c r="J4594" s="329" t="str">
        <f ca="1">IFERROR(VLOOKUP(ROWS($J$2:J4594),$A$2:$B$7000,2,0),"")</f>
        <v>C5K2-TPD-GS</v>
      </c>
    </row>
    <row r="4595" spans="1:10">
      <c r="A4595" s="330">
        <f ca="1">IF(ISNUMBER(SEARCH($L$2,[1]Database!$A4595)),MAX($A$1:A4594)+1,0)</f>
        <v>4590</v>
      </c>
      <c r="B4595" s="625" t="str">
        <f>[1]Database!$A4595</f>
        <v>C5K2-TPD-MP</v>
      </c>
      <c r="J4595" s="329" t="str">
        <f ca="1">IFERROR(VLOOKUP(ROWS($J$2:J4595),$A$2:$B$7000,2,0),"")</f>
        <v>C5K2-TPD-EA</v>
      </c>
    </row>
    <row r="4596" spans="1:10">
      <c r="A4596" s="330">
        <f ca="1">IF(ISNUMBER(SEARCH($L$2,[1]Database!$A4596)),MAX($A$1:A4595)+1,0)</f>
        <v>4591</v>
      </c>
      <c r="B4596" s="625" t="str">
        <f>[1]Database!$A4596</f>
        <v>C5K2-TPD-LW</v>
      </c>
      <c r="J4596" s="329" t="str">
        <f ca="1">IFERROR(VLOOKUP(ROWS($J$2:J4596),$A$2:$B$7000,2,0),"")</f>
        <v>C5K2-TPD-DS</v>
      </c>
    </row>
    <row r="4597" spans="1:10">
      <c r="A4597" s="330">
        <f ca="1">IF(ISNUMBER(SEARCH($L$2,[1]Database!$A4597)),MAX($A$1:A4596)+1,0)</f>
        <v>4592</v>
      </c>
      <c r="B4597" s="625" t="str">
        <f>[1]Database!$A4597</f>
        <v>C5K2-TPD-HM</v>
      </c>
      <c r="J4597" s="329" t="str">
        <f ca="1">IFERROR(VLOOKUP(ROWS($J$2:J4597),$A$2:$B$7000,2,0),"")</f>
        <v>C5K2-TPD-DP</v>
      </c>
    </row>
    <row r="4598" spans="1:10">
      <c r="A4598" s="330">
        <f ca="1">IF(ISNUMBER(SEARCH($L$2,[1]Database!$A4598)),MAX($A$1:A4597)+1,0)</f>
        <v>4593</v>
      </c>
      <c r="B4598" s="625" t="str">
        <f>[1]Database!$A4598</f>
        <v>C5K2-TPD-GS</v>
      </c>
      <c r="J4598" s="329" t="str">
        <f ca="1">IFERROR(VLOOKUP(ROWS($J$2:J4598),$A$2:$B$7000,2,0),"")</f>
        <v>C5K2-TPD-DC</v>
      </c>
    </row>
    <row r="4599" spans="1:10">
      <c r="A4599" s="330">
        <f ca="1">IF(ISNUMBER(SEARCH($L$2,[1]Database!$A4599)),MAX($A$1:A4598)+1,0)</f>
        <v>4594</v>
      </c>
      <c r="B4599" s="625" t="str">
        <f>[1]Database!$A4599</f>
        <v>C5K2-TPD-EA</v>
      </c>
      <c r="J4599" s="329" t="str">
        <f ca="1">IFERROR(VLOOKUP(ROWS($J$2:J4599),$A$2:$B$7000,2,0),"")</f>
        <v>C5K2-TPD-AG</v>
      </c>
    </row>
    <row r="4600" spans="1:10">
      <c r="A4600" s="330">
        <f ca="1">IF(ISNUMBER(SEARCH($L$2,[1]Database!$A4600)),MAX($A$1:A4599)+1,0)</f>
        <v>4595</v>
      </c>
      <c r="B4600" s="625" t="str">
        <f>[1]Database!$A4600</f>
        <v>C5K2-TPD-DS</v>
      </c>
      <c r="J4600" s="329" t="str">
        <f ca="1">IFERROR(VLOOKUP(ROWS($J$2:J4600),$A$2:$B$7000,2,0),"")</f>
        <v>C5K1-TSD-WG</v>
      </c>
    </row>
    <row r="4601" spans="1:10">
      <c r="A4601" s="330">
        <f ca="1">IF(ISNUMBER(SEARCH($L$2,[1]Database!$A4601)),MAX($A$1:A4600)+1,0)</f>
        <v>4596</v>
      </c>
      <c r="B4601" s="625" t="str">
        <f>[1]Database!$A4601</f>
        <v>C5K2-TPD-DP</v>
      </c>
      <c r="J4601" s="329" t="str">
        <f ca="1">IFERROR(VLOOKUP(ROWS($J$2:J4601),$A$2:$B$7000,2,0),"")</f>
        <v>C5K1-TSD-SG</v>
      </c>
    </row>
    <row r="4602" spans="1:10">
      <c r="A4602" s="330">
        <f ca="1">IF(ISNUMBER(SEARCH($L$2,[1]Database!$A4602)),MAX($A$1:A4601)+1,0)</f>
        <v>4597</v>
      </c>
      <c r="B4602" s="625" t="str">
        <f>[1]Database!$A4602</f>
        <v>C5K2-TPD-DC</v>
      </c>
      <c r="J4602" s="329" t="str">
        <f ca="1">IFERROR(VLOOKUP(ROWS($J$2:J4602),$A$2:$B$7000,2,0),"")</f>
        <v>C5K1-TSD-PS</v>
      </c>
    </row>
    <row r="4603" spans="1:10">
      <c r="A4603" s="330">
        <f ca="1">IF(ISNUMBER(SEARCH($L$2,[1]Database!$A4603)),MAX($A$1:A4602)+1,0)</f>
        <v>4598</v>
      </c>
      <c r="B4603" s="625" t="str">
        <f>[1]Database!$A4603</f>
        <v>C5K2-TPD-AG</v>
      </c>
      <c r="J4603" s="329" t="str">
        <f ca="1">IFERROR(VLOOKUP(ROWS($J$2:J4603),$A$2:$B$7000,2,0),"")</f>
        <v>C5K1-TSD-MP</v>
      </c>
    </row>
    <row r="4604" spans="1:10">
      <c r="A4604" s="330">
        <f ca="1">IF(ISNUMBER(SEARCH($L$2,[1]Database!$A4604)),MAX($A$1:A4603)+1,0)</f>
        <v>4599</v>
      </c>
      <c r="B4604" s="625" t="str">
        <f>[1]Database!$A4604</f>
        <v>C5K1-TSD-WG</v>
      </c>
      <c r="J4604" s="329" t="str">
        <f ca="1">IFERROR(VLOOKUP(ROWS($J$2:J4604),$A$2:$B$7000,2,0),"")</f>
        <v>C5K1-TSD-LW</v>
      </c>
    </row>
    <row r="4605" spans="1:10">
      <c r="A4605" s="330">
        <f ca="1">IF(ISNUMBER(SEARCH($L$2,[1]Database!$A4605)),MAX($A$1:A4604)+1,0)</f>
        <v>4600</v>
      </c>
      <c r="B4605" s="625" t="str">
        <f>[1]Database!$A4605</f>
        <v>C5K1-TSD-SG</v>
      </c>
      <c r="J4605" s="329" t="str">
        <f ca="1">IFERROR(VLOOKUP(ROWS($J$2:J4605),$A$2:$B$7000,2,0),"")</f>
        <v>C5K1-TSD-HM</v>
      </c>
    </row>
    <row r="4606" spans="1:10">
      <c r="A4606" s="330">
        <f ca="1">IF(ISNUMBER(SEARCH($L$2,[1]Database!$A4606)),MAX($A$1:A4605)+1,0)</f>
        <v>4601</v>
      </c>
      <c r="B4606" s="625" t="str">
        <f>[1]Database!$A4606</f>
        <v>C5K1-TSD-PS</v>
      </c>
      <c r="J4606" s="329" t="str">
        <f ca="1">IFERROR(VLOOKUP(ROWS($J$2:J4606),$A$2:$B$7000,2,0),"")</f>
        <v>C5K1-TSD-GS</v>
      </c>
    </row>
    <row r="4607" spans="1:10">
      <c r="A4607" s="330">
        <f ca="1">IF(ISNUMBER(SEARCH($L$2,[1]Database!$A4607)),MAX($A$1:A4606)+1,0)</f>
        <v>4602</v>
      </c>
      <c r="B4607" s="625" t="str">
        <f>[1]Database!$A4607</f>
        <v>C5K1-TSD-MP</v>
      </c>
      <c r="J4607" s="329" t="str">
        <f ca="1">IFERROR(VLOOKUP(ROWS($J$2:J4607),$A$2:$B$7000,2,0),"")</f>
        <v>C5K1-TSD-EA</v>
      </c>
    </row>
    <row r="4608" spans="1:10">
      <c r="A4608" s="330">
        <f ca="1">IF(ISNUMBER(SEARCH($L$2,[1]Database!$A4608)),MAX($A$1:A4607)+1,0)</f>
        <v>4603</v>
      </c>
      <c r="B4608" s="625" t="str">
        <f>[1]Database!$A4608</f>
        <v>C5K1-TSD-LW</v>
      </c>
      <c r="J4608" s="329" t="str">
        <f ca="1">IFERROR(VLOOKUP(ROWS($J$2:J4608),$A$2:$B$7000,2,0),"")</f>
        <v>C5K1-TSD-DS</v>
      </c>
    </row>
    <row r="4609" spans="1:10">
      <c r="A4609" s="330">
        <f ca="1">IF(ISNUMBER(SEARCH($L$2,[1]Database!$A4609)),MAX($A$1:A4608)+1,0)</f>
        <v>4604</v>
      </c>
      <c r="B4609" s="625" t="str">
        <f>[1]Database!$A4609</f>
        <v>C5K1-TSD-HM</v>
      </c>
      <c r="J4609" s="329" t="str">
        <f ca="1">IFERROR(VLOOKUP(ROWS($J$2:J4609),$A$2:$B$7000,2,0),"")</f>
        <v>C5K1-TSD-DP</v>
      </c>
    </row>
    <row r="4610" spans="1:10">
      <c r="A4610" s="330">
        <f ca="1">IF(ISNUMBER(SEARCH($L$2,[1]Database!$A4610)),MAX($A$1:A4609)+1,0)</f>
        <v>4605</v>
      </c>
      <c r="B4610" s="625" t="str">
        <f>[1]Database!$A4610</f>
        <v>C5K1-TSD-GS</v>
      </c>
      <c r="J4610" s="329" t="str">
        <f ca="1">IFERROR(VLOOKUP(ROWS($J$2:J4610),$A$2:$B$7000,2,0),"")</f>
        <v>C5K1-TSD-DC</v>
      </c>
    </row>
    <row r="4611" spans="1:10">
      <c r="A4611" s="330">
        <f ca="1">IF(ISNUMBER(SEARCH($L$2,[1]Database!$A4611)),MAX($A$1:A4610)+1,0)</f>
        <v>4606</v>
      </c>
      <c r="B4611" s="625" t="str">
        <f>[1]Database!$A4611</f>
        <v>C5K1-TSD-EA</v>
      </c>
      <c r="J4611" s="329" t="str">
        <f ca="1">IFERROR(VLOOKUP(ROWS($J$2:J4611),$A$2:$B$7000,2,0),"")</f>
        <v>C5K1-TSD-AG</v>
      </c>
    </row>
    <row r="4612" spans="1:10">
      <c r="A4612" s="330">
        <f ca="1">IF(ISNUMBER(SEARCH($L$2,[1]Database!$A4612)),MAX($A$1:A4611)+1,0)</f>
        <v>4607</v>
      </c>
      <c r="B4612" s="625" t="str">
        <f>[1]Database!$A4612</f>
        <v>C5K1-TSD-DS</v>
      </c>
      <c r="J4612" s="329" t="str">
        <f ca="1">IFERROR(VLOOKUP(ROWS($J$2:J4612),$A$2:$B$7000,2,0),"")</f>
        <v>C5K1-TPD-WG</v>
      </c>
    </row>
    <row r="4613" spans="1:10">
      <c r="A4613" s="330">
        <f ca="1">IF(ISNUMBER(SEARCH($L$2,[1]Database!$A4613)),MAX($A$1:A4612)+1,0)</f>
        <v>4608</v>
      </c>
      <c r="B4613" s="625" t="str">
        <f>[1]Database!$A4613</f>
        <v>C5K1-TSD-DP</v>
      </c>
      <c r="J4613" s="329" t="str">
        <f ca="1">IFERROR(VLOOKUP(ROWS($J$2:J4613),$A$2:$B$7000,2,0),"")</f>
        <v>C5K1-TPD-SG</v>
      </c>
    </row>
    <row r="4614" spans="1:10">
      <c r="A4614" s="330">
        <f ca="1">IF(ISNUMBER(SEARCH($L$2,[1]Database!$A4614)),MAX($A$1:A4613)+1,0)</f>
        <v>4609</v>
      </c>
      <c r="B4614" s="625" t="str">
        <f>[1]Database!$A4614</f>
        <v>C5K1-TSD-DC</v>
      </c>
      <c r="J4614" s="329" t="str">
        <f ca="1">IFERROR(VLOOKUP(ROWS($J$2:J4614),$A$2:$B$7000,2,0),"")</f>
        <v>C5K1-TPD-PS</v>
      </c>
    </row>
    <row r="4615" spans="1:10">
      <c r="A4615" s="330">
        <f ca="1">IF(ISNUMBER(SEARCH($L$2,[1]Database!$A4615)),MAX($A$1:A4614)+1,0)</f>
        <v>4610</v>
      </c>
      <c r="B4615" s="625" t="str">
        <f>[1]Database!$A4615</f>
        <v>C5K1-TSD-AG</v>
      </c>
      <c r="J4615" s="329" t="str">
        <f ca="1">IFERROR(VLOOKUP(ROWS($J$2:J4615),$A$2:$B$7000,2,0),"")</f>
        <v>C5K1-TPD-MP</v>
      </c>
    </row>
    <row r="4616" spans="1:10">
      <c r="A4616" s="330">
        <f ca="1">IF(ISNUMBER(SEARCH($L$2,[1]Database!$A4616)),MAX($A$1:A4615)+1,0)</f>
        <v>4611</v>
      </c>
      <c r="B4616" s="625" t="str">
        <f>[1]Database!$A4616</f>
        <v>C5K1-TPD-WG</v>
      </c>
      <c r="J4616" s="329" t="str">
        <f ca="1">IFERROR(VLOOKUP(ROWS($J$2:J4616),$A$2:$B$7000,2,0),"")</f>
        <v>C5K1-TPD-LW</v>
      </c>
    </row>
    <row r="4617" spans="1:10">
      <c r="A4617" s="330">
        <f ca="1">IF(ISNUMBER(SEARCH($L$2,[1]Database!$A4617)),MAX($A$1:A4616)+1,0)</f>
        <v>4612</v>
      </c>
      <c r="B4617" s="625" t="str">
        <f>[1]Database!$A4617</f>
        <v>C5K1-TPD-SG</v>
      </c>
      <c r="J4617" s="329" t="str">
        <f ca="1">IFERROR(VLOOKUP(ROWS($J$2:J4617),$A$2:$B$7000,2,0),"")</f>
        <v>C5K1-TPD-HM</v>
      </c>
    </row>
    <row r="4618" spans="1:10">
      <c r="A4618" s="330">
        <f ca="1">IF(ISNUMBER(SEARCH($L$2,[1]Database!$A4618)),MAX($A$1:A4617)+1,0)</f>
        <v>4613</v>
      </c>
      <c r="B4618" s="625" t="str">
        <f>[1]Database!$A4618</f>
        <v>C5K1-TPD-PS</v>
      </c>
      <c r="J4618" s="329" t="str">
        <f ca="1">IFERROR(VLOOKUP(ROWS($J$2:J4618),$A$2:$B$7000,2,0),"")</f>
        <v>C5K1-TPD-GS</v>
      </c>
    </row>
    <row r="4619" spans="1:10">
      <c r="A4619" s="330">
        <f ca="1">IF(ISNUMBER(SEARCH($L$2,[1]Database!$A4619)),MAX($A$1:A4618)+1,0)</f>
        <v>4614</v>
      </c>
      <c r="B4619" s="625" t="str">
        <f>[1]Database!$A4619</f>
        <v>C5K1-TPD-MP</v>
      </c>
      <c r="J4619" s="329" t="str">
        <f ca="1">IFERROR(VLOOKUP(ROWS($J$2:J4619),$A$2:$B$7000,2,0),"")</f>
        <v>C5K1-TPD-EA</v>
      </c>
    </row>
    <row r="4620" spans="1:10">
      <c r="A4620" s="330">
        <f ca="1">IF(ISNUMBER(SEARCH($L$2,[1]Database!$A4620)),MAX($A$1:A4619)+1,0)</f>
        <v>4615</v>
      </c>
      <c r="B4620" s="625" t="str">
        <f>[1]Database!$A4620</f>
        <v>C5K1-TPD-LW</v>
      </c>
      <c r="J4620" s="329" t="str">
        <f ca="1">IFERROR(VLOOKUP(ROWS($J$2:J4620),$A$2:$B$7000,2,0),"")</f>
        <v>C5K1-TPD-DS</v>
      </c>
    </row>
    <row r="4621" spans="1:10">
      <c r="A4621" s="330">
        <f ca="1">IF(ISNUMBER(SEARCH($L$2,[1]Database!$A4621)),MAX($A$1:A4620)+1,0)</f>
        <v>4616</v>
      </c>
      <c r="B4621" s="625" t="str">
        <f>[1]Database!$A4621</f>
        <v>C5K1-TPD-HM</v>
      </c>
      <c r="J4621" s="329" t="str">
        <f ca="1">IFERROR(VLOOKUP(ROWS($J$2:J4621),$A$2:$B$7000,2,0),"")</f>
        <v>C5K1-TPD-DP</v>
      </c>
    </row>
    <row r="4622" spans="1:10">
      <c r="A4622" s="330">
        <f ca="1">IF(ISNUMBER(SEARCH($L$2,[1]Database!$A4622)),MAX($A$1:A4621)+1,0)</f>
        <v>4617</v>
      </c>
      <c r="B4622" s="625" t="str">
        <f>[1]Database!$A4622</f>
        <v>C5K1-TPD-GS</v>
      </c>
      <c r="J4622" s="329" t="str">
        <f ca="1">IFERROR(VLOOKUP(ROWS($J$2:J4622),$A$2:$B$7000,2,0),"")</f>
        <v>C5K1-TPD-DC</v>
      </c>
    </row>
    <row r="4623" spans="1:10">
      <c r="A4623" s="330">
        <f ca="1">IF(ISNUMBER(SEARCH($L$2,[1]Database!$A4623)),MAX($A$1:A4622)+1,0)</f>
        <v>4618</v>
      </c>
      <c r="B4623" s="625" t="str">
        <f>[1]Database!$A4623</f>
        <v>C5K1-TPD-EA</v>
      </c>
      <c r="J4623" s="329" t="str">
        <f ca="1">IFERROR(VLOOKUP(ROWS($J$2:J4623),$A$2:$B$7000,2,0),"")</f>
        <v>C5K1-TPD-AG</v>
      </c>
    </row>
    <row r="4624" spans="1:10">
      <c r="A4624" s="330">
        <f ca="1">IF(ISNUMBER(SEARCH($L$2,[1]Database!$A4624)),MAX($A$1:A4623)+1,0)</f>
        <v>4619</v>
      </c>
      <c r="B4624" s="625" t="str">
        <f>[1]Database!$A4624</f>
        <v>C5K1-TPD-DS</v>
      </c>
      <c r="J4624" s="329" t="str">
        <f ca="1">IFERROR(VLOOKUP(ROWS($J$2:J4624),$A$2:$B$7000,2,0),"")</f>
        <v>C5K3-CSD-WG</v>
      </c>
    </row>
    <row r="4625" spans="1:10">
      <c r="A4625" s="330">
        <f ca="1">IF(ISNUMBER(SEARCH($L$2,[1]Database!$A4625)),MAX($A$1:A4624)+1,0)</f>
        <v>4620</v>
      </c>
      <c r="B4625" s="625" t="str">
        <f>[1]Database!$A4625</f>
        <v>C5K1-TPD-DP</v>
      </c>
      <c r="J4625" s="329" t="str">
        <f ca="1">IFERROR(VLOOKUP(ROWS($J$2:J4625),$A$2:$B$7000,2,0),"")</f>
        <v>C5K3-CSD-SG</v>
      </c>
    </row>
    <row r="4626" spans="1:10">
      <c r="A4626" s="330">
        <f ca="1">IF(ISNUMBER(SEARCH($L$2,[1]Database!$A4626)),MAX($A$1:A4625)+1,0)</f>
        <v>4621</v>
      </c>
      <c r="B4626" s="625" t="str">
        <f>[1]Database!$A4626</f>
        <v>C5K1-TPD-DC</v>
      </c>
      <c r="J4626" s="329" t="str">
        <f ca="1">IFERROR(VLOOKUP(ROWS($J$2:J4626),$A$2:$B$7000,2,0),"")</f>
        <v>C5K3-CSD-PS</v>
      </c>
    </row>
    <row r="4627" spans="1:10">
      <c r="A4627" s="330">
        <f ca="1">IF(ISNUMBER(SEARCH($L$2,[1]Database!$A4627)),MAX($A$1:A4626)+1,0)</f>
        <v>4622</v>
      </c>
      <c r="B4627" s="625" t="str">
        <f>[1]Database!$A4627</f>
        <v>C5K1-TPD-AG</v>
      </c>
      <c r="J4627" s="329" t="str">
        <f ca="1">IFERROR(VLOOKUP(ROWS($J$2:J4627),$A$2:$B$7000,2,0),"")</f>
        <v>C5K3-CSD-MP</v>
      </c>
    </row>
    <row r="4628" spans="1:10">
      <c r="A4628" s="330">
        <f ca="1">IF(ISNUMBER(SEARCH($L$2,[1]Database!$A4628)),MAX($A$1:A4627)+1,0)</f>
        <v>4623</v>
      </c>
      <c r="B4628" s="625" t="str">
        <f>[1]Database!$A4628</f>
        <v>C5K3-CSD-WG</v>
      </c>
      <c r="J4628" s="329" t="str">
        <f ca="1">IFERROR(VLOOKUP(ROWS($J$2:J4628),$A$2:$B$7000,2,0),"")</f>
        <v>C5K3-CSD-LW</v>
      </c>
    </row>
    <row r="4629" spans="1:10">
      <c r="A4629" s="330">
        <f ca="1">IF(ISNUMBER(SEARCH($L$2,[1]Database!$A4629)),MAX($A$1:A4628)+1,0)</f>
        <v>4624</v>
      </c>
      <c r="B4629" s="625" t="str">
        <f>[1]Database!$A4629</f>
        <v>C5K3-CSD-SG</v>
      </c>
      <c r="J4629" s="329" t="str">
        <f ca="1">IFERROR(VLOOKUP(ROWS($J$2:J4629),$A$2:$B$7000,2,0),"")</f>
        <v>C5K3-CSD-HM</v>
      </c>
    </row>
    <row r="4630" spans="1:10">
      <c r="A4630" s="330">
        <f ca="1">IF(ISNUMBER(SEARCH($L$2,[1]Database!$A4630)),MAX($A$1:A4629)+1,0)</f>
        <v>4625</v>
      </c>
      <c r="B4630" s="625" t="str">
        <f>[1]Database!$A4630</f>
        <v>C5K3-CSD-PS</v>
      </c>
      <c r="J4630" s="329" t="str">
        <f ca="1">IFERROR(VLOOKUP(ROWS($J$2:J4630),$A$2:$B$7000,2,0),"")</f>
        <v>C5K3-CSD-GS</v>
      </c>
    </row>
    <row r="4631" spans="1:10">
      <c r="A4631" s="330">
        <f ca="1">IF(ISNUMBER(SEARCH($L$2,[1]Database!$A4631)),MAX($A$1:A4630)+1,0)</f>
        <v>4626</v>
      </c>
      <c r="B4631" s="625" t="str">
        <f>[1]Database!$A4631</f>
        <v>C5K3-CSD-MP</v>
      </c>
      <c r="J4631" s="329" t="str">
        <f ca="1">IFERROR(VLOOKUP(ROWS($J$2:J4631),$A$2:$B$7000,2,0),"")</f>
        <v>C5K3-CSD-EA</v>
      </c>
    </row>
    <row r="4632" spans="1:10">
      <c r="A4632" s="330">
        <f ca="1">IF(ISNUMBER(SEARCH($L$2,[1]Database!$A4632)),MAX($A$1:A4631)+1,0)</f>
        <v>4627</v>
      </c>
      <c r="B4632" s="625" t="str">
        <f>[1]Database!$A4632</f>
        <v>C5K3-CSD-LW</v>
      </c>
      <c r="J4632" s="329" t="str">
        <f ca="1">IFERROR(VLOOKUP(ROWS($J$2:J4632),$A$2:$B$7000,2,0),"")</f>
        <v>C5K3-CSD-DS</v>
      </c>
    </row>
    <row r="4633" spans="1:10">
      <c r="A4633" s="330">
        <f ca="1">IF(ISNUMBER(SEARCH($L$2,[1]Database!$A4633)),MAX($A$1:A4632)+1,0)</f>
        <v>4628</v>
      </c>
      <c r="B4633" s="625" t="str">
        <f>[1]Database!$A4633</f>
        <v>C5K3-CSD-HM</v>
      </c>
      <c r="J4633" s="329" t="str">
        <f ca="1">IFERROR(VLOOKUP(ROWS($J$2:J4633),$A$2:$B$7000,2,0),"")</f>
        <v>C5K3-CSD-DP</v>
      </c>
    </row>
    <row r="4634" spans="1:10">
      <c r="A4634" s="330">
        <f ca="1">IF(ISNUMBER(SEARCH($L$2,[1]Database!$A4634)),MAX($A$1:A4633)+1,0)</f>
        <v>4629</v>
      </c>
      <c r="B4634" s="625" t="str">
        <f>[1]Database!$A4634</f>
        <v>C5K3-CSD-GS</v>
      </c>
      <c r="J4634" s="329" t="str">
        <f ca="1">IFERROR(VLOOKUP(ROWS($J$2:J4634),$A$2:$B$7000,2,0),"")</f>
        <v>C5K3-CSD-DC</v>
      </c>
    </row>
    <row r="4635" spans="1:10">
      <c r="A4635" s="330">
        <f ca="1">IF(ISNUMBER(SEARCH($L$2,[1]Database!$A4635)),MAX($A$1:A4634)+1,0)</f>
        <v>4630</v>
      </c>
      <c r="B4635" s="625" t="str">
        <f>[1]Database!$A4635</f>
        <v>C5K3-CSD-EA</v>
      </c>
      <c r="J4635" s="329" t="str">
        <f ca="1">IFERROR(VLOOKUP(ROWS($J$2:J4635),$A$2:$B$7000,2,0),"")</f>
        <v>C5K3-CSD-AG</v>
      </c>
    </row>
    <row r="4636" spans="1:10">
      <c r="A4636" s="330">
        <f ca="1">IF(ISNUMBER(SEARCH($L$2,[1]Database!$A4636)),MAX($A$1:A4635)+1,0)</f>
        <v>4631</v>
      </c>
      <c r="B4636" s="625" t="str">
        <f>[1]Database!$A4636</f>
        <v>C5K3-CSD-DS</v>
      </c>
      <c r="J4636" s="329" t="str">
        <f ca="1">IFERROR(VLOOKUP(ROWS($J$2:J4636),$A$2:$B$7000,2,0),"")</f>
        <v>C5K3-CPD-WG</v>
      </c>
    </row>
    <row r="4637" spans="1:10">
      <c r="A4637" s="330">
        <f ca="1">IF(ISNUMBER(SEARCH($L$2,[1]Database!$A4637)),MAX($A$1:A4636)+1,0)</f>
        <v>4632</v>
      </c>
      <c r="B4637" s="625" t="str">
        <f>[1]Database!$A4637</f>
        <v>C5K3-CSD-DP</v>
      </c>
      <c r="J4637" s="329" t="str">
        <f ca="1">IFERROR(VLOOKUP(ROWS($J$2:J4637),$A$2:$B$7000,2,0),"")</f>
        <v>C5K3-CPD-SG</v>
      </c>
    </row>
    <row r="4638" spans="1:10">
      <c r="A4638" s="330">
        <f ca="1">IF(ISNUMBER(SEARCH($L$2,[1]Database!$A4638)),MAX($A$1:A4637)+1,0)</f>
        <v>4633</v>
      </c>
      <c r="B4638" s="625" t="str">
        <f>[1]Database!$A4638</f>
        <v>C5K3-CSD-DC</v>
      </c>
      <c r="J4638" s="329" t="str">
        <f ca="1">IFERROR(VLOOKUP(ROWS($J$2:J4638),$A$2:$B$7000,2,0),"")</f>
        <v>C5K3-CPD-PS</v>
      </c>
    </row>
    <row r="4639" spans="1:10">
      <c r="A4639" s="330">
        <f ca="1">IF(ISNUMBER(SEARCH($L$2,[1]Database!$A4639)),MAX($A$1:A4638)+1,0)</f>
        <v>4634</v>
      </c>
      <c r="B4639" s="625" t="str">
        <f>[1]Database!$A4639</f>
        <v>C5K3-CSD-AG</v>
      </c>
      <c r="J4639" s="329" t="str">
        <f ca="1">IFERROR(VLOOKUP(ROWS($J$2:J4639),$A$2:$B$7000,2,0),"")</f>
        <v>C5K3-CPD-MP</v>
      </c>
    </row>
    <row r="4640" spans="1:10">
      <c r="A4640" s="330">
        <f ca="1">IF(ISNUMBER(SEARCH($L$2,[1]Database!$A4640)),MAX($A$1:A4639)+1,0)</f>
        <v>4635</v>
      </c>
      <c r="B4640" s="625" t="str">
        <f>[1]Database!$A4640</f>
        <v>C5K3-CPD-WG</v>
      </c>
      <c r="J4640" s="329" t="str">
        <f ca="1">IFERROR(VLOOKUP(ROWS($J$2:J4640),$A$2:$B$7000,2,0),"")</f>
        <v>C5K3-CPD-LW</v>
      </c>
    </row>
    <row r="4641" spans="1:10">
      <c r="A4641" s="330">
        <f ca="1">IF(ISNUMBER(SEARCH($L$2,[1]Database!$A4641)),MAX($A$1:A4640)+1,0)</f>
        <v>4636</v>
      </c>
      <c r="B4641" s="625" t="str">
        <f>[1]Database!$A4641</f>
        <v>C5K3-CPD-SG</v>
      </c>
      <c r="J4641" s="329" t="str">
        <f ca="1">IFERROR(VLOOKUP(ROWS($J$2:J4641),$A$2:$B$7000,2,0),"")</f>
        <v>C5K3-CPD-HM</v>
      </c>
    </row>
    <row r="4642" spans="1:10">
      <c r="A4642" s="330">
        <f ca="1">IF(ISNUMBER(SEARCH($L$2,[1]Database!$A4642)),MAX($A$1:A4641)+1,0)</f>
        <v>4637</v>
      </c>
      <c r="B4642" s="625" t="str">
        <f>[1]Database!$A4642</f>
        <v>C5K3-CPD-PS</v>
      </c>
      <c r="J4642" s="329" t="str">
        <f ca="1">IFERROR(VLOOKUP(ROWS($J$2:J4642),$A$2:$B$7000,2,0),"")</f>
        <v>C5K3-CPD-GS</v>
      </c>
    </row>
    <row r="4643" spans="1:10">
      <c r="A4643" s="330">
        <f ca="1">IF(ISNUMBER(SEARCH($L$2,[1]Database!$A4643)),MAX($A$1:A4642)+1,0)</f>
        <v>4638</v>
      </c>
      <c r="B4643" s="625" t="str">
        <f>[1]Database!$A4643</f>
        <v>C5K3-CPD-MP</v>
      </c>
      <c r="J4643" s="329" t="str">
        <f ca="1">IFERROR(VLOOKUP(ROWS($J$2:J4643),$A$2:$B$7000,2,0),"")</f>
        <v>C5K3-CPD-EA</v>
      </c>
    </row>
    <row r="4644" spans="1:10">
      <c r="A4644" s="330">
        <f ca="1">IF(ISNUMBER(SEARCH($L$2,[1]Database!$A4644)),MAX($A$1:A4643)+1,0)</f>
        <v>4639</v>
      </c>
      <c r="B4644" s="625" t="str">
        <f>[1]Database!$A4644</f>
        <v>C5K3-CPD-LW</v>
      </c>
      <c r="J4644" s="329" t="str">
        <f ca="1">IFERROR(VLOOKUP(ROWS($J$2:J4644),$A$2:$B$7000,2,0),"")</f>
        <v>C5K3-CPD-DS</v>
      </c>
    </row>
    <row r="4645" spans="1:10">
      <c r="A4645" s="330">
        <f ca="1">IF(ISNUMBER(SEARCH($L$2,[1]Database!$A4645)),MAX($A$1:A4644)+1,0)</f>
        <v>4640</v>
      </c>
      <c r="B4645" s="625" t="str">
        <f>[1]Database!$A4645</f>
        <v>C5K3-CPD-HM</v>
      </c>
      <c r="J4645" s="329" t="str">
        <f ca="1">IFERROR(VLOOKUP(ROWS($J$2:J4645),$A$2:$B$7000,2,0),"")</f>
        <v>C5K3-CPD-DP</v>
      </c>
    </row>
    <row r="4646" spans="1:10">
      <c r="A4646" s="330">
        <f ca="1">IF(ISNUMBER(SEARCH($L$2,[1]Database!$A4646)),MAX($A$1:A4645)+1,0)</f>
        <v>4641</v>
      </c>
      <c r="B4646" s="625" t="str">
        <f>[1]Database!$A4646</f>
        <v>C5K3-CPD-GS</v>
      </c>
      <c r="J4646" s="329" t="str">
        <f ca="1">IFERROR(VLOOKUP(ROWS($J$2:J4646),$A$2:$B$7000,2,0),"")</f>
        <v>C5K3-CPD-DC</v>
      </c>
    </row>
    <row r="4647" spans="1:10">
      <c r="A4647" s="330">
        <f ca="1">IF(ISNUMBER(SEARCH($L$2,[1]Database!$A4647)),MAX($A$1:A4646)+1,0)</f>
        <v>4642</v>
      </c>
      <c r="B4647" s="625" t="str">
        <f>[1]Database!$A4647</f>
        <v>C5K3-CPD-EA</v>
      </c>
      <c r="J4647" s="329" t="str">
        <f ca="1">IFERROR(VLOOKUP(ROWS($J$2:J4647),$A$2:$B$7000,2,0),"")</f>
        <v>C5K3-CPD-AG</v>
      </c>
    </row>
    <row r="4648" spans="1:10">
      <c r="A4648" s="330">
        <f ca="1">IF(ISNUMBER(SEARCH($L$2,[1]Database!$A4648)),MAX($A$1:A4647)+1,0)</f>
        <v>4643</v>
      </c>
      <c r="B4648" s="625" t="str">
        <f>[1]Database!$A4648</f>
        <v>C5K3-CPD-DS</v>
      </c>
      <c r="J4648" s="329" t="str">
        <f ca="1">IFERROR(VLOOKUP(ROWS($J$2:J4648),$A$2:$B$7000,2,0),"")</f>
        <v>C5K2-CSD-WG</v>
      </c>
    </row>
    <row r="4649" spans="1:10">
      <c r="A4649" s="330">
        <f ca="1">IF(ISNUMBER(SEARCH($L$2,[1]Database!$A4649)),MAX($A$1:A4648)+1,0)</f>
        <v>4644</v>
      </c>
      <c r="B4649" s="625" t="str">
        <f>[1]Database!$A4649</f>
        <v>C5K3-CPD-DP</v>
      </c>
      <c r="J4649" s="329" t="str">
        <f ca="1">IFERROR(VLOOKUP(ROWS($J$2:J4649),$A$2:$B$7000,2,0),"")</f>
        <v>C5K2-CSD-SG</v>
      </c>
    </row>
    <row r="4650" spans="1:10">
      <c r="A4650" s="330">
        <f ca="1">IF(ISNUMBER(SEARCH($L$2,[1]Database!$A4650)),MAX($A$1:A4649)+1,0)</f>
        <v>4645</v>
      </c>
      <c r="B4650" s="625" t="str">
        <f>[1]Database!$A4650</f>
        <v>C5K3-CPD-DC</v>
      </c>
      <c r="J4650" s="329" t="str">
        <f ca="1">IFERROR(VLOOKUP(ROWS($J$2:J4650),$A$2:$B$7000,2,0),"")</f>
        <v>C5K2-CSD-PS</v>
      </c>
    </row>
    <row r="4651" spans="1:10">
      <c r="A4651" s="330">
        <f ca="1">IF(ISNUMBER(SEARCH($L$2,[1]Database!$A4651)),MAX($A$1:A4650)+1,0)</f>
        <v>4646</v>
      </c>
      <c r="B4651" s="625" t="str">
        <f>[1]Database!$A4651</f>
        <v>C5K3-CPD-AG</v>
      </c>
      <c r="J4651" s="329" t="str">
        <f ca="1">IFERROR(VLOOKUP(ROWS($J$2:J4651),$A$2:$B$7000,2,0),"")</f>
        <v>C5K2-CSD-MP</v>
      </c>
    </row>
    <row r="4652" spans="1:10">
      <c r="A4652" s="330">
        <f ca="1">IF(ISNUMBER(SEARCH($L$2,[1]Database!$A4652)),MAX($A$1:A4651)+1,0)</f>
        <v>4647</v>
      </c>
      <c r="B4652" s="625" t="str">
        <f>[1]Database!$A4652</f>
        <v>C5K2-CSD-WG</v>
      </c>
      <c r="J4652" s="329" t="str">
        <f ca="1">IFERROR(VLOOKUP(ROWS($J$2:J4652),$A$2:$B$7000,2,0),"")</f>
        <v>C5K2-CSD-LW</v>
      </c>
    </row>
    <row r="4653" spans="1:10">
      <c r="A4653" s="330">
        <f ca="1">IF(ISNUMBER(SEARCH($L$2,[1]Database!$A4653)),MAX($A$1:A4652)+1,0)</f>
        <v>4648</v>
      </c>
      <c r="B4653" s="625" t="str">
        <f>[1]Database!$A4653</f>
        <v>C5K2-CSD-SG</v>
      </c>
      <c r="J4653" s="329" t="str">
        <f ca="1">IFERROR(VLOOKUP(ROWS($J$2:J4653),$A$2:$B$7000,2,0),"")</f>
        <v>C5K2-CSD-HM</v>
      </c>
    </row>
    <row r="4654" spans="1:10">
      <c r="A4654" s="330">
        <f ca="1">IF(ISNUMBER(SEARCH($L$2,[1]Database!$A4654)),MAX($A$1:A4653)+1,0)</f>
        <v>4649</v>
      </c>
      <c r="B4654" s="625" t="str">
        <f>[1]Database!$A4654</f>
        <v>C5K2-CSD-PS</v>
      </c>
      <c r="J4654" s="329" t="str">
        <f ca="1">IFERROR(VLOOKUP(ROWS($J$2:J4654),$A$2:$B$7000,2,0),"")</f>
        <v>C5K2-CSD-GS</v>
      </c>
    </row>
    <row r="4655" spans="1:10">
      <c r="A4655" s="330">
        <f ca="1">IF(ISNUMBER(SEARCH($L$2,[1]Database!$A4655)),MAX($A$1:A4654)+1,0)</f>
        <v>4650</v>
      </c>
      <c r="B4655" s="625" t="str">
        <f>[1]Database!$A4655</f>
        <v>C5K2-CSD-MP</v>
      </c>
      <c r="J4655" s="329" t="str">
        <f ca="1">IFERROR(VLOOKUP(ROWS($J$2:J4655),$A$2:$B$7000,2,0),"")</f>
        <v>C5K2-CSD-EA</v>
      </c>
    </row>
    <row r="4656" spans="1:10">
      <c r="A4656" s="330">
        <f ca="1">IF(ISNUMBER(SEARCH($L$2,[1]Database!$A4656)),MAX($A$1:A4655)+1,0)</f>
        <v>4651</v>
      </c>
      <c r="B4656" s="625" t="str">
        <f>[1]Database!$A4656</f>
        <v>C5K2-CSD-LW</v>
      </c>
      <c r="J4656" s="329" t="str">
        <f ca="1">IFERROR(VLOOKUP(ROWS($J$2:J4656),$A$2:$B$7000,2,0),"")</f>
        <v>C5K2-CSD-DS</v>
      </c>
    </row>
    <row r="4657" spans="1:10">
      <c r="A4657" s="330">
        <f ca="1">IF(ISNUMBER(SEARCH($L$2,[1]Database!$A4657)),MAX($A$1:A4656)+1,0)</f>
        <v>4652</v>
      </c>
      <c r="B4657" s="625" t="str">
        <f>[1]Database!$A4657</f>
        <v>C5K2-CSD-HM</v>
      </c>
      <c r="J4657" s="329" t="str">
        <f ca="1">IFERROR(VLOOKUP(ROWS($J$2:J4657),$A$2:$B$7000,2,0),"")</f>
        <v>C5K2-CSD-DP</v>
      </c>
    </row>
    <row r="4658" spans="1:10">
      <c r="A4658" s="330">
        <f ca="1">IF(ISNUMBER(SEARCH($L$2,[1]Database!$A4658)),MAX($A$1:A4657)+1,0)</f>
        <v>4653</v>
      </c>
      <c r="B4658" s="625" t="str">
        <f>[1]Database!$A4658</f>
        <v>C5K2-CSD-GS</v>
      </c>
      <c r="J4658" s="329" t="str">
        <f ca="1">IFERROR(VLOOKUP(ROWS($J$2:J4658),$A$2:$B$7000,2,0),"")</f>
        <v>C5K2-CSD-DC</v>
      </c>
    </row>
    <row r="4659" spans="1:10">
      <c r="A4659" s="330">
        <f ca="1">IF(ISNUMBER(SEARCH($L$2,[1]Database!$A4659)),MAX($A$1:A4658)+1,0)</f>
        <v>4654</v>
      </c>
      <c r="B4659" s="625" t="str">
        <f>[1]Database!$A4659</f>
        <v>C5K2-CSD-EA</v>
      </c>
      <c r="J4659" s="329" t="str">
        <f ca="1">IFERROR(VLOOKUP(ROWS($J$2:J4659),$A$2:$B$7000,2,0),"")</f>
        <v>C5K2-CSD-AG</v>
      </c>
    </row>
    <row r="4660" spans="1:10">
      <c r="A4660" s="330">
        <f ca="1">IF(ISNUMBER(SEARCH($L$2,[1]Database!$A4660)),MAX($A$1:A4659)+1,0)</f>
        <v>4655</v>
      </c>
      <c r="B4660" s="625" t="str">
        <f>[1]Database!$A4660</f>
        <v>C5K2-CSD-DS</v>
      </c>
      <c r="J4660" s="329" t="str">
        <f ca="1">IFERROR(VLOOKUP(ROWS($J$2:J4660),$A$2:$B$7000,2,0),"")</f>
        <v>C5K2-CPD-WG</v>
      </c>
    </row>
    <row r="4661" spans="1:10">
      <c r="A4661" s="330">
        <f ca="1">IF(ISNUMBER(SEARCH($L$2,[1]Database!$A4661)),MAX($A$1:A4660)+1,0)</f>
        <v>4656</v>
      </c>
      <c r="B4661" s="625" t="str">
        <f>[1]Database!$A4661</f>
        <v>C5K2-CSD-DP</v>
      </c>
      <c r="J4661" s="329" t="str">
        <f ca="1">IFERROR(VLOOKUP(ROWS($J$2:J4661),$A$2:$B$7000,2,0),"")</f>
        <v>C5K2-CPD-SG</v>
      </c>
    </row>
    <row r="4662" spans="1:10">
      <c r="A4662" s="330">
        <f ca="1">IF(ISNUMBER(SEARCH($L$2,[1]Database!$A4662)),MAX($A$1:A4661)+1,0)</f>
        <v>4657</v>
      </c>
      <c r="B4662" s="625" t="str">
        <f>[1]Database!$A4662</f>
        <v>C5K2-CSD-DC</v>
      </c>
      <c r="J4662" s="329" t="str">
        <f ca="1">IFERROR(VLOOKUP(ROWS($J$2:J4662),$A$2:$B$7000,2,0),"")</f>
        <v>C5K2-CPD-PS</v>
      </c>
    </row>
    <row r="4663" spans="1:10">
      <c r="A4663" s="330">
        <f ca="1">IF(ISNUMBER(SEARCH($L$2,[1]Database!$A4663)),MAX($A$1:A4662)+1,0)</f>
        <v>4658</v>
      </c>
      <c r="B4663" s="625" t="str">
        <f>[1]Database!$A4663</f>
        <v>C5K2-CSD-AG</v>
      </c>
      <c r="J4663" s="329" t="str">
        <f ca="1">IFERROR(VLOOKUP(ROWS($J$2:J4663),$A$2:$B$7000,2,0),"")</f>
        <v>C5K2-CPD-MP</v>
      </c>
    </row>
    <row r="4664" spans="1:10">
      <c r="A4664" s="330">
        <f ca="1">IF(ISNUMBER(SEARCH($L$2,[1]Database!$A4664)),MAX($A$1:A4663)+1,0)</f>
        <v>4659</v>
      </c>
      <c r="B4664" s="625" t="str">
        <f>[1]Database!$A4664</f>
        <v>C5K2-CPD-WG</v>
      </c>
      <c r="J4664" s="329" t="str">
        <f ca="1">IFERROR(VLOOKUP(ROWS($J$2:J4664),$A$2:$B$7000,2,0),"")</f>
        <v>C5K2-CPD-LW</v>
      </c>
    </row>
    <row r="4665" spans="1:10">
      <c r="A4665" s="330">
        <f ca="1">IF(ISNUMBER(SEARCH($L$2,[1]Database!$A4665)),MAX($A$1:A4664)+1,0)</f>
        <v>4660</v>
      </c>
      <c r="B4665" s="625" t="str">
        <f>[1]Database!$A4665</f>
        <v>C5K2-CPD-SG</v>
      </c>
      <c r="J4665" s="329" t="str">
        <f ca="1">IFERROR(VLOOKUP(ROWS($J$2:J4665),$A$2:$B$7000,2,0),"")</f>
        <v>C5K2-CPD-HM</v>
      </c>
    </row>
    <row r="4666" spans="1:10">
      <c r="A4666" s="330">
        <f ca="1">IF(ISNUMBER(SEARCH($L$2,[1]Database!$A4666)),MAX($A$1:A4665)+1,0)</f>
        <v>4661</v>
      </c>
      <c r="B4666" s="625" t="str">
        <f>[1]Database!$A4666</f>
        <v>C5K2-CPD-PS</v>
      </c>
      <c r="J4666" s="329" t="str">
        <f ca="1">IFERROR(VLOOKUP(ROWS($J$2:J4666),$A$2:$B$7000,2,0),"")</f>
        <v>C5K2-CPD-GS</v>
      </c>
    </row>
    <row r="4667" spans="1:10">
      <c r="A4667" s="330">
        <f ca="1">IF(ISNUMBER(SEARCH($L$2,[1]Database!$A4667)),MAX($A$1:A4666)+1,0)</f>
        <v>4662</v>
      </c>
      <c r="B4667" s="625" t="str">
        <f>[1]Database!$A4667</f>
        <v>C5K2-CPD-MP</v>
      </c>
      <c r="J4667" s="329" t="str">
        <f ca="1">IFERROR(VLOOKUP(ROWS($J$2:J4667),$A$2:$B$7000,2,0),"")</f>
        <v>C5K2-CPD-EA</v>
      </c>
    </row>
    <row r="4668" spans="1:10">
      <c r="A4668" s="330">
        <f ca="1">IF(ISNUMBER(SEARCH($L$2,[1]Database!$A4668)),MAX($A$1:A4667)+1,0)</f>
        <v>4663</v>
      </c>
      <c r="B4668" s="625" t="str">
        <f>[1]Database!$A4668</f>
        <v>C5K2-CPD-LW</v>
      </c>
      <c r="J4668" s="329" t="str">
        <f ca="1">IFERROR(VLOOKUP(ROWS($J$2:J4668),$A$2:$B$7000,2,0),"")</f>
        <v>C5K2-CPD-DS</v>
      </c>
    </row>
    <row r="4669" spans="1:10">
      <c r="A4669" s="330">
        <f ca="1">IF(ISNUMBER(SEARCH($L$2,[1]Database!$A4669)),MAX($A$1:A4668)+1,0)</f>
        <v>4664</v>
      </c>
      <c r="B4669" s="625" t="str">
        <f>[1]Database!$A4669</f>
        <v>C5K2-CPD-HM</v>
      </c>
      <c r="J4669" s="329" t="str">
        <f ca="1">IFERROR(VLOOKUP(ROWS($J$2:J4669),$A$2:$B$7000,2,0),"")</f>
        <v>C5K2-CPD-DP</v>
      </c>
    </row>
    <row r="4670" spans="1:10">
      <c r="A4670" s="330">
        <f ca="1">IF(ISNUMBER(SEARCH($L$2,[1]Database!$A4670)),MAX($A$1:A4669)+1,0)</f>
        <v>4665</v>
      </c>
      <c r="B4670" s="625" t="str">
        <f>[1]Database!$A4670</f>
        <v>C5K2-CPD-GS</v>
      </c>
      <c r="J4670" s="329" t="str">
        <f ca="1">IFERROR(VLOOKUP(ROWS($J$2:J4670),$A$2:$B$7000,2,0),"")</f>
        <v>C5K2-CPD-DC</v>
      </c>
    </row>
    <row r="4671" spans="1:10">
      <c r="A4671" s="330">
        <f ca="1">IF(ISNUMBER(SEARCH($L$2,[1]Database!$A4671)),MAX($A$1:A4670)+1,0)</f>
        <v>4666</v>
      </c>
      <c r="B4671" s="625" t="str">
        <f>[1]Database!$A4671</f>
        <v>C5K2-CPD-EA</v>
      </c>
      <c r="J4671" s="329" t="str">
        <f ca="1">IFERROR(VLOOKUP(ROWS($J$2:J4671),$A$2:$B$7000,2,0),"")</f>
        <v>C5K2-CPD-AG</v>
      </c>
    </row>
    <row r="4672" spans="1:10">
      <c r="A4672" s="330">
        <f ca="1">IF(ISNUMBER(SEARCH($L$2,[1]Database!$A4672)),MAX($A$1:A4671)+1,0)</f>
        <v>4667</v>
      </c>
      <c r="B4672" s="625" t="str">
        <f>[1]Database!$A4672</f>
        <v>C5K2-CPD-DS</v>
      </c>
      <c r="J4672" s="329" t="str">
        <f ca="1">IFERROR(VLOOKUP(ROWS($J$2:J4672),$A$2:$B$7000,2,0),"")</f>
        <v>C5K1-CSD-WG</v>
      </c>
    </row>
    <row r="4673" spans="1:10">
      <c r="A4673" s="330">
        <f ca="1">IF(ISNUMBER(SEARCH($L$2,[1]Database!$A4673)),MAX($A$1:A4672)+1,0)</f>
        <v>4668</v>
      </c>
      <c r="B4673" s="625" t="str">
        <f>[1]Database!$A4673</f>
        <v>C5K2-CPD-DP</v>
      </c>
      <c r="J4673" s="329" t="str">
        <f ca="1">IFERROR(VLOOKUP(ROWS($J$2:J4673),$A$2:$B$7000,2,0),"")</f>
        <v>C5K1-CSD-SG</v>
      </c>
    </row>
    <row r="4674" spans="1:10">
      <c r="A4674" s="330">
        <f ca="1">IF(ISNUMBER(SEARCH($L$2,[1]Database!$A4674)),MAX($A$1:A4673)+1,0)</f>
        <v>4669</v>
      </c>
      <c r="B4674" s="625" t="str">
        <f>[1]Database!$A4674</f>
        <v>C5K2-CPD-DC</v>
      </c>
      <c r="J4674" s="329" t="str">
        <f ca="1">IFERROR(VLOOKUP(ROWS($J$2:J4674),$A$2:$B$7000,2,0),"")</f>
        <v>C5K1-CSD-PS</v>
      </c>
    </row>
    <row r="4675" spans="1:10">
      <c r="A4675" s="330">
        <f ca="1">IF(ISNUMBER(SEARCH($L$2,[1]Database!$A4675)),MAX($A$1:A4674)+1,0)</f>
        <v>4670</v>
      </c>
      <c r="B4675" s="625" t="str">
        <f>[1]Database!$A4675</f>
        <v>C5K2-CPD-AG</v>
      </c>
      <c r="J4675" s="329" t="str">
        <f ca="1">IFERROR(VLOOKUP(ROWS($J$2:J4675),$A$2:$B$7000,2,0),"")</f>
        <v>C5K1-CSD-MP</v>
      </c>
    </row>
    <row r="4676" spans="1:10">
      <c r="A4676" s="330">
        <f ca="1">IF(ISNUMBER(SEARCH($L$2,[1]Database!$A4676)),MAX($A$1:A4675)+1,0)</f>
        <v>4671</v>
      </c>
      <c r="B4676" s="625" t="str">
        <f>[1]Database!$A4676</f>
        <v>C5K1-CSD-WG</v>
      </c>
      <c r="J4676" s="329" t="str">
        <f ca="1">IFERROR(VLOOKUP(ROWS($J$2:J4676),$A$2:$B$7000,2,0),"")</f>
        <v>C5K1-CSD-LW</v>
      </c>
    </row>
    <row r="4677" spans="1:10">
      <c r="A4677" s="330">
        <f ca="1">IF(ISNUMBER(SEARCH($L$2,[1]Database!$A4677)),MAX($A$1:A4676)+1,0)</f>
        <v>4672</v>
      </c>
      <c r="B4677" s="625" t="str">
        <f>[1]Database!$A4677</f>
        <v>C5K1-CSD-SG</v>
      </c>
      <c r="J4677" s="329" t="str">
        <f ca="1">IFERROR(VLOOKUP(ROWS($J$2:J4677),$A$2:$B$7000,2,0),"")</f>
        <v>C5K1-CSD-HM</v>
      </c>
    </row>
    <row r="4678" spans="1:10">
      <c r="A4678" s="330">
        <f ca="1">IF(ISNUMBER(SEARCH($L$2,[1]Database!$A4678)),MAX($A$1:A4677)+1,0)</f>
        <v>4673</v>
      </c>
      <c r="B4678" s="625" t="str">
        <f>[1]Database!$A4678</f>
        <v>C5K1-CSD-PS</v>
      </c>
      <c r="J4678" s="329" t="str">
        <f ca="1">IFERROR(VLOOKUP(ROWS($J$2:J4678),$A$2:$B$7000,2,0),"")</f>
        <v>C5K1-CSD-GS</v>
      </c>
    </row>
    <row r="4679" spans="1:10">
      <c r="A4679" s="330">
        <f ca="1">IF(ISNUMBER(SEARCH($L$2,[1]Database!$A4679)),MAX($A$1:A4678)+1,0)</f>
        <v>4674</v>
      </c>
      <c r="B4679" s="625" t="str">
        <f>[1]Database!$A4679</f>
        <v>C5K1-CSD-MP</v>
      </c>
      <c r="J4679" s="329" t="str">
        <f ca="1">IFERROR(VLOOKUP(ROWS($J$2:J4679),$A$2:$B$7000,2,0),"")</f>
        <v>C5K1-CSD-EA</v>
      </c>
    </row>
    <row r="4680" spans="1:10">
      <c r="A4680" s="330">
        <f ca="1">IF(ISNUMBER(SEARCH($L$2,[1]Database!$A4680)),MAX($A$1:A4679)+1,0)</f>
        <v>4675</v>
      </c>
      <c r="B4680" s="625" t="str">
        <f>[1]Database!$A4680</f>
        <v>C5K1-CSD-LW</v>
      </c>
      <c r="J4680" s="329" t="str">
        <f ca="1">IFERROR(VLOOKUP(ROWS($J$2:J4680),$A$2:$B$7000,2,0),"")</f>
        <v>C5K1-CSD-DS</v>
      </c>
    </row>
    <row r="4681" spans="1:10">
      <c r="A4681" s="330">
        <f ca="1">IF(ISNUMBER(SEARCH($L$2,[1]Database!$A4681)),MAX($A$1:A4680)+1,0)</f>
        <v>4676</v>
      </c>
      <c r="B4681" s="625" t="str">
        <f>[1]Database!$A4681</f>
        <v>C5K1-CSD-HM</v>
      </c>
      <c r="J4681" s="329" t="str">
        <f ca="1">IFERROR(VLOOKUP(ROWS($J$2:J4681),$A$2:$B$7000,2,0),"")</f>
        <v>C5K1-CSD-DP</v>
      </c>
    </row>
    <row r="4682" spans="1:10">
      <c r="A4682" s="330">
        <f ca="1">IF(ISNUMBER(SEARCH($L$2,[1]Database!$A4682)),MAX($A$1:A4681)+1,0)</f>
        <v>4677</v>
      </c>
      <c r="B4682" s="625" t="str">
        <f>[1]Database!$A4682</f>
        <v>C5K1-CSD-GS</v>
      </c>
      <c r="J4682" s="329" t="str">
        <f ca="1">IFERROR(VLOOKUP(ROWS($J$2:J4682),$A$2:$B$7000,2,0),"")</f>
        <v>C5K1-CSD-DC</v>
      </c>
    </row>
    <row r="4683" spans="1:10">
      <c r="A4683" s="330">
        <f ca="1">IF(ISNUMBER(SEARCH($L$2,[1]Database!$A4683)),MAX($A$1:A4682)+1,0)</f>
        <v>4678</v>
      </c>
      <c r="B4683" s="625" t="str">
        <f>[1]Database!$A4683</f>
        <v>C5K1-CSD-EA</v>
      </c>
      <c r="J4683" s="329" t="str">
        <f ca="1">IFERROR(VLOOKUP(ROWS($J$2:J4683),$A$2:$B$7000,2,0),"")</f>
        <v>C5K1-CSD-AG</v>
      </c>
    </row>
    <row r="4684" spans="1:10">
      <c r="A4684" s="330">
        <f ca="1">IF(ISNUMBER(SEARCH($L$2,[1]Database!$A4684)),MAX($A$1:A4683)+1,0)</f>
        <v>4679</v>
      </c>
      <c r="B4684" s="625" t="str">
        <f>[1]Database!$A4684</f>
        <v>C5K1-CSD-DS</v>
      </c>
      <c r="J4684" s="329" t="str">
        <f ca="1">IFERROR(VLOOKUP(ROWS($J$2:J4684),$A$2:$B$7000,2,0),"")</f>
        <v>C5K1-CPD-WG</v>
      </c>
    </row>
    <row r="4685" spans="1:10">
      <c r="A4685" s="330">
        <f ca="1">IF(ISNUMBER(SEARCH($L$2,[1]Database!$A4685)),MAX($A$1:A4684)+1,0)</f>
        <v>4680</v>
      </c>
      <c r="B4685" s="625" t="str">
        <f>[1]Database!$A4685</f>
        <v>C5K1-CSD-DP</v>
      </c>
      <c r="J4685" s="329" t="str">
        <f ca="1">IFERROR(VLOOKUP(ROWS($J$2:J4685),$A$2:$B$7000,2,0),"")</f>
        <v>C5K1-CPD-SG</v>
      </c>
    </row>
    <row r="4686" spans="1:10">
      <c r="A4686" s="330">
        <f ca="1">IF(ISNUMBER(SEARCH($L$2,[1]Database!$A4686)),MAX($A$1:A4685)+1,0)</f>
        <v>4681</v>
      </c>
      <c r="B4686" s="625" t="str">
        <f>[1]Database!$A4686</f>
        <v>C5K1-CSD-DC</v>
      </c>
      <c r="J4686" s="329" t="str">
        <f ca="1">IFERROR(VLOOKUP(ROWS($J$2:J4686),$A$2:$B$7000,2,0),"")</f>
        <v>C5K1-CPD-PS</v>
      </c>
    </row>
    <row r="4687" spans="1:10">
      <c r="A4687" s="330">
        <f ca="1">IF(ISNUMBER(SEARCH($L$2,[1]Database!$A4687)),MAX($A$1:A4686)+1,0)</f>
        <v>4682</v>
      </c>
      <c r="B4687" s="625" t="str">
        <f>[1]Database!$A4687</f>
        <v>C5K1-CSD-AG</v>
      </c>
      <c r="J4687" s="329" t="str">
        <f ca="1">IFERROR(VLOOKUP(ROWS($J$2:J4687),$A$2:$B$7000,2,0),"")</f>
        <v>C5K1-CPD-MP</v>
      </c>
    </row>
    <row r="4688" spans="1:10">
      <c r="A4688" s="330">
        <f ca="1">IF(ISNUMBER(SEARCH($L$2,[1]Database!$A4688)),MAX($A$1:A4687)+1,0)</f>
        <v>4683</v>
      </c>
      <c r="B4688" s="625" t="str">
        <f>[1]Database!$A4688</f>
        <v>C5K1-CPD-WG</v>
      </c>
      <c r="J4688" s="329" t="str">
        <f ca="1">IFERROR(VLOOKUP(ROWS($J$2:J4688),$A$2:$B$7000,2,0),"")</f>
        <v>C5K1-CPD-LW</v>
      </c>
    </row>
    <row r="4689" spans="1:10">
      <c r="A4689" s="330">
        <f ca="1">IF(ISNUMBER(SEARCH($L$2,[1]Database!$A4689)),MAX($A$1:A4688)+1,0)</f>
        <v>4684</v>
      </c>
      <c r="B4689" s="625" t="str">
        <f>[1]Database!$A4689</f>
        <v>C5K1-CPD-SG</v>
      </c>
      <c r="J4689" s="329" t="str">
        <f ca="1">IFERROR(VLOOKUP(ROWS($J$2:J4689),$A$2:$B$7000,2,0),"")</f>
        <v>C5K1-CPD-HM</v>
      </c>
    </row>
    <row r="4690" spans="1:10">
      <c r="A4690" s="330">
        <f ca="1">IF(ISNUMBER(SEARCH($L$2,[1]Database!$A4690)),MAX($A$1:A4689)+1,0)</f>
        <v>4685</v>
      </c>
      <c r="B4690" s="625" t="str">
        <f>[1]Database!$A4690</f>
        <v>C5K1-CPD-PS</v>
      </c>
      <c r="J4690" s="329" t="str">
        <f ca="1">IFERROR(VLOOKUP(ROWS($J$2:J4690),$A$2:$B$7000,2,0),"")</f>
        <v>C5K1-CPD-GS</v>
      </c>
    </row>
    <row r="4691" spans="1:10">
      <c r="A4691" s="330">
        <f ca="1">IF(ISNUMBER(SEARCH($L$2,[1]Database!$A4691)),MAX($A$1:A4690)+1,0)</f>
        <v>4686</v>
      </c>
      <c r="B4691" s="625" t="str">
        <f>[1]Database!$A4691</f>
        <v>C5K1-CPD-MP</v>
      </c>
      <c r="J4691" s="329" t="str">
        <f ca="1">IFERROR(VLOOKUP(ROWS($J$2:J4691),$A$2:$B$7000,2,0),"")</f>
        <v>C5K1-CPD-EA</v>
      </c>
    </row>
    <row r="4692" spans="1:10">
      <c r="A4692" s="330">
        <f ca="1">IF(ISNUMBER(SEARCH($L$2,[1]Database!$A4692)),MAX($A$1:A4691)+1,0)</f>
        <v>4687</v>
      </c>
      <c r="B4692" s="625" t="str">
        <f>[1]Database!$A4692</f>
        <v>C5K1-CPD-LW</v>
      </c>
      <c r="J4692" s="329" t="str">
        <f ca="1">IFERROR(VLOOKUP(ROWS($J$2:J4692),$A$2:$B$7000,2,0),"")</f>
        <v>C5K1-CPD-DS</v>
      </c>
    </row>
    <row r="4693" spans="1:10">
      <c r="A4693" s="330">
        <f ca="1">IF(ISNUMBER(SEARCH($L$2,[1]Database!$A4693)),MAX($A$1:A4692)+1,0)</f>
        <v>4688</v>
      </c>
      <c r="B4693" s="625" t="str">
        <f>[1]Database!$A4693</f>
        <v>C5K1-CPD-HM</v>
      </c>
      <c r="J4693" s="329" t="str">
        <f ca="1">IFERROR(VLOOKUP(ROWS($J$2:J4693),$A$2:$B$7000,2,0),"")</f>
        <v>C5K1-CPD-DP</v>
      </c>
    </row>
    <row r="4694" spans="1:10">
      <c r="A4694" s="330">
        <f ca="1">IF(ISNUMBER(SEARCH($L$2,[1]Database!$A4694)),MAX($A$1:A4693)+1,0)</f>
        <v>4689</v>
      </c>
      <c r="B4694" s="625" t="str">
        <f>[1]Database!$A4694</f>
        <v>C5K1-CPD-GS</v>
      </c>
      <c r="J4694" s="329" t="str">
        <f ca="1">IFERROR(VLOOKUP(ROWS($J$2:J4694),$A$2:$B$7000,2,0),"")</f>
        <v>C5K1-CPD-DC</v>
      </c>
    </row>
    <row r="4695" spans="1:10">
      <c r="A4695" s="330">
        <f ca="1">IF(ISNUMBER(SEARCH($L$2,[1]Database!$A4695)),MAX($A$1:A4694)+1,0)</f>
        <v>4690</v>
      </c>
      <c r="B4695" s="625" t="str">
        <f>[1]Database!$A4695</f>
        <v>C5K1-CPD-EA</v>
      </c>
      <c r="J4695" s="329" t="str">
        <f ca="1">IFERROR(VLOOKUP(ROWS($J$2:J4695),$A$2:$B$7000,2,0),"")</f>
        <v>C5K1-CPD-AG</v>
      </c>
    </row>
    <row r="4696" spans="1:10">
      <c r="A4696" s="330">
        <f ca="1">IF(ISNUMBER(SEARCH($L$2,[1]Database!$A4696)),MAX($A$1:A4695)+1,0)</f>
        <v>4691</v>
      </c>
      <c r="B4696" s="625" t="str">
        <f>[1]Database!$A4696</f>
        <v>C5K1-CPD-DS</v>
      </c>
      <c r="J4696" s="329" t="str">
        <f ca="1">IFERROR(VLOOKUP(ROWS($J$2:J4696),$A$2:$B$7000,2,0),"")</f>
        <v>IC5F3</v>
      </c>
    </row>
    <row r="4697" spans="1:10">
      <c r="A4697" s="330">
        <f ca="1">IF(ISNUMBER(SEARCH($L$2,[1]Database!$A4697)),MAX($A$1:A4696)+1,0)</f>
        <v>4692</v>
      </c>
      <c r="B4697" s="625" t="str">
        <f>[1]Database!$A4697</f>
        <v>C5K1-CPD-DP</v>
      </c>
      <c r="J4697" s="329" t="str">
        <f ca="1">IFERROR(VLOOKUP(ROWS($J$2:J4697),$A$2:$B$7000,2,0),"")</f>
        <v>C5F3</v>
      </c>
    </row>
    <row r="4698" spans="1:10">
      <c r="A4698" s="330">
        <f ca="1">IF(ISNUMBER(SEARCH($L$2,[1]Database!$A4698)),MAX($A$1:A4697)+1,0)</f>
        <v>4693</v>
      </c>
      <c r="B4698" s="625" t="str">
        <f>[1]Database!$A4698</f>
        <v>C5K1-CPD-DC</v>
      </c>
      <c r="J4698" s="329" t="str">
        <f ca="1">IFERROR(VLOOKUP(ROWS($J$2:J4698),$A$2:$B$7000,2,0),"")</f>
        <v>IC5F2</v>
      </c>
    </row>
    <row r="4699" spans="1:10">
      <c r="A4699" s="330">
        <f ca="1">IF(ISNUMBER(SEARCH($L$2,[1]Database!$A4699)),MAX($A$1:A4698)+1,0)</f>
        <v>4694</v>
      </c>
      <c r="B4699" s="625" t="str">
        <f>[1]Database!$A4699</f>
        <v>C5K1-CPD-AG</v>
      </c>
      <c r="J4699" s="329" t="str">
        <f ca="1">IFERROR(VLOOKUP(ROWS($J$2:J4699),$A$2:$B$7000,2,0),"")</f>
        <v>C5F2</v>
      </c>
    </row>
    <row r="4700" spans="1:10">
      <c r="A4700" s="330">
        <f ca="1">IF(ISNUMBER(SEARCH($L$2,[1]Database!$A4700)),MAX($A$1:A4699)+1,0)</f>
        <v>4695</v>
      </c>
      <c r="B4700" s="625" t="str">
        <f>[1]Database!$A4700</f>
        <v>IC5F3</v>
      </c>
      <c r="J4700" s="329" t="str">
        <f ca="1">IFERROR(VLOOKUP(ROWS($J$2:J4700),$A$2:$B$7000,2,0),"")</f>
        <v>IC5F1</v>
      </c>
    </row>
    <row r="4701" spans="1:10">
      <c r="A4701" s="330">
        <f ca="1">IF(ISNUMBER(SEARCH($L$2,[1]Database!$A4701)),MAX($A$1:A4700)+1,0)</f>
        <v>4696</v>
      </c>
      <c r="B4701" s="625" t="str">
        <f>[1]Database!$A4701</f>
        <v>C5F3</v>
      </c>
      <c r="J4701" s="329" t="str">
        <f ca="1">IFERROR(VLOOKUP(ROWS($J$2:J4701),$A$2:$B$7000,2,0),"")</f>
        <v>C5F1</v>
      </c>
    </row>
    <row r="4702" spans="1:10">
      <c r="A4702" s="330">
        <f ca="1">IF(ISNUMBER(SEARCH($L$2,[1]Database!$A4702)),MAX($A$1:A4701)+1,0)</f>
        <v>4697</v>
      </c>
      <c r="B4702" s="625" t="str">
        <f>[1]Database!$A4702</f>
        <v>IC5F2</v>
      </c>
      <c r="J4702" s="329" t="str">
        <f ca="1">IFERROR(VLOOKUP(ROWS($J$2:J4702),$A$2:$B$7000,2,0),"")</f>
        <v>C5-SDSH-TWG</v>
      </c>
    </row>
    <row r="4703" spans="1:10">
      <c r="A4703" s="330">
        <f ca="1">IF(ISNUMBER(SEARCH($L$2,[1]Database!$A4703)),MAX($A$1:A4702)+1,0)</f>
        <v>4698</v>
      </c>
      <c r="B4703" s="625" t="str">
        <f>[1]Database!$A4703</f>
        <v>C5F2</v>
      </c>
      <c r="J4703" s="329" t="str">
        <f ca="1">IFERROR(VLOOKUP(ROWS($J$2:J4703),$A$2:$B$7000,2,0),"")</f>
        <v>C5-SDSH-TSG</v>
      </c>
    </row>
    <row r="4704" spans="1:10">
      <c r="A4704" s="330">
        <f ca="1">IF(ISNUMBER(SEARCH($L$2,[1]Database!$A4704)),MAX($A$1:A4703)+1,0)</f>
        <v>4699</v>
      </c>
      <c r="B4704" s="625" t="str">
        <f>[1]Database!$A4704</f>
        <v>IC5F1</v>
      </c>
      <c r="J4704" s="329" t="str">
        <f ca="1">IFERROR(VLOOKUP(ROWS($J$2:J4704),$A$2:$B$7000,2,0),"")</f>
        <v>C5-SDSH-TPS</v>
      </c>
    </row>
    <row r="4705" spans="1:10">
      <c r="A4705" s="330">
        <f ca="1">IF(ISNUMBER(SEARCH($L$2,[1]Database!$A4705)),MAX($A$1:A4704)+1,0)</f>
        <v>4700</v>
      </c>
      <c r="B4705" s="625" t="str">
        <f>[1]Database!$A4705</f>
        <v>C5F1</v>
      </c>
      <c r="J4705" s="329" t="str">
        <f ca="1">IFERROR(VLOOKUP(ROWS($J$2:J4705),$A$2:$B$7000,2,0),"")</f>
        <v>C5-SDSH-TMP</v>
      </c>
    </row>
    <row r="4706" spans="1:10">
      <c r="A4706" s="330">
        <f ca="1">IF(ISNUMBER(SEARCH($L$2,[1]Database!$A4706)),MAX($A$1:A4705)+1,0)</f>
        <v>4701</v>
      </c>
      <c r="B4706" s="625" t="str">
        <f>[1]Database!$A4706</f>
        <v>C5-SDSH-TWG</v>
      </c>
      <c r="J4706" s="329" t="str">
        <f ca="1">IFERROR(VLOOKUP(ROWS($J$2:J4706),$A$2:$B$7000,2,0),"")</f>
        <v>C5-SDSH-TLW</v>
      </c>
    </row>
    <row r="4707" spans="1:10">
      <c r="A4707" s="330">
        <f ca="1">IF(ISNUMBER(SEARCH($L$2,[1]Database!$A4707)),MAX($A$1:A4706)+1,0)</f>
        <v>4702</v>
      </c>
      <c r="B4707" s="625" t="str">
        <f>[1]Database!$A4707</f>
        <v>C5-SDSH-TSG</v>
      </c>
      <c r="J4707" s="329" t="str">
        <f ca="1">IFERROR(VLOOKUP(ROWS($J$2:J4707),$A$2:$B$7000,2,0),"")</f>
        <v>C5-SDSH-THM</v>
      </c>
    </row>
    <row r="4708" spans="1:10">
      <c r="A4708" s="330">
        <f ca="1">IF(ISNUMBER(SEARCH($L$2,[1]Database!$A4708)),MAX($A$1:A4707)+1,0)</f>
        <v>4703</v>
      </c>
      <c r="B4708" s="625" t="str">
        <f>[1]Database!$A4708</f>
        <v>C5-SDSH-TPS</v>
      </c>
      <c r="J4708" s="329" t="str">
        <f ca="1">IFERROR(VLOOKUP(ROWS($J$2:J4708),$A$2:$B$7000,2,0),"")</f>
        <v>C5-SDSH-TGS</v>
      </c>
    </row>
    <row r="4709" spans="1:10">
      <c r="A4709" s="330">
        <f ca="1">IF(ISNUMBER(SEARCH($L$2,[1]Database!$A4709)),MAX($A$1:A4708)+1,0)</f>
        <v>4704</v>
      </c>
      <c r="B4709" s="625" t="str">
        <f>[1]Database!$A4709</f>
        <v>C5-SDSH-TMP</v>
      </c>
      <c r="J4709" s="329" t="str">
        <f ca="1">IFERROR(VLOOKUP(ROWS($J$2:J4709),$A$2:$B$7000,2,0),"")</f>
        <v>C5-SDSH-TEA</v>
      </c>
    </row>
    <row r="4710" spans="1:10">
      <c r="A4710" s="330">
        <f ca="1">IF(ISNUMBER(SEARCH($L$2,[1]Database!$A4710)),MAX($A$1:A4709)+1,0)</f>
        <v>4705</v>
      </c>
      <c r="B4710" s="625" t="str">
        <f>[1]Database!$A4710</f>
        <v>C5-SDSH-TLW</v>
      </c>
      <c r="J4710" s="329" t="str">
        <f ca="1">IFERROR(VLOOKUP(ROWS($J$2:J4710),$A$2:$B$7000,2,0),"")</f>
        <v>C5-SDSH-TDS</v>
      </c>
    </row>
    <row r="4711" spans="1:10">
      <c r="A4711" s="330">
        <f ca="1">IF(ISNUMBER(SEARCH($L$2,[1]Database!$A4711)),MAX($A$1:A4710)+1,0)</f>
        <v>4706</v>
      </c>
      <c r="B4711" s="625" t="str">
        <f>[1]Database!$A4711</f>
        <v>C5-SDSH-THM</v>
      </c>
      <c r="J4711" s="329" t="str">
        <f ca="1">IFERROR(VLOOKUP(ROWS($J$2:J4711),$A$2:$B$7000,2,0),"")</f>
        <v>C5-SDSH-TDP</v>
      </c>
    </row>
    <row r="4712" spans="1:10">
      <c r="A4712" s="330">
        <f ca="1">IF(ISNUMBER(SEARCH($L$2,[1]Database!$A4712)),MAX($A$1:A4711)+1,0)</f>
        <v>4707</v>
      </c>
      <c r="B4712" s="625" t="str">
        <f>[1]Database!$A4712</f>
        <v>C5-SDSH-TGS</v>
      </c>
      <c r="J4712" s="329" t="str">
        <f ca="1">IFERROR(VLOOKUP(ROWS($J$2:J4712),$A$2:$B$7000,2,0),"")</f>
        <v>C5-SDSH-TDC</v>
      </c>
    </row>
    <row r="4713" spans="1:10">
      <c r="A4713" s="330">
        <f ca="1">IF(ISNUMBER(SEARCH($L$2,[1]Database!$A4713)),MAX($A$1:A4712)+1,0)</f>
        <v>4708</v>
      </c>
      <c r="B4713" s="625" t="str">
        <f>[1]Database!$A4713</f>
        <v>C5-SDSH-TEA</v>
      </c>
      <c r="J4713" s="329" t="str">
        <f ca="1">IFERROR(VLOOKUP(ROWS($J$2:J4713),$A$2:$B$7000,2,0),"")</f>
        <v>C5-SDSH-TAG</v>
      </c>
    </row>
    <row r="4714" spans="1:10">
      <c r="A4714" s="330">
        <f ca="1">IF(ISNUMBER(SEARCH($L$2,[1]Database!$A4714)),MAX($A$1:A4713)+1,0)</f>
        <v>4709</v>
      </c>
      <c r="B4714" s="625" t="str">
        <f>[1]Database!$A4714</f>
        <v>C5-SDSH-TDS</v>
      </c>
      <c r="J4714" s="329" t="str">
        <f ca="1">IFERROR(VLOOKUP(ROWS($J$2:J4714),$A$2:$B$7000,2,0),"")</f>
        <v>C5-SDSH-CWG</v>
      </c>
    </row>
    <row r="4715" spans="1:10">
      <c r="A4715" s="330">
        <f ca="1">IF(ISNUMBER(SEARCH($L$2,[1]Database!$A4715)),MAX($A$1:A4714)+1,0)</f>
        <v>4710</v>
      </c>
      <c r="B4715" s="625" t="str">
        <f>[1]Database!$A4715</f>
        <v>C5-SDSH-TDP</v>
      </c>
      <c r="J4715" s="329" t="str">
        <f ca="1">IFERROR(VLOOKUP(ROWS($J$2:J4715),$A$2:$B$7000,2,0),"")</f>
        <v>C5-SDSH-CSG</v>
      </c>
    </row>
    <row r="4716" spans="1:10">
      <c r="A4716" s="330">
        <f ca="1">IF(ISNUMBER(SEARCH($L$2,[1]Database!$A4716)),MAX($A$1:A4715)+1,0)</f>
        <v>4711</v>
      </c>
      <c r="B4716" s="625" t="str">
        <f>[1]Database!$A4716</f>
        <v>C5-SDSH-TDC</v>
      </c>
      <c r="J4716" s="329" t="str">
        <f ca="1">IFERROR(VLOOKUP(ROWS($J$2:J4716),$A$2:$B$7000,2,0),"")</f>
        <v>C5-SDSH-CPS</v>
      </c>
    </row>
    <row r="4717" spans="1:10">
      <c r="A4717" s="330">
        <f ca="1">IF(ISNUMBER(SEARCH($L$2,[1]Database!$A4717)),MAX($A$1:A4716)+1,0)</f>
        <v>4712</v>
      </c>
      <c r="B4717" s="625" t="str">
        <f>[1]Database!$A4717</f>
        <v>C5-SDSH-TAG</v>
      </c>
      <c r="J4717" s="329" t="str">
        <f ca="1">IFERROR(VLOOKUP(ROWS($J$2:J4717),$A$2:$B$7000,2,0),"")</f>
        <v>C5-SDSH-CMP</v>
      </c>
    </row>
    <row r="4718" spans="1:10">
      <c r="A4718" s="330">
        <f ca="1">IF(ISNUMBER(SEARCH($L$2,[1]Database!$A4718)),MAX($A$1:A4717)+1,0)</f>
        <v>4713</v>
      </c>
      <c r="B4718" s="625" t="str">
        <f>[1]Database!$A4718</f>
        <v>C5-SDSH-CWG</v>
      </c>
      <c r="J4718" s="329" t="str">
        <f ca="1">IFERROR(VLOOKUP(ROWS($J$2:J4718),$A$2:$B$7000,2,0),"")</f>
        <v>C5-SDSH-CLW</v>
      </c>
    </row>
    <row r="4719" spans="1:10">
      <c r="A4719" s="330">
        <f ca="1">IF(ISNUMBER(SEARCH($L$2,[1]Database!$A4719)),MAX($A$1:A4718)+1,0)</f>
        <v>4714</v>
      </c>
      <c r="B4719" s="625" t="str">
        <f>[1]Database!$A4719</f>
        <v>C5-SDSH-CSG</v>
      </c>
      <c r="J4719" s="329" t="str">
        <f ca="1">IFERROR(VLOOKUP(ROWS($J$2:J4719),$A$2:$B$7000,2,0),"")</f>
        <v>C5-SDSH-CHM</v>
      </c>
    </row>
    <row r="4720" spans="1:10">
      <c r="A4720" s="330">
        <f ca="1">IF(ISNUMBER(SEARCH($L$2,[1]Database!$A4720)),MAX($A$1:A4719)+1,0)</f>
        <v>4715</v>
      </c>
      <c r="B4720" s="625" t="str">
        <f>[1]Database!$A4720</f>
        <v>C5-SDSH-CPS</v>
      </c>
      <c r="J4720" s="329" t="str">
        <f ca="1">IFERROR(VLOOKUP(ROWS($J$2:J4720),$A$2:$B$7000,2,0),"")</f>
        <v>C5-SDSH-CGS</v>
      </c>
    </row>
    <row r="4721" spans="1:10">
      <c r="A4721" s="330">
        <f ca="1">IF(ISNUMBER(SEARCH($L$2,[1]Database!$A4721)),MAX($A$1:A4720)+1,0)</f>
        <v>4716</v>
      </c>
      <c r="B4721" s="625" t="str">
        <f>[1]Database!$A4721</f>
        <v>C5-SDSH-CMP</v>
      </c>
      <c r="J4721" s="329" t="str">
        <f ca="1">IFERROR(VLOOKUP(ROWS($J$2:J4721),$A$2:$B$7000,2,0),"")</f>
        <v>C5-SDSH-CEA</v>
      </c>
    </row>
    <row r="4722" spans="1:10">
      <c r="A4722" s="330">
        <f ca="1">IF(ISNUMBER(SEARCH($L$2,[1]Database!$A4722)),MAX($A$1:A4721)+1,0)</f>
        <v>4717</v>
      </c>
      <c r="B4722" s="625" t="str">
        <f>[1]Database!$A4722</f>
        <v>C5-SDSH-CLW</v>
      </c>
      <c r="J4722" s="329" t="str">
        <f ca="1">IFERROR(VLOOKUP(ROWS($J$2:J4722),$A$2:$B$7000,2,0),"")</f>
        <v>C5-SDSH-CDS</v>
      </c>
    </row>
    <row r="4723" spans="1:10">
      <c r="A4723" s="330">
        <f ca="1">IF(ISNUMBER(SEARCH($L$2,[1]Database!$A4723)),MAX($A$1:A4722)+1,0)</f>
        <v>4718</v>
      </c>
      <c r="B4723" s="625" t="str">
        <f>[1]Database!$A4723</f>
        <v>C5-SDSH-CHM</v>
      </c>
      <c r="J4723" s="329" t="str">
        <f ca="1">IFERROR(VLOOKUP(ROWS($J$2:J4723),$A$2:$B$7000,2,0),"")</f>
        <v>C5-SDSH-CDP</v>
      </c>
    </row>
    <row r="4724" spans="1:10">
      <c r="A4724" s="330">
        <f ca="1">IF(ISNUMBER(SEARCH($L$2,[1]Database!$A4724)),MAX($A$1:A4723)+1,0)</f>
        <v>4719</v>
      </c>
      <c r="B4724" s="625" t="str">
        <f>[1]Database!$A4724</f>
        <v>C5-SDSH-CGS</v>
      </c>
      <c r="J4724" s="329" t="str">
        <f ca="1">IFERROR(VLOOKUP(ROWS($J$2:J4724),$A$2:$B$7000,2,0),"")</f>
        <v>C5-SDSH-CDC</v>
      </c>
    </row>
    <row r="4725" spans="1:10">
      <c r="A4725" s="330">
        <f ca="1">IF(ISNUMBER(SEARCH($L$2,[1]Database!$A4725)),MAX($A$1:A4724)+1,0)</f>
        <v>4720</v>
      </c>
      <c r="B4725" s="625" t="str">
        <f>[1]Database!$A4725</f>
        <v>C5-SDSH-CEA</v>
      </c>
      <c r="J4725" s="329" t="str">
        <f ca="1">IFERROR(VLOOKUP(ROWS($J$2:J4725),$A$2:$B$7000,2,0),"")</f>
        <v>C5-SDSH-CAG</v>
      </c>
    </row>
    <row r="4726" spans="1:10">
      <c r="A4726" s="330">
        <f ca="1">IF(ISNUMBER(SEARCH($L$2,[1]Database!$A4726)),MAX($A$1:A4725)+1,0)</f>
        <v>4721</v>
      </c>
      <c r="B4726" s="625" t="str">
        <f>[1]Database!$A4726</f>
        <v>C5-SDSH-CDS</v>
      </c>
      <c r="J4726" s="329" t="str">
        <f ca="1">IFERROR(VLOOKUP(ROWS($J$2:J4726),$A$2:$B$7000,2,0),"")</f>
        <v>C5-CG</v>
      </c>
    </row>
    <row r="4727" spans="1:10">
      <c r="A4727" s="330">
        <f ca="1">IF(ISNUMBER(SEARCH($L$2,[1]Database!$A4727)),MAX($A$1:A4726)+1,0)</f>
        <v>4722</v>
      </c>
      <c r="B4727" s="625" t="str">
        <f>[1]Database!$A4727</f>
        <v>C5-SDSH-CDP</v>
      </c>
      <c r="J4727" s="329" t="str">
        <f ca="1">IFERROR(VLOOKUP(ROWS($J$2:J4727),$A$2:$B$7000,2,0),"")</f>
        <v>C5-COLLAR</v>
      </c>
    </row>
    <row r="4728" spans="1:10">
      <c r="A4728" s="330">
        <f ca="1">IF(ISNUMBER(SEARCH($L$2,[1]Database!$A4728)),MAX($A$1:A4727)+1,0)</f>
        <v>4723</v>
      </c>
      <c r="B4728" s="625" t="str">
        <f>[1]Database!$A4728</f>
        <v>C5-SDSH-CDC</v>
      </c>
      <c r="J4728" s="329" t="str">
        <f ca="1">IFERROR(VLOOKUP(ROWS($J$2:J4728),$A$2:$B$7000,2,0),"")</f>
        <v>C5-ARB</v>
      </c>
    </row>
    <row r="4729" spans="1:10">
      <c r="A4729" s="330">
        <f ca="1">IF(ISNUMBER(SEARCH($L$2,[1]Database!$A4729)),MAX($A$1:A4728)+1,0)</f>
        <v>4724</v>
      </c>
      <c r="B4729" s="625" t="str">
        <f>[1]Database!$A4729</f>
        <v>C5-SDSH-CAG</v>
      </c>
      <c r="J4729" s="329" t="str">
        <f ca="1">IFERROR(VLOOKUP(ROWS($J$2:J4729),$A$2:$B$7000,2,0),"")</f>
        <v>C5-MM1</v>
      </c>
    </row>
    <row r="4730" spans="1:10">
      <c r="A4730" s="330">
        <f ca="1">IF(ISNUMBER(SEARCH($L$2,[1]Database!$A4730)),MAX($A$1:A4729)+1,0)</f>
        <v>4725</v>
      </c>
      <c r="B4730" s="625" t="str">
        <f>[1]Database!$A4730</f>
        <v>C5-CG</v>
      </c>
      <c r="J4730" s="329" t="str">
        <f ca="1">IFERROR(VLOOKUP(ROWS($J$2:J4730),$A$2:$B$7000,2,0),"")</f>
        <v>C5-EXT</v>
      </c>
    </row>
    <row r="4731" spans="1:10">
      <c r="A4731" s="330">
        <f ca="1">IF(ISNUMBER(SEARCH($L$2,[1]Database!$A4731)),MAX($A$1:A4730)+1,0)</f>
        <v>4726</v>
      </c>
      <c r="B4731" s="625" t="str">
        <f>[1]Database!$A4731</f>
        <v>C5-COLLAR</v>
      </c>
      <c r="J4731" s="329" t="str">
        <f ca="1">IFERROR(VLOOKUP(ROWS($J$2:J4731),$A$2:$B$7000,2,0),"")</f>
        <v>BG17</v>
      </c>
    </row>
    <row r="4732" spans="1:10">
      <c r="A4732" s="330">
        <f ca="1">IF(ISNUMBER(SEARCH($L$2,[1]Database!$A4732)),MAX($A$1:A4731)+1,0)</f>
        <v>4727</v>
      </c>
      <c r="B4732" s="625" t="str">
        <f>[1]Database!$A4732</f>
        <v>C5-ARB</v>
      </c>
      <c r="J4732" s="329" t="str">
        <f ca="1">IFERROR(VLOOKUP(ROWS($J$2:J4732),$A$2:$B$7000,2,0),"")</f>
        <v>RKW-HD</v>
      </c>
    </row>
    <row r="4733" spans="1:10">
      <c r="A4733" s="330">
        <f ca="1">IF(ISNUMBER(SEARCH($L$2,[1]Database!$A4733)),MAX($A$1:A4732)+1,0)</f>
        <v>4728</v>
      </c>
      <c r="B4733" s="625" t="str">
        <f>[1]Database!$A4733</f>
        <v>C5-MM1</v>
      </c>
      <c r="J4733" s="329" t="str">
        <f ca="1">IFERROR(VLOOKUP(ROWS($J$2:J4733),$A$2:$B$7000,2,0),"")</f>
        <v>RKW</v>
      </c>
    </row>
    <row r="4734" spans="1:10">
      <c r="A4734" s="330">
        <f ca="1">IF(ISNUMBER(SEARCH($L$2,[1]Database!$A4734)),MAX($A$1:A4733)+1,0)</f>
        <v>4729</v>
      </c>
      <c r="B4734" s="625" t="str">
        <f>[1]Database!$A4734</f>
        <v>C5-EXT</v>
      </c>
      <c r="J4734" s="329" t="str">
        <f ca="1">IFERROR(VLOOKUP(ROWS($J$2:J4734),$A$2:$B$7000,2,0),"")</f>
        <v>TS</v>
      </c>
    </row>
    <row r="4735" spans="1:10">
      <c r="A4735" s="330">
        <f ca="1">IF(ISNUMBER(SEARCH($L$2,[1]Database!$A4735)),MAX($A$1:A4734)+1,0)</f>
        <v>4730</v>
      </c>
      <c r="B4735" s="625" t="str">
        <f>[1]Database!$A4735</f>
        <v>BG17</v>
      </c>
      <c r="J4735" s="329" t="str">
        <f ca="1">IFERROR(VLOOKUP(ROWS($J$2:J4735),$A$2:$B$7000,2,0),"")</f>
        <v>5-BAVTRIM</v>
      </c>
    </row>
    <row r="4736" spans="1:10">
      <c r="A4736" s="330">
        <f ca="1">IF(ISNUMBER(SEARCH($L$2,[1]Database!$A4736)),MAX($A$1:A4735)+1,0)</f>
        <v>4731</v>
      </c>
      <c r="B4736" s="625" t="str">
        <f>[1]Database!$A4736</f>
        <v>RKW-HD</v>
      </c>
      <c r="J4736" s="329" t="str">
        <f ca="1">IFERROR(VLOOKUP(ROWS($J$2:J4736),$A$2:$B$7000,2,0),"")</f>
        <v>VBK-BGR-SA</v>
      </c>
    </row>
    <row r="4737" spans="1:10">
      <c r="A4737" s="330">
        <f ca="1">IF(ISNUMBER(SEARCH($L$2,[1]Database!$A4737)),MAX($A$1:A4736)+1,0)</f>
        <v>4732</v>
      </c>
      <c r="B4737" s="625" t="str">
        <f>[1]Database!$A4737</f>
        <v>RKW</v>
      </c>
      <c r="J4737" s="329" t="str">
        <f ca="1">IFERROR(VLOOKUP(ROWS($J$2:J4737),$A$2:$B$7000,2,0),"")</f>
        <v>VBK-BGR</v>
      </c>
    </row>
    <row r="4738" spans="1:10">
      <c r="A4738" s="330">
        <f ca="1">IF(ISNUMBER(SEARCH($L$2,[1]Database!$A4738)),MAX($A$1:A4737)+1,0)</f>
        <v>4733</v>
      </c>
      <c r="B4738" s="625" t="str">
        <f>[1]Database!$A4738</f>
        <v>TS</v>
      </c>
      <c r="J4738" s="329" t="str">
        <f ca="1">IFERROR(VLOOKUP(ROWS($J$2:J4738),$A$2:$B$7000,2,0),"")</f>
        <v>BGR-ISO-Z4</v>
      </c>
    </row>
    <row r="4739" spans="1:10">
      <c r="A4739" s="330">
        <f ca="1">IF(ISNUMBER(SEARCH($L$2,[1]Database!$A4739)),MAX($A$1:A4738)+1,0)</f>
        <v>4734</v>
      </c>
      <c r="B4739" s="625" t="str">
        <f>[1]Database!$A4739</f>
        <v>5-BAVTRIM</v>
      </c>
      <c r="J4739" s="329" t="str">
        <f ca="1">IFERROR(VLOOKUP(ROWS($J$2:J4739),$A$2:$B$7000,2,0),"")</f>
        <v>BGR-Z4</v>
      </c>
    </row>
    <row r="4740" spans="1:10">
      <c r="A4740" s="330">
        <f ca="1">IF(ISNUMBER(SEARCH($L$2,[1]Database!$A4740)),MAX($A$1:A4739)+1,0)</f>
        <v>4735</v>
      </c>
      <c r="B4740" s="625" t="str">
        <f>[1]Database!$A4740</f>
        <v>VBK-BGR-SA</v>
      </c>
      <c r="J4740" s="329" t="str">
        <f ca="1">IFERROR(VLOOKUP(ROWS($J$2:J4740),$A$2:$B$7000,2,0),"")</f>
        <v>BGR-ISO</v>
      </c>
    </row>
    <row r="4741" spans="1:10">
      <c r="A4741" s="330">
        <f ca="1">IF(ISNUMBER(SEARCH($L$2,[1]Database!$A4741)),MAX($A$1:A4740)+1,0)</f>
        <v>4736</v>
      </c>
      <c r="B4741" s="625" t="str">
        <f>[1]Database!$A4741</f>
        <v>VBK-BGR</v>
      </c>
      <c r="J4741" s="329" t="str">
        <f ca="1">IFERROR(VLOOKUP(ROWS($J$2:J4741),$A$2:$B$7000,2,0),"")</f>
        <v>BS-BGR</v>
      </c>
    </row>
    <row r="4742" spans="1:10">
      <c r="A4742" s="330">
        <f ca="1">IF(ISNUMBER(SEARCH($L$2,[1]Database!$A4742)),MAX($A$1:A4741)+1,0)</f>
        <v>4737</v>
      </c>
      <c r="B4742" s="625" t="str">
        <f>[1]Database!$A4742</f>
        <v>BGR-ISO-Z4</v>
      </c>
      <c r="J4742" s="329" t="str">
        <f ca="1">IFERROR(VLOOKUP(ROWS($J$2:J4742),$A$2:$B$7000,2,0),"")</f>
        <v>CBS-BGR</v>
      </c>
    </row>
    <row r="4743" spans="1:10">
      <c r="A4743" s="330">
        <f ca="1">IF(ISNUMBER(SEARCH($L$2,[1]Database!$A4743)),MAX($A$1:A4742)+1,0)</f>
        <v>4738</v>
      </c>
      <c r="B4743" s="625" t="str">
        <f>[1]Database!$A4743</f>
        <v>BGR-Z4</v>
      </c>
      <c r="J4743" s="329" t="str">
        <f ca="1">IFERROR(VLOOKUP(ROWS($J$2:J4743),$A$2:$B$7000,2,0),"")</f>
        <v>BGR-552FT-FC</v>
      </c>
    </row>
    <row r="4744" spans="1:10">
      <c r="A4744" s="330">
        <f ca="1">IF(ISNUMBER(SEARCH($L$2,[1]Database!$A4744)),MAX($A$1:A4743)+1,0)</f>
        <v>4739</v>
      </c>
      <c r="B4744" s="625" t="str">
        <f>[1]Database!$A4744</f>
        <v>BGR-ISO</v>
      </c>
      <c r="J4744" s="329" t="str">
        <f ca="1">IFERROR(VLOOKUP(ROWS($J$2:J4744),$A$2:$B$7000,2,0),"")</f>
        <v>BGR-552FT</v>
      </c>
    </row>
    <row r="4745" spans="1:10">
      <c r="A4745" s="330">
        <f ca="1">IF(ISNUMBER(SEARCH($L$2,[1]Database!$A4745)),MAX($A$1:A4744)+1,0)</f>
        <v>4740</v>
      </c>
      <c r="B4745" s="625" t="str">
        <f>[1]Database!$A4745</f>
        <v>BS-BGR</v>
      </c>
      <c r="J4745" s="329" t="str">
        <f ca="1">IFERROR(VLOOKUP(ROWS($J$2:J4745),$A$2:$B$7000,2,0),"")</f>
        <v>BGR-276FT-FC</v>
      </c>
    </row>
    <row r="4746" spans="1:10">
      <c r="A4746" s="330">
        <f ca="1">IF(ISNUMBER(SEARCH($L$2,[1]Database!$A4746)),MAX($A$1:A4745)+1,0)</f>
        <v>4741</v>
      </c>
      <c r="B4746" s="625" t="str">
        <f>[1]Database!$A4746</f>
        <v>CBS-BGR</v>
      </c>
      <c r="J4746" s="329" t="str">
        <f ca="1">IFERROR(VLOOKUP(ROWS($J$2:J4746),$A$2:$B$7000,2,0),"")</f>
        <v>BGR-276FT</v>
      </c>
    </row>
    <row r="4747" spans="1:10">
      <c r="A4747" s="330">
        <f ca="1">IF(ISNUMBER(SEARCH($L$2,[1]Database!$A4747)),MAX($A$1:A4746)+1,0)</f>
        <v>4742</v>
      </c>
      <c r="B4747" s="625" t="str">
        <f>[1]Database!$A4747</f>
        <v>BGR-552FT-FC</v>
      </c>
      <c r="J4747" s="329" t="str">
        <f ca="1">IFERROR(VLOOKUP(ROWS($J$2:J4747),$A$2:$B$7000,2,0),"")</f>
        <v>BANA6</v>
      </c>
    </row>
    <row r="4748" spans="1:10">
      <c r="A4748" s="330">
        <f ca="1">IF(ISNUMBER(SEARCH($L$2,[1]Database!$A4748)),MAX($A$1:A4747)+1,0)</f>
        <v>4743</v>
      </c>
      <c r="B4748" s="625" t="str">
        <f>[1]Database!$A4748</f>
        <v>BGR-552FT</v>
      </c>
      <c r="J4748" s="329" t="str">
        <f ca="1">IFERROR(VLOOKUP(ROWS($J$2:J4748),$A$2:$B$7000,2,0),"")</f>
        <v>BANA4</v>
      </c>
    </row>
    <row r="4749" spans="1:10">
      <c r="A4749" s="330">
        <f ca="1">IF(ISNUMBER(SEARCH($L$2,[1]Database!$A4749)),MAX($A$1:A4748)+1,0)</f>
        <v>4744</v>
      </c>
      <c r="B4749" s="625" t="str">
        <f>[1]Database!$A4749</f>
        <v>BGR-276FT-FC</v>
      </c>
      <c r="J4749" s="329" t="str">
        <f ca="1">IFERROR(VLOOKUP(ROWS($J$2:J4749),$A$2:$B$7000,2,0),"")</f>
        <v>BANA2</v>
      </c>
    </row>
    <row r="4750" spans="1:10">
      <c r="A4750" s="330">
        <f ca="1">IF(ISNUMBER(SEARCH($L$2,[1]Database!$A4750)),MAX($A$1:A4749)+1,0)</f>
        <v>4745</v>
      </c>
      <c r="B4750" s="625" t="str">
        <f>[1]Database!$A4750</f>
        <v>BGR-276FT</v>
      </c>
      <c r="J4750" s="329" t="str">
        <f ca="1">IFERROR(VLOOKUP(ROWS($J$2:J4750),$A$2:$B$7000,2,0),"")</f>
        <v>AXS-FAN-K</v>
      </c>
    </row>
    <row r="4751" spans="1:10">
      <c r="A4751" s="330">
        <f ca="1">IF(ISNUMBER(SEARCH($L$2,[1]Database!$A4751)),MAX($A$1:A4750)+1,0)</f>
        <v>4746</v>
      </c>
      <c r="B4751" s="625" t="str">
        <f>[1]Database!$A4751</f>
        <v>BANA6</v>
      </c>
      <c r="J4751" s="329" t="str">
        <f ca="1">IFERROR(VLOOKUP(ROWS($J$2:J4751),$A$2:$B$7000,2,0),"")</f>
        <v>AXS-GG26</v>
      </c>
    </row>
    <row r="4752" spans="1:10">
      <c r="A4752" s="330">
        <f ca="1">IF(ISNUMBER(SEARCH($L$2,[1]Database!$A4752)),MAX($A$1:A4751)+1,0)</f>
        <v>4747</v>
      </c>
      <c r="B4752" s="625" t="str">
        <f>[1]Database!$A4752</f>
        <v>BANA4</v>
      </c>
      <c r="J4752" s="329" t="str">
        <f ca="1">IFERROR(VLOOKUP(ROWS($J$2:J4752),$A$2:$B$7000,2,0),"")</f>
        <v>AXS-GG20</v>
      </c>
    </row>
    <row r="4753" spans="1:10">
      <c r="A4753" s="330">
        <f ca="1">IF(ISNUMBER(SEARCH($L$2,[1]Database!$A4753)),MAX($A$1:A4752)+1,0)</f>
        <v>4748</v>
      </c>
      <c r="B4753" s="625" t="str">
        <f>[1]Database!$A4753</f>
        <v>BANA2</v>
      </c>
      <c r="J4753" s="329" t="str">
        <f ca="1">IFERROR(VLOOKUP(ROWS($J$2:J4753),$A$2:$B$7000,2,0),"")</f>
        <v>AXS-GG16</v>
      </c>
    </row>
    <row r="4754" spans="1:10">
      <c r="A4754" s="330">
        <f ca="1">IF(ISNUMBER(SEARCH($L$2,[1]Database!$A4754)),MAX($A$1:A4753)+1,0)</f>
        <v>4749</v>
      </c>
      <c r="B4754" s="625" t="str">
        <f>[1]Database!$A4754</f>
        <v>AXS-FAN-K</v>
      </c>
      <c r="J4754" s="329" t="str">
        <f ca="1">IFERROR(VLOOKUP(ROWS($J$2:J4754),$A$2:$B$7000,2,0),"")</f>
        <v>AXS-WT50</v>
      </c>
    </row>
    <row r="4755" spans="1:10">
      <c r="A4755" s="330">
        <f ca="1">IF(ISNUMBER(SEARCH($L$2,[1]Database!$A4755)),MAX($A$1:A4754)+1,0)</f>
        <v>4750</v>
      </c>
      <c r="B4755" s="625" t="str">
        <f>[1]Database!$A4755</f>
        <v>AXS-GG26</v>
      </c>
      <c r="J4755" s="329" t="str">
        <f ca="1">IFERROR(VLOOKUP(ROWS($J$2:J4755),$A$2:$B$7000,2,0),"")</f>
        <v>AXS-WT25</v>
      </c>
    </row>
    <row r="4756" spans="1:10">
      <c r="A4756" s="330">
        <f ca="1">IF(ISNUMBER(SEARCH($L$2,[1]Database!$A4756)),MAX($A$1:A4755)+1,0)</f>
        <v>4751</v>
      </c>
      <c r="B4756" s="625" t="str">
        <f>[1]Database!$A4756</f>
        <v>AXS-GG20</v>
      </c>
      <c r="J4756" s="329" t="str">
        <f ca="1">IFERROR(VLOOKUP(ROWS($J$2:J4756),$A$2:$B$7000,2,0),"")</f>
        <v>TRACKL</v>
      </c>
    </row>
    <row r="4757" spans="1:10">
      <c r="A4757" s="330">
        <f ca="1">IF(ISNUMBER(SEARCH($L$2,[1]Database!$A4757)),MAX($A$1:A4756)+1,0)</f>
        <v>4752</v>
      </c>
      <c r="B4757" s="625" t="str">
        <f>[1]Database!$A4757</f>
        <v>AXS-GG16</v>
      </c>
      <c r="J4757" s="329" t="str">
        <f ca="1">IFERROR(VLOOKUP(ROWS($J$2:J4757),$A$2:$B$7000,2,0),"")</f>
        <v>AV3ATCGY</v>
      </c>
    </row>
    <row r="4758" spans="1:10">
      <c r="A4758" s="330">
        <f ca="1">IF(ISNUMBER(SEARCH($L$2,[1]Database!$A4758)),MAX($A$1:A4757)+1,0)</f>
        <v>4753</v>
      </c>
      <c r="B4758" s="625" t="str">
        <f>[1]Database!$A4758</f>
        <v>AXS-WT50</v>
      </c>
      <c r="J4758" s="329" t="str">
        <f ca="1">IFERROR(VLOOKUP(ROWS($J$2:J4758),$A$2:$B$7000,2,0),"")</f>
        <v>AV3ATCBK</v>
      </c>
    </row>
    <row r="4759" spans="1:10">
      <c r="A4759" s="330">
        <f ca="1">IF(ISNUMBER(SEARCH($L$2,[1]Database!$A4759)),MAX($A$1:A4758)+1,0)</f>
        <v>4754</v>
      </c>
      <c r="B4759" s="625" t="str">
        <f>[1]Database!$A4759</f>
        <v>AXS-WT25</v>
      </c>
      <c r="J4759" s="329" t="str">
        <f ca="1">IFERROR(VLOOKUP(ROWS($J$2:J4759),$A$2:$B$7000,2,0),"")</f>
        <v>AV3ATCAA</v>
      </c>
    </row>
    <row r="4760" spans="1:10">
      <c r="A4760" s="330">
        <f ca="1">IF(ISNUMBER(SEARCH($L$2,[1]Database!$A4760)),MAX($A$1:A4759)+1,0)</f>
        <v>4755</v>
      </c>
      <c r="B4760" s="625" t="str">
        <f>[1]Database!$A4760</f>
        <v>TRACKL</v>
      </c>
      <c r="J4760" s="329" t="str">
        <f ca="1">IFERROR(VLOOKUP(ROWS($J$2:J4760),$A$2:$B$7000,2,0),"")</f>
        <v>KO-AWFP2</v>
      </c>
    </row>
    <row r="4761" spans="1:10">
      <c r="A4761" s="330">
        <f ca="1">IF(ISNUMBER(SEARCH($L$2,[1]Database!$A4761)),MAX($A$1:A4760)+1,0)</f>
        <v>4756</v>
      </c>
      <c r="B4761" s="625" t="str">
        <f>[1]Database!$A4761</f>
        <v>AV3ATCGY</v>
      </c>
      <c r="J4761" s="329" t="str">
        <f ca="1">IFERROR(VLOOKUP(ROWS($J$2:J4761),$A$2:$B$7000,2,0),"")</f>
        <v>ASR-60-HDT-WD</v>
      </c>
    </row>
    <row r="4762" spans="1:10">
      <c r="A4762" s="330">
        <f ca="1">IF(ISNUMBER(SEARCH($L$2,[1]Database!$A4762)),MAX($A$1:A4761)+1,0)</f>
        <v>4757</v>
      </c>
      <c r="B4762" s="625" t="str">
        <f>[1]Database!$A4762</f>
        <v>AV3ATCBK</v>
      </c>
      <c r="J4762" s="329" t="str">
        <f ca="1">IFERROR(VLOOKUP(ROWS($J$2:J4762),$A$2:$B$7000,2,0),"")</f>
        <v>ASR-60-HDT-BK</v>
      </c>
    </row>
    <row r="4763" spans="1:10">
      <c r="A4763" s="330">
        <f ca="1">IF(ISNUMBER(SEARCH($L$2,[1]Database!$A4763)),MAX($A$1:A4762)+1,0)</f>
        <v>4758</v>
      </c>
      <c r="B4763" s="625" t="str">
        <f>[1]Database!$A4763</f>
        <v>AV3ATCAA</v>
      </c>
      <c r="J4763" s="329" t="str">
        <f ca="1">IFERROR(VLOOKUP(ROWS($J$2:J4763),$A$2:$B$7000,2,0),"")</f>
        <v>ASR-42-HDT-WD</v>
      </c>
    </row>
    <row r="4764" spans="1:10">
      <c r="A4764" s="330">
        <f ca="1">IF(ISNUMBER(SEARCH($L$2,[1]Database!$A4764)),MAX($A$1:A4763)+1,0)</f>
        <v>4759</v>
      </c>
      <c r="B4764" s="625" t="str">
        <f>[1]Database!$A4764</f>
        <v>KO-AWFP2</v>
      </c>
      <c r="J4764" s="329" t="str">
        <f ca="1">IFERROR(VLOOKUP(ROWS($J$2:J4764),$A$2:$B$7000,2,0),"")</f>
        <v>ASR-42-HDT-BK</v>
      </c>
    </row>
    <row r="4765" spans="1:10">
      <c r="A4765" s="330">
        <f ca="1">IF(ISNUMBER(SEARCH($L$2,[1]Database!$A4765)),MAX($A$1:A4764)+1,0)</f>
        <v>4760</v>
      </c>
      <c r="B4765" s="625" t="str">
        <f>[1]Database!$A4765</f>
        <v>ASR-60-HDT-WD</v>
      </c>
      <c r="J4765" s="329" t="str">
        <f ca="1">IFERROR(VLOOKUP(ROWS($J$2:J4765),$A$2:$B$7000,2,0),"")</f>
        <v>ASR-30-HDT-WD</v>
      </c>
    </row>
    <row r="4766" spans="1:10">
      <c r="A4766" s="330">
        <f ca="1">IF(ISNUMBER(SEARCH($L$2,[1]Database!$A4766)),MAX($A$1:A4765)+1,0)</f>
        <v>4761</v>
      </c>
      <c r="B4766" s="625" t="str">
        <f>[1]Database!$A4766</f>
        <v>ASR-60-HDT-BK</v>
      </c>
      <c r="J4766" s="329" t="str">
        <f ca="1">IFERROR(VLOOKUP(ROWS($J$2:J4766),$A$2:$B$7000,2,0),"")</f>
        <v>ASR-30-HDT-BK</v>
      </c>
    </row>
    <row r="4767" spans="1:10">
      <c r="A4767" s="330">
        <f ca="1">IF(ISNUMBER(SEARCH($L$2,[1]Database!$A4767)),MAX($A$1:A4766)+1,0)</f>
        <v>4762</v>
      </c>
      <c r="B4767" s="625" t="str">
        <f>[1]Database!$A4767</f>
        <v>ASR-42-HDT-WD</v>
      </c>
      <c r="J4767" s="329" t="str">
        <f ca="1">IFERROR(VLOOKUP(ROWS($J$2:J4767),$A$2:$B$7000,2,0),"")</f>
        <v>LD-CPU</v>
      </c>
    </row>
    <row r="4768" spans="1:10">
      <c r="A4768" s="330">
        <f ca="1">IF(ISNUMBER(SEARCH($L$2,[1]Database!$A4768)),MAX($A$1:A4767)+1,0)</f>
        <v>4763</v>
      </c>
      <c r="B4768" s="625" t="str">
        <f>[1]Database!$A4768</f>
        <v>ASR-42-HDT-BK</v>
      </c>
      <c r="J4768" s="329" t="str">
        <f ca="1">IFERROR(VLOOKUP(ROWS($J$2:J4768),$A$2:$B$7000,2,0),"")</f>
        <v>ASP-OWP-6</v>
      </c>
    </row>
    <row r="4769" spans="1:10">
      <c r="A4769" s="330">
        <f ca="1">IF(ISNUMBER(SEARCH($L$2,[1]Database!$A4769)),MAX($A$1:A4768)+1,0)</f>
        <v>4764</v>
      </c>
      <c r="B4769" s="625" t="str">
        <f>[1]Database!$A4769</f>
        <v>ASR-30-HDT-WD</v>
      </c>
      <c r="J4769" s="329" t="str">
        <f ca="1">IFERROR(VLOOKUP(ROWS($J$2:J4769),$A$2:$B$7000,2,0),"")</f>
        <v>ASP-OWP</v>
      </c>
    </row>
    <row r="4770" spans="1:10">
      <c r="A4770" s="330">
        <f ca="1">IF(ISNUMBER(SEARCH($L$2,[1]Database!$A4770)),MAX($A$1:A4769)+1,0)</f>
        <v>4765</v>
      </c>
      <c r="B4770" s="625" t="str">
        <f>[1]Database!$A4770</f>
        <v>ASR-30-HDT-BK</v>
      </c>
      <c r="J4770" s="329" t="str">
        <f ca="1">IFERROR(VLOOKUP(ROWS($J$2:J4770),$A$2:$B$7000,2,0),"")</f>
        <v>TA</v>
      </c>
    </row>
    <row r="4771" spans="1:10">
      <c r="A4771" s="330">
        <f ca="1">IF(ISNUMBER(SEARCH($L$2,[1]Database!$A4771)),MAX($A$1:A4770)+1,0)</f>
        <v>4766</v>
      </c>
      <c r="B4771" s="625" t="str">
        <f>[1]Database!$A4771</f>
        <v>LD-CPU</v>
      </c>
      <c r="J4771" s="329" t="str">
        <f ca="1">IFERROR(VLOOKUP(ROWS($J$2:J4771),$A$2:$B$7000,2,0),"")</f>
        <v>FP3</v>
      </c>
    </row>
    <row r="4772" spans="1:10">
      <c r="A4772" s="330">
        <f ca="1">IF(ISNUMBER(SEARCH($L$2,[1]Database!$A4772)),MAX($A$1:A4771)+1,0)</f>
        <v>4767</v>
      </c>
      <c r="B4772" s="625" t="str">
        <f>[1]Database!$A4772</f>
        <v>ASP-OWP-6</v>
      </c>
      <c r="J4772" s="329" t="str">
        <f ca="1">IFERROR(VLOOKUP(ROWS($J$2:J4772),$A$2:$B$7000,2,0),"")</f>
        <v>FP2</v>
      </c>
    </row>
    <row r="4773" spans="1:10">
      <c r="A4773" s="330">
        <f ca="1">IF(ISNUMBER(SEARCH($L$2,[1]Database!$A4773)),MAX($A$1:A4772)+1,0)</f>
        <v>4768</v>
      </c>
      <c r="B4773" s="625" t="str">
        <f>[1]Database!$A4773</f>
        <v>ASP-OWP</v>
      </c>
      <c r="J4773" s="329" t="str">
        <f ca="1">IFERROR(VLOOKUP(ROWS($J$2:J4773),$A$2:$B$7000,2,0),"")</f>
        <v>FP1</v>
      </c>
    </row>
    <row r="4774" spans="1:10">
      <c r="A4774" s="330">
        <f ca="1">IF(ISNUMBER(SEARCH($L$2,[1]Database!$A4774)),MAX($A$1:A4773)+1,0)</f>
        <v>4769</v>
      </c>
      <c r="B4774" s="625" t="str">
        <f>[1]Database!$A4774</f>
        <v>TA</v>
      </c>
      <c r="J4774" s="329" t="str">
        <f ca="1">IFERROR(VLOOKUP(ROWS($J$2:J4774),$A$2:$B$7000,2,0),"")</f>
        <v>1G3</v>
      </c>
    </row>
    <row r="4775" spans="1:10">
      <c r="A4775" s="330">
        <f ca="1">IF(ISNUMBER(SEARCH($L$2,[1]Database!$A4775)),MAX($A$1:A4774)+1,0)</f>
        <v>4770</v>
      </c>
      <c r="B4775" s="625" t="str">
        <f>[1]Database!$A4775</f>
        <v>FP3</v>
      </c>
      <c r="J4775" s="329" t="str">
        <f ca="1">IFERROR(VLOOKUP(ROWS($J$2:J4775),$A$2:$B$7000,2,0),"")</f>
        <v>1G2</v>
      </c>
    </row>
    <row r="4776" spans="1:10">
      <c r="A4776" s="330">
        <f ca="1">IF(ISNUMBER(SEARCH($L$2,[1]Database!$A4776)),MAX($A$1:A4775)+1,0)</f>
        <v>4771</v>
      </c>
      <c r="B4776" s="625" t="str">
        <f>[1]Database!$A4776</f>
        <v>FP2</v>
      </c>
      <c r="J4776" s="329" t="str">
        <f ca="1">IFERROR(VLOOKUP(ROWS($J$2:J4776),$A$2:$B$7000,2,0),"")</f>
        <v>1G1</v>
      </c>
    </row>
    <row r="4777" spans="1:10">
      <c r="A4777" s="330">
        <f ca="1">IF(ISNUMBER(SEARCH($L$2,[1]Database!$A4777)),MAX($A$1:A4776)+1,0)</f>
        <v>4772</v>
      </c>
      <c r="B4777" s="625" t="str">
        <f>[1]Database!$A4777</f>
        <v>FP1</v>
      </c>
      <c r="J4777" s="329" t="str">
        <f ca="1">IFERROR(VLOOKUP(ROWS($J$2:J4777),$A$2:$B$7000,2,0),"")</f>
        <v>828R-TCAL</v>
      </c>
    </row>
    <row r="4778" spans="1:10">
      <c r="A4778" s="330">
        <f ca="1">IF(ISNUMBER(SEARCH($L$2,[1]Database!$A4778)),MAX($A$1:A4777)+1,0)</f>
        <v>4773</v>
      </c>
      <c r="B4778" s="625" t="str">
        <f>[1]Database!$A4778</f>
        <v>1G3</v>
      </c>
      <c r="J4778" s="329" t="str">
        <f ca="1">IFERROR(VLOOKUP(ROWS($J$2:J4778),$A$2:$B$7000,2,0),"")</f>
        <v>EGR-SUB</v>
      </c>
    </row>
    <row r="4779" spans="1:10">
      <c r="A4779" s="330">
        <f ca="1">IF(ISNUMBER(SEARCH($L$2,[1]Database!$A4779)),MAX($A$1:A4778)+1,0)</f>
        <v>4774</v>
      </c>
      <c r="B4779" s="625" t="str">
        <f>[1]Database!$A4779</f>
        <v>1G2</v>
      </c>
      <c r="J4779" s="329" t="str">
        <f ca="1">IFERROR(VLOOKUP(ROWS($J$2:J4779),$A$2:$B$7000,2,0),"")</f>
        <v>CLH-ADJT-6</v>
      </c>
    </row>
    <row r="4780" spans="1:10">
      <c r="A4780" s="330">
        <f ca="1">IF(ISNUMBER(SEARCH($L$2,[1]Database!$A4780)),MAX($A$1:A4779)+1,0)</f>
        <v>4775</v>
      </c>
      <c r="B4780" s="625" t="str">
        <f>[1]Database!$A4780</f>
        <v>1G1</v>
      </c>
      <c r="J4780" s="329" t="str">
        <f ca="1">IFERROR(VLOOKUP(ROWS($J$2:J4780),$A$2:$B$7000,2,0),"")</f>
        <v>CLH-ADJT</v>
      </c>
    </row>
    <row r="4781" spans="1:10">
      <c r="A4781" s="330">
        <f ca="1">IF(ISNUMBER(SEARCH($L$2,[1]Database!$A4781)),MAX($A$1:A4780)+1,0)</f>
        <v>4776</v>
      </c>
      <c r="B4781" s="625" t="str">
        <f>[1]Database!$A4781</f>
        <v>828R-TCAL</v>
      </c>
      <c r="J4781" s="329" t="str">
        <f ca="1">IFERROR(VLOOKUP(ROWS($J$2:J4781),$A$2:$B$7000,2,0),"")</f>
        <v>FTA-6</v>
      </c>
    </row>
    <row r="4782" spans="1:10">
      <c r="A4782" s="330">
        <f ca="1">IF(ISNUMBER(SEARCH($L$2,[1]Database!$A4782)),MAX($A$1:A4781)+1,0)</f>
        <v>4777</v>
      </c>
      <c r="B4782" s="625" t="str">
        <f>[1]Database!$A4782</f>
        <v>EGR-SUB</v>
      </c>
      <c r="J4782" s="329" t="str">
        <f ca="1">IFERROR(VLOOKUP(ROWS($J$2:J4782),$A$2:$B$7000,2,0),"")</f>
        <v>FTA-3</v>
      </c>
    </row>
    <row r="4783" spans="1:10">
      <c r="A4783" s="330">
        <f ca="1">IF(ISNUMBER(SEARCH($L$2,[1]Database!$A4783)),MAX($A$1:A4782)+1,0)</f>
        <v>4778</v>
      </c>
      <c r="B4783" s="625" t="str">
        <f>[1]Database!$A4783</f>
        <v>CLH-ADJT-6</v>
      </c>
      <c r="J4783" s="329" t="str">
        <f ca="1">IFERROR(VLOOKUP(ROWS($J$2:J4783),$A$2:$B$7000,2,0),"")</f>
        <v>5AR8</v>
      </c>
    </row>
    <row r="4784" spans="1:10">
      <c r="A4784" s="330">
        <f ca="1">IF(ISNUMBER(SEARCH($L$2,[1]Database!$A4784)),MAX($A$1:A4783)+1,0)</f>
        <v>4779</v>
      </c>
      <c r="B4784" s="625" t="str">
        <f>[1]Database!$A4784</f>
        <v>CLH-ADJT</v>
      </c>
      <c r="J4784" s="329" t="str">
        <f ca="1">IFERROR(VLOOKUP(ROWS($J$2:J4784),$A$2:$B$7000,2,0),"")</f>
        <v>5AR37</v>
      </c>
    </row>
    <row r="4785" spans="1:10">
      <c r="A4785" s="330">
        <f ca="1">IF(ISNUMBER(SEARCH($L$2,[1]Database!$A4785)),MAX($A$1:A4784)+1,0)</f>
        <v>4780</v>
      </c>
      <c r="B4785" s="625" t="str">
        <f>[1]Database!$A4785</f>
        <v>FTA-6</v>
      </c>
      <c r="J4785" s="329" t="str">
        <f ca="1">IFERROR(VLOOKUP(ROWS($J$2:J4785),$A$2:$B$7000,2,0),"")</f>
        <v>5AR29</v>
      </c>
    </row>
    <row r="4786" spans="1:10">
      <c r="A4786" s="330">
        <f ca="1">IF(ISNUMBER(SEARCH($L$2,[1]Database!$A4786)),MAX($A$1:A4785)+1,0)</f>
        <v>4781</v>
      </c>
      <c r="B4786" s="625" t="str">
        <f>[1]Database!$A4786</f>
        <v>FTA-3</v>
      </c>
      <c r="J4786" s="329" t="str">
        <f ca="1">IFERROR(VLOOKUP(ROWS($J$2:J4786),$A$2:$B$7000,2,0),"")</f>
        <v>5AR21</v>
      </c>
    </row>
    <row r="4787" spans="1:10">
      <c r="A4787" s="330">
        <f ca="1">IF(ISNUMBER(SEARCH($L$2,[1]Database!$A4787)),MAX($A$1:A4786)+1,0)</f>
        <v>4782</v>
      </c>
      <c r="B4787" s="625" t="str">
        <f>[1]Database!$A4787</f>
        <v>5AR8</v>
      </c>
      <c r="J4787" s="329" t="str">
        <f ca="1">IFERROR(VLOOKUP(ROWS($J$2:J4787),$A$2:$B$7000,2,0),"")</f>
        <v>5AR14</v>
      </c>
    </row>
    <row r="4788" spans="1:10">
      <c r="A4788" s="330">
        <f ca="1">IF(ISNUMBER(SEARCH($L$2,[1]Database!$A4788)),MAX($A$1:A4787)+1,0)</f>
        <v>4783</v>
      </c>
      <c r="B4788" s="625" t="str">
        <f>[1]Database!$A4788</f>
        <v>5AR37</v>
      </c>
      <c r="J4788" s="329" t="str">
        <f ca="1">IFERROR(VLOOKUP(ROWS($J$2:J4788),$A$2:$B$7000,2,0),"")</f>
        <v>5AR43</v>
      </c>
    </row>
    <row r="4789" spans="1:10">
      <c r="A4789" s="330">
        <f ca="1">IF(ISNUMBER(SEARCH($L$2,[1]Database!$A4789)),MAX($A$1:A4788)+1,0)</f>
        <v>4784</v>
      </c>
      <c r="B4789" s="625" t="str">
        <f>[1]Database!$A4789</f>
        <v>5AR29</v>
      </c>
      <c r="J4789" s="329" t="str">
        <f ca="1">IFERROR(VLOOKUP(ROWS($J$2:J4789),$A$2:$B$7000,2,0),"")</f>
        <v>CLH-ADJH-6</v>
      </c>
    </row>
    <row r="4790" spans="1:10">
      <c r="A4790" s="330">
        <f ca="1">IF(ISNUMBER(SEARCH($L$2,[1]Database!$A4790)),MAX($A$1:A4789)+1,0)</f>
        <v>4785</v>
      </c>
      <c r="B4790" s="625" t="str">
        <f>[1]Database!$A4790</f>
        <v>5AR21</v>
      </c>
      <c r="J4790" s="329" t="str">
        <f ca="1">IFERROR(VLOOKUP(ROWS($J$2:J4790),$A$2:$B$7000,2,0),"")</f>
        <v>CLH-ADJH</v>
      </c>
    </row>
    <row r="4791" spans="1:10">
      <c r="A4791" s="330">
        <f ca="1">IF(ISNUMBER(SEARCH($L$2,[1]Database!$A4791)),MAX($A$1:A4790)+1,0)</f>
        <v>4786</v>
      </c>
      <c r="B4791" s="625" t="str">
        <f>[1]Database!$A4791</f>
        <v>5AR14</v>
      </c>
      <c r="J4791" s="329" t="str">
        <f ca="1">IFERROR(VLOOKUP(ROWS($J$2:J4791),$A$2:$B$7000,2,0),"")</f>
        <v>CLH-ARD24</v>
      </c>
    </row>
    <row r="4792" spans="1:10">
      <c r="A4792" s="330">
        <f ca="1">IF(ISNUMBER(SEARCH($L$2,[1]Database!$A4792)),MAX($A$1:A4791)+1,0)</f>
        <v>4787</v>
      </c>
      <c r="B4792" s="625" t="str">
        <f>[1]Database!$A4792</f>
        <v>5AR43</v>
      </c>
      <c r="J4792" s="329" t="str">
        <f ca="1">IFERROR(VLOOKUP(ROWS($J$2:J4792),$A$2:$B$7000,2,0),"")</f>
        <v>CLH-ARD18</v>
      </c>
    </row>
    <row r="4793" spans="1:10">
      <c r="A4793" s="330">
        <f ca="1">IF(ISNUMBER(SEARCH($L$2,[1]Database!$A4793)),MAX($A$1:A4792)+1,0)</f>
        <v>4788</v>
      </c>
      <c r="B4793" s="625" t="str">
        <f>[1]Database!$A4793</f>
        <v>CLH-ADJH-6</v>
      </c>
      <c r="J4793" s="329" t="str">
        <f ca="1">IFERROR(VLOOKUP(ROWS($J$2:J4793),$A$2:$B$7000,2,0),"")</f>
        <v>CLH-ARD12</v>
      </c>
    </row>
    <row r="4794" spans="1:10">
      <c r="A4794" s="330">
        <f ca="1">IF(ISNUMBER(SEARCH($L$2,[1]Database!$A4794)),MAX($A$1:A4793)+1,0)</f>
        <v>4789</v>
      </c>
      <c r="B4794" s="625" t="str">
        <f>[1]Database!$A4794</f>
        <v>CLH-ADJH</v>
      </c>
      <c r="J4794" s="329" t="str">
        <f ca="1">IFERROR(VLOOKUP(ROWS($J$2:J4794),$A$2:$B$7000,2,0),"")</f>
        <v>5AR8-26</v>
      </c>
    </row>
    <row r="4795" spans="1:10">
      <c r="A4795" s="330">
        <f ca="1">IF(ISNUMBER(SEARCH($L$2,[1]Database!$A4795)),MAX($A$1:A4794)+1,0)</f>
        <v>4790</v>
      </c>
      <c r="B4795" s="625" t="str">
        <f>[1]Database!$A4795</f>
        <v>CLH-ARD24</v>
      </c>
      <c r="J4795" s="329" t="str">
        <f ca="1">IFERROR(VLOOKUP(ROWS($J$2:J4795),$A$2:$B$7000,2,0),"")</f>
        <v>5AR43-26</v>
      </c>
    </row>
    <row r="4796" spans="1:10">
      <c r="A4796" s="330">
        <f ca="1">IF(ISNUMBER(SEARCH($L$2,[1]Database!$A4796)),MAX($A$1:A4795)+1,0)</f>
        <v>4791</v>
      </c>
      <c r="B4796" s="625" t="str">
        <f>[1]Database!$A4796</f>
        <v>CLH-ARD18</v>
      </c>
      <c r="J4796" s="329" t="str">
        <f ca="1">IFERROR(VLOOKUP(ROWS($J$2:J4796),$A$2:$B$7000,2,0),"")</f>
        <v>5AR37-26</v>
      </c>
    </row>
    <row r="4797" spans="1:10">
      <c r="A4797" s="330">
        <f ca="1">IF(ISNUMBER(SEARCH($L$2,[1]Database!$A4797)),MAX($A$1:A4796)+1,0)</f>
        <v>4792</v>
      </c>
      <c r="B4797" s="625" t="str">
        <f>[1]Database!$A4797</f>
        <v>CLH-ARD12</v>
      </c>
      <c r="J4797" s="329" t="str">
        <f ca="1">IFERROR(VLOOKUP(ROWS($J$2:J4797),$A$2:$B$7000,2,0),"")</f>
        <v>5AR29-26</v>
      </c>
    </row>
    <row r="4798" spans="1:10">
      <c r="A4798" s="330">
        <f ca="1">IF(ISNUMBER(SEARCH($L$2,[1]Database!$A4798)),MAX($A$1:A4797)+1,0)</f>
        <v>4793</v>
      </c>
      <c r="B4798" s="625" t="str">
        <f>[1]Database!$A4798</f>
        <v>5AR8-26</v>
      </c>
      <c r="J4798" s="329" t="str">
        <f ca="1">IFERROR(VLOOKUP(ROWS($J$2:J4798),$A$2:$B$7000,2,0),"")</f>
        <v>5AR21-26</v>
      </c>
    </row>
    <row r="4799" spans="1:10">
      <c r="A4799" s="330">
        <f ca="1">IF(ISNUMBER(SEARCH($L$2,[1]Database!$A4799)),MAX($A$1:A4798)+1,0)</f>
        <v>4794</v>
      </c>
      <c r="B4799" s="625" t="str">
        <f>[1]Database!$A4799</f>
        <v>5AR43-26</v>
      </c>
      <c r="J4799" s="329" t="str">
        <f ca="1">IFERROR(VLOOKUP(ROWS($J$2:J4799),$A$2:$B$7000,2,0),"")</f>
        <v>5AR14-26</v>
      </c>
    </row>
    <row r="4800" spans="1:10">
      <c r="A4800" s="330">
        <f ca="1">IF(ISNUMBER(SEARCH($L$2,[1]Database!$A4800)),MAX($A$1:A4799)+1,0)</f>
        <v>4795</v>
      </c>
      <c r="B4800" s="625" t="str">
        <f>[1]Database!$A4800</f>
        <v>5AR37-26</v>
      </c>
      <c r="J4800" s="329" t="str">
        <f ca="1">IFERROR(VLOOKUP(ROWS($J$2:J4800),$A$2:$B$7000,2,0),"")</f>
        <v>MWCFRD-FKIT</v>
      </c>
    </row>
    <row r="4801" spans="1:10">
      <c r="A4801" s="330">
        <f ca="1">IF(ISNUMBER(SEARCH($L$2,[1]Database!$A4801)),MAX($A$1:A4800)+1,0)</f>
        <v>4796</v>
      </c>
      <c r="B4801" s="625" t="str">
        <f>[1]Database!$A4801</f>
        <v>5AR29-26</v>
      </c>
      <c r="J4801" s="329" t="str">
        <f ca="1">IFERROR(VLOOKUP(ROWS($J$2:J4801),$A$2:$B$7000,2,0),"")</f>
        <v>VRR-54</v>
      </c>
    </row>
    <row r="4802" spans="1:10">
      <c r="A4802" s="330">
        <f ca="1">IF(ISNUMBER(SEARCH($L$2,[1]Database!$A4802)),MAX($A$1:A4801)+1,0)</f>
        <v>4797</v>
      </c>
      <c r="B4802" s="625" t="str">
        <f>[1]Database!$A4802</f>
        <v>5AR21-26</v>
      </c>
      <c r="J4802" s="329" t="str">
        <f ca="1">IFERROR(VLOOKUP(ROWS($J$2:J4802),$A$2:$B$7000,2,0),"")</f>
        <v>WRK-RR44</v>
      </c>
    </row>
    <row r="4803" spans="1:10">
      <c r="A4803" s="330">
        <f ca="1">IF(ISNUMBER(SEARCH($L$2,[1]Database!$A4803)),MAX($A$1:A4802)+1,0)</f>
        <v>4798</v>
      </c>
      <c r="B4803" s="625" t="str">
        <f>[1]Database!$A4803</f>
        <v>5AR14-26</v>
      </c>
      <c r="J4803" s="329" t="str">
        <f ca="1">IFERROR(VLOOKUP(ROWS($J$2:J4803),$A$2:$B$7000,2,0),"")</f>
        <v>WRK-RR40</v>
      </c>
    </row>
    <row r="4804" spans="1:10">
      <c r="A4804" s="330">
        <f ca="1">IF(ISNUMBER(SEARCH($L$2,[1]Database!$A4804)),MAX($A$1:A4803)+1,0)</f>
        <v>4799</v>
      </c>
      <c r="B4804" s="625" t="str">
        <f>[1]Database!$A4804</f>
        <v>MWCFRD-FKIT</v>
      </c>
      <c r="J4804" s="329" t="str">
        <f ca="1">IFERROR(VLOOKUP(ROWS($J$2:J4804),$A$2:$B$7000,2,0),"")</f>
        <v>WRK-RR37</v>
      </c>
    </row>
    <row r="4805" spans="1:10">
      <c r="A4805" s="330">
        <f ca="1">IF(ISNUMBER(SEARCH($L$2,[1]Database!$A4805)),MAX($A$1:A4804)+1,0)</f>
        <v>4800</v>
      </c>
      <c r="B4805" s="625" t="str">
        <f>[1]Database!$A4805</f>
        <v>VRR-54</v>
      </c>
      <c r="J4805" s="329" t="str">
        <f ca="1">IFERROR(VLOOKUP(ROWS($J$2:J4805),$A$2:$B$7000,2,0),"")</f>
        <v>SC-RR27</v>
      </c>
    </row>
    <row r="4806" spans="1:10">
      <c r="A4806" s="330">
        <f ca="1">IF(ISNUMBER(SEARCH($L$2,[1]Database!$A4806)),MAX($A$1:A4805)+1,0)</f>
        <v>4801</v>
      </c>
      <c r="B4806" s="625" t="str">
        <f>[1]Database!$A4806</f>
        <v>WRK-RR44</v>
      </c>
      <c r="J4806" s="329" t="str">
        <f ca="1">IFERROR(VLOOKUP(ROWS($J$2:J4806),$A$2:$B$7000,2,0),"")</f>
        <v>WRK-RR24</v>
      </c>
    </row>
    <row r="4807" spans="1:10">
      <c r="A4807" s="330">
        <f ca="1">IF(ISNUMBER(SEARCH($L$2,[1]Database!$A4807)),MAX($A$1:A4806)+1,0)</f>
        <v>4802</v>
      </c>
      <c r="B4807" s="625" t="str">
        <f>[1]Database!$A4807</f>
        <v>WRK-RR40</v>
      </c>
      <c r="J4807" s="329" t="str">
        <f ca="1">IFERROR(VLOOKUP(ROWS($J$2:J4807),$A$2:$B$7000,2,0),"")</f>
        <v>SC-RR12</v>
      </c>
    </row>
    <row r="4808" spans="1:10">
      <c r="A4808" s="330">
        <f ca="1">IF(ISNUMBER(SEARCH($L$2,[1]Database!$A4808)),MAX($A$1:A4807)+1,0)</f>
        <v>4803</v>
      </c>
      <c r="B4808" s="625" t="str">
        <f>[1]Database!$A4808</f>
        <v>WRK-RR37</v>
      </c>
      <c r="J4808" s="329" t="str">
        <f ca="1">IFERROR(VLOOKUP(ROWS($J$2:J4808),$A$2:$B$7000,2,0),"")</f>
        <v>EGR-ACCB-T</v>
      </c>
    </row>
    <row r="4809" spans="1:10">
      <c r="A4809" s="330">
        <f ca="1">IF(ISNUMBER(SEARCH($L$2,[1]Database!$A4809)),MAX($A$1:A4808)+1,0)</f>
        <v>4804</v>
      </c>
      <c r="B4809" s="625" t="str">
        <f>[1]Database!$A4809</f>
        <v>SC-RR27</v>
      </c>
      <c r="J4809" s="329" t="str">
        <f ca="1">IFERROR(VLOOKUP(ROWS($J$2:J4809),$A$2:$B$7000,2,0),"")</f>
        <v>EFB-AAP</v>
      </c>
    </row>
    <row r="4810" spans="1:10">
      <c r="A4810" s="330">
        <f ca="1">IF(ISNUMBER(SEARCH($L$2,[1]Database!$A4810)),MAX($A$1:A4809)+1,0)</f>
        <v>4805</v>
      </c>
      <c r="B4810" s="625" t="str">
        <f>[1]Database!$A4810</f>
        <v>WRK-RR24</v>
      </c>
      <c r="J4810" s="329" t="str">
        <f ca="1">IFERROR(VLOOKUP(ROWS($J$2:J4810),$A$2:$B$7000,2,0),"")</f>
        <v>RM-LCD-MV</v>
      </c>
    </row>
    <row r="4811" spans="1:10">
      <c r="A4811" s="330">
        <f ca="1">IF(ISNUMBER(SEARCH($L$2,[1]Database!$A4811)),MAX($A$1:A4810)+1,0)</f>
        <v>4806</v>
      </c>
      <c r="B4811" s="625" t="str">
        <f>[1]Database!$A4811</f>
        <v>SC-RR12</v>
      </c>
      <c r="J4811" s="329" t="str">
        <f ca="1">IFERROR(VLOOKUP(ROWS($J$2:J4811),$A$2:$B$7000,2,0),"")</f>
        <v>RM-LCD-MT</v>
      </c>
    </row>
    <row r="4812" spans="1:10">
      <c r="A4812" s="330">
        <f ca="1">IF(ISNUMBER(SEARCH($L$2,[1]Database!$A4812)),MAX($A$1:A4811)+1,0)</f>
        <v>4807</v>
      </c>
      <c r="B4812" s="625" t="str">
        <f>[1]Database!$A4812</f>
        <v>EGR-ACCB-T</v>
      </c>
      <c r="J4812" s="329" t="str">
        <f ca="1">IFERROR(VLOOKUP(ROWS($J$2:J4812),$A$2:$B$7000,2,0),"")</f>
        <v>RM-LCD-MK</v>
      </c>
    </row>
    <row r="4813" spans="1:10">
      <c r="A4813" s="330">
        <f ca="1">IF(ISNUMBER(SEARCH($L$2,[1]Database!$A4813)),MAX($A$1:A4812)+1,0)</f>
        <v>4808</v>
      </c>
      <c r="B4813" s="625" t="str">
        <f>[1]Database!$A4813</f>
        <v>EFB-AAP</v>
      </c>
      <c r="J4813" s="329" t="str">
        <f ca="1">IFERROR(VLOOKUP(ROWS($J$2:J4813),$A$2:$B$7000,2,0),"")</f>
        <v>BGR-LVT9</v>
      </c>
    </row>
    <row r="4814" spans="1:10">
      <c r="A4814" s="330">
        <f ca="1">IF(ISNUMBER(SEARCH($L$2,[1]Database!$A4814)),MAX($A$1:A4813)+1,0)</f>
        <v>4809</v>
      </c>
      <c r="B4814" s="625" t="str">
        <f>[1]Database!$A4814</f>
        <v>RM-LCD-MV</v>
      </c>
      <c r="J4814" s="329" t="str">
        <f ca="1">IFERROR(VLOOKUP(ROWS($J$2:J4814),$A$2:$B$7000,2,0),"")</f>
        <v>CFR-9-18</v>
      </c>
    </row>
    <row r="4815" spans="1:10">
      <c r="A4815" s="330">
        <f ca="1">IF(ISNUMBER(SEARCH($L$2,[1]Database!$A4815)),MAX($A$1:A4814)+1,0)</f>
        <v>4810</v>
      </c>
      <c r="B4815" s="625" t="str">
        <f>[1]Database!$A4815</f>
        <v>RM-LCD-MT</v>
      </c>
      <c r="J4815" s="329" t="str">
        <f ca="1">IFERROR(VLOOKUP(ROWS($J$2:J4815),$A$2:$B$7000,2,0),"")</f>
        <v>CFR-9-16</v>
      </c>
    </row>
    <row r="4816" spans="1:10">
      <c r="A4816" s="330">
        <f ca="1">IF(ISNUMBER(SEARCH($L$2,[1]Database!$A4816)),MAX($A$1:A4815)+1,0)</f>
        <v>4811</v>
      </c>
      <c r="B4816" s="625" t="str">
        <f>[1]Database!$A4816</f>
        <v>RM-LCD-MK</v>
      </c>
      <c r="J4816" s="329" t="str">
        <f ca="1">IFERROR(VLOOKUP(ROWS($J$2:J4816),$A$2:$B$7000,2,0),"")</f>
        <v>BGR-TRR9</v>
      </c>
    </row>
    <row r="4817" spans="1:10">
      <c r="A4817" s="330">
        <f ca="1">IF(ISNUMBER(SEARCH($L$2,[1]Database!$A4817)),MAX($A$1:A4816)+1,0)</f>
        <v>4812</v>
      </c>
      <c r="B4817" s="625" t="str">
        <f>[1]Database!$A4817</f>
        <v>BGR-LVT9</v>
      </c>
      <c r="J4817" s="329" t="str">
        <f ca="1">IFERROR(VLOOKUP(ROWS($J$2:J4817),$A$2:$B$7000,2,0),"")</f>
        <v>SFACE9</v>
      </c>
    </row>
    <row r="4818" spans="1:10">
      <c r="A4818" s="330">
        <f ca="1">IF(ISNUMBER(SEARCH($L$2,[1]Database!$A4818)),MAX($A$1:A4817)+1,0)</f>
        <v>4813</v>
      </c>
      <c r="B4818" s="625" t="str">
        <f>[1]Database!$A4818</f>
        <v>CFR-9-18</v>
      </c>
      <c r="J4818" s="329" t="str">
        <f ca="1">IFERROR(VLOOKUP(ROWS($J$2:J4818),$A$2:$B$7000,2,0),"")</f>
        <v>BGR-STP9</v>
      </c>
    </row>
    <row r="4819" spans="1:10">
      <c r="A4819" s="330">
        <f ca="1">IF(ISNUMBER(SEARCH($L$2,[1]Database!$A4819)),MAX($A$1:A4818)+1,0)</f>
        <v>4814</v>
      </c>
      <c r="B4819" s="625" t="str">
        <f>[1]Database!$A4819</f>
        <v>CFR-9-16</v>
      </c>
      <c r="J4819" s="329" t="str">
        <f ca="1">IFERROR(VLOOKUP(ROWS($J$2:J4819),$A$2:$B$7000,2,0),"")</f>
        <v>AFACE9</v>
      </c>
    </row>
    <row r="4820" spans="1:10">
      <c r="A4820" s="330">
        <f ca="1">IF(ISNUMBER(SEARCH($L$2,[1]Database!$A4820)),MAX($A$1:A4819)+1,0)</f>
        <v>4815</v>
      </c>
      <c r="B4820" s="625" t="str">
        <f>[1]Database!$A4820</f>
        <v>BGR-TRR9</v>
      </c>
      <c r="J4820" s="329" t="str">
        <f ca="1">IFERROR(VLOOKUP(ROWS($J$2:J4820),$A$2:$B$7000,2,0),"")</f>
        <v>PD-920R-NS</v>
      </c>
    </row>
    <row r="4821" spans="1:10">
      <c r="A4821" s="330">
        <f ca="1">IF(ISNUMBER(SEARCH($L$2,[1]Database!$A4821)),MAX($A$1:A4820)+1,0)</f>
        <v>4816</v>
      </c>
      <c r="B4821" s="625" t="str">
        <f>[1]Database!$A4821</f>
        <v>SFACE9</v>
      </c>
      <c r="J4821" s="329" t="str">
        <f ca="1">IFERROR(VLOOKUP(ROWS($J$2:J4821),$A$2:$B$7000,2,0),"")</f>
        <v>PD-915R-PL</v>
      </c>
    </row>
    <row r="4822" spans="1:10">
      <c r="A4822" s="330">
        <f ca="1">IF(ISNUMBER(SEARCH($L$2,[1]Database!$A4822)),MAX($A$1:A4821)+1,0)</f>
        <v>4817</v>
      </c>
      <c r="B4822" s="625" t="str">
        <f>[1]Database!$A4822</f>
        <v>BGR-STP9</v>
      </c>
      <c r="J4822" s="329" t="str">
        <f ca="1">IFERROR(VLOOKUP(ROWS($J$2:J4822),$A$2:$B$7000,2,0),"")</f>
        <v>PD-915R</v>
      </c>
    </row>
    <row r="4823" spans="1:10">
      <c r="A4823" s="330">
        <f ca="1">IF(ISNUMBER(SEARCH($L$2,[1]Database!$A4823)),MAX($A$1:A4822)+1,0)</f>
        <v>4818</v>
      </c>
      <c r="B4823" s="625" t="str">
        <f>[1]Database!$A4823</f>
        <v>AFACE9</v>
      </c>
      <c r="J4823" s="329" t="str">
        <f ca="1">IFERROR(VLOOKUP(ROWS($J$2:J4823),$A$2:$B$7000,2,0),"")</f>
        <v>PDC-915R-6</v>
      </c>
    </row>
    <row r="4824" spans="1:10">
      <c r="A4824" s="330">
        <f ca="1">IF(ISNUMBER(SEARCH($L$2,[1]Database!$A4824)),MAX($A$1:A4823)+1,0)</f>
        <v>4819</v>
      </c>
      <c r="B4824" s="625" t="str">
        <f>[1]Database!$A4824</f>
        <v>PD-920R-NS</v>
      </c>
      <c r="J4824" s="329" t="str">
        <f ca="1">IFERROR(VLOOKUP(ROWS($J$2:J4824),$A$2:$B$7000,2,0),"")</f>
        <v>PDC-915R-2</v>
      </c>
    </row>
    <row r="4825" spans="1:10">
      <c r="A4825" s="330">
        <f ca="1">IF(ISNUMBER(SEARCH($L$2,[1]Database!$A4825)),MAX($A$1:A4824)+1,0)</f>
        <v>4820</v>
      </c>
      <c r="B4825" s="625" t="str">
        <f>[1]Database!$A4825</f>
        <v>PD-915R-PL</v>
      </c>
      <c r="J4825" s="329" t="str">
        <f ca="1">IFERROR(VLOOKUP(ROWS($J$2:J4825),$A$2:$B$7000,2,0),"")</f>
        <v>PD-920RC-20</v>
      </c>
    </row>
    <row r="4826" spans="1:10">
      <c r="A4826" s="330">
        <f ca="1">IF(ISNUMBER(SEARCH($L$2,[1]Database!$A4826)),MAX($A$1:A4825)+1,0)</f>
        <v>4821</v>
      </c>
      <c r="B4826" s="625" t="str">
        <f>[1]Database!$A4826</f>
        <v>PD-915R</v>
      </c>
      <c r="J4826" s="329" t="str">
        <f ca="1">IFERROR(VLOOKUP(ROWS($J$2:J4826),$A$2:$B$7000,2,0),"")</f>
        <v>PD-920R</v>
      </c>
    </row>
    <row r="4827" spans="1:10">
      <c r="A4827" s="330">
        <f ca="1">IF(ISNUMBER(SEARCH($L$2,[1]Database!$A4827)),MAX($A$1:A4826)+1,0)</f>
        <v>4822</v>
      </c>
      <c r="B4827" s="625" t="str">
        <f>[1]Database!$A4827</f>
        <v>PDC-915R-6</v>
      </c>
      <c r="J4827" s="329" t="str">
        <f ca="1">IFERROR(VLOOKUP(ROWS($J$2:J4827),$A$2:$B$7000,2,0),"")</f>
        <v>PB-90</v>
      </c>
    </row>
    <row r="4828" spans="1:10">
      <c r="A4828" s="330">
        <f ca="1">IF(ISNUMBER(SEARCH($L$2,[1]Database!$A4828)),MAX($A$1:A4827)+1,0)</f>
        <v>4823</v>
      </c>
      <c r="B4828" s="625" t="str">
        <f>[1]Database!$A4828</f>
        <v>PDC-915R-2</v>
      </c>
      <c r="J4828" s="329" t="str">
        <f ca="1">IFERROR(VLOOKUP(ROWS($J$2:J4828),$A$2:$B$7000,2,0),"")</f>
        <v>PCDB-90-1.5-12</v>
      </c>
    </row>
    <row r="4829" spans="1:10">
      <c r="A4829" s="330">
        <f ca="1">IF(ISNUMBER(SEARCH($L$2,[1]Database!$A4829)),MAX($A$1:A4828)+1,0)</f>
        <v>4824</v>
      </c>
      <c r="B4829" s="625" t="str">
        <f>[1]Database!$A4829</f>
        <v>PD-920RC-20</v>
      </c>
      <c r="J4829" s="329" t="str">
        <f ca="1">IFERROR(VLOOKUP(ROWS($J$2:J4829),$A$2:$B$7000,2,0),"")</f>
        <v>CLB-VO90-4</v>
      </c>
    </row>
    <row r="4830" spans="1:10">
      <c r="A4830" s="330">
        <f ca="1">IF(ISNUMBER(SEARCH($L$2,[1]Database!$A4830)),MAX($A$1:A4829)+1,0)</f>
        <v>4825</v>
      </c>
      <c r="B4830" s="625" t="str">
        <f>[1]Database!$A4830</f>
        <v>PD-920R</v>
      </c>
      <c r="J4830" s="329" t="str">
        <f ca="1">IFERROR(VLOOKUP(ROWS($J$2:J4830),$A$2:$B$7000,2,0),"")</f>
        <v>CLB-VO90</v>
      </c>
    </row>
    <row r="4831" spans="1:10">
      <c r="A4831" s="330">
        <f ca="1">IF(ISNUMBER(SEARCH($L$2,[1]Database!$A4831)),MAX($A$1:A4830)+1,0)</f>
        <v>4826</v>
      </c>
      <c r="B4831" s="625" t="str">
        <f>[1]Database!$A4831</f>
        <v>PB-90</v>
      </c>
      <c r="J4831" s="329" t="str">
        <f ca="1">IFERROR(VLOOKUP(ROWS($J$2:J4831),$A$2:$B$7000,2,0),"")</f>
        <v>CLB-VO90-W24</v>
      </c>
    </row>
    <row r="4832" spans="1:10">
      <c r="A4832" s="330">
        <f ca="1">IF(ISNUMBER(SEARCH($L$2,[1]Database!$A4832)),MAX($A$1:A4831)+1,0)</f>
        <v>4827</v>
      </c>
      <c r="B4832" s="625" t="str">
        <f>[1]Database!$A4832</f>
        <v>PCDB-90-1.5-12</v>
      </c>
      <c r="J4832" s="329" t="str">
        <f ca="1">IFERROR(VLOOKUP(ROWS($J$2:J4832),$A$2:$B$7000,2,0),"")</f>
        <v>CLB-VO90-W18</v>
      </c>
    </row>
    <row r="4833" spans="1:10">
      <c r="A4833" s="330">
        <f ca="1">IF(ISNUMBER(SEARCH($L$2,[1]Database!$A4833)),MAX($A$1:A4832)+1,0)</f>
        <v>4828</v>
      </c>
      <c r="B4833" s="625" t="str">
        <f>[1]Database!$A4833</f>
        <v>CLB-VO90-4</v>
      </c>
      <c r="J4833" s="329" t="str">
        <f ca="1">IFERROR(VLOOKUP(ROWS($J$2:J4833),$A$2:$B$7000,2,0),"")</f>
        <v>CLB-VI90-4</v>
      </c>
    </row>
    <row r="4834" spans="1:10">
      <c r="A4834" s="330">
        <f ca="1">IF(ISNUMBER(SEARCH($L$2,[1]Database!$A4834)),MAX($A$1:A4833)+1,0)</f>
        <v>4829</v>
      </c>
      <c r="B4834" s="625" t="str">
        <f>[1]Database!$A4834</f>
        <v>CLB-VO90</v>
      </c>
      <c r="J4834" s="329" t="str">
        <f ca="1">IFERROR(VLOOKUP(ROWS($J$2:J4834),$A$2:$B$7000,2,0),"")</f>
        <v>CLB-VI90</v>
      </c>
    </row>
    <row r="4835" spans="1:10">
      <c r="A4835" s="330">
        <f ca="1">IF(ISNUMBER(SEARCH($L$2,[1]Database!$A4835)),MAX($A$1:A4834)+1,0)</f>
        <v>4830</v>
      </c>
      <c r="B4835" s="625" t="str">
        <f>[1]Database!$A4835</f>
        <v>CLB-VO90-W24</v>
      </c>
      <c r="J4835" s="329" t="str">
        <f ca="1">IFERROR(VLOOKUP(ROWS($J$2:J4835),$A$2:$B$7000,2,0),"")</f>
        <v>CLB-VI90-W24</v>
      </c>
    </row>
    <row r="4836" spans="1:10">
      <c r="A4836" s="330">
        <f ca="1">IF(ISNUMBER(SEARCH($L$2,[1]Database!$A4836)),MAX($A$1:A4835)+1,0)</f>
        <v>4831</v>
      </c>
      <c r="B4836" s="625" t="str">
        <f>[1]Database!$A4836</f>
        <v>CLB-VO90-W18</v>
      </c>
      <c r="J4836" s="329" t="str">
        <f ca="1">IFERROR(VLOOKUP(ROWS($J$2:J4836),$A$2:$B$7000,2,0),"")</f>
        <v>CLB-VI90-W18</v>
      </c>
    </row>
    <row r="4837" spans="1:10">
      <c r="A4837" s="330">
        <f ca="1">IF(ISNUMBER(SEARCH($L$2,[1]Database!$A4837)),MAX($A$1:A4836)+1,0)</f>
        <v>4832</v>
      </c>
      <c r="B4837" s="625" t="str">
        <f>[1]Database!$A4837</f>
        <v>CLB-VI90-4</v>
      </c>
      <c r="J4837" s="329" t="str">
        <f ca="1">IFERROR(VLOOKUP(ROWS($J$2:J4837),$A$2:$B$7000,2,0),"")</f>
        <v>CLB-90HB-4</v>
      </c>
    </row>
    <row r="4838" spans="1:10">
      <c r="A4838" s="330">
        <f ca="1">IF(ISNUMBER(SEARCH($L$2,[1]Database!$A4838)),MAX($A$1:A4837)+1,0)</f>
        <v>4833</v>
      </c>
      <c r="B4838" s="625" t="str">
        <f>[1]Database!$A4838</f>
        <v>CLB-VI90</v>
      </c>
      <c r="J4838" s="329" t="str">
        <f ca="1">IFERROR(VLOOKUP(ROWS($J$2:J4838),$A$2:$B$7000,2,0),"")</f>
        <v>CLB-90HB</v>
      </c>
    </row>
    <row r="4839" spans="1:10">
      <c r="A4839" s="330">
        <f ca="1">IF(ISNUMBER(SEARCH($L$2,[1]Database!$A4839)),MAX($A$1:A4838)+1,0)</f>
        <v>4834</v>
      </c>
      <c r="B4839" s="625" t="str">
        <f>[1]Database!$A4839</f>
        <v>CLB-VI90-W24</v>
      </c>
      <c r="J4839" s="329" t="str">
        <f ca="1">IFERROR(VLOOKUP(ROWS($J$2:J4839),$A$2:$B$7000,2,0),"")</f>
        <v>CLB-90HB-W24</v>
      </c>
    </row>
    <row r="4840" spans="1:10">
      <c r="A4840" s="330">
        <f ca="1">IF(ISNUMBER(SEARCH($L$2,[1]Database!$A4840)),MAX($A$1:A4839)+1,0)</f>
        <v>4835</v>
      </c>
      <c r="B4840" s="625" t="str">
        <f>[1]Database!$A4840</f>
        <v>CLB-VI90-W18</v>
      </c>
      <c r="J4840" s="329" t="str">
        <f ca="1">IFERROR(VLOOKUP(ROWS($J$2:J4840),$A$2:$B$7000,2,0),"")</f>
        <v>CLB-90HB-W18</v>
      </c>
    </row>
    <row r="4841" spans="1:10">
      <c r="A4841" s="330">
        <f ca="1">IF(ISNUMBER(SEARCH($L$2,[1]Database!$A4841)),MAX($A$1:A4840)+1,0)</f>
        <v>4836</v>
      </c>
      <c r="B4841" s="625" t="str">
        <f>[1]Database!$A4841</f>
        <v>CLB-90HB-4</v>
      </c>
      <c r="J4841" s="329" t="str">
        <f ca="1">IFERROR(VLOOKUP(ROWS($J$2:J4841),$A$2:$B$7000,2,0),"")</f>
        <v>CLH-90T-6</v>
      </c>
    </row>
    <row r="4842" spans="1:10">
      <c r="A4842" s="330">
        <f ca="1">IF(ISNUMBER(SEARCH($L$2,[1]Database!$A4842)),MAX($A$1:A4841)+1,0)</f>
        <v>4837</v>
      </c>
      <c r="B4842" s="625" t="str">
        <f>[1]Database!$A4842</f>
        <v>CLB-90HB</v>
      </c>
      <c r="J4842" s="329" t="str">
        <f ca="1">IFERROR(VLOOKUP(ROWS($J$2:J4842),$A$2:$B$7000,2,0),"")</f>
        <v>CLH-90T</v>
      </c>
    </row>
    <row r="4843" spans="1:10">
      <c r="A4843" s="330">
        <f ca="1">IF(ISNUMBER(SEARCH($L$2,[1]Database!$A4843)),MAX($A$1:A4842)+1,0)</f>
        <v>4838</v>
      </c>
      <c r="B4843" s="625" t="str">
        <f>[1]Database!$A4843</f>
        <v>CLB-90HB-W24</v>
      </c>
      <c r="J4843" s="329" t="str">
        <f ca="1">IFERROR(VLOOKUP(ROWS($J$2:J4843),$A$2:$B$7000,2,0),"")</f>
        <v>PD-915RV-RN</v>
      </c>
    </row>
    <row r="4844" spans="1:10">
      <c r="A4844" s="330">
        <f ca="1">IF(ISNUMBER(SEARCH($L$2,[1]Database!$A4844)),MAX($A$1:A4843)+1,0)</f>
        <v>4839</v>
      </c>
      <c r="B4844" s="625" t="str">
        <f>[1]Database!$A4844</f>
        <v>CLB-90HB-W18</v>
      </c>
      <c r="J4844" s="329" t="str">
        <f ca="1">IFERROR(VLOOKUP(ROWS($J$2:J4844),$A$2:$B$7000,2,0),"")</f>
        <v>RSH4S9-LCD</v>
      </c>
    </row>
    <row r="4845" spans="1:10">
      <c r="A4845" s="330">
        <f ca="1">IF(ISNUMBER(SEARCH($L$2,[1]Database!$A4845)),MAX($A$1:A4844)+1,0)</f>
        <v>4840</v>
      </c>
      <c r="B4845" s="625" t="str">
        <f>[1]Database!$A4845</f>
        <v>CLH-90T-6</v>
      </c>
      <c r="J4845" s="329" t="str">
        <f ca="1">IFERROR(VLOOKUP(ROWS($J$2:J4845),$A$2:$B$7000,2,0),"")</f>
        <v>RSH4A9-LCD</v>
      </c>
    </row>
    <row r="4846" spans="1:10">
      <c r="A4846" s="330">
        <f ca="1">IF(ISNUMBER(SEARCH($L$2,[1]Database!$A4846)),MAX($A$1:A4845)+1,0)</f>
        <v>4841</v>
      </c>
      <c r="B4846" s="625" t="str">
        <f>[1]Database!$A4846</f>
        <v>CLH-90T</v>
      </c>
      <c r="J4846" s="329" t="str">
        <f ca="1">IFERROR(VLOOKUP(ROWS($J$2:J4846),$A$2:$B$7000,2,0),"")</f>
        <v>EWR-8-22SD</v>
      </c>
    </row>
    <row r="4847" spans="1:10">
      <c r="A4847" s="330">
        <f ca="1">IF(ISNUMBER(SEARCH($L$2,[1]Database!$A4847)),MAX($A$1:A4846)+1,0)</f>
        <v>4842</v>
      </c>
      <c r="B4847" s="625" t="str">
        <f>[1]Database!$A4847</f>
        <v>PD-915RV-RN</v>
      </c>
      <c r="J4847" s="329" t="str">
        <f ca="1">IFERROR(VLOOKUP(ROWS($J$2:J4847),$A$2:$B$7000,2,0),"")</f>
        <v>EWR-8-22</v>
      </c>
    </row>
    <row r="4848" spans="1:10">
      <c r="A4848" s="330">
        <f ca="1">IF(ISNUMBER(SEARCH($L$2,[1]Database!$A4848)),MAX($A$1:A4847)+1,0)</f>
        <v>4843</v>
      </c>
      <c r="B4848" s="625" t="str">
        <f>[1]Database!$A4848</f>
        <v>RSH4S9-LCD</v>
      </c>
      <c r="J4848" s="329" t="str">
        <f ca="1">IFERROR(VLOOKUP(ROWS($J$2:J4848),$A$2:$B$7000,2,0),"")</f>
        <v>EWR-8-17SD</v>
      </c>
    </row>
    <row r="4849" spans="1:10">
      <c r="A4849" s="330">
        <f ca="1">IF(ISNUMBER(SEARCH($L$2,[1]Database!$A4849)),MAX($A$1:A4848)+1,0)</f>
        <v>4844</v>
      </c>
      <c r="B4849" s="625" t="str">
        <f>[1]Database!$A4849</f>
        <v>RSH4A9-LCD</v>
      </c>
      <c r="J4849" s="329" t="str">
        <f ca="1">IFERROR(VLOOKUP(ROWS($J$2:J4849),$A$2:$B$7000,2,0),"")</f>
        <v>EWR-8-17</v>
      </c>
    </row>
    <row r="4850" spans="1:10">
      <c r="A4850" s="330">
        <f ca="1">IF(ISNUMBER(SEARCH($L$2,[1]Database!$A4850)),MAX($A$1:A4849)+1,0)</f>
        <v>4845</v>
      </c>
      <c r="B4850" s="625" t="str">
        <f>[1]Database!$A4850</f>
        <v>EWR-8-22SD</v>
      </c>
      <c r="J4850" s="329" t="str">
        <f ca="1">IFERROR(VLOOKUP(ROWS($J$2:J4850),$A$2:$B$7000,2,0),"")</f>
        <v>MBRK8-22</v>
      </c>
    </row>
    <row r="4851" spans="1:10">
      <c r="A4851" s="330">
        <f ca="1">IF(ISNUMBER(SEARCH($L$2,[1]Database!$A4851)),MAX($A$1:A4850)+1,0)</f>
        <v>4846</v>
      </c>
      <c r="B4851" s="625" t="str">
        <f>[1]Database!$A4851</f>
        <v>EWR-8-22</v>
      </c>
      <c r="J4851" s="329" t="str">
        <f ca="1">IFERROR(VLOOKUP(ROWS($J$2:J4851),$A$2:$B$7000,2,0),"")</f>
        <v>BRK8-22</v>
      </c>
    </row>
    <row r="4852" spans="1:10">
      <c r="A4852" s="330">
        <f ca="1">IF(ISNUMBER(SEARCH($L$2,[1]Database!$A4852)),MAX($A$1:A4851)+1,0)</f>
        <v>4847</v>
      </c>
      <c r="B4852" s="625" t="str">
        <f>[1]Database!$A4852</f>
        <v>EWR-8-17SD</v>
      </c>
      <c r="J4852" s="329" t="str">
        <f ca="1">IFERROR(VLOOKUP(ROWS($J$2:J4852),$A$2:$B$7000,2,0),"")</f>
        <v>MBRK8</v>
      </c>
    </row>
    <row r="4853" spans="1:10">
      <c r="A4853" s="330">
        <f ca="1">IF(ISNUMBER(SEARCH($L$2,[1]Database!$A4853)),MAX($A$1:A4852)+1,0)</f>
        <v>4848</v>
      </c>
      <c r="B4853" s="625" t="str">
        <f>[1]Database!$A4853</f>
        <v>EWR-8-17</v>
      </c>
      <c r="J4853" s="329" t="str">
        <f ca="1">IFERROR(VLOOKUP(ROWS($J$2:J4853),$A$2:$B$7000,2,0),"")</f>
        <v>BRK8</v>
      </c>
    </row>
    <row r="4854" spans="1:10">
      <c r="A4854" s="330">
        <f ca="1">IF(ISNUMBER(SEARCH($L$2,[1]Database!$A4854)),MAX($A$1:A4853)+1,0)</f>
        <v>4849</v>
      </c>
      <c r="B4854" s="625" t="str">
        <f>[1]Database!$A4854</f>
        <v>MBRK8-22</v>
      </c>
      <c r="J4854" s="329" t="str">
        <f ca="1">IFERROR(VLOOKUP(ROWS($J$2:J4854),$A$2:$B$7000,2,0),"")</f>
        <v>RK8</v>
      </c>
    </row>
    <row r="4855" spans="1:10">
      <c r="A4855" s="330">
        <f ca="1">IF(ISNUMBER(SEARCH($L$2,[1]Database!$A4855)),MAX($A$1:A4854)+1,0)</f>
        <v>4850</v>
      </c>
      <c r="B4855" s="625" t="str">
        <f>[1]Database!$A4855</f>
        <v>BRK8-22</v>
      </c>
      <c r="J4855" s="329" t="str">
        <f ca="1">IFERROR(VLOOKUP(ROWS($J$2:J4855),$A$2:$B$7000,2,0),"")</f>
        <v>OBRK8</v>
      </c>
    </row>
    <row r="4856" spans="1:10">
      <c r="A4856" s="330">
        <f ca="1">IF(ISNUMBER(SEARCH($L$2,[1]Database!$A4856)),MAX($A$1:A4855)+1,0)</f>
        <v>4851</v>
      </c>
      <c r="B4856" s="625" t="str">
        <f>[1]Database!$A4856</f>
        <v>MBRK8</v>
      </c>
      <c r="J4856" s="329" t="str">
        <f ca="1">IFERROR(VLOOKUP(ROWS($J$2:J4856),$A$2:$B$7000,2,0),"")</f>
        <v>RK-RR8</v>
      </c>
    </row>
    <row r="4857" spans="1:10">
      <c r="A4857" s="330">
        <f ca="1">IF(ISNUMBER(SEARCH($L$2,[1]Database!$A4857)),MAX($A$1:A4856)+1,0)</f>
        <v>4852</v>
      </c>
      <c r="B4857" s="625" t="str">
        <f>[1]Database!$A4857</f>
        <v>BRK8</v>
      </c>
      <c r="J4857" s="329" t="str">
        <f ca="1">IFERROR(VLOOKUP(ROWS($J$2:J4857),$A$2:$B$7000,2,0),"")</f>
        <v>CFR-8-18</v>
      </c>
    </row>
    <row r="4858" spans="1:10">
      <c r="A4858" s="330">
        <f ca="1">IF(ISNUMBER(SEARCH($L$2,[1]Database!$A4858)),MAX($A$1:A4857)+1,0)</f>
        <v>4853</v>
      </c>
      <c r="B4858" s="625" t="str">
        <f>[1]Database!$A4858</f>
        <v>RK8</v>
      </c>
      <c r="J4858" s="329" t="str">
        <f ca="1">IFERROR(VLOOKUP(ROWS($J$2:J4858),$A$2:$B$7000,2,0),"")</f>
        <v>CFR-8-16</v>
      </c>
    </row>
    <row r="4859" spans="1:10">
      <c r="A4859" s="330">
        <f ca="1">IF(ISNUMBER(SEARCH($L$2,[1]Database!$A4859)),MAX($A$1:A4858)+1,0)</f>
        <v>4854</v>
      </c>
      <c r="B4859" s="625" t="str">
        <f>[1]Database!$A4859</f>
        <v>OBRK8</v>
      </c>
      <c r="J4859" s="329" t="str">
        <f ca="1">IFERROR(VLOOKUP(ROWS($J$2:J4859),$A$2:$B$7000,2,0),"")</f>
        <v>HRF-814</v>
      </c>
    </row>
    <row r="4860" spans="1:10">
      <c r="A4860" s="330">
        <f ca="1">IF(ISNUMBER(SEARCH($L$2,[1]Database!$A4860)),MAX($A$1:A4859)+1,0)</f>
        <v>4855</v>
      </c>
      <c r="B4860" s="625" t="str">
        <f>[1]Database!$A4860</f>
        <v>RK-RR8</v>
      </c>
      <c r="J4860" s="329" t="str">
        <f ca="1">IFERROR(VLOOKUP(ROWS($J$2:J4860),$A$2:$B$7000,2,0),"")</f>
        <v>WM-8-18</v>
      </c>
    </row>
    <row r="4861" spans="1:10">
      <c r="A4861" s="330">
        <f ca="1">IF(ISNUMBER(SEARCH($L$2,[1]Database!$A4861)),MAX($A$1:A4860)+1,0)</f>
        <v>4856</v>
      </c>
      <c r="B4861" s="625" t="str">
        <f>[1]Database!$A4861</f>
        <v>CFR-8-18</v>
      </c>
      <c r="J4861" s="329" t="str">
        <f ca="1">IFERROR(VLOOKUP(ROWS($J$2:J4861),$A$2:$B$7000,2,0),"")</f>
        <v>WM-8-12</v>
      </c>
    </row>
    <row r="4862" spans="1:10">
      <c r="A4862" s="330">
        <f ca="1">IF(ISNUMBER(SEARCH($L$2,[1]Database!$A4862)),MAX($A$1:A4861)+1,0)</f>
        <v>4857</v>
      </c>
      <c r="B4862" s="625" t="str">
        <f>[1]Database!$A4862</f>
        <v>CFR-8-16</v>
      </c>
      <c r="J4862" s="329" t="str">
        <f ca="1">IFERROR(VLOOKUP(ROWS($J$2:J4862),$A$2:$B$7000,2,0),"")</f>
        <v>VSDR-8</v>
      </c>
    </row>
    <row r="4863" spans="1:10">
      <c r="A4863" s="330">
        <f ca="1">IF(ISNUMBER(SEARCH($L$2,[1]Database!$A4863)),MAX($A$1:A4862)+1,0)</f>
        <v>4858</v>
      </c>
      <c r="B4863" s="625" t="str">
        <f>[1]Database!$A4863</f>
        <v>HRF-814</v>
      </c>
      <c r="J4863" s="329" t="str">
        <f ca="1">IFERROR(VLOOKUP(ROWS($J$2:J4863),$A$2:$B$7000,2,0),"")</f>
        <v>SFACE8</v>
      </c>
    </row>
    <row r="4864" spans="1:10">
      <c r="A4864" s="330">
        <f ca="1">IF(ISNUMBER(SEARCH($L$2,[1]Database!$A4864)),MAX($A$1:A4863)+1,0)</f>
        <v>4859</v>
      </c>
      <c r="B4864" s="625" t="str">
        <f>[1]Database!$A4864</f>
        <v>WM-8-18</v>
      </c>
      <c r="J4864" s="329" t="str">
        <f ca="1">IFERROR(VLOOKUP(ROWS($J$2:J4864),$A$2:$B$7000,2,0),"")</f>
        <v>FD-8</v>
      </c>
    </row>
    <row r="4865" spans="1:10">
      <c r="A4865" s="330">
        <f ca="1">IF(ISNUMBER(SEARCH($L$2,[1]Database!$A4865)),MAX($A$1:A4864)+1,0)</f>
        <v>4860</v>
      </c>
      <c r="B4865" s="625" t="str">
        <f>[1]Database!$A4865</f>
        <v>WM-8-12</v>
      </c>
      <c r="J4865" s="329" t="str">
        <f ca="1">IFERROR(VLOOKUP(ROWS($J$2:J4865),$A$2:$B$7000,2,0),"")</f>
        <v>EVFD-8</v>
      </c>
    </row>
    <row r="4866" spans="1:10">
      <c r="A4866" s="330">
        <f ca="1">IF(ISNUMBER(SEARCH($L$2,[1]Database!$A4866)),MAX($A$1:A4865)+1,0)</f>
        <v>4861</v>
      </c>
      <c r="B4866" s="625" t="str">
        <f>[1]Database!$A4866</f>
        <v>VSDR-8</v>
      </c>
      <c r="J4866" s="329" t="str">
        <f ca="1">IFERROR(VLOOKUP(ROWS($J$2:J4866),$A$2:$B$7000,2,0),"")</f>
        <v>RK-RAP8-MP</v>
      </c>
    </row>
    <row r="4867" spans="1:10">
      <c r="A4867" s="330">
        <f ca="1">IF(ISNUMBER(SEARCH($L$2,[1]Database!$A4867)),MAX($A$1:A4866)+1,0)</f>
        <v>4862</v>
      </c>
      <c r="B4867" s="625" t="str">
        <f>[1]Database!$A4867</f>
        <v>SFACE8</v>
      </c>
      <c r="J4867" s="329" t="str">
        <f ca="1">IFERROR(VLOOKUP(ROWS($J$2:J4867),$A$2:$B$7000,2,0),"")</f>
        <v>RK-RAP8</v>
      </c>
    </row>
    <row r="4868" spans="1:10">
      <c r="A4868" s="330">
        <f ca="1">IF(ISNUMBER(SEARCH($L$2,[1]Database!$A4868)),MAX($A$1:A4867)+1,0)</f>
        <v>4863</v>
      </c>
      <c r="B4868" s="625" t="str">
        <f>[1]Database!$A4868</f>
        <v>FD-8</v>
      </c>
      <c r="J4868" s="329" t="str">
        <f ca="1">IFERROR(VLOOKUP(ROWS($J$2:J4868),$A$2:$B$7000,2,0),"")</f>
        <v>DWR-RR8</v>
      </c>
    </row>
    <row r="4869" spans="1:10">
      <c r="A4869" s="330">
        <f ca="1">IF(ISNUMBER(SEARCH($L$2,[1]Database!$A4869)),MAX($A$1:A4868)+1,0)</f>
        <v>4864</v>
      </c>
      <c r="B4869" s="625" t="str">
        <f>[1]Database!$A4869</f>
        <v>EVFD-8</v>
      </c>
      <c r="J4869" s="329" t="str">
        <f ca="1">IFERROR(VLOOKUP(ROWS($J$2:J4869),$A$2:$B$7000,2,0),"")</f>
        <v>PPM-DO8</v>
      </c>
    </row>
    <row r="4870" spans="1:10">
      <c r="A4870" s="330">
        <f ca="1">IF(ISNUMBER(SEARCH($L$2,[1]Database!$A4870)),MAX($A$1:A4869)+1,0)</f>
        <v>4865</v>
      </c>
      <c r="B4870" s="625" t="str">
        <f>[1]Database!$A4870</f>
        <v>RK-RAP8-MP</v>
      </c>
      <c r="J4870" s="329" t="str">
        <f ca="1">IFERROR(VLOOKUP(ROWS($J$2:J4870),$A$2:$B$7000,2,0),"")</f>
        <v>PSDR-8</v>
      </c>
    </row>
    <row r="4871" spans="1:10">
      <c r="A4871" s="330">
        <f ca="1">IF(ISNUMBER(SEARCH($L$2,[1]Database!$A4871)),MAX($A$1:A4870)+1,0)</f>
        <v>4866</v>
      </c>
      <c r="B4871" s="625" t="str">
        <f>[1]Database!$A4871</f>
        <v>RK-RAP8</v>
      </c>
      <c r="J4871" s="329" t="str">
        <f ca="1">IFERROR(VLOOKUP(ROWS($J$2:J4871),$A$2:$B$7000,2,0),"")</f>
        <v>PFD-8</v>
      </c>
    </row>
    <row r="4872" spans="1:10">
      <c r="A4872" s="330">
        <f ca="1">IF(ISNUMBER(SEARCH($L$2,[1]Database!$A4872)),MAX($A$1:A4871)+1,0)</f>
        <v>4867</v>
      </c>
      <c r="B4872" s="625" t="str">
        <f>[1]Database!$A4872</f>
        <v>DWR-RR8</v>
      </c>
      <c r="J4872" s="329" t="str">
        <f ca="1">IFERROR(VLOOKUP(ROWS($J$2:J4872),$A$2:$B$7000,2,0),"")</f>
        <v>PPM-8-18</v>
      </c>
    </row>
    <row r="4873" spans="1:10">
      <c r="A4873" s="330">
        <f ca="1">IF(ISNUMBER(SEARCH($L$2,[1]Database!$A4873)),MAX($A$1:A4872)+1,0)</f>
        <v>4868</v>
      </c>
      <c r="B4873" s="625" t="str">
        <f>[1]Database!$A4873</f>
        <v>PPM-DO8</v>
      </c>
      <c r="J4873" s="329" t="str">
        <f ca="1">IFERROR(VLOOKUP(ROWS($J$2:J4873),$A$2:$B$7000,2,0),"")</f>
        <v>PPM-8-12</v>
      </c>
    </row>
    <row r="4874" spans="1:10">
      <c r="A4874" s="330">
        <f ca="1">IF(ISNUMBER(SEARCH($L$2,[1]Database!$A4874)),MAX($A$1:A4873)+1,0)</f>
        <v>4869</v>
      </c>
      <c r="B4874" s="625" t="str">
        <f>[1]Database!$A4874</f>
        <v>PSDR-8</v>
      </c>
      <c r="J4874" s="329" t="str">
        <f ca="1">IFERROR(VLOOKUP(ROWS($J$2:J4874),$A$2:$B$7000,2,0),"")</f>
        <v>WRS-8</v>
      </c>
    </row>
    <row r="4875" spans="1:10">
      <c r="A4875" s="330">
        <f ca="1">IF(ISNUMBER(SEARCH($L$2,[1]Database!$A4875)),MAX($A$1:A4874)+1,0)</f>
        <v>4870</v>
      </c>
      <c r="B4875" s="625" t="str">
        <f>[1]Database!$A4875</f>
        <v>PFD-8</v>
      </c>
      <c r="J4875" s="329" t="str">
        <f ca="1">IFERROR(VLOOKUP(ROWS($J$2:J4875),$A$2:$B$7000,2,0),"")</f>
        <v>WRP-8</v>
      </c>
    </row>
    <row r="4876" spans="1:10">
      <c r="A4876" s="330">
        <f ca="1">IF(ISNUMBER(SEARCH($L$2,[1]Database!$A4876)),MAX($A$1:A4875)+1,0)</f>
        <v>4871</v>
      </c>
      <c r="B4876" s="625" t="str">
        <f>[1]Database!$A4876</f>
        <v>PPM-8-18</v>
      </c>
      <c r="J4876" s="329" t="str">
        <f ca="1">IFERROR(VLOOKUP(ROWS($J$2:J4876),$A$2:$B$7000,2,0),"")</f>
        <v>SECL-8</v>
      </c>
    </row>
    <row r="4877" spans="1:10">
      <c r="A4877" s="330">
        <f ca="1">IF(ISNUMBER(SEARCH($L$2,[1]Database!$A4877)),MAX($A$1:A4876)+1,0)</f>
        <v>4872</v>
      </c>
      <c r="B4877" s="625" t="str">
        <f>[1]Database!$A4877</f>
        <v>PPM-8-12</v>
      </c>
      <c r="J4877" s="329" t="str">
        <f ca="1">IFERROR(VLOOKUP(ROWS($J$2:J4877),$A$2:$B$7000,2,0),"")</f>
        <v>RK-GD8</v>
      </c>
    </row>
    <row r="4878" spans="1:10">
      <c r="A4878" s="330">
        <f ca="1">IF(ISNUMBER(SEARCH($L$2,[1]Database!$A4878)),MAX($A$1:A4877)+1,0)</f>
        <v>4873</v>
      </c>
      <c r="B4878" s="625" t="str">
        <f>[1]Database!$A4878</f>
        <v>WRS-8</v>
      </c>
      <c r="J4878" s="329" t="str">
        <f ca="1">IFERROR(VLOOKUP(ROWS($J$2:J4878),$A$2:$B$7000,2,0),"")</f>
        <v>TD8FLK</v>
      </c>
    </row>
    <row r="4879" spans="1:10">
      <c r="A4879" s="330">
        <f ca="1">IF(ISNUMBER(SEARCH($L$2,[1]Database!$A4879)),MAX($A$1:A4878)+1,0)</f>
        <v>4874</v>
      </c>
      <c r="B4879" s="625" t="str">
        <f>[1]Database!$A4879</f>
        <v>WRP-8</v>
      </c>
      <c r="J4879" s="329" t="str">
        <f ca="1">IFERROR(VLOOKUP(ROWS($J$2:J4879),$A$2:$B$7000,2,0),"")</f>
        <v>DR-8</v>
      </c>
    </row>
    <row r="4880" spans="1:10">
      <c r="A4880" s="330">
        <f ca="1">IF(ISNUMBER(SEARCH($L$2,[1]Database!$A4880)),MAX($A$1:A4879)+1,0)</f>
        <v>4875</v>
      </c>
      <c r="B4880" s="625" t="str">
        <f>[1]Database!$A4880</f>
        <v>SECL-8</v>
      </c>
      <c r="J4880" s="329" t="str">
        <f ca="1">IFERROR(VLOOKUP(ROWS($J$2:J4880),$A$2:$B$7000,2,0),"")</f>
        <v>DT8PS</v>
      </c>
    </row>
    <row r="4881" spans="1:10">
      <c r="A4881" s="330">
        <f ca="1">IF(ISNUMBER(SEARCH($L$2,[1]Database!$A4881)),MAX($A$1:A4880)+1,0)</f>
        <v>4876</v>
      </c>
      <c r="B4881" s="625" t="str">
        <f>[1]Database!$A4881</f>
        <v>RK-GD8</v>
      </c>
      <c r="J4881" s="329" t="str">
        <f ca="1">IFERROR(VLOOKUP(ROWS($J$2:J4881),$A$2:$B$7000,2,0),"")</f>
        <v>DT8HM</v>
      </c>
    </row>
    <row r="4882" spans="1:10">
      <c r="A4882" s="330">
        <f ca="1">IF(ISNUMBER(SEARCH($L$2,[1]Database!$A4882)),MAX($A$1:A4881)+1,0)</f>
        <v>4877</v>
      </c>
      <c r="B4882" s="625" t="str">
        <f>[1]Database!$A4882</f>
        <v>TD8FLK</v>
      </c>
      <c r="J4882" s="329" t="str">
        <f ca="1">IFERROR(VLOOKUP(ROWS($J$2:J4882),$A$2:$B$7000,2,0),"")</f>
        <v>DT8DC</v>
      </c>
    </row>
    <row r="4883" spans="1:10">
      <c r="A4883" s="330">
        <f ca="1">IF(ISNUMBER(SEARCH($L$2,[1]Database!$A4883)),MAX($A$1:A4882)+1,0)</f>
        <v>4878</v>
      </c>
      <c r="B4883" s="625" t="str">
        <f>[1]Database!$A4883</f>
        <v>DR-8</v>
      </c>
      <c r="J4883" s="329" t="str">
        <f ca="1">IFERROR(VLOOKUP(ROWS($J$2:J4883),$A$2:$B$7000,2,0),"")</f>
        <v>AFACE8</v>
      </c>
    </row>
    <row r="4884" spans="1:10">
      <c r="A4884" s="330">
        <f ca="1">IF(ISNUMBER(SEARCH($L$2,[1]Database!$A4884)),MAX($A$1:A4883)+1,0)</f>
        <v>4879</v>
      </c>
      <c r="B4884" s="625" t="str">
        <f>[1]Database!$A4884</f>
        <v>DT8PS</v>
      </c>
      <c r="J4884" s="329" t="str">
        <f ca="1">IFERROR(VLOOKUP(ROWS($J$2:J4884),$A$2:$B$7000,2,0),"")</f>
        <v>HPM-8-915</v>
      </c>
    </row>
    <row r="4885" spans="1:10">
      <c r="A4885" s="330">
        <f ca="1">IF(ISNUMBER(SEARCH($L$2,[1]Database!$A4885)),MAX($A$1:A4884)+1,0)</f>
        <v>4880</v>
      </c>
      <c r="B4885" s="625" t="str">
        <f>[1]Database!$A4885</f>
        <v>DT8HM</v>
      </c>
      <c r="J4885" s="329" t="str">
        <f ca="1">IFERROR(VLOOKUP(ROWS($J$2:J4885),$A$2:$B$7000,2,0),"")</f>
        <v>PDLT-815RVA</v>
      </c>
    </row>
    <row r="4886" spans="1:10">
      <c r="A4886" s="330">
        <f ca="1">IF(ISNUMBER(SEARCH($L$2,[1]Database!$A4886)),MAX($A$1:A4885)+1,0)</f>
        <v>4881</v>
      </c>
      <c r="B4886" s="625" t="str">
        <f>[1]Database!$A4886</f>
        <v>DT8DC</v>
      </c>
      <c r="J4886" s="329" t="str">
        <f ca="1">IFERROR(VLOOKUP(ROWS($J$2:J4886),$A$2:$B$7000,2,0),"")</f>
        <v>PDLT-815RV-RN</v>
      </c>
    </row>
    <row r="4887" spans="1:10">
      <c r="A4887" s="330">
        <f ca="1">IF(ISNUMBER(SEARCH($L$2,[1]Database!$A4887)),MAX($A$1:A4886)+1,0)</f>
        <v>4882</v>
      </c>
      <c r="B4887" s="625" t="str">
        <f>[1]Database!$A4887</f>
        <v>AFACE8</v>
      </c>
      <c r="J4887" s="329" t="str">
        <f ca="1">IFERROR(VLOOKUP(ROWS($J$2:J4887),$A$2:$B$7000,2,0),"")</f>
        <v>8ATBK</v>
      </c>
    </row>
    <row r="4888" spans="1:10">
      <c r="A4888" s="330">
        <f ca="1">IF(ISNUMBER(SEARCH($L$2,[1]Database!$A4888)),MAX($A$1:A4887)+1,0)</f>
        <v>4883</v>
      </c>
      <c r="B4888" s="625" t="str">
        <f>[1]Database!$A4888</f>
        <v>HPM-8-915</v>
      </c>
      <c r="J4888" s="329" t="str">
        <f ca="1">IFERROR(VLOOKUP(ROWS($J$2:J4888),$A$2:$B$7000,2,0),"")</f>
        <v>8ATCPBK</v>
      </c>
    </row>
    <row r="4889" spans="1:10">
      <c r="A4889" s="330">
        <f ca="1">IF(ISNUMBER(SEARCH($L$2,[1]Database!$A4889)),MAX($A$1:A4888)+1,0)</f>
        <v>4884</v>
      </c>
      <c r="B4889" s="625" t="str">
        <f>[1]Database!$A4889</f>
        <v>PDLT-815RVA</v>
      </c>
      <c r="J4889" s="329" t="str">
        <f ca="1">IFERROR(VLOOKUP(ROWS($J$2:J4889),$A$2:$B$7000,2,0),"")</f>
        <v>8ATCPNK</v>
      </c>
    </row>
    <row r="4890" spans="1:10">
      <c r="A4890" s="330">
        <f ca="1">IF(ISNUMBER(SEARCH($L$2,[1]Database!$A4890)),MAX($A$1:A4889)+1,0)</f>
        <v>4885</v>
      </c>
      <c r="B4890" s="625" t="str">
        <f>[1]Database!$A4890</f>
        <v>PDLT-815RV-RN</v>
      </c>
      <c r="J4890" s="329" t="str">
        <f ca="1">IFERROR(VLOOKUP(ROWS($J$2:J4890),$A$2:$B$7000,2,0),"")</f>
        <v>ELUR+S12D-PS</v>
      </c>
    </row>
    <row r="4891" spans="1:10">
      <c r="A4891" s="330">
        <f ca="1">IF(ISNUMBER(SEARCH($L$2,[1]Database!$A4891)),MAX($A$1:A4890)+1,0)</f>
        <v>4886</v>
      </c>
      <c r="B4891" s="625" t="str">
        <f>[1]Database!$A4891</f>
        <v>8ATBK</v>
      </c>
      <c r="J4891" s="329" t="str">
        <f ca="1">IFERROR(VLOOKUP(ROWS($J$2:J4891),$A$2:$B$7000,2,0),"")</f>
        <v>ELUR+S12D-HM</v>
      </c>
    </row>
    <row r="4892" spans="1:10">
      <c r="A4892" s="330">
        <f ca="1">IF(ISNUMBER(SEARCH($L$2,[1]Database!$A4892)),MAX($A$1:A4891)+1,0)</f>
        <v>4887</v>
      </c>
      <c r="B4892" s="625" t="str">
        <f>[1]Database!$A4892</f>
        <v>8ATCPBK</v>
      </c>
      <c r="J4892" s="329" t="str">
        <f ca="1">IFERROR(VLOOKUP(ROWS($J$2:J4892),$A$2:$B$7000,2,0),"")</f>
        <v>ELUR+S12D-DC</v>
      </c>
    </row>
    <row r="4893" spans="1:10">
      <c r="A4893" s="330">
        <f ca="1">IF(ISNUMBER(SEARCH($L$2,[1]Database!$A4893)),MAX($A$1:A4892)+1,0)</f>
        <v>4888</v>
      </c>
      <c r="B4893" s="625" t="str">
        <f>[1]Database!$A4893</f>
        <v>8ATCPNK</v>
      </c>
      <c r="J4893" s="329" t="str">
        <f ca="1">IFERROR(VLOOKUP(ROWS($J$2:J4893),$A$2:$B$7000,2,0),"")</f>
        <v>ELUR+D12D-PS</v>
      </c>
    </row>
    <row r="4894" spans="1:10">
      <c r="A4894" s="330">
        <f ca="1">IF(ISNUMBER(SEARCH($L$2,[1]Database!$A4894)),MAX($A$1:A4893)+1,0)</f>
        <v>4889</v>
      </c>
      <c r="B4894" s="625" t="str">
        <f>[1]Database!$A4894</f>
        <v>ELUR+S12D-PS</v>
      </c>
      <c r="J4894" s="329" t="str">
        <f ca="1">IFERROR(VLOOKUP(ROWS($J$2:J4894),$A$2:$B$7000,2,0),"")</f>
        <v>ELUR+D12D-DC</v>
      </c>
    </row>
    <row r="4895" spans="1:10">
      <c r="A4895" s="330">
        <f ca="1">IF(ISNUMBER(SEARCH($L$2,[1]Database!$A4895)),MAX($A$1:A4894)+1,0)</f>
        <v>4890</v>
      </c>
      <c r="B4895" s="625" t="str">
        <f>[1]Database!$A4895</f>
        <v>ELUR+S12D-HM</v>
      </c>
      <c r="J4895" s="329" t="str">
        <f ca="1">IFERROR(VLOOKUP(ROWS($J$2:J4895),$A$2:$B$7000,2,0),"")</f>
        <v>ELUR+D12D-HM</v>
      </c>
    </row>
    <row r="4896" spans="1:10">
      <c r="A4896" s="330">
        <f ca="1">IF(ISNUMBER(SEARCH($L$2,[1]Database!$A4896)),MAX($A$1:A4895)+1,0)</f>
        <v>4891</v>
      </c>
      <c r="B4896" s="625" t="str">
        <f>[1]Database!$A4896</f>
        <v>ELUR+S12D-DC</v>
      </c>
      <c r="J4896" s="329" t="str">
        <f ca="1">IFERROR(VLOOKUP(ROWS($J$2:J4896),$A$2:$B$7000,2,0),"")</f>
        <v>ELUR-PS</v>
      </c>
    </row>
    <row r="4897" spans="1:10">
      <c r="A4897" s="330">
        <f ca="1">IF(ISNUMBER(SEARCH($L$2,[1]Database!$A4897)),MAX($A$1:A4896)+1,0)</f>
        <v>4892</v>
      </c>
      <c r="B4897" s="625" t="str">
        <f>[1]Database!$A4897</f>
        <v>ELUR+D12D-PS</v>
      </c>
      <c r="J4897" s="329" t="str">
        <f ca="1">IFERROR(VLOOKUP(ROWS($J$2:J4897),$A$2:$B$7000,2,0),"")</f>
        <v>ELUR-HM</v>
      </c>
    </row>
    <row r="4898" spans="1:10">
      <c r="A4898" s="330">
        <f ca="1">IF(ISNUMBER(SEARCH($L$2,[1]Database!$A4898)),MAX($A$1:A4897)+1,0)</f>
        <v>4893</v>
      </c>
      <c r="B4898" s="625" t="str">
        <f>[1]Database!$A4898</f>
        <v>ELUR+D12D-DC</v>
      </c>
      <c r="J4898" s="329" t="str">
        <f ca="1">IFERROR(VLOOKUP(ROWS($J$2:J4898),$A$2:$B$7000,2,0),"")</f>
        <v>ELUR-DC</v>
      </c>
    </row>
    <row r="4899" spans="1:10">
      <c r="A4899" s="330">
        <f ca="1">IF(ISNUMBER(SEARCH($L$2,[1]Database!$A4899)),MAX($A$1:A4898)+1,0)</f>
        <v>4894</v>
      </c>
      <c r="B4899" s="625" t="str">
        <f>[1]Database!$A4899</f>
        <v>ELUR+D12D-HM</v>
      </c>
      <c r="J4899" s="329" t="str">
        <f ca="1">IFERROR(VLOOKUP(ROWS($J$2:J4899),$A$2:$B$7000,2,0),"")</f>
        <v>EL-PS</v>
      </c>
    </row>
    <row r="4900" spans="1:10">
      <c r="A4900" s="330">
        <f ca="1">IF(ISNUMBER(SEARCH($L$2,[1]Database!$A4900)),MAX($A$1:A4899)+1,0)</f>
        <v>4895</v>
      </c>
      <c r="B4900" s="625" t="str">
        <f>[1]Database!$A4900</f>
        <v>ELUR-PS</v>
      </c>
      <c r="J4900" s="329" t="str">
        <f ca="1">IFERROR(VLOOKUP(ROWS($J$2:J4900),$A$2:$B$7000,2,0),"")</f>
        <v>EL-HM</v>
      </c>
    </row>
    <row r="4901" spans="1:10">
      <c r="A4901" s="330">
        <f ca="1">IF(ISNUMBER(SEARCH($L$2,[1]Database!$A4901)),MAX($A$1:A4900)+1,0)</f>
        <v>4896</v>
      </c>
      <c r="B4901" s="625" t="str">
        <f>[1]Database!$A4901</f>
        <v>ELUR-HM</v>
      </c>
      <c r="J4901" s="329" t="str">
        <f ca="1">IFERROR(VLOOKUP(ROWS($J$2:J4901),$A$2:$B$7000,2,0),"")</f>
        <v>EL-DC</v>
      </c>
    </row>
    <row r="4902" spans="1:10">
      <c r="A4902" s="330">
        <f ca="1">IF(ISNUMBER(SEARCH($L$2,[1]Database!$A4902)),MAX($A$1:A4901)+1,0)</f>
        <v>4897</v>
      </c>
      <c r="B4902" s="625" t="str">
        <f>[1]Database!$A4902</f>
        <v>ELUR-DC</v>
      </c>
      <c r="J4902" s="329" t="str">
        <f ca="1">IFERROR(VLOOKUP(ROWS($J$2:J4902),$A$2:$B$7000,2,0),"")</f>
        <v>T-80X6</v>
      </c>
    </row>
    <row r="4903" spans="1:10">
      <c r="A4903" s="330">
        <f ca="1">IF(ISNUMBER(SEARCH($L$2,[1]Database!$A4903)),MAX($A$1:A4902)+1,0)</f>
        <v>4898</v>
      </c>
      <c r="B4903" s="625" t="str">
        <f>[1]Database!$A4903</f>
        <v>EL-PS</v>
      </c>
      <c r="J4903" s="329" t="str">
        <f ca="1">IFERROR(VLOOKUP(ROWS($J$2:J4903),$A$2:$B$7000,2,0),"")</f>
        <v>EFB8S</v>
      </c>
    </row>
    <row r="4904" spans="1:10">
      <c r="A4904" s="330">
        <f ca="1">IF(ISNUMBER(SEARCH($L$2,[1]Database!$A4904)),MAX($A$1:A4903)+1,0)</f>
        <v>4899</v>
      </c>
      <c r="B4904" s="625" t="str">
        <f>[1]Database!$A4904</f>
        <v>EL-HM</v>
      </c>
      <c r="J4904" s="329" t="str">
        <f ca="1">IFERROR(VLOOKUP(ROWS($J$2:J4904),$A$2:$B$7000,2,0),"")</f>
        <v>RSH4S8-LCD</v>
      </c>
    </row>
    <row r="4905" spans="1:10">
      <c r="A4905" s="330">
        <f ca="1">IF(ISNUMBER(SEARCH($L$2,[1]Database!$A4905)),MAX($A$1:A4904)+1,0)</f>
        <v>4900</v>
      </c>
      <c r="B4905" s="625" t="str">
        <f>[1]Database!$A4905</f>
        <v>EL-DC</v>
      </c>
      <c r="J4905" s="329" t="str">
        <f ca="1">IFERROR(VLOOKUP(ROWS($J$2:J4905),$A$2:$B$7000,2,0),"")</f>
        <v>CAP8</v>
      </c>
    </row>
    <row r="4906" spans="1:10">
      <c r="A4906" s="330">
        <f ca="1">IF(ISNUMBER(SEARCH($L$2,[1]Database!$A4906)),MAX($A$1:A4905)+1,0)</f>
        <v>4901</v>
      </c>
      <c r="B4906" s="625" t="str">
        <f>[1]Database!$A4906</f>
        <v>T-80X6</v>
      </c>
      <c r="J4906" s="329" t="str">
        <f ca="1">IFERROR(VLOOKUP(ROWS($J$2:J4906),$A$2:$B$7000,2,0),"")</f>
        <v>RSH4A8-LCD</v>
      </c>
    </row>
    <row r="4907" spans="1:10">
      <c r="A4907" s="330">
        <f ca="1">IF(ISNUMBER(SEARCH($L$2,[1]Database!$A4907)),MAX($A$1:A4906)+1,0)</f>
        <v>4902</v>
      </c>
      <c r="B4907" s="625" t="str">
        <f>[1]Database!$A4907</f>
        <v>EFB8S</v>
      </c>
      <c r="J4907" s="329" t="str">
        <f ca="1">IFERROR(VLOOKUP(ROWS($J$2:J4907),$A$2:$B$7000,2,0),"")</f>
        <v>DTRK-718</v>
      </c>
    </row>
    <row r="4908" spans="1:10">
      <c r="A4908" s="330">
        <f ca="1">IF(ISNUMBER(SEARCH($L$2,[1]Database!$A4908)),MAX($A$1:A4907)+1,0)</f>
        <v>4903</v>
      </c>
      <c r="B4908" s="625" t="str">
        <f>[1]Database!$A4908</f>
        <v>RSH4S8-LCD</v>
      </c>
      <c r="J4908" s="329" t="str">
        <f ca="1">IFERROR(VLOOKUP(ROWS($J$2:J4908),$A$2:$B$7000,2,0),"")</f>
        <v>SBX-7</v>
      </c>
    </row>
    <row r="4909" spans="1:10">
      <c r="A4909" s="330">
        <f ca="1">IF(ISNUMBER(SEARCH($L$2,[1]Database!$A4909)),MAX($A$1:A4908)+1,0)</f>
        <v>4904</v>
      </c>
      <c r="B4909" s="625" t="str">
        <f>[1]Database!$A4909</f>
        <v>CAP8</v>
      </c>
      <c r="J4909" s="329" t="str">
        <f ca="1">IFERROR(VLOOKUP(ROWS($J$2:J4909),$A$2:$B$7000,2,0),"")</f>
        <v>SFACE7</v>
      </c>
    </row>
    <row r="4910" spans="1:10">
      <c r="A4910" s="330">
        <f ca="1">IF(ISNUMBER(SEARCH($L$2,[1]Database!$A4910)),MAX($A$1:A4909)+1,0)</f>
        <v>4905</v>
      </c>
      <c r="B4910" s="625" t="str">
        <f>[1]Database!$A4910</f>
        <v>RSH4A8-LCD</v>
      </c>
      <c r="J4910" s="329" t="str">
        <f ca="1">IFERROR(VLOOKUP(ROWS($J$2:J4910),$A$2:$B$7000,2,0),"")</f>
        <v>DT-PVFD-7</v>
      </c>
    </row>
    <row r="4911" spans="1:10">
      <c r="A4911" s="330">
        <f ca="1">IF(ISNUMBER(SEARCH($L$2,[1]Database!$A4911)),MAX($A$1:A4910)+1,0)</f>
        <v>4906</v>
      </c>
      <c r="B4911" s="625" t="str">
        <f>[1]Database!$A4911</f>
        <v>DTRK-718</v>
      </c>
      <c r="J4911" s="329" t="str">
        <f ca="1">IFERROR(VLOOKUP(ROWS($J$2:J4911),$A$2:$B$7000,2,0),"")</f>
        <v>DT-VFD-7</v>
      </c>
    </row>
    <row r="4912" spans="1:10">
      <c r="A4912" s="330">
        <f ca="1">IF(ISNUMBER(SEARCH($L$2,[1]Database!$A4912)),MAX($A$1:A4911)+1,0)</f>
        <v>4907</v>
      </c>
      <c r="B4912" s="625" t="str">
        <f>[1]Database!$A4912</f>
        <v>SBX-7</v>
      </c>
      <c r="J4912" s="329" t="str">
        <f ca="1">IFERROR(VLOOKUP(ROWS($J$2:J4912),$A$2:$B$7000,2,0),"")</f>
        <v>DT-RAP7</v>
      </c>
    </row>
    <row r="4913" spans="1:10">
      <c r="A4913" s="330">
        <f ca="1">IF(ISNUMBER(SEARCH($L$2,[1]Database!$A4913)),MAX($A$1:A4912)+1,0)</f>
        <v>4908</v>
      </c>
      <c r="B4913" s="625" t="str">
        <f>[1]Database!$A4913</f>
        <v>SFACE7</v>
      </c>
      <c r="J4913" s="329" t="str">
        <f ca="1">IFERROR(VLOOKUP(ROWS($J$2:J4913),$A$2:$B$7000,2,0),"")</f>
        <v>CAP7</v>
      </c>
    </row>
    <row r="4914" spans="1:10">
      <c r="A4914" s="330">
        <f ca="1">IF(ISNUMBER(SEARCH($L$2,[1]Database!$A4914)),MAX($A$1:A4913)+1,0)</f>
        <v>4909</v>
      </c>
      <c r="B4914" s="625" t="str">
        <f>[1]Database!$A4914</f>
        <v>DT-PVFD-7</v>
      </c>
      <c r="J4914" s="329" t="str">
        <f ca="1">IFERROR(VLOOKUP(ROWS($J$2:J4914),$A$2:$B$7000,2,0),"")</f>
        <v>AFACE7</v>
      </c>
    </row>
    <row r="4915" spans="1:10">
      <c r="A4915" s="330">
        <f ca="1">IF(ISNUMBER(SEARCH($L$2,[1]Database!$A4915)),MAX($A$1:A4914)+1,0)</f>
        <v>4910</v>
      </c>
      <c r="B4915" s="625" t="str">
        <f>[1]Database!$A4915</f>
        <v>DT-VFD-7</v>
      </c>
      <c r="J4915" s="329" t="str">
        <f ca="1">IFERROR(VLOOKUP(ROWS($J$2:J4915),$A$2:$B$7000,2,0),"")</f>
        <v>LACE-44-OWP</v>
      </c>
    </row>
    <row r="4916" spans="1:10">
      <c r="A4916" s="330">
        <f ca="1">IF(ISNUMBER(SEARCH($L$2,[1]Database!$A4916)),MAX($A$1:A4915)+1,0)</f>
        <v>4911</v>
      </c>
      <c r="B4916" s="625" t="str">
        <f>[1]Database!$A4916</f>
        <v>DT-RAP7</v>
      </c>
      <c r="J4916" s="329" t="str">
        <f ca="1">IFERROR(VLOOKUP(ROWS($J$2:J4916),$A$2:$B$7000,2,0),"")</f>
        <v>LACE-44-OP</v>
      </c>
    </row>
    <row r="4917" spans="1:10">
      <c r="A4917" s="330">
        <f ca="1">IF(ISNUMBER(SEARCH($L$2,[1]Database!$A4917)),MAX($A$1:A4916)+1,0)</f>
        <v>4912</v>
      </c>
      <c r="B4917" s="625" t="str">
        <f>[1]Database!$A4917</f>
        <v>CAP7</v>
      </c>
      <c r="J4917" s="329" t="str">
        <f ca="1">IFERROR(VLOOKUP(ROWS($J$2:J4917),$A$2:$B$7000,2,0),"")</f>
        <v>J-72X6</v>
      </c>
    </row>
    <row r="4918" spans="1:10">
      <c r="A4918" s="330">
        <f ca="1">IF(ISNUMBER(SEARCH($L$2,[1]Database!$A4918)),MAX($A$1:A4917)+1,0)</f>
        <v>4913</v>
      </c>
      <c r="B4918" s="625" t="str">
        <f>[1]Database!$A4918</f>
        <v>AFACE7</v>
      </c>
      <c r="J4918" s="329" t="str">
        <f ca="1">IFERROR(VLOOKUP(ROWS($J$2:J4918),$A$2:$B$7000,2,0),"")</f>
        <v>LACE-40-OWP</v>
      </c>
    </row>
    <row r="4919" spans="1:10">
      <c r="A4919" s="330">
        <f ca="1">IF(ISNUMBER(SEARCH($L$2,[1]Database!$A4919)),MAX($A$1:A4918)+1,0)</f>
        <v>4914</v>
      </c>
      <c r="B4919" s="625" t="str">
        <f>[1]Database!$A4919</f>
        <v>LACE-44-OWP</v>
      </c>
      <c r="J4919" s="329" t="str">
        <f ca="1">IFERROR(VLOOKUP(ROWS($J$2:J4919),$A$2:$B$7000,2,0),"")</f>
        <v>LACE-40-OP</v>
      </c>
    </row>
    <row r="4920" spans="1:10">
      <c r="A4920" s="330">
        <f ca="1">IF(ISNUMBER(SEARCH($L$2,[1]Database!$A4920)),MAX($A$1:A4919)+1,0)</f>
        <v>4915</v>
      </c>
      <c r="B4920" s="625" t="str">
        <f>[1]Database!$A4920</f>
        <v>LACE-44-OP</v>
      </c>
      <c r="J4920" s="329" t="str">
        <f ca="1">IFERROR(VLOOKUP(ROWS($J$2:J4920),$A$2:$B$7000,2,0),"")</f>
        <v>7/16X4</v>
      </c>
    </row>
    <row r="4921" spans="1:10">
      <c r="A4921" s="330">
        <f ca="1">IF(ISNUMBER(SEARCH($L$2,[1]Database!$A4921)),MAX($A$1:A4920)+1,0)</f>
        <v>4916</v>
      </c>
      <c r="B4921" s="625" t="str">
        <f>[1]Database!$A4921</f>
        <v>J-72X6</v>
      </c>
      <c r="J4921" s="329" t="str">
        <f ca="1">IFERROR(VLOOKUP(ROWS($J$2:J4921),$A$2:$B$7000,2,0),"")</f>
        <v>RK-RR6</v>
      </c>
    </row>
    <row r="4922" spans="1:10">
      <c r="A4922" s="330">
        <f ca="1">IF(ISNUMBER(SEARCH($L$2,[1]Database!$A4922)),MAX($A$1:A4921)+1,0)</f>
        <v>4917</v>
      </c>
      <c r="B4922" s="625" t="str">
        <f>[1]Database!$A4922</f>
        <v>LACE-40-OWP</v>
      </c>
      <c r="J4922" s="329" t="str">
        <f ca="1">IFERROR(VLOOKUP(ROWS($J$2:J4922),$A$2:$B$7000,2,0),"")</f>
        <v>HPM-6</v>
      </c>
    </row>
    <row r="4923" spans="1:10">
      <c r="A4923" s="330">
        <f ca="1">IF(ISNUMBER(SEARCH($L$2,[1]Database!$A4923)),MAX($A$1:A4922)+1,0)</f>
        <v>4918</v>
      </c>
      <c r="B4923" s="625" t="str">
        <f>[1]Database!$A4923</f>
        <v>LACE-40-OP</v>
      </c>
      <c r="J4923" s="329" t="str">
        <f ca="1">IFERROR(VLOOKUP(ROWS($J$2:J4923),$A$2:$B$7000,2,0),"")</f>
        <v>SFACE6</v>
      </c>
    </row>
    <row r="4924" spans="1:10">
      <c r="A4924" s="330">
        <f ca="1">IF(ISNUMBER(SEARCH($L$2,[1]Database!$A4924)),MAX($A$1:A4923)+1,0)</f>
        <v>4919</v>
      </c>
      <c r="B4924" s="625" t="str">
        <f>[1]Database!$A4924</f>
        <v>7/16X4</v>
      </c>
      <c r="J4924" s="329" t="str">
        <f ca="1">IFERROR(VLOOKUP(ROWS($J$2:J4924),$A$2:$B$7000,2,0),"")</f>
        <v>APV-6</v>
      </c>
    </row>
    <row r="4925" spans="1:10">
      <c r="A4925" s="330">
        <f ca="1">IF(ISNUMBER(SEARCH($L$2,[1]Database!$A4925)),MAX($A$1:A4924)+1,0)</f>
        <v>4920</v>
      </c>
      <c r="B4925" s="625" t="str">
        <f>[1]Database!$A4925</f>
        <v>RK-RR6</v>
      </c>
      <c r="J4925" s="329" t="str">
        <f ca="1">IFERROR(VLOOKUP(ROWS($J$2:J4925),$A$2:$B$7000,2,0),"")</f>
        <v>PPM-DO6</v>
      </c>
    </row>
    <row r="4926" spans="1:10">
      <c r="A4926" s="330">
        <f ca="1">IF(ISNUMBER(SEARCH($L$2,[1]Database!$A4926)),MAX($A$1:A4925)+1,0)</f>
        <v>4921</v>
      </c>
      <c r="B4926" s="625" t="str">
        <f>[1]Database!$A4926</f>
        <v>HPM-6</v>
      </c>
      <c r="J4926" s="329" t="str">
        <f ca="1">IFERROR(VLOOKUP(ROWS($J$2:J4926),$A$2:$B$7000,2,0),"")</f>
        <v>PPM-6</v>
      </c>
    </row>
    <row r="4927" spans="1:10">
      <c r="A4927" s="330">
        <f ca="1">IF(ISNUMBER(SEARCH($L$2,[1]Database!$A4927)),MAX($A$1:A4926)+1,0)</f>
        <v>4922</v>
      </c>
      <c r="B4927" s="625" t="str">
        <f>[1]Database!$A4927</f>
        <v>SFACE6</v>
      </c>
      <c r="J4927" s="329" t="str">
        <f ca="1">IFERROR(VLOOKUP(ROWS($J$2:J4927),$A$2:$B$7000,2,0),"")</f>
        <v>PPM-6-12</v>
      </c>
    </row>
    <row r="4928" spans="1:10">
      <c r="A4928" s="330">
        <f ca="1">IF(ISNUMBER(SEARCH($L$2,[1]Database!$A4928)),MAX($A$1:A4927)+1,0)</f>
        <v>4923</v>
      </c>
      <c r="B4928" s="625" t="str">
        <f>[1]Database!$A4928</f>
        <v>APV-6</v>
      </c>
      <c r="J4928" s="329" t="str">
        <f ca="1">IFERROR(VLOOKUP(ROWS($J$2:J4928),$A$2:$B$7000,2,0),"")</f>
        <v>PPM-6-16OB</v>
      </c>
    </row>
    <row r="4929" spans="1:10">
      <c r="A4929" s="330">
        <f ca="1">IF(ISNUMBER(SEARCH($L$2,[1]Database!$A4929)),MAX($A$1:A4928)+1,0)</f>
        <v>4924</v>
      </c>
      <c r="B4929" s="625" t="str">
        <f>[1]Database!$A4929</f>
        <v>PPM-DO6</v>
      </c>
      <c r="J4929" s="329" t="str">
        <f ca="1">IFERROR(VLOOKUP(ROWS($J$2:J4929),$A$2:$B$7000,2,0),"")</f>
        <v>WRS-6</v>
      </c>
    </row>
    <row r="4930" spans="1:10">
      <c r="A4930" s="330">
        <f ca="1">IF(ISNUMBER(SEARCH($L$2,[1]Database!$A4930)),MAX($A$1:A4929)+1,0)</f>
        <v>4925</v>
      </c>
      <c r="B4930" s="625" t="str">
        <f>[1]Database!$A4930</f>
        <v>PPM-6</v>
      </c>
      <c r="J4930" s="329" t="str">
        <f ca="1">IFERROR(VLOOKUP(ROWS($J$2:J4930),$A$2:$B$7000,2,0),"")</f>
        <v>WRP-6</v>
      </c>
    </row>
    <row r="4931" spans="1:10">
      <c r="A4931" s="330">
        <f ca="1">IF(ISNUMBER(SEARCH($L$2,[1]Database!$A4931)),MAX($A$1:A4930)+1,0)</f>
        <v>4926</v>
      </c>
      <c r="B4931" s="625" t="str">
        <f>[1]Database!$A4931</f>
        <v>PPM-6-12</v>
      </c>
      <c r="J4931" s="329" t="str">
        <f ca="1">IFERROR(VLOOKUP(ROWS($J$2:J4931),$A$2:$B$7000,2,0),"")</f>
        <v>RK-GD6</v>
      </c>
    </row>
    <row r="4932" spans="1:10">
      <c r="A4932" s="330">
        <f ca="1">IF(ISNUMBER(SEARCH($L$2,[1]Database!$A4932)),MAX($A$1:A4931)+1,0)</f>
        <v>4927</v>
      </c>
      <c r="B4932" s="625" t="str">
        <f>[1]Database!$A4932</f>
        <v>PPM-6-16OB</v>
      </c>
      <c r="J4932" s="329" t="str">
        <f ca="1">IFERROR(VLOOKUP(ROWS($J$2:J4932),$A$2:$B$7000,2,0),"")</f>
        <v>FEB6</v>
      </c>
    </row>
    <row r="4933" spans="1:10">
      <c r="A4933" s="330">
        <f ca="1">IF(ISNUMBER(SEARCH($L$2,[1]Database!$A4933)),MAX($A$1:A4932)+1,0)</f>
        <v>4928</v>
      </c>
      <c r="B4933" s="625" t="str">
        <f>[1]Database!$A4933</f>
        <v>WRS-6</v>
      </c>
      <c r="J4933" s="329" t="str">
        <f ca="1">IFERROR(VLOOKUP(ROWS($J$2:J4933),$A$2:$B$7000,2,0),"")</f>
        <v>HBL6</v>
      </c>
    </row>
    <row r="4934" spans="1:10">
      <c r="A4934" s="330">
        <f ca="1">IF(ISNUMBER(SEARCH($L$2,[1]Database!$A4934)),MAX($A$1:A4933)+1,0)</f>
        <v>4929</v>
      </c>
      <c r="B4934" s="625" t="str">
        <f>[1]Database!$A4934</f>
        <v>WRP-6</v>
      </c>
      <c r="J4934" s="329" t="str">
        <f ca="1">IFERROR(VLOOKUP(ROWS($J$2:J4934),$A$2:$B$7000,2,0),"")</f>
        <v>SB6</v>
      </c>
    </row>
    <row r="4935" spans="1:10">
      <c r="A4935" s="330">
        <f ca="1">IF(ISNUMBER(SEARCH($L$2,[1]Database!$A4935)),MAX($A$1:A4934)+1,0)</f>
        <v>4930</v>
      </c>
      <c r="B4935" s="625" t="str">
        <f>[1]Database!$A4935</f>
        <v>RK-GD6</v>
      </c>
      <c r="J4935" s="329" t="str">
        <f ca="1">IFERROR(VLOOKUP(ROWS($J$2:J4935),$A$2:$B$7000,2,0),"")</f>
        <v>EB6</v>
      </c>
    </row>
    <row r="4936" spans="1:10">
      <c r="A4936" s="330">
        <f ca="1">IF(ISNUMBER(SEARCH($L$2,[1]Database!$A4936)),MAX($A$1:A4935)+1,0)</f>
        <v>4931</v>
      </c>
      <c r="B4936" s="625" t="str">
        <f>[1]Database!$A4936</f>
        <v>FEB6</v>
      </c>
      <c r="J4936" s="329" t="str">
        <f ca="1">IFERROR(VLOOKUP(ROWS($J$2:J4936),$A$2:$B$7000,2,0),"")</f>
        <v>AFACE6</v>
      </c>
    </row>
    <row r="4937" spans="1:10">
      <c r="A4937" s="330">
        <f ca="1">IF(ISNUMBER(SEARCH($L$2,[1]Database!$A4937)),MAX($A$1:A4936)+1,0)</f>
        <v>4932</v>
      </c>
      <c r="B4937" s="625" t="str">
        <f>[1]Database!$A4937</f>
        <v>HBL6</v>
      </c>
      <c r="J4937" s="329" t="str">
        <f ca="1">IFERROR(VLOOKUP(ROWS($J$2:J4937),$A$2:$B$7000,2,0),"")</f>
        <v>HPM-6-915</v>
      </c>
    </row>
    <row r="4938" spans="1:10">
      <c r="A4938" s="330">
        <f ca="1">IF(ISNUMBER(SEARCH($L$2,[1]Database!$A4938)),MAX($A$1:A4937)+1,0)</f>
        <v>4933</v>
      </c>
      <c r="B4938" s="625" t="str">
        <f>[1]Database!$A4938</f>
        <v>SB6</v>
      </c>
      <c r="J4938" s="329" t="str">
        <f ca="1">IFERROR(VLOOKUP(ROWS($J$2:J4938),$A$2:$B$7000,2,0),"")</f>
        <v>AP-6</v>
      </c>
    </row>
    <row r="4939" spans="1:10">
      <c r="A4939" s="330">
        <f ca="1">IF(ISNUMBER(SEARCH($L$2,[1]Database!$A4939)),MAX($A$1:A4938)+1,0)</f>
        <v>4934</v>
      </c>
      <c r="B4939" s="625" t="str">
        <f>[1]Database!$A4939</f>
        <v>EB6</v>
      </c>
      <c r="J4939" s="329" t="str">
        <f ca="1">IFERROR(VLOOKUP(ROWS($J$2:J4939),$A$2:$B$7000,2,0),"")</f>
        <v>BRK6</v>
      </c>
    </row>
    <row r="4940" spans="1:10">
      <c r="A4940" s="330">
        <f ca="1">IF(ISNUMBER(SEARCH($L$2,[1]Database!$A4940)),MAX($A$1:A4939)+1,0)</f>
        <v>4935</v>
      </c>
      <c r="B4940" s="625" t="str">
        <f>[1]Database!$A4940</f>
        <v>AFACE6</v>
      </c>
      <c r="J4940" s="329" t="str">
        <f ca="1">IFERROR(VLOOKUP(ROWS($J$2:J4940),$A$2:$B$7000,2,0),"")</f>
        <v>RK6</v>
      </c>
    </row>
    <row r="4941" spans="1:10">
      <c r="A4941" s="330">
        <f ca="1">IF(ISNUMBER(SEARCH($L$2,[1]Database!$A4941)),MAX($A$1:A4940)+1,0)</f>
        <v>4936</v>
      </c>
      <c r="B4941" s="625" t="str">
        <f>[1]Database!$A4941</f>
        <v>HPM-6-915</v>
      </c>
      <c r="J4941" s="329" t="str">
        <f ca="1">IFERROR(VLOOKUP(ROWS($J$2:J4941),$A$2:$B$7000,2,0),"")</f>
        <v>VTF4-CP6</v>
      </c>
    </row>
    <row r="4942" spans="1:10">
      <c r="A4942" s="330">
        <f ca="1">IF(ISNUMBER(SEARCH($L$2,[1]Database!$A4942)),MAX($A$1:A4941)+1,0)</f>
        <v>4937</v>
      </c>
      <c r="B4942" s="625" t="str">
        <f>[1]Database!$A4942</f>
        <v>AP-6</v>
      </c>
      <c r="J4942" s="329" t="str">
        <f ca="1">IFERROR(VLOOKUP(ROWS($J$2:J4942),$A$2:$B$7000,2,0),"")</f>
        <v>VTF3-CP6</v>
      </c>
    </row>
    <row r="4943" spans="1:10">
      <c r="A4943" s="330">
        <f ca="1">IF(ISNUMBER(SEARCH($L$2,[1]Database!$A4943)),MAX($A$1:A4942)+1,0)</f>
        <v>4938</v>
      </c>
      <c r="B4943" s="625" t="str">
        <f>[1]Database!$A4943</f>
        <v>BRK6</v>
      </c>
      <c r="J4943" s="329" t="str">
        <f ca="1">IFERROR(VLOOKUP(ROWS($J$2:J4943),$A$2:$B$7000,2,0),"")</f>
        <v>VT4-CP6</v>
      </c>
    </row>
    <row r="4944" spans="1:10">
      <c r="A4944" s="330">
        <f ca="1">IF(ISNUMBER(SEARCH($L$2,[1]Database!$A4944)),MAX($A$1:A4943)+1,0)</f>
        <v>4939</v>
      </c>
      <c r="B4944" s="625" t="str">
        <f>[1]Database!$A4944</f>
        <v>RK6</v>
      </c>
      <c r="J4944" s="329" t="str">
        <f ca="1">IFERROR(VLOOKUP(ROWS($J$2:J4944),$A$2:$B$7000,2,0),"")</f>
        <v>VT3-CP6</v>
      </c>
    </row>
    <row r="4945" spans="1:10">
      <c r="A4945" s="330">
        <f ca="1">IF(ISNUMBER(SEARCH($L$2,[1]Database!$A4945)),MAX($A$1:A4944)+1,0)</f>
        <v>4940</v>
      </c>
      <c r="B4945" s="625" t="str">
        <f>[1]Database!$A4945</f>
        <v>VTF4-CP6</v>
      </c>
      <c r="J4945" s="329" t="str">
        <f ca="1">IFERROR(VLOOKUP(ROWS($J$2:J4945),$A$2:$B$7000,2,0),"")</f>
        <v>U2-RP6</v>
      </c>
    </row>
    <row r="4946" spans="1:10">
      <c r="A4946" s="330">
        <f ca="1">IF(ISNUMBER(SEARCH($L$2,[1]Database!$A4946)),MAX($A$1:A4945)+1,0)</f>
        <v>4941</v>
      </c>
      <c r="B4946" s="625" t="str">
        <f>[1]Database!$A4946</f>
        <v>VTF3-CP6</v>
      </c>
      <c r="J4946" s="329" t="str">
        <f ca="1">IFERROR(VLOOKUP(ROWS($J$2:J4946),$A$2:$B$7000,2,0),"")</f>
        <v>SB4-CP6</v>
      </c>
    </row>
    <row r="4947" spans="1:10">
      <c r="A4947" s="330">
        <f ca="1">IF(ISNUMBER(SEARCH($L$2,[1]Database!$A4947)),MAX($A$1:A4946)+1,0)</f>
        <v>4942</v>
      </c>
      <c r="B4947" s="625" t="str">
        <f>[1]Database!$A4947</f>
        <v>VT4-CP6</v>
      </c>
      <c r="J4947" s="329" t="str">
        <f ca="1">IFERROR(VLOOKUP(ROWS($J$2:J4947),$A$2:$B$7000,2,0),"")</f>
        <v>SB3-CP6</v>
      </c>
    </row>
    <row r="4948" spans="1:10">
      <c r="A4948" s="330">
        <f ca="1">IF(ISNUMBER(SEARCH($L$2,[1]Database!$A4948)),MAX($A$1:A4947)+1,0)</f>
        <v>4943</v>
      </c>
      <c r="B4948" s="625" t="str">
        <f>[1]Database!$A4948</f>
        <v>VT3-CP6</v>
      </c>
      <c r="J4948" s="329" t="str">
        <f ca="1">IFERROR(VLOOKUP(ROWS($J$2:J4948),$A$2:$B$7000,2,0),"")</f>
        <v>PHBL4-CP6</v>
      </c>
    </row>
    <row r="4949" spans="1:10">
      <c r="A4949" s="330">
        <f ca="1">IF(ISNUMBER(SEARCH($L$2,[1]Database!$A4949)),MAX($A$1:A4948)+1,0)</f>
        <v>4944</v>
      </c>
      <c r="B4949" s="625" t="str">
        <f>[1]Database!$A4949</f>
        <v>U2-RP6</v>
      </c>
      <c r="J4949" s="329" t="str">
        <f ca="1">IFERROR(VLOOKUP(ROWS($J$2:J4949),$A$2:$B$7000,2,0),"")</f>
        <v>PHBL3-CP6</v>
      </c>
    </row>
    <row r="4950" spans="1:10">
      <c r="A4950" s="330">
        <f ca="1">IF(ISNUMBER(SEARCH($L$2,[1]Database!$A4950)),MAX($A$1:A4949)+1,0)</f>
        <v>4945</v>
      </c>
      <c r="B4950" s="625" t="str">
        <f>[1]Database!$A4950</f>
        <v>SB4-CP6</v>
      </c>
      <c r="J4950" s="329" t="str">
        <f ca="1">IFERROR(VLOOKUP(ROWS($J$2:J4950),$A$2:$B$7000,2,0),"")</f>
        <v>PBL4-CP6</v>
      </c>
    </row>
    <row r="4951" spans="1:10">
      <c r="A4951" s="330">
        <f ca="1">IF(ISNUMBER(SEARCH($L$2,[1]Database!$A4951)),MAX($A$1:A4950)+1,0)</f>
        <v>4946</v>
      </c>
      <c r="B4951" s="625" t="str">
        <f>[1]Database!$A4951</f>
        <v>SB3-CP6</v>
      </c>
      <c r="J4951" s="329" t="str">
        <f ca="1">IFERROR(VLOOKUP(ROWS($J$2:J4951),$A$2:$B$7000,2,0),"")</f>
        <v>PBL3-CP6</v>
      </c>
    </row>
    <row r="4952" spans="1:10">
      <c r="A4952" s="330">
        <f ca="1">IF(ISNUMBER(SEARCH($L$2,[1]Database!$A4952)),MAX($A$1:A4951)+1,0)</f>
        <v>4947</v>
      </c>
      <c r="B4952" s="625" t="str">
        <f>[1]Database!$A4952</f>
        <v>PHBL4-CP6</v>
      </c>
      <c r="J4952" s="329" t="str">
        <f ca="1">IFERROR(VLOOKUP(ROWS($J$2:J4952),$A$2:$B$7000,2,0),"")</f>
        <v>FEB4-CP6</v>
      </c>
    </row>
    <row r="4953" spans="1:10">
      <c r="A4953" s="330">
        <f ca="1">IF(ISNUMBER(SEARCH($L$2,[1]Database!$A4953)),MAX($A$1:A4952)+1,0)</f>
        <v>4948</v>
      </c>
      <c r="B4953" s="625" t="str">
        <f>[1]Database!$A4953</f>
        <v>PHBL3-CP6</v>
      </c>
      <c r="J4953" s="329" t="str">
        <f ca="1">IFERROR(VLOOKUP(ROWS($J$2:J4953),$A$2:$B$7000,2,0),"")</f>
        <v>FEB3-CP6</v>
      </c>
    </row>
    <row r="4954" spans="1:10">
      <c r="A4954" s="330">
        <f ca="1">IF(ISNUMBER(SEARCH($L$2,[1]Database!$A4954)),MAX($A$1:A4953)+1,0)</f>
        <v>4949</v>
      </c>
      <c r="B4954" s="625" t="str">
        <f>[1]Database!$A4954</f>
        <v>PBL4-CP6</v>
      </c>
      <c r="J4954" s="329" t="str">
        <f ca="1">IFERROR(VLOOKUP(ROWS($J$2:J4954),$A$2:$B$7000,2,0),"")</f>
        <v>EB4-CP6</v>
      </c>
    </row>
    <row r="4955" spans="1:10">
      <c r="A4955" s="330">
        <f ca="1">IF(ISNUMBER(SEARCH($L$2,[1]Database!$A4955)),MAX($A$1:A4954)+1,0)</f>
        <v>4950</v>
      </c>
      <c r="B4955" s="625" t="str">
        <f>[1]Database!$A4955</f>
        <v>PBL3-CP6</v>
      </c>
      <c r="J4955" s="329" t="str">
        <f ca="1">IFERROR(VLOOKUP(ROWS($J$2:J4955),$A$2:$B$7000,2,0),"")</f>
        <v>EB3-CP6</v>
      </c>
    </row>
    <row r="4956" spans="1:10">
      <c r="A4956" s="330">
        <f ca="1">IF(ISNUMBER(SEARCH($L$2,[1]Database!$A4956)),MAX($A$1:A4955)+1,0)</f>
        <v>4951</v>
      </c>
      <c r="B4956" s="625" t="str">
        <f>[1]Database!$A4956</f>
        <v>FEB4-CP6</v>
      </c>
      <c r="J4956" s="329" t="str">
        <f ca="1">IFERROR(VLOOKUP(ROWS($J$2:J4956),$A$2:$B$7000,2,0),"")</f>
        <v>LACE-G52-1P</v>
      </c>
    </row>
    <row r="4957" spans="1:10">
      <c r="A4957" s="330">
        <f ca="1">IF(ISNUMBER(SEARCH($L$2,[1]Database!$A4957)),MAX($A$1:A4956)+1,0)</f>
        <v>4952</v>
      </c>
      <c r="B4957" s="625" t="str">
        <f>[1]Database!$A4957</f>
        <v>FEB3-CP6</v>
      </c>
      <c r="J4957" s="329" t="str">
        <f ca="1">IFERROR(VLOOKUP(ROWS($J$2:J4957),$A$2:$B$7000,2,0),"")</f>
        <v>LACE-G48-1P</v>
      </c>
    </row>
    <row r="4958" spans="1:10">
      <c r="A4958" s="330">
        <f ca="1">IF(ISNUMBER(SEARCH($L$2,[1]Database!$A4958)),MAX($A$1:A4957)+1,0)</f>
        <v>4953</v>
      </c>
      <c r="B4958" s="625" t="str">
        <f>[1]Database!$A4958</f>
        <v>EB4-CP6</v>
      </c>
      <c r="J4958" s="329" t="str">
        <f ca="1">IFERROR(VLOOKUP(ROWS($J$2:J4958),$A$2:$B$7000,2,0),"")</f>
        <v>LACE-P</v>
      </c>
    </row>
    <row r="4959" spans="1:10">
      <c r="A4959" s="330">
        <f ca="1">IF(ISNUMBER(SEARCH($L$2,[1]Database!$A4959)),MAX($A$1:A4958)+1,0)</f>
        <v>4954</v>
      </c>
      <c r="B4959" s="625" t="str">
        <f>[1]Database!$A4959</f>
        <v>EB3-CP6</v>
      </c>
      <c r="J4959" s="329" t="str">
        <f ca="1">IFERROR(VLOOKUP(ROWS($J$2:J4959),$A$2:$B$7000,2,0),"")</f>
        <v>LACE-44LP</v>
      </c>
    </row>
    <row r="4960" spans="1:10">
      <c r="A4960" s="330">
        <f ca="1">IF(ISNUMBER(SEARCH($L$2,[1]Database!$A4960)),MAX($A$1:A4959)+1,0)</f>
        <v>4955</v>
      </c>
      <c r="B4960" s="625" t="str">
        <f>[1]Database!$A4960</f>
        <v>LACE-G52-1P</v>
      </c>
      <c r="J4960" s="329" t="str">
        <f ca="1">IFERROR(VLOOKUP(ROWS($J$2:J4960),$A$2:$B$7000,2,0),"")</f>
        <v>LACE-G44-1P</v>
      </c>
    </row>
    <row r="4961" spans="1:12">
      <c r="A4961" s="330">
        <f ca="1">IF(ISNUMBER(SEARCH($L$2,[1]Database!$A4961)),MAX($A$1:A4960)+1,0)</f>
        <v>4956</v>
      </c>
      <c r="B4961" s="625" t="str">
        <f>[1]Database!$A4961</f>
        <v>LACE-G48-1P</v>
      </c>
      <c r="J4961" s="329" t="str">
        <f ca="1">IFERROR(VLOOKUP(ROWS($J$2:J4961),$A$2:$B$7000,2,0),"")</f>
        <v>LACE-44-1P</v>
      </c>
    </row>
    <row r="4962" spans="1:12">
      <c r="A4962" s="330">
        <f ca="1">IF(ISNUMBER(SEARCH($L$2,[1]Database!$A4962)),MAX($A$1:A4961)+1,0)</f>
        <v>4957</v>
      </c>
      <c r="B4962" s="625" t="str">
        <f>[1]Database!$A4962</f>
        <v>LACE-P</v>
      </c>
      <c r="J4962" s="329" t="str">
        <f ca="1">IFERROR(VLOOKUP(ROWS($J$2:J4962),$A$2:$B$7000,2,0),"")</f>
        <v>LACE-44-1SP</v>
      </c>
    </row>
    <row r="4963" spans="1:12">
      <c r="A4963" s="330">
        <f ca="1">IF(ISNUMBER(SEARCH($L$2,[1]Database!$A4963)),MAX($A$1:A4962)+1,0)</f>
        <v>4958</v>
      </c>
      <c r="B4963" s="625" t="str">
        <f>[1]Database!$A4963</f>
        <v>LACE-44LP</v>
      </c>
      <c r="J4963" s="329" t="str">
        <f ca="1">IFERROR(VLOOKUP(ROWS($J$2:J4963),$A$2:$B$7000,2,0),"")</f>
        <v>LACE-37LP</v>
      </c>
    </row>
    <row r="4964" spans="1:12">
      <c r="A4964" s="330">
        <f ca="1">IF(ISNUMBER(SEARCH($L$2,[1]Database!$A4964)),MAX($A$1:A4963)+1,0)</f>
        <v>4959</v>
      </c>
      <c r="B4964" s="625" t="str">
        <f>[1]Database!$A4964</f>
        <v>LACE-G44-1P</v>
      </c>
      <c r="J4964" s="329" t="str">
        <f ca="1">IFERROR(VLOOKUP(ROWS($J$2:J4964),$A$2:$B$7000,2,0),"")</f>
        <v>LACE-37-1P</v>
      </c>
    </row>
    <row r="4965" spans="1:12">
      <c r="A4965" s="330">
        <f ca="1">IF(ISNUMBER(SEARCH($L$2,[1]Database!$A4965)),MAX($A$1:A4964)+1,0)</f>
        <v>4960</v>
      </c>
      <c r="B4965" s="625" t="str">
        <f>[1]Database!$A4965</f>
        <v>LACE-44-1P</v>
      </c>
      <c r="J4965" s="329" t="str">
        <f ca="1">IFERROR(VLOOKUP(ROWS($J$2:J4965),$A$2:$B$7000,2,0),"")</f>
        <v>LACE-37-1SP</v>
      </c>
    </row>
    <row r="4966" spans="1:12">
      <c r="A4966" s="330">
        <f ca="1">IF(ISNUMBER(SEARCH($L$2,[1]Database!$A4966)),MAX($A$1:A4965)+1,0)</f>
        <v>4961</v>
      </c>
      <c r="B4966" s="625" t="str">
        <f>[1]Database!$A4966</f>
        <v>LACE-44-1SP</v>
      </c>
      <c r="J4966" s="329" t="str">
        <f ca="1">IFERROR(VLOOKUP(ROWS($J$2:J4966),$A$2:$B$7000,2,0),"")</f>
        <v>LACE-37P</v>
      </c>
    </row>
    <row r="4967" spans="1:12">
      <c r="A4967" s="330">
        <f ca="1">IF(ISNUMBER(SEARCH($L$2,[1]Database!$A4967)),MAX($A$1:A4966)+1,0)</f>
        <v>4962</v>
      </c>
      <c r="B4967" s="625" t="str">
        <f>[1]Database!$A4967</f>
        <v>LACE-37LP</v>
      </c>
      <c r="J4967" s="329" t="str">
        <f ca="1">IFERROR(VLOOKUP(ROWS($J$2:J4967),$A$2:$B$7000,2,0),"")</f>
        <v>LACE-5254-1P</v>
      </c>
      <c r="L4967" s="478"/>
    </row>
    <row r="4968" spans="1:12">
      <c r="A4968" s="330">
        <f ca="1">IF(ISNUMBER(SEARCH($L$2,[1]Database!$A4968)),MAX($A$1:A4967)+1,0)</f>
        <v>4963</v>
      </c>
      <c r="B4968" s="625" t="str">
        <f>[1]Database!$A4968</f>
        <v>LACE-37-1P</v>
      </c>
      <c r="J4968" s="329" t="str">
        <f ca="1">IFERROR(VLOOKUP(ROWS($J$2:J4968),$A$2:$B$7000,2,0),"")</f>
        <v>LACE-5254-OWP</v>
      </c>
      <c r="L4968" s="478"/>
    </row>
    <row r="4969" spans="1:12">
      <c r="A4969" s="330">
        <f ca="1">IF(ISNUMBER(SEARCH($L$2,[1]Database!$A4969)),MAX($A$1:A4968)+1,0)</f>
        <v>4964</v>
      </c>
      <c r="B4969" s="625" t="str">
        <f>[1]Database!$A4969</f>
        <v>LACE-37-1SP</v>
      </c>
      <c r="J4969" s="329" t="str">
        <f ca="1">IFERROR(VLOOKUP(ROWS($J$2:J4969),$A$2:$B$7000,2,0),"")</f>
        <v>LACE-5254-OP</v>
      </c>
    </row>
    <row r="4970" spans="1:12">
      <c r="A4970" s="330">
        <f ca="1">IF(ISNUMBER(SEARCH($L$2,[1]Database!$A4970)),MAX($A$1:A4969)+1,0)</f>
        <v>4965</v>
      </c>
      <c r="B4970" s="625" t="str">
        <f>[1]Database!$A4970</f>
        <v>LACE-37P</v>
      </c>
      <c r="J4970" s="329" t="str">
        <f ca="1">IFERROR(VLOOKUP(ROWS($J$2:J4970),$A$2:$B$7000,2,0),"")</f>
        <v>PDS-615R</v>
      </c>
    </row>
    <row r="4971" spans="1:12">
      <c r="A4971" s="330">
        <f ca="1">IF(ISNUMBER(SEARCH($L$2,[1]Database!$A4971)),MAX($A$1:A4970)+1,0)</f>
        <v>4966</v>
      </c>
      <c r="B4971" s="625" t="str">
        <f>[1]Database!$A4971</f>
        <v>LACE-5254-1P</v>
      </c>
      <c r="J4971" s="329" t="str">
        <f ca="1">IFERROR(VLOOKUP(ROWS($J$2:J4971),$A$2:$B$7000,2,0),"")</f>
        <v>CN6MM-100</v>
      </c>
    </row>
    <row r="4972" spans="1:12">
      <c r="A4972" s="330">
        <f ca="1">IF(ISNUMBER(SEARCH($L$2,[1]Database!$A4972)),MAX($A$1:A4971)+1,0)</f>
        <v>4967</v>
      </c>
      <c r="B4972" s="625" t="str">
        <f>[1]Database!$A4972</f>
        <v>LACE-5254-OWP</v>
      </c>
      <c r="J4972" s="329" t="str">
        <f ca="1">IFERROR(VLOOKUP(ROWS($J$2:J4972),$A$2:$B$7000,2,0),"")</f>
        <v>6ATCPAVBK</v>
      </c>
    </row>
    <row r="4973" spans="1:12">
      <c r="A4973" s="330">
        <f ca="1">IF(ISNUMBER(SEARCH($L$2,[1]Database!$A4973)),MAX($A$1:A4972)+1,0)</f>
        <v>4968</v>
      </c>
      <c r="B4973" s="625" t="str">
        <f>[1]Database!$A4973</f>
        <v>LACE-5254-OP</v>
      </c>
      <c r="J4973" s="329" t="str">
        <f ca="1">IFERROR(VLOOKUP(ROWS($J$2:J4973),$A$2:$B$7000,2,0),"")</f>
        <v>6ATCPBK</v>
      </c>
    </row>
    <row r="4974" spans="1:12">
      <c r="A4974" s="330">
        <f ca="1">IF(ISNUMBER(SEARCH($L$2,[1]Database!$A4974)),MAX($A$1:A4973)+1,0)</f>
        <v>4969</v>
      </c>
      <c r="B4974" s="625" t="str">
        <f>[1]Database!$A4974</f>
        <v>PDS-615R</v>
      </c>
      <c r="J4974" s="329" t="str">
        <f ca="1">IFERROR(VLOOKUP(ROWS($J$2:J4974),$A$2:$B$7000,2,0),"")</f>
        <v>6ATCPAVNK</v>
      </c>
    </row>
    <row r="4975" spans="1:12">
      <c r="A4975" s="330">
        <f ca="1">IF(ISNUMBER(SEARCH($L$2,[1]Database!$A4975)),MAX($A$1:A4974)+1,0)</f>
        <v>4970</v>
      </c>
      <c r="B4975" s="625" t="str">
        <f>[1]Database!$A4975</f>
        <v>CN6MM-100</v>
      </c>
      <c r="J4975" s="329" t="str">
        <f ca="1">IFERROR(VLOOKUP(ROWS($J$2:J4975),$A$2:$B$7000,2,0),"")</f>
        <v>6ATCPAVGY</v>
      </c>
    </row>
    <row r="4976" spans="1:12">
      <c r="A4976" s="330">
        <f ca="1">IF(ISNUMBER(SEARCH($L$2,[1]Database!$A4976)),MAX($A$1:A4975)+1,0)</f>
        <v>4971</v>
      </c>
      <c r="B4976" s="625" t="str">
        <f>[1]Database!$A4976</f>
        <v>6ATCPAVBK</v>
      </c>
      <c r="J4976" s="329" t="str">
        <f ca="1">IFERROR(VLOOKUP(ROWS($J$2:J4976),$A$2:$B$7000,2,0),"")</f>
        <v>6ATCPAVBZ</v>
      </c>
    </row>
    <row r="4977" spans="1:10">
      <c r="A4977" s="330">
        <f ca="1">IF(ISNUMBER(SEARCH($L$2,[1]Database!$A4977)),MAX($A$1:A4976)+1,0)</f>
        <v>4972</v>
      </c>
      <c r="B4977" s="625" t="str">
        <f>[1]Database!$A4977</f>
        <v>6ATCPBK</v>
      </c>
      <c r="J4977" s="329" t="str">
        <f ca="1">IFERROR(VLOOKUP(ROWS($J$2:J4977),$A$2:$B$7000,2,0),"")</f>
        <v>6ATCPAVBS</v>
      </c>
    </row>
    <row r="4978" spans="1:10">
      <c r="A4978" s="330">
        <f ca="1">IF(ISNUMBER(SEARCH($L$2,[1]Database!$A4978)),MAX($A$1:A4977)+1,0)</f>
        <v>4973</v>
      </c>
      <c r="B4978" s="625" t="str">
        <f>[1]Database!$A4978</f>
        <v>6ATCPAVNK</v>
      </c>
      <c r="J4978" s="329" t="str">
        <f ca="1">IFERROR(VLOOKUP(ROWS($J$2:J4978),$A$2:$B$7000,2,0),"")</f>
        <v>6ATPAVNK</v>
      </c>
    </row>
    <row r="4979" spans="1:10">
      <c r="A4979" s="330">
        <f ca="1">IF(ISNUMBER(SEARCH($L$2,[1]Database!$A4979)),MAX($A$1:A4978)+1,0)</f>
        <v>4974</v>
      </c>
      <c r="B4979" s="625" t="str">
        <f>[1]Database!$A4979</f>
        <v>6ATCPAVGY</v>
      </c>
      <c r="J4979" s="329" t="str">
        <f ca="1">IFERROR(VLOOKUP(ROWS($J$2:J4979),$A$2:$B$7000,2,0),"")</f>
        <v>FANCORD-4X1</v>
      </c>
    </row>
    <row r="4980" spans="1:10">
      <c r="A4980" s="330">
        <f ca="1">IF(ISNUMBER(SEARCH($L$2,[1]Database!$A4980)),MAX($A$1:A4979)+1,0)</f>
        <v>4975</v>
      </c>
      <c r="B4980" s="625" t="str">
        <f>[1]Database!$A4980</f>
        <v>6ATCPAVBZ</v>
      </c>
      <c r="J4980" s="329" t="str">
        <f ca="1">IFERROR(VLOOKUP(ROWS($J$2:J4980),$A$2:$B$7000,2,0),"")</f>
        <v>FANCORD-3X1</v>
      </c>
    </row>
    <row r="4981" spans="1:10">
      <c r="A4981" s="330">
        <f ca="1">IF(ISNUMBER(SEARCH($L$2,[1]Database!$A4981)),MAX($A$1:A4980)+1,0)</f>
        <v>4976</v>
      </c>
      <c r="B4981" s="625" t="str">
        <f>[1]Database!$A4981</f>
        <v>6ATCPAVBS</v>
      </c>
      <c r="J4981" s="329" t="str">
        <f ca="1">IFERROR(VLOOKUP(ROWS($J$2:J4981),$A$2:$B$7000,2,0),"")</f>
        <v>FANCORD-2X1</v>
      </c>
    </row>
    <row r="4982" spans="1:10">
      <c r="A4982" s="330">
        <f ca="1">IF(ISNUMBER(SEARCH($L$2,[1]Database!$A4982)),MAX($A$1:A4981)+1,0)</f>
        <v>4977</v>
      </c>
      <c r="B4982" s="625" t="str">
        <f>[1]Database!$A4982</f>
        <v>6ATPAVNK</v>
      </c>
      <c r="J4982" s="329" t="str">
        <f ca="1">IFERROR(VLOOKUP(ROWS($J$2:J4982),$A$2:$B$7000,2,0),"")</f>
        <v>RDR-S6</v>
      </c>
    </row>
    <row r="4983" spans="1:10">
      <c r="A4983" s="330">
        <f ca="1">IF(ISNUMBER(SEARCH($L$2,[1]Database!$A4983)),MAX($A$1:A4982)+1,0)</f>
        <v>4978</v>
      </c>
      <c r="B4983" s="625" t="str">
        <f>[1]Database!$A4983</f>
        <v>FANCORD-4X1</v>
      </c>
      <c r="J4983" s="329" t="str">
        <f ca="1">IFERROR(VLOOKUP(ROWS($J$2:J4983),$A$2:$B$7000,2,0),"")</f>
        <v>RDR-35-25BK</v>
      </c>
    </row>
    <row r="4984" spans="1:10">
      <c r="A4984" s="330">
        <f ca="1">IF(ISNUMBER(SEARCH($L$2,[1]Database!$A4984)),MAX($A$1:A4983)+1,0)</f>
        <v>4979</v>
      </c>
      <c r="B4984" s="625" t="str">
        <f>[1]Database!$A4984</f>
        <v>FANCORD-3X1</v>
      </c>
      <c r="J4984" s="329" t="str">
        <f ca="1">IFERROR(VLOOKUP(ROWS($J$2:J4984),$A$2:$B$7000,2,0),"")</f>
        <v>LD-6430PS</v>
      </c>
    </row>
    <row r="4985" spans="1:10">
      <c r="A4985" s="330">
        <f ca="1">IF(ISNUMBER(SEARCH($L$2,[1]Database!$A4985)),MAX($A$1:A4984)+1,0)</f>
        <v>4980</v>
      </c>
      <c r="B4985" s="625" t="str">
        <f>[1]Database!$A4985</f>
        <v>FANCORD-2X1</v>
      </c>
      <c r="J4985" s="329" t="str">
        <f ca="1">IFERROR(VLOOKUP(ROWS($J$2:J4985),$A$2:$B$7000,2,0),"")</f>
        <v>LD-6430HM</v>
      </c>
    </row>
    <row r="4986" spans="1:10">
      <c r="A4986" s="330">
        <f ca="1">IF(ISNUMBER(SEARCH($L$2,[1]Database!$A4986)),MAX($A$1:A4985)+1,0)</f>
        <v>4981</v>
      </c>
      <c r="B4986" s="625" t="str">
        <f>[1]Database!$A4986</f>
        <v>RDR-S6</v>
      </c>
      <c r="J4986" s="329" t="str">
        <f ca="1">IFERROR(VLOOKUP(ROWS($J$2:J4986),$A$2:$B$7000,2,0),"")</f>
        <v>LD-6430DC</v>
      </c>
    </row>
    <row r="4987" spans="1:10">
      <c r="A4987" s="330">
        <f ca="1">IF(ISNUMBER(SEARCH($L$2,[1]Database!$A4987)),MAX($A$1:A4986)+1,0)</f>
        <v>4982</v>
      </c>
      <c r="B4987" s="625" t="str">
        <f>[1]Database!$A4987</f>
        <v>RDR-35-25BK</v>
      </c>
      <c r="J4987" s="329" t="str">
        <f ca="1">IFERROR(VLOOKUP(ROWS($J$2:J4987),$A$2:$B$7000,2,0),"")</f>
        <v>LD-6430PS-RA</v>
      </c>
    </row>
    <row r="4988" spans="1:10">
      <c r="A4988" s="330">
        <f ca="1">IF(ISNUMBER(SEARCH($L$2,[1]Database!$A4988)),MAX($A$1:A4987)+1,0)</f>
        <v>4983</v>
      </c>
      <c r="B4988" s="625" t="str">
        <f>[1]Database!$A4988</f>
        <v>LD-6430PS</v>
      </c>
      <c r="J4988" s="329" t="str">
        <f ca="1">IFERROR(VLOOKUP(ROWS($J$2:J4988),$A$2:$B$7000,2,0),"")</f>
        <v>LD-6430HM-RA</v>
      </c>
    </row>
    <row r="4989" spans="1:10">
      <c r="A4989" s="330">
        <f ca="1">IF(ISNUMBER(SEARCH($L$2,[1]Database!$A4989)),MAX($A$1:A4988)+1,0)</f>
        <v>4984</v>
      </c>
      <c r="B4989" s="625" t="str">
        <f>[1]Database!$A4989</f>
        <v>LD-6430HM</v>
      </c>
      <c r="J4989" s="329" t="str">
        <f ca="1">IFERROR(VLOOKUP(ROWS($J$2:J4989),$A$2:$B$7000,2,0),"")</f>
        <v>LD-6430DC-RA</v>
      </c>
    </row>
    <row r="4990" spans="1:10">
      <c r="A4990" s="330">
        <f ca="1">IF(ISNUMBER(SEARCH($L$2,[1]Database!$A4990)),MAX($A$1:A4989)+1,0)</f>
        <v>4985</v>
      </c>
      <c r="B4990" s="625" t="str">
        <f>[1]Database!$A4990</f>
        <v>LD-6430DC</v>
      </c>
      <c r="J4990" s="329" t="str">
        <f ca="1">IFERROR(VLOOKUP(ROWS($J$2:J4990),$A$2:$B$7000,2,0),"")</f>
        <v>LACE-37-OWP</v>
      </c>
    </row>
    <row r="4991" spans="1:10">
      <c r="A4991" s="330">
        <f ca="1">IF(ISNUMBER(SEARCH($L$2,[1]Database!$A4991)),MAX($A$1:A4990)+1,0)</f>
        <v>4986</v>
      </c>
      <c r="B4991" s="625" t="str">
        <f>[1]Database!$A4991</f>
        <v>LD-6430PS-RA</v>
      </c>
      <c r="J4991" s="329" t="str">
        <f ca="1">IFERROR(VLOOKUP(ROWS($J$2:J4991),$A$2:$B$7000,2,0),"")</f>
        <v>LACE-37-OP</v>
      </c>
    </row>
    <row r="4992" spans="1:10">
      <c r="A4992" s="330">
        <f ca="1">IF(ISNUMBER(SEARCH($L$2,[1]Database!$A4992)),MAX($A$1:A4991)+1,0)</f>
        <v>4987</v>
      </c>
      <c r="B4992" s="625" t="str">
        <f>[1]Database!$A4992</f>
        <v>LD-6430HM-RA</v>
      </c>
      <c r="J4992" s="329" t="str">
        <f ca="1">IFERROR(VLOOKUP(ROWS($J$2:J4992),$A$2:$B$7000,2,0),"")</f>
        <v>ESUR+S12D-PS</v>
      </c>
    </row>
    <row r="4993" spans="1:10">
      <c r="A4993" s="330">
        <f ca="1">IF(ISNUMBER(SEARCH($L$2,[1]Database!$A4993)),MAX($A$1:A4992)+1,0)</f>
        <v>4988</v>
      </c>
      <c r="B4993" s="625" t="str">
        <f>[1]Database!$A4993</f>
        <v>LD-6430DC-RA</v>
      </c>
      <c r="J4993" s="329" t="str">
        <f ca="1">IFERROR(VLOOKUP(ROWS($J$2:J4993),$A$2:$B$7000,2,0),"")</f>
        <v>ESUR+S12D-HM</v>
      </c>
    </row>
    <row r="4994" spans="1:10">
      <c r="A4994" s="330">
        <f ca="1">IF(ISNUMBER(SEARCH($L$2,[1]Database!$A4994)),MAX($A$1:A4993)+1,0)</f>
        <v>4989</v>
      </c>
      <c r="B4994" s="625" t="str">
        <f>[1]Database!$A4994</f>
        <v>LACE-37-OWP</v>
      </c>
      <c r="J4994" s="329" t="str">
        <f ca="1">IFERROR(VLOOKUP(ROWS($J$2:J4994),$A$2:$B$7000,2,0),"")</f>
        <v>ESUR+S12D-DC</v>
      </c>
    </row>
    <row r="4995" spans="1:10">
      <c r="A4995" s="330">
        <f ca="1">IF(ISNUMBER(SEARCH($L$2,[1]Database!$A4995)),MAX($A$1:A4994)+1,0)</f>
        <v>4990</v>
      </c>
      <c r="B4995" s="625" t="str">
        <f>[1]Database!$A4995</f>
        <v>LACE-37-OP</v>
      </c>
      <c r="J4995" s="329" t="str">
        <f ca="1">IFERROR(VLOOKUP(ROWS($J$2:J4995),$A$2:$B$7000,2,0),"")</f>
        <v>ESUR-PS</v>
      </c>
    </row>
    <row r="4996" spans="1:10">
      <c r="A4996" s="330">
        <f ca="1">IF(ISNUMBER(SEARCH($L$2,[1]Database!$A4996)),MAX($A$1:A4995)+1,0)</f>
        <v>4991</v>
      </c>
      <c r="B4996" s="625" t="str">
        <f>[1]Database!$A4996</f>
        <v>ESUR+S12D-PS</v>
      </c>
      <c r="J4996" s="329" t="str">
        <f ca="1">IFERROR(VLOOKUP(ROWS($J$2:J4996),$A$2:$B$7000,2,0),"")</f>
        <v>ESUR-HM</v>
      </c>
    </row>
    <row r="4997" spans="1:10">
      <c r="A4997" s="330">
        <f ca="1">IF(ISNUMBER(SEARCH($L$2,[1]Database!$A4997)),MAX($A$1:A4996)+1,0)</f>
        <v>4992</v>
      </c>
      <c r="B4997" s="625" t="str">
        <f>[1]Database!$A4997</f>
        <v>ESUR+S12D-HM</v>
      </c>
      <c r="J4997" s="329" t="str">
        <f ca="1">IFERROR(VLOOKUP(ROWS($J$2:J4997),$A$2:$B$7000,2,0),"")</f>
        <v>ESUR-DC</v>
      </c>
    </row>
    <row r="4998" spans="1:10">
      <c r="A4998" s="330">
        <f ca="1">IF(ISNUMBER(SEARCH($L$2,[1]Database!$A4998)),MAX($A$1:A4997)+1,0)</f>
        <v>4993</v>
      </c>
      <c r="B4998" s="625" t="str">
        <f>[1]Database!$A4998</f>
        <v>ESUR+S12D-DC</v>
      </c>
      <c r="J4998" s="329" t="str">
        <f ca="1">IFERROR(VLOOKUP(ROWS($J$2:J4998),$A$2:$B$7000,2,0),"")</f>
        <v>ES-PS</v>
      </c>
    </row>
    <row r="4999" spans="1:10">
      <c r="A4999" s="330">
        <f ca="1">IF(ISNUMBER(SEARCH($L$2,[1]Database!$A4999)),MAX($A$1:A4998)+1,0)</f>
        <v>4994</v>
      </c>
      <c r="B4999" s="625" t="str">
        <f>[1]Database!$A4999</f>
        <v>ESUR-PS</v>
      </c>
      <c r="J4999" s="329" t="str">
        <f ca="1">IFERROR(VLOOKUP(ROWS($J$2:J4999),$A$2:$B$7000,2,0),"")</f>
        <v>ES-HM</v>
      </c>
    </row>
    <row r="5000" spans="1:10">
      <c r="A5000" s="330">
        <f ca="1">IF(ISNUMBER(SEARCH($L$2,[1]Database!$A5000)),MAX($A$1:A4999)+1,0)</f>
        <v>4995</v>
      </c>
      <c r="B5000" s="625" t="str">
        <f>[1]Database!$A5000</f>
        <v>ESUR-HM</v>
      </c>
      <c r="J5000" s="329" t="str">
        <f ca="1">IFERROR(VLOOKUP(ROWS($J$2:J5000),$A$2:$B$7000,2,0),"")</f>
        <v>ES-DC</v>
      </c>
    </row>
    <row r="5001" spans="1:10">
      <c r="A5001" s="330">
        <f ca="1">IF(ISNUMBER(SEARCH($L$2,[1]Database!$A5001)),MAX($A$1:A5000)+1,0)</f>
        <v>4996</v>
      </c>
      <c r="B5001" s="625" t="str">
        <f>[1]Database!$A5001</f>
        <v>ESUR-DC</v>
      </c>
      <c r="J5001" s="329" t="str">
        <f ca="1">IFERROR(VLOOKUP(ROWS($J$2:J5001),$A$2:$B$7000,2,0),"")</f>
        <v>ES+S12D-PS</v>
      </c>
    </row>
    <row r="5002" spans="1:10">
      <c r="A5002" s="330">
        <f ca="1">IF(ISNUMBER(SEARCH($L$2,[1]Database!$A5002)),MAX($A$1:A5001)+1,0)</f>
        <v>4997</v>
      </c>
      <c r="B5002" s="625" t="str">
        <f>[1]Database!$A5002</f>
        <v>ES-PS</v>
      </c>
      <c r="J5002" s="329" t="str">
        <f ca="1">IFERROR(VLOOKUP(ROWS($J$2:J5002),$A$2:$B$7000,2,0),"")</f>
        <v>ES+S12D-HM</v>
      </c>
    </row>
    <row r="5003" spans="1:10">
      <c r="A5003" s="330">
        <f ca="1">IF(ISNUMBER(SEARCH($L$2,[1]Database!$A5003)),MAX($A$1:A5002)+1,0)</f>
        <v>4998</v>
      </c>
      <c r="B5003" s="625" t="str">
        <f>[1]Database!$A5003</f>
        <v>ES-HM</v>
      </c>
      <c r="J5003" s="329" t="str">
        <f ca="1">IFERROR(VLOOKUP(ROWS($J$2:J5003),$A$2:$B$7000,2,0),"")</f>
        <v>ES+S12D-DC</v>
      </c>
    </row>
    <row r="5004" spans="1:10">
      <c r="A5004" s="330">
        <f ca="1">IF(ISNUMBER(SEARCH($L$2,[1]Database!$A5004)),MAX($A$1:A5003)+1,0)</f>
        <v>4999</v>
      </c>
      <c r="B5004" s="625" t="str">
        <f>[1]Database!$A5004</f>
        <v>ES-DC</v>
      </c>
      <c r="J5004" s="329" t="str">
        <f ca="1">IFERROR(VLOOKUP(ROWS($J$2:J5004),$A$2:$B$7000,2,0),"")</f>
        <v>MW-6FT</v>
      </c>
    </row>
    <row r="5005" spans="1:10">
      <c r="A5005" s="330">
        <f ca="1">IF(ISNUMBER(SEARCH($L$2,[1]Database!$A5005)),MAX($A$1:A5004)+1,0)</f>
        <v>5000</v>
      </c>
      <c r="B5005" s="625" t="str">
        <f>[1]Database!$A5005</f>
        <v>ES+S12D-PS</v>
      </c>
      <c r="J5005" s="329" t="str">
        <f ca="1">IFERROR(VLOOKUP(ROWS($J$2:J5005),$A$2:$B$7000,2,0),"")</f>
        <v>ERK-6FT</v>
      </c>
    </row>
    <row r="5006" spans="1:10">
      <c r="A5006" s="330">
        <f ca="1">IF(ISNUMBER(SEARCH($L$2,[1]Database!$A5006)),MAX($A$1:A5005)+1,0)</f>
        <v>5001</v>
      </c>
      <c r="B5006" s="625" t="str">
        <f>[1]Database!$A5006</f>
        <v>ES+S12D-HM</v>
      </c>
      <c r="J5006" s="329" t="str">
        <f ca="1">IFERROR(VLOOKUP(ROWS($J$2:J5006),$A$2:$B$7000,2,0),"")</f>
        <v>FAN-6</v>
      </c>
    </row>
    <row r="5007" spans="1:10">
      <c r="A5007" s="330">
        <f ca="1">IF(ISNUMBER(SEARCH($L$2,[1]Database!$A5007)),MAX($A$1:A5006)+1,0)</f>
        <v>5002</v>
      </c>
      <c r="B5007" s="625" t="str">
        <f>[1]Database!$A5007</f>
        <v>ES+S12D-DC</v>
      </c>
      <c r="J5007" s="329" t="str">
        <f ca="1">IFERROR(VLOOKUP(ROWS($J$2:J5007),$A$2:$B$7000,2,0),"")</f>
        <v>RFB6</v>
      </c>
    </row>
    <row r="5008" spans="1:10">
      <c r="A5008" s="330">
        <f ca="1">IF(ISNUMBER(SEARCH($L$2,[1]Database!$A5008)),MAX($A$1:A5007)+1,0)</f>
        <v>5003</v>
      </c>
      <c r="B5008" s="625" t="str">
        <f>[1]Database!$A5008</f>
        <v>MW-6FT</v>
      </c>
      <c r="J5008" s="329" t="str">
        <f ca="1">IFERROR(VLOOKUP(ROWS($J$2:J5008),$A$2:$B$7000,2,0),"")</f>
        <v>EFB6S</v>
      </c>
    </row>
    <row r="5009" spans="1:10">
      <c r="A5009" s="330">
        <f ca="1">IF(ISNUMBER(SEARCH($L$2,[1]Database!$A5009)),MAX($A$1:A5008)+1,0)</f>
        <v>5004</v>
      </c>
      <c r="B5009" s="625" t="str">
        <f>[1]Database!$A5009</f>
        <v>ERK-6FT</v>
      </c>
      <c r="J5009" s="329" t="str">
        <f ca="1">IFERROR(VLOOKUP(ROWS($J$2:J5009),$A$2:$B$7000,2,0),"")</f>
        <v>CAP6</v>
      </c>
    </row>
    <row r="5010" spans="1:10">
      <c r="A5010" s="330">
        <f ca="1">IF(ISNUMBER(SEARCH($L$2,[1]Database!$A5010)),MAX($A$1:A5009)+1,0)</f>
        <v>5005</v>
      </c>
      <c r="B5010" s="625" t="str">
        <f>[1]Database!$A5010</f>
        <v>FAN-6</v>
      </c>
      <c r="J5010" s="329" t="str">
        <f ca="1">IFERROR(VLOOKUP(ROWS($J$2:J5010),$A$2:$B$7000,2,0),"")</f>
        <v>PD-620C-NS</v>
      </c>
    </row>
    <row r="5011" spans="1:10">
      <c r="A5011" s="330">
        <f ca="1">IF(ISNUMBER(SEARCH($L$2,[1]Database!$A5011)),MAX($A$1:A5010)+1,0)</f>
        <v>5006</v>
      </c>
      <c r="B5011" s="625" t="str">
        <f>[1]Database!$A5011</f>
        <v>RFB6</v>
      </c>
      <c r="J5011" s="329" t="str">
        <f ca="1">IFERROR(VLOOKUP(ROWS($J$2:J5011),$A$2:$B$7000,2,0),"")</f>
        <v>PD-615C-NS</v>
      </c>
    </row>
    <row r="5012" spans="1:10">
      <c r="A5012" s="330">
        <f ca="1">IF(ISNUMBER(SEARCH($L$2,[1]Database!$A5012)),MAX($A$1:A5011)+1,0)</f>
        <v>5007</v>
      </c>
      <c r="B5012" s="625" t="str">
        <f>[1]Database!$A5012</f>
        <v>EFB6S</v>
      </c>
      <c r="J5012" s="329" t="str">
        <f ca="1">IFERROR(VLOOKUP(ROWS($J$2:J5012),$A$2:$B$7000,2,0),"")</f>
        <v>PD-620J-IG</v>
      </c>
    </row>
    <row r="5013" spans="1:10">
      <c r="A5013" s="330">
        <f ca="1">IF(ISNUMBER(SEARCH($L$2,[1]Database!$A5013)),MAX($A$1:A5012)+1,0)</f>
        <v>5008</v>
      </c>
      <c r="B5013" s="625" t="str">
        <f>[1]Database!$A5013</f>
        <v>CAP6</v>
      </c>
      <c r="J5013" s="329" t="str">
        <f ca="1">IFERROR(VLOOKUP(ROWS($J$2:J5013),$A$2:$B$7000,2,0),"")</f>
        <v>PD-615C</v>
      </c>
    </row>
    <row r="5014" spans="1:10">
      <c r="A5014" s="330">
        <f ca="1">IF(ISNUMBER(SEARCH($L$2,[1]Database!$A5014)),MAX($A$1:A5013)+1,0)</f>
        <v>5009</v>
      </c>
      <c r="B5014" s="625" t="str">
        <f>[1]Database!$A5014</f>
        <v>PD-620C-NS</v>
      </c>
      <c r="J5014" s="329" t="str">
        <f ca="1">IFERROR(VLOOKUP(ROWS($J$2:J5014),$A$2:$B$7000,2,0),"")</f>
        <v>PDS-620R</v>
      </c>
    </row>
    <row r="5015" spans="1:10">
      <c r="A5015" s="330">
        <f ca="1">IF(ISNUMBER(SEARCH($L$2,[1]Database!$A5015)),MAX($A$1:A5014)+1,0)</f>
        <v>5010</v>
      </c>
      <c r="B5015" s="625" t="str">
        <f>[1]Database!$A5015</f>
        <v>PD-615C-NS</v>
      </c>
      <c r="J5015" s="329" t="str">
        <f ca="1">IFERROR(VLOOKUP(ROWS($J$2:J5015),$A$2:$B$7000,2,0),"")</f>
        <v>PDS-2X315R</v>
      </c>
    </row>
    <row r="5016" spans="1:10">
      <c r="A5016" s="330">
        <f ca="1">IF(ISNUMBER(SEARCH($L$2,[1]Database!$A5016)),MAX($A$1:A5015)+1,0)</f>
        <v>5011</v>
      </c>
      <c r="B5016" s="625" t="str">
        <f>[1]Database!$A5016</f>
        <v>PD-620J-IG</v>
      </c>
      <c r="J5016" s="329" t="str">
        <f ca="1">IFERROR(VLOOKUP(ROWS($J$2:J5016),$A$2:$B$7000,2,0),"")</f>
        <v>SS5-23VTR</v>
      </c>
    </row>
    <row r="5017" spans="1:10">
      <c r="A5017" s="330">
        <f ca="1">IF(ISNUMBER(SEARCH($L$2,[1]Database!$A5017)),MAX($A$1:A5016)+1,0)</f>
        <v>5012</v>
      </c>
      <c r="B5017" s="625" t="str">
        <f>[1]Database!$A5017</f>
        <v>PD-615C</v>
      </c>
      <c r="J5017" s="329" t="str">
        <f ca="1">IFERROR(VLOOKUP(ROWS($J$2:J5017),$A$2:$B$7000,2,0),"")</f>
        <v>SS-VTR-CVR5</v>
      </c>
    </row>
    <row r="5018" spans="1:10">
      <c r="A5018" s="330">
        <f ca="1">IF(ISNUMBER(SEARCH($L$2,[1]Database!$A5018)),MAX($A$1:A5017)+1,0)</f>
        <v>5013</v>
      </c>
      <c r="B5018" s="625" t="str">
        <f>[1]Database!$A5018</f>
        <v>PDS-620R</v>
      </c>
      <c r="J5018" s="329" t="str">
        <f ca="1">IFERROR(VLOOKUP(ROWS($J$2:J5018),$A$2:$B$7000,2,0),"")</f>
        <v>SFACE5</v>
      </c>
    </row>
    <row r="5019" spans="1:10">
      <c r="A5019" s="330">
        <f ca="1">IF(ISNUMBER(SEARCH($L$2,[1]Database!$A5019)),MAX($A$1:A5018)+1,0)</f>
        <v>5014</v>
      </c>
      <c r="B5019" s="625" t="str">
        <f>[1]Database!$A5019</f>
        <v>PDS-2X315R</v>
      </c>
      <c r="J5019" s="329" t="str">
        <f ca="1">IFERROR(VLOOKUP(ROWS($J$2:J5019),$A$2:$B$7000,2,0),"")</f>
        <v>TD5</v>
      </c>
    </row>
    <row r="5020" spans="1:10">
      <c r="A5020" s="330">
        <f ca="1">IF(ISNUMBER(SEARCH($L$2,[1]Database!$A5020)),MAX($A$1:A5019)+1,0)</f>
        <v>5015</v>
      </c>
      <c r="B5020" s="625" t="str">
        <f>[1]Database!$A5020</f>
        <v>SS5-23VTR</v>
      </c>
      <c r="J5020" s="329" t="str">
        <f ca="1">IFERROR(VLOOKUP(ROWS($J$2:J5020),$A$2:$B$7000,2,0),"")</f>
        <v>TD5LK</v>
      </c>
    </row>
    <row r="5021" spans="1:10">
      <c r="A5021" s="330">
        <f ca="1">IF(ISNUMBER(SEARCH($L$2,[1]Database!$A5021)),MAX($A$1:A5020)+1,0)</f>
        <v>5016</v>
      </c>
      <c r="B5021" s="625" t="str">
        <f>[1]Database!$A5021</f>
        <v>SS-VTR-CVR5</v>
      </c>
      <c r="J5021" s="329" t="str">
        <f ca="1">IFERROR(VLOOKUP(ROWS($J$2:J5021),$A$2:$B$7000,2,0),"")</f>
        <v>DLBX-RR5</v>
      </c>
    </row>
    <row r="5022" spans="1:10">
      <c r="A5022" s="330">
        <f ca="1">IF(ISNUMBER(SEARCH($L$2,[1]Database!$A5022)),MAX($A$1:A5021)+1,0)</f>
        <v>5017</v>
      </c>
      <c r="B5022" s="625" t="str">
        <f>[1]Database!$A5022</f>
        <v>SFACE5</v>
      </c>
      <c r="J5022" s="329" t="str">
        <f ca="1">IFERROR(VLOOKUP(ROWS($J$2:J5022),$A$2:$B$7000,2,0),"")</f>
        <v>FEB5</v>
      </c>
    </row>
    <row r="5023" spans="1:10">
      <c r="A5023" s="330">
        <f ca="1">IF(ISNUMBER(SEARCH($L$2,[1]Database!$A5023)),MAX($A$1:A5022)+1,0)</f>
        <v>5018</v>
      </c>
      <c r="B5023" s="625" t="str">
        <f>[1]Database!$A5023</f>
        <v>TD5</v>
      </c>
      <c r="J5023" s="329" t="str">
        <f ca="1">IFERROR(VLOOKUP(ROWS($J$2:J5023),$A$2:$B$7000,2,0),"")</f>
        <v>HBL5</v>
      </c>
    </row>
    <row r="5024" spans="1:10">
      <c r="A5024" s="330">
        <f ca="1">IF(ISNUMBER(SEARCH($L$2,[1]Database!$A5024)),MAX($A$1:A5023)+1,0)</f>
        <v>5019</v>
      </c>
      <c r="B5024" s="625" t="str">
        <f>[1]Database!$A5024</f>
        <v>TD5LK</v>
      </c>
      <c r="J5024" s="329" t="str">
        <f ca="1">IFERROR(VLOOKUP(ROWS($J$2:J5024),$A$2:$B$7000,2,0),"")</f>
        <v>SB5</v>
      </c>
    </row>
    <row r="5025" spans="1:10">
      <c r="A5025" s="330">
        <f ca="1">IF(ISNUMBER(SEARCH($L$2,[1]Database!$A5025)),MAX($A$1:A5024)+1,0)</f>
        <v>5020</v>
      </c>
      <c r="B5025" s="625" t="str">
        <f>[1]Database!$A5025</f>
        <v>DLBX-RR5</v>
      </c>
      <c r="J5025" s="329" t="str">
        <f ca="1">IFERROR(VLOOKUP(ROWS($J$2:J5025),$A$2:$B$7000,2,0),"")</f>
        <v>EB5</v>
      </c>
    </row>
    <row r="5026" spans="1:10">
      <c r="A5026" s="330">
        <f ca="1">IF(ISNUMBER(SEARCH($L$2,[1]Database!$A5026)),MAX($A$1:A5025)+1,0)</f>
        <v>5021</v>
      </c>
      <c r="B5026" s="625" t="str">
        <f>[1]Database!$A5026</f>
        <v>FEB5</v>
      </c>
      <c r="J5026" s="329" t="str">
        <f ca="1">IFERROR(VLOOKUP(ROWS($J$2:J5026),$A$2:$B$7000,2,0),"")</f>
        <v>D5</v>
      </c>
    </row>
    <row r="5027" spans="1:10">
      <c r="A5027" s="330">
        <f ca="1">IF(ISNUMBER(SEARCH($L$2,[1]Database!$A5027)),MAX($A$1:A5026)+1,0)</f>
        <v>5022</v>
      </c>
      <c r="B5027" s="625" t="str">
        <f>[1]Database!$A5027</f>
        <v>HBL5</v>
      </c>
      <c r="J5027" s="329" t="str">
        <f ca="1">IFERROR(VLOOKUP(ROWS($J$2:J5027),$A$2:$B$7000,2,0),"")</f>
        <v>D5LK</v>
      </c>
    </row>
    <row r="5028" spans="1:10">
      <c r="A5028" s="330">
        <f ca="1">IF(ISNUMBER(SEARCH($L$2,[1]Database!$A5028)),MAX($A$1:A5027)+1,0)</f>
        <v>5023</v>
      </c>
      <c r="B5028" s="625" t="str">
        <f>[1]Database!$A5028</f>
        <v>SB5</v>
      </c>
      <c r="J5028" s="329" t="str">
        <f ca="1">IFERROR(VLOOKUP(ROWS($J$2:J5028),$A$2:$B$7000,2,0),"")</f>
        <v>AFACE5</v>
      </c>
    </row>
    <row r="5029" spans="1:10">
      <c r="A5029" s="330">
        <f ca="1">IF(ISNUMBER(SEARCH($L$2,[1]Database!$A5029)),MAX($A$1:A5028)+1,0)</f>
        <v>5024</v>
      </c>
      <c r="B5029" s="625" t="str">
        <f>[1]Database!$A5029</f>
        <v>EB5</v>
      </c>
      <c r="J5029" s="329" t="str">
        <f ca="1">IFERROR(VLOOKUP(ROWS($J$2:J5029),$A$2:$B$7000,2,0),"")</f>
        <v>AV9014BK</v>
      </c>
    </row>
    <row r="5030" spans="1:10">
      <c r="A5030" s="330">
        <f ca="1">IF(ISNUMBER(SEARCH($L$2,[1]Database!$A5030)),MAX($A$1:A5029)+1,0)</f>
        <v>5025</v>
      </c>
      <c r="B5030" s="625" t="str">
        <f>[1]Database!$A5030</f>
        <v>D5</v>
      </c>
      <c r="J5030" s="329" t="str">
        <f ca="1">IFERROR(VLOOKUP(ROWS($J$2:J5030),$A$2:$B$7000,2,0),"")</f>
        <v>ISOCTR-5R-240-NS</v>
      </c>
    </row>
    <row r="5031" spans="1:10">
      <c r="A5031" s="330">
        <f ca="1">IF(ISNUMBER(SEARCH($L$2,[1]Database!$A5031)),MAX($A$1:A5030)+1,0)</f>
        <v>5026</v>
      </c>
      <c r="B5031" s="625" t="str">
        <f>[1]Database!$A5031</f>
        <v>D5LK</v>
      </c>
      <c r="J5031" s="329" t="str">
        <f ca="1">IFERROR(VLOOKUP(ROWS($J$2:J5031),$A$2:$B$7000,2,0),"")</f>
        <v>ISOCTR-5R-208-NS</v>
      </c>
    </row>
    <row r="5032" spans="1:10">
      <c r="A5032" s="330">
        <f ca="1">IF(ISNUMBER(SEARCH($L$2,[1]Database!$A5032)),MAX($A$1:A5031)+1,0)</f>
        <v>5027</v>
      </c>
      <c r="B5032" s="625" t="str">
        <f>[1]Database!$A5032</f>
        <v>AFACE5</v>
      </c>
      <c r="J5032" s="329" t="str">
        <f ca="1">IFERROR(VLOOKUP(ROWS($J$2:J5032),$A$2:$B$7000,2,0),"")</f>
        <v>ISOCTR-5R-240-2</v>
      </c>
    </row>
    <row r="5033" spans="1:10">
      <c r="A5033" s="330">
        <f ca="1">IF(ISNUMBER(SEARCH($L$2,[1]Database!$A5033)),MAX($A$1:A5032)+1,0)</f>
        <v>5028</v>
      </c>
      <c r="B5033" s="625" t="str">
        <f>[1]Database!$A5033</f>
        <v>AV9014BK</v>
      </c>
      <c r="J5033" s="329" t="str">
        <f ca="1">IFERROR(VLOOKUP(ROWS($J$2:J5033),$A$2:$B$7000,2,0),"")</f>
        <v>ISOCTR-5R-208-2</v>
      </c>
    </row>
    <row r="5034" spans="1:10">
      <c r="A5034" s="330">
        <f ca="1">IF(ISNUMBER(SEARCH($L$2,[1]Database!$A5034)),MAX($A$1:A5033)+1,0)</f>
        <v>5029</v>
      </c>
      <c r="B5034" s="625" t="str">
        <f>[1]Database!$A5034</f>
        <v>ISOCTR-5R-240-NS</v>
      </c>
      <c r="J5034" s="329" t="str">
        <f ca="1">IFERROR(VLOOKUP(ROWS($J$2:J5034),$A$2:$B$7000,2,0),"")</f>
        <v>SCQ-5W2-53TBK</v>
      </c>
    </row>
    <row r="5035" spans="1:10">
      <c r="A5035" s="330">
        <f ca="1">IF(ISNUMBER(SEARCH($L$2,[1]Database!$A5035)),MAX($A$1:A5034)+1,0)</f>
        <v>5030</v>
      </c>
      <c r="B5035" s="625" t="str">
        <f>[1]Database!$A5035</f>
        <v>ISOCTR-5R-208-NS</v>
      </c>
      <c r="J5035" s="329" t="str">
        <f ca="1">IFERROR(VLOOKUP(ROWS($J$2:J5035),$A$2:$B$7000,2,0),"")</f>
        <v>SC-5W2-53TBK</v>
      </c>
    </row>
    <row r="5036" spans="1:10">
      <c r="A5036" s="330">
        <f ca="1">IF(ISNUMBER(SEARCH($L$2,[1]Database!$A5036)),MAX($A$1:A5035)+1,0)</f>
        <v>5031</v>
      </c>
      <c r="B5036" s="625" t="str">
        <f>[1]Database!$A5036</f>
        <v>ISOCTR-5R-240-2</v>
      </c>
      <c r="J5036" s="329" t="str">
        <f ca="1">IFERROR(VLOOKUP(ROWS($J$2:J5036),$A$2:$B$7000,2,0),"")</f>
        <v>BANGLE-5-38</v>
      </c>
    </row>
    <row r="5037" spans="1:10">
      <c r="A5037" s="330">
        <f ca="1">IF(ISNUMBER(SEARCH($L$2,[1]Database!$A5037)),MAX($A$1:A5036)+1,0)</f>
        <v>5032</v>
      </c>
      <c r="B5037" s="625" t="str">
        <f>[1]Database!$A5037</f>
        <v>ISOCTR-5R-208-2</v>
      </c>
      <c r="J5037" s="329" t="str">
        <f ca="1">IFERROR(VLOOKUP(ROWS($J$2:J5037),$A$2:$B$7000,2,0),"")</f>
        <v>WANGLE-5</v>
      </c>
    </row>
    <row r="5038" spans="1:10">
      <c r="A5038" s="330">
        <f ca="1">IF(ISNUMBER(SEARCH($L$2,[1]Database!$A5038)),MAX($A$1:A5037)+1,0)</f>
        <v>5033</v>
      </c>
      <c r="B5038" s="625" t="str">
        <f>[1]Database!$A5038</f>
        <v>SCQ-5W2-53TBK</v>
      </c>
      <c r="J5038" s="329" t="str">
        <f ca="1">IFERROR(VLOOKUP(ROWS($J$2:J5038),$A$2:$B$7000,2,0),"")</f>
        <v>VFEET-5-12</v>
      </c>
    </row>
    <row r="5039" spans="1:10">
      <c r="A5039" s="330">
        <f ca="1">IF(ISNUMBER(SEARCH($L$2,[1]Database!$A5039)),MAX($A$1:A5038)+1,0)</f>
        <v>5034</v>
      </c>
      <c r="B5039" s="625" t="str">
        <f>[1]Database!$A5039</f>
        <v>SC-5W2-53TBK</v>
      </c>
      <c r="J5039" s="329" t="str">
        <f ca="1">IFERROR(VLOOKUP(ROWS($J$2:J5039),$A$2:$B$7000,2,0),"")</f>
        <v>ANGLE-5</v>
      </c>
    </row>
    <row r="5040" spans="1:10">
      <c r="A5040" s="330">
        <f ca="1">IF(ISNUMBER(SEARCH($L$2,[1]Database!$A5040)),MAX($A$1:A5039)+1,0)</f>
        <v>5035</v>
      </c>
      <c r="B5040" s="625" t="str">
        <f>[1]Database!$A5040</f>
        <v>BANGLE-5-38</v>
      </c>
      <c r="J5040" s="329" t="str">
        <f ca="1">IFERROR(VLOOKUP(ROWS($J$2:J5040),$A$2:$B$7000,2,0),"")</f>
        <v>ANGLE-5-36</v>
      </c>
    </row>
    <row r="5041" spans="1:10">
      <c r="A5041" s="330">
        <f ca="1">IF(ISNUMBER(SEARCH($L$2,[1]Database!$A5041)),MAX($A$1:A5040)+1,0)</f>
        <v>5036</v>
      </c>
      <c r="B5041" s="625" t="str">
        <f>[1]Database!$A5041</f>
        <v>WANGLE-5</v>
      </c>
      <c r="J5041" s="329" t="str">
        <f ca="1">IFERROR(VLOOKUP(ROWS($J$2:J5041),$A$2:$B$7000,2,0),"")</f>
        <v>BANGLE-5</v>
      </c>
    </row>
    <row r="5042" spans="1:10">
      <c r="A5042" s="330">
        <f ca="1">IF(ISNUMBER(SEARCH($L$2,[1]Database!$A5042)),MAX($A$1:A5041)+1,0)</f>
        <v>5037</v>
      </c>
      <c r="B5042" s="625" t="str">
        <f>[1]Database!$A5042</f>
        <v>VFEET-5-12</v>
      </c>
      <c r="J5042" s="329" t="str">
        <f ca="1">IFERROR(VLOOKUP(ROWS($J$2:J5042),$A$2:$B$7000,2,0),"")</f>
        <v>5507AAP-WH</v>
      </c>
    </row>
    <row r="5043" spans="1:10">
      <c r="A5043" s="330">
        <f ca="1">IF(ISNUMBER(SEARCH($L$2,[1]Database!$A5043)),MAX($A$1:A5042)+1,0)</f>
        <v>5038</v>
      </c>
      <c r="B5043" s="625" t="str">
        <f>[1]Database!$A5043</f>
        <v>ANGLE-5</v>
      </c>
      <c r="J5043" s="329" t="str">
        <f ca="1">IFERROR(VLOOKUP(ROWS($J$2:J5043),$A$2:$B$7000,2,0),"")</f>
        <v>5507AAP</v>
      </c>
    </row>
    <row r="5044" spans="1:10">
      <c r="A5044" s="330">
        <f ca="1">IF(ISNUMBER(SEARCH($L$2,[1]Database!$A5044)),MAX($A$1:A5043)+1,0)</f>
        <v>5039</v>
      </c>
      <c r="B5044" s="625" t="str">
        <f>[1]Database!$A5044</f>
        <v>ANGLE-5-36</v>
      </c>
      <c r="J5044" s="329" t="str">
        <f ca="1">IFERROR(VLOOKUP(ROWS($J$2:J5044),$A$2:$B$7000,2,0),"")</f>
        <v>VMRK-54-36</v>
      </c>
    </row>
    <row r="5045" spans="1:10">
      <c r="A5045" s="330">
        <f ca="1">IF(ISNUMBER(SEARCH($L$2,[1]Database!$A5045)),MAX($A$1:A5044)+1,0)</f>
        <v>5040</v>
      </c>
      <c r="B5045" s="625" t="str">
        <f>[1]Database!$A5045</f>
        <v>BANGLE-5</v>
      </c>
      <c r="J5045" s="329" t="str">
        <f ca="1">IFERROR(VLOOKUP(ROWS($J$2:J5045),$A$2:$B$7000,2,0),"")</f>
        <v>VMRK-54-36LRD</v>
      </c>
    </row>
    <row r="5046" spans="1:10">
      <c r="A5046" s="330">
        <f ca="1">IF(ISNUMBER(SEARCH($L$2,[1]Database!$A5046)),MAX($A$1:A5045)+1,0)</f>
        <v>5041</v>
      </c>
      <c r="B5046" s="625" t="str">
        <f>[1]Database!$A5046</f>
        <v>5507AAP-WH</v>
      </c>
      <c r="J5046" s="329" t="str">
        <f ca="1">IFERROR(VLOOKUP(ROWS($J$2:J5046),$A$2:$B$7000,2,0),"")</f>
        <v>VMRK-54LRD</v>
      </c>
    </row>
    <row r="5047" spans="1:10">
      <c r="A5047" s="330">
        <f ca="1">IF(ISNUMBER(SEARCH($L$2,[1]Database!$A5047)),MAX($A$1:A5046)+1,0)</f>
        <v>5042</v>
      </c>
      <c r="B5047" s="625" t="str">
        <f>[1]Database!$A5047</f>
        <v>5507AAP</v>
      </c>
      <c r="J5047" s="329" t="str">
        <f ca="1">IFERROR(VLOOKUP(ROWS($J$2:J5047),$A$2:$B$7000,2,0),"")</f>
        <v>VMRK-54</v>
      </c>
    </row>
    <row r="5048" spans="1:10">
      <c r="A5048" s="330">
        <f ca="1">IF(ISNUMBER(SEARCH($L$2,[1]Database!$A5048)),MAX($A$1:A5047)+1,0)</f>
        <v>5043</v>
      </c>
      <c r="B5048" s="625" t="str">
        <f>[1]Database!$A5048</f>
        <v>VMRK-54-36</v>
      </c>
      <c r="J5048" s="329" t="str">
        <f ca="1">IFERROR(VLOOKUP(ROWS($J$2:J5048),$A$2:$B$7000,2,0),"")</f>
        <v>MW-LVRD-54</v>
      </c>
    </row>
    <row r="5049" spans="1:10">
      <c r="A5049" s="330">
        <f ca="1">IF(ISNUMBER(SEARCH($L$2,[1]Database!$A5049)),MAX($A$1:A5048)+1,0)</f>
        <v>5044</v>
      </c>
      <c r="B5049" s="625" t="str">
        <f>[1]Database!$A5049</f>
        <v>VMRK-54-36LRD</v>
      </c>
      <c r="J5049" s="329" t="str">
        <f ca="1">IFERROR(VLOOKUP(ROWS($J$2:J5049),$A$2:$B$7000,2,0),"")</f>
        <v>VCD-6-51-SC</v>
      </c>
    </row>
    <row r="5050" spans="1:10">
      <c r="A5050" s="330">
        <f ca="1">IF(ISNUMBER(SEARCH($L$2,[1]Database!$A5050)),MAX($A$1:A5049)+1,0)</f>
        <v>5045</v>
      </c>
      <c r="B5050" s="625" t="str">
        <f>[1]Database!$A5050</f>
        <v>VMRK-54LRD</v>
      </c>
      <c r="J5050" s="329" t="str">
        <f ca="1">IFERROR(VLOOKUP(ROWS($J$2:J5050),$A$2:$B$7000,2,0),"")</f>
        <v>VCD-6-51-DC</v>
      </c>
    </row>
    <row r="5051" spans="1:10">
      <c r="A5051" s="330">
        <f ca="1">IF(ISNUMBER(SEARCH($L$2,[1]Database!$A5051)),MAX($A$1:A5050)+1,0)</f>
        <v>5046</v>
      </c>
      <c r="B5051" s="625" t="str">
        <f>[1]Database!$A5051</f>
        <v>VMRK-54</v>
      </c>
      <c r="J5051" s="329" t="str">
        <f ca="1">IFERROR(VLOOKUP(ROWS($J$2:J5051),$A$2:$B$7000,2,0),"")</f>
        <v>VCD-10-51-SC</v>
      </c>
    </row>
    <row r="5052" spans="1:10">
      <c r="A5052" s="330">
        <f ca="1">IF(ISNUMBER(SEARCH($L$2,[1]Database!$A5052)),MAX($A$1:A5051)+1,0)</f>
        <v>5047</v>
      </c>
      <c r="B5052" s="625" t="str">
        <f>[1]Database!$A5052</f>
        <v>MW-LVRD-54</v>
      </c>
      <c r="J5052" s="329" t="str">
        <f ca="1">IFERROR(VLOOKUP(ROWS($J$2:J5052),$A$2:$B$7000,2,0),"")</f>
        <v>VCD-10-51-DC</v>
      </c>
    </row>
    <row r="5053" spans="1:10">
      <c r="A5053" s="330">
        <f ca="1">IF(ISNUMBER(SEARCH($L$2,[1]Database!$A5053)),MAX($A$1:A5052)+1,0)</f>
        <v>5048</v>
      </c>
      <c r="B5053" s="625" t="str">
        <f>[1]Database!$A5053</f>
        <v>VCD-6-51-SC</v>
      </c>
      <c r="J5053" s="329" t="str">
        <f ca="1">IFERROR(VLOOKUP(ROWS($J$2:J5053),$A$2:$B$7000,2,0),"")</f>
        <v>PROR4CN-ZRA51</v>
      </c>
    </row>
    <row r="5054" spans="1:10">
      <c r="A5054" s="330">
        <f ca="1">IF(ISNUMBER(SEARCH($L$2,[1]Database!$A5054)),MAX($A$1:A5053)+1,0)</f>
        <v>5049</v>
      </c>
      <c r="B5054" s="625" t="str">
        <f>[1]Database!$A5054</f>
        <v>VCD-6-51-DC</v>
      </c>
      <c r="J5054" s="329" t="str">
        <f ca="1">IFERROR(VLOOKUP(ROWS($J$2:J5054),$A$2:$B$7000,2,0),"")</f>
        <v>RLA19-1251B</v>
      </c>
    </row>
    <row r="5055" spans="1:10">
      <c r="A5055" s="330">
        <f ca="1">IF(ISNUMBER(SEARCH($L$2,[1]Database!$A5055)),MAX($A$1:A5054)+1,0)</f>
        <v>5050</v>
      </c>
      <c r="B5055" s="625" t="str">
        <f>[1]Database!$A5055</f>
        <v>VCD-10-51-SC</v>
      </c>
      <c r="J5055" s="329" t="str">
        <f ca="1">IFERROR(VLOOKUP(ROWS($J$2:J5055),$A$2:$B$7000,2,0),"")</f>
        <v>R412-5130B</v>
      </c>
    </row>
    <row r="5056" spans="1:10">
      <c r="A5056" s="330">
        <f ca="1">IF(ISNUMBER(SEARCH($L$2,[1]Database!$A5056)),MAX($A$1:A5055)+1,0)</f>
        <v>5051</v>
      </c>
      <c r="B5056" s="625" t="str">
        <f>[1]Database!$A5056</f>
        <v>VCD-10-51-DC</v>
      </c>
      <c r="J5056" s="329" t="str">
        <f ca="1">IFERROR(VLOOKUP(ROWS($J$2:J5056),$A$2:$B$7000,2,0),"")</f>
        <v>R412-5124B</v>
      </c>
    </row>
    <row r="5057" spans="1:10">
      <c r="A5057" s="330">
        <f ca="1">IF(ISNUMBER(SEARCH($L$2,[1]Database!$A5057)),MAX($A$1:A5056)+1,0)</f>
        <v>5052</v>
      </c>
      <c r="B5057" s="625" t="str">
        <f>[1]Database!$A5057</f>
        <v>PROR4CN-ZRA51</v>
      </c>
      <c r="J5057" s="329" t="str">
        <f ca="1">IFERROR(VLOOKUP(ROWS($J$2:J5057),$A$2:$B$7000,2,0),"")</f>
        <v>R4CN-5136B</v>
      </c>
    </row>
    <row r="5058" spans="1:10">
      <c r="A5058" s="330">
        <f ca="1">IF(ISNUMBER(SEARCH($L$2,[1]Database!$A5058)),MAX($A$1:A5057)+1,0)</f>
        <v>5053</v>
      </c>
      <c r="B5058" s="625" t="str">
        <f>[1]Database!$A5058</f>
        <v>RLA19-1251B</v>
      </c>
      <c r="J5058" s="329" t="str">
        <f ca="1">IFERROR(VLOOKUP(ROWS($J$2:J5058),$A$2:$B$7000,2,0),"")</f>
        <v>R4CN-5130B</v>
      </c>
    </row>
    <row r="5059" spans="1:10">
      <c r="A5059" s="330">
        <f ca="1">IF(ISNUMBER(SEARCH($L$2,[1]Database!$A5059)),MAX($A$1:A5058)+1,0)</f>
        <v>5054</v>
      </c>
      <c r="B5059" s="625" t="str">
        <f>[1]Database!$A5059</f>
        <v>R412-5130B</v>
      </c>
      <c r="J5059" s="329" t="str">
        <f ca="1">IFERROR(VLOOKUP(ROWS($J$2:J5059),$A$2:$B$7000,2,0),"")</f>
        <v>R4CN-5124B</v>
      </c>
    </row>
    <row r="5060" spans="1:10">
      <c r="A5060" s="330">
        <f ca="1">IF(ISNUMBER(SEARCH($L$2,[1]Database!$A5060)),MAX($A$1:A5059)+1,0)</f>
        <v>5055</v>
      </c>
      <c r="B5060" s="625" t="str">
        <f>[1]Database!$A5060</f>
        <v>R412-5124B</v>
      </c>
      <c r="J5060" s="329" t="str">
        <f ca="1">IFERROR(VLOOKUP(ROWS($J$2:J5060),$A$2:$B$7000,2,0),"")</f>
        <v>FEB1MP</v>
      </c>
    </row>
    <row r="5061" spans="1:10">
      <c r="A5061" s="330">
        <f ca="1">IF(ISNUMBER(SEARCH($L$2,[1]Database!$A5061)),MAX($A$1:A5060)+1,0)</f>
        <v>5056</v>
      </c>
      <c r="B5061" s="625" t="str">
        <f>[1]Database!$A5061</f>
        <v>R4CN-5136B</v>
      </c>
      <c r="J5061" s="329" t="str">
        <f ca="1">IFERROR(VLOOKUP(ROWS($J$2:J5061),$A$2:$B$7000,2,0),"")</f>
        <v>EVT1MP</v>
      </c>
    </row>
    <row r="5062" spans="1:10">
      <c r="A5062" s="330">
        <f ca="1">IF(ISNUMBER(SEARCH($L$2,[1]Database!$A5062)),MAX($A$1:A5061)+1,0)</f>
        <v>5057</v>
      </c>
      <c r="B5062" s="625" t="str">
        <f>[1]Database!$A5062</f>
        <v>R4CN-5130B</v>
      </c>
      <c r="J5062" s="329" t="str">
        <f ca="1">IFERROR(VLOOKUP(ROWS($J$2:J5062),$A$2:$B$7000,2,0),"")</f>
        <v>EB1MP</v>
      </c>
    </row>
    <row r="5063" spans="1:10">
      <c r="A5063" s="330">
        <f ca="1">IF(ISNUMBER(SEARCH($L$2,[1]Database!$A5063)),MAX($A$1:A5062)+1,0)</f>
        <v>5058</v>
      </c>
      <c r="B5063" s="625" t="str">
        <f>[1]Database!$A5063</f>
        <v>R4CN-5124B</v>
      </c>
      <c r="J5063" s="329" t="str">
        <f ca="1">IFERROR(VLOOKUP(ROWS($J$2:J5063),$A$2:$B$7000,2,0),"")</f>
        <v>UTR1MP</v>
      </c>
    </row>
    <row r="5064" spans="1:10">
      <c r="A5064" s="330">
        <f ca="1">IF(ISNUMBER(SEARCH($L$2,[1]Database!$A5064)),MAX($A$1:A5063)+1,0)</f>
        <v>5059</v>
      </c>
      <c r="B5064" s="625" t="str">
        <f>[1]Database!$A5064</f>
        <v>FEB1MP</v>
      </c>
      <c r="J5064" s="329" t="str">
        <f ca="1">IFERROR(VLOOKUP(ROWS($J$2:J5064),$A$2:$B$7000,2,0),"")</f>
        <v>U2MP</v>
      </c>
    </row>
    <row r="5065" spans="1:10">
      <c r="A5065" s="330">
        <f ca="1">IF(ISNUMBER(SEARCH($L$2,[1]Database!$A5065)),MAX($A$1:A5064)+1,0)</f>
        <v>5060</v>
      </c>
      <c r="B5065" s="625" t="str">
        <f>[1]Database!$A5065</f>
        <v>EVT1MP</v>
      </c>
      <c r="J5065" s="329" t="str">
        <f ca="1">IFERROR(VLOOKUP(ROWS($J$2:J5065),$A$2:$B$7000,2,0),"")</f>
        <v>U1MP</v>
      </c>
    </row>
    <row r="5066" spans="1:10">
      <c r="A5066" s="330">
        <f ca="1">IF(ISNUMBER(SEARCH($L$2,[1]Database!$A5066)),MAX($A$1:A5065)+1,0)</f>
        <v>5061</v>
      </c>
      <c r="B5066" s="625" t="str">
        <f>[1]Database!$A5066</f>
        <v>EB1MP</v>
      </c>
      <c r="J5066" s="329" t="str">
        <f ca="1">IFERROR(VLOOKUP(ROWS($J$2:J5066),$A$2:$B$7000,2,0),"")</f>
        <v>HPMP</v>
      </c>
    </row>
    <row r="5067" spans="1:10">
      <c r="A5067" s="330">
        <f ca="1">IF(ISNUMBER(SEARCH($L$2,[1]Database!$A5067)),MAX($A$1:A5066)+1,0)</f>
        <v>5062</v>
      </c>
      <c r="B5067" s="625" t="str">
        <f>[1]Database!$A5067</f>
        <v>UTR1MP</v>
      </c>
      <c r="J5067" s="329" t="str">
        <f ca="1">IFERROR(VLOOKUP(ROWS($J$2:J5067),$A$2:$B$7000,2,0),"")</f>
        <v>CN1032-50</v>
      </c>
    </row>
    <row r="5068" spans="1:10">
      <c r="A5068" s="330">
        <f ca="1">IF(ISNUMBER(SEARCH($L$2,[1]Database!$A5068)),MAX($A$1:A5067)+1,0)</f>
        <v>5063</v>
      </c>
      <c r="B5068" s="625" t="str">
        <f>[1]Database!$A5068</f>
        <v>U2MP</v>
      </c>
      <c r="J5068" s="329" t="str">
        <f ca="1">IFERROR(VLOOKUP(ROWS($J$2:J5068),$A$2:$B$7000,2,0),"")</f>
        <v>HTX</v>
      </c>
    </row>
    <row r="5069" spans="1:10">
      <c r="A5069" s="330">
        <f ca="1">IF(ISNUMBER(SEARCH($L$2,[1]Database!$A5069)),MAX($A$1:A5068)+1,0)</f>
        <v>5064</v>
      </c>
      <c r="B5069" s="625" t="str">
        <f>[1]Database!$A5069</f>
        <v>U1MP</v>
      </c>
      <c r="J5069" s="329" t="str">
        <f ca="1">IFERROR(VLOOKUP(ROWS($J$2:J5069),$A$2:$B$7000,2,0),"")</f>
        <v>CLS-COOL1</v>
      </c>
    </row>
    <row r="5070" spans="1:10">
      <c r="A5070" s="330">
        <f ca="1">IF(ISNUMBER(SEARCH($L$2,[1]Database!$A5070)),MAX($A$1:A5069)+1,0)</f>
        <v>5065</v>
      </c>
      <c r="B5070" s="625" t="str">
        <f>[1]Database!$A5070</f>
        <v>HPMP</v>
      </c>
      <c r="J5070" s="329" t="str">
        <f ca="1">IFERROR(VLOOKUP(ROWS($J$2:J5070),$A$2:$B$7000,2,0),"")</f>
        <v>CLS-COOL2</v>
      </c>
    </row>
    <row r="5071" spans="1:10">
      <c r="A5071" s="330">
        <f ca="1">IF(ISNUMBER(SEARCH($L$2,[1]Database!$A5071)),MAX($A$1:A5070)+1,0)</f>
        <v>5066</v>
      </c>
      <c r="B5071" s="625" t="str">
        <f>[1]Database!$A5071</f>
        <v>CN1032-50</v>
      </c>
      <c r="J5071" s="329" t="str">
        <f ca="1">IFERROR(VLOOKUP(ROWS($J$2:J5071),$A$2:$B$7000,2,0),"")</f>
        <v>HG500</v>
      </c>
    </row>
    <row r="5072" spans="1:10">
      <c r="A5072" s="330">
        <f ca="1">IF(ISNUMBER(SEARCH($L$2,[1]Database!$A5072)),MAX($A$1:A5071)+1,0)</f>
        <v>5067</v>
      </c>
      <c r="B5072" s="625" t="str">
        <f>[1]Database!$A5072</f>
        <v>HTX</v>
      </c>
      <c r="J5072" s="329" t="str">
        <f ca="1">IFERROR(VLOOKUP(ROWS($J$2:J5072),$A$2:$B$7000,2,0),"")</f>
        <v>HM500</v>
      </c>
    </row>
    <row r="5073" spans="1:10">
      <c r="A5073" s="330">
        <f ca="1">IF(ISNUMBER(SEARCH($L$2,[1]Database!$A5073)),MAX($A$1:A5072)+1,0)</f>
        <v>5068</v>
      </c>
      <c r="B5073" s="625" t="str">
        <f>[1]Database!$A5073</f>
        <v>CLS-COOL1</v>
      </c>
      <c r="J5073" s="329" t="str">
        <f ca="1">IFERROR(VLOOKUP(ROWS($J$2:J5073),$A$2:$B$7000,2,0),"")</f>
        <v>HP24-500</v>
      </c>
    </row>
    <row r="5074" spans="1:10">
      <c r="A5074" s="330">
        <f ca="1">IF(ISNUMBER(SEARCH($L$2,[1]Database!$A5074)),MAX($A$1:A5073)+1,0)</f>
        <v>5069</v>
      </c>
      <c r="B5074" s="625" t="str">
        <f>[1]Database!$A5074</f>
        <v>CLS-COOL2</v>
      </c>
      <c r="J5074" s="329" t="str">
        <f ca="1">IFERROR(VLOOKUP(ROWS($J$2:J5074),$A$2:$B$7000,2,0),"")</f>
        <v>HPQ-500</v>
      </c>
    </row>
    <row r="5075" spans="1:10">
      <c r="A5075" s="330">
        <f ca="1">IF(ISNUMBER(SEARCH($L$2,[1]Database!$A5075)),MAX($A$1:A5074)+1,0)</f>
        <v>5070</v>
      </c>
      <c r="B5075" s="625" t="str">
        <f>[1]Database!$A5075</f>
        <v>HG500</v>
      </c>
      <c r="J5075" s="329" t="str">
        <f ca="1">IFERROR(VLOOKUP(ROWS($J$2:J5075),$A$2:$B$7000,2,0),"")</f>
        <v>HP500</v>
      </c>
    </row>
    <row r="5076" spans="1:10">
      <c r="A5076" s="330">
        <f ca="1">IF(ISNUMBER(SEARCH($L$2,[1]Database!$A5076)),MAX($A$1:A5075)+1,0)</f>
        <v>5071</v>
      </c>
      <c r="B5076" s="625" t="str">
        <f>[1]Database!$A5076</f>
        <v>HM500</v>
      </c>
      <c r="J5076" s="329" t="str">
        <f ca="1">IFERROR(VLOOKUP(ROWS($J$2:J5076),$A$2:$B$7000,2,0),"")</f>
        <v>HW500</v>
      </c>
    </row>
    <row r="5077" spans="1:10">
      <c r="A5077" s="330">
        <f ca="1">IF(ISNUMBER(SEARCH($L$2,[1]Database!$A5077)),MAX($A$1:A5076)+1,0)</f>
        <v>5072</v>
      </c>
      <c r="B5077" s="625" t="str">
        <f>[1]Database!$A5077</f>
        <v>HP24-500</v>
      </c>
      <c r="J5077" s="329" t="str">
        <f ca="1">IFERROR(VLOOKUP(ROWS($J$2:J5077),$A$2:$B$7000,2,0),"")</f>
        <v>LD-PSP30-SL</v>
      </c>
    </row>
    <row r="5078" spans="1:10">
      <c r="A5078" s="330">
        <f ca="1">IF(ISNUMBER(SEARCH($L$2,[1]Database!$A5078)),MAX($A$1:A5077)+1,0)</f>
        <v>5073</v>
      </c>
      <c r="B5078" s="625" t="str">
        <f>[1]Database!$A5078</f>
        <v>HPQ-500</v>
      </c>
      <c r="J5078" s="329" t="str">
        <f ca="1">IFERROR(VLOOKUP(ROWS($J$2:J5078),$A$2:$B$7000,2,0),"")</f>
        <v>LD-PSP30-HM</v>
      </c>
    </row>
    <row r="5079" spans="1:10">
      <c r="A5079" s="330">
        <f ca="1">IF(ISNUMBER(SEARCH($L$2,[1]Database!$A5079)),MAX($A$1:A5078)+1,0)</f>
        <v>5074</v>
      </c>
      <c r="B5079" s="625" t="str">
        <f>[1]Database!$A5079</f>
        <v>HP500</v>
      </c>
      <c r="J5079" s="329" t="str">
        <f ca="1">IFERROR(VLOOKUP(ROWS($J$2:J5079),$A$2:$B$7000,2,0),"")</f>
        <v>LD-PSP30-DC</v>
      </c>
    </row>
    <row r="5080" spans="1:10">
      <c r="A5080" s="330">
        <f ca="1">IF(ISNUMBER(SEARCH($L$2,[1]Database!$A5080)),MAX($A$1:A5079)+1,0)</f>
        <v>5075</v>
      </c>
      <c r="B5080" s="625" t="str">
        <f>[1]Database!$A5080</f>
        <v>HW500</v>
      </c>
      <c r="J5080" s="329" t="str">
        <f ca="1">IFERROR(VLOOKUP(ROWS($J$2:J5080),$A$2:$B$7000,2,0),"")</f>
        <v>CLH-5/8ROD-6</v>
      </c>
    </row>
    <row r="5081" spans="1:10">
      <c r="A5081" s="330">
        <f ca="1">IF(ISNUMBER(SEARCH($L$2,[1]Database!$A5081)),MAX($A$1:A5080)+1,0)</f>
        <v>5076</v>
      </c>
      <c r="B5081" s="625" t="str">
        <f>[1]Database!$A5081</f>
        <v>LD-PSP30-SL</v>
      </c>
      <c r="J5081" s="329" t="str">
        <f ca="1">IFERROR(VLOOKUP(ROWS($J$2:J5081),$A$2:$B$7000,2,0),"")</f>
        <v>CLH-5/8ROD-12-4</v>
      </c>
    </row>
    <row r="5082" spans="1:10">
      <c r="A5082" s="330">
        <f ca="1">IF(ISNUMBER(SEARCH($L$2,[1]Database!$A5082)),MAX($A$1:A5081)+1,0)</f>
        <v>5077</v>
      </c>
      <c r="B5082" s="625" t="str">
        <f>[1]Database!$A5082</f>
        <v>LD-PSP30-HM</v>
      </c>
      <c r="J5082" s="329" t="str">
        <f ca="1">IFERROR(VLOOKUP(ROWS($J$2:J5082),$A$2:$B$7000,2,0),"")</f>
        <v>CLH-5/8CHK-6</v>
      </c>
    </row>
    <row r="5083" spans="1:10">
      <c r="A5083" s="330">
        <f ca="1">IF(ISNUMBER(SEARCH($L$2,[1]Database!$A5083)),MAX($A$1:A5082)+1,0)</f>
        <v>5078</v>
      </c>
      <c r="B5083" s="625" t="str">
        <f>[1]Database!$A5083</f>
        <v>LD-PSP30-DC</v>
      </c>
      <c r="J5083" s="329" t="str">
        <f ca="1">IFERROR(VLOOKUP(ROWS($J$2:J5083),$A$2:$B$7000,2,0),"")</f>
        <v>CLH-5/8CHK</v>
      </c>
    </row>
    <row r="5084" spans="1:10">
      <c r="A5084" s="330">
        <f ca="1">IF(ISNUMBER(SEARCH($L$2,[1]Database!$A5084)),MAX($A$1:A5083)+1,0)</f>
        <v>5079</v>
      </c>
      <c r="B5084" s="625" t="str">
        <f>[1]Database!$A5084</f>
        <v>CLH-5/8ROD-6</v>
      </c>
      <c r="J5084" s="329" t="str">
        <f ca="1">IFERROR(VLOOKUP(ROWS($J$2:J5084),$A$2:$B$7000,2,0),"")</f>
        <v>CAP5</v>
      </c>
    </row>
    <row r="5085" spans="1:10">
      <c r="A5085" s="330">
        <f ca="1">IF(ISNUMBER(SEARCH($L$2,[1]Database!$A5085)),MAX($A$1:A5084)+1,0)</f>
        <v>5080</v>
      </c>
      <c r="B5085" s="625" t="str">
        <f>[1]Database!$A5085</f>
        <v>CLH-5/8ROD-12-4</v>
      </c>
      <c r="J5085" s="329" t="str">
        <f ca="1">IFERROR(VLOOKUP(ROWS($J$2:J5085),$A$2:$B$7000,2,0),"")</f>
        <v>RIB-5-BGR-38</v>
      </c>
    </row>
    <row r="5086" spans="1:10">
      <c r="A5086" s="330">
        <f ca="1">IF(ISNUMBER(SEARCH($L$2,[1]Database!$A5086)),MAX($A$1:A5085)+1,0)</f>
        <v>5081</v>
      </c>
      <c r="B5086" s="625" t="str">
        <f>[1]Database!$A5086</f>
        <v>CLH-5/8CHK-6</v>
      </c>
      <c r="J5086" s="329" t="str">
        <f ca="1">IFERROR(VLOOKUP(ROWS($J$2:J5086),$A$2:$B$7000,2,0),"")</f>
        <v>RIB-5-BGR-32</v>
      </c>
    </row>
    <row r="5087" spans="1:10">
      <c r="A5087" s="330">
        <f ca="1">IF(ISNUMBER(SEARCH($L$2,[1]Database!$A5087)),MAX($A$1:A5086)+1,0)</f>
        <v>5082</v>
      </c>
      <c r="B5087" s="625" t="str">
        <f>[1]Database!$A5087</f>
        <v>CLH-5/8CHK</v>
      </c>
      <c r="J5087" s="329" t="str">
        <f ca="1">IFERROR(VLOOKUP(ROWS($J$2:J5087),$A$2:$B$7000,2,0),"")</f>
        <v>RIB-5-BGR-27</v>
      </c>
    </row>
    <row r="5088" spans="1:10">
      <c r="A5088" s="330">
        <f ca="1">IF(ISNUMBER(SEARCH($L$2,[1]Database!$A5088)),MAX($A$1:A5087)+1,0)</f>
        <v>5083</v>
      </c>
      <c r="B5088" s="625" t="str">
        <f>[1]Database!$A5088</f>
        <v>CAP5</v>
      </c>
      <c r="J5088" s="329" t="str">
        <f ca="1">IFERROR(VLOOKUP(ROWS($J$2:J5088),$A$2:$B$7000,2,0),"")</f>
        <v>RIB-5-MRK-36</v>
      </c>
    </row>
    <row r="5089" spans="1:10">
      <c r="A5089" s="330">
        <f ca="1">IF(ISNUMBER(SEARCH($L$2,[1]Database!$A5089)),MAX($A$1:A5088)+1,0)</f>
        <v>5084</v>
      </c>
      <c r="B5089" s="625" t="str">
        <f>[1]Database!$A5089</f>
        <v>RIB-5-BGR-38</v>
      </c>
      <c r="J5089" s="329" t="str">
        <f ca="1">IFERROR(VLOOKUP(ROWS($J$2:J5089),$A$2:$B$7000,2,0),"")</f>
        <v>RIB-5-MRK-31</v>
      </c>
    </row>
    <row r="5090" spans="1:10">
      <c r="A5090" s="330">
        <f ca="1">IF(ISNUMBER(SEARCH($L$2,[1]Database!$A5090)),MAX($A$1:A5089)+1,0)</f>
        <v>5085</v>
      </c>
      <c r="B5090" s="625" t="str">
        <f>[1]Database!$A5090</f>
        <v>RIB-5-BGR-32</v>
      </c>
      <c r="J5090" s="329" t="str">
        <f ca="1">IFERROR(VLOOKUP(ROWS($J$2:J5090),$A$2:$B$7000,2,0),"")</f>
        <v>RIB-5-WRK-32</v>
      </c>
    </row>
    <row r="5091" spans="1:10">
      <c r="A5091" s="330">
        <f ca="1">IF(ISNUMBER(SEARCH($L$2,[1]Database!$A5091)),MAX($A$1:A5090)+1,0)</f>
        <v>5086</v>
      </c>
      <c r="B5091" s="625" t="str">
        <f>[1]Database!$A5091</f>
        <v>RIB-5-BGR-27</v>
      </c>
      <c r="J5091" s="329" t="str">
        <f ca="1">IFERROR(VLOOKUP(ROWS($J$2:J5091),$A$2:$B$7000,2,0),"")</f>
        <v>RIB-5-WRK-27</v>
      </c>
    </row>
    <row r="5092" spans="1:10">
      <c r="A5092" s="330">
        <f ca="1">IF(ISNUMBER(SEARCH($L$2,[1]Database!$A5092)),MAX($A$1:A5091)+1,0)</f>
        <v>5087</v>
      </c>
      <c r="B5092" s="625" t="str">
        <f>[1]Database!$A5092</f>
        <v>RIB-5-MRK-36</v>
      </c>
      <c r="J5092" s="329" t="str">
        <f ca="1">IFERROR(VLOOKUP(ROWS($J$2:J5092),$A$2:$B$7000,2,0),"")</f>
        <v>RIB-5-MRK-26</v>
      </c>
    </row>
    <row r="5093" spans="1:10">
      <c r="A5093" s="330">
        <f ca="1">IF(ISNUMBER(SEARCH($L$2,[1]Database!$A5093)),MAX($A$1:A5092)+1,0)</f>
        <v>5088</v>
      </c>
      <c r="B5093" s="625" t="str">
        <f>[1]Database!$A5093</f>
        <v>RIB-5-MRK-31</v>
      </c>
      <c r="J5093" s="329" t="str">
        <f ca="1">IFERROR(VLOOKUP(ROWS($J$2:J5093),$A$2:$B$7000,2,0),"")</f>
        <v>RK4</v>
      </c>
    </row>
    <row r="5094" spans="1:10">
      <c r="A5094" s="330">
        <f ca="1">IF(ISNUMBER(SEARCH($L$2,[1]Database!$A5094)),MAX($A$1:A5093)+1,0)</f>
        <v>5089</v>
      </c>
      <c r="B5094" s="625" t="str">
        <f>[1]Database!$A5094</f>
        <v>RIB-5-WRK-32</v>
      </c>
      <c r="J5094" s="329" t="str">
        <f ca="1">IFERROR(VLOOKUP(ROWS($J$2:J5094),$A$2:$B$7000,2,0),"")</f>
        <v>RK-RR4</v>
      </c>
    </row>
    <row r="5095" spans="1:10">
      <c r="A5095" s="330">
        <f ca="1">IF(ISNUMBER(SEARCH($L$2,[1]Database!$A5095)),MAX($A$1:A5094)+1,0)</f>
        <v>5090</v>
      </c>
      <c r="B5095" s="625" t="str">
        <f>[1]Database!$A5095</f>
        <v>RIB-5-WRK-27</v>
      </c>
      <c r="J5095" s="329" t="str">
        <f ca="1">IFERROR(VLOOKUP(ROWS($J$2:J5095),$A$2:$B$7000,2,0),"")</f>
        <v>BGR-TRR4</v>
      </c>
    </row>
    <row r="5096" spans="1:10">
      <c r="A5096" s="330">
        <f ca="1">IF(ISNUMBER(SEARCH($L$2,[1]Database!$A5096)),MAX($A$1:A5095)+1,0)</f>
        <v>5091</v>
      </c>
      <c r="B5096" s="625" t="str">
        <f>[1]Database!$A5096</f>
        <v>RIB-5-MRK-26</v>
      </c>
      <c r="J5096" s="329" t="str">
        <f ca="1">IFERROR(VLOOKUP(ROWS($J$2:J5096),$A$2:$B$7000,2,0),"")</f>
        <v>SS4-23VTR</v>
      </c>
    </row>
    <row r="5097" spans="1:10">
      <c r="A5097" s="330">
        <f ca="1">IF(ISNUMBER(SEARCH($L$2,[1]Database!$A5097)),MAX($A$1:A5096)+1,0)</f>
        <v>5092</v>
      </c>
      <c r="B5097" s="625" t="str">
        <f>[1]Database!$A5097</f>
        <v>RK4</v>
      </c>
      <c r="J5097" s="329" t="str">
        <f ca="1">IFERROR(VLOOKUP(ROWS($J$2:J5097),$A$2:$B$7000,2,0),"")</f>
        <v>TOR-4-20SP</v>
      </c>
    </row>
    <row r="5098" spans="1:10">
      <c r="A5098" s="330">
        <f ca="1">IF(ISNUMBER(SEARCH($L$2,[1]Database!$A5098)),MAX($A$1:A5097)+1,0)</f>
        <v>5093</v>
      </c>
      <c r="B5098" s="625" t="str">
        <f>[1]Database!$A5098</f>
        <v>RK-RR4</v>
      </c>
      <c r="J5098" s="329" t="str">
        <f ca="1">IFERROR(VLOOKUP(ROWS($J$2:J5098),$A$2:$B$7000,2,0),"")</f>
        <v>TOR-4-20RP</v>
      </c>
    </row>
    <row r="5099" spans="1:10">
      <c r="A5099" s="330">
        <f ca="1">IF(ISNUMBER(SEARCH($L$2,[1]Database!$A5099)),MAX($A$1:A5098)+1,0)</f>
        <v>5094</v>
      </c>
      <c r="B5099" s="625" t="str">
        <f>[1]Database!$A5099</f>
        <v>BGR-TRR4</v>
      </c>
      <c r="J5099" s="329" t="str">
        <f ca="1">IFERROR(VLOOKUP(ROWS($J$2:J5099),$A$2:$B$7000,2,0),"")</f>
        <v>HPM-4</v>
      </c>
    </row>
    <row r="5100" spans="1:10">
      <c r="A5100" s="330">
        <f ca="1">IF(ISNUMBER(SEARCH($L$2,[1]Database!$A5100)),MAX($A$1:A5099)+1,0)</f>
        <v>5095</v>
      </c>
      <c r="B5100" s="625" t="str">
        <f>[1]Database!$A5100</f>
        <v>SS4-23VTR</v>
      </c>
      <c r="J5100" s="329" t="str">
        <f ca="1">IFERROR(VLOOKUP(ROWS($J$2:J5100),$A$2:$B$7000,2,0),"")</f>
        <v>SS-VTR-CVR4</v>
      </c>
    </row>
    <row r="5101" spans="1:10">
      <c r="A5101" s="330">
        <f ca="1">IF(ISNUMBER(SEARCH($L$2,[1]Database!$A5101)),MAX($A$1:A5100)+1,0)</f>
        <v>5096</v>
      </c>
      <c r="B5101" s="625" t="str">
        <f>[1]Database!$A5101</f>
        <v>TOR-4-20SP</v>
      </c>
      <c r="J5101" s="329" t="str">
        <f ca="1">IFERROR(VLOOKUP(ROWS($J$2:J5101),$A$2:$B$7000,2,0),"")</f>
        <v>VPM-4</v>
      </c>
    </row>
    <row r="5102" spans="1:10">
      <c r="A5102" s="330">
        <f ca="1">IF(ISNUMBER(SEARCH($L$2,[1]Database!$A5102)),MAX($A$1:A5101)+1,0)</f>
        <v>5097</v>
      </c>
      <c r="B5102" s="625" t="str">
        <f>[1]Database!$A5102</f>
        <v>TOR-4-20RP</v>
      </c>
      <c r="J5102" s="329" t="str">
        <f ca="1">IFERROR(VLOOKUP(ROWS($J$2:J5102),$A$2:$B$7000,2,0),"")</f>
        <v>U4V</v>
      </c>
    </row>
    <row r="5103" spans="1:10">
      <c r="A5103" s="330">
        <f ca="1">IF(ISNUMBER(SEARCH($L$2,[1]Database!$A5103)),MAX($A$1:A5102)+1,0)</f>
        <v>5098</v>
      </c>
      <c r="B5103" s="625" t="str">
        <f>[1]Database!$A5103</f>
        <v>HPM-4</v>
      </c>
      <c r="J5103" s="329" t="str">
        <f ca="1">IFERROR(VLOOKUP(ROWS($J$2:J5103),$A$2:$B$7000,2,0),"")</f>
        <v>UD4</v>
      </c>
    </row>
    <row r="5104" spans="1:10">
      <c r="A5104" s="330">
        <f ca="1">IF(ISNUMBER(SEARCH($L$2,[1]Database!$A5104)),MAX($A$1:A5103)+1,0)</f>
        <v>5099</v>
      </c>
      <c r="B5104" s="625" t="str">
        <f>[1]Database!$A5104</f>
        <v>SS-VTR-CVR4</v>
      </c>
      <c r="J5104" s="329" t="str">
        <f ca="1">IFERROR(VLOOKUP(ROWS($J$2:J5104),$A$2:$B$7000,2,0),"")</f>
        <v>FK4</v>
      </c>
    </row>
    <row r="5105" spans="1:10">
      <c r="A5105" s="330">
        <f ca="1">IF(ISNUMBER(SEARCH($L$2,[1]Database!$A5105)),MAX($A$1:A5104)+1,0)</f>
        <v>5100</v>
      </c>
      <c r="B5105" s="625" t="str">
        <f>[1]Database!$A5105</f>
        <v>VPM-4</v>
      </c>
      <c r="J5105" s="329" t="str">
        <f ca="1">IFERROR(VLOOKUP(ROWS($J$2:J5105),$A$2:$B$7000,2,0),"")</f>
        <v>SFACE4</v>
      </c>
    </row>
    <row r="5106" spans="1:10">
      <c r="A5106" s="330">
        <f ca="1">IF(ISNUMBER(SEARCH($L$2,[1]Database!$A5106)),MAX($A$1:A5105)+1,0)</f>
        <v>5101</v>
      </c>
      <c r="B5106" s="625" t="str">
        <f>[1]Database!$A5106</f>
        <v>U4V</v>
      </c>
      <c r="J5106" s="329" t="str">
        <f ca="1">IFERROR(VLOOKUP(ROWS($J$2:J5106),$A$2:$B$7000,2,0),"")</f>
        <v>TD4</v>
      </c>
    </row>
    <row r="5107" spans="1:10">
      <c r="A5107" s="330">
        <f ca="1">IF(ISNUMBER(SEARCH($L$2,[1]Database!$A5107)),MAX($A$1:A5106)+1,0)</f>
        <v>5102</v>
      </c>
      <c r="B5107" s="625" t="str">
        <f>[1]Database!$A5107</f>
        <v>UD4</v>
      </c>
      <c r="J5107" s="329" t="str">
        <f ca="1">IFERROR(VLOOKUP(ROWS($J$2:J5107),$A$2:$B$7000,2,0),"")</f>
        <v>TD4LK</v>
      </c>
    </row>
    <row r="5108" spans="1:10">
      <c r="A5108" s="330">
        <f ca="1">IF(ISNUMBER(SEARCH($L$2,[1]Database!$A5108)),MAX($A$1:A5107)+1,0)</f>
        <v>5103</v>
      </c>
      <c r="B5108" s="625" t="str">
        <f>[1]Database!$A5108</f>
        <v>FK4</v>
      </c>
      <c r="J5108" s="329" t="str">
        <f ca="1">IFERROR(VLOOKUP(ROWS($J$2:J5108),$A$2:$B$7000,2,0),"")</f>
        <v>BGR-STP4</v>
      </c>
    </row>
    <row r="5109" spans="1:10">
      <c r="A5109" s="330">
        <f ca="1">IF(ISNUMBER(SEARCH($L$2,[1]Database!$A5109)),MAX($A$1:A5108)+1,0)</f>
        <v>5104</v>
      </c>
      <c r="B5109" s="625" t="str">
        <f>[1]Database!$A5109</f>
        <v>SFACE4</v>
      </c>
      <c r="J5109" s="329" t="str">
        <f ca="1">IFERROR(VLOOKUP(ROWS($J$2:J5109),$A$2:$B$7000,2,0),"")</f>
        <v>APV-4</v>
      </c>
    </row>
    <row r="5110" spans="1:10">
      <c r="A5110" s="330">
        <f ca="1">IF(ISNUMBER(SEARCH($L$2,[1]Database!$A5110)),MAX($A$1:A5109)+1,0)</f>
        <v>5105</v>
      </c>
      <c r="B5110" s="625" t="str">
        <f>[1]Database!$A5110</f>
        <v>TD4</v>
      </c>
      <c r="J5110" s="329" t="str">
        <f ca="1">IFERROR(VLOOKUP(ROWS($J$2:J5110),$A$2:$B$7000,2,0),"")</f>
        <v>SPM-4</v>
      </c>
    </row>
    <row r="5111" spans="1:10">
      <c r="A5111" s="330">
        <f ca="1">IF(ISNUMBER(SEARCH($L$2,[1]Database!$A5111)),MAX($A$1:A5110)+1,0)</f>
        <v>5106</v>
      </c>
      <c r="B5111" s="625" t="str">
        <f>[1]Database!$A5111</f>
        <v>TD4LK</v>
      </c>
      <c r="J5111" s="329" t="str">
        <f ca="1">IFERROR(VLOOKUP(ROWS($J$2:J5111),$A$2:$B$7000,2,0),"")</f>
        <v>23-19-4</v>
      </c>
    </row>
    <row r="5112" spans="1:10">
      <c r="A5112" s="330">
        <f ca="1">IF(ISNUMBER(SEARCH($L$2,[1]Database!$A5112)),MAX($A$1:A5111)+1,0)</f>
        <v>5107</v>
      </c>
      <c r="B5112" s="625" t="str">
        <f>[1]Database!$A5112</f>
        <v>BGR-STP4</v>
      </c>
      <c r="J5112" s="329" t="str">
        <f ca="1">IFERROR(VLOOKUP(ROWS($J$2:J5112),$A$2:$B$7000,2,0),"")</f>
        <v>U4</v>
      </c>
    </row>
    <row r="5113" spans="1:10">
      <c r="A5113" s="330">
        <f ca="1">IF(ISNUMBER(SEARCH($L$2,[1]Database!$A5113)),MAX($A$1:A5112)+1,0)</f>
        <v>5108</v>
      </c>
      <c r="B5113" s="625" t="str">
        <f>[1]Database!$A5113</f>
        <v>APV-4</v>
      </c>
      <c r="J5113" s="329" t="str">
        <f ca="1">IFERROR(VLOOKUP(ROWS($J$2:J5113),$A$2:$B$7000,2,0),"")</f>
        <v>PPM-4</v>
      </c>
    </row>
    <row r="5114" spans="1:10">
      <c r="A5114" s="330">
        <f ca="1">IF(ISNUMBER(SEARCH($L$2,[1]Database!$A5114)),MAX($A$1:A5113)+1,0)</f>
        <v>5109</v>
      </c>
      <c r="B5114" s="625" t="str">
        <f>[1]Database!$A5114</f>
        <v>SPM-4</v>
      </c>
      <c r="J5114" s="329" t="str">
        <f ca="1">IFERROR(VLOOKUP(ROWS($J$2:J5114),$A$2:$B$7000,2,0),"")</f>
        <v>VT4</v>
      </c>
    </row>
    <row r="5115" spans="1:10">
      <c r="A5115" s="330">
        <f ca="1">IF(ISNUMBER(SEARCH($L$2,[1]Database!$A5115)),MAX($A$1:A5114)+1,0)</f>
        <v>5110</v>
      </c>
      <c r="B5115" s="625" t="str">
        <f>[1]Database!$A5115</f>
        <v>23-19-4</v>
      </c>
      <c r="J5115" s="329" t="str">
        <f ca="1">IFERROR(VLOOKUP(ROWS($J$2:J5115),$A$2:$B$7000,2,0),"")</f>
        <v>S4</v>
      </c>
    </row>
    <row r="5116" spans="1:10">
      <c r="A5116" s="330">
        <f ca="1">IF(ISNUMBER(SEARCH($L$2,[1]Database!$A5116)),MAX($A$1:A5115)+1,0)</f>
        <v>5111</v>
      </c>
      <c r="B5116" s="625" t="str">
        <f>[1]Database!$A5116</f>
        <v>U4</v>
      </c>
      <c r="J5116" s="329" t="str">
        <f ca="1">IFERROR(VLOOKUP(ROWS($J$2:J5116),$A$2:$B$7000,2,0),"")</f>
        <v>UFAF-4</v>
      </c>
    </row>
    <row r="5117" spans="1:10">
      <c r="A5117" s="330">
        <f ca="1">IF(ISNUMBER(SEARCH($L$2,[1]Database!$A5117)),MAX($A$1:A5116)+1,0)</f>
        <v>5112</v>
      </c>
      <c r="B5117" s="625" t="str">
        <f>[1]Database!$A5117</f>
        <v>PPM-4</v>
      </c>
      <c r="J5117" s="329" t="str">
        <f ca="1">IFERROR(VLOOKUP(ROWS($J$2:J5117),$A$2:$B$7000,2,0),"")</f>
        <v>UFAF-4A</v>
      </c>
    </row>
    <row r="5118" spans="1:10">
      <c r="A5118" s="330">
        <f ca="1">IF(ISNUMBER(SEARCH($L$2,[1]Database!$A5118)),MAX($A$1:A5117)+1,0)</f>
        <v>5113</v>
      </c>
      <c r="B5118" s="625" t="str">
        <f>[1]Database!$A5118</f>
        <v>VT4</v>
      </c>
      <c r="J5118" s="329" t="str">
        <f ca="1">IFERROR(VLOOKUP(ROWS($J$2:J5118),$A$2:$B$7000,2,0),"")</f>
        <v>WRS-4</v>
      </c>
    </row>
    <row r="5119" spans="1:10">
      <c r="A5119" s="330">
        <f ca="1">IF(ISNUMBER(SEARCH($L$2,[1]Database!$A5119)),MAX($A$1:A5118)+1,0)</f>
        <v>5114</v>
      </c>
      <c r="B5119" s="625" t="str">
        <f>[1]Database!$A5119</f>
        <v>S4</v>
      </c>
      <c r="J5119" s="329" t="str">
        <f ca="1">IFERROR(VLOOKUP(ROWS($J$2:J5119),$A$2:$B$7000,2,0),"")</f>
        <v>WRP-4</v>
      </c>
    </row>
    <row r="5120" spans="1:10">
      <c r="A5120" s="330">
        <f ca="1">IF(ISNUMBER(SEARCH($L$2,[1]Database!$A5120)),MAX($A$1:A5119)+1,0)</f>
        <v>5115</v>
      </c>
      <c r="B5120" s="625" t="str">
        <f>[1]Database!$A5120</f>
        <v>UFAF-4</v>
      </c>
      <c r="J5120" s="329" t="str">
        <f ca="1">IFERROR(VLOOKUP(ROWS($J$2:J5120),$A$2:$B$7000,2,0),"")</f>
        <v>LBX-4</v>
      </c>
    </row>
    <row r="5121" spans="1:10">
      <c r="A5121" s="330">
        <f ca="1">IF(ISNUMBER(SEARCH($L$2,[1]Database!$A5121)),MAX($A$1:A5120)+1,0)</f>
        <v>5116</v>
      </c>
      <c r="B5121" s="625" t="str">
        <f>[1]Database!$A5121</f>
        <v>UFAF-4A</v>
      </c>
      <c r="J5121" s="329" t="str">
        <f ca="1">IFERROR(VLOOKUP(ROWS($J$2:J5121),$A$2:$B$7000,2,0),"")</f>
        <v>SECL-4</v>
      </c>
    </row>
    <row r="5122" spans="1:10">
      <c r="A5122" s="330">
        <f ca="1">IF(ISNUMBER(SEARCH($L$2,[1]Database!$A5122)),MAX($A$1:A5121)+1,0)</f>
        <v>5117</v>
      </c>
      <c r="B5122" s="625" t="str">
        <f>[1]Database!$A5122</f>
        <v>WRS-4</v>
      </c>
      <c r="J5122" s="329" t="str">
        <f ca="1">IFERROR(VLOOKUP(ROWS($J$2:J5122),$A$2:$B$7000,2,0),"")</f>
        <v>FEB4</v>
      </c>
    </row>
    <row r="5123" spans="1:10">
      <c r="A5123" s="330">
        <f ca="1">IF(ISNUMBER(SEARCH($L$2,[1]Database!$A5123)),MAX($A$1:A5122)+1,0)</f>
        <v>5118</v>
      </c>
      <c r="B5123" s="625" t="str">
        <f>[1]Database!$A5123</f>
        <v>WRP-4</v>
      </c>
      <c r="J5123" s="329" t="str">
        <f ca="1">IFERROR(VLOOKUP(ROWS($J$2:J5123),$A$2:$B$7000,2,0),"")</f>
        <v>HBL4</v>
      </c>
    </row>
    <row r="5124" spans="1:10">
      <c r="A5124" s="330">
        <f ca="1">IF(ISNUMBER(SEARCH($L$2,[1]Database!$A5124)),MAX($A$1:A5123)+1,0)</f>
        <v>5119</v>
      </c>
      <c r="B5124" s="625" t="str">
        <f>[1]Database!$A5124</f>
        <v>LBX-4</v>
      </c>
      <c r="J5124" s="329" t="str">
        <f ca="1">IFERROR(VLOOKUP(ROWS($J$2:J5124),$A$2:$B$7000,2,0),"")</f>
        <v>PHBL-4</v>
      </c>
    </row>
    <row r="5125" spans="1:10">
      <c r="A5125" s="330">
        <f ca="1">IF(ISNUMBER(SEARCH($L$2,[1]Database!$A5125)),MAX($A$1:A5124)+1,0)</f>
        <v>5120</v>
      </c>
      <c r="B5125" s="625" t="str">
        <f>[1]Database!$A5125</f>
        <v>SECL-4</v>
      </c>
      <c r="J5125" s="329" t="str">
        <f ca="1">IFERROR(VLOOKUP(ROWS($J$2:J5125),$A$2:$B$7000,2,0),"")</f>
        <v>SB4</v>
      </c>
    </row>
    <row r="5126" spans="1:10">
      <c r="A5126" s="330">
        <f ca="1">IF(ISNUMBER(SEARCH($L$2,[1]Database!$A5126)),MAX($A$1:A5125)+1,0)</f>
        <v>5121</v>
      </c>
      <c r="B5126" s="625" t="str">
        <f>[1]Database!$A5126</f>
        <v>FEB4</v>
      </c>
      <c r="J5126" s="329" t="str">
        <f ca="1">IFERROR(VLOOKUP(ROWS($J$2:J5126),$A$2:$B$7000,2,0),"")</f>
        <v>EB4</v>
      </c>
    </row>
    <row r="5127" spans="1:10">
      <c r="A5127" s="330">
        <f ca="1">IF(ISNUMBER(SEARCH($L$2,[1]Database!$A5127)),MAX($A$1:A5126)+1,0)</f>
        <v>5122</v>
      </c>
      <c r="B5127" s="625" t="str">
        <f>[1]Database!$A5127</f>
        <v>HBL4</v>
      </c>
      <c r="J5127" s="329" t="str">
        <f ca="1">IFERROR(VLOOKUP(ROWS($J$2:J5127),$A$2:$B$7000,2,0),"")</f>
        <v>PBL-4</v>
      </c>
    </row>
    <row r="5128" spans="1:10">
      <c r="A5128" s="330">
        <f ca="1">IF(ISNUMBER(SEARCH($L$2,[1]Database!$A5128)),MAX($A$1:A5127)+1,0)</f>
        <v>5123</v>
      </c>
      <c r="B5128" s="625" t="str">
        <f>[1]Database!$A5128</f>
        <v>PHBL-4</v>
      </c>
      <c r="J5128" s="329" t="str">
        <f ca="1">IFERROR(VLOOKUP(ROWS($J$2:J5128),$A$2:$B$7000,2,0),"")</f>
        <v>BL4</v>
      </c>
    </row>
    <row r="5129" spans="1:10">
      <c r="A5129" s="330">
        <f ca="1">IF(ISNUMBER(SEARCH($L$2,[1]Database!$A5129)),MAX($A$1:A5128)+1,0)</f>
        <v>5124</v>
      </c>
      <c r="B5129" s="625" t="str">
        <f>[1]Database!$A5129</f>
        <v>SB4</v>
      </c>
      <c r="J5129" s="329" t="str">
        <f ca="1">IFERROR(VLOOKUP(ROWS($J$2:J5129),$A$2:$B$7000,2,0),"")</f>
        <v>VTF4</v>
      </c>
    </row>
    <row r="5130" spans="1:10">
      <c r="A5130" s="330">
        <f ca="1">IF(ISNUMBER(SEARCH($L$2,[1]Database!$A5130)),MAX($A$1:A5129)+1,0)</f>
        <v>5125</v>
      </c>
      <c r="B5130" s="625" t="str">
        <f>[1]Database!$A5130</f>
        <v>EB4</v>
      </c>
      <c r="J5130" s="329" t="str">
        <f ca="1">IFERROR(VLOOKUP(ROWS($J$2:J5130),$A$2:$B$7000,2,0),"")</f>
        <v>SF4</v>
      </c>
    </row>
    <row r="5131" spans="1:10">
      <c r="A5131" s="330">
        <f ca="1">IF(ISNUMBER(SEARCH($L$2,[1]Database!$A5131)),MAX($A$1:A5130)+1,0)</f>
        <v>5126</v>
      </c>
      <c r="B5131" s="625" t="str">
        <f>[1]Database!$A5131</f>
        <v>PBL-4</v>
      </c>
      <c r="J5131" s="329" t="str">
        <f ca="1">IFERROR(VLOOKUP(ROWS($J$2:J5131),$A$2:$B$7000,2,0),"")</f>
        <v>RC-4</v>
      </c>
    </row>
    <row r="5132" spans="1:10">
      <c r="A5132" s="330">
        <f ca="1">IF(ISNUMBER(SEARCH($L$2,[1]Database!$A5132)),MAX($A$1:A5131)+1,0)</f>
        <v>5127</v>
      </c>
      <c r="B5132" s="625" t="str">
        <f>[1]Database!$A5132</f>
        <v>BL4</v>
      </c>
      <c r="J5132" s="329" t="str">
        <f ca="1">IFERROR(VLOOKUP(ROWS($J$2:J5132),$A$2:$B$7000,2,0),"")</f>
        <v>D4</v>
      </c>
    </row>
    <row r="5133" spans="1:10">
      <c r="A5133" s="330">
        <f ca="1">IF(ISNUMBER(SEARCH($L$2,[1]Database!$A5133)),MAX($A$1:A5132)+1,0)</f>
        <v>5128</v>
      </c>
      <c r="B5133" s="625" t="str">
        <f>[1]Database!$A5133</f>
        <v>VTF4</v>
      </c>
      <c r="J5133" s="329" t="str">
        <f ca="1">IFERROR(VLOOKUP(ROWS($J$2:J5133),$A$2:$B$7000,2,0),"")</f>
        <v>D4LK</v>
      </c>
    </row>
    <row r="5134" spans="1:10">
      <c r="A5134" s="330">
        <f ca="1">IF(ISNUMBER(SEARCH($L$2,[1]Database!$A5134)),MAX($A$1:A5133)+1,0)</f>
        <v>5129</v>
      </c>
      <c r="B5134" s="625" t="str">
        <f>[1]Database!$A5134</f>
        <v>SF4</v>
      </c>
      <c r="J5134" s="329" t="str">
        <f ca="1">IFERROR(VLOOKUP(ROWS($J$2:J5134),$A$2:$B$7000,2,0),"")</f>
        <v>AFACE4</v>
      </c>
    </row>
    <row r="5135" spans="1:10">
      <c r="A5135" s="330">
        <f ca="1">IF(ISNUMBER(SEARCH($L$2,[1]Database!$A5135)),MAX($A$1:A5134)+1,0)</f>
        <v>5130</v>
      </c>
      <c r="B5135" s="625" t="str">
        <f>[1]Database!$A5135</f>
        <v>RC-4</v>
      </c>
      <c r="J5135" s="329" t="str">
        <f ca="1">IFERROR(VLOOKUP(ROWS($J$2:J5135),$A$2:$B$7000,2,0),"")</f>
        <v>HPM-4-915</v>
      </c>
    </row>
    <row r="5136" spans="1:10">
      <c r="A5136" s="330">
        <f ca="1">IF(ISNUMBER(SEARCH($L$2,[1]Database!$A5136)),MAX($A$1:A5135)+1,0)</f>
        <v>5131</v>
      </c>
      <c r="B5136" s="625" t="str">
        <f>[1]Database!$A5136</f>
        <v>D4</v>
      </c>
      <c r="J5136" s="329" t="str">
        <f ca="1">IFERROR(VLOOKUP(ROWS($J$2:J5136),$A$2:$B$7000,2,0),"")</f>
        <v>AP-4</v>
      </c>
    </row>
    <row r="5137" spans="1:10">
      <c r="A5137" s="330">
        <f ca="1">IF(ISNUMBER(SEARCH($L$2,[1]Database!$A5137)),MAX($A$1:A5136)+1,0)</f>
        <v>5132</v>
      </c>
      <c r="B5137" s="625" t="str">
        <f>[1]Database!$A5137</f>
        <v>D4LK</v>
      </c>
      <c r="J5137" s="329" t="str">
        <f ca="1">IFERROR(VLOOKUP(ROWS($J$2:J5137),$A$2:$B$7000,2,0),"")</f>
        <v>LL-VC21-4</v>
      </c>
    </row>
    <row r="5138" spans="1:10">
      <c r="A5138" s="330">
        <f ca="1">IF(ISNUMBER(SEARCH($L$2,[1]Database!$A5138)),MAX($A$1:A5137)+1,0)</f>
        <v>5133</v>
      </c>
      <c r="B5138" s="625" t="str">
        <f>[1]Database!$A5138</f>
        <v>AFACE4</v>
      </c>
      <c r="J5138" s="329" t="str">
        <f ca="1">IFERROR(VLOOKUP(ROWS($J$2:J5138),$A$2:$B$7000,2,0),"")</f>
        <v>LL-HC21-4</v>
      </c>
    </row>
    <row r="5139" spans="1:10">
      <c r="A5139" s="330">
        <f ca="1">IF(ISNUMBER(SEARCH($L$2,[1]Database!$A5139)),MAX($A$1:A5138)+1,0)</f>
        <v>5134</v>
      </c>
      <c r="B5139" s="625" t="str">
        <f>[1]Database!$A5139</f>
        <v>HPM-4-915</v>
      </c>
      <c r="J5139" s="329" t="str">
        <f ca="1">IFERROR(VLOOKUP(ROWS($J$2:J5139),$A$2:$B$7000,2,0),"")</f>
        <v>LL-VA21-4</v>
      </c>
    </row>
    <row r="5140" spans="1:10">
      <c r="A5140" s="330">
        <f ca="1">IF(ISNUMBER(SEARCH($L$2,[1]Database!$A5140)),MAX($A$1:A5139)+1,0)</f>
        <v>5135</v>
      </c>
      <c r="B5140" s="625" t="str">
        <f>[1]Database!$A5140</f>
        <v>AP-4</v>
      </c>
      <c r="J5140" s="329" t="str">
        <f ca="1">IFERROR(VLOOKUP(ROWS($J$2:J5140),$A$2:$B$7000,2,0),"")</f>
        <v>LL-VC17-4</v>
      </c>
    </row>
    <row r="5141" spans="1:10">
      <c r="A5141" s="330">
        <f ca="1">IF(ISNUMBER(SEARCH($L$2,[1]Database!$A5141)),MAX($A$1:A5140)+1,0)</f>
        <v>5136</v>
      </c>
      <c r="B5141" s="625" t="str">
        <f>[1]Database!$A5141</f>
        <v>LL-VC21-4</v>
      </c>
      <c r="J5141" s="329" t="str">
        <f ca="1">IFERROR(VLOOKUP(ROWS($J$2:J5141),$A$2:$B$7000,2,0),"")</f>
        <v>LL-VA17-4</v>
      </c>
    </row>
    <row r="5142" spans="1:10">
      <c r="A5142" s="330">
        <f ca="1">IF(ISNUMBER(SEARCH($L$2,[1]Database!$A5142)),MAX($A$1:A5141)+1,0)</f>
        <v>5137</v>
      </c>
      <c r="B5142" s="625" t="str">
        <f>[1]Database!$A5142</f>
        <v>LL-HC21-4</v>
      </c>
      <c r="J5142" s="329" t="str">
        <f ca="1">IFERROR(VLOOKUP(ROWS($J$2:J5142),$A$2:$B$7000,2,0),"")</f>
        <v>LL-HR21-4</v>
      </c>
    </row>
    <row r="5143" spans="1:10">
      <c r="A5143" s="330">
        <f ca="1">IF(ISNUMBER(SEARCH($L$2,[1]Database!$A5143)),MAX($A$1:A5142)+1,0)</f>
        <v>5138</v>
      </c>
      <c r="B5143" s="625" t="str">
        <f>[1]Database!$A5143</f>
        <v>LL-VA21-4</v>
      </c>
      <c r="J5143" s="329" t="str">
        <f ca="1">IFERROR(VLOOKUP(ROWS($J$2:J5143),$A$2:$B$7000,2,0),"")</f>
        <v>LL-HA21-4</v>
      </c>
    </row>
    <row r="5144" spans="1:10">
      <c r="A5144" s="330">
        <f ca="1">IF(ISNUMBER(SEARCH($L$2,[1]Database!$A5144)),MAX($A$1:A5143)+1,0)</f>
        <v>5139</v>
      </c>
      <c r="B5144" s="625" t="str">
        <f>[1]Database!$A5144</f>
        <v>LL-VC17-4</v>
      </c>
      <c r="J5144" s="329" t="str">
        <f ca="1">IFERROR(VLOOKUP(ROWS($J$2:J5144),$A$2:$B$7000,2,0),"")</f>
        <v>PS2/USB-4C</v>
      </c>
    </row>
    <row r="5145" spans="1:10">
      <c r="A5145" s="330">
        <f ca="1">IF(ISNUMBER(SEARCH($L$2,[1]Database!$A5145)),MAX($A$1:A5144)+1,0)</f>
        <v>5140</v>
      </c>
      <c r="B5145" s="625" t="str">
        <f>[1]Database!$A5145</f>
        <v>LL-VA17-4</v>
      </c>
      <c r="J5145" s="329" t="str">
        <f ca="1">IFERROR(VLOOKUP(ROWS($J$2:J5145),$A$2:$B$7000,2,0),"")</f>
        <v>SCQ-4W2BK</v>
      </c>
    </row>
    <row r="5146" spans="1:10">
      <c r="A5146" s="330">
        <f ca="1">IF(ISNUMBER(SEARCH($L$2,[1]Database!$A5146)),MAX($A$1:A5145)+1,0)</f>
        <v>5141</v>
      </c>
      <c r="B5146" s="625" t="str">
        <f>[1]Database!$A5146</f>
        <v>LL-HR21-4</v>
      </c>
      <c r="J5146" s="329" t="str">
        <f ca="1">IFERROR(VLOOKUP(ROWS($J$2:J5146),$A$2:$B$7000,2,0),"")</f>
        <v>SC-4W2BK</v>
      </c>
    </row>
    <row r="5147" spans="1:10">
      <c r="A5147" s="330">
        <f ca="1">IF(ISNUMBER(SEARCH($L$2,[1]Database!$A5147)),MAX($A$1:A5146)+1,0)</f>
        <v>5142</v>
      </c>
      <c r="B5147" s="625" t="str">
        <f>[1]Database!$A5147</f>
        <v>LL-HA21-4</v>
      </c>
      <c r="J5147" s="329" t="str">
        <f ca="1">IFERROR(VLOOKUP(ROWS($J$2:J5147),$A$2:$B$7000,2,0),"")</f>
        <v>SCQ-4BK</v>
      </c>
    </row>
    <row r="5148" spans="1:10">
      <c r="A5148" s="330">
        <f ca="1">IF(ISNUMBER(SEARCH($L$2,[1]Database!$A5148)),MAX($A$1:A5147)+1,0)</f>
        <v>5143</v>
      </c>
      <c r="B5148" s="625" t="str">
        <f>[1]Database!$A5148</f>
        <v>PS2/USB-4C</v>
      </c>
      <c r="J5148" s="329" t="str">
        <f ca="1">IFERROR(VLOOKUP(ROWS($J$2:J5148),$A$2:$B$7000,2,0),"")</f>
        <v>SC-4BK</v>
      </c>
    </row>
    <row r="5149" spans="1:10">
      <c r="A5149" s="330">
        <f ca="1">IF(ISNUMBER(SEARCH($L$2,[1]Database!$A5149)),MAX($A$1:A5148)+1,0)</f>
        <v>5144</v>
      </c>
      <c r="B5149" s="625" t="str">
        <f>[1]Database!$A5149</f>
        <v>SCQ-4W2BK</v>
      </c>
      <c r="J5149" s="329" t="str">
        <f ca="1">IFERROR(VLOOKUP(ROWS($J$2:J5149),$A$2:$B$7000,2,0),"")</f>
        <v>BANGLE-4-38</v>
      </c>
    </row>
    <row r="5150" spans="1:10">
      <c r="A5150" s="330">
        <f ca="1">IF(ISNUMBER(SEARCH($L$2,[1]Database!$A5150)),MAX($A$1:A5149)+1,0)</f>
        <v>5145</v>
      </c>
      <c r="B5150" s="625" t="str">
        <f>[1]Database!$A5150</f>
        <v>SC-4W2BK</v>
      </c>
      <c r="J5150" s="329" t="str">
        <f ca="1">IFERROR(VLOOKUP(ROWS($J$2:J5150),$A$2:$B$7000,2,0),"")</f>
        <v>WANGLE-4</v>
      </c>
    </row>
    <row r="5151" spans="1:10">
      <c r="A5151" s="330">
        <f ca="1">IF(ISNUMBER(SEARCH($L$2,[1]Database!$A5151)),MAX($A$1:A5150)+1,0)</f>
        <v>5146</v>
      </c>
      <c r="B5151" s="625" t="str">
        <f>[1]Database!$A5151</f>
        <v>SCQ-4BK</v>
      </c>
      <c r="J5151" s="329" t="str">
        <f ca="1">IFERROR(VLOOKUP(ROWS($J$2:J5151),$A$2:$B$7000,2,0),"")</f>
        <v>VFEET-4-12</v>
      </c>
    </row>
    <row r="5152" spans="1:10">
      <c r="A5152" s="330">
        <f ca="1">IF(ISNUMBER(SEARCH($L$2,[1]Database!$A5152)),MAX($A$1:A5151)+1,0)</f>
        <v>5147</v>
      </c>
      <c r="B5152" s="625" t="str">
        <f>[1]Database!$A5152</f>
        <v>SC-4BK</v>
      </c>
      <c r="J5152" s="329" t="str">
        <f ca="1">IFERROR(VLOOKUP(ROWS($J$2:J5152),$A$2:$B$7000,2,0),"")</f>
        <v>ANGLE-4</v>
      </c>
    </row>
    <row r="5153" spans="1:10">
      <c r="A5153" s="330">
        <f ca="1">IF(ISNUMBER(SEARCH($L$2,[1]Database!$A5153)),MAX($A$1:A5152)+1,0)</f>
        <v>5148</v>
      </c>
      <c r="B5153" s="625" t="str">
        <f>[1]Database!$A5153</f>
        <v>BANGLE-4-38</v>
      </c>
      <c r="J5153" s="329" t="str">
        <f ca="1">IFERROR(VLOOKUP(ROWS($J$2:J5153),$A$2:$B$7000,2,0),"")</f>
        <v>ANGLE-4-36</v>
      </c>
    </row>
    <row r="5154" spans="1:10">
      <c r="A5154" s="330">
        <f ca="1">IF(ISNUMBER(SEARCH($L$2,[1]Database!$A5154)),MAX($A$1:A5153)+1,0)</f>
        <v>5149</v>
      </c>
      <c r="B5154" s="625" t="str">
        <f>[1]Database!$A5154</f>
        <v>WANGLE-4</v>
      </c>
      <c r="J5154" s="329" t="str">
        <f ca="1">IFERROR(VLOOKUP(ROWS($J$2:J5154),$A$2:$B$7000,2,0),"")</f>
        <v>BANGLE-4</v>
      </c>
    </row>
    <row r="5155" spans="1:10">
      <c r="A5155" s="330">
        <f ca="1">IF(ISNUMBER(SEARCH($L$2,[1]Database!$A5155)),MAX($A$1:A5154)+1,0)</f>
        <v>5150</v>
      </c>
      <c r="B5155" s="625" t="str">
        <f>[1]Database!$A5155</f>
        <v>VFEET-4-12</v>
      </c>
      <c r="J5155" s="329" t="str">
        <f ca="1">IFERROR(VLOOKUP(ROWS($J$2:J5155),$A$2:$B$7000,2,0),"")</f>
        <v>ASR-48</v>
      </c>
    </row>
    <row r="5156" spans="1:10">
      <c r="A5156" s="330">
        <f ca="1">IF(ISNUMBER(SEARCH($L$2,[1]Database!$A5156)),MAX($A$1:A5155)+1,0)</f>
        <v>5151</v>
      </c>
      <c r="B5156" s="625" t="str">
        <f>[1]Database!$A5156</f>
        <v>ANGLE-4</v>
      </c>
      <c r="J5156" s="329" t="str">
        <f ca="1">IFERROR(VLOOKUP(ROWS($J$2:J5156),$A$2:$B$7000,2,0),"")</f>
        <v>LD-4830PS</v>
      </c>
    </row>
    <row r="5157" spans="1:10">
      <c r="A5157" s="330">
        <f ca="1">IF(ISNUMBER(SEARCH($L$2,[1]Database!$A5157)),MAX($A$1:A5156)+1,0)</f>
        <v>5152</v>
      </c>
      <c r="B5157" s="625" t="str">
        <f>[1]Database!$A5157</f>
        <v>ANGLE-4-36</v>
      </c>
      <c r="J5157" s="329" t="str">
        <f ca="1">IFERROR(VLOOKUP(ROWS($J$2:J5157),$A$2:$B$7000,2,0),"")</f>
        <v>LD-4830HM</v>
      </c>
    </row>
    <row r="5158" spans="1:10">
      <c r="A5158" s="330">
        <f ca="1">IF(ISNUMBER(SEARCH($L$2,[1]Database!$A5158)),MAX($A$1:A5157)+1,0)</f>
        <v>5153</v>
      </c>
      <c r="B5158" s="625" t="str">
        <f>[1]Database!$A5158</f>
        <v>BANGLE-4</v>
      </c>
      <c r="J5158" s="329" t="str">
        <f ca="1">IFERROR(VLOOKUP(ROWS($J$2:J5158),$A$2:$B$7000,2,0),"")</f>
        <v>LD-4830DC</v>
      </c>
    </row>
    <row r="5159" spans="1:10">
      <c r="A5159" s="330">
        <f ca="1">IF(ISNUMBER(SEARCH($L$2,[1]Database!$A5159)),MAX($A$1:A5158)+1,0)</f>
        <v>5154</v>
      </c>
      <c r="B5159" s="625" t="str">
        <f>[1]Database!$A5159</f>
        <v>ASR-48</v>
      </c>
      <c r="J5159" s="329" t="str">
        <f ca="1">IFERROR(VLOOKUP(ROWS($J$2:J5159),$A$2:$B$7000,2,0),"")</f>
        <v>LD-4830PS-RA</v>
      </c>
    </row>
    <row r="5160" spans="1:10">
      <c r="A5160" s="330">
        <f ca="1">IF(ISNUMBER(SEARCH($L$2,[1]Database!$A5160)),MAX($A$1:A5159)+1,0)</f>
        <v>5155</v>
      </c>
      <c r="B5160" s="625" t="str">
        <f>[1]Database!$A5160</f>
        <v>LD-4830PS</v>
      </c>
      <c r="J5160" s="329" t="str">
        <f ca="1">IFERROR(VLOOKUP(ROWS($J$2:J5160),$A$2:$B$7000,2,0),"")</f>
        <v>LD-4830HM-RA</v>
      </c>
    </row>
    <row r="5161" spans="1:10">
      <c r="A5161" s="330">
        <f ca="1">IF(ISNUMBER(SEARCH($L$2,[1]Database!$A5161)),MAX($A$1:A5160)+1,0)</f>
        <v>5156</v>
      </c>
      <c r="B5161" s="625" t="str">
        <f>[1]Database!$A5161</f>
        <v>LD-4830HM</v>
      </c>
      <c r="J5161" s="329" t="str">
        <f ca="1">IFERROR(VLOOKUP(ROWS($J$2:J5161),$A$2:$B$7000,2,0),"")</f>
        <v>LD-4830DC-RA</v>
      </c>
    </row>
    <row r="5162" spans="1:10">
      <c r="A5162" s="330">
        <f ca="1">IF(ISNUMBER(SEARCH($L$2,[1]Database!$A5162)),MAX($A$1:A5161)+1,0)</f>
        <v>5157</v>
      </c>
      <c r="B5162" s="625" t="str">
        <f>[1]Database!$A5162</f>
        <v>LD-4830DC</v>
      </c>
      <c r="J5162" s="329" t="str">
        <f ca="1">IFERROR(VLOOKUP(ROWS($J$2:J5162),$A$2:$B$7000,2,0),"")</f>
        <v>RDR-S4</v>
      </c>
    </row>
    <row r="5163" spans="1:10">
      <c r="A5163" s="330">
        <f ca="1">IF(ISNUMBER(SEARCH($L$2,[1]Database!$A5163)),MAX($A$1:A5162)+1,0)</f>
        <v>5158</v>
      </c>
      <c r="B5163" s="625" t="str">
        <f>[1]Database!$A5163</f>
        <v>LD-4830PS-RA</v>
      </c>
      <c r="J5163" s="329" t="str">
        <f ca="1">IFERROR(VLOOKUP(ROWS($J$2:J5163),$A$2:$B$7000,2,0),"")</f>
        <v>RDR-24-25BK</v>
      </c>
    </row>
    <row r="5164" spans="1:10">
      <c r="A5164" s="330">
        <f ca="1">IF(ISNUMBER(SEARCH($L$2,[1]Database!$A5164)),MAX($A$1:A5163)+1,0)</f>
        <v>5159</v>
      </c>
      <c r="B5164" s="625" t="str">
        <f>[1]Database!$A5164</f>
        <v>LD-4830HM-RA</v>
      </c>
      <c r="J5164" s="329" t="str">
        <f ca="1">IFERROR(VLOOKUP(ROWS($J$2:J5164),$A$2:$B$7000,2,0),"")</f>
        <v>VFD-46</v>
      </c>
    </row>
    <row r="5165" spans="1:10">
      <c r="A5165" s="330">
        <f ca="1">IF(ISNUMBER(SEARCH($L$2,[1]Database!$A5165)),MAX($A$1:A5164)+1,0)</f>
        <v>5160</v>
      </c>
      <c r="B5165" s="625" t="str">
        <f>[1]Database!$A5165</f>
        <v>LD-4830DC-RA</v>
      </c>
      <c r="J5165" s="329" t="str">
        <f ca="1">IFERROR(VLOOKUP(ROWS($J$2:J5165),$A$2:$B$7000,2,0),"")</f>
        <v>SR-46-28</v>
      </c>
    </row>
    <row r="5166" spans="1:10">
      <c r="A5166" s="330">
        <f ca="1">IF(ISNUMBER(SEARCH($L$2,[1]Database!$A5166)),MAX($A$1:A5165)+1,0)</f>
        <v>5161</v>
      </c>
      <c r="B5166" s="625" t="str">
        <f>[1]Database!$A5166</f>
        <v>RDR-S4</v>
      </c>
      <c r="J5166" s="329" t="str">
        <f ca="1">IFERROR(VLOOKUP(ROWS($J$2:J5166),$A$2:$B$7000,2,0),"")</f>
        <v>FD-46</v>
      </c>
    </row>
    <row r="5167" spans="1:10">
      <c r="A5167" s="330">
        <f ca="1">IF(ISNUMBER(SEARCH($L$2,[1]Database!$A5167)),MAX($A$1:A5166)+1,0)</f>
        <v>5162</v>
      </c>
      <c r="B5167" s="625" t="str">
        <f>[1]Database!$A5167</f>
        <v>RDR-24-25BK</v>
      </c>
      <c r="J5167" s="329" t="str">
        <f ca="1">IFERROR(VLOOKUP(ROWS($J$2:J5167),$A$2:$B$7000,2,0),"")</f>
        <v>DWR-RR46</v>
      </c>
    </row>
    <row r="5168" spans="1:10">
      <c r="A5168" s="330">
        <f ca="1">IF(ISNUMBER(SEARCH($L$2,[1]Database!$A5168)),MAX($A$1:A5167)+1,0)</f>
        <v>5163</v>
      </c>
      <c r="B5168" s="625" t="str">
        <f>[1]Database!$A5168</f>
        <v>VFD-46</v>
      </c>
      <c r="J5168" s="329" t="str">
        <f ca="1">IFERROR(VLOOKUP(ROWS($J$2:J5168),$A$2:$B$7000,2,0),"")</f>
        <v>PFD-46</v>
      </c>
    </row>
    <row r="5169" spans="1:10">
      <c r="A5169" s="330">
        <f ca="1">IF(ISNUMBER(SEARCH($L$2,[1]Database!$A5169)),MAX($A$1:A5168)+1,0)</f>
        <v>5164</v>
      </c>
      <c r="B5169" s="625" t="str">
        <f>[1]Database!$A5169</f>
        <v>SR-46-28</v>
      </c>
      <c r="J5169" s="329" t="str">
        <f ca="1">IFERROR(VLOOKUP(ROWS($J$2:J5169),$A$2:$B$7000,2,0),"")</f>
        <v>ASR-60-HD</v>
      </c>
    </row>
    <row r="5170" spans="1:10">
      <c r="A5170" s="330">
        <f ca="1">IF(ISNUMBER(SEARCH($L$2,[1]Database!$A5170)),MAX($A$1:A5169)+1,0)</f>
        <v>5165</v>
      </c>
      <c r="B5170" s="625" t="str">
        <f>[1]Database!$A5170</f>
        <v>FD-46</v>
      </c>
      <c r="J5170" s="329" t="str">
        <f ca="1">IFERROR(VLOOKUP(ROWS($J$2:J5170),$A$2:$B$7000,2,0),"")</f>
        <v>BGR-4538</v>
      </c>
    </row>
    <row r="5171" spans="1:10">
      <c r="A5171" s="330">
        <f ca="1">IF(ISNUMBER(SEARCH($L$2,[1]Database!$A5171)),MAX($A$1:A5170)+1,0)</f>
        <v>5166</v>
      </c>
      <c r="B5171" s="625" t="str">
        <f>[1]Database!$A5171</f>
        <v>DWR-RR46</v>
      </c>
      <c r="J5171" s="329" t="str">
        <f ca="1">IFERROR(VLOOKUP(ROWS($J$2:J5171),$A$2:$B$7000,2,0),"")</f>
        <v>BGR-4538LRD</v>
      </c>
    </row>
    <row r="5172" spans="1:10">
      <c r="A5172" s="330">
        <f ca="1">IF(ISNUMBER(SEARCH($L$2,[1]Database!$A5172)),MAX($A$1:A5171)+1,0)</f>
        <v>5167</v>
      </c>
      <c r="B5172" s="625" t="str">
        <f>[1]Database!$A5172</f>
        <v>PFD-46</v>
      </c>
      <c r="J5172" s="329" t="str">
        <f ca="1">IFERROR(VLOOKUP(ROWS($J$2:J5172),$A$2:$B$7000,2,0),"")</f>
        <v>BGR-45SA-32</v>
      </c>
    </row>
    <row r="5173" spans="1:10">
      <c r="A5173" s="330">
        <f ca="1">IF(ISNUMBER(SEARCH($L$2,[1]Database!$A5173)),MAX($A$1:A5172)+1,0)</f>
        <v>5168</v>
      </c>
      <c r="B5173" s="625" t="str">
        <f>[1]Database!$A5173</f>
        <v>ASR-60-HD</v>
      </c>
      <c r="J5173" s="329" t="str">
        <f ca="1">IFERROR(VLOOKUP(ROWS($J$2:J5173),$A$2:$B$7000,2,0),"")</f>
        <v>BGR-4532</v>
      </c>
    </row>
    <row r="5174" spans="1:10">
      <c r="A5174" s="330">
        <f ca="1">IF(ISNUMBER(SEARCH($L$2,[1]Database!$A5174)),MAX($A$1:A5173)+1,0)</f>
        <v>5169</v>
      </c>
      <c r="B5174" s="625" t="str">
        <f>[1]Database!$A5174</f>
        <v>BGR-4538</v>
      </c>
      <c r="J5174" s="329" t="str">
        <f ca="1">IFERROR(VLOOKUP(ROWS($J$2:J5174),$A$2:$B$7000,2,0),"")</f>
        <v>BGR-4532LRD</v>
      </c>
    </row>
    <row r="5175" spans="1:10">
      <c r="A5175" s="330">
        <f ca="1">IF(ISNUMBER(SEARCH($L$2,[1]Database!$A5175)),MAX($A$1:A5174)+1,0)</f>
        <v>5170</v>
      </c>
      <c r="B5175" s="625" t="str">
        <f>[1]Database!$A5175</f>
        <v>BGR-4538LRD</v>
      </c>
      <c r="J5175" s="329" t="str">
        <f ca="1">IFERROR(VLOOKUP(ROWS($J$2:J5175),$A$2:$B$7000,2,0),"")</f>
        <v>BGR-45SA-32LRD</v>
      </c>
    </row>
    <row r="5176" spans="1:10">
      <c r="A5176" s="330">
        <f ca="1">IF(ISNUMBER(SEARCH($L$2,[1]Database!$A5176)),MAX($A$1:A5175)+1,0)</f>
        <v>5171</v>
      </c>
      <c r="B5176" s="625" t="str">
        <f>[1]Database!$A5176</f>
        <v>BGR-45SA-32</v>
      </c>
      <c r="J5176" s="329" t="str">
        <f ca="1">IFERROR(VLOOKUP(ROWS($J$2:J5176),$A$2:$B$7000,2,0),"")</f>
        <v>BGR-45SA-27</v>
      </c>
    </row>
    <row r="5177" spans="1:10">
      <c r="A5177" s="330">
        <f ca="1">IF(ISNUMBER(SEARCH($L$2,[1]Database!$A5177)),MAX($A$1:A5176)+1,0)</f>
        <v>5172</v>
      </c>
      <c r="B5177" s="625" t="str">
        <f>[1]Database!$A5177</f>
        <v>BGR-4532</v>
      </c>
      <c r="J5177" s="329" t="str">
        <f ca="1">IFERROR(VLOOKUP(ROWS($J$2:J5177),$A$2:$B$7000,2,0),"")</f>
        <v>BGR-4527</v>
      </c>
    </row>
    <row r="5178" spans="1:10">
      <c r="A5178" s="330">
        <f ca="1">IF(ISNUMBER(SEARCH($L$2,[1]Database!$A5178)),MAX($A$1:A5177)+1,0)</f>
        <v>5173</v>
      </c>
      <c r="B5178" s="625" t="str">
        <f>[1]Database!$A5178</f>
        <v>BGR-4532LRD</v>
      </c>
      <c r="J5178" s="329" t="str">
        <f ca="1">IFERROR(VLOOKUP(ROWS($J$2:J5178),$A$2:$B$7000,2,0),"")</f>
        <v>BGR-4527LRD</v>
      </c>
    </row>
    <row r="5179" spans="1:10">
      <c r="A5179" s="330">
        <f ca="1">IF(ISNUMBER(SEARCH($L$2,[1]Database!$A5179)),MAX($A$1:A5178)+1,0)</f>
        <v>5174</v>
      </c>
      <c r="B5179" s="625" t="str">
        <f>[1]Database!$A5179</f>
        <v>BGR-45SA-32LRD</v>
      </c>
      <c r="J5179" s="329" t="str">
        <f ca="1">IFERROR(VLOOKUP(ROWS($J$2:J5179),$A$2:$B$7000,2,0),"")</f>
        <v>BGR-45SA-27LRD</v>
      </c>
    </row>
    <row r="5180" spans="1:10">
      <c r="A5180" s="330">
        <f ca="1">IF(ISNUMBER(SEARCH($L$2,[1]Database!$A5180)),MAX($A$1:A5179)+1,0)</f>
        <v>5175</v>
      </c>
      <c r="B5180" s="625" t="str">
        <f>[1]Database!$A5180</f>
        <v>BGR-45SA-27</v>
      </c>
      <c r="J5180" s="329" t="str">
        <f ca="1">IFERROR(VLOOKUP(ROWS($J$2:J5180),$A$2:$B$7000,2,0),"")</f>
        <v>BVFD-45</v>
      </c>
    </row>
    <row r="5181" spans="1:10">
      <c r="A5181" s="330">
        <f ca="1">IF(ISNUMBER(SEARCH($L$2,[1]Database!$A5181)),MAX($A$1:A5180)+1,0)</f>
        <v>5176</v>
      </c>
      <c r="B5181" s="625" t="str">
        <f>[1]Database!$A5181</f>
        <v>BGR-4527</v>
      </c>
      <c r="J5181" s="329" t="str">
        <f ca="1">IFERROR(VLOOKUP(ROWS($J$2:J5181),$A$2:$B$7000,2,0),"")</f>
        <v>MW-CFRD-45</v>
      </c>
    </row>
    <row r="5182" spans="1:10">
      <c r="A5182" s="330">
        <f ca="1">IF(ISNUMBER(SEARCH($L$2,[1]Database!$A5182)),MAX($A$1:A5181)+1,0)</f>
        <v>5177</v>
      </c>
      <c r="B5182" s="625" t="str">
        <f>[1]Database!$A5182</f>
        <v>BGR-4527LRD</v>
      </c>
      <c r="J5182" s="329" t="str">
        <f ca="1">IFERROR(VLOOKUP(ROWS($J$2:J5182),$A$2:$B$7000,2,0),"")</f>
        <v>BFD-45</v>
      </c>
    </row>
    <row r="5183" spans="1:10">
      <c r="A5183" s="330">
        <f ca="1">IF(ISNUMBER(SEARCH($L$2,[1]Database!$A5183)),MAX($A$1:A5182)+1,0)</f>
        <v>5178</v>
      </c>
      <c r="B5183" s="625" t="str">
        <f>[1]Database!$A5183</f>
        <v>BGR-45SA-27LRD</v>
      </c>
      <c r="J5183" s="329" t="str">
        <f ca="1">IFERROR(VLOOKUP(ROWS($J$2:J5183),$A$2:$B$7000,2,0),"")</f>
        <v>BPFD-45</v>
      </c>
    </row>
    <row r="5184" spans="1:10">
      <c r="A5184" s="330">
        <f ca="1">IF(ISNUMBER(SEARCH($L$2,[1]Database!$A5184)),MAX($A$1:A5183)+1,0)</f>
        <v>5179</v>
      </c>
      <c r="B5184" s="625" t="str">
        <f>[1]Database!$A5184</f>
        <v>BVFD-45</v>
      </c>
      <c r="J5184" s="329" t="str">
        <f ca="1">IFERROR(VLOOKUP(ROWS($J$2:J5184),$A$2:$B$7000,2,0),"")</f>
        <v>VFD-45A</v>
      </c>
    </row>
    <row r="5185" spans="1:10">
      <c r="A5185" s="330">
        <f ca="1">IF(ISNUMBER(SEARCH($L$2,[1]Database!$A5185)),MAX($A$1:A5184)+1,0)</f>
        <v>5180</v>
      </c>
      <c r="B5185" s="625" t="str">
        <f>[1]Database!$A5185</f>
        <v>MW-CFRD-45</v>
      </c>
      <c r="J5185" s="329" t="str">
        <f ca="1">IFERROR(VLOOKUP(ROWS($J$2:J5185),$A$2:$B$7000,2,0),"")</f>
        <v>PFD-45A</v>
      </c>
    </row>
    <row r="5186" spans="1:10">
      <c r="A5186" s="330">
        <f ca="1">IF(ISNUMBER(SEARCH($L$2,[1]Database!$A5186)),MAX($A$1:A5185)+1,0)</f>
        <v>5181</v>
      </c>
      <c r="B5186" s="625" t="str">
        <f>[1]Database!$A5186</f>
        <v>BFD-45</v>
      </c>
      <c r="J5186" s="329" t="str">
        <f ca="1">IFERROR(VLOOKUP(ROWS($J$2:J5186),$A$2:$B$7000,2,0),"")</f>
        <v>BGR-RR45</v>
      </c>
    </row>
    <row r="5187" spans="1:10">
      <c r="A5187" s="330">
        <f ca="1">IF(ISNUMBER(SEARCH($L$2,[1]Database!$A5187)),MAX($A$1:A5186)+1,0)</f>
        <v>5182</v>
      </c>
      <c r="B5187" s="625" t="str">
        <f>[1]Database!$A5187</f>
        <v>BPFD-45</v>
      </c>
      <c r="J5187" s="329" t="str">
        <f ca="1">IFERROR(VLOOKUP(ROWS($J$2:J5187),$A$2:$B$7000,2,0),"")</f>
        <v>VCD-6-45-SC</v>
      </c>
    </row>
    <row r="5188" spans="1:10">
      <c r="A5188" s="330">
        <f ca="1">IF(ISNUMBER(SEARCH($L$2,[1]Database!$A5188)),MAX($A$1:A5187)+1,0)</f>
        <v>5183</v>
      </c>
      <c r="B5188" s="625" t="str">
        <f>[1]Database!$A5188</f>
        <v>VFD-45A</v>
      </c>
      <c r="J5188" s="329" t="str">
        <f ca="1">IFERROR(VLOOKUP(ROWS($J$2:J5188),$A$2:$B$7000,2,0),"")</f>
        <v>VCD-6-45-DC</v>
      </c>
    </row>
    <row r="5189" spans="1:10">
      <c r="A5189" s="330">
        <f ca="1">IF(ISNUMBER(SEARCH($L$2,[1]Database!$A5189)),MAX($A$1:A5188)+1,0)</f>
        <v>5184</v>
      </c>
      <c r="B5189" s="625" t="str">
        <f>[1]Database!$A5189</f>
        <v>PFD-45A</v>
      </c>
      <c r="J5189" s="329" t="str">
        <f ca="1">IFERROR(VLOOKUP(ROWS($J$2:J5189),$A$2:$B$7000,2,0),"")</f>
        <v>MK-1945-24</v>
      </c>
    </row>
    <row r="5190" spans="1:10">
      <c r="A5190" s="330">
        <f ca="1">IF(ISNUMBER(SEARCH($L$2,[1]Database!$A5190)),MAX($A$1:A5189)+1,0)</f>
        <v>5185</v>
      </c>
      <c r="B5190" s="625" t="str">
        <f>[1]Database!$A5190</f>
        <v>BGR-RR45</v>
      </c>
      <c r="J5190" s="329" t="str">
        <f ca="1">IFERROR(VLOOKUP(ROWS($J$2:J5190),$A$2:$B$7000,2,0),"")</f>
        <v>VCD-10-45-SC</v>
      </c>
    </row>
    <row r="5191" spans="1:10">
      <c r="A5191" s="330">
        <f ca="1">IF(ISNUMBER(SEARCH($L$2,[1]Database!$A5191)),MAX($A$1:A5190)+1,0)</f>
        <v>5186</v>
      </c>
      <c r="B5191" s="625" t="str">
        <f>[1]Database!$A5191</f>
        <v>VCD-6-45-SC</v>
      </c>
      <c r="J5191" s="329" t="str">
        <f ca="1">IFERROR(VLOOKUP(ROWS($J$2:J5191),$A$2:$B$7000,2,0),"")</f>
        <v>VCD-10-45-DC</v>
      </c>
    </row>
    <row r="5192" spans="1:10">
      <c r="A5192" s="330">
        <f ca="1">IF(ISNUMBER(SEARCH($L$2,[1]Database!$A5192)),MAX($A$1:A5191)+1,0)</f>
        <v>5187</v>
      </c>
      <c r="B5192" s="625" t="str">
        <f>[1]Database!$A5192</f>
        <v>VCD-6-45-DC</v>
      </c>
      <c r="J5192" s="329" t="str">
        <f ca="1">IFERROR(VLOOKUP(ROWS($J$2:J5192),$A$2:$B$7000,2,0),"")</f>
        <v>PROWMRK-ZRA-45</v>
      </c>
    </row>
    <row r="5193" spans="1:10">
      <c r="A5193" s="330">
        <f ca="1">IF(ISNUMBER(SEARCH($L$2,[1]Database!$A5193)),MAX($A$1:A5192)+1,0)</f>
        <v>5188</v>
      </c>
      <c r="B5193" s="625" t="str">
        <f>[1]Database!$A5193</f>
        <v>MK-1945-24</v>
      </c>
      <c r="J5193" s="329" t="str">
        <f ca="1">IFERROR(VLOOKUP(ROWS($J$2:J5193),$A$2:$B$7000,2,0),"")</f>
        <v>MW-CRD-45</v>
      </c>
    </row>
    <row r="5194" spans="1:10">
      <c r="A5194" s="330">
        <f ca="1">IF(ISNUMBER(SEARCH($L$2,[1]Database!$A5194)),MAX($A$1:A5193)+1,0)</f>
        <v>5189</v>
      </c>
      <c r="B5194" s="625" t="str">
        <f>[1]Database!$A5194</f>
        <v>VCD-10-45-SC</v>
      </c>
      <c r="J5194" s="329" t="str">
        <f ca="1">IFERROR(VLOOKUP(ROWS($J$2:J5194),$A$2:$B$7000,2,0),"")</f>
        <v>FD-45</v>
      </c>
    </row>
    <row r="5195" spans="1:10">
      <c r="A5195" s="330">
        <f ca="1">IF(ISNUMBER(SEARCH($L$2,[1]Database!$A5195)),MAX($A$1:A5194)+1,0)</f>
        <v>5190</v>
      </c>
      <c r="B5195" s="625" t="str">
        <f>[1]Database!$A5195</f>
        <v>VCD-10-45-DC</v>
      </c>
      <c r="J5195" s="329" t="str">
        <f ca="1">IFERROR(VLOOKUP(ROWS($J$2:J5195),$A$2:$B$7000,2,0),"")</f>
        <v>RL12-45</v>
      </c>
    </row>
    <row r="5196" spans="1:10">
      <c r="A5196" s="330">
        <f ca="1">IF(ISNUMBER(SEARCH($L$2,[1]Database!$A5196)),MAX($A$1:A5195)+1,0)</f>
        <v>5191</v>
      </c>
      <c r="B5196" s="625" t="str">
        <f>[1]Database!$A5196</f>
        <v>PROWMRK-ZRA-45</v>
      </c>
      <c r="J5196" s="329" t="str">
        <f ca="1">IFERROR(VLOOKUP(ROWS($J$2:J5196),$A$2:$B$7000,2,0),"")</f>
        <v>RL10-45</v>
      </c>
    </row>
    <row r="5197" spans="1:10">
      <c r="A5197" s="330">
        <f ca="1">IF(ISNUMBER(SEARCH($L$2,[1]Database!$A5197)),MAX($A$1:A5196)+1,0)</f>
        <v>5192</v>
      </c>
      <c r="B5197" s="625" t="str">
        <f>[1]Database!$A5197</f>
        <v>MW-CRD-45</v>
      </c>
      <c r="J5197" s="329" t="str">
        <f ca="1">IFERROR(VLOOKUP(ROWS($J$2:J5197),$A$2:$B$7000,2,0),"")</f>
        <v>PROR4CN-ZRA45</v>
      </c>
    </row>
    <row r="5198" spans="1:10">
      <c r="A5198" s="330">
        <f ca="1">IF(ISNUMBER(SEARCH($L$2,[1]Database!$A5198)),MAX($A$1:A5197)+1,0)</f>
        <v>5193</v>
      </c>
      <c r="B5198" s="625" t="str">
        <f>[1]Database!$A5198</f>
        <v>FD-45</v>
      </c>
      <c r="J5198" s="329" t="str">
        <f ca="1">IFERROR(VLOOKUP(ROWS($J$2:J5198),$A$2:$B$7000,2,0),"")</f>
        <v>PFD-45</v>
      </c>
    </row>
    <row r="5199" spans="1:10">
      <c r="A5199" s="330">
        <f ca="1">IF(ISNUMBER(SEARCH($L$2,[1]Database!$A5199)),MAX($A$1:A5198)+1,0)</f>
        <v>5194</v>
      </c>
      <c r="B5199" s="625" t="str">
        <f>[1]Database!$A5199</f>
        <v>RL12-45</v>
      </c>
      <c r="J5199" s="329" t="str">
        <f ca="1">IFERROR(VLOOKUP(ROWS($J$2:J5199),$A$2:$B$7000,2,0),"")</f>
        <v>MW-CLVRD-45</v>
      </c>
    </row>
    <row r="5200" spans="1:10">
      <c r="A5200" s="330">
        <f ca="1">IF(ISNUMBER(SEARCH($L$2,[1]Database!$A5200)),MAX($A$1:A5199)+1,0)</f>
        <v>5195</v>
      </c>
      <c r="B5200" s="625" t="str">
        <f>[1]Database!$A5200</f>
        <v>RL10-45</v>
      </c>
      <c r="J5200" s="329" t="str">
        <f ca="1">IFERROR(VLOOKUP(ROWS($J$2:J5200),$A$2:$B$7000,2,0),"")</f>
        <v>BGR-CC-45FB</v>
      </c>
    </row>
    <row r="5201" spans="1:10">
      <c r="A5201" s="330">
        <f ca="1">IF(ISNUMBER(SEARCH($L$2,[1]Database!$A5201)),MAX($A$1:A5200)+1,0)</f>
        <v>5196</v>
      </c>
      <c r="B5201" s="625" t="str">
        <f>[1]Database!$A5201</f>
        <v>PROR4CN-ZRA45</v>
      </c>
      <c r="J5201" s="329" t="str">
        <f ca="1">IFERROR(VLOOKUP(ROWS($J$2:J5201),$A$2:$B$7000,2,0),"")</f>
        <v>BGR-TRIM45</v>
      </c>
    </row>
    <row r="5202" spans="1:10">
      <c r="A5202" s="330">
        <f ca="1">IF(ISNUMBER(SEARCH($L$2,[1]Database!$A5202)),MAX($A$1:A5201)+1,0)</f>
        <v>5197</v>
      </c>
      <c r="B5202" s="625" t="str">
        <f>[1]Database!$A5202</f>
        <v>PFD-45</v>
      </c>
      <c r="J5202" s="329" t="str">
        <f ca="1">IFERROR(VLOOKUP(ROWS($J$2:J5202),$A$2:$B$7000,2,0),"")</f>
        <v>BGR-RDC45</v>
      </c>
    </row>
    <row r="5203" spans="1:10">
      <c r="A5203" s="330">
        <f ca="1">IF(ISNUMBER(SEARCH($L$2,[1]Database!$A5203)),MAX($A$1:A5202)+1,0)</f>
        <v>5198</v>
      </c>
      <c r="B5203" s="625" t="str">
        <f>[1]Database!$A5203</f>
        <v>MW-CLVRD-45</v>
      </c>
      <c r="J5203" s="329" t="str">
        <f ca="1">IFERROR(VLOOKUP(ROWS($J$2:J5203),$A$2:$B$7000,2,0),"")</f>
        <v>RLA19-1245</v>
      </c>
    </row>
    <row r="5204" spans="1:10">
      <c r="A5204" s="330">
        <f ca="1">IF(ISNUMBER(SEARCH($L$2,[1]Database!$A5204)),MAX($A$1:A5203)+1,0)</f>
        <v>5199</v>
      </c>
      <c r="B5204" s="625" t="str">
        <f>[1]Database!$A5204</f>
        <v>BGR-CC-45FB</v>
      </c>
      <c r="J5204" s="329" t="str">
        <f ca="1">IFERROR(VLOOKUP(ROWS($J$2:J5204),$A$2:$B$7000,2,0),"")</f>
        <v>RLA19-1245B</v>
      </c>
    </row>
    <row r="5205" spans="1:10">
      <c r="A5205" s="330">
        <f ca="1">IF(ISNUMBER(SEARCH($L$2,[1]Database!$A5205)),MAX($A$1:A5204)+1,0)</f>
        <v>5200</v>
      </c>
      <c r="B5205" s="625" t="str">
        <f>[1]Database!$A5205</f>
        <v>BGR-TRIM45</v>
      </c>
      <c r="J5205" s="329" t="str">
        <f ca="1">IFERROR(VLOOKUP(ROWS($J$2:J5205),$A$2:$B$7000,2,0),"")</f>
        <v>R412-4530B</v>
      </c>
    </row>
    <row r="5206" spans="1:10">
      <c r="A5206" s="330">
        <f ca="1">IF(ISNUMBER(SEARCH($L$2,[1]Database!$A5206)),MAX($A$1:A5205)+1,0)</f>
        <v>5201</v>
      </c>
      <c r="B5206" s="625" t="str">
        <f>[1]Database!$A5206</f>
        <v>BGR-RDC45</v>
      </c>
      <c r="J5206" s="329" t="str">
        <f ca="1">IFERROR(VLOOKUP(ROWS($J$2:J5206),$A$2:$B$7000,2,0),"")</f>
        <v>R412-4524B</v>
      </c>
    </row>
    <row r="5207" spans="1:10">
      <c r="A5207" s="330">
        <f ca="1">IF(ISNUMBER(SEARCH($L$2,[1]Database!$A5207)),MAX($A$1:A5206)+1,0)</f>
        <v>5202</v>
      </c>
      <c r="B5207" s="625" t="str">
        <f>[1]Database!$A5207</f>
        <v>RLA19-1245</v>
      </c>
      <c r="J5207" s="329" t="str">
        <f ca="1">IFERROR(VLOOKUP(ROWS($J$2:J5207),$A$2:$B$7000,2,0),"")</f>
        <v>R4CN-4536B</v>
      </c>
    </row>
    <row r="5208" spans="1:10">
      <c r="A5208" s="330">
        <f ca="1">IF(ISNUMBER(SEARCH($L$2,[1]Database!$A5208)),MAX($A$1:A5207)+1,0)</f>
        <v>5203</v>
      </c>
      <c r="B5208" s="625" t="str">
        <f>[1]Database!$A5208</f>
        <v>RLA19-1245B</v>
      </c>
      <c r="J5208" s="329" t="str">
        <f ca="1">IFERROR(VLOOKUP(ROWS($J$2:J5208),$A$2:$B$7000,2,0),"")</f>
        <v>R4CN-4530B</v>
      </c>
    </row>
    <row r="5209" spans="1:10">
      <c r="A5209" s="330">
        <f ca="1">IF(ISNUMBER(SEARCH($L$2,[1]Database!$A5209)),MAX($A$1:A5208)+1,0)</f>
        <v>5204</v>
      </c>
      <c r="B5209" s="625" t="str">
        <f>[1]Database!$A5209</f>
        <v>R412-4530B</v>
      </c>
      <c r="J5209" s="329" t="str">
        <f ca="1">IFERROR(VLOOKUP(ROWS($J$2:J5209),$A$2:$B$7000,2,0),"")</f>
        <v>R4CN-4524B</v>
      </c>
    </row>
    <row r="5210" spans="1:10">
      <c r="A5210" s="330">
        <f ca="1">IF(ISNUMBER(SEARCH($L$2,[1]Database!$A5210)),MAX($A$1:A5209)+1,0)</f>
        <v>5205</v>
      </c>
      <c r="B5210" s="625" t="str">
        <f>[1]Database!$A5210</f>
        <v>R412-4524B</v>
      </c>
      <c r="J5210" s="329" t="str">
        <f ca="1">IFERROR(VLOOKUP(ROWS($J$2:J5210),$A$2:$B$7000,2,0),"")</f>
        <v>BSPN-45-38</v>
      </c>
    </row>
    <row r="5211" spans="1:10">
      <c r="A5211" s="330">
        <f ca="1">IF(ISNUMBER(SEARCH($L$2,[1]Database!$A5211)),MAX($A$1:A5210)+1,0)</f>
        <v>5206</v>
      </c>
      <c r="B5211" s="625" t="str">
        <f>[1]Database!$A5211</f>
        <v>R4CN-4536B</v>
      </c>
      <c r="J5211" s="329" t="str">
        <f ca="1">IFERROR(VLOOKUP(ROWS($J$2:J5211),$A$2:$B$7000,2,0),"")</f>
        <v>BSPN-45-32</v>
      </c>
    </row>
    <row r="5212" spans="1:10">
      <c r="A5212" s="330">
        <f ca="1">IF(ISNUMBER(SEARCH($L$2,[1]Database!$A5212)),MAX($A$1:A5211)+1,0)</f>
        <v>5207</v>
      </c>
      <c r="B5212" s="625" t="str">
        <f>[1]Database!$A5212</f>
        <v>R4CN-4530B</v>
      </c>
      <c r="J5212" s="329" t="str">
        <f ca="1">IFERROR(VLOOKUP(ROWS($J$2:J5212),$A$2:$B$7000,2,0),"")</f>
        <v>BGR-45-EXT3</v>
      </c>
    </row>
    <row r="5213" spans="1:10">
      <c r="A5213" s="330">
        <f ca="1">IF(ISNUMBER(SEARCH($L$2,[1]Database!$A5213)),MAX($A$1:A5212)+1,0)</f>
        <v>5208</v>
      </c>
      <c r="B5213" s="625" t="str">
        <f>[1]Database!$A5213</f>
        <v>R4CN-4524B</v>
      </c>
      <c r="J5213" s="329" t="str">
        <f ca="1">IFERROR(VLOOKUP(ROWS($J$2:J5213),$A$2:$B$7000,2,0),"")</f>
        <v>BSPN-45-27</v>
      </c>
    </row>
    <row r="5214" spans="1:10">
      <c r="A5214" s="330">
        <f ca="1">IF(ISNUMBER(SEARCH($L$2,[1]Database!$A5214)),MAX($A$1:A5213)+1,0)</f>
        <v>5209</v>
      </c>
      <c r="B5214" s="625" t="str">
        <f>[1]Database!$A5214</f>
        <v>BSPN-45-38</v>
      </c>
      <c r="J5214" s="329" t="str">
        <f ca="1">IFERROR(VLOOKUP(ROWS($J$2:J5214),$A$2:$B$7000,2,0),"")</f>
        <v>WMRK-4548</v>
      </c>
    </row>
    <row r="5215" spans="1:10">
      <c r="A5215" s="330">
        <f ca="1">IF(ISNUMBER(SEARCH($L$2,[1]Database!$A5215)),MAX($A$1:A5214)+1,0)</f>
        <v>5210</v>
      </c>
      <c r="B5215" s="625" t="str">
        <f>[1]Database!$A5215</f>
        <v>BSPN-45-32</v>
      </c>
      <c r="J5215" s="329" t="str">
        <f ca="1">IFERROR(VLOOKUP(ROWS($J$2:J5215),$A$2:$B$7000,2,0),"")</f>
        <v>WMRK-4542</v>
      </c>
    </row>
    <row r="5216" spans="1:10">
      <c r="A5216" s="330">
        <f ca="1">IF(ISNUMBER(SEARCH($L$2,[1]Database!$A5216)),MAX($A$1:A5215)+1,0)</f>
        <v>5211</v>
      </c>
      <c r="B5216" s="625" t="str">
        <f>[1]Database!$A5216</f>
        <v>BGR-45-EXT3</v>
      </c>
      <c r="J5216" s="329" t="str">
        <f ca="1">IFERROR(VLOOKUP(ROWS($J$2:J5216),$A$2:$B$7000,2,0),"")</f>
        <v>WMRK-4536</v>
      </c>
    </row>
    <row r="5217" spans="1:10">
      <c r="A5217" s="330">
        <f ca="1">IF(ISNUMBER(SEARCH($L$2,[1]Database!$A5217)),MAX($A$1:A5216)+1,0)</f>
        <v>5212</v>
      </c>
      <c r="B5217" s="625" t="str">
        <f>[1]Database!$A5217</f>
        <v>BSPN-45-27</v>
      </c>
      <c r="J5217" s="329" t="str">
        <f ca="1">IFERROR(VLOOKUP(ROWS($J$2:J5217),$A$2:$B$7000,2,0),"")</f>
        <v>SC3TW45-1427-1217-12BK</v>
      </c>
    </row>
    <row r="5218" spans="1:10">
      <c r="A5218" s="330">
        <f ca="1">IF(ISNUMBER(SEARCH($L$2,[1]Database!$A5218)),MAX($A$1:A5217)+1,0)</f>
        <v>5213</v>
      </c>
      <c r="B5218" s="625" t="str">
        <f>[1]Database!$A5218</f>
        <v>WMRK-4548</v>
      </c>
      <c r="J5218" s="329" t="str">
        <f ca="1">IFERROR(VLOOKUP(ROWS($J$2:J5218),$A$2:$B$7000,2,0),"")</f>
        <v>SC3TW45-1427-1217-1217BK</v>
      </c>
    </row>
    <row r="5219" spans="1:10">
      <c r="A5219" s="330">
        <f ca="1">IF(ISNUMBER(SEARCH($L$2,[1]Database!$A5219)),MAX($A$1:A5218)+1,0)</f>
        <v>5214</v>
      </c>
      <c r="B5219" s="625" t="str">
        <f>[1]Database!$A5219</f>
        <v>WMRK-4542</v>
      </c>
      <c r="J5219" s="329" t="str">
        <f ca="1">IFERROR(VLOOKUP(ROWS($J$2:J5219),$A$2:$B$7000,2,0),"")</f>
        <v>SCW45-1427-1217BK</v>
      </c>
    </row>
    <row r="5220" spans="1:10">
      <c r="A5220" s="330">
        <f ca="1">IF(ISNUMBER(SEARCH($L$2,[1]Database!$A5220)),MAX($A$1:A5219)+1,0)</f>
        <v>5215</v>
      </c>
      <c r="B5220" s="625" t="str">
        <f>[1]Database!$A5220</f>
        <v>WMRK-4536</v>
      </c>
      <c r="J5220" s="329" t="str">
        <f ca="1">IFERROR(VLOOKUP(ROWS($J$2:J5220),$A$2:$B$7000,2,0),"")</f>
        <v>LVFD-WMRK-45</v>
      </c>
    </row>
    <row r="5221" spans="1:10">
      <c r="A5221" s="330">
        <f ca="1">IF(ISNUMBER(SEARCH($L$2,[1]Database!$A5221)),MAX($A$1:A5220)+1,0)</f>
        <v>5216</v>
      </c>
      <c r="B5221" s="625" t="str">
        <f>[1]Database!$A5221</f>
        <v>SC3TW45-1427-1217-12BK</v>
      </c>
      <c r="J5221" s="329" t="str">
        <f ca="1">IFERROR(VLOOKUP(ROWS($J$2:J5221),$A$2:$B$7000,2,0),"")</f>
        <v>SCW45-1427-1460BK</v>
      </c>
    </row>
    <row r="5222" spans="1:10">
      <c r="A5222" s="330">
        <f ca="1">IF(ISNUMBER(SEARCH($L$2,[1]Database!$A5222)),MAX($A$1:A5221)+1,0)</f>
        <v>5217</v>
      </c>
      <c r="B5222" s="625" t="str">
        <f>[1]Database!$A5222</f>
        <v>SC3TW45-1427-1217-1217BK</v>
      </c>
      <c r="J5222" s="329" t="str">
        <f ca="1">IFERROR(VLOOKUP(ROWS($J$2:J5222),$A$2:$B$7000,2,0),"")</f>
        <v>MRK-4442LRD</v>
      </c>
    </row>
    <row r="5223" spans="1:10">
      <c r="A5223" s="330">
        <f ca="1">IF(ISNUMBER(SEARCH($L$2,[1]Database!$A5223)),MAX($A$1:A5222)+1,0)</f>
        <v>5218</v>
      </c>
      <c r="B5223" s="625" t="str">
        <f>[1]Database!$A5223</f>
        <v>SCW45-1427-1217BK</v>
      </c>
      <c r="J5223" s="329" t="str">
        <f ca="1">IFERROR(VLOOKUP(ROWS($J$2:J5223),$A$2:$B$7000,2,0),"")</f>
        <v>WR-44-42</v>
      </c>
    </row>
    <row r="5224" spans="1:10">
      <c r="A5224" s="330">
        <f ca="1">IF(ISNUMBER(SEARCH($L$2,[1]Database!$A5224)),MAX($A$1:A5223)+1,0)</f>
        <v>5219</v>
      </c>
      <c r="B5224" s="625" t="str">
        <f>[1]Database!$A5224</f>
        <v>LVFD-WMRK-45</v>
      </c>
      <c r="J5224" s="329" t="str">
        <f ca="1">IFERROR(VLOOKUP(ROWS($J$2:J5224),$A$2:$B$7000,2,0),"")</f>
        <v>MRK-4442PROLRD</v>
      </c>
    </row>
    <row r="5225" spans="1:10">
      <c r="A5225" s="330">
        <f ca="1">IF(ISNUMBER(SEARCH($L$2,[1]Database!$A5225)),MAX($A$1:A5224)+1,0)</f>
        <v>5220</v>
      </c>
      <c r="B5225" s="625" t="str">
        <f>[1]Database!$A5225</f>
        <v>SCW45-1427-1460BK</v>
      </c>
      <c r="J5225" s="329" t="str">
        <f ca="1">IFERROR(VLOOKUP(ROWS($J$2:J5225),$A$2:$B$7000,2,0),"")</f>
        <v>MRK-4442PRO</v>
      </c>
    </row>
    <row r="5226" spans="1:10">
      <c r="A5226" s="330">
        <f ca="1">IF(ISNUMBER(SEARCH($L$2,[1]Database!$A5226)),MAX($A$1:A5225)+1,0)</f>
        <v>5221</v>
      </c>
      <c r="B5226" s="625" t="str">
        <f>[1]Database!$A5226</f>
        <v>MRK-4442LRD</v>
      </c>
      <c r="J5226" s="329" t="str">
        <f ca="1">IFERROR(VLOOKUP(ROWS($J$2:J5226),$A$2:$B$7000,2,0),"")</f>
        <v>MRK-4442</v>
      </c>
    </row>
    <row r="5227" spans="1:10">
      <c r="A5227" s="330">
        <f ca="1">IF(ISNUMBER(SEARCH($L$2,[1]Database!$A5227)),MAX($A$1:A5226)+1,0)</f>
        <v>5222</v>
      </c>
      <c r="B5227" s="625" t="str">
        <f>[1]Database!$A5227</f>
        <v>WR-44-42</v>
      </c>
      <c r="J5227" s="329" t="str">
        <f ca="1">IFERROR(VLOOKUP(ROWS($J$2:J5227),$A$2:$B$7000,2,0),"")</f>
        <v>EGR-44-EXT3</v>
      </c>
    </row>
    <row r="5228" spans="1:10">
      <c r="A5228" s="330">
        <f ca="1">IF(ISNUMBER(SEARCH($L$2,[1]Database!$A5228)),MAX($A$1:A5227)+1,0)</f>
        <v>5223</v>
      </c>
      <c r="B5228" s="625" t="str">
        <f>[1]Database!$A5228</f>
        <v>MRK-4442PROLRD</v>
      </c>
      <c r="J5228" s="329" t="str">
        <f ca="1">IFERROR(VLOOKUP(ROWS($J$2:J5228),$A$2:$B$7000,2,0),"")</f>
        <v>VRK-44-36HLRD</v>
      </c>
    </row>
    <row r="5229" spans="1:10">
      <c r="A5229" s="330">
        <f ca="1">IF(ISNUMBER(SEARCH($L$2,[1]Database!$A5229)),MAX($A$1:A5228)+1,0)</f>
        <v>5224</v>
      </c>
      <c r="B5229" s="625" t="str">
        <f>[1]Database!$A5229</f>
        <v>MRK-4442PRO</v>
      </c>
      <c r="J5229" s="329" t="str">
        <f ca="1">IFERROR(VLOOKUP(ROWS($J$2:J5229),$A$2:$B$7000,2,0),"")</f>
        <v>VRK-44-36H</v>
      </c>
    </row>
    <row r="5230" spans="1:10">
      <c r="A5230" s="330">
        <f ca="1">IF(ISNUMBER(SEARCH($L$2,[1]Database!$A5230)),MAX($A$1:A5229)+1,0)</f>
        <v>5225</v>
      </c>
      <c r="B5230" s="625" t="str">
        <f>[1]Database!$A5230</f>
        <v>MRK-4442</v>
      </c>
      <c r="J5230" s="329" t="str">
        <f ca="1">IFERROR(VLOOKUP(ROWS($J$2:J5230),$A$2:$B$7000,2,0),"")</f>
        <v>MRK-4436LRD</v>
      </c>
    </row>
    <row r="5231" spans="1:10">
      <c r="A5231" s="330">
        <f ca="1">IF(ISNUMBER(SEARCH($L$2,[1]Database!$A5231)),MAX($A$1:A5230)+1,0)</f>
        <v>5226</v>
      </c>
      <c r="B5231" s="625" t="str">
        <f>[1]Database!$A5231</f>
        <v>EGR-44-EXT3</v>
      </c>
      <c r="J5231" s="329" t="str">
        <f ca="1">IFERROR(VLOOKUP(ROWS($J$2:J5231),$A$2:$B$7000,2,0),"")</f>
        <v>MRK-4436</v>
      </c>
    </row>
    <row r="5232" spans="1:10">
      <c r="A5232" s="330">
        <f ca="1">IF(ISNUMBER(SEARCH($L$2,[1]Database!$A5232)),MAX($A$1:A5231)+1,0)</f>
        <v>5227</v>
      </c>
      <c r="B5232" s="625" t="str">
        <f>[1]Database!$A5232</f>
        <v>VRK-44-36HLRD</v>
      </c>
      <c r="J5232" s="329" t="str">
        <f ca="1">IFERROR(VLOOKUP(ROWS($J$2:J5232),$A$2:$B$7000,2,0),"")</f>
        <v>MRK-4436PROLRD</v>
      </c>
    </row>
    <row r="5233" spans="1:10">
      <c r="A5233" s="330">
        <f ca="1">IF(ISNUMBER(SEARCH($L$2,[1]Database!$A5233)),MAX($A$1:A5232)+1,0)</f>
        <v>5228</v>
      </c>
      <c r="B5233" s="625" t="str">
        <f>[1]Database!$A5233</f>
        <v>VRK-44-36H</v>
      </c>
      <c r="J5233" s="329" t="str">
        <f ca="1">IFERROR(VLOOKUP(ROWS($J$2:J5233),$A$2:$B$7000,2,0),"")</f>
        <v>MRK-4436PRO</v>
      </c>
    </row>
    <row r="5234" spans="1:10">
      <c r="A5234" s="330">
        <f ca="1">IF(ISNUMBER(SEARCH($L$2,[1]Database!$A5234)),MAX($A$1:A5233)+1,0)</f>
        <v>5229</v>
      </c>
      <c r="B5234" s="625" t="str">
        <f>[1]Database!$A5234</f>
        <v>MRK-4436LRD</v>
      </c>
      <c r="J5234" s="329" t="str">
        <f ca="1">IFERROR(VLOOKUP(ROWS($J$2:J5234),$A$2:$B$7000,2,0),"")</f>
        <v>MRK-4436-NVR</v>
      </c>
    </row>
    <row r="5235" spans="1:10">
      <c r="A5235" s="330">
        <f ca="1">IF(ISNUMBER(SEARCH($L$2,[1]Database!$A5235)),MAX($A$1:A5234)+1,0)</f>
        <v>5230</v>
      </c>
      <c r="B5235" s="625" t="str">
        <f>[1]Database!$A5235</f>
        <v>MRK-4436</v>
      </c>
      <c r="J5235" s="329" t="str">
        <f ca="1">IFERROR(VLOOKUP(ROWS($J$2:J5235),$A$2:$B$7000,2,0),"")</f>
        <v>WRK-44SA-32LRD</v>
      </c>
    </row>
    <row r="5236" spans="1:10">
      <c r="A5236" s="330">
        <f ca="1">IF(ISNUMBER(SEARCH($L$2,[1]Database!$A5236)),MAX($A$1:A5235)+1,0)</f>
        <v>5231</v>
      </c>
      <c r="B5236" s="625" t="str">
        <f>[1]Database!$A5236</f>
        <v>MRK-4436PROLRD</v>
      </c>
      <c r="J5236" s="329" t="str">
        <f ca="1">IFERROR(VLOOKUP(ROWS($J$2:J5236),$A$2:$B$7000,2,0),"")</f>
        <v>WRK-44SA-32</v>
      </c>
    </row>
    <row r="5237" spans="1:10">
      <c r="A5237" s="330">
        <f ca="1">IF(ISNUMBER(SEARCH($L$2,[1]Database!$A5237)),MAX($A$1:A5236)+1,0)</f>
        <v>5232</v>
      </c>
      <c r="B5237" s="625" t="str">
        <f>[1]Database!$A5237</f>
        <v>MRK-4436PRO</v>
      </c>
      <c r="J5237" s="329" t="str">
        <f ca="1">IFERROR(VLOOKUP(ROWS($J$2:J5237),$A$2:$B$7000,2,0),"")</f>
        <v>WR-44-32</v>
      </c>
    </row>
    <row r="5238" spans="1:10">
      <c r="A5238" s="330">
        <f ca="1">IF(ISNUMBER(SEARCH($L$2,[1]Database!$A5238)),MAX($A$1:A5237)+1,0)</f>
        <v>5233</v>
      </c>
      <c r="B5238" s="625" t="str">
        <f>[1]Database!$A5238</f>
        <v>MRK-4436-NVR</v>
      </c>
      <c r="J5238" s="329" t="str">
        <f ca="1">IFERROR(VLOOKUP(ROWS($J$2:J5238),$A$2:$B$7000,2,0),"")</f>
        <v>WRK-44-32LRD</v>
      </c>
    </row>
    <row r="5239" spans="1:10">
      <c r="A5239" s="330">
        <f ca="1">IF(ISNUMBER(SEARCH($L$2,[1]Database!$A5239)),MAX($A$1:A5238)+1,0)</f>
        <v>5234</v>
      </c>
      <c r="B5239" s="625" t="str">
        <f>[1]Database!$A5239</f>
        <v>WRK-44SA-32LRD</v>
      </c>
      <c r="J5239" s="329" t="str">
        <f ca="1">IFERROR(VLOOKUP(ROWS($J$2:J5239),$A$2:$B$7000,2,0),"")</f>
        <v>WRK-44-32</v>
      </c>
    </row>
    <row r="5240" spans="1:10">
      <c r="A5240" s="330">
        <f ca="1">IF(ISNUMBER(SEARCH($L$2,[1]Database!$A5240)),MAX($A$1:A5239)+1,0)</f>
        <v>5235</v>
      </c>
      <c r="B5240" s="625" t="str">
        <f>[1]Database!$A5240</f>
        <v>WRK-44SA-32</v>
      </c>
      <c r="J5240" s="329" t="str">
        <f ca="1">IFERROR(VLOOKUP(ROWS($J$2:J5240),$A$2:$B$7000,2,0),"")</f>
        <v>VRK-44-31H</v>
      </c>
    </row>
    <row r="5241" spans="1:10">
      <c r="A5241" s="330">
        <f ca="1">IF(ISNUMBER(SEARCH($L$2,[1]Database!$A5241)),MAX($A$1:A5240)+1,0)</f>
        <v>5236</v>
      </c>
      <c r="B5241" s="625" t="str">
        <f>[1]Database!$A5241</f>
        <v>WR-44-32</v>
      </c>
      <c r="J5241" s="329" t="str">
        <f ca="1">IFERROR(VLOOKUP(ROWS($J$2:J5241),$A$2:$B$7000,2,0),"")</f>
        <v>VRK-44-31HLRD</v>
      </c>
    </row>
    <row r="5242" spans="1:10">
      <c r="A5242" s="330">
        <f ca="1">IF(ISNUMBER(SEARCH($L$2,[1]Database!$A5242)),MAX($A$1:A5241)+1,0)</f>
        <v>5237</v>
      </c>
      <c r="B5242" s="625" t="str">
        <f>[1]Database!$A5242</f>
        <v>WRK-44-32LRD</v>
      </c>
      <c r="J5242" s="329" t="str">
        <f ca="1">IFERROR(VLOOKUP(ROWS($J$2:J5242),$A$2:$B$7000,2,0),"")</f>
        <v>MRK-4431PROLRD</v>
      </c>
    </row>
    <row r="5243" spans="1:10">
      <c r="A5243" s="330">
        <f ca="1">IF(ISNUMBER(SEARCH($L$2,[1]Database!$A5243)),MAX($A$1:A5242)+1,0)</f>
        <v>5238</v>
      </c>
      <c r="B5243" s="625" t="str">
        <f>[1]Database!$A5243</f>
        <v>WRK-44-32</v>
      </c>
      <c r="J5243" s="329" t="str">
        <f ca="1">IFERROR(VLOOKUP(ROWS($J$2:J5243),$A$2:$B$7000,2,0),"")</f>
        <v>MRK-4431LRD</v>
      </c>
    </row>
    <row r="5244" spans="1:10">
      <c r="A5244" s="330">
        <f ca="1">IF(ISNUMBER(SEARCH($L$2,[1]Database!$A5244)),MAX($A$1:A5243)+1,0)</f>
        <v>5239</v>
      </c>
      <c r="B5244" s="625" t="str">
        <f>[1]Database!$A5244</f>
        <v>VRK-44-31H</v>
      </c>
      <c r="J5244" s="329" t="str">
        <f ca="1">IFERROR(VLOOKUP(ROWS($J$2:J5244),$A$2:$B$7000,2,0),"")</f>
        <v>MRK-4431</v>
      </c>
    </row>
    <row r="5245" spans="1:10">
      <c r="A5245" s="330">
        <f ca="1">IF(ISNUMBER(SEARCH($L$2,[1]Database!$A5245)),MAX($A$1:A5244)+1,0)</f>
        <v>5240</v>
      </c>
      <c r="B5245" s="625" t="str">
        <f>[1]Database!$A5245</f>
        <v>VRK-44-31HLRD</v>
      </c>
      <c r="J5245" s="329" t="str">
        <f ca="1">IFERROR(VLOOKUP(ROWS($J$2:J5245),$A$2:$B$7000,2,0),"")</f>
        <v>MRK-4431PRO</v>
      </c>
    </row>
    <row r="5246" spans="1:10">
      <c r="A5246" s="330">
        <f ca="1">IF(ISNUMBER(SEARCH($L$2,[1]Database!$A5246)),MAX($A$1:A5245)+1,0)</f>
        <v>5241</v>
      </c>
      <c r="B5246" s="625" t="str">
        <f>[1]Database!$A5246</f>
        <v>MRK-4431PROLRD</v>
      </c>
      <c r="J5246" s="329" t="str">
        <f ca="1">IFERROR(VLOOKUP(ROWS($J$2:J5246),$A$2:$B$7000,2,0),"")</f>
        <v>MRK-4431-DVR</v>
      </c>
    </row>
    <row r="5247" spans="1:10">
      <c r="A5247" s="330">
        <f ca="1">IF(ISNUMBER(SEARCH($L$2,[1]Database!$A5247)),MAX($A$1:A5246)+1,0)</f>
        <v>5242</v>
      </c>
      <c r="B5247" s="625" t="str">
        <f>[1]Database!$A5247</f>
        <v>MRK-4431LRD</v>
      </c>
      <c r="J5247" s="329" t="str">
        <f ca="1">IFERROR(VLOOKUP(ROWS($J$2:J5247),$A$2:$B$7000,2,0),"")</f>
        <v>MRK-4431-AV</v>
      </c>
    </row>
    <row r="5248" spans="1:10">
      <c r="A5248" s="330">
        <f ca="1">IF(ISNUMBER(SEARCH($L$2,[1]Database!$A5248)),MAX($A$1:A5247)+1,0)</f>
        <v>5243</v>
      </c>
      <c r="B5248" s="625" t="str">
        <f>[1]Database!$A5248</f>
        <v>MRK-4431</v>
      </c>
      <c r="J5248" s="329" t="str">
        <f ca="1">IFERROR(VLOOKUP(ROWS($J$2:J5248),$A$2:$B$7000,2,0),"")</f>
        <v>MRK-4431-AV-AB</v>
      </c>
    </row>
    <row r="5249" spans="1:10">
      <c r="A5249" s="330">
        <f ca="1">IF(ISNUMBER(SEARCH($L$2,[1]Database!$A5249)),MAX($A$1:A5248)+1,0)</f>
        <v>5244</v>
      </c>
      <c r="B5249" s="625" t="str">
        <f>[1]Database!$A5249</f>
        <v>MRK-4431PRO</v>
      </c>
      <c r="J5249" s="329" t="str">
        <f ca="1">IFERROR(VLOOKUP(ROWS($J$2:J5249),$A$2:$B$7000,2,0),"")</f>
        <v>EGR-4428L1-LRD</v>
      </c>
    </row>
    <row r="5250" spans="1:10">
      <c r="A5250" s="330">
        <f ca="1">IF(ISNUMBER(SEARCH($L$2,[1]Database!$A5250)),MAX($A$1:A5249)+1,0)</f>
        <v>5245</v>
      </c>
      <c r="B5250" s="625" t="str">
        <f>[1]Database!$A5250</f>
        <v>MRK-4431-DVR</v>
      </c>
      <c r="J5250" s="329" t="str">
        <f ca="1">IFERROR(VLOOKUP(ROWS($J$2:J5250),$A$2:$B$7000,2,0),"")</f>
        <v>EGR-4428L1</v>
      </c>
    </row>
    <row r="5251" spans="1:10">
      <c r="A5251" s="330">
        <f ca="1">IF(ISNUMBER(SEARCH($L$2,[1]Database!$A5251)),MAX($A$1:A5250)+1,0)</f>
        <v>5246</v>
      </c>
      <c r="B5251" s="625" t="str">
        <f>[1]Database!$A5251</f>
        <v>MRK-4431-AV</v>
      </c>
      <c r="J5251" s="329" t="str">
        <f ca="1">IFERROR(VLOOKUP(ROWS($J$2:J5251),$A$2:$B$7000,2,0),"")</f>
        <v>EGR-4428</v>
      </c>
    </row>
    <row r="5252" spans="1:10">
      <c r="A5252" s="330">
        <f ca="1">IF(ISNUMBER(SEARCH($L$2,[1]Database!$A5252)),MAX($A$1:A5251)+1,0)</f>
        <v>5247</v>
      </c>
      <c r="B5252" s="625" t="str">
        <f>[1]Database!$A5252</f>
        <v>MRK-4431-AV-AB</v>
      </c>
      <c r="J5252" s="329" t="str">
        <f ca="1">IFERROR(VLOOKUP(ROWS($J$2:J5252),$A$2:$B$7000,2,0),"")</f>
        <v>EGR-4428LRD</v>
      </c>
    </row>
    <row r="5253" spans="1:10">
      <c r="A5253" s="330">
        <f ca="1">IF(ISNUMBER(SEARCH($L$2,[1]Database!$A5253)),MAX($A$1:A5252)+1,0)</f>
        <v>5248</v>
      </c>
      <c r="B5253" s="625" t="str">
        <f>[1]Database!$A5253</f>
        <v>EGR-4428L1-LRD</v>
      </c>
      <c r="J5253" s="329" t="str">
        <f ca="1">IFERROR(VLOOKUP(ROWS($J$2:J5253),$A$2:$B$7000,2,0),"")</f>
        <v>WRK-44SA-27LRD</v>
      </c>
    </row>
    <row r="5254" spans="1:10">
      <c r="A5254" s="330">
        <f ca="1">IF(ISNUMBER(SEARCH($L$2,[1]Database!$A5254)),MAX($A$1:A5253)+1,0)</f>
        <v>5249</v>
      </c>
      <c r="B5254" s="625" t="str">
        <f>[1]Database!$A5254</f>
        <v>EGR-4428L1</v>
      </c>
      <c r="J5254" s="329" t="str">
        <f ca="1">IFERROR(VLOOKUP(ROWS($J$2:J5254),$A$2:$B$7000,2,0),"")</f>
        <v>WRK-44SA-27</v>
      </c>
    </row>
    <row r="5255" spans="1:10">
      <c r="A5255" s="330">
        <f ca="1">IF(ISNUMBER(SEARCH($L$2,[1]Database!$A5255)),MAX($A$1:A5254)+1,0)</f>
        <v>5250</v>
      </c>
      <c r="B5255" s="625" t="str">
        <f>[1]Database!$A5255</f>
        <v>EGR-4428</v>
      </c>
      <c r="J5255" s="329" t="str">
        <f ca="1">IFERROR(VLOOKUP(ROWS($J$2:J5255),$A$2:$B$7000,2,0),"")</f>
        <v>SCRK-4427BK</v>
      </c>
    </row>
    <row r="5256" spans="1:10">
      <c r="A5256" s="330">
        <f ca="1">IF(ISNUMBER(SEARCH($L$2,[1]Database!$A5256)),MAX($A$1:A5255)+1,0)</f>
        <v>5251</v>
      </c>
      <c r="B5256" s="625" t="str">
        <f>[1]Database!$A5256</f>
        <v>EGR-4428LRD</v>
      </c>
      <c r="J5256" s="329" t="str">
        <f ca="1">IFERROR(VLOOKUP(ROWS($J$2:J5256),$A$2:$B$7000,2,0),"")</f>
        <v>WRK-44-27LRD</v>
      </c>
    </row>
    <row r="5257" spans="1:10">
      <c r="A5257" s="330">
        <f ca="1">IF(ISNUMBER(SEARCH($L$2,[1]Database!$A5257)),MAX($A$1:A5256)+1,0)</f>
        <v>5252</v>
      </c>
      <c r="B5257" s="625" t="str">
        <f>[1]Database!$A5257</f>
        <v>WRK-44SA-27LRD</v>
      </c>
      <c r="J5257" s="329" t="str">
        <f ca="1">IFERROR(VLOOKUP(ROWS($J$2:J5257),$A$2:$B$7000,2,0),"")</f>
        <v>WRK-44-27</v>
      </c>
    </row>
    <row r="5258" spans="1:10">
      <c r="A5258" s="330">
        <f ca="1">IF(ISNUMBER(SEARCH($L$2,[1]Database!$A5258)),MAX($A$1:A5257)+1,0)</f>
        <v>5253</v>
      </c>
      <c r="B5258" s="625" t="str">
        <f>[1]Database!$A5258</f>
        <v>WRK-44SA-27</v>
      </c>
      <c r="J5258" s="329" t="str">
        <f ca="1">IFERROR(VLOOKUP(ROWS($J$2:J5258),$A$2:$B$7000,2,0),"")</f>
        <v>MRK-4426LRD</v>
      </c>
    </row>
    <row r="5259" spans="1:10">
      <c r="A5259" s="330">
        <f ca="1">IF(ISNUMBER(SEARCH($L$2,[1]Database!$A5259)),MAX($A$1:A5258)+1,0)</f>
        <v>5254</v>
      </c>
      <c r="B5259" s="625" t="str">
        <f>[1]Database!$A5259</f>
        <v>SCRK-4427BK</v>
      </c>
      <c r="J5259" s="329" t="str">
        <f ca="1">IFERROR(VLOOKUP(ROWS($J$2:J5259),$A$2:$B$7000,2,0),"")</f>
        <v>MRK-4426</v>
      </c>
    </row>
    <row r="5260" spans="1:10">
      <c r="A5260" s="330">
        <f ca="1">IF(ISNUMBER(SEARCH($L$2,[1]Database!$A5260)),MAX($A$1:A5259)+1,0)</f>
        <v>5255</v>
      </c>
      <c r="B5260" s="625" t="str">
        <f>[1]Database!$A5260</f>
        <v>WRK-44-27LRD</v>
      </c>
      <c r="J5260" s="329" t="str">
        <f ca="1">IFERROR(VLOOKUP(ROWS($J$2:J5260),$A$2:$B$7000,2,0),"")</f>
        <v>MRK-4426-AV</v>
      </c>
    </row>
    <row r="5261" spans="1:10">
      <c r="A5261" s="330">
        <f ca="1">IF(ISNUMBER(SEARCH($L$2,[1]Database!$A5261)),MAX($A$1:A5260)+1,0)</f>
        <v>5256</v>
      </c>
      <c r="B5261" s="625" t="str">
        <f>[1]Database!$A5261</f>
        <v>WRK-44-27</v>
      </c>
      <c r="J5261" s="329" t="str">
        <f ca="1">IFERROR(VLOOKUP(ROWS($J$2:J5261),$A$2:$B$7000,2,0),"")</f>
        <v>MRK-4426-AV-AB</v>
      </c>
    </row>
    <row r="5262" spans="1:10">
      <c r="A5262" s="330">
        <f ca="1">IF(ISNUMBER(SEARCH($L$2,[1]Database!$A5262)),MAX($A$1:A5261)+1,0)</f>
        <v>5257</v>
      </c>
      <c r="B5262" s="625" t="str">
        <f>[1]Database!$A5262</f>
        <v>MRK-4426LRD</v>
      </c>
      <c r="J5262" s="329" t="str">
        <f ca="1">IFERROR(VLOOKUP(ROWS($J$2:J5262),$A$2:$B$7000,2,0),"")</f>
        <v>ERK-4425LRD</v>
      </c>
    </row>
    <row r="5263" spans="1:10">
      <c r="A5263" s="330">
        <f ca="1">IF(ISNUMBER(SEARCH($L$2,[1]Database!$A5263)),MAX($A$1:A5262)+1,0)</f>
        <v>5258</v>
      </c>
      <c r="B5263" s="625" t="str">
        <f>[1]Database!$A5263</f>
        <v>MRK-4426</v>
      </c>
      <c r="J5263" s="329" t="str">
        <f ca="1">IFERROR(VLOOKUP(ROWS($J$2:J5263),$A$2:$B$7000,2,0),"")</f>
        <v>ERK-4425</v>
      </c>
    </row>
    <row r="5264" spans="1:10">
      <c r="A5264" s="330">
        <f ca="1">IF(ISNUMBER(SEARCH($L$2,[1]Database!$A5264)),MAX($A$1:A5263)+1,0)</f>
        <v>5259</v>
      </c>
      <c r="B5264" s="625" t="str">
        <f>[1]Database!$A5264</f>
        <v>MRK-4426-AV</v>
      </c>
      <c r="J5264" s="329" t="str">
        <f ca="1">IFERROR(VLOOKUP(ROWS($J$2:J5264),$A$2:$B$7000,2,0),"")</f>
        <v>ERK-4425KD</v>
      </c>
    </row>
    <row r="5265" spans="1:10">
      <c r="A5265" s="330">
        <f ca="1">IF(ISNUMBER(SEARCH($L$2,[1]Database!$A5265)),MAX($A$1:A5264)+1,0)</f>
        <v>5260</v>
      </c>
      <c r="B5265" s="625" t="str">
        <f>[1]Database!$A5265</f>
        <v>MRK-4426-AV-AB</v>
      </c>
      <c r="J5265" s="329" t="str">
        <f ca="1">IFERROR(VLOOKUP(ROWS($J$2:J5265),$A$2:$B$7000,2,0),"")</f>
        <v>ERK-4425-AV</v>
      </c>
    </row>
    <row r="5266" spans="1:10">
      <c r="A5266" s="330">
        <f ca="1">IF(ISNUMBER(SEARCH($L$2,[1]Database!$A5266)),MAX($A$1:A5265)+1,0)</f>
        <v>5261</v>
      </c>
      <c r="B5266" s="625" t="str">
        <f>[1]Database!$A5266</f>
        <v>ERK-4425LRD</v>
      </c>
      <c r="J5266" s="329" t="str">
        <f ca="1">IFERROR(VLOOKUP(ROWS($J$2:J5266),$A$2:$B$7000,2,0),"")</f>
        <v>ERK-4420LRD</v>
      </c>
    </row>
    <row r="5267" spans="1:10">
      <c r="A5267" s="330">
        <f ca="1">IF(ISNUMBER(SEARCH($L$2,[1]Database!$A5267)),MAX($A$1:A5266)+1,0)</f>
        <v>5262</v>
      </c>
      <c r="B5267" s="625" t="str">
        <f>[1]Database!$A5267</f>
        <v>ERK-4425</v>
      </c>
      <c r="J5267" s="329" t="str">
        <f ca="1">IFERROR(VLOOKUP(ROWS($J$2:J5267),$A$2:$B$7000,2,0),"")</f>
        <v>ERK-4420</v>
      </c>
    </row>
    <row r="5268" spans="1:10">
      <c r="A5268" s="330">
        <f ca="1">IF(ISNUMBER(SEARCH($L$2,[1]Database!$A5268)),MAX($A$1:A5267)+1,0)</f>
        <v>5263</v>
      </c>
      <c r="B5268" s="625" t="str">
        <f>[1]Database!$A5268</f>
        <v>ERK-4425KD</v>
      </c>
      <c r="J5268" s="329" t="str">
        <f ca="1">IFERROR(VLOOKUP(ROWS($J$2:J5268),$A$2:$B$7000,2,0),"")</f>
        <v>MW-CFRD-44</v>
      </c>
    </row>
    <row r="5269" spans="1:10">
      <c r="A5269" s="330">
        <f ca="1">IF(ISNUMBER(SEARCH($L$2,[1]Database!$A5269)),MAX($A$1:A5268)+1,0)</f>
        <v>5264</v>
      </c>
      <c r="B5269" s="625" t="str">
        <f>[1]Database!$A5269</f>
        <v>ERK-4425-AV</v>
      </c>
      <c r="J5269" s="329" t="str">
        <f ca="1">IFERROR(VLOOKUP(ROWS($J$2:J5269),$A$2:$B$7000,2,0),"")</f>
        <v>MV-RR44</v>
      </c>
    </row>
    <row r="5270" spans="1:10">
      <c r="A5270" s="330">
        <f ca="1">IF(ISNUMBER(SEARCH($L$2,[1]Database!$A5270)),MAX($A$1:A5269)+1,0)</f>
        <v>5265</v>
      </c>
      <c r="B5270" s="625" t="str">
        <f>[1]Database!$A5270</f>
        <v>ERK-4420LRD</v>
      </c>
      <c r="J5270" s="329" t="str">
        <f ca="1">IFERROR(VLOOKUP(ROWS($J$2:J5270),$A$2:$B$7000,2,0),"")</f>
        <v>MW-LVRD-44</v>
      </c>
    </row>
    <row r="5271" spans="1:10">
      <c r="A5271" s="330">
        <f ca="1">IF(ISNUMBER(SEARCH($L$2,[1]Database!$A5271)),MAX($A$1:A5270)+1,0)</f>
        <v>5266</v>
      </c>
      <c r="B5271" s="625" t="str">
        <f>[1]Database!$A5271</f>
        <v>ERK-4420</v>
      </c>
      <c r="J5271" s="329" t="str">
        <f ca="1">IFERROR(VLOOKUP(ROWS($J$2:J5271),$A$2:$B$7000,2,0),"")</f>
        <v>LVFD-44</v>
      </c>
    </row>
    <row r="5272" spans="1:10">
      <c r="A5272" s="330">
        <f ca="1">IF(ISNUMBER(SEARCH($L$2,[1]Database!$A5272)),MAX($A$1:A5271)+1,0)</f>
        <v>5267</v>
      </c>
      <c r="B5272" s="625" t="str">
        <f>[1]Database!$A5272</f>
        <v>MW-CFRD-44</v>
      </c>
      <c r="J5272" s="329" t="str">
        <f ca="1">IFERROR(VLOOKUP(ROWS($J$2:J5272),$A$2:$B$7000,2,0),"")</f>
        <v>MW-VRD-44</v>
      </c>
    </row>
    <row r="5273" spans="1:10">
      <c r="A5273" s="330">
        <f ca="1">IF(ISNUMBER(SEARCH($L$2,[1]Database!$A5273)),MAX($A$1:A5272)+1,0)</f>
        <v>5268</v>
      </c>
      <c r="B5273" s="625" t="str">
        <f>[1]Database!$A5273</f>
        <v>MV-RR44</v>
      </c>
      <c r="J5273" s="329" t="str">
        <f ca="1">IFERROR(VLOOKUP(ROWS($J$2:J5273),$A$2:$B$7000,2,0),"")</f>
        <v>PVFD-44</v>
      </c>
    </row>
    <row r="5274" spans="1:10">
      <c r="A5274" s="330">
        <f ca="1">IF(ISNUMBER(SEARCH($L$2,[1]Database!$A5274)),MAX($A$1:A5273)+1,0)</f>
        <v>5269</v>
      </c>
      <c r="B5274" s="625" t="str">
        <f>[1]Database!$A5274</f>
        <v>MW-LVRD-44</v>
      </c>
      <c r="J5274" s="329" t="str">
        <f ca="1">IFERROR(VLOOKUP(ROWS($J$2:J5274),$A$2:$B$7000,2,0),"")</f>
        <v>VFD-44</v>
      </c>
    </row>
    <row r="5275" spans="1:10">
      <c r="A5275" s="330">
        <f ca="1">IF(ISNUMBER(SEARCH($L$2,[1]Database!$A5275)),MAX($A$1:A5274)+1,0)</f>
        <v>5270</v>
      </c>
      <c r="B5275" s="625" t="str">
        <f>[1]Database!$A5275</f>
        <v>LVFD-44</v>
      </c>
      <c r="J5275" s="329" t="str">
        <f ca="1">IFERROR(VLOOKUP(ROWS($J$2:J5275),$A$2:$B$7000,2,0),"")</f>
        <v>D-CFRD-44</v>
      </c>
    </row>
    <row r="5276" spans="1:10">
      <c r="A5276" s="330">
        <f ca="1">IF(ISNUMBER(SEARCH($L$2,[1]Database!$A5276)),MAX($A$1:A5275)+1,0)</f>
        <v>5271</v>
      </c>
      <c r="B5276" s="625" t="str">
        <f>[1]Database!$A5276</f>
        <v>MW-VRD-44</v>
      </c>
      <c r="J5276" s="329" t="str">
        <f ca="1">IFERROR(VLOOKUP(ROWS($J$2:J5276),$A$2:$B$7000,2,0),"")</f>
        <v>DCRD-44</v>
      </c>
    </row>
    <row r="5277" spans="1:10">
      <c r="A5277" s="330">
        <f ca="1">IF(ISNUMBER(SEARCH($L$2,[1]Database!$A5277)),MAX($A$1:A5276)+1,0)</f>
        <v>5272</v>
      </c>
      <c r="B5277" s="625" t="str">
        <f>[1]Database!$A5277</f>
        <v>PVFD-44</v>
      </c>
      <c r="J5277" s="329" t="str">
        <f ca="1">IFERROR(VLOOKUP(ROWS($J$2:J5277),$A$2:$B$7000,2,0),"")</f>
        <v>FD-44</v>
      </c>
    </row>
    <row r="5278" spans="1:10">
      <c r="A5278" s="330">
        <f ca="1">IF(ISNUMBER(SEARCH($L$2,[1]Database!$A5278)),MAX($A$1:A5277)+1,0)</f>
        <v>5273</v>
      </c>
      <c r="B5278" s="625" t="str">
        <f>[1]Database!$A5278</f>
        <v>VFD-44</v>
      </c>
      <c r="J5278" s="329" t="str">
        <f ca="1">IFERROR(VLOOKUP(ROWS($J$2:J5278),$A$2:$B$7000,2,0),"")</f>
        <v>WRFD-44</v>
      </c>
    </row>
    <row r="5279" spans="1:10">
      <c r="A5279" s="330">
        <f ca="1">IF(ISNUMBER(SEARCH($L$2,[1]Database!$A5279)),MAX($A$1:A5278)+1,0)</f>
        <v>5274</v>
      </c>
      <c r="B5279" s="625" t="str">
        <f>[1]Database!$A5279</f>
        <v>D-CFRD-44</v>
      </c>
      <c r="J5279" s="329" t="str">
        <f ca="1">IFERROR(VLOOKUP(ROWS($J$2:J5279),$A$2:$B$7000,2,0),"")</f>
        <v>EGR-RDC44</v>
      </c>
    </row>
    <row r="5280" spans="1:10">
      <c r="A5280" s="330">
        <f ca="1">IF(ISNUMBER(SEARCH($L$2,[1]Database!$A5280)),MAX($A$1:A5279)+1,0)</f>
        <v>5275</v>
      </c>
      <c r="B5280" s="625" t="str">
        <f>[1]Database!$A5280</f>
        <v>DCRD-44</v>
      </c>
      <c r="J5280" s="329" t="str">
        <f ca="1">IFERROR(VLOOKUP(ROWS($J$2:J5280),$A$2:$B$7000,2,0),"")</f>
        <v>WR-RAP-44</v>
      </c>
    </row>
    <row r="5281" spans="1:10">
      <c r="A5281" s="330">
        <f ca="1">IF(ISNUMBER(SEARCH($L$2,[1]Database!$A5281)),MAX($A$1:A5280)+1,0)</f>
        <v>5276</v>
      </c>
      <c r="B5281" s="625" t="str">
        <f>[1]Database!$A5281</f>
        <v>FD-44</v>
      </c>
      <c r="J5281" s="329" t="str">
        <f ca="1">IFERROR(VLOOKUP(ROWS($J$2:J5281),$A$2:$B$7000,2,0),"")</f>
        <v>PFD-44</v>
      </c>
    </row>
    <row r="5282" spans="1:10">
      <c r="A5282" s="330">
        <f ca="1">IF(ISNUMBER(SEARCH($L$2,[1]Database!$A5282)),MAX($A$1:A5281)+1,0)</f>
        <v>5277</v>
      </c>
      <c r="B5282" s="625" t="str">
        <f>[1]Database!$A5282</f>
        <v>WRFD-44</v>
      </c>
      <c r="J5282" s="329" t="str">
        <f ca="1">IFERROR(VLOOKUP(ROWS($J$2:J5282),$A$2:$B$7000,2,0),"")</f>
        <v>WRPFD-44</v>
      </c>
    </row>
    <row r="5283" spans="1:10">
      <c r="A5283" s="330">
        <f ca="1">IF(ISNUMBER(SEARCH($L$2,[1]Database!$A5283)),MAX($A$1:A5282)+1,0)</f>
        <v>5278</v>
      </c>
      <c r="B5283" s="625" t="str">
        <f>[1]Database!$A5283</f>
        <v>EGR-RDC44</v>
      </c>
      <c r="J5283" s="329" t="str">
        <f ca="1">IFERROR(VLOOKUP(ROWS($J$2:J5283),$A$2:$B$7000,2,0),"")</f>
        <v>MV-ZRA-44</v>
      </c>
    </row>
    <row r="5284" spans="1:10">
      <c r="A5284" s="330">
        <f ca="1">IF(ISNUMBER(SEARCH($L$2,[1]Database!$A5284)),MAX($A$1:A5283)+1,0)</f>
        <v>5279</v>
      </c>
      <c r="B5284" s="625" t="str">
        <f>[1]Database!$A5284</f>
        <v>WR-RAP-44</v>
      </c>
      <c r="J5284" s="329" t="str">
        <f ca="1">IFERROR(VLOOKUP(ROWS($J$2:J5284),$A$2:$B$7000,2,0),"")</f>
        <v>ERK-RR44</v>
      </c>
    </row>
    <row r="5285" spans="1:10">
      <c r="A5285" s="330">
        <f ca="1">IF(ISNUMBER(SEARCH($L$2,[1]Database!$A5285)),MAX($A$1:A5284)+1,0)</f>
        <v>5280</v>
      </c>
      <c r="B5285" s="625" t="str">
        <f>[1]Database!$A5285</f>
        <v>PFD-44</v>
      </c>
      <c r="J5285" s="329" t="str">
        <f ca="1">IFERROR(VLOOKUP(ROWS($J$2:J5285),$A$2:$B$7000,2,0),"")</f>
        <v>DRK-44DUCT</v>
      </c>
    </row>
    <row r="5286" spans="1:10">
      <c r="A5286" s="330">
        <f ca="1">IF(ISNUMBER(SEARCH($L$2,[1]Database!$A5286)),MAX($A$1:A5285)+1,0)</f>
        <v>5281</v>
      </c>
      <c r="B5286" s="625" t="str">
        <f>[1]Database!$A5286</f>
        <v>WRPFD-44</v>
      </c>
      <c r="J5286" s="329" t="str">
        <f ca="1">IFERROR(VLOOKUP(ROWS($J$2:J5286),$A$2:$B$7000,2,0),"")</f>
        <v>WR-RR-44</v>
      </c>
    </row>
    <row r="5287" spans="1:10">
      <c r="A5287" s="330">
        <f ca="1">IF(ISNUMBER(SEARCH($L$2,[1]Database!$A5287)),MAX($A$1:A5286)+1,0)</f>
        <v>5282</v>
      </c>
      <c r="B5287" s="625" t="str">
        <f>[1]Database!$A5287</f>
        <v>MV-ZRA-44</v>
      </c>
      <c r="J5287" s="329" t="str">
        <f ca="1">IFERROR(VLOOKUP(ROWS($J$2:J5287),$A$2:$B$7000,2,0),"")</f>
        <v>MRK-4436-NVR-AB</v>
      </c>
    </row>
    <row r="5288" spans="1:10">
      <c r="A5288" s="330">
        <f ca="1">IF(ISNUMBER(SEARCH($L$2,[1]Database!$A5288)),MAX($A$1:A5287)+1,0)</f>
        <v>5283</v>
      </c>
      <c r="B5288" s="625" t="str">
        <f>[1]Database!$A5288</f>
        <v>ERK-RR44</v>
      </c>
      <c r="J5288" s="329" t="str">
        <f ca="1">IFERROR(VLOOKUP(ROWS($J$2:J5288),$A$2:$B$7000,2,0),"")</f>
        <v>MRK-4431-DVR-AB</v>
      </c>
    </row>
    <row r="5289" spans="1:10">
      <c r="A5289" s="330">
        <f ca="1">IF(ISNUMBER(SEARCH($L$2,[1]Database!$A5289)),MAX($A$1:A5288)+1,0)</f>
        <v>5284</v>
      </c>
      <c r="B5289" s="625" t="str">
        <f>[1]Database!$A5289</f>
        <v>DRK-44DUCT</v>
      </c>
      <c r="J5289" s="329" t="str">
        <f ca="1">IFERROR(VLOOKUP(ROWS($J$2:J5289),$A$2:$B$7000,2,0),"")</f>
        <v>R2-44S</v>
      </c>
    </row>
    <row r="5290" spans="1:10">
      <c r="A5290" s="330">
        <f ca="1">IF(ISNUMBER(SEARCH($L$2,[1]Database!$A5290)),MAX($A$1:A5289)+1,0)</f>
        <v>5285</v>
      </c>
      <c r="B5290" s="625" t="str">
        <f>[1]Database!$A5290</f>
        <v>WR-RR-44</v>
      </c>
      <c r="J5290" s="329" t="str">
        <f ca="1">IFERROR(VLOOKUP(ROWS($J$2:J5290),$A$2:$B$7000,2,0),"")</f>
        <v>EGR-RR44</v>
      </c>
    </row>
    <row r="5291" spans="1:10">
      <c r="A5291" s="330">
        <f ca="1">IF(ISNUMBER(SEARCH($L$2,[1]Database!$A5291)),MAX($A$1:A5290)+1,0)</f>
        <v>5286</v>
      </c>
      <c r="B5291" s="625" t="str">
        <f>[1]Database!$A5291</f>
        <v>MRK-4436-NVR-AB</v>
      </c>
      <c r="J5291" s="329" t="str">
        <f ca="1">IFERROR(VLOOKUP(ROWS($J$2:J5291),$A$2:$B$7000,2,0),"")</f>
        <v>WMRK-4242SVR</v>
      </c>
    </row>
    <row r="5292" spans="1:10">
      <c r="A5292" s="330">
        <f ca="1">IF(ISNUMBER(SEARCH($L$2,[1]Database!$A5292)),MAX($A$1:A5291)+1,0)</f>
        <v>5287</v>
      </c>
      <c r="B5292" s="625" t="str">
        <f>[1]Database!$A5292</f>
        <v>MRK-4431-DVR-AB</v>
      </c>
      <c r="J5292" s="329" t="str">
        <f ca="1">IFERROR(VLOOKUP(ROWS($J$2:J5292),$A$2:$B$7000,2,0),"")</f>
        <v>WMRK-4236SVR</v>
      </c>
    </row>
    <row r="5293" spans="1:10">
      <c r="A5293" s="330">
        <f ca="1">IF(ISNUMBER(SEARCH($L$2,[1]Database!$A5293)),MAX($A$1:A5292)+1,0)</f>
        <v>5288</v>
      </c>
      <c r="B5293" s="625" t="str">
        <f>[1]Database!$A5293</f>
        <v>R2-44S</v>
      </c>
      <c r="J5293" s="329" t="str">
        <f ca="1">IFERROR(VLOOKUP(ROWS($J$2:J5293),$A$2:$B$7000,2,0),"")</f>
        <v>MW-CFRD-42</v>
      </c>
    </row>
    <row r="5294" spans="1:10">
      <c r="A5294" s="330">
        <f ca="1">IF(ISNUMBER(SEARCH($L$2,[1]Database!$A5294)),MAX($A$1:A5293)+1,0)</f>
        <v>5289</v>
      </c>
      <c r="B5294" s="625" t="str">
        <f>[1]Database!$A5294</f>
        <v>EGR-RR44</v>
      </c>
      <c r="J5294" s="329" t="str">
        <f ca="1">IFERROR(VLOOKUP(ROWS($J$2:J5294),$A$2:$B$7000,2,0),"")</f>
        <v>PROWMRK-ZRA-42</v>
      </c>
    </row>
    <row r="5295" spans="1:10">
      <c r="A5295" s="330">
        <f ca="1">IF(ISNUMBER(SEARCH($L$2,[1]Database!$A5295)),MAX($A$1:A5294)+1,0)</f>
        <v>5290</v>
      </c>
      <c r="B5295" s="625" t="str">
        <f>[1]Database!$A5295</f>
        <v>WMRK-4242SVR</v>
      </c>
      <c r="J5295" s="329" t="str">
        <f ca="1">IFERROR(VLOOKUP(ROWS($J$2:J5295),$A$2:$B$7000,2,0),"")</f>
        <v>MW-CRD-42</v>
      </c>
    </row>
    <row r="5296" spans="1:10">
      <c r="A5296" s="330">
        <f ca="1">IF(ISNUMBER(SEARCH($L$2,[1]Database!$A5296)),MAX($A$1:A5295)+1,0)</f>
        <v>5291</v>
      </c>
      <c r="B5296" s="625" t="str">
        <f>[1]Database!$A5296</f>
        <v>WMRK-4236SVR</v>
      </c>
      <c r="J5296" s="329" t="str">
        <f ca="1">IFERROR(VLOOKUP(ROWS($J$2:J5296),$A$2:$B$7000,2,0),"")</f>
        <v>FD-42</v>
      </c>
    </row>
    <row r="5297" spans="1:10">
      <c r="A5297" s="330">
        <f ca="1">IF(ISNUMBER(SEARCH($L$2,[1]Database!$A5297)),MAX($A$1:A5296)+1,0)</f>
        <v>5292</v>
      </c>
      <c r="B5297" s="625" t="str">
        <f>[1]Database!$A5297</f>
        <v>MW-CFRD-42</v>
      </c>
      <c r="J5297" s="329" t="str">
        <f ca="1">IFERROR(VLOOKUP(ROWS($J$2:J5297),$A$2:$B$7000,2,0),"")</f>
        <v>PFD-42</v>
      </c>
    </row>
    <row r="5298" spans="1:10">
      <c r="A5298" s="330">
        <f ca="1">IF(ISNUMBER(SEARCH($L$2,[1]Database!$A5298)),MAX($A$1:A5297)+1,0)</f>
        <v>5293</v>
      </c>
      <c r="B5298" s="625" t="str">
        <f>[1]Database!$A5298</f>
        <v>PROWMRK-ZRA-42</v>
      </c>
      <c r="J5298" s="329" t="str">
        <f ca="1">IFERROR(VLOOKUP(ROWS($J$2:J5298),$A$2:$B$7000,2,0),"")</f>
        <v>MW-CLVRD-42</v>
      </c>
    </row>
    <row r="5299" spans="1:10">
      <c r="A5299" s="330">
        <f ca="1">IF(ISNUMBER(SEARCH($L$2,[1]Database!$A5299)),MAX($A$1:A5298)+1,0)</f>
        <v>5294</v>
      </c>
      <c r="B5299" s="625" t="str">
        <f>[1]Database!$A5299</f>
        <v>MW-CRD-42</v>
      </c>
      <c r="J5299" s="329" t="str">
        <f ca="1">IFERROR(VLOOKUP(ROWS($J$2:J5299),$A$2:$B$7000,2,0),"")</f>
        <v>WMRK-4242SVR-AB</v>
      </c>
    </row>
    <row r="5300" spans="1:10">
      <c r="A5300" s="330">
        <f ca="1">IF(ISNUMBER(SEARCH($L$2,[1]Database!$A5300)),MAX($A$1:A5299)+1,0)</f>
        <v>5295</v>
      </c>
      <c r="B5300" s="625" t="str">
        <f>[1]Database!$A5300</f>
        <v>FD-42</v>
      </c>
      <c r="J5300" s="329" t="str">
        <f ca="1">IFERROR(VLOOKUP(ROWS($J$2:J5300),$A$2:$B$7000,2,0),"")</f>
        <v>WMRK-4236SVR-AB</v>
      </c>
    </row>
    <row r="5301" spans="1:10">
      <c r="A5301" s="330">
        <f ca="1">IF(ISNUMBER(SEARCH($L$2,[1]Database!$A5301)),MAX($A$1:A5300)+1,0)</f>
        <v>5296</v>
      </c>
      <c r="B5301" s="625" t="str">
        <f>[1]Database!$A5301</f>
        <v>PFD-42</v>
      </c>
      <c r="J5301" s="329" t="str">
        <f ca="1">IFERROR(VLOOKUP(ROWS($J$2:J5301),$A$2:$B$7000,2,0),"")</f>
        <v>WMRK-4248</v>
      </c>
    </row>
    <row r="5302" spans="1:10">
      <c r="A5302" s="330">
        <f ca="1">IF(ISNUMBER(SEARCH($L$2,[1]Database!$A5302)),MAX($A$1:A5301)+1,0)</f>
        <v>5297</v>
      </c>
      <c r="B5302" s="625" t="str">
        <f>[1]Database!$A5302</f>
        <v>MW-CLVRD-42</v>
      </c>
      <c r="J5302" s="329" t="str">
        <f ca="1">IFERROR(VLOOKUP(ROWS($J$2:J5302),$A$2:$B$7000,2,0),"")</f>
        <v>WMRK-4242</v>
      </c>
    </row>
    <row r="5303" spans="1:10">
      <c r="A5303" s="330">
        <f ca="1">IF(ISNUMBER(SEARCH($L$2,[1]Database!$A5303)),MAX($A$1:A5302)+1,0)</f>
        <v>5298</v>
      </c>
      <c r="B5303" s="625" t="str">
        <f>[1]Database!$A5303</f>
        <v>WMRK-4242SVR-AB</v>
      </c>
      <c r="J5303" s="329" t="str">
        <f ca="1">IFERROR(VLOOKUP(ROWS($J$2:J5303),$A$2:$B$7000,2,0),"")</f>
        <v>WMRK-4236</v>
      </c>
    </row>
    <row r="5304" spans="1:10">
      <c r="A5304" s="330">
        <f ca="1">IF(ISNUMBER(SEARCH($L$2,[1]Database!$A5304)),MAX($A$1:A5303)+1,0)</f>
        <v>5299</v>
      </c>
      <c r="B5304" s="625" t="str">
        <f>[1]Database!$A5304</f>
        <v>WMRK-4236SVR-AB</v>
      </c>
      <c r="J5304" s="329" t="str">
        <f ca="1">IFERROR(VLOOKUP(ROWS($J$2:J5304),$A$2:$B$7000,2,0),"")</f>
        <v>VBK-S42</v>
      </c>
    </row>
    <row r="5305" spans="1:10">
      <c r="A5305" s="330">
        <f ca="1">IF(ISNUMBER(SEARCH($L$2,[1]Database!$A5305)),MAX($A$1:A5304)+1,0)</f>
        <v>5300</v>
      </c>
      <c r="B5305" s="625" t="str">
        <f>[1]Database!$A5305</f>
        <v>WMRK-4248</v>
      </c>
      <c r="J5305" s="329" t="str">
        <f ca="1">IFERROR(VLOOKUP(ROWS($J$2:J5305),$A$2:$B$7000,2,0),"")</f>
        <v>ASR-42</v>
      </c>
    </row>
    <row r="5306" spans="1:10">
      <c r="A5306" s="330">
        <f ca="1">IF(ISNUMBER(SEARCH($L$2,[1]Database!$A5306)),MAX($A$1:A5305)+1,0)</f>
        <v>5301</v>
      </c>
      <c r="B5306" s="625" t="str">
        <f>[1]Database!$A5306</f>
        <v>WMRK-4242</v>
      </c>
      <c r="J5306" s="329" t="str">
        <f ca="1">IFERROR(VLOOKUP(ROWS($J$2:J5306),$A$2:$B$7000,2,0),"")</f>
        <v>LVFD-WMRK-42</v>
      </c>
    </row>
    <row r="5307" spans="1:10">
      <c r="A5307" s="330">
        <f ca="1">IF(ISNUMBER(SEARCH($L$2,[1]Database!$A5307)),MAX($A$1:A5306)+1,0)</f>
        <v>5302</v>
      </c>
      <c r="B5307" s="625" t="str">
        <f>[1]Database!$A5307</f>
        <v>WMRK-4236</v>
      </c>
      <c r="J5307" s="329" t="str">
        <f ca="1">IFERROR(VLOOKUP(ROWS($J$2:J5307),$A$2:$B$7000,2,0),"")</f>
        <v>BGR-4138</v>
      </c>
    </row>
    <row r="5308" spans="1:10">
      <c r="A5308" s="330">
        <f ca="1">IF(ISNUMBER(SEARCH($L$2,[1]Database!$A5308)),MAX($A$1:A5307)+1,0)</f>
        <v>5303</v>
      </c>
      <c r="B5308" s="625" t="str">
        <f>[1]Database!$A5308</f>
        <v>VBK-S42</v>
      </c>
      <c r="J5308" s="329" t="str">
        <f ca="1">IFERROR(VLOOKUP(ROWS($J$2:J5308),$A$2:$B$7000,2,0),"")</f>
        <v>BGR-4138LRD</v>
      </c>
    </row>
    <row r="5309" spans="1:10">
      <c r="A5309" s="330">
        <f ca="1">IF(ISNUMBER(SEARCH($L$2,[1]Database!$A5309)),MAX($A$1:A5308)+1,0)</f>
        <v>5304</v>
      </c>
      <c r="B5309" s="625" t="str">
        <f>[1]Database!$A5309</f>
        <v>ASR-42</v>
      </c>
      <c r="J5309" s="329" t="str">
        <f ca="1">IFERROR(VLOOKUP(ROWS($J$2:J5309),$A$2:$B$7000,2,0),"")</f>
        <v>BGR-41SA-32</v>
      </c>
    </row>
    <row r="5310" spans="1:10">
      <c r="A5310" s="330">
        <f ca="1">IF(ISNUMBER(SEARCH($L$2,[1]Database!$A5310)),MAX($A$1:A5309)+1,0)</f>
        <v>5305</v>
      </c>
      <c r="B5310" s="625" t="str">
        <f>[1]Database!$A5310</f>
        <v>LVFD-WMRK-42</v>
      </c>
      <c r="J5310" s="329" t="str">
        <f ca="1">IFERROR(VLOOKUP(ROWS($J$2:J5310),$A$2:$B$7000,2,0),"")</f>
        <v>BGR-4132</v>
      </c>
    </row>
    <row r="5311" spans="1:10">
      <c r="A5311" s="330">
        <f ca="1">IF(ISNUMBER(SEARCH($L$2,[1]Database!$A5311)),MAX($A$1:A5310)+1,0)</f>
        <v>5306</v>
      </c>
      <c r="B5311" s="625" t="str">
        <f>[1]Database!$A5311</f>
        <v>BGR-4138</v>
      </c>
      <c r="J5311" s="329" t="str">
        <f ca="1">IFERROR(VLOOKUP(ROWS($J$2:J5311),$A$2:$B$7000,2,0),"")</f>
        <v>BGR-4132LRD</v>
      </c>
    </row>
    <row r="5312" spans="1:10">
      <c r="A5312" s="330">
        <f ca="1">IF(ISNUMBER(SEARCH($L$2,[1]Database!$A5312)),MAX($A$1:A5311)+1,0)</f>
        <v>5307</v>
      </c>
      <c r="B5312" s="625" t="str">
        <f>[1]Database!$A5312</f>
        <v>BGR-4138LRD</v>
      </c>
      <c r="J5312" s="329" t="str">
        <f ca="1">IFERROR(VLOOKUP(ROWS($J$2:J5312),$A$2:$B$7000,2,0),"")</f>
        <v>BGR-41SA-32LRD</v>
      </c>
    </row>
    <row r="5313" spans="1:10">
      <c r="A5313" s="330">
        <f ca="1">IF(ISNUMBER(SEARCH($L$2,[1]Database!$A5313)),MAX($A$1:A5312)+1,0)</f>
        <v>5308</v>
      </c>
      <c r="B5313" s="625" t="str">
        <f>[1]Database!$A5313</f>
        <v>BGR-41SA-32</v>
      </c>
      <c r="J5313" s="329" t="str">
        <f ca="1">IFERROR(VLOOKUP(ROWS($J$2:J5313),$A$2:$B$7000,2,0),"")</f>
        <v>BGR-41SA-27</v>
      </c>
    </row>
    <row r="5314" spans="1:10">
      <c r="A5314" s="330">
        <f ca="1">IF(ISNUMBER(SEARCH($L$2,[1]Database!$A5314)),MAX($A$1:A5313)+1,0)</f>
        <v>5309</v>
      </c>
      <c r="B5314" s="625" t="str">
        <f>[1]Database!$A5314</f>
        <v>BGR-4132</v>
      </c>
      <c r="J5314" s="329" t="str">
        <f ca="1">IFERROR(VLOOKUP(ROWS($J$2:J5314),$A$2:$B$7000,2,0),"")</f>
        <v>BGR-4127</v>
      </c>
    </row>
    <row r="5315" spans="1:10">
      <c r="A5315" s="330">
        <f ca="1">IF(ISNUMBER(SEARCH($L$2,[1]Database!$A5315)),MAX($A$1:A5314)+1,0)</f>
        <v>5310</v>
      </c>
      <c r="B5315" s="625" t="str">
        <f>[1]Database!$A5315</f>
        <v>BGR-4132LRD</v>
      </c>
      <c r="J5315" s="329" t="str">
        <f ca="1">IFERROR(VLOOKUP(ROWS($J$2:J5315),$A$2:$B$7000,2,0),"")</f>
        <v>BGR-4127LRD</v>
      </c>
    </row>
    <row r="5316" spans="1:10">
      <c r="A5316" s="330">
        <f ca="1">IF(ISNUMBER(SEARCH($L$2,[1]Database!$A5316)),MAX($A$1:A5315)+1,0)</f>
        <v>5311</v>
      </c>
      <c r="B5316" s="625" t="str">
        <f>[1]Database!$A5316</f>
        <v>BGR-41SA-32LRD</v>
      </c>
      <c r="J5316" s="329" t="str">
        <f ca="1">IFERROR(VLOOKUP(ROWS($J$2:J5316),$A$2:$B$7000,2,0),"")</f>
        <v>BGR-41SA-27LRD</v>
      </c>
    </row>
    <row r="5317" spans="1:10">
      <c r="A5317" s="330">
        <f ca="1">IF(ISNUMBER(SEARCH($L$2,[1]Database!$A5317)),MAX($A$1:A5316)+1,0)</f>
        <v>5312</v>
      </c>
      <c r="B5317" s="625" t="str">
        <f>[1]Database!$A5317</f>
        <v>BGR-41SA-27</v>
      </c>
      <c r="J5317" s="329" t="str">
        <f ca="1">IFERROR(VLOOKUP(ROWS($J$2:J5317),$A$2:$B$7000,2,0),"")</f>
        <v>BVFD-41</v>
      </c>
    </row>
    <row r="5318" spans="1:10">
      <c r="A5318" s="330">
        <f ca="1">IF(ISNUMBER(SEARCH($L$2,[1]Database!$A5318)),MAX($A$1:A5317)+1,0)</f>
        <v>5313</v>
      </c>
      <c r="B5318" s="625" t="str">
        <f>[1]Database!$A5318</f>
        <v>BGR-4127</v>
      </c>
      <c r="J5318" s="329" t="str">
        <f ca="1">IFERROR(VLOOKUP(ROWS($J$2:J5318),$A$2:$B$7000,2,0),"")</f>
        <v>BFD-41</v>
      </c>
    </row>
    <row r="5319" spans="1:10">
      <c r="A5319" s="330">
        <f ca="1">IF(ISNUMBER(SEARCH($L$2,[1]Database!$A5319)),MAX($A$1:A5318)+1,0)</f>
        <v>5314</v>
      </c>
      <c r="B5319" s="625" t="str">
        <f>[1]Database!$A5319</f>
        <v>BGR-4127LRD</v>
      </c>
      <c r="J5319" s="329" t="str">
        <f ca="1">IFERROR(VLOOKUP(ROWS($J$2:J5319),$A$2:$B$7000,2,0),"")</f>
        <v>BPFD-41</v>
      </c>
    </row>
    <row r="5320" spans="1:10">
      <c r="A5320" s="330">
        <f ca="1">IF(ISNUMBER(SEARCH($L$2,[1]Database!$A5320)),MAX($A$1:A5319)+1,0)</f>
        <v>5315</v>
      </c>
      <c r="B5320" s="625" t="str">
        <f>[1]Database!$A5320</f>
        <v>BGR-41SA-27LRD</v>
      </c>
      <c r="J5320" s="329" t="str">
        <f ca="1">IFERROR(VLOOKUP(ROWS($J$2:J5320),$A$2:$B$7000,2,0),"")</f>
        <v>VFD-41A</v>
      </c>
    </row>
    <row r="5321" spans="1:10">
      <c r="A5321" s="330">
        <f ca="1">IF(ISNUMBER(SEARCH($L$2,[1]Database!$A5321)),MAX($A$1:A5320)+1,0)</f>
        <v>5316</v>
      </c>
      <c r="B5321" s="625" t="str">
        <f>[1]Database!$A5321</f>
        <v>BVFD-41</v>
      </c>
      <c r="J5321" s="329" t="str">
        <f ca="1">IFERROR(VLOOKUP(ROWS($J$2:J5321),$A$2:$B$7000,2,0),"")</f>
        <v>PFD-41A</v>
      </c>
    </row>
    <row r="5322" spans="1:10">
      <c r="A5322" s="330">
        <f ca="1">IF(ISNUMBER(SEARCH($L$2,[1]Database!$A5322)),MAX($A$1:A5321)+1,0)</f>
        <v>5317</v>
      </c>
      <c r="B5322" s="625" t="str">
        <f>[1]Database!$A5322</f>
        <v>BFD-41</v>
      </c>
      <c r="J5322" s="329" t="str">
        <f ca="1">IFERROR(VLOOKUP(ROWS($J$2:J5322),$A$2:$B$7000,2,0),"")</f>
        <v>BGR-RR41</v>
      </c>
    </row>
    <row r="5323" spans="1:10">
      <c r="A5323" s="330">
        <f ca="1">IF(ISNUMBER(SEARCH($L$2,[1]Database!$A5323)),MAX($A$1:A5322)+1,0)</f>
        <v>5318</v>
      </c>
      <c r="B5323" s="625" t="str">
        <f>[1]Database!$A5323</f>
        <v>BPFD-41</v>
      </c>
      <c r="J5323" s="329" t="str">
        <f ca="1">IFERROR(VLOOKUP(ROWS($J$2:J5323),$A$2:$B$7000,2,0),"")</f>
        <v>BGR-CC-41FB</v>
      </c>
    </row>
    <row r="5324" spans="1:10">
      <c r="A5324" s="330">
        <f ca="1">IF(ISNUMBER(SEARCH($L$2,[1]Database!$A5324)),MAX($A$1:A5323)+1,0)</f>
        <v>5319</v>
      </c>
      <c r="B5324" s="625" t="str">
        <f>[1]Database!$A5324</f>
        <v>VFD-41A</v>
      </c>
      <c r="J5324" s="329" t="str">
        <f ca="1">IFERROR(VLOOKUP(ROWS($J$2:J5324),$A$2:$B$7000,2,0),"")</f>
        <v>BGR-TRIM41</v>
      </c>
    </row>
    <row r="5325" spans="1:10">
      <c r="A5325" s="330">
        <f ca="1">IF(ISNUMBER(SEARCH($L$2,[1]Database!$A5325)),MAX($A$1:A5324)+1,0)</f>
        <v>5320</v>
      </c>
      <c r="B5325" s="625" t="str">
        <f>[1]Database!$A5325</f>
        <v>PFD-41A</v>
      </c>
      <c r="J5325" s="329" t="str">
        <f ca="1">IFERROR(VLOOKUP(ROWS($J$2:J5325),$A$2:$B$7000,2,0),"")</f>
        <v>BGR-RDC41</v>
      </c>
    </row>
    <row r="5326" spans="1:10">
      <c r="A5326" s="330">
        <f ca="1">IF(ISNUMBER(SEARCH($L$2,[1]Database!$A5326)),MAX($A$1:A5325)+1,0)</f>
        <v>5321</v>
      </c>
      <c r="B5326" s="625" t="str">
        <f>[1]Database!$A5326</f>
        <v>BGR-RR41</v>
      </c>
      <c r="J5326" s="329" t="str">
        <f ca="1">IFERROR(VLOOKUP(ROWS($J$2:J5326),$A$2:$B$7000,2,0),"")</f>
        <v>BSPN-41-38</v>
      </c>
    </row>
    <row r="5327" spans="1:10">
      <c r="A5327" s="330">
        <f ca="1">IF(ISNUMBER(SEARCH($L$2,[1]Database!$A5327)),MAX($A$1:A5326)+1,0)</f>
        <v>5322</v>
      </c>
      <c r="B5327" s="625" t="str">
        <f>[1]Database!$A5327</f>
        <v>BGR-CC-41FB</v>
      </c>
      <c r="J5327" s="329" t="str">
        <f ca="1">IFERROR(VLOOKUP(ROWS($J$2:J5327),$A$2:$B$7000,2,0),"")</f>
        <v>BSPN-41-32</v>
      </c>
    </row>
    <row r="5328" spans="1:10">
      <c r="A5328" s="330">
        <f ca="1">IF(ISNUMBER(SEARCH($L$2,[1]Database!$A5328)),MAX($A$1:A5327)+1,0)</f>
        <v>5323</v>
      </c>
      <c r="B5328" s="625" t="str">
        <f>[1]Database!$A5328</f>
        <v>BGR-TRIM41</v>
      </c>
      <c r="J5328" s="329" t="str">
        <f ca="1">IFERROR(VLOOKUP(ROWS($J$2:J5328),$A$2:$B$7000,2,0),"")</f>
        <v>BGR-41-EXT3</v>
      </c>
    </row>
    <row r="5329" spans="1:10">
      <c r="A5329" s="330">
        <f ca="1">IF(ISNUMBER(SEARCH($L$2,[1]Database!$A5329)),MAX($A$1:A5328)+1,0)</f>
        <v>5324</v>
      </c>
      <c r="B5329" s="625" t="str">
        <f>[1]Database!$A5329</f>
        <v>BGR-RDC41</v>
      </c>
      <c r="J5329" s="329" t="str">
        <f ca="1">IFERROR(VLOOKUP(ROWS($J$2:J5329),$A$2:$B$7000,2,0),"")</f>
        <v>BSPN-41-27</v>
      </c>
    </row>
    <row r="5330" spans="1:10">
      <c r="A5330" s="330">
        <f ca="1">IF(ISNUMBER(SEARCH($L$2,[1]Database!$A5330)),MAX($A$1:A5329)+1,0)</f>
        <v>5325</v>
      </c>
      <c r="B5330" s="625" t="str">
        <f>[1]Database!$A5330</f>
        <v>BSPN-41-38</v>
      </c>
      <c r="J5330" s="329" t="str">
        <f ca="1">IFERROR(VLOOKUP(ROWS($J$2:J5330),$A$2:$B$7000,2,0),"")</f>
        <v>MRK-4042</v>
      </c>
    </row>
    <row r="5331" spans="1:10">
      <c r="A5331" s="330">
        <f ca="1">IF(ISNUMBER(SEARCH($L$2,[1]Database!$A5331)),MAX($A$1:A5330)+1,0)</f>
        <v>5326</v>
      </c>
      <c r="B5331" s="625" t="str">
        <f>[1]Database!$A5331</f>
        <v>BSPN-41-32</v>
      </c>
      <c r="J5331" s="329" t="str">
        <f ca="1">IFERROR(VLOOKUP(ROWS($J$2:J5331),$A$2:$B$7000,2,0),"")</f>
        <v>MRK-4042LRD</v>
      </c>
    </row>
    <row r="5332" spans="1:10">
      <c r="A5332" s="330">
        <f ca="1">IF(ISNUMBER(SEARCH($L$2,[1]Database!$A5332)),MAX($A$1:A5331)+1,0)</f>
        <v>5327</v>
      </c>
      <c r="B5332" s="625" t="str">
        <f>[1]Database!$A5332</f>
        <v>BGR-41-EXT3</v>
      </c>
      <c r="J5332" s="329" t="str">
        <f ca="1">IFERROR(VLOOKUP(ROWS($J$2:J5332),$A$2:$B$7000,2,0),"")</f>
        <v>MRK-4042PROLRD</v>
      </c>
    </row>
    <row r="5333" spans="1:10">
      <c r="A5333" s="330">
        <f ca="1">IF(ISNUMBER(SEARCH($L$2,[1]Database!$A5333)),MAX($A$1:A5332)+1,0)</f>
        <v>5328</v>
      </c>
      <c r="B5333" s="625" t="str">
        <f>[1]Database!$A5333</f>
        <v>BSPN-41-27</v>
      </c>
      <c r="J5333" s="329" t="str">
        <f ca="1">IFERROR(VLOOKUP(ROWS($J$2:J5333),$A$2:$B$7000,2,0),"")</f>
        <v>EGR-40-EXT3</v>
      </c>
    </row>
    <row r="5334" spans="1:10">
      <c r="A5334" s="330">
        <f ca="1">IF(ISNUMBER(SEARCH($L$2,[1]Database!$A5334)),MAX($A$1:A5333)+1,0)</f>
        <v>5329</v>
      </c>
      <c r="B5334" s="625" t="str">
        <f>[1]Database!$A5334</f>
        <v>MRK-4042</v>
      </c>
      <c r="J5334" s="329" t="str">
        <f ca="1">IFERROR(VLOOKUP(ROWS($J$2:J5334),$A$2:$B$7000,2,0),"")</f>
        <v>MRK-4036LRD</v>
      </c>
    </row>
    <row r="5335" spans="1:10">
      <c r="A5335" s="330">
        <f ca="1">IF(ISNUMBER(SEARCH($L$2,[1]Database!$A5335)),MAX($A$1:A5334)+1,0)</f>
        <v>5330</v>
      </c>
      <c r="B5335" s="625" t="str">
        <f>[1]Database!$A5335</f>
        <v>MRK-4042LRD</v>
      </c>
      <c r="J5335" s="329" t="str">
        <f ca="1">IFERROR(VLOOKUP(ROWS($J$2:J5335),$A$2:$B$7000,2,0),"")</f>
        <v>MRK-4036</v>
      </c>
    </row>
    <row r="5336" spans="1:10">
      <c r="A5336" s="330">
        <f ca="1">IF(ISNUMBER(SEARCH($L$2,[1]Database!$A5336)),MAX($A$1:A5335)+1,0)</f>
        <v>5331</v>
      </c>
      <c r="B5336" s="625" t="str">
        <f>[1]Database!$A5336</f>
        <v>MRK-4042PROLRD</v>
      </c>
      <c r="J5336" s="329" t="str">
        <f ca="1">IFERROR(VLOOKUP(ROWS($J$2:J5336),$A$2:$B$7000,2,0),"")</f>
        <v>MRK-4036PROLRD</v>
      </c>
    </row>
    <row r="5337" spans="1:10">
      <c r="A5337" s="330">
        <f ca="1">IF(ISNUMBER(SEARCH($L$2,[1]Database!$A5337)),MAX($A$1:A5336)+1,0)</f>
        <v>5332</v>
      </c>
      <c r="B5337" s="625" t="str">
        <f>[1]Database!$A5337</f>
        <v>EGR-40-EXT3</v>
      </c>
      <c r="J5337" s="329" t="str">
        <f ca="1">IFERROR(VLOOKUP(ROWS($J$2:J5337),$A$2:$B$7000,2,0),"")</f>
        <v>WRK-40SA-32</v>
      </c>
    </row>
    <row r="5338" spans="1:10">
      <c r="A5338" s="330">
        <f ca="1">IF(ISNUMBER(SEARCH($L$2,[1]Database!$A5338)),MAX($A$1:A5337)+1,0)</f>
        <v>5333</v>
      </c>
      <c r="B5338" s="625" t="str">
        <f>[1]Database!$A5338</f>
        <v>MRK-4036LRD</v>
      </c>
      <c r="J5338" s="329" t="str">
        <f ca="1">IFERROR(VLOOKUP(ROWS($J$2:J5338),$A$2:$B$7000,2,0),"")</f>
        <v>WRK-40-32LRD</v>
      </c>
    </row>
    <row r="5339" spans="1:10">
      <c r="A5339" s="330">
        <f ca="1">IF(ISNUMBER(SEARCH($L$2,[1]Database!$A5339)),MAX($A$1:A5338)+1,0)</f>
        <v>5334</v>
      </c>
      <c r="B5339" s="625" t="str">
        <f>[1]Database!$A5339</f>
        <v>MRK-4036</v>
      </c>
      <c r="J5339" s="329" t="str">
        <f ca="1">IFERROR(VLOOKUP(ROWS($J$2:J5339),$A$2:$B$7000,2,0),"")</f>
        <v>WRK-40-32</v>
      </c>
    </row>
    <row r="5340" spans="1:10">
      <c r="A5340" s="330">
        <f ca="1">IF(ISNUMBER(SEARCH($L$2,[1]Database!$A5340)),MAX($A$1:A5339)+1,0)</f>
        <v>5335</v>
      </c>
      <c r="B5340" s="625" t="str">
        <f>[1]Database!$A5340</f>
        <v>MRK-4036PROLRD</v>
      </c>
      <c r="J5340" s="329" t="str">
        <f ca="1">IFERROR(VLOOKUP(ROWS($J$2:J5340),$A$2:$B$7000,2,0),"")</f>
        <v>MRK-4031</v>
      </c>
    </row>
    <row r="5341" spans="1:10">
      <c r="A5341" s="330">
        <f ca="1">IF(ISNUMBER(SEARCH($L$2,[1]Database!$A5341)),MAX($A$1:A5340)+1,0)</f>
        <v>5336</v>
      </c>
      <c r="B5341" s="625" t="str">
        <f>[1]Database!$A5341</f>
        <v>WRK-40SA-32</v>
      </c>
      <c r="J5341" s="329" t="str">
        <f ca="1">IFERROR(VLOOKUP(ROWS($J$2:J5341),$A$2:$B$7000,2,0),"")</f>
        <v>EGR-4028L1-LRD</v>
      </c>
    </row>
    <row r="5342" spans="1:10">
      <c r="A5342" s="330">
        <f ca="1">IF(ISNUMBER(SEARCH($L$2,[1]Database!$A5342)),MAX($A$1:A5341)+1,0)</f>
        <v>5337</v>
      </c>
      <c r="B5342" s="625" t="str">
        <f>[1]Database!$A5342</f>
        <v>WRK-40-32LRD</v>
      </c>
      <c r="J5342" s="329" t="str">
        <f ca="1">IFERROR(VLOOKUP(ROWS($J$2:J5342),$A$2:$B$7000,2,0),"")</f>
        <v>EGR-4028L1</v>
      </c>
    </row>
    <row r="5343" spans="1:10">
      <c r="A5343" s="330">
        <f ca="1">IF(ISNUMBER(SEARCH($L$2,[1]Database!$A5343)),MAX($A$1:A5342)+1,0)</f>
        <v>5338</v>
      </c>
      <c r="B5343" s="625" t="str">
        <f>[1]Database!$A5343</f>
        <v>WRK-40-32</v>
      </c>
      <c r="J5343" s="329" t="str">
        <f ca="1">IFERROR(VLOOKUP(ROWS($J$2:J5343),$A$2:$B$7000,2,0),"")</f>
        <v>SR-40-28</v>
      </c>
    </row>
    <row r="5344" spans="1:10">
      <c r="A5344" s="330">
        <f ca="1">IF(ISNUMBER(SEARCH($L$2,[1]Database!$A5344)),MAX($A$1:A5343)+1,0)</f>
        <v>5339</v>
      </c>
      <c r="B5344" s="625" t="str">
        <f>[1]Database!$A5344</f>
        <v>MRK-4031</v>
      </c>
      <c r="J5344" s="329" t="str">
        <f ca="1">IFERROR(VLOOKUP(ROWS($J$2:J5344),$A$2:$B$7000,2,0),"")</f>
        <v>EGR-4028</v>
      </c>
    </row>
    <row r="5345" spans="1:10">
      <c r="A5345" s="330">
        <f ca="1">IF(ISNUMBER(SEARCH($L$2,[1]Database!$A5345)),MAX($A$1:A5344)+1,0)</f>
        <v>5340</v>
      </c>
      <c r="B5345" s="625" t="str">
        <f>[1]Database!$A5345</f>
        <v>EGR-4028L1-LRD</v>
      </c>
      <c r="J5345" s="329" t="str">
        <f ca="1">IFERROR(VLOOKUP(ROWS($J$2:J5345),$A$2:$B$7000,2,0),"")</f>
        <v>EGR-4028LRD</v>
      </c>
    </row>
    <row r="5346" spans="1:10">
      <c r="A5346" s="330">
        <f ca="1">IF(ISNUMBER(SEARCH($L$2,[1]Database!$A5346)),MAX($A$1:A5345)+1,0)</f>
        <v>5341</v>
      </c>
      <c r="B5346" s="625" t="str">
        <f>[1]Database!$A5346</f>
        <v>EGR-4028L1</v>
      </c>
      <c r="J5346" s="329" t="str">
        <f ca="1">IFERROR(VLOOKUP(ROWS($J$2:J5346),$A$2:$B$7000,2,0),"")</f>
        <v>WRK-40SA-27LRD</v>
      </c>
    </row>
    <row r="5347" spans="1:10">
      <c r="A5347" s="330">
        <f ca="1">IF(ISNUMBER(SEARCH($L$2,[1]Database!$A5347)),MAX($A$1:A5346)+1,0)</f>
        <v>5342</v>
      </c>
      <c r="B5347" s="625" t="str">
        <f>[1]Database!$A5347</f>
        <v>SR-40-28</v>
      </c>
      <c r="J5347" s="329" t="str">
        <f ca="1">IFERROR(VLOOKUP(ROWS($J$2:J5347),$A$2:$B$7000,2,0),"")</f>
        <v>WRK-40SA-27</v>
      </c>
    </row>
    <row r="5348" spans="1:10">
      <c r="A5348" s="330">
        <f ca="1">IF(ISNUMBER(SEARCH($L$2,[1]Database!$A5348)),MAX($A$1:A5347)+1,0)</f>
        <v>5343</v>
      </c>
      <c r="B5348" s="625" t="str">
        <f>[1]Database!$A5348</f>
        <v>EGR-4028</v>
      </c>
      <c r="J5348" s="329" t="str">
        <f ca="1">IFERROR(VLOOKUP(ROWS($J$2:J5348),$A$2:$B$7000,2,0),"")</f>
        <v>WRK-40-27LRD</v>
      </c>
    </row>
    <row r="5349" spans="1:10">
      <c r="A5349" s="330">
        <f ca="1">IF(ISNUMBER(SEARCH($L$2,[1]Database!$A5349)),MAX($A$1:A5348)+1,0)</f>
        <v>5344</v>
      </c>
      <c r="B5349" s="625" t="str">
        <f>[1]Database!$A5349</f>
        <v>EGR-4028LRD</v>
      </c>
      <c r="J5349" s="329" t="str">
        <f ca="1">IFERROR(VLOOKUP(ROWS($J$2:J5349),$A$2:$B$7000,2,0),"")</f>
        <v>WRK-40-27</v>
      </c>
    </row>
    <row r="5350" spans="1:10">
      <c r="A5350" s="330">
        <f ca="1">IF(ISNUMBER(SEARCH($L$2,[1]Database!$A5350)),MAX($A$1:A5349)+1,0)</f>
        <v>5345</v>
      </c>
      <c r="B5350" s="625" t="str">
        <f>[1]Database!$A5350</f>
        <v>WRK-40SA-27LRD</v>
      </c>
      <c r="J5350" s="329" t="str">
        <f ca="1">IFERROR(VLOOKUP(ROWS($J$2:J5350),$A$2:$B$7000,2,0),"")</f>
        <v>MRK-4026</v>
      </c>
    </row>
    <row r="5351" spans="1:10">
      <c r="A5351" s="330">
        <f ca="1">IF(ISNUMBER(SEARCH($L$2,[1]Database!$A5351)),MAX($A$1:A5350)+1,0)</f>
        <v>5346</v>
      </c>
      <c r="B5351" s="625" t="str">
        <f>[1]Database!$A5351</f>
        <v>WRK-40SA-27</v>
      </c>
      <c r="J5351" s="329" t="str">
        <f ca="1">IFERROR(VLOOKUP(ROWS($J$2:J5351),$A$2:$B$7000,2,0),"")</f>
        <v>ERK-4025LRD</v>
      </c>
    </row>
    <row r="5352" spans="1:10">
      <c r="A5352" s="330">
        <f ca="1">IF(ISNUMBER(SEARCH($L$2,[1]Database!$A5352)),MAX($A$1:A5351)+1,0)</f>
        <v>5347</v>
      </c>
      <c r="B5352" s="625" t="str">
        <f>[1]Database!$A5352</f>
        <v>WRK-40-27LRD</v>
      </c>
      <c r="J5352" s="329" t="str">
        <f ca="1">IFERROR(VLOOKUP(ROWS($J$2:J5352),$A$2:$B$7000,2,0),"")</f>
        <v>ERK-4025</v>
      </c>
    </row>
    <row r="5353" spans="1:10">
      <c r="A5353" s="330">
        <f ca="1">IF(ISNUMBER(SEARCH($L$2,[1]Database!$A5353)),MAX($A$1:A5352)+1,0)</f>
        <v>5348</v>
      </c>
      <c r="B5353" s="625" t="str">
        <f>[1]Database!$A5353</f>
        <v>WRK-40-27</v>
      </c>
      <c r="J5353" s="329" t="str">
        <f ca="1">IFERROR(VLOOKUP(ROWS($J$2:J5353),$A$2:$B$7000,2,0),"")</f>
        <v>ERK-4025-AV</v>
      </c>
    </row>
    <row r="5354" spans="1:10">
      <c r="A5354" s="330">
        <f ca="1">IF(ISNUMBER(SEARCH($L$2,[1]Database!$A5354)),MAX($A$1:A5353)+1,0)</f>
        <v>5349</v>
      </c>
      <c r="B5354" s="625" t="str">
        <f>[1]Database!$A5354</f>
        <v>MRK-4026</v>
      </c>
      <c r="J5354" s="329" t="str">
        <f ca="1">IFERROR(VLOOKUP(ROWS($J$2:J5354),$A$2:$B$7000,2,0),"")</f>
        <v>SR-40-22</v>
      </c>
    </row>
    <row r="5355" spans="1:10">
      <c r="A5355" s="330">
        <f ca="1">IF(ISNUMBER(SEARCH($L$2,[1]Database!$A5355)),MAX($A$1:A5354)+1,0)</f>
        <v>5350</v>
      </c>
      <c r="B5355" s="625" t="str">
        <f>[1]Database!$A5355</f>
        <v>ERK-4025LRD</v>
      </c>
      <c r="J5355" s="329" t="str">
        <f ca="1">IFERROR(VLOOKUP(ROWS($J$2:J5355),$A$2:$B$7000,2,0),"")</f>
        <v>ERK-4020LRD</v>
      </c>
    </row>
    <row r="5356" spans="1:10">
      <c r="A5356" s="330">
        <f ca="1">IF(ISNUMBER(SEARCH($L$2,[1]Database!$A5356)),MAX($A$1:A5355)+1,0)</f>
        <v>5351</v>
      </c>
      <c r="B5356" s="625" t="str">
        <f>[1]Database!$A5356</f>
        <v>ERK-4025</v>
      </c>
      <c r="J5356" s="329" t="str">
        <f ca="1">IFERROR(VLOOKUP(ROWS($J$2:J5356),$A$2:$B$7000,2,0),"")</f>
        <v>ERK-4020</v>
      </c>
    </row>
    <row r="5357" spans="1:10">
      <c r="A5357" s="330">
        <f ca="1">IF(ISNUMBER(SEARCH($L$2,[1]Database!$A5357)),MAX($A$1:A5356)+1,0)</f>
        <v>5352</v>
      </c>
      <c r="B5357" s="625" t="str">
        <f>[1]Database!$A5357</f>
        <v>ERK-4025-AV</v>
      </c>
      <c r="J5357" s="329" t="str">
        <f ca="1">IFERROR(VLOOKUP(ROWS($J$2:J5357),$A$2:$B$7000,2,0),"")</f>
        <v>MV-RR40</v>
      </c>
    </row>
    <row r="5358" spans="1:10">
      <c r="A5358" s="330">
        <f ca="1">IF(ISNUMBER(SEARCH($L$2,[1]Database!$A5358)),MAX($A$1:A5357)+1,0)</f>
        <v>5353</v>
      </c>
      <c r="B5358" s="625" t="str">
        <f>[1]Database!$A5358</f>
        <v>SR-40-22</v>
      </c>
      <c r="J5358" s="329" t="str">
        <f ca="1">IFERROR(VLOOKUP(ROWS($J$2:J5358),$A$2:$B$7000,2,0),"")</f>
        <v>VFD-40</v>
      </c>
    </row>
    <row r="5359" spans="1:10">
      <c r="A5359" s="330">
        <f ca="1">IF(ISNUMBER(SEARCH($L$2,[1]Database!$A5359)),MAX($A$1:A5358)+1,0)</f>
        <v>5354</v>
      </c>
      <c r="B5359" s="625" t="str">
        <f>[1]Database!$A5359</f>
        <v>ERK-4020LRD</v>
      </c>
      <c r="J5359" s="329" t="str">
        <f ca="1">IFERROR(VLOOKUP(ROWS($J$2:J5359),$A$2:$B$7000,2,0),"")</f>
        <v>SR-40-32</v>
      </c>
    </row>
    <row r="5360" spans="1:10">
      <c r="A5360" s="330">
        <f ca="1">IF(ISNUMBER(SEARCH($L$2,[1]Database!$A5360)),MAX($A$1:A5359)+1,0)</f>
        <v>5355</v>
      </c>
      <c r="B5360" s="625" t="str">
        <f>[1]Database!$A5360</f>
        <v>ERK-4020</v>
      </c>
      <c r="J5360" s="329" t="str">
        <f ca="1">IFERROR(VLOOKUP(ROWS($J$2:J5360),$A$2:$B$7000,2,0),"")</f>
        <v>FD-40</v>
      </c>
    </row>
    <row r="5361" spans="1:10">
      <c r="A5361" s="330">
        <f ca="1">IF(ISNUMBER(SEARCH($L$2,[1]Database!$A5361)),MAX($A$1:A5360)+1,0)</f>
        <v>5356</v>
      </c>
      <c r="B5361" s="625" t="str">
        <f>[1]Database!$A5361</f>
        <v>MV-RR40</v>
      </c>
      <c r="J5361" s="329" t="str">
        <f ca="1">IFERROR(VLOOKUP(ROWS($J$2:J5361),$A$2:$B$7000,2,0),"")</f>
        <v>BB-40</v>
      </c>
    </row>
    <row r="5362" spans="1:10">
      <c r="A5362" s="330">
        <f ca="1">IF(ISNUMBER(SEARCH($L$2,[1]Database!$A5362)),MAX($A$1:A5361)+1,0)</f>
        <v>5357</v>
      </c>
      <c r="B5362" s="625" t="str">
        <f>[1]Database!$A5362</f>
        <v>VFD-40</v>
      </c>
      <c r="J5362" s="329" t="str">
        <f ca="1">IFERROR(VLOOKUP(ROWS($J$2:J5362),$A$2:$B$7000,2,0),"")</f>
        <v>DWR-RR40</v>
      </c>
    </row>
    <row r="5363" spans="1:10">
      <c r="A5363" s="330">
        <f ca="1">IF(ISNUMBER(SEARCH($L$2,[1]Database!$A5363)),MAX($A$1:A5362)+1,0)</f>
        <v>5358</v>
      </c>
      <c r="B5363" s="625" t="str">
        <f>[1]Database!$A5363</f>
        <v>SR-40-32</v>
      </c>
      <c r="J5363" s="329" t="str">
        <f ca="1">IFERROR(VLOOKUP(ROWS($J$2:J5363),$A$2:$B$7000,2,0),"")</f>
        <v>EGR-RDC40</v>
      </c>
    </row>
    <row r="5364" spans="1:10">
      <c r="A5364" s="330">
        <f ca="1">IF(ISNUMBER(SEARCH($L$2,[1]Database!$A5364)),MAX($A$1:A5363)+1,0)</f>
        <v>5359</v>
      </c>
      <c r="B5364" s="625" t="str">
        <f>[1]Database!$A5364</f>
        <v>FD-40</v>
      </c>
      <c r="J5364" s="329" t="str">
        <f ca="1">IFERROR(VLOOKUP(ROWS($J$2:J5364),$A$2:$B$7000,2,0),"")</f>
        <v>PFD-40</v>
      </c>
    </row>
    <row r="5365" spans="1:10">
      <c r="A5365" s="330">
        <f ca="1">IF(ISNUMBER(SEARCH($L$2,[1]Database!$A5365)),MAX($A$1:A5364)+1,0)</f>
        <v>5360</v>
      </c>
      <c r="B5365" s="625" t="str">
        <f>[1]Database!$A5365</f>
        <v>BB-40</v>
      </c>
      <c r="J5365" s="329" t="str">
        <f ca="1">IFERROR(VLOOKUP(ROWS($J$2:J5365),$A$2:$B$7000,2,0),"")</f>
        <v>MW-LVRD-40</v>
      </c>
    </row>
    <row r="5366" spans="1:10">
      <c r="A5366" s="330">
        <f ca="1">IF(ISNUMBER(SEARCH($L$2,[1]Database!$A5366)),MAX($A$1:A5365)+1,0)</f>
        <v>5361</v>
      </c>
      <c r="B5366" s="625" t="str">
        <f>[1]Database!$A5366</f>
        <v>DWR-RR40</v>
      </c>
      <c r="J5366" s="329" t="str">
        <f ca="1">IFERROR(VLOOKUP(ROWS($J$2:J5366),$A$2:$B$7000,2,0),"")</f>
        <v>LVFD-40</v>
      </c>
    </row>
    <row r="5367" spans="1:10">
      <c r="A5367" s="330">
        <f ca="1">IF(ISNUMBER(SEARCH($L$2,[1]Database!$A5367)),MAX($A$1:A5366)+1,0)</f>
        <v>5362</v>
      </c>
      <c r="B5367" s="625" t="str">
        <f>[1]Database!$A5367</f>
        <v>EGR-RDC40</v>
      </c>
      <c r="J5367" s="329" t="str">
        <f ca="1">IFERROR(VLOOKUP(ROWS($J$2:J5367),$A$2:$B$7000,2,0),"")</f>
        <v>ERK-RR40</v>
      </c>
    </row>
    <row r="5368" spans="1:10">
      <c r="A5368" s="330">
        <f ca="1">IF(ISNUMBER(SEARCH($L$2,[1]Database!$A5368)),MAX($A$1:A5367)+1,0)</f>
        <v>5363</v>
      </c>
      <c r="B5368" s="625" t="str">
        <f>[1]Database!$A5368</f>
        <v>PFD-40</v>
      </c>
      <c r="J5368" s="329" t="str">
        <f ca="1">IFERROR(VLOOKUP(ROWS($J$2:J5368),$A$2:$B$7000,2,0),"")</f>
        <v>EGR-RR40</v>
      </c>
    </row>
    <row r="5369" spans="1:10">
      <c r="A5369" s="330">
        <f ca="1">IF(ISNUMBER(SEARCH($L$2,[1]Database!$A5369)),MAX($A$1:A5368)+1,0)</f>
        <v>5364</v>
      </c>
      <c r="B5369" s="625" t="str">
        <f>[1]Database!$A5369</f>
        <v>MW-LVRD-40</v>
      </c>
      <c r="J5369" s="329" t="str">
        <f ca="1">IFERROR(VLOOKUP(ROWS($J$2:J5369),$A$2:$B$7000,2,0),"")</f>
        <v>PCD-4-8-51DC</v>
      </c>
    </row>
    <row r="5370" spans="1:10">
      <c r="A5370" s="330">
        <f ca="1">IF(ISNUMBER(SEARCH($L$2,[1]Database!$A5370)),MAX($A$1:A5369)+1,0)</f>
        <v>5365</v>
      </c>
      <c r="B5370" s="625" t="str">
        <f>[1]Database!$A5370</f>
        <v>LVFD-40</v>
      </c>
      <c r="J5370" s="329" t="str">
        <f ca="1">IFERROR(VLOOKUP(ROWS($J$2:J5370),$A$2:$B$7000,2,0),"")</f>
        <v>PCD-4-8-38DC</v>
      </c>
    </row>
    <row r="5371" spans="1:10">
      <c r="A5371" s="330">
        <f ca="1">IF(ISNUMBER(SEARCH($L$2,[1]Database!$A5371)),MAX($A$1:A5370)+1,0)</f>
        <v>5366</v>
      </c>
      <c r="B5371" s="625" t="str">
        <f>[1]Database!$A5371</f>
        <v>ERK-RR40</v>
      </c>
      <c r="J5371" s="329" t="str">
        <f ca="1">IFERROR(VLOOKUP(ROWS($J$2:J5371),$A$2:$B$7000,2,0),"")</f>
        <v>PCD-4-4-51SC</v>
      </c>
    </row>
    <row r="5372" spans="1:10">
      <c r="A5372" s="330">
        <f ca="1">IF(ISNUMBER(SEARCH($L$2,[1]Database!$A5372)),MAX($A$1:A5371)+1,0)</f>
        <v>5367</v>
      </c>
      <c r="B5372" s="625" t="str">
        <f>[1]Database!$A5372</f>
        <v>EGR-RR40</v>
      </c>
      <c r="J5372" s="329" t="str">
        <f ca="1">IFERROR(VLOOKUP(ROWS($J$2:J5372),$A$2:$B$7000,2,0),"")</f>
        <v>PCD-4-4-45SC</v>
      </c>
    </row>
    <row r="5373" spans="1:10">
      <c r="A5373" s="330">
        <f ca="1">IF(ISNUMBER(SEARCH($L$2,[1]Database!$A5373)),MAX($A$1:A5372)+1,0)</f>
        <v>5368</v>
      </c>
      <c r="B5373" s="625" t="str">
        <f>[1]Database!$A5373</f>
        <v>PCD-4-8-51DC</v>
      </c>
      <c r="J5373" s="329" t="str">
        <f ca="1">IFERROR(VLOOKUP(ROWS($J$2:J5373),$A$2:$B$7000,2,0),"")</f>
        <v>PCD-4-8-45DC</v>
      </c>
    </row>
    <row r="5374" spans="1:10">
      <c r="A5374" s="330">
        <f ca="1">IF(ISNUMBER(SEARCH($L$2,[1]Database!$A5374)),MAX($A$1:A5373)+1,0)</f>
        <v>5369</v>
      </c>
      <c r="B5374" s="625" t="str">
        <f>[1]Database!$A5374</f>
        <v>PCD-4-8-38DC</v>
      </c>
      <c r="J5374" s="329" t="str">
        <f ca="1">IFERROR(VLOOKUP(ROWS($J$2:J5374),$A$2:$B$7000,2,0),"")</f>
        <v>PCD-4-4-38SC</v>
      </c>
    </row>
    <row r="5375" spans="1:10">
      <c r="A5375" s="330">
        <f ca="1">IF(ISNUMBER(SEARCH($L$2,[1]Database!$A5375)),MAX($A$1:A5374)+1,0)</f>
        <v>5370</v>
      </c>
      <c r="B5375" s="625" t="str">
        <f>[1]Database!$A5375</f>
        <v>PCD-4-4-51SC</v>
      </c>
      <c r="J5375" s="329" t="str">
        <f ca="1">IFERROR(VLOOKUP(ROWS($J$2:J5375),$A$2:$B$7000,2,0),"")</f>
        <v>GK4</v>
      </c>
    </row>
    <row r="5376" spans="1:10">
      <c r="A5376" s="330">
        <f ca="1">IF(ISNUMBER(SEARCH($L$2,[1]Database!$A5376)),MAX($A$1:A5375)+1,0)</f>
        <v>5371</v>
      </c>
      <c r="B5376" s="625" t="str">
        <f>[1]Database!$A5376</f>
        <v>PCD-4-4-45SC</v>
      </c>
      <c r="J5376" s="329" t="str">
        <f ca="1">IFERROR(VLOOKUP(ROWS($J$2:J5376),$A$2:$B$7000,2,0),"")</f>
        <v>GK-4G</v>
      </c>
    </row>
    <row r="5377" spans="1:10">
      <c r="A5377" s="330">
        <f ca="1">IF(ISNUMBER(SEARCH($L$2,[1]Database!$A5377)),MAX($A$1:A5376)+1,0)</f>
        <v>5372</v>
      </c>
      <c r="B5377" s="625" t="str">
        <f>[1]Database!$A5377</f>
        <v>PCD-4-8-45DC</v>
      </c>
      <c r="J5377" s="329" t="str">
        <f ca="1">IFERROR(VLOOKUP(ROWS($J$2:J5377),$A$2:$B$7000,2,0),"")</f>
        <v>KO-CRD-FAN</v>
      </c>
    </row>
    <row r="5378" spans="1:10">
      <c r="A5378" s="330">
        <f ca="1">IF(ISNUMBER(SEARCH($L$2,[1]Database!$A5378)),MAX($A$1:A5377)+1,0)</f>
        <v>5373</v>
      </c>
      <c r="B5378" s="625" t="str">
        <f>[1]Database!$A5378</f>
        <v>PCD-4-4-38SC</v>
      </c>
      <c r="J5378" s="329" t="str">
        <f ca="1">IFERROR(VLOOKUP(ROWS($J$2:J5378),$A$2:$B$7000,2,0),"")</f>
        <v>CC-44-423</v>
      </c>
    </row>
    <row r="5379" spans="1:10">
      <c r="A5379" s="330">
        <f ca="1">IF(ISNUMBER(SEARCH($L$2,[1]Database!$A5379)),MAX($A$1:A5378)+1,0)</f>
        <v>5374</v>
      </c>
      <c r="B5379" s="625" t="str">
        <f>[1]Database!$A5379</f>
        <v>GK4</v>
      </c>
      <c r="J5379" s="329" t="str">
        <f ca="1">IFERROR(VLOOKUP(ROWS($J$2:J5379),$A$2:$B$7000,2,0),"")</f>
        <v>CWR-26-36VD4</v>
      </c>
    </row>
    <row r="5380" spans="1:10">
      <c r="A5380" s="330">
        <f ca="1">IF(ISNUMBER(SEARCH($L$2,[1]Database!$A5380)),MAX($A$1:A5379)+1,0)</f>
        <v>5375</v>
      </c>
      <c r="B5380" s="625" t="str">
        <f>[1]Database!$A5380</f>
        <v>GK-4G</v>
      </c>
      <c r="J5380" s="329" t="str">
        <f ca="1">IFERROR(VLOOKUP(ROWS($J$2:J5380),$A$2:$B$7000,2,0),"")</f>
        <v>CWR-26-32VD</v>
      </c>
    </row>
    <row r="5381" spans="1:10">
      <c r="A5381" s="330">
        <f ca="1">IF(ISNUMBER(SEARCH($L$2,[1]Database!$A5381)),MAX($A$1:A5380)+1,0)</f>
        <v>5376</v>
      </c>
      <c r="B5381" s="625" t="str">
        <f>[1]Database!$A5381</f>
        <v>KO-CRD-FAN</v>
      </c>
      <c r="J5381" s="329" t="str">
        <f ca="1">IFERROR(VLOOKUP(ROWS($J$2:J5381),$A$2:$B$7000,2,0),"")</f>
        <v>CWR-26-30VD4</v>
      </c>
    </row>
    <row r="5382" spans="1:10">
      <c r="A5382" s="330">
        <f ca="1">IF(ISNUMBER(SEARCH($L$2,[1]Database!$A5382)),MAX($A$1:A5381)+1,0)</f>
        <v>5377</v>
      </c>
      <c r="B5382" s="625" t="str">
        <f>[1]Database!$A5382</f>
        <v>CC-44-423</v>
      </c>
      <c r="J5382" s="329" t="str">
        <f ca="1">IFERROR(VLOOKUP(ROWS($J$2:J5382),$A$2:$B$7000,2,0),"")</f>
        <v>CWR-26-26VD4</v>
      </c>
    </row>
    <row r="5383" spans="1:10">
      <c r="A5383" s="330">
        <f ca="1">IF(ISNUMBER(SEARCH($L$2,[1]Database!$A5383)),MAX($A$1:A5382)+1,0)</f>
        <v>5378</v>
      </c>
      <c r="B5383" s="625" t="str">
        <f>[1]Database!$A5383</f>
        <v>CWR-26-36VD4</v>
      </c>
      <c r="J5383" s="329" t="str">
        <f ca="1">IFERROR(VLOOKUP(ROWS($J$2:J5383),$A$2:$B$7000,2,0),"")</f>
        <v>CWR-26-26VD</v>
      </c>
    </row>
    <row r="5384" spans="1:10">
      <c r="A5384" s="330">
        <f ca="1">IF(ISNUMBER(SEARCH($L$2,[1]Database!$A5384)),MAX($A$1:A5383)+1,0)</f>
        <v>5379</v>
      </c>
      <c r="B5384" s="625" t="str">
        <f>[1]Database!$A5384</f>
        <v>CWR-26-32VD</v>
      </c>
      <c r="J5384" s="329" t="str">
        <f ca="1">IFERROR(VLOOKUP(ROWS($J$2:J5384),$A$2:$B$7000,2,0),"")</f>
        <v>CWR-26-22VD</v>
      </c>
    </row>
    <row r="5385" spans="1:10">
      <c r="A5385" s="330">
        <f ca="1">IF(ISNUMBER(SEARCH($L$2,[1]Database!$A5385)),MAX($A$1:A5384)+1,0)</f>
        <v>5380</v>
      </c>
      <c r="B5385" s="625" t="str">
        <f>[1]Database!$A5385</f>
        <v>CWR-26-30VD4</v>
      </c>
      <c r="J5385" s="329" t="str">
        <f ca="1">IFERROR(VLOOKUP(ROWS($J$2:J5385),$A$2:$B$7000,2,0),"")</f>
        <v>CWR-26-21VD4</v>
      </c>
    </row>
    <row r="5386" spans="1:10">
      <c r="A5386" s="330">
        <f ca="1">IF(ISNUMBER(SEARCH($L$2,[1]Database!$A5386)),MAX($A$1:A5385)+1,0)</f>
        <v>5381</v>
      </c>
      <c r="B5386" s="625" t="str">
        <f>[1]Database!$A5386</f>
        <v>CWR-26-26VD4</v>
      </c>
      <c r="J5386" s="329" t="str">
        <f ca="1">IFERROR(VLOOKUP(ROWS($J$2:J5386),$A$2:$B$7000,2,0),"")</f>
        <v>CWR-26-17VD</v>
      </c>
    </row>
    <row r="5387" spans="1:10">
      <c r="A5387" s="330">
        <f ca="1">IF(ISNUMBER(SEARCH($L$2,[1]Database!$A5387)),MAX($A$1:A5386)+1,0)</f>
        <v>5382</v>
      </c>
      <c r="B5387" s="625" t="str">
        <f>[1]Database!$A5387</f>
        <v>CWR-26-26VD</v>
      </c>
      <c r="J5387" s="329" t="str">
        <f ca="1">IFERROR(VLOOKUP(ROWS($J$2:J5387),$A$2:$B$7000,2,0),"")</f>
        <v>CWR-26-36SD4</v>
      </c>
    </row>
    <row r="5388" spans="1:10">
      <c r="A5388" s="330">
        <f ca="1">IF(ISNUMBER(SEARCH($L$2,[1]Database!$A5388)),MAX($A$1:A5387)+1,0)</f>
        <v>5383</v>
      </c>
      <c r="B5388" s="625" t="str">
        <f>[1]Database!$A5388</f>
        <v>CWR-26-22VD</v>
      </c>
      <c r="J5388" s="329" t="str">
        <f ca="1">IFERROR(VLOOKUP(ROWS($J$2:J5388),$A$2:$B$7000,2,0),"")</f>
        <v>CWR-26-32SD</v>
      </c>
    </row>
    <row r="5389" spans="1:10">
      <c r="A5389" s="330">
        <f ca="1">IF(ISNUMBER(SEARCH($L$2,[1]Database!$A5389)),MAX($A$1:A5388)+1,0)</f>
        <v>5384</v>
      </c>
      <c r="B5389" s="625" t="str">
        <f>[1]Database!$A5389</f>
        <v>CWR-26-21VD4</v>
      </c>
      <c r="J5389" s="329" t="str">
        <f ca="1">IFERROR(VLOOKUP(ROWS($J$2:J5389),$A$2:$B$7000,2,0),"")</f>
        <v>CWR-26-30SD4</v>
      </c>
    </row>
    <row r="5390" spans="1:10">
      <c r="A5390" s="330">
        <f ca="1">IF(ISNUMBER(SEARCH($L$2,[1]Database!$A5390)),MAX($A$1:A5389)+1,0)</f>
        <v>5385</v>
      </c>
      <c r="B5390" s="625" t="str">
        <f>[1]Database!$A5390</f>
        <v>CWR-26-17VD</v>
      </c>
      <c r="J5390" s="329" t="str">
        <f ca="1">IFERROR(VLOOKUP(ROWS($J$2:J5390),$A$2:$B$7000,2,0),"")</f>
        <v>CWR-26-26SD4</v>
      </c>
    </row>
    <row r="5391" spans="1:10">
      <c r="A5391" s="330">
        <f ca="1">IF(ISNUMBER(SEARCH($L$2,[1]Database!$A5391)),MAX($A$1:A5390)+1,0)</f>
        <v>5386</v>
      </c>
      <c r="B5391" s="625" t="str">
        <f>[1]Database!$A5391</f>
        <v>CWR-26-36SD4</v>
      </c>
      <c r="J5391" s="329" t="str">
        <f ca="1">IFERROR(VLOOKUP(ROWS($J$2:J5391),$A$2:$B$7000,2,0),"")</f>
        <v>CWR-26-26SD</v>
      </c>
    </row>
    <row r="5392" spans="1:10">
      <c r="A5392" s="330">
        <f ca="1">IF(ISNUMBER(SEARCH($L$2,[1]Database!$A5392)),MAX($A$1:A5391)+1,0)</f>
        <v>5387</v>
      </c>
      <c r="B5392" s="625" t="str">
        <f>[1]Database!$A5392</f>
        <v>CWR-26-32SD</v>
      </c>
      <c r="J5392" s="329" t="str">
        <f ca="1">IFERROR(VLOOKUP(ROWS($J$2:J5392),$A$2:$B$7000,2,0),"")</f>
        <v>CWR-26-22SD</v>
      </c>
    </row>
    <row r="5393" spans="1:10">
      <c r="A5393" s="330">
        <f ca="1">IF(ISNUMBER(SEARCH($L$2,[1]Database!$A5393)),MAX($A$1:A5392)+1,0)</f>
        <v>5388</v>
      </c>
      <c r="B5393" s="625" t="str">
        <f>[1]Database!$A5393</f>
        <v>CWR-26-30SD4</v>
      </c>
      <c r="J5393" s="329" t="str">
        <f ca="1">IFERROR(VLOOKUP(ROWS($J$2:J5393),$A$2:$B$7000,2,0),"")</f>
        <v>CWR-26-21SD4</v>
      </c>
    </row>
    <row r="5394" spans="1:10">
      <c r="A5394" s="330">
        <f ca="1">IF(ISNUMBER(SEARCH($L$2,[1]Database!$A5394)),MAX($A$1:A5393)+1,0)</f>
        <v>5389</v>
      </c>
      <c r="B5394" s="625" t="str">
        <f>[1]Database!$A5394</f>
        <v>CWR-26-26SD4</v>
      </c>
      <c r="J5394" s="329" t="str">
        <f ca="1">IFERROR(VLOOKUP(ROWS($J$2:J5394),$A$2:$B$7000,2,0),"")</f>
        <v>CWR-26-17SD</v>
      </c>
    </row>
    <row r="5395" spans="1:10">
      <c r="A5395" s="330">
        <f ca="1">IF(ISNUMBER(SEARCH($L$2,[1]Database!$A5395)),MAX($A$1:A5394)+1,0)</f>
        <v>5390</v>
      </c>
      <c r="B5395" s="625" t="str">
        <f>[1]Database!$A5395</f>
        <v>CWR-26-26SD</v>
      </c>
      <c r="J5395" s="329" t="str">
        <f ca="1">IFERROR(VLOOKUP(ROWS($J$2:J5395),$A$2:$B$7000,2,0),"")</f>
        <v>CWR-26-36PD4</v>
      </c>
    </row>
    <row r="5396" spans="1:10">
      <c r="A5396" s="330">
        <f ca="1">IF(ISNUMBER(SEARCH($L$2,[1]Database!$A5396)),MAX($A$1:A5395)+1,0)</f>
        <v>5391</v>
      </c>
      <c r="B5396" s="625" t="str">
        <f>[1]Database!$A5396</f>
        <v>CWR-26-22SD</v>
      </c>
      <c r="J5396" s="329" t="str">
        <f ca="1">IFERROR(VLOOKUP(ROWS($J$2:J5396),$A$2:$B$7000,2,0),"")</f>
        <v>CWR-26-32PD</v>
      </c>
    </row>
    <row r="5397" spans="1:10">
      <c r="A5397" s="330">
        <f ca="1">IF(ISNUMBER(SEARCH($L$2,[1]Database!$A5397)),MAX($A$1:A5396)+1,0)</f>
        <v>5392</v>
      </c>
      <c r="B5397" s="625" t="str">
        <f>[1]Database!$A5397</f>
        <v>CWR-26-21SD4</v>
      </c>
      <c r="J5397" s="329" t="str">
        <f ca="1">IFERROR(VLOOKUP(ROWS($J$2:J5397),$A$2:$B$7000,2,0),"")</f>
        <v>CWR-26-30PD4</v>
      </c>
    </row>
    <row r="5398" spans="1:10">
      <c r="A5398" s="330">
        <f ca="1">IF(ISNUMBER(SEARCH($L$2,[1]Database!$A5398)),MAX($A$1:A5397)+1,0)</f>
        <v>5393</v>
      </c>
      <c r="B5398" s="625" t="str">
        <f>[1]Database!$A5398</f>
        <v>CWR-26-17SD</v>
      </c>
      <c r="J5398" s="329" t="str">
        <f ca="1">IFERROR(VLOOKUP(ROWS($J$2:J5398),$A$2:$B$7000,2,0),"")</f>
        <v>CWR-26-26PD4</v>
      </c>
    </row>
    <row r="5399" spans="1:10">
      <c r="A5399" s="330">
        <f ca="1">IF(ISNUMBER(SEARCH($L$2,[1]Database!$A5399)),MAX($A$1:A5398)+1,0)</f>
        <v>5394</v>
      </c>
      <c r="B5399" s="625" t="str">
        <f>[1]Database!$A5399</f>
        <v>CWR-26-36PD4</v>
      </c>
      <c r="J5399" s="329" t="str">
        <f ca="1">IFERROR(VLOOKUP(ROWS($J$2:J5399),$A$2:$B$7000,2,0),"")</f>
        <v>CWR-26-26PD</v>
      </c>
    </row>
    <row r="5400" spans="1:10">
      <c r="A5400" s="330">
        <f ca="1">IF(ISNUMBER(SEARCH($L$2,[1]Database!$A5400)),MAX($A$1:A5399)+1,0)</f>
        <v>5395</v>
      </c>
      <c r="B5400" s="625" t="str">
        <f>[1]Database!$A5400</f>
        <v>CWR-26-32PD</v>
      </c>
      <c r="J5400" s="329" t="str">
        <f ca="1">IFERROR(VLOOKUP(ROWS($J$2:J5400),$A$2:$B$7000,2,0),"")</f>
        <v>CWR-26-22PD</v>
      </c>
    </row>
    <row r="5401" spans="1:10">
      <c r="A5401" s="330">
        <f ca="1">IF(ISNUMBER(SEARCH($L$2,[1]Database!$A5401)),MAX($A$1:A5400)+1,0)</f>
        <v>5396</v>
      </c>
      <c r="B5401" s="625" t="str">
        <f>[1]Database!$A5401</f>
        <v>CWR-26-30PD4</v>
      </c>
      <c r="J5401" s="329" t="str">
        <f ca="1">IFERROR(VLOOKUP(ROWS($J$2:J5401),$A$2:$B$7000,2,0),"")</f>
        <v>CWR-26-21PD4</v>
      </c>
    </row>
    <row r="5402" spans="1:10">
      <c r="A5402" s="330">
        <f ca="1">IF(ISNUMBER(SEARCH($L$2,[1]Database!$A5402)),MAX($A$1:A5401)+1,0)</f>
        <v>5397</v>
      </c>
      <c r="B5402" s="625" t="str">
        <f>[1]Database!$A5402</f>
        <v>CWR-26-26PD4</v>
      </c>
      <c r="J5402" s="329" t="str">
        <f ca="1">IFERROR(VLOOKUP(ROWS($J$2:J5402),$A$2:$B$7000,2,0),"")</f>
        <v>CWR-26-17PD</v>
      </c>
    </row>
    <row r="5403" spans="1:10">
      <c r="A5403" s="330">
        <f ca="1">IF(ISNUMBER(SEARCH($L$2,[1]Database!$A5403)),MAX($A$1:A5402)+1,0)</f>
        <v>5398</v>
      </c>
      <c r="B5403" s="625" t="str">
        <f>[1]Database!$A5403</f>
        <v>CWR-26-26PD</v>
      </c>
      <c r="J5403" s="329" t="str">
        <f ca="1">IFERROR(VLOOKUP(ROWS($J$2:J5403),$A$2:$B$7000,2,0),"")</f>
        <v>MW-4QFT-FC</v>
      </c>
    </row>
    <row r="5404" spans="1:10">
      <c r="A5404" s="330">
        <f ca="1">IF(ISNUMBER(SEARCH($L$2,[1]Database!$A5404)),MAX($A$1:A5403)+1,0)</f>
        <v>5399</v>
      </c>
      <c r="B5404" s="625" t="str">
        <f>[1]Database!$A5404</f>
        <v>CWR-26-22PD</v>
      </c>
      <c r="J5404" s="329" t="str">
        <f ca="1">IFERROR(VLOOKUP(ROWS($J$2:J5404),$A$2:$B$7000,2,0),"")</f>
        <v>ERK-4QFT-FC</v>
      </c>
    </row>
    <row r="5405" spans="1:10">
      <c r="A5405" s="330">
        <f ca="1">IF(ISNUMBER(SEARCH($L$2,[1]Database!$A5405)),MAX($A$1:A5404)+1,0)</f>
        <v>5400</v>
      </c>
      <c r="B5405" s="625" t="str">
        <f>[1]Database!$A5405</f>
        <v>CWR-26-21PD4</v>
      </c>
      <c r="J5405" s="329" t="str">
        <f ca="1">IFERROR(VLOOKUP(ROWS($J$2:J5405),$A$2:$B$7000,2,0),"")</f>
        <v>IEC-6X4</v>
      </c>
    </row>
    <row r="5406" spans="1:10">
      <c r="A5406" s="330">
        <f ca="1">IF(ISNUMBER(SEARCH($L$2,[1]Database!$A5406)),MAX($A$1:A5405)+1,0)</f>
        <v>5401</v>
      </c>
      <c r="B5406" s="625" t="str">
        <f>[1]Database!$A5406</f>
        <v>CWR-26-17PD</v>
      </c>
      <c r="J5406" s="329" t="str">
        <f ca="1">IFERROR(VLOOKUP(ROWS($J$2:J5406),$A$2:$B$7000,2,0),"")</f>
        <v>IEC-36X4</v>
      </c>
    </row>
    <row r="5407" spans="1:10">
      <c r="A5407" s="330">
        <f ca="1">IF(ISNUMBER(SEARCH($L$2,[1]Database!$A5407)),MAX($A$1:A5406)+1,0)</f>
        <v>5402</v>
      </c>
      <c r="B5407" s="625" t="str">
        <f>[1]Database!$A5407</f>
        <v>MW-4QFT-FC</v>
      </c>
      <c r="J5407" s="329" t="str">
        <f ca="1">IFERROR(VLOOKUP(ROWS($J$2:J5407),$A$2:$B$7000,2,0),"")</f>
        <v>IEC-24X4</v>
      </c>
    </row>
    <row r="5408" spans="1:10">
      <c r="A5408" s="330">
        <f ca="1">IF(ISNUMBER(SEARCH($L$2,[1]Database!$A5408)),MAX($A$1:A5407)+1,0)</f>
        <v>5403</v>
      </c>
      <c r="B5408" s="625" t="str">
        <f>[1]Database!$A5408</f>
        <v>ERK-4QFT-FC</v>
      </c>
      <c r="J5408" s="329" t="str">
        <f ca="1">IFERROR(VLOOKUP(ROWS($J$2:J5408),$A$2:$B$7000,2,0),"")</f>
        <v>IEC-18X4</v>
      </c>
    </row>
    <row r="5409" spans="1:10">
      <c r="A5409" s="330">
        <f ca="1">IF(ISNUMBER(SEARCH($L$2,[1]Database!$A5409)),MAX($A$1:A5408)+1,0)</f>
        <v>5404</v>
      </c>
      <c r="B5409" s="625" t="str">
        <f>[1]Database!$A5409</f>
        <v>IEC-6X4</v>
      </c>
      <c r="J5409" s="329" t="str">
        <f ca="1">IFERROR(VLOOKUP(ROWS($J$2:J5409),$A$2:$B$7000,2,0),"")</f>
        <v>IEC-12X4</v>
      </c>
    </row>
    <row r="5410" spans="1:10">
      <c r="A5410" s="330">
        <f ca="1">IF(ISNUMBER(SEARCH($L$2,[1]Database!$A5410)),MAX($A$1:A5409)+1,0)</f>
        <v>5405</v>
      </c>
      <c r="B5410" s="625" t="str">
        <f>[1]Database!$A5410</f>
        <v>IEC-36X4</v>
      </c>
      <c r="J5410" s="329" t="str">
        <f ca="1">IFERROR(VLOOKUP(ROWS($J$2:J5410),$A$2:$B$7000,2,0),"")</f>
        <v>LACE-23-OWP</v>
      </c>
    </row>
    <row r="5411" spans="1:10">
      <c r="A5411" s="330">
        <f ca="1">IF(ISNUMBER(SEARCH($L$2,[1]Database!$A5411)),MAX($A$1:A5410)+1,0)</f>
        <v>5406</v>
      </c>
      <c r="B5411" s="625" t="str">
        <f>[1]Database!$A5411</f>
        <v>IEC-24X4</v>
      </c>
      <c r="J5411" s="329" t="str">
        <f ca="1">IFERROR(VLOOKUP(ROWS($J$2:J5411),$A$2:$B$7000,2,0),"")</f>
        <v>LACE-13-OWP</v>
      </c>
    </row>
    <row r="5412" spans="1:10">
      <c r="A5412" s="330">
        <f ca="1">IF(ISNUMBER(SEARCH($L$2,[1]Database!$A5412)),MAX($A$1:A5411)+1,0)</f>
        <v>5407</v>
      </c>
      <c r="B5412" s="625" t="str">
        <f>[1]Database!$A5412</f>
        <v>IEC-18X4</v>
      </c>
      <c r="J5412" s="329" t="str">
        <f ca="1">IFERROR(VLOOKUP(ROWS($J$2:J5412),$A$2:$B$7000,2,0),"")</f>
        <v>MW-4FT</v>
      </c>
    </row>
    <row r="5413" spans="1:10">
      <c r="A5413" s="330">
        <f ca="1">IF(ISNUMBER(SEARCH($L$2,[1]Database!$A5413)),MAX($A$1:A5412)+1,0)</f>
        <v>5408</v>
      </c>
      <c r="B5413" s="625" t="str">
        <f>[1]Database!$A5413</f>
        <v>IEC-12X4</v>
      </c>
      <c r="J5413" s="329" t="str">
        <f ca="1">IFERROR(VLOOKUP(ROWS($J$2:J5413),$A$2:$B$7000,2,0),"")</f>
        <v>FAN</v>
      </c>
    </row>
    <row r="5414" spans="1:10">
      <c r="A5414" s="330">
        <f ca="1">IF(ISNUMBER(SEARCH($L$2,[1]Database!$A5414)),MAX($A$1:A5413)+1,0)</f>
        <v>5409</v>
      </c>
      <c r="B5414" s="625" t="str">
        <f>[1]Database!$A5414</f>
        <v>LACE-23-OWP</v>
      </c>
      <c r="J5414" s="329" t="str">
        <f ca="1">IFERROR(VLOOKUP(ROWS($J$2:J5414),$A$2:$B$7000,2,0),"")</f>
        <v>QFAN</v>
      </c>
    </row>
    <row r="5415" spans="1:10">
      <c r="A5415" s="330">
        <f ca="1">IF(ISNUMBER(SEARCH($L$2,[1]Database!$A5415)),MAX($A$1:A5414)+1,0)</f>
        <v>5410</v>
      </c>
      <c r="B5415" s="625" t="str">
        <f>[1]Database!$A5415</f>
        <v>LACE-13-OWP</v>
      </c>
      <c r="J5415" s="329" t="str">
        <f ca="1">IFERROR(VLOOKUP(ROWS($J$2:J5415),$A$2:$B$7000,2,0),"")</f>
        <v>GUARD</v>
      </c>
    </row>
    <row r="5416" spans="1:10">
      <c r="A5416" s="330">
        <f ca="1">IF(ISNUMBER(SEARCH($L$2,[1]Database!$A5416)),MAX($A$1:A5415)+1,0)</f>
        <v>5411</v>
      </c>
      <c r="B5416" s="625" t="str">
        <f>[1]Database!$A5416</f>
        <v>MW-4FT</v>
      </c>
      <c r="J5416" s="329" t="str">
        <f ca="1">IFERROR(VLOOKUP(ROWS($J$2:J5416),$A$2:$B$7000,2,0),"")</f>
        <v>SRSR-4-30</v>
      </c>
    </row>
    <row r="5417" spans="1:10">
      <c r="A5417" s="330">
        <f ca="1">IF(ISNUMBER(SEARCH($L$2,[1]Database!$A5417)),MAX($A$1:A5416)+1,0)</f>
        <v>5412</v>
      </c>
      <c r="B5417" s="625" t="str">
        <f>[1]Database!$A5417</f>
        <v>FAN</v>
      </c>
      <c r="J5417" s="329" t="str">
        <f ca="1">IFERROR(VLOOKUP(ROWS($J$2:J5417),$A$2:$B$7000,2,0),"")</f>
        <v>SRSR-4-29</v>
      </c>
    </row>
    <row r="5418" spans="1:10">
      <c r="A5418" s="330">
        <f ca="1">IF(ISNUMBER(SEARCH($L$2,[1]Database!$A5418)),MAX($A$1:A5417)+1,0)</f>
        <v>5413</v>
      </c>
      <c r="B5418" s="625" t="str">
        <f>[1]Database!$A5418</f>
        <v>QFAN</v>
      </c>
      <c r="J5418" s="329" t="str">
        <f ca="1">IFERROR(VLOOKUP(ROWS($J$2:J5418),$A$2:$B$7000,2,0),"")</f>
        <v>SRSR-4-28</v>
      </c>
    </row>
    <row r="5419" spans="1:10">
      <c r="A5419" s="330">
        <f ca="1">IF(ISNUMBER(SEARCH($L$2,[1]Database!$A5419)),MAX($A$1:A5418)+1,0)</f>
        <v>5414</v>
      </c>
      <c r="B5419" s="625" t="str">
        <f>[1]Database!$A5419</f>
        <v>GUARD</v>
      </c>
      <c r="J5419" s="329" t="str">
        <f ca="1">IFERROR(VLOOKUP(ROWS($J$2:J5419),$A$2:$B$7000,2,0),"")</f>
        <v>SRSR-4-27</v>
      </c>
    </row>
    <row r="5420" spans="1:10">
      <c r="A5420" s="330">
        <f ca="1">IF(ISNUMBER(SEARCH($L$2,[1]Database!$A5420)),MAX($A$1:A5419)+1,0)</f>
        <v>5415</v>
      </c>
      <c r="B5420" s="625" t="str">
        <f>[1]Database!$A5420</f>
        <v>SRSR-4-30</v>
      </c>
      <c r="J5420" s="329" t="str">
        <f ca="1">IFERROR(VLOOKUP(ROWS($J$2:J5420),$A$2:$B$7000,2,0),"")</f>
        <v>SRSR-4-26</v>
      </c>
    </row>
    <row r="5421" spans="1:10">
      <c r="A5421" s="330">
        <f ca="1">IF(ISNUMBER(SEARCH($L$2,[1]Database!$A5421)),MAX($A$1:A5420)+1,0)</f>
        <v>5416</v>
      </c>
      <c r="B5421" s="625" t="str">
        <f>[1]Database!$A5421</f>
        <v>SRSR-4-29</v>
      </c>
      <c r="J5421" s="329" t="str">
        <f ca="1">IFERROR(VLOOKUP(ROWS($J$2:J5421),$A$2:$B$7000,2,0),"")</f>
        <v>SRSR-4-25</v>
      </c>
    </row>
    <row r="5422" spans="1:10">
      <c r="A5422" s="330">
        <f ca="1">IF(ISNUMBER(SEARCH($L$2,[1]Database!$A5422)),MAX($A$1:A5421)+1,0)</f>
        <v>5417</v>
      </c>
      <c r="B5422" s="625" t="str">
        <f>[1]Database!$A5422</f>
        <v>SRSR-4-28</v>
      </c>
      <c r="J5422" s="329" t="str">
        <f ca="1">IFERROR(VLOOKUP(ROWS($J$2:J5422),$A$2:$B$7000,2,0),"")</f>
        <v>SRSR-4-24</v>
      </c>
    </row>
    <row r="5423" spans="1:10">
      <c r="A5423" s="330">
        <f ca="1">IF(ISNUMBER(SEARCH($L$2,[1]Database!$A5423)),MAX($A$1:A5422)+1,0)</f>
        <v>5418</v>
      </c>
      <c r="B5423" s="625" t="str">
        <f>[1]Database!$A5423</f>
        <v>SRSR-4-27</v>
      </c>
      <c r="J5423" s="329" t="str">
        <f ca="1">IFERROR(VLOOKUP(ROWS($J$2:J5423),$A$2:$B$7000,2,0),"")</f>
        <v>SRSR-4-23</v>
      </c>
    </row>
    <row r="5424" spans="1:10">
      <c r="A5424" s="330">
        <f ca="1">IF(ISNUMBER(SEARCH($L$2,[1]Database!$A5424)),MAX($A$1:A5423)+1,0)</f>
        <v>5419</v>
      </c>
      <c r="B5424" s="625" t="str">
        <f>[1]Database!$A5424</f>
        <v>SRSR-4-26</v>
      </c>
      <c r="J5424" s="329" t="str">
        <f ca="1">IFERROR(VLOOKUP(ROWS($J$2:J5424),$A$2:$B$7000,2,0),"")</f>
        <v>SRSR-4-22</v>
      </c>
    </row>
    <row r="5425" spans="1:10">
      <c r="A5425" s="330">
        <f ca="1">IF(ISNUMBER(SEARCH($L$2,[1]Database!$A5425)),MAX($A$1:A5424)+1,0)</f>
        <v>5420</v>
      </c>
      <c r="B5425" s="625" t="str">
        <f>[1]Database!$A5425</f>
        <v>SRSR-4-25</v>
      </c>
      <c r="J5425" s="329" t="str">
        <f ca="1">IFERROR(VLOOKUP(ROWS($J$2:J5425),$A$2:$B$7000,2,0),"")</f>
        <v>SRSR-4-21</v>
      </c>
    </row>
    <row r="5426" spans="1:10">
      <c r="A5426" s="330">
        <f ca="1">IF(ISNUMBER(SEARCH($L$2,[1]Database!$A5426)),MAX($A$1:A5425)+1,0)</f>
        <v>5421</v>
      </c>
      <c r="B5426" s="625" t="str">
        <f>[1]Database!$A5426</f>
        <v>SRSR-4-24</v>
      </c>
      <c r="J5426" s="329" t="str">
        <f ca="1">IFERROR(VLOOKUP(ROWS($J$2:J5426),$A$2:$B$7000,2,0),"")</f>
        <v>SRSR-4-20</v>
      </c>
    </row>
    <row r="5427" spans="1:10">
      <c r="A5427" s="330">
        <f ca="1">IF(ISNUMBER(SEARCH($L$2,[1]Database!$A5427)),MAX($A$1:A5426)+1,0)</f>
        <v>5422</v>
      </c>
      <c r="B5427" s="625" t="str">
        <f>[1]Database!$A5427</f>
        <v>SRSR-4-23</v>
      </c>
      <c r="J5427" s="329" t="str">
        <f ca="1">IFERROR(VLOOKUP(ROWS($J$2:J5427),$A$2:$B$7000,2,0),"")</f>
        <v>SRSR-4-19</v>
      </c>
    </row>
    <row r="5428" spans="1:10">
      <c r="A5428" s="330">
        <f ca="1">IF(ISNUMBER(SEARCH($L$2,[1]Database!$A5428)),MAX($A$1:A5427)+1,0)</f>
        <v>5423</v>
      </c>
      <c r="B5428" s="625" t="str">
        <f>[1]Database!$A5428</f>
        <v>SRSR-4-22</v>
      </c>
      <c r="J5428" s="329" t="str">
        <f ca="1">IFERROR(VLOOKUP(ROWS($J$2:J5428),$A$2:$B$7000,2,0),"")</f>
        <v>SRSR-4-18</v>
      </c>
    </row>
    <row r="5429" spans="1:10">
      <c r="A5429" s="330">
        <f ca="1">IF(ISNUMBER(SEARCH($L$2,[1]Database!$A5429)),MAX($A$1:A5428)+1,0)</f>
        <v>5424</v>
      </c>
      <c r="B5429" s="625" t="str">
        <f>[1]Database!$A5429</f>
        <v>SRSR-4-21</v>
      </c>
      <c r="J5429" s="329" t="str">
        <f ca="1">IFERROR(VLOOKUP(ROWS($J$2:J5429),$A$2:$B$7000,2,0),"")</f>
        <v>SRSR-4-17</v>
      </c>
    </row>
    <row r="5430" spans="1:10">
      <c r="A5430" s="330">
        <f ca="1">IF(ISNUMBER(SEARCH($L$2,[1]Database!$A5430)),MAX($A$1:A5429)+1,0)</f>
        <v>5425</v>
      </c>
      <c r="B5430" s="625" t="str">
        <f>[1]Database!$A5430</f>
        <v>SRSR-4-20</v>
      </c>
      <c r="J5430" s="329" t="str">
        <f ca="1">IFERROR(VLOOKUP(ROWS($J$2:J5430),$A$2:$B$7000,2,0),"")</f>
        <v>SRSR-4-16</v>
      </c>
    </row>
    <row r="5431" spans="1:10">
      <c r="A5431" s="330">
        <f ca="1">IF(ISNUMBER(SEARCH($L$2,[1]Database!$A5431)),MAX($A$1:A5430)+1,0)</f>
        <v>5426</v>
      </c>
      <c r="B5431" s="625" t="str">
        <f>[1]Database!$A5431</f>
        <v>SRSR-4-19</v>
      </c>
      <c r="J5431" s="329" t="str">
        <f ca="1">IFERROR(VLOOKUP(ROWS($J$2:J5431),$A$2:$B$7000,2,0),"")</f>
        <v>SRSR-4-15</v>
      </c>
    </row>
    <row r="5432" spans="1:10">
      <c r="A5432" s="330">
        <f ca="1">IF(ISNUMBER(SEARCH($L$2,[1]Database!$A5432)),MAX($A$1:A5431)+1,0)</f>
        <v>5427</v>
      </c>
      <c r="B5432" s="625" t="str">
        <f>[1]Database!$A5432</f>
        <v>SRSR-4-18</v>
      </c>
      <c r="J5432" s="329" t="str">
        <f ca="1">IFERROR(VLOOKUP(ROWS($J$2:J5432),$A$2:$B$7000,2,0),"")</f>
        <v>SRSR-4-14</v>
      </c>
    </row>
    <row r="5433" spans="1:10">
      <c r="A5433" s="330">
        <f ca="1">IF(ISNUMBER(SEARCH($L$2,[1]Database!$A5433)),MAX($A$1:A5432)+1,0)</f>
        <v>5428</v>
      </c>
      <c r="B5433" s="625" t="str">
        <f>[1]Database!$A5433</f>
        <v>SRSR-4-17</v>
      </c>
      <c r="J5433" s="329" t="str">
        <f ca="1">IFERROR(VLOOKUP(ROWS($J$2:J5433),$A$2:$B$7000,2,0),"")</f>
        <v>SRSR-4-13</v>
      </c>
    </row>
    <row r="5434" spans="1:10">
      <c r="A5434" s="330">
        <f ca="1">IF(ISNUMBER(SEARCH($L$2,[1]Database!$A5434)),MAX($A$1:A5433)+1,0)</f>
        <v>5429</v>
      </c>
      <c r="B5434" s="625" t="str">
        <f>[1]Database!$A5434</f>
        <v>SRSR-4-16</v>
      </c>
      <c r="J5434" s="329" t="str">
        <f ca="1">IFERROR(VLOOKUP(ROWS($J$2:J5434),$A$2:$B$7000,2,0),"")</f>
        <v>SRSR-4-12</v>
      </c>
    </row>
    <row r="5435" spans="1:10">
      <c r="A5435" s="330">
        <f ca="1">IF(ISNUMBER(SEARCH($L$2,[1]Database!$A5435)),MAX($A$1:A5434)+1,0)</f>
        <v>5430</v>
      </c>
      <c r="B5435" s="625" t="str">
        <f>[1]Database!$A5435</f>
        <v>SRSR-4-15</v>
      </c>
      <c r="J5435" s="329" t="str">
        <f ca="1">IFERROR(VLOOKUP(ROWS($J$2:J5435),$A$2:$B$7000,2,0),"")</f>
        <v>SRS4-9</v>
      </c>
    </row>
    <row r="5436" spans="1:10">
      <c r="A5436" s="330">
        <f ca="1">IF(ISNUMBER(SEARCH($L$2,[1]Database!$A5436)),MAX($A$1:A5435)+1,0)</f>
        <v>5431</v>
      </c>
      <c r="B5436" s="625" t="str">
        <f>[1]Database!$A5436</f>
        <v>SRSR-4-14</v>
      </c>
      <c r="J5436" s="329" t="str">
        <f ca="1">IFERROR(VLOOKUP(ROWS($J$2:J5436),$A$2:$B$7000,2,0),"")</f>
        <v>SRS4-8</v>
      </c>
    </row>
    <row r="5437" spans="1:10">
      <c r="A5437" s="330">
        <f ca="1">IF(ISNUMBER(SEARCH($L$2,[1]Database!$A5437)),MAX($A$1:A5436)+1,0)</f>
        <v>5432</v>
      </c>
      <c r="B5437" s="625" t="str">
        <f>[1]Database!$A5437</f>
        <v>SRSR-4-13</v>
      </c>
      <c r="J5437" s="329" t="str">
        <f ca="1">IFERROR(VLOOKUP(ROWS($J$2:J5437),$A$2:$B$7000,2,0),"")</f>
        <v>SRS4-20</v>
      </c>
    </row>
    <row r="5438" spans="1:10">
      <c r="A5438" s="330">
        <f ca="1">IF(ISNUMBER(SEARCH($L$2,[1]Database!$A5438)),MAX($A$1:A5437)+1,0)</f>
        <v>5433</v>
      </c>
      <c r="B5438" s="625" t="str">
        <f>[1]Database!$A5438</f>
        <v>SRSR-4-12</v>
      </c>
      <c r="J5438" s="329" t="str">
        <f ca="1">IFERROR(VLOOKUP(ROWS($J$2:J5438),$A$2:$B$7000,2,0),"")</f>
        <v>SRS4-19</v>
      </c>
    </row>
    <row r="5439" spans="1:10">
      <c r="A5439" s="330">
        <f ca="1">IF(ISNUMBER(SEARCH($L$2,[1]Database!$A5439)),MAX($A$1:A5438)+1,0)</f>
        <v>5434</v>
      </c>
      <c r="B5439" s="625" t="str">
        <f>[1]Database!$A5439</f>
        <v>SRS4-9</v>
      </c>
      <c r="J5439" s="329" t="str">
        <f ca="1">IFERROR(VLOOKUP(ROWS($J$2:J5439),$A$2:$B$7000,2,0),"")</f>
        <v>SRS4-18</v>
      </c>
    </row>
    <row r="5440" spans="1:10">
      <c r="A5440" s="330">
        <f ca="1">IF(ISNUMBER(SEARCH($L$2,[1]Database!$A5440)),MAX($A$1:A5439)+1,0)</f>
        <v>5435</v>
      </c>
      <c r="B5440" s="625" t="str">
        <f>[1]Database!$A5440</f>
        <v>SRS4-8</v>
      </c>
      <c r="J5440" s="329" t="str">
        <f ca="1">IFERROR(VLOOKUP(ROWS($J$2:J5440),$A$2:$B$7000,2,0),"")</f>
        <v>SRS4-17</v>
      </c>
    </row>
    <row r="5441" spans="1:10">
      <c r="A5441" s="330">
        <f ca="1">IF(ISNUMBER(SEARCH($L$2,[1]Database!$A5441)),MAX($A$1:A5440)+1,0)</f>
        <v>5436</v>
      </c>
      <c r="B5441" s="625" t="str">
        <f>[1]Database!$A5441</f>
        <v>SRS4-20</v>
      </c>
      <c r="J5441" s="329" t="str">
        <f ca="1">IFERROR(VLOOKUP(ROWS($J$2:J5441),$A$2:$B$7000,2,0),"")</f>
        <v>SRS4-16</v>
      </c>
    </row>
    <row r="5442" spans="1:10">
      <c r="A5442" s="330">
        <f ca="1">IF(ISNUMBER(SEARCH($L$2,[1]Database!$A5442)),MAX($A$1:A5441)+1,0)</f>
        <v>5437</v>
      </c>
      <c r="B5442" s="625" t="str">
        <f>[1]Database!$A5442</f>
        <v>SRS4-19</v>
      </c>
      <c r="J5442" s="329" t="str">
        <f ca="1">IFERROR(VLOOKUP(ROWS($J$2:J5442),$A$2:$B$7000,2,0),"")</f>
        <v>SRS4-15</v>
      </c>
    </row>
    <row r="5443" spans="1:10">
      <c r="A5443" s="330">
        <f ca="1">IF(ISNUMBER(SEARCH($L$2,[1]Database!$A5443)),MAX($A$1:A5442)+1,0)</f>
        <v>5438</v>
      </c>
      <c r="B5443" s="625" t="str">
        <f>[1]Database!$A5443</f>
        <v>SRS4-18</v>
      </c>
      <c r="J5443" s="329" t="str">
        <f ca="1">IFERROR(VLOOKUP(ROWS($J$2:J5443),$A$2:$B$7000,2,0),"")</f>
        <v>SRS4-14</v>
      </c>
    </row>
    <row r="5444" spans="1:10">
      <c r="A5444" s="330">
        <f ca="1">IF(ISNUMBER(SEARCH($L$2,[1]Database!$A5444)),MAX($A$1:A5443)+1,0)</f>
        <v>5439</v>
      </c>
      <c r="B5444" s="625" t="str">
        <f>[1]Database!$A5444</f>
        <v>SRS4-17</v>
      </c>
      <c r="J5444" s="329" t="str">
        <f ca="1">IFERROR(VLOOKUP(ROWS($J$2:J5444),$A$2:$B$7000,2,0),"")</f>
        <v>SRS4-13</v>
      </c>
    </row>
    <row r="5445" spans="1:10">
      <c r="A5445" s="330">
        <f ca="1">IF(ISNUMBER(SEARCH($L$2,[1]Database!$A5445)),MAX($A$1:A5444)+1,0)</f>
        <v>5440</v>
      </c>
      <c r="B5445" s="625" t="str">
        <f>[1]Database!$A5445</f>
        <v>SRS4-16</v>
      </c>
      <c r="J5445" s="329" t="str">
        <f ca="1">IFERROR(VLOOKUP(ROWS($J$2:J5445),$A$2:$B$7000,2,0),"")</f>
        <v>SRS4-12</v>
      </c>
    </row>
    <row r="5446" spans="1:10">
      <c r="A5446" s="330">
        <f ca="1">IF(ISNUMBER(SEARCH($L$2,[1]Database!$A5446)),MAX($A$1:A5445)+1,0)</f>
        <v>5441</v>
      </c>
      <c r="B5446" s="625" t="str">
        <f>[1]Database!$A5446</f>
        <v>SRS4-15</v>
      </c>
      <c r="J5446" s="329" t="str">
        <f ca="1">IFERROR(VLOOKUP(ROWS($J$2:J5446),$A$2:$B$7000,2,0),"")</f>
        <v>SRS4-11</v>
      </c>
    </row>
    <row r="5447" spans="1:10">
      <c r="A5447" s="330">
        <f ca="1">IF(ISNUMBER(SEARCH($L$2,[1]Database!$A5447)),MAX($A$1:A5446)+1,0)</f>
        <v>5442</v>
      </c>
      <c r="B5447" s="625" t="str">
        <f>[1]Database!$A5447</f>
        <v>SRS4-14</v>
      </c>
      <c r="J5447" s="329" t="str">
        <f ca="1">IFERROR(VLOOKUP(ROWS($J$2:J5447),$A$2:$B$7000,2,0),"")</f>
        <v>SRS4-10</v>
      </c>
    </row>
    <row r="5448" spans="1:10">
      <c r="A5448" s="330">
        <f ca="1">IF(ISNUMBER(SEARCH($L$2,[1]Database!$A5448)),MAX($A$1:A5447)+1,0)</f>
        <v>5443</v>
      </c>
      <c r="B5448" s="625" t="str">
        <f>[1]Database!$A5448</f>
        <v>SRS4-13</v>
      </c>
      <c r="J5448" s="329" t="str">
        <f ca="1">IFERROR(VLOOKUP(ROWS($J$2:J5448),$A$2:$B$7000,2,0),"")</f>
        <v>AV3STC</v>
      </c>
    </row>
    <row r="5449" spans="1:10">
      <c r="A5449" s="330">
        <f ca="1">IF(ISNUMBER(SEARCH($L$2,[1]Database!$A5449)),MAX($A$1:A5448)+1,0)</f>
        <v>5444</v>
      </c>
      <c r="B5449" s="625" t="str">
        <f>[1]Database!$A5449</f>
        <v>SRS4-12</v>
      </c>
      <c r="J5449" s="329" t="str">
        <f ca="1">IFERROR(VLOOKUP(ROWS($J$2:J5449),$A$2:$B$7000,2,0),"")</f>
        <v>KO-CRD-VT</v>
      </c>
    </row>
    <row r="5450" spans="1:10">
      <c r="A5450" s="330">
        <f ca="1">IF(ISNUMBER(SEARCH($L$2,[1]Database!$A5450)),MAX($A$1:A5449)+1,0)</f>
        <v>5445</v>
      </c>
      <c r="B5450" s="625" t="str">
        <f>[1]Database!$A5450</f>
        <v>SRS4-11</v>
      </c>
      <c r="J5450" s="329" t="str">
        <f ca="1">IFERROR(VLOOKUP(ROWS($J$2:J5450),$A$2:$B$7000,2,0),"")</f>
        <v>4SC3</v>
      </c>
    </row>
    <row r="5451" spans="1:10">
      <c r="A5451" s="330">
        <f ca="1">IF(ISNUMBER(SEARCH($L$2,[1]Database!$A5451)),MAX($A$1:A5450)+1,0)</f>
        <v>5446</v>
      </c>
      <c r="B5451" s="625" t="str">
        <f>[1]Database!$A5451</f>
        <v>SRS4-10</v>
      </c>
      <c r="J5451" s="329" t="str">
        <f ca="1">IFERROR(VLOOKUP(ROWS($J$2:J5451),$A$2:$B$7000,2,0),"")</f>
        <v>4SC1</v>
      </c>
    </row>
    <row r="5452" spans="1:10">
      <c r="A5452" s="330">
        <f ca="1">IF(ISNUMBER(SEARCH($L$2,[1]Database!$A5452)),MAX($A$1:A5451)+1,0)</f>
        <v>5447</v>
      </c>
      <c r="B5452" s="625" t="str">
        <f>[1]Database!$A5452</f>
        <v>AV3STC</v>
      </c>
      <c r="J5452" s="329" t="str">
        <f ca="1">IFERROR(VLOOKUP(ROWS($J$2:J5452),$A$2:$B$7000,2,0),"")</f>
        <v>RIB-4-BGR-38</v>
      </c>
    </row>
    <row r="5453" spans="1:10">
      <c r="A5453" s="330">
        <f ca="1">IF(ISNUMBER(SEARCH($L$2,[1]Database!$A5453)),MAX($A$1:A5452)+1,0)</f>
        <v>5448</v>
      </c>
      <c r="B5453" s="625" t="str">
        <f>[1]Database!$A5453</f>
        <v>KO-CRD-VT</v>
      </c>
      <c r="J5453" s="329" t="str">
        <f ca="1">IFERROR(VLOOKUP(ROWS($J$2:J5453),$A$2:$B$7000,2,0),"")</f>
        <v>RIB-4-BGR-32</v>
      </c>
    </row>
    <row r="5454" spans="1:10">
      <c r="A5454" s="330">
        <f ca="1">IF(ISNUMBER(SEARCH($L$2,[1]Database!$A5454)),MAX($A$1:A5453)+1,0)</f>
        <v>5449</v>
      </c>
      <c r="B5454" s="625" t="str">
        <f>[1]Database!$A5454</f>
        <v>4SC3</v>
      </c>
      <c r="J5454" s="329" t="str">
        <f ca="1">IFERROR(VLOOKUP(ROWS($J$2:J5454),$A$2:$B$7000,2,0),"")</f>
        <v>RIB-4-BGR-27</v>
      </c>
    </row>
    <row r="5455" spans="1:10">
      <c r="A5455" s="330">
        <f ca="1">IF(ISNUMBER(SEARCH($L$2,[1]Database!$A5455)),MAX($A$1:A5454)+1,0)</f>
        <v>5450</v>
      </c>
      <c r="B5455" s="625" t="str">
        <f>[1]Database!$A5455</f>
        <v>4SC1</v>
      </c>
      <c r="J5455" s="329" t="str">
        <f ca="1">IFERROR(VLOOKUP(ROWS($J$2:J5455),$A$2:$B$7000,2,0),"")</f>
        <v>RIB-4-MRK-36</v>
      </c>
    </row>
    <row r="5456" spans="1:10">
      <c r="A5456" s="330">
        <f ca="1">IF(ISNUMBER(SEARCH($L$2,[1]Database!$A5456)),MAX($A$1:A5455)+1,0)</f>
        <v>5451</v>
      </c>
      <c r="B5456" s="625" t="str">
        <f>[1]Database!$A5456</f>
        <v>RIB-4-BGR-38</v>
      </c>
      <c r="J5456" s="329" t="str">
        <f ca="1">IFERROR(VLOOKUP(ROWS($J$2:J5456),$A$2:$B$7000,2,0),"")</f>
        <v>RIB-4-MRK-31</v>
      </c>
    </row>
    <row r="5457" spans="1:10">
      <c r="A5457" s="330">
        <f ca="1">IF(ISNUMBER(SEARCH($L$2,[1]Database!$A5457)),MAX($A$1:A5456)+1,0)</f>
        <v>5452</v>
      </c>
      <c r="B5457" s="625" t="str">
        <f>[1]Database!$A5457</f>
        <v>RIB-4-BGR-32</v>
      </c>
      <c r="J5457" s="329" t="str">
        <f ca="1">IFERROR(VLOOKUP(ROWS($J$2:J5457),$A$2:$B$7000,2,0),"")</f>
        <v>RIB-4-WRK-32</v>
      </c>
    </row>
    <row r="5458" spans="1:10">
      <c r="A5458" s="330">
        <f ca="1">IF(ISNUMBER(SEARCH($L$2,[1]Database!$A5458)),MAX($A$1:A5457)+1,0)</f>
        <v>5453</v>
      </c>
      <c r="B5458" s="625" t="str">
        <f>[1]Database!$A5458</f>
        <v>RIB-4-BGR-27</v>
      </c>
      <c r="J5458" s="329" t="str">
        <f ca="1">IFERROR(VLOOKUP(ROWS($J$2:J5458),$A$2:$B$7000,2,0),"")</f>
        <v>RIB-4-WRK-27</v>
      </c>
    </row>
    <row r="5459" spans="1:10">
      <c r="A5459" s="330">
        <f ca="1">IF(ISNUMBER(SEARCH($L$2,[1]Database!$A5459)),MAX($A$1:A5458)+1,0)</f>
        <v>5454</v>
      </c>
      <c r="B5459" s="625" t="str">
        <f>[1]Database!$A5459</f>
        <v>RIB-4-MRK-36</v>
      </c>
      <c r="J5459" s="329" t="str">
        <f ca="1">IFERROR(VLOOKUP(ROWS($J$2:J5459),$A$2:$B$7000,2,0),"")</f>
        <v>RIB-4-MRK-26</v>
      </c>
    </row>
    <row r="5460" spans="1:10">
      <c r="A5460" s="330">
        <f ca="1">IF(ISNUMBER(SEARCH($L$2,[1]Database!$A5460)),MAX($A$1:A5459)+1,0)</f>
        <v>5455</v>
      </c>
      <c r="B5460" s="625" t="str">
        <f>[1]Database!$A5460</f>
        <v>RIB-4-MRK-31</v>
      </c>
      <c r="J5460" s="329" t="str">
        <f ca="1">IFERROR(VLOOKUP(ROWS($J$2:J5460),$A$2:$B$7000,2,0),"")</f>
        <v>AS3-22</v>
      </c>
    </row>
    <row r="5461" spans="1:10">
      <c r="A5461" s="330">
        <f ca="1">IF(ISNUMBER(SEARCH($L$2,[1]Database!$A5461)),MAX($A$1:A5460)+1,0)</f>
        <v>5456</v>
      </c>
      <c r="B5461" s="625" t="str">
        <f>[1]Database!$A5461</f>
        <v>RIB-4-WRK-32</v>
      </c>
      <c r="J5461" s="329" t="str">
        <f ca="1">IFERROR(VLOOKUP(ROWS($J$2:J5461),$A$2:$B$7000,2,0),"")</f>
        <v>TOR-3-20SP</v>
      </c>
    </row>
    <row r="5462" spans="1:10">
      <c r="A5462" s="330">
        <f ca="1">IF(ISNUMBER(SEARCH($L$2,[1]Database!$A5462)),MAX($A$1:A5461)+1,0)</f>
        <v>5457</v>
      </c>
      <c r="B5462" s="625" t="str">
        <f>[1]Database!$A5462</f>
        <v>RIB-4-WRK-27</v>
      </c>
      <c r="J5462" s="329" t="str">
        <f ca="1">IFERROR(VLOOKUP(ROWS($J$2:J5462),$A$2:$B$7000,2,0),"")</f>
        <v>TOR-3-20RP</v>
      </c>
    </row>
    <row r="5463" spans="1:10">
      <c r="A5463" s="330">
        <f ca="1">IF(ISNUMBER(SEARCH($L$2,[1]Database!$A5463)),MAX($A$1:A5462)+1,0)</f>
        <v>5458</v>
      </c>
      <c r="B5463" s="625" t="str">
        <f>[1]Database!$A5463</f>
        <v>RIB-4-MRK-26</v>
      </c>
      <c r="J5463" s="329" t="str">
        <f ca="1">IFERROR(VLOOKUP(ROWS($J$2:J5463),$A$2:$B$7000,2,0),"")</f>
        <v>VPM-3</v>
      </c>
    </row>
    <row r="5464" spans="1:10">
      <c r="A5464" s="330">
        <f ca="1">IF(ISNUMBER(SEARCH($L$2,[1]Database!$A5464)),MAX($A$1:A5463)+1,0)</f>
        <v>5459</v>
      </c>
      <c r="B5464" s="625" t="str">
        <f>[1]Database!$A5464</f>
        <v>AS3-22</v>
      </c>
      <c r="J5464" s="329" t="str">
        <f ca="1">IFERROR(VLOOKUP(ROWS($J$2:J5464),$A$2:$B$7000,2,0),"")</f>
        <v>U3V</v>
      </c>
    </row>
    <row r="5465" spans="1:10">
      <c r="A5465" s="330">
        <f ca="1">IF(ISNUMBER(SEARCH($L$2,[1]Database!$A5465)),MAX($A$1:A5464)+1,0)</f>
        <v>5460</v>
      </c>
      <c r="B5465" s="625" t="str">
        <f>[1]Database!$A5465</f>
        <v>TOR-3-20SP</v>
      </c>
      <c r="J5465" s="329" t="str">
        <f ca="1">IFERROR(VLOOKUP(ROWS($J$2:J5465),$A$2:$B$7000,2,0),"")</f>
        <v>UD3</v>
      </c>
    </row>
    <row r="5466" spans="1:10">
      <c r="A5466" s="330">
        <f ca="1">IF(ISNUMBER(SEARCH($L$2,[1]Database!$A5466)),MAX($A$1:A5465)+1,0)</f>
        <v>5461</v>
      </c>
      <c r="B5466" s="625" t="str">
        <f>[1]Database!$A5466</f>
        <v>TOR-3-20RP</v>
      </c>
      <c r="J5466" s="329" t="str">
        <f ca="1">IFERROR(VLOOKUP(ROWS($J$2:J5466),$A$2:$B$7000,2,0),"")</f>
        <v>SFACE3</v>
      </c>
    </row>
    <row r="5467" spans="1:10">
      <c r="A5467" s="330">
        <f ca="1">IF(ISNUMBER(SEARCH($L$2,[1]Database!$A5467)),MAX($A$1:A5466)+1,0)</f>
        <v>5462</v>
      </c>
      <c r="B5467" s="625" t="str">
        <f>[1]Database!$A5467</f>
        <v>VPM-3</v>
      </c>
      <c r="J5467" s="329" t="str">
        <f ca="1">IFERROR(VLOOKUP(ROWS($J$2:J5467),$A$2:$B$7000,2,0),"")</f>
        <v>TD3</v>
      </c>
    </row>
    <row r="5468" spans="1:10">
      <c r="A5468" s="330">
        <f ca="1">IF(ISNUMBER(SEARCH($L$2,[1]Database!$A5468)),MAX($A$1:A5467)+1,0)</f>
        <v>5463</v>
      </c>
      <c r="B5468" s="625" t="str">
        <f>[1]Database!$A5468</f>
        <v>U3V</v>
      </c>
      <c r="J5468" s="329" t="str">
        <f ca="1">IFERROR(VLOOKUP(ROWS($J$2:J5468),$A$2:$B$7000,2,0),"")</f>
        <v>TD3LK</v>
      </c>
    </row>
    <row r="5469" spans="1:10">
      <c r="A5469" s="330">
        <f ca="1">IF(ISNUMBER(SEARCH($L$2,[1]Database!$A5469)),MAX($A$1:A5468)+1,0)</f>
        <v>5464</v>
      </c>
      <c r="B5469" s="625" t="str">
        <f>[1]Database!$A5469</f>
        <v>UD3</v>
      </c>
      <c r="J5469" s="329" t="str">
        <f ca="1">IFERROR(VLOOKUP(ROWS($J$2:J5469),$A$2:$B$7000,2,0),"")</f>
        <v>BGR-STP3</v>
      </c>
    </row>
    <row r="5470" spans="1:10">
      <c r="A5470" s="330">
        <f ca="1">IF(ISNUMBER(SEARCH($L$2,[1]Database!$A5470)),MAX($A$1:A5469)+1,0)</f>
        <v>5465</v>
      </c>
      <c r="B5470" s="625" t="str">
        <f>[1]Database!$A5470</f>
        <v>SFACE3</v>
      </c>
      <c r="J5470" s="329" t="str">
        <f ca="1">IFERROR(VLOOKUP(ROWS($J$2:J5470),$A$2:$B$7000,2,0),"")</f>
        <v>23-19-3</v>
      </c>
    </row>
    <row r="5471" spans="1:10">
      <c r="A5471" s="330">
        <f ca="1">IF(ISNUMBER(SEARCH($L$2,[1]Database!$A5471)),MAX($A$1:A5470)+1,0)</f>
        <v>5466</v>
      </c>
      <c r="B5471" s="625" t="str">
        <f>[1]Database!$A5471</f>
        <v>TD3</v>
      </c>
      <c r="J5471" s="329" t="str">
        <f ca="1">IFERROR(VLOOKUP(ROWS($J$2:J5471),$A$2:$B$7000,2,0),"")</f>
        <v>U317</v>
      </c>
    </row>
    <row r="5472" spans="1:10">
      <c r="A5472" s="330">
        <f ca="1">IF(ISNUMBER(SEARCH($L$2,[1]Database!$A5472)),MAX($A$1:A5471)+1,0)</f>
        <v>5467</v>
      </c>
      <c r="B5472" s="625" t="str">
        <f>[1]Database!$A5472</f>
        <v>TD3LK</v>
      </c>
      <c r="J5472" s="329" t="str">
        <f ca="1">IFERROR(VLOOKUP(ROWS($J$2:J5472),$A$2:$B$7000,2,0),"")</f>
        <v>U3</v>
      </c>
    </row>
    <row r="5473" spans="1:10">
      <c r="A5473" s="330">
        <f ca="1">IF(ISNUMBER(SEARCH($L$2,[1]Database!$A5473)),MAX($A$1:A5472)+1,0)</f>
        <v>5468</v>
      </c>
      <c r="B5473" s="625" t="str">
        <f>[1]Database!$A5473</f>
        <v>BGR-STP3</v>
      </c>
      <c r="J5473" s="329" t="str">
        <f ca="1">IFERROR(VLOOKUP(ROWS($J$2:J5473),$A$2:$B$7000,2,0),"")</f>
        <v>SL-3</v>
      </c>
    </row>
    <row r="5474" spans="1:10">
      <c r="A5474" s="330">
        <f ca="1">IF(ISNUMBER(SEARCH($L$2,[1]Database!$A5474)),MAX($A$1:A5473)+1,0)</f>
        <v>5469</v>
      </c>
      <c r="B5474" s="625" t="str">
        <f>[1]Database!$A5474</f>
        <v>23-19-3</v>
      </c>
      <c r="J5474" s="329" t="str">
        <f ca="1">IFERROR(VLOOKUP(ROWS($J$2:J5474),$A$2:$B$7000,2,0),"")</f>
        <v>VT3</v>
      </c>
    </row>
    <row r="5475" spans="1:10">
      <c r="A5475" s="330">
        <f ca="1">IF(ISNUMBER(SEARCH($L$2,[1]Database!$A5475)),MAX($A$1:A5474)+1,0)</f>
        <v>5470</v>
      </c>
      <c r="B5475" s="625" t="str">
        <f>[1]Database!$A5475</f>
        <v>U317</v>
      </c>
      <c r="J5475" s="329" t="str">
        <f ca="1">IFERROR(VLOOKUP(ROWS($J$2:J5475),$A$2:$B$7000,2,0),"")</f>
        <v>S3</v>
      </c>
    </row>
    <row r="5476" spans="1:10">
      <c r="A5476" s="330">
        <f ca="1">IF(ISNUMBER(SEARCH($L$2,[1]Database!$A5476)),MAX($A$1:A5475)+1,0)</f>
        <v>5471</v>
      </c>
      <c r="B5476" s="625" t="str">
        <f>[1]Database!$A5476</f>
        <v>U3</v>
      </c>
      <c r="J5476" s="329" t="str">
        <f ca="1">IFERROR(VLOOKUP(ROWS($J$2:J5476),$A$2:$B$7000,2,0),"")</f>
        <v>UFAF-3</v>
      </c>
    </row>
    <row r="5477" spans="1:10">
      <c r="A5477" s="330">
        <f ca="1">IF(ISNUMBER(SEARCH($L$2,[1]Database!$A5477)),MAX($A$1:A5476)+1,0)</f>
        <v>5472</v>
      </c>
      <c r="B5477" s="625" t="str">
        <f>[1]Database!$A5477</f>
        <v>SL-3</v>
      </c>
      <c r="J5477" s="329" t="str">
        <f ca="1">IFERROR(VLOOKUP(ROWS($J$2:J5477),$A$2:$B$7000,2,0),"")</f>
        <v>UFAF-3A</v>
      </c>
    </row>
    <row r="5478" spans="1:10">
      <c r="A5478" s="330">
        <f ca="1">IF(ISNUMBER(SEARCH($L$2,[1]Database!$A5478)),MAX($A$1:A5477)+1,0)</f>
        <v>5473</v>
      </c>
      <c r="B5478" s="625" t="str">
        <f>[1]Database!$A5478</f>
        <v>VT3</v>
      </c>
      <c r="J5478" s="329" t="str">
        <f ca="1">IFERROR(VLOOKUP(ROWS($J$2:J5478),$A$2:$B$7000,2,0),"")</f>
        <v>OCAP-3</v>
      </c>
    </row>
    <row r="5479" spans="1:10">
      <c r="A5479" s="330">
        <f ca="1">IF(ISNUMBER(SEARCH($L$2,[1]Database!$A5479)),MAX($A$1:A5478)+1,0)</f>
        <v>5474</v>
      </c>
      <c r="B5479" s="625" t="str">
        <f>[1]Database!$A5479</f>
        <v>S3</v>
      </c>
      <c r="J5479" s="329" t="str">
        <f ca="1">IFERROR(VLOOKUP(ROWS($J$2:J5479),$A$2:$B$7000,2,0),"")</f>
        <v>LBX-3</v>
      </c>
    </row>
    <row r="5480" spans="1:10">
      <c r="A5480" s="330">
        <f ca="1">IF(ISNUMBER(SEARCH($L$2,[1]Database!$A5480)),MAX($A$1:A5479)+1,0)</f>
        <v>5475</v>
      </c>
      <c r="B5480" s="625" t="str">
        <f>[1]Database!$A5480</f>
        <v>UFAF-3</v>
      </c>
      <c r="J5480" s="329" t="str">
        <f ca="1">IFERROR(VLOOKUP(ROWS($J$2:J5480),$A$2:$B$7000,2,0),"")</f>
        <v>VTB-3</v>
      </c>
    </row>
    <row r="5481" spans="1:10">
      <c r="A5481" s="330">
        <f ca="1">IF(ISNUMBER(SEARCH($L$2,[1]Database!$A5481)),MAX($A$1:A5480)+1,0)</f>
        <v>5476</v>
      </c>
      <c r="B5481" s="625" t="str">
        <f>[1]Database!$A5481</f>
        <v>UFAF-3A</v>
      </c>
      <c r="J5481" s="329" t="str">
        <f ca="1">IFERROR(VLOOKUP(ROWS($J$2:J5481),$A$2:$B$7000,2,0),"")</f>
        <v>RM-LCD-PNLK</v>
      </c>
    </row>
    <row r="5482" spans="1:10">
      <c r="A5482" s="330">
        <f ca="1">IF(ISNUMBER(SEARCH($L$2,[1]Database!$A5482)),MAX($A$1:A5481)+1,0)</f>
        <v>5477</v>
      </c>
      <c r="B5482" s="625" t="str">
        <f>[1]Database!$A5482</f>
        <v>OCAP-3</v>
      </c>
      <c r="J5482" s="329" t="str">
        <f ca="1">IFERROR(VLOOKUP(ROWS($J$2:J5482),$A$2:$B$7000,2,0),"")</f>
        <v>RM-LCD-PNLV</v>
      </c>
    </row>
    <row r="5483" spans="1:10">
      <c r="A5483" s="330">
        <f ca="1">IF(ISNUMBER(SEARCH($L$2,[1]Database!$A5483)),MAX($A$1:A5482)+1,0)</f>
        <v>5478</v>
      </c>
      <c r="B5483" s="625" t="str">
        <f>[1]Database!$A5483</f>
        <v>LBX-3</v>
      </c>
      <c r="J5483" s="329" t="str">
        <f ca="1">IFERROR(VLOOKUP(ROWS($J$2:J5483),$A$2:$B$7000,2,0),"")</f>
        <v>SECL-3</v>
      </c>
    </row>
    <row r="5484" spans="1:10">
      <c r="A5484" s="330">
        <f ca="1">IF(ISNUMBER(SEARCH($L$2,[1]Database!$A5484)),MAX($A$1:A5483)+1,0)</f>
        <v>5479</v>
      </c>
      <c r="B5484" s="625" t="str">
        <f>[1]Database!$A5484</f>
        <v>VTB-3</v>
      </c>
      <c r="J5484" s="329" t="str">
        <f ca="1">IFERROR(VLOOKUP(ROWS($J$2:J5484),$A$2:$B$7000,2,0),"")</f>
        <v>FEB3</v>
      </c>
    </row>
    <row r="5485" spans="1:10">
      <c r="A5485" s="330">
        <f ca="1">IF(ISNUMBER(SEARCH($L$2,[1]Database!$A5485)),MAX($A$1:A5484)+1,0)</f>
        <v>5480</v>
      </c>
      <c r="B5485" s="625" t="str">
        <f>[1]Database!$A5485</f>
        <v>RM-LCD-PNLK</v>
      </c>
      <c r="J5485" s="329" t="str">
        <f ca="1">IFERROR(VLOOKUP(ROWS($J$2:J5485),$A$2:$B$7000,2,0),"")</f>
        <v>HBL3</v>
      </c>
    </row>
    <row r="5486" spans="1:10">
      <c r="A5486" s="330">
        <f ca="1">IF(ISNUMBER(SEARCH($L$2,[1]Database!$A5486)),MAX($A$1:A5485)+1,0)</f>
        <v>5481</v>
      </c>
      <c r="B5486" s="625" t="str">
        <f>[1]Database!$A5486</f>
        <v>RM-LCD-PNLV</v>
      </c>
      <c r="J5486" s="329" t="str">
        <f ca="1">IFERROR(VLOOKUP(ROWS($J$2:J5486),$A$2:$B$7000,2,0),"")</f>
        <v>PHBL-3</v>
      </c>
    </row>
    <row r="5487" spans="1:10">
      <c r="A5487" s="330">
        <f ca="1">IF(ISNUMBER(SEARCH($L$2,[1]Database!$A5487)),MAX($A$1:A5486)+1,0)</f>
        <v>5482</v>
      </c>
      <c r="B5487" s="625" t="str">
        <f>[1]Database!$A5487</f>
        <v>SECL-3</v>
      </c>
      <c r="J5487" s="329" t="str">
        <f ca="1">IFERROR(VLOOKUP(ROWS($J$2:J5487),$A$2:$B$7000,2,0),"")</f>
        <v>SB3</v>
      </c>
    </row>
    <row r="5488" spans="1:10">
      <c r="A5488" s="330">
        <f ca="1">IF(ISNUMBER(SEARCH($L$2,[1]Database!$A5488)),MAX($A$1:A5487)+1,0)</f>
        <v>5483</v>
      </c>
      <c r="B5488" s="625" t="str">
        <f>[1]Database!$A5488</f>
        <v>FEB3</v>
      </c>
      <c r="J5488" s="329" t="str">
        <f ca="1">IFERROR(VLOOKUP(ROWS($J$2:J5488),$A$2:$B$7000,2,0),"")</f>
        <v>EB3</v>
      </c>
    </row>
    <row r="5489" spans="1:10">
      <c r="A5489" s="330">
        <f ca="1">IF(ISNUMBER(SEARCH($L$2,[1]Database!$A5489)),MAX($A$1:A5488)+1,0)</f>
        <v>5484</v>
      </c>
      <c r="B5489" s="625" t="str">
        <f>[1]Database!$A5489</f>
        <v>HBL3</v>
      </c>
      <c r="J5489" s="329" t="str">
        <f ca="1">IFERROR(VLOOKUP(ROWS($J$2:J5489),$A$2:$B$7000,2,0),"")</f>
        <v>PBL-3</v>
      </c>
    </row>
    <row r="5490" spans="1:10">
      <c r="A5490" s="330">
        <f ca="1">IF(ISNUMBER(SEARCH($L$2,[1]Database!$A5490)),MAX($A$1:A5489)+1,0)</f>
        <v>5485</v>
      </c>
      <c r="B5490" s="625" t="str">
        <f>[1]Database!$A5490</f>
        <v>PHBL-3</v>
      </c>
      <c r="J5490" s="329" t="str">
        <f ca="1">IFERROR(VLOOKUP(ROWS($J$2:J5490),$A$2:$B$7000,2,0),"")</f>
        <v>BL3</v>
      </c>
    </row>
    <row r="5491" spans="1:10">
      <c r="A5491" s="330">
        <f ca="1">IF(ISNUMBER(SEARCH($L$2,[1]Database!$A5491)),MAX($A$1:A5490)+1,0)</f>
        <v>5486</v>
      </c>
      <c r="B5491" s="625" t="str">
        <f>[1]Database!$A5491</f>
        <v>SB3</v>
      </c>
      <c r="J5491" s="329" t="str">
        <f ca="1">IFERROR(VLOOKUP(ROWS($J$2:J5491),$A$2:$B$7000,2,0),"")</f>
        <v>VTF3</v>
      </c>
    </row>
    <row r="5492" spans="1:10">
      <c r="A5492" s="330">
        <f ca="1">IF(ISNUMBER(SEARCH($L$2,[1]Database!$A5492)),MAX($A$1:A5491)+1,0)</f>
        <v>5487</v>
      </c>
      <c r="B5492" s="625" t="str">
        <f>[1]Database!$A5492</f>
        <v>EB3</v>
      </c>
      <c r="J5492" s="329" t="str">
        <f ca="1">IFERROR(VLOOKUP(ROWS($J$2:J5492),$A$2:$B$7000,2,0),"")</f>
        <v>SF3</v>
      </c>
    </row>
    <row r="5493" spans="1:10">
      <c r="A5493" s="330">
        <f ca="1">IF(ISNUMBER(SEARCH($L$2,[1]Database!$A5493)),MAX($A$1:A5492)+1,0)</f>
        <v>5488</v>
      </c>
      <c r="B5493" s="625" t="str">
        <f>[1]Database!$A5493</f>
        <v>PBL-3</v>
      </c>
      <c r="J5493" s="329" t="str">
        <f ca="1">IFERROR(VLOOKUP(ROWS($J$2:J5493),$A$2:$B$7000,2,0),"")</f>
        <v>FILTER</v>
      </c>
    </row>
    <row r="5494" spans="1:10">
      <c r="A5494" s="330">
        <f ca="1">IF(ISNUMBER(SEARCH($L$2,[1]Database!$A5494)),MAX($A$1:A5493)+1,0)</f>
        <v>5489</v>
      </c>
      <c r="B5494" s="625" t="str">
        <f>[1]Database!$A5494</f>
        <v>BL3</v>
      </c>
      <c r="J5494" s="329" t="str">
        <f ca="1">IFERROR(VLOOKUP(ROWS($J$2:J5494),$A$2:$B$7000,2,0),"")</f>
        <v>EC-3</v>
      </c>
    </row>
    <row r="5495" spans="1:10">
      <c r="A5495" s="330">
        <f ca="1">IF(ISNUMBER(SEARCH($L$2,[1]Database!$A5495)),MAX($A$1:A5494)+1,0)</f>
        <v>5490</v>
      </c>
      <c r="B5495" s="625" t="str">
        <f>[1]Database!$A5495</f>
        <v>VTF3</v>
      </c>
      <c r="J5495" s="329" t="str">
        <f ca="1">IFERROR(VLOOKUP(ROWS($J$2:J5495),$A$2:$B$7000,2,0),"")</f>
        <v>RC-3</v>
      </c>
    </row>
    <row r="5496" spans="1:10">
      <c r="A5496" s="330">
        <f ca="1">IF(ISNUMBER(SEARCH($L$2,[1]Database!$A5496)),MAX($A$1:A5495)+1,0)</f>
        <v>5491</v>
      </c>
      <c r="B5496" s="625" t="str">
        <f>[1]Database!$A5496</f>
        <v>SF3</v>
      </c>
      <c r="J5496" s="329" t="str">
        <f ca="1">IFERROR(VLOOKUP(ROWS($J$2:J5496),$A$2:$B$7000,2,0),"")</f>
        <v>CH3</v>
      </c>
    </row>
    <row r="5497" spans="1:10">
      <c r="A5497" s="330">
        <f ca="1">IF(ISNUMBER(SEARCH($L$2,[1]Database!$A5497)),MAX($A$1:A5496)+1,0)</f>
        <v>5492</v>
      </c>
      <c r="B5497" s="625" t="str">
        <f>[1]Database!$A5497</f>
        <v>FILTER</v>
      </c>
      <c r="J5497" s="329" t="str">
        <f ca="1">IFERROR(VLOOKUP(ROWS($J$2:J5497),$A$2:$B$7000,2,0),"")</f>
        <v>KO-WSB3</v>
      </c>
    </row>
    <row r="5498" spans="1:10">
      <c r="A5498" s="330">
        <f ca="1">IF(ISNUMBER(SEARCH($L$2,[1]Database!$A5498)),MAX($A$1:A5497)+1,0)</f>
        <v>5493</v>
      </c>
      <c r="B5498" s="625" t="str">
        <f>[1]Database!$A5498</f>
        <v>EC-3</v>
      </c>
      <c r="J5498" s="329" t="str">
        <f ca="1">IFERROR(VLOOKUP(ROWS($J$2:J5498),$A$2:$B$7000,2,0),"")</f>
        <v>D3</v>
      </c>
    </row>
    <row r="5499" spans="1:10">
      <c r="A5499" s="330">
        <f ca="1">IF(ISNUMBER(SEARCH($L$2,[1]Database!$A5499)),MAX($A$1:A5498)+1,0)</f>
        <v>5494</v>
      </c>
      <c r="B5499" s="625" t="str">
        <f>[1]Database!$A5499</f>
        <v>RC-3</v>
      </c>
      <c r="J5499" s="329" t="str">
        <f ca="1">IFERROR(VLOOKUP(ROWS($J$2:J5499),$A$2:$B$7000,2,0),"")</f>
        <v>VTP-3</v>
      </c>
    </row>
    <row r="5500" spans="1:10">
      <c r="A5500" s="330">
        <f ca="1">IF(ISNUMBER(SEARCH($L$2,[1]Database!$A5500)),MAX($A$1:A5499)+1,0)</f>
        <v>5495</v>
      </c>
      <c r="B5500" s="625" t="str">
        <f>[1]Database!$A5500</f>
        <v>CH3</v>
      </c>
      <c r="J5500" s="329" t="str">
        <f ca="1">IFERROR(VLOOKUP(ROWS($J$2:J5500),$A$2:$B$7000,2,0),"")</f>
        <v>D3LK</v>
      </c>
    </row>
    <row r="5501" spans="1:10">
      <c r="A5501" s="330">
        <f ca="1">IF(ISNUMBER(SEARCH($L$2,[1]Database!$A5501)),MAX($A$1:A5500)+1,0)</f>
        <v>5496</v>
      </c>
      <c r="B5501" s="625" t="str">
        <f>[1]Database!$A5501</f>
        <v>KO-WSB3</v>
      </c>
      <c r="J5501" s="329" t="str">
        <f ca="1">IFERROR(VLOOKUP(ROWS($J$2:J5501),$A$2:$B$7000,2,0),"")</f>
        <v>AFACE3</v>
      </c>
    </row>
    <row r="5502" spans="1:10">
      <c r="A5502" s="330">
        <f ca="1">IF(ISNUMBER(SEARCH($L$2,[1]Database!$A5502)),MAX($A$1:A5501)+1,0)</f>
        <v>5497</v>
      </c>
      <c r="B5502" s="625" t="str">
        <f>[1]Database!$A5502</f>
        <v>D3</v>
      </c>
      <c r="J5502" s="329" t="str">
        <f ca="1">IFERROR(VLOOKUP(ROWS($J$2:J5502),$A$2:$B$7000,2,0),"")</f>
        <v>SH-BRK-3P</v>
      </c>
    </row>
    <row r="5503" spans="1:10">
      <c r="A5503" s="330">
        <f ca="1">IF(ISNUMBER(SEARCH($L$2,[1]Database!$A5503)),MAX($A$1:A5502)+1,0)</f>
        <v>5498</v>
      </c>
      <c r="B5503" s="625" t="str">
        <f>[1]Database!$A5503</f>
        <v>VTP-3</v>
      </c>
      <c r="J5503" s="329" t="str">
        <f ca="1">IFERROR(VLOOKUP(ROWS($J$2:J5503),$A$2:$B$7000,2,0),"")</f>
        <v>AV5005BK</v>
      </c>
    </row>
    <row r="5504" spans="1:10">
      <c r="A5504" s="330">
        <f ca="1">IF(ISNUMBER(SEARCH($L$2,[1]Database!$A5504)),MAX($A$1:A5503)+1,0)</f>
        <v>5499</v>
      </c>
      <c r="B5504" s="625" t="str">
        <f>[1]Database!$A5504</f>
        <v>D3LK</v>
      </c>
      <c r="J5504" s="329" t="str">
        <f ca="1">IFERROR(VLOOKUP(ROWS($J$2:J5504),$A$2:$B$7000,2,0),"")</f>
        <v>AV9012BK</v>
      </c>
    </row>
    <row r="5505" spans="1:10">
      <c r="A5505" s="330">
        <f ca="1">IF(ISNUMBER(SEARCH($L$2,[1]Database!$A5505)),MAX($A$1:A5504)+1,0)</f>
        <v>5500</v>
      </c>
      <c r="B5505" s="625" t="str">
        <f>[1]Database!$A5505</f>
        <v>AFACE3</v>
      </c>
      <c r="J5505" s="329" t="str">
        <f ca="1">IFERROR(VLOOKUP(ROWS($J$2:J5505),$A$2:$B$7000,2,0),"")</f>
        <v>SCQ-3W2BK</v>
      </c>
    </row>
    <row r="5506" spans="1:10">
      <c r="A5506" s="330">
        <f ca="1">IF(ISNUMBER(SEARCH($L$2,[1]Database!$A5506)),MAX($A$1:A5505)+1,0)</f>
        <v>5501</v>
      </c>
      <c r="B5506" s="625" t="str">
        <f>[1]Database!$A5506</f>
        <v>SH-BRK-3P</v>
      </c>
      <c r="J5506" s="329" t="str">
        <f ca="1">IFERROR(VLOOKUP(ROWS($J$2:J5506),$A$2:$B$7000,2,0),"")</f>
        <v>SC-3W2BK</v>
      </c>
    </row>
    <row r="5507" spans="1:10">
      <c r="A5507" s="330">
        <f ca="1">IF(ISNUMBER(SEARCH($L$2,[1]Database!$A5507)),MAX($A$1:A5506)+1,0)</f>
        <v>5502</v>
      </c>
      <c r="B5507" s="625" t="str">
        <f>[1]Database!$A5507</f>
        <v>AV5005BK</v>
      </c>
      <c r="J5507" s="329" t="str">
        <f ca="1">IFERROR(VLOOKUP(ROWS($J$2:J5507),$A$2:$B$7000,2,0),"")</f>
        <v>SCQ-3BK</v>
      </c>
    </row>
    <row r="5508" spans="1:10">
      <c r="A5508" s="330">
        <f ca="1">IF(ISNUMBER(SEARCH($L$2,[1]Database!$A5508)),MAX($A$1:A5507)+1,0)</f>
        <v>5503</v>
      </c>
      <c r="B5508" s="625" t="str">
        <f>[1]Database!$A5508</f>
        <v>AV9012BK</v>
      </c>
      <c r="J5508" s="329" t="str">
        <f ca="1">IFERROR(VLOOKUP(ROWS($J$2:J5508),$A$2:$B$7000,2,0),"")</f>
        <v>SC-3BK</v>
      </c>
    </row>
    <row r="5509" spans="1:10">
      <c r="A5509" s="330">
        <f ca="1">IF(ISNUMBER(SEARCH($L$2,[1]Database!$A5509)),MAX($A$1:A5508)+1,0)</f>
        <v>5504</v>
      </c>
      <c r="B5509" s="625" t="str">
        <f>[1]Database!$A5509</f>
        <v>SCQ-3W2BK</v>
      </c>
      <c r="J5509" s="329" t="str">
        <f ca="1">IFERROR(VLOOKUP(ROWS($J$2:J5509),$A$2:$B$7000,2,0),"")</f>
        <v>BANGLE-3-38</v>
      </c>
    </row>
    <row r="5510" spans="1:10">
      <c r="A5510" s="330">
        <f ca="1">IF(ISNUMBER(SEARCH($L$2,[1]Database!$A5510)),MAX($A$1:A5509)+1,0)</f>
        <v>5505</v>
      </c>
      <c r="B5510" s="625" t="str">
        <f>[1]Database!$A5510</f>
        <v>SC-3W2BK</v>
      </c>
      <c r="J5510" s="329" t="str">
        <f ca="1">IFERROR(VLOOKUP(ROWS($J$2:J5510),$A$2:$B$7000,2,0),"")</f>
        <v>SRB-3-MRK-4824</v>
      </c>
    </row>
    <row r="5511" spans="1:10">
      <c r="A5511" s="330">
        <f ca="1">IF(ISNUMBER(SEARCH($L$2,[1]Database!$A5511)),MAX($A$1:A5510)+1,0)</f>
        <v>5506</v>
      </c>
      <c r="B5511" s="625" t="str">
        <f>[1]Database!$A5511</f>
        <v>SCQ-3BK</v>
      </c>
      <c r="J5511" s="329" t="str">
        <f ca="1">IFERROR(VLOOKUP(ROWS($J$2:J5511),$A$2:$B$7000,2,0),"")</f>
        <v>SRB-3-MRK-4224</v>
      </c>
    </row>
    <row r="5512" spans="1:10">
      <c r="A5512" s="330">
        <f ca="1">IF(ISNUMBER(SEARCH($L$2,[1]Database!$A5512)),MAX($A$1:A5511)+1,0)</f>
        <v>5507</v>
      </c>
      <c r="B5512" s="625" t="str">
        <f>[1]Database!$A5512</f>
        <v>SC-3BK</v>
      </c>
      <c r="J5512" s="329" t="str">
        <f ca="1">IFERROR(VLOOKUP(ROWS($J$2:J5512),$A$2:$B$7000,2,0),"")</f>
        <v>SRB-3-MRK-2624</v>
      </c>
    </row>
    <row r="5513" spans="1:10">
      <c r="A5513" s="330">
        <f ca="1">IF(ISNUMBER(SEARCH($L$2,[1]Database!$A5513)),MAX($A$1:A5512)+1,0)</f>
        <v>5508</v>
      </c>
      <c r="B5513" s="625" t="str">
        <f>[1]Database!$A5513</f>
        <v>BANGLE-3-38</v>
      </c>
      <c r="J5513" s="329" t="str">
        <f ca="1">IFERROR(VLOOKUP(ROWS($J$2:J5513),$A$2:$B$7000,2,0),"")</f>
        <v>WANGLE-3</v>
      </c>
    </row>
    <row r="5514" spans="1:10">
      <c r="A5514" s="330">
        <f ca="1">IF(ISNUMBER(SEARCH($L$2,[1]Database!$A5514)),MAX($A$1:A5513)+1,0)</f>
        <v>5509</v>
      </c>
      <c r="B5514" s="625" t="str">
        <f>[1]Database!$A5514</f>
        <v>SRB-3-MRK-4824</v>
      </c>
      <c r="J5514" s="329" t="str">
        <f ca="1">IFERROR(VLOOKUP(ROWS($J$2:J5514),$A$2:$B$7000,2,0),"")</f>
        <v>WMANGLE-3-48</v>
      </c>
    </row>
    <row r="5515" spans="1:10">
      <c r="A5515" s="330">
        <f ca="1">IF(ISNUMBER(SEARCH($L$2,[1]Database!$A5515)),MAX($A$1:A5514)+1,0)</f>
        <v>5510</v>
      </c>
      <c r="B5515" s="625" t="str">
        <f>[1]Database!$A5515</f>
        <v>SRB-3-MRK-4224</v>
      </c>
      <c r="J5515" s="329" t="str">
        <f ca="1">IFERROR(VLOOKUP(ROWS($J$2:J5515),$A$2:$B$7000,2,0),"")</f>
        <v>WMANGLE-3-3642</v>
      </c>
    </row>
    <row r="5516" spans="1:10">
      <c r="A5516" s="330">
        <f ca="1">IF(ISNUMBER(SEARCH($L$2,[1]Database!$A5516)),MAX($A$1:A5515)+1,0)</f>
        <v>5511</v>
      </c>
      <c r="B5516" s="625" t="str">
        <f>[1]Database!$A5516</f>
        <v>SRB-3-MRK-2624</v>
      </c>
      <c r="J5516" s="329" t="str">
        <f ca="1">IFERROR(VLOOKUP(ROWS($J$2:J5516),$A$2:$B$7000,2,0),"")</f>
        <v>VFEET-3-12</v>
      </c>
    </row>
    <row r="5517" spans="1:10">
      <c r="A5517" s="330">
        <f ca="1">IF(ISNUMBER(SEARCH($L$2,[1]Database!$A5517)),MAX($A$1:A5516)+1,0)</f>
        <v>5512</v>
      </c>
      <c r="B5517" s="625" t="str">
        <f>[1]Database!$A5517</f>
        <v>WANGLE-3</v>
      </c>
      <c r="J5517" s="329" t="str">
        <f ca="1">IFERROR(VLOOKUP(ROWS($J$2:J5517),$A$2:$B$7000,2,0),"")</f>
        <v>ANGLE-3</v>
      </c>
    </row>
    <row r="5518" spans="1:10">
      <c r="A5518" s="330">
        <f ca="1">IF(ISNUMBER(SEARCH($L$2,[1]Database!$A5518)),MAX($A$1:A5517)+1,0)</f>
        <v>5513</v>
      </c>
      <c r="B5518" s="625" t="str">
        <f>[1]Database!$A5518</f>
        <v>WMANGLE-3-48</v>
      </c>
      <c r="J5518" s="329" t="str">
        <f ca="1">IFERROR(VLOOKUP(ROWS($J$2:J5518),$A$2:$B$7000,2,0),"")</f>
        <v>SRB-3-WRK-3224</v>
      </c>
    </row>
    <row r="5519" spans="1:10">
      <c r="A5519" s="330">
        <f ca="1">IF(ISNUMBER(SEARCH($L$2,[1]Database!$A5519)),MAX($A$1:A5518)+1,0)</f>
        <v>5514</v>
      </c>
      <c r="B5519" s="625" t="str">
        <f>[1]Database!$A5519</f>
        <v>WMANGLE-3-3642</v>
      </c>
      <c r="J5519" s="329" t="str">
        <f ca="1">IFERROR(VLOOKUP(ROWS($J$2:J5519),$A$2:$B$7000,2,0),"")</f>
        <v>RIB-3-WMRK-48</v>
      </c>
    </row>
    <row r="5520" spans="1:10">
      <c r="A5520" s="330">
        <f ca="1">IF(ISNUMBER(SEARCH($L$2,[1]Database!$A5520)),MAX($A$1:A5519)+1,0)</f>
        <v>5515</v>
      </c>
      <c r="B5520" s="625" t="str">
        <f>[1]Database!$A5520</f>
        <v>VFEET-3-12</v>
      </c>
      <c r="J5520" s="329" t="str">
        <f ca="1">IFERROR(VLOOKUP(ROWS($J$2:J5520),$A$2:$B$7000,2,0),"")</f>
        <v>RIB-3-WMRK-42</v>
      </c>
    </row>
    <row r="5521" spans="1:10">
      <c r="A5521" s="330">
        <f ca="1">IF(ISNUMBER(SEARCH($L$2,[1]Database!$A5521)),MAX($A$1:A5520)+1,0)</f>
        <v>5516</v>
      </c>
      <c r="B5521" s="625" t="str">
        <f>[1]Database!$A5521</f>
        <v>ANGLE-3</v>
      </c>
      <c r="J5521" s="329" t="str">
        <f ca="1">IFERROR(VLOOKUP(ROWS($J$2:J5521),$A$2:$B$7000,2,0),"")</f>
        <v>RIB-3-MRK-42</v>
      </c>
    </row>
    <row r="5522" spans="1:10">
      <c r="A5522" s="330">
        <f ca="1">IF(ISNUMBER(SEARCH($L$2,[1]Database!$A5522)),MAX($A$1:A5521)+1,0)</f>
        <v>5517</v>
      </c>
      <c r="B5522" s="625" t="str">
        <f>[1]Database!$A5522</f>
        <v>SRB-3-WRK-3224</v>
      </c>
      <c r="J5522" s="329" t="str">
        <f ca="1">IFERROR(VLOOKUP(ROWS($J$2:J5522),$A$2:$B$7000,2,0),"")</f>
        <v>RIB-3-DRK-42</v>
      </c>
    </row>
    <row r="5523" spans="1:10">
      <c r="A5523" s="330">
        <f ca="1">IF(ISNUMBER(SEARCH($L$2,[1]Database!$A5523)),MAX($A$1:A5522)+1,0)</f>
        <v>5518</v>
      </c>
      <c r="B5523" s="625" t="str">
        <f>[1]Database!$A5523</f>
        <v>RIB-3-WMRK-48</v>
      </c>
      <c r="J5523" s="329" t="str">
        <f ca="1">IFERROR(VLOOKUP(ROWS($J$2:J5523),$A$2:$B$7000,2,0),"")</f>
        <v>RIB-3-WMRK-36</v>
      </c>
    </row>
    <row r="5524" spans="1:10">
      <c r="A5524" s="330">
        <f ca="1">IF(ISNUMBER(SEARCH($L$2,[1]Database!$A5524)),MAX($A$1:A5523)+1,0)</f>
        <v>5519</v>
      </c>
      <c r="B5524" s="625" t="str">
        <f>[1]Database!$A5524</f>
        <v>RIB-3-WMRK-42</v>
      </c>
      <c r="J5524" s="329" t="str">
        <f ca="1">IFERROR(VLOOKUP(ROWS($J$2:J5524),$A$2:$B$7000,2,0),"")</f>
        <v>RIB-3-DRK-31</v>
      </c>
    </row>
    <row r="5525" spans="1:10">
      <c r="A5525" s="330">
        <f ca="1">IF(ISNUMBER(SEARCH($L$2,[1]Database!$A5525)),MAX($A$1:A5524)+1,0)</f>
        <v>5520</v>
      </c>
      <c r="B5525" s="625" t="str">
        <f>[1]Database!$A5525</f>
        <v>RIB-3-MRK-42</v>
      </c>
      <c r="J5525" s="329" t="str">
        <f ca="1">IFERROR(VLOOKUP(ROWS($J$2:J5525),$A$2:$B$7000,2,0),"")</f>
        <v>ANGLE-3-36</v>
      </c>
    </row>
    <row r="5526" spans="1:10">
      <c r="A5526" s="330">
        <f ca="1">IF(ISNUMBER(SEARCH($L$2,[1]Database!$A5526)),MAX($A$1:A5525)+1,0)</f>
        <v>5521</v>
      </c>
      <c r="B5526" s="625" t="str">
        <f>[1]Database!$A5526</f>
        <v>RIB-3-DRK-42</v>
      </c>
      <c r="J5526" s="329" t="str">
        <f ca="1">IFERROR(VLOOKUP(ROWS($J$2:J5526),$A$2:$B$7000,2,0),"")</f>
        <v>ANGLE-3-42</v>
      </c>
    </row>
    <row r="5527" spans="1:10">
      <c r="A5527" s="330">
        <f ca="1">IF(ISNUMBER(SEARCH($L$2,[1]Database!$A5527)),MAX($A$1:A5526)+1,0)</f>
        <v>5522</v>
      </c>
      <c r="B5527" s="625" t="str">
        <f>[1]Database!$A5527</f>
        <v>RIB-3-WMRK-36</v>
      </c>
      <c r="J5527" s="329" t="str">
        <f ca="1">IFERROR(VLOOKUP(ROWS($J$2:J5527),$A$2:$B$7000,2,0),"")</f>
        <v>DANGLE-3-31</v>
      </c>
    </row>
    <row r="5528" spans="1:10">
      <c r="A5528" s="330">
        <f ca="1">IF(ISNUMBER(SEARCH($L$2,[1]Database!$A5528)),MAX($A$1:A5527)+1,0)</f>
        <v>5523</v>
      </c>
      <c r="B5528" s="625" t="str">
        <f>[1]Database!$A5528</f>
        <v>RIB-3-DRK-31</v>
      </c>
      <c r="J5528" s="329" t="str">
        <f ca="1">IFERROR(VLOOKUP(ROWS($J$2:J5528),$A$2:$B$7000,2,0),"")</f>
        <v>DANGLE-3-3642</v>
      </c>
    </row>
    <row r="5529" spans="1:10">
      <c r="A5529" s="330">
        <f ca="1">IF(ISNUMBER(SEARCH($L$2,[1]Database!$A5529)),MAX($A$1:A5528)+1,0)</f>
        <v>5524</v>
      </c>
      <c r="B5529" s="625" t="str">
        <f>[1]Database!$A5529</f>
        <v>ANGLE-3-36</v>
      </c>
      <c r="J5529" s="329" t="str">
        <f ca="1">IFERROR(VLOOKUP(ROWS($J$2:J5529),$A$2:$B$7000,2,0),"")</f>
        <v>BANGLE-3</v>
      </c>
    </row>
    <row r="5530" spans="1:10">
      <c r="A5530" s="330">
        <f ca="1">IF(ISNUMBER(SEARCH($L$2,[1]Database!$A5530)),MAX($A$1:A5529)+1,0)</f>
        <v>5525</v>
      </c>
      <c r="B5530" s="625" t="str">
        <f>[1]Database!$A5530</f>
        <v>ANGLE-3-42</v>
      </c>
      <c r="J5530" s="329" t="str">
        <f ca="1">IFERROR(VLOOKUP(ROWS($J$2:J5530),$A$2:$B$7000,2,0),"")</f>
        <v>SRB-3-BGR-3824</v>
      </c>
    </row>
    <row r="5531" spans="1:10">
      <c r="A5531" s="330">
        <f ca="1">IF(ISNUMBER(SEARCH($L$2,[1]Database!$A5531)),MAX($A$1:A5530)+1,0)</f>
        <v>5526</v>
      </c>
      <c r="B5531" s="625" t="str">
        <f>[1]Database!$A5531</f>
        <v>DANGLE-3-31</v>
      </c>
      <c r="J5531" s="329" t="str">
        <f ca="1">IFERROR(VLOOKUP(ROWS($J$2:J5531),$A$2:$B$7000,2,0),"")</f>
        <v>SRB-3-BGR-3224</v>
      </c>
    </row>
    <row r="5532" spans="1:10">
      <c r="A5532" s="330">
        <f ca="1">IF(ISNUMBER(SEARCH($L$2,[1]Database!$A5532)),MAX($A$1:A5531)+1,0)</f>
        <v>5527</v>
      </c>
      <c r="B5532" s="625" t="str">
        <f>[1]Database!$A5532</f>
        <v>DANGLE-3-3642</v>
      </c>
      <c r="J5532" s="329" t="str">
        <f ca="1">IFERROR(VLOOKUP(ROWS($J$2:J5532),$A$2:$B$7000,2,0),"")</f>
        <v>BGR-38SA-32</v>
      </c>
    </row>
    <row r="5533" spans="1:10">
      <c r="A5533" s="330">
        <f ca="1">IF(ISNUMBER(SEARCH($L$2,[1]Database!$A5533)),MAX($A$1:A5532)+1,0)</f>
        <v>5528</v>
      </c>
      <c r="B5533" s="625" t="str">
        <f>[1]Database!$A5533</f>
        <v>BANGLE-3</v>
      </c>
      <c r="J5533" s="329" t="str">
        <f ca="1">IFERROR(VLOOKUP(ROWS($J$2:J5533),$A$2:$B$7000,2,0),"")</f>
        <v>BGR-3832</v>
      </c>
    </row>
    <row r="5534" spans="1:10">
      <c r="A5534" s="330">
        <f ca="1">IF(ISNUMBER(SEARCH($L$2,[1]Database!$A5534)),MAX($A$1:A5533)+1,0)</f>
        <v>5529</v>
      </c>
      <c r="B5534" s="625" t="str">
        <f>[1]Database!$A5534</f>
        <v>SRB-3-BGR-3824</v>
      </c>
      <c r="J5534" s="329" t="str">
        <f ca="1">IFERROR(VLOOKUP(ROWS($J$2:J5534),$A$2:$B$7000,2,0),"")</f>
        <v>BGR-3832LRD</v>
      </c>
    </row>
    <row r="5535" spans="1:10">
      <c r="A5535" s="330">
        <f ca="1">IF(ISNUMBER(SEARCH($L$2,[1]Database!$A5535)),MAX($A$1:A5534)+1,0)</f>
        <v>5530</v>
      </c>
      <c r="B5535" s="625" t="str">
        <f>[1]Database!$A5535</f>
        <v>SRB-3-BGR-3224</v>
      </c>
      <c r="J5535" s="329" t="str">
        <f ca="1">IFERROR(VLOOKUP(ROWS($J$2:J5535),$A$2:$B$7000,2,0),"")</f>
        <v>BGR-38SA-32LRD</v>
      </c>
    </row>
    <row r="5536" spans="1:10">
      <c r="A5536" s="330">
        <f ca="1">IF(ISNUMBER(SEARCH($L$2,[1]Database!$A5536)),MAX($A$1:A5535)+1,0)</f>
        <v>5531</v>
      </c>
      <c r="B5536" s="625" t="str">
        <f>[1]Database!$A5536</f>
        <v>BGR-38SA-32</v>
      </c>
      <c r="J5536" s="329" t="str">
        <f ca="1">IFERROR(VLOOKUP(ROWS($J$2:J5536),$A$2:$B$7000,2,0),"")</f>
        <v>BGR-38SA-27</v>
      </c>
    </row>
    <row r="5537" spans="1:10">
      <c r="A5537" s="330">
        <f ca="1">IF(ISNUMBER(SEARCH($L$2,[1]Database!$A5537)),MAX($A$1:A5536)+1,0)</f>
        <v>5532</v>
      </c>
      <c r="B5537" s="625" t="str">
        <f>[1]Database!$A5537</f>
        <v>BGR-3832</v>
      </c>
      <c r="J5537" s="329" t="str">
        <f ca="1">IFERROR(VLOOKUP(ROWS($J$2:J5537),$A$2:$B$7000,2,0),"")</f>
        <v>BGR-3827</v>
      </c>
    </row>
    <row r="5538" spans="1:10">
      <c r="A5538" s="330">
        <f ca="1">IF(ISNUMBER(SEARCH($L$2,[1]Database!$A5538)),MAX($A$1:A5537)+1,0)</f>
        <v>5533</v>
      </c>
      <c r="B5538" s="625" t="str">
        <f>[1]Database!$A5538</f>
        <v>BGR-3832LRD</v>
      </c>
      <c r="J5538" s="329" t="str">
        <f ca="1">IFERROR(VLOOKUP(ROWS($J$2:J5538),$A$2:$B$7000,2,0),"")</f>
        <v>BGR-3827LRD</v>
      </c>
    </row>
    <row r="5539" spans="1:10">
      <c r="A5539" s="330">
        <f ca="1">IF(ISNUMBER(SEARCH($L$2,[1]Database!$A5539)),MAX($A$1:A5538)+1,0)</f>
        <v>5534</v>
      </c>
      <c r="B5539" s="625" t="str">
        <f>[1]Database!$A5539</f>
        <v>BGR-38SA-32LRD</v>
      </c>
      <c r="J5539" s="329" t="str">
        <f ca="1">IFERROR(VLOOKUP(ROWS($J$2:J5539),$A$2:$B$7000,2,0),"")</f>
        <v>BGR-38SA-27LRD</v>
      </c>
    </row>
    <row r="5540" spans="1:10">
      <c r="A5540" s="330">
        <f ca="1">IF(ISNUMBER(SEARCH($L$2,[1]Database!$A5540)),MAX($A$1:A5539)+1,0)</f>
        <v>5535</v>
      </c>
      <c r="B5540" s="625" t="str">
        <f>[1]Database!$A5540</f>
        <v>BGR-38SA-27</v>
      </c>
      <c r="J5540" s="329" t="str">
        <f ca="1">IFERROR(VLOOKUP(ROWS($J$2:J5540),$A$2:$B$7000,2,0),"")</f>
        <v>BVFD-38</v>
      </c>
    </row>
    <row r="5541" spans="1:10">
      <c r="A5541" s="330">
        <f ca="1">IF(ISNUMBER(SEARCH($L$2,[1]Database!$A5541)),MAX($A$1:A5540)+1,0)</f>
        <v>5536</v>
      </c>
      <c r="B5541" s="625" t="str">
        <f>[1]Database!$A5541</f>
        <v>BGR-3827</v>
      </c>
      <c r="J5541" s="329" t="str">
        <f ca="1">IFERROR(VLOOKUP(ROWS($J$2:J5541),$A$2:$B$7000,2,0),"")</f>
        <v>BFD-38</v>
      </c>
    </row>
    <row r="5542" spans="1:10">
      <c r="A5542" s="330">
        <f ca="1">IF(ISNUMBER(SEARCH($L$2,[1]Database!$A5542)),MAX($A$1:A5541)+1,0)</f>
        <v>5537</v>
      </c>
      <c r="B5542" s="625" t="str">
        <f>[1]Database!$A5542</f>
        <v>BGR-3827LRD</v>
      </c>
      <c r="J5542" s="329" t="str">
        <f ca="1">IFERROR(VLOOKUP(ROWS($J$2:J5542),$A$2:$B$7000,2,0),"")</f>
        <v>BPFD-38</v>
      </c>
    </row>
    <row r="5543" spans="1:10">
      <c r="A5543" s="330">
        <f ca="1">IF(ISNUMBER(SEARCH($L$2,[1]Database!$A5543)),MAX($A$1:A5542)+1,0)</f>
        <v>5538</v>
      </c>
      <c r="B5543" s="625" t="str">
        <f>[1]Database!$A5543</f>
        <v>BGR-38SA-27LRD</v>
      </c>
      <c r="J5543" s="329" t="str">
        <f ca="1">IFERROR(VLOOKUP(ROWS($J$2:J5543),$A$2:$B$7000,2,0),"")</f>
        <v>VFD-38A</v>
      </c>
    </row>
    <row r="5544" spans="1:10">
      <c r="A5544" s="330">
        <f ca="1">IF(ISNUMBER(SEARCH($L$2,[1]Database!$A5544)),MAX($A$1:A5543)+1,0)</f>
        <v>5539</v>
      </c>
      <c r="B5544" s="625" t="str">
        <f>[1]Database!$A5544</f>
        <v>BVFD-38</v>
      </c>
      <c r="J5544" s="329" t="str">
        <f ca="1">IFERROR(VLOOKUP(ROWS($J$2:J5544),$A$2:$B$7000,2,0),"")</f>
        <v>PFD-38A</v>
      </c>
    </row>
    <row r="5545" spans="1:10">
      <c r="A5545" s="330">
        <f ca="1">IF(ISNUMBER(SEARCH($L$2,[1]Database!$A5545)),MAX($A$1:A5544)+1,0)</f>
        <v>5540</v>
      </c>
      <c r="B5545" s="625" t="str">
        <f>[1]Database!$A5545</f>
        <v>BFD-38</v>
      </c>
      <c r="J5545" s="329" t="str">
        <f ca="1">IFERROR(VLOOKUP(ROWS($J$2:J5545),$A$2:$B$7000,2,0),"")</f>
        <v>BGR-RR38</v>
      </c>
    </row>
    <row r="5546" spans="1:10">
      <c r="A5546" s="330">
        <f ca="1">IF(ISNUMBER(SEARCH($L$2,[1]Database!$A5546)),MAX($A$1:A5545)+1,0)</f>
        <v>5541</v>
      </c>
      <c r="B5546" s="625" t="str">
        <f>[1]Database!$A5546</f>
        <v>BPFD-38</v>
      </c>
      <c r="J5546" s="329" t="str">
        <f ca="1">IFERROR(VLOOKUP(ROWS($J$2:J5546),$A$2:$B$7000,2,0),"")</f>
        <v>VCD-6-38-SC</v>
      </c>
    </row>
    <row r="5547" spans="1:10">
      <c r="A5547" s="330">
        <f ca="1">IF(ISNUMBER(SEARCH($L$2,[1]Database!$A5547)),MAX($A$1:A5546)+1,0)</f>
        <v>5542</v>
      </c>
      <c r="B5547" s="625" t="str">
        <f>[1]Database!$A5547</f>
        <v>VFD-38A</v>
      </c>
      <c r="J5547" s="329" t="str">
        <f ca="1">IFERROR(VLOOKUP(ROWS($J$2:J5547),$A$2:$B$7000,2,0),"")</f>
        <v>VCD-6-38-DC</v>
      </c>
    </row>
    <row r="5548" spans="1:10">
      <c r="A5548" s="330">
        <f ca="1">IF(ISNUMBER(SEARCH($L$2,[1]Database!$A5548)),MAX($A$1:A5547)+1,0)</f>
        <v>5543</v>
      </c>
      <c r="B5548" s="625" t="str">
        <f>[1]Database!$A5548</f>
        <v>PFD-38A</v>
      </c>
      <c r="J5548" s="329" t="str">
        <f ca="1">IFERROR(VLOOKUP(ROWS($J$2:J5548),$A$2:$B$7000,2,0),"")</f>
        <v>RL10-38</v>
      </c>
    </row>
    <row r="5549" spans="1:10">
      <c r="A5549" s="330">
        <f ca="1">IF(ISNUMBER(SEARCH($L$2,[1]Database!$A5549)),MAX($A$1:A5548)+1,0)</f>
        <v>5544</v>
      </c>
      <c r="B5549" s="625" t="str">
        <f>[1]Database!$A5549</f>
        <v>BGR-RR38</v>
      </c>
      <c r="J5549" s="329" t="str">
        <f ca="1">IFERROR(VLOOKUP(ROWS($J$2:J5549),$A$2:$B$7000,2,0),"")</f>
        <v>BGR-CC-38FB</v>
      </c>
    </row>
    <row r="5550" spans="1:10">
      <c r="A5550" s="330">
        <f ca="1">IF(ISNUMBER(SEARCH($L$2,[1]Database!$A5550)),MAX($A$1:A5549)+1,0)</f>
        <v>5545</v>
      </c>
      <c r="B5550" s="625" t="str">
        <f>[1]Database!$A5550</f>
        <v>VCD-6-38-SC</v>
      </c>
      <c r="J5550" s="329" t="str">
        <f ca="1">IFERROR(VLOOKUP(ROWS($J$2:J5550),$A$2:$B$7000,2,0),"")</f>
        <v>BGR-TRIM38</v>
      </c>
    </row>
    <row r="5551" spans="1:10">
      <c r="A5551" s="330">
        <f ca="1">IF(ISNUMBER(SEARCH($L$2,[1]Database!$A5551)),MAX($A$1:A5550)+1,0)</f>
        <v>5546</v>
      </c>
      <c r="B5551" s="625" t="str">
        <f>[1]Database!$A5551</f>
        <v>VCD-6-38-DC</v>
      </c>
      <c r="J5551" s="329" t="str">
        <f ca="1">IFERROR(VLOOKUP(ROWS($J$2:J5551),$A$2:$B$7000,2,0),"")</f>
        <v>BGR-RDC38</v>
      </c>
    </row>
    <row r="5552" spans="1:10">
      <c r="A5552" s="330">
        <f ca="1">IF(ISNUMBER(SEARCH($L$2,[1]Database!$A5552)),MAX($A$1:A5551)+1,0)</f>
        <v>5547</v>
      </c>
      <c r="B5552" s="625" t="str">
        <f>[1]Database!$A5552</f>
        <v>RL10-38</v>
      </c>
      <c r="J5552" s="329" t="str">
        <f ca="1">IFERROR(VLOOKUP(ROWS($J$2:J5552),$A$2:$B$7000,2,0),"")</f>
        <v>R412-3830B</v>
      </c>
    </row>
    <row r="5553" spans="1:10">
      <c r="A5553" s="330">
        <f ca="1">IF(ISNUMBER(SEARCH($L$2,[1]Database!$A5553)),MAX($A$1:A5552)+1,0)</f>
        <v>5548</v>
      </c>
      <c r="B5553" s="625" t="str">
        <f>[1]Database!$A5553</f>
        <v>BGR-CC-38FB</v>
      </c>
      <c r="J5553" s="329" t="str">
        <f ca="1">IFERROR(VLOOKUP(ROWS($J$2:J5553),$A$2:$B$7000,2,0),"")</f>
        <v>R412-3824B</v>
      </c>
    </row>
    <row r="5554" spans="1:10">
      <c r="A5554" s="330">
        <f ca="1">IF(ISNUMBER(SEARCH($L$2,[1]Database!$A5554)),MAX($A$1:A5553)+1,0)</f>
        <v>5549</v>
      </c>
      <c r="B5554" s="625" t="str">
        <f>[1]Database!$A5554</f>
        <v>BGR-TRIM38</v>
      </c>
      <c r="J5554" s="329" t="str">
        <f ca="1">IFERROR(VLOOKUP(ROWS($J$2:J5554),$A$2:$B$7000,2,0),"")</f>
        <v>BSPN-38-32</v>
      </c>
    </row>
    <row r="5555" spans="1:10">
      <c r="A5555" s="330">
        <f ca="1">IF(ISNUMBER(SEARCH($L$2,[1]Database!$A5555)),MAX($A$1:A5554)+1,0)</f>
        <v>5550</v>
      </c>
      <c r="B5555" s="625" t="str">
        <f>[1]Database!$A5555</f>
        <v>BGR-RDC38</v>
      </c>
      <c r="J5555" s="329" t="str">
        <f ca="1">IFERROR(VLOOKUP(ROWS($J$2:J5555),$A$2:$B$7000,2,0),"")</f>
        <v>BSPN-38-27</v>
      </c>
    </row>
    <row r="5556" spans="1:10">
      <c r="A5556" s="330">
        <f ca="1">IF(ISNUMBER(SEARCH($L$2,[1]Database!$A5556)),MAX($A$1:A5555)+1,0)</f>
        <v>5551</v>
      </c>
      <c r="B5556" s="625" t="str">
        <f>[1]Database!$A5556</f>
        <v>R412-3830B</v>
      </c>
      <c r="J5556" s="329" t="str">
        <f ca="1">IFERROR(VLOOKUP(ROWS($J$2:J5556),$A$2:$B$7000,2,0),"")</f>
        <v>BGR-CC-38LT</v>
      </c>
    </row>
    <row r="5557" spans="1:10">
      <c r="A5557" s="330">
        <f ca="1">IF(ISNUMBER(SEARCH($L$2,[1]Database!$A5557)),MAX($A$1:A5556)+1,0)</f>
        <v>5552</v>
      </c>
      <c r="B5557" s="625" t="str">
        <f>[1]Database!$A5557</f>
        <v>R412-3824B</v>
      </c>
      <c r="J5557" s="329" t="str">
        <f ca="1">IFERROR(VLOOKUP(ROWS($J$2:J5557),$A$2:$B$7000,2,0),"")</f>
        <v>BGR-TEMP-38</v>
      </c>
    </row>
    <row r="5558" spans="1:10">
      <c r="A5558" s="330">
        <f ca="1">IF(ISNUMBER(SEARCH($L$2,[1]Database!$A5558)),MAX($A$1:A5557)+1,0)</f>
        <v>5553</v>
      </c>
      <c r="B5558" s="625" t="str">
        <f>[1]Database!$A5558</f>
        <v>BSPN-38-32</v>
      </c>
      <c r="J5558" s="329" t="str">
        <f ca="1">IFERROR(VLOOKUP(ROWS($J$2:J5558),$A$2:$B$7000,2,0),"")</f>
        <v>WR-37-42</v>
      </c>
    </row>
    <row r="5559" spans="1:10">
      <c r="A5559" s="330">
        <f ca="1">IF(ISNUMBER(SEARCH($L$2,[1]Database!$A5559)),MAX($A$1:A5558)+1,0)</f>
        <v>5554</v>
      </c>
      <c r="B5559" s="625" t="str">
        <f>[1]Database!$A5559</f>
        <v>BSPN-38-27</v>
      </c>
      <c r="J5559" s="329" t="str">
        <f ca="1">IFERROR(VLOOKUP(ROWS($J$2:J5559),$A$2:$B$7000,2,0),"")</f>
        <v>WRK-37SA-32</v>
      </c>
    </row>
    <row r="5560" spans="1:10">
      <c r="A5560" s="330">
        <f ca="1">IF(ISNUMBER(SEARCH($L$2,[1]Database!$A5560)),MAX($A$1:A5559)+1,0)</f>
        <v>5555</v>
      </c>
      <c r="B5560" s="625" t="str">
        <f>[1]Database!$A5560</f>
        <v>BGR-CC-38LT</v>
      </c>
      <c r="J5560" s="329" t="str">
        <f ca="1">IFERROR(VLOOKUP(ROWS($J$2:J5560),$A$2:$B$7000,2,0),"")</f>
        <v>WR-37-32</v>
      </c>
    </row>
    <row r="5561" spans="1:10">
      <c r="A5561" s="330">
        <f ca="1">IF(ISNUMBER(SEARCH($L$2,[1]Database!$A5561)),MAX($A$1:A5560)+1,0)</f>
        <v>5556</v>
      </c>
      <c r="B5561" s="625" t="str">
        <f>[1]Database!$A5561</f>
        <v>BGR-TEMP-38</v>
      </c>
      <c r="J5561" s="329" t="str">
        <f ca="1">IFERROR(VLOOKUP(ROWS($J$2:J5561),$A$2:$B$7000,2,0),"")</f>
        <v>WRK-37-32</v>
      </c>
    </row>
    <row r="5562" spans="1:10">
      <c r="A5562" s="330">
        <f ca="1">IF(ISNUMBER(SEARCH($L$2,[1]Database!$A5562)),MAX($A$1:A5561)+1,0)</f>
        <v>5557</v>
      </c>
      <c r="B5562" s="625" t="str">
        <f>[1]Database!$A5562</f>
        <v>WR-37-42</v>
      </c>
      <c r="J5562" s="329" t="str">
        <f ca="1">IFERROR(VLOOKUP(ROWS($J$2:J5562),$A$2:$B$7000,2,0),"")</f>
        <v>MRK-3731</v>
      </c>
    </row>
    <row r="5563" spans="1:10">
      <c r="A5563" s="330">
        <f ca="1">IF(ISNUMBER(SEARCH($L$2,[1]Database!$A5563)),MAX($A$1:A5562)+1,0)</f>
        <v>5558</v>
      </c>
      <c r="B5563" s="625" t="str">
        <f>[1]Database!$A5563</f>
        <v>WRK-37SA-32</v>
      </c>
      <c r="J5563" s="329" t="str">
        <f ca="1">IFERROR(VLOOKUP(ROWS($J$2:J5563),$A$2:$B$7000,2,0),"")</f>
        <v>WRK-37SA-27LRD</v>
      </c>
    </row>
    <row r="5564" spans="1:10">
      <c r="A5564" s="330">
        <f ca="1">IF(ISNUMBER(SEARCH($L$2,[1]Database!$A5564)),MAX($A$1:A5563)+1,0)</f>
        <v>5559</v>
      </c>
      <c r="B5564" s="625" t="str">
        <f>[1]Database!$A5564</f>
        <v>WR-37-32</v>
      </c>
      <c r="J5564" s="329" t="str">
        <f ca="1">IFERROR(VLOOKUP(ROWS($J$2:J5564),$A$2:$B$7000,2,0),"")</f>
        <v>WRK-37SA-27</v>
      </c>
    </row>
    <row r="5565" spans="1:10">
      <c r="A5565" s="330">
        <f ca="1">IF(ISNUMBER(SEARCH($L$2,[1]Database!$A5565)),MAX($A$1:A5564)+1,0)</f>
        <v>5560</v>
      </c>
      <c r="B5565" s="625" t="str">
        <f>[1]Database!$A5565</f>
        <v>WRK-37-32</v>
      </c>
      <c r="J5565" s="329" t="str">
        <f ca="1">IFERROR(VLOOKUP(ROWS($J$2:J5565),$A$2:$B$7000,2,0),"")</f>
        <v>WRK-37-27LRD</v>
      </c>
    </row>
    <row r="5566" spans="1:10">
      <c r="A5566" s="330">
        <f ca="1">IF(ISNUMBER(SEARCH($L$2,[1]Database!$A5566)),MAX($A$1:A5565)+1,0)</f>
        <v>5561</v>
      </c>
      <c r="B5566" s="625" t="str">
        <f>[1]Database!$A5566</f>
        <v>MRK-3731</v>
      </c>
      <c r="J5566" s="329" t="str">
        <f ca="1">IFERROR(VLOOKUP(ROWS($J$2:J5566),$A$2:$B$7000,2,0),"")</f>
        <v>WRK-37-27</v>
      </c>
    </row>
    <row r="5567" spans="1:10">
      <c r="A5567" s="330">
        <f ca="1">IF(ISNUMBER(SEARCH($L$2,[1]Database!$A5567)),MAX($A$1:A5566)+1,0)</f>
        <v>5562</v>
      </c>
      <c r="B5567" s="625" t="str">
        <f>[1]Database!$A5567</f>
        <v>WRK-37SA-27LRD</v>
      </c>
      <c r="J5567" s="329" t="str">
        <f ca="1">IFERROR(VLOOKUP(ROWS($J$2:J5567),$A$2:$B$7000,2,0),"")</f>
        <v>MRK-3726</v>
      </c>
    </row>
    <row r="5568" spans="1:10">
      <c r="A5568" s="330">
        <f ca="1">IF(ISNUMBER(SEARCH($L$2,[1]Database!$A5568)),MAX($A$1:A5567)+1,0)</f>
        <v>5563</v>
      </c>
      <c r="B5568" s="625" t="str">
        <f>[1]Database!$A5568</f>
        <v>WRK-37SA-27</v>
      </c>
      <c r="J5568" s="329" t="str">
        <f ca="1">IFERROR(VLOOKUP(ROWS($J$2:J5568),$A$2:$B$7000,2,0),"")</f>
        <v>5-37-CONFIG</v>
      </c>
    </row>
    <row r="5569" spans="1:10">
      <c r="A5569" s="330">
        <f ca="1">IF(ISNUMBER(SEARCH($L$2,[1]Database!$A5569)),MAX($A$1:A5568)+1,0)</f>
        <v>5564</v>
      </c>
      <c r="B5569" s="625" t="str">
        <f>[1]Database!$A5569</f>
        <v>WRK-37-27LRD</v>
      </c>
      <c r="J5569" s="329" t="str">
        <f ca="1">IFERROR(VLOOKUP(ROWS($J$2:J5569),$A$2:$B$7000,2,0),"")</f>
        <v>MV-RR37</v>
      </c>
    </row>
    <row r="5570" spans="1:10">
      <c r="A5570" s="330">
        <f ca="1">IF(ISNUMBER(SEARCH($L$2,[1]Database!$A5570)),MAX($A$1:A5569)+1,0)</f>
        <v>5565</v>
      </c>
      <c r="B5570" s="625" t="str">
        <f>[1]Database!$A5570</f>
        <v>WRK-37-27</v>
      </c>
      <c r="J5570" s="329" t="str">
        <f ca="1">IFERROR(VLOOKUP(ROWS($J$2:J5570),$A$2:$B$7000,2,0),"")</f>
        <v>VFD-37</v>
      </c>
    </row>
    <row r="5571" spans="1:10">
      <c r="A5571" s="330">
        <f ca="1">IF(ISNUMBER(SEARCH($L$2,[1]Database!$A5571)),MAX($A$1:A5570)+1,0)</f>
        <v>5566</v>
      </c>
      <c r="B5571" s="625" t="str">
        <f>[1]Database!$A5571</f>
        <v>MRK-3726</v>
      </c>
      <c r="J5571" s="329" t="str">
        <f ca="1">IFERROR(VLOOKUP(ROWS($J$2:J5571),$A$2:$B$7000,2,0),"")</f>
        <v>FD-37</v>
      </c>
    </row>
    <row r="5572" spans="1:10">
      <c r="A5572" s="330">
        <f ca="1">IF(ISNUMBER(SEARCH($L$2,[1]Database!$A5572)),MAX($A$1:A5571)+1,0)</f>
        <v>5567</v>
      </c>
      <c r="B5572" s="625" t="str">
        <f>[1]Database!$A5572</f>
        <v>5-37-CONFIG</v>
      </c>
      <c r="J5572" s="329" t="str">
        <f ca="1">IFERROR(VLOOKUP(ROWS($J$2:J5572),$A$2:$B$7000,2,0),"")</f>
        <v>WRFD-37</v>
      </c>
    </row>
    <row r="5573" spans="1:10">
      <c r="A5573" s="330">
        <f ca="1">IF(ISNUMBER(SEARCH($L$2,[1]Database!$A5573)),MAX($A$1:A5572)+1,0)</f>
        <v>5568</v>
      </c>
      <c r="B5573" s="625" t="str">
        <f>[1]Database!$A5573</f>
        <v>MV-RR37</v>
      </c>
      <c r="J5573" s="329" t="str">
        <f ca="1">IFERROR(VLOOKUP(ROWS($J$2:J5573),$A$2:$B$7000,2,0),"")</f>
        <v>WR-RAP-37</v>
      </c>
    </row>
    <row r="5574" spans="1:10">
      <c r="A5574" s="330">
        <f ca="1">IF(ISNUMBER(SEARCH($L$2,[1]Database!$A5574)),MAX($A$1:A5573)+1,0)</f>
        <v>5569</v>
      </c>
      <c r="B5574" s="625" t="str">
        <f>[1]Database!$A5574</f>
        <v>VFD-37</v>
      </c>
      <c r="J5574" s="329" t="str">
        <f ca="1">IFERROR(VLOOKUP(ROWS($J$2:J5574),$A$2:$B$7000,2,0),"")</f>
        <v>WRPFD-37</v>
      </c>
    </row>
    <row r="5575" spans="1:10">
      <c r="A5575" s="330">
        <f ca="1">IF(ISNUMBER(SEARCH($L$2,[1]Database!$A5575)),MAX($A$1:A5574)+1,0)</f>
        <v>5570</v>
      </c>
      <c r="B5575" s="625" t="str">
        <f>[1]Database!$A5575</f>
        <v>FD-37</v>
      </c>
      <c r="J5575" s="329" t="str">
        <f ca="1">IFERROR(VLOOKUP(ROWS($J$2:J5575),$A$2:$B$7000,2,0),"")</f>
        <v>LVFD-37</v>
      </c>
    </row>
    <row r="5576" spans="1:10">
      <c r="A5576" s="330">
        <f ca="1">IF(ISNUMBER(SEARCH($L$2,[1]Database!$A5576)),MAX($A$1:A5575)+1,0)</f>
        <v>5571</v>
      </c>
      <c r="B5576" s="625" t="str">
        <f>[1]Database!$A5576</f>
        <v>WRFD-37</v>
      </c>
      <c r="J5576" s="329" t="str">
        <f ca="1">IFERROR(VLOOKUP(ROWS($J$2:J5576),$A$2:$B$7000,2,0),"")</f>
        <v>WR-RR-37</v>
      </c>
    </row>
    <row r="5577" spans="1:10">
      <c r="A5577" s="330">
        <f ca="1">IF(ISNUMBER(SEARCH($L$2,[1]Database!$A5577)),MAX($A$1:A5576)+1,0)</f>
        <v>5572</v>
      </c>
      <c r="B5577" s="625" t="str">
        <f>[1]Database!$A5577</f>
        <v>WR-RAP-37</v>
      </c>
      <c r="J5577" s="329" t="str">
        <f ca="1">IFERROR(VLOOKUP(ROWS($J$2:J5577),$A$2:$B$7000,2,0),"")</f>
        <v>U3MP</v>
      </c>
    </row>
    <row r="5578" spans="1:10">
      <c r="A5578" s="330">
        <f ca="1">IF(ISNUMBER(SEARCH($L$2,[1]Database!$A5578)),MAX($A$1:A5577)+1,0)</f>
        <v>5573</v>
      </c>
      <c r="B5578" s="625" t="str">
        <f>[1]Database!$A5578</f>
        <v>WRPFD-37</v>
      </c>
      <c r="J5578" s="329" t="str">
        <f ca="1">IFERROR(VLOOKUP(ROWS($J$2:J5578),$A$2:$B$7000,2,0),"")</f>
        <v>ASR-36</v>
      </c>
    </row>
    <row r="5579" spans="1:10">
      <c r="A5579" s="330">
        <f ca="1">IF(ISNUMBER(SEARCH($L$2,[1]Database!$A5579)),MAX($A$1:A5578)+1,0)</f>
        <v>5574</v>
      </c>
      <c r="B5579" s="625" t="str">
        <f>[1]Database!$A5579</f>
        <v>LVFD-37</v>
      </c>
      <c r="J5579" s="329" t="str">
        <f ca="1">IFERROR(VLOOKUP(ROWS($J$2:J5579),$A$2:$B$7000,2,0),"")</f>
        <v>EGR-3528L1-LRD</v>
      </c>
    </row>
    <row r="5580" spans="1:10">
      <c r="A5580" s="330">
        <f ca="1">IF(ISNUMBER(SEARCH($L$2,[1]Database!$A5580)),MAX($A$1:A5579)+1,0)</f>
        <v>5575</v>
      </c>
      <c r="B5580" s="625" t="str">
        <f>[1]Database!$A5580</f>
        <v>WR-RR-37</v>
      </c>
      <c r="J5580" s="329" t="str">
        <f ca="1">IFERROR(VLOOKUP(ROWS($J$2:J5580),$A$2:$B$7000,2,0),"")</f>
        <v>EGR-3528L1</v>
      </c>
    </row>
    <row r="5581" spans="1:10">
      <c r="A5581" s="330">
        <f ca="1">IF(ISNUMBER(SEARCH($L$2,[1]Database!$A5581)),MAX($A$1:A5580)+1,0)</f>
        <v>5576</v>
      </c>
      <c r="B5581" s="625" t="str">
        <f>[1]Database!$A5581</f>
        <v>U3MP</v>
      </c>
      <c r="J5581" s="329" t="str">
        <f ca="1">IFERROR(VLOOKUP(ROWS($J$2:J5581),$A$2:$B$7000,2,0),"")</f>
        <v>EGR-3528</v>
      </c>
    </row>
    <row r="5582" spans="1:10">
      <c r="A5582" s="330">
        <f ca="1">IF(ISNUMBER(SEARCH($L$2,[1]Database!$A5582)),MAX($A$1:A5581)+1,0)</f>
        <v>5577</v>
      </c>
      <c r="B5582" s="625" t="str">
        <f>[1]Database!$A5582</f>
        <v>ASR-36</v>
      </c>
      <c r="J5582" s="329" t="str">
        <f ca="1">IFERROR(VLOOKUP(ROWS($J$2:J5582),$A$2:$B$7000,2,0),"")</f>
        <v>EGR-3528LRD</v>
      </c>
    </row>
    <row r="5583" spans="1:10">
      <c r="A5583" s="330">
        <f ca="1">IF(ISNUMBER(SEARCH($L$2,[1]Database!$A5583)),MAX($A$1:A5582)+1,0)</f>
        <v>5578</v>
      </c>
      <c r="B5583" s="625" t="str">
        <f>[1]Database!$A5583</f>
        <v>EGR-3528L1-LRD</v>
      </c>
      <c r="J5583" s="329" t="str">
        <f ca="1">IFERROR(VLOOKUP(ROWS($J$2:J5583),$A$2:$B$7000,2,0),"")</f>
        <v>DWR-35-26PD</v>
      </c>
    </row>
    <row r="5584" spans="1:10">
      <c r="A5584" s="330">
        <f ca="1">IF(ISNUMBER(SEARCH($L$2,[1]Database!$A5584)),MAX($A$1:A5583)+1,0)</f>
        <v>5579</v>
      </c>
      <c r="B5584" s="625" t="str">
        <f>[1]Database!$A5584</f>
        <v>EGR-3528L1</v>
      </c>
      <c r="J5584" s="329" t="str">
        <f ca="1">IFERROR(VLOOKUP(ROWS($J$2:J5584),$A$2:$B$7000,2,0),"")</f>
        <v>DWR-35-26</v>
      </c>
    </row>
    <row r="5585" spans="1:10">
      <c r="A5585" s="330">
        <f ca="1">IF(ISNUMBER(SEARCH($L$2,[1]Database!$A5585)),MAX($A$1:A5584)+1,0)</f>
        <v>5580</v>
      </c>
      <c r="B5585" s="625" t="str">
        <f>[1]Database!$A5585</f>
        <v>EGR-3528</v>
      </c>
      <c r="J5585" s="329" t="str">
        <f ca="1">IFERROR(VLOOKUP(ROWS($J$2:J5585),$A$2:$B$7000,2,0),"")</f>
        <v>ERK-3525LRD</v>
      </c>
    </row>
    <row r="5586" spans="1:10">
      <c r="A5586" s="330">
        <f ca="1">IF(ISNUMBER(SEARCH($L$2,[1]Database!$A5586)),MAX($A$1:A5585)+1,0)</f>
        <v>5581</v>
      </c>
      <c r="B5586" s="625" t="str">
        <f>[1]Database!$A5586</f>
        <v>EGR-3528LRD</v>
      </c>
      <c r="J5586" s="329" t="str">
        <f ca="1">IFERROR(VLOOKUP(ROWS($J$2:J5586),$A$2:$B$7000,2,0),"")</f>
        <v>ERK-3525</v>
      </c>
    </row>
    <row r="5587" spans="1:10">
      <c r="A5587" s="330">
        <f ca="1">IF(ISNUMBER(SEARCH($L$2,[1]Database!$A5587)),MAX($A$1:A5586)+1,0)</f>
        <v>5582</v>
      </c>
      <c r="B5587" s="625" t="str">
        <f>[1]Database!$A5587</f>
        <v>DWR-35-26PD</v>
      </c>
      <c r="J5587" s="329" t="str">
        <f ca="1">IFERROR(VLOOKUP(ROWS($J$2:J5587),$A$2:$B$7000,2,0),"")</f>
        <v>ERK-3525KD</v>
      </c>
    </row>
    <row r="5588" spans="1:10">
      <c r="A5588" s="330">
        <f ca="1">IF(ISNUMBER(SEARCH($L$2,[1]Database!$A5588)),MAX($A$1:A5587)+1,0)</f>
        <v>5583</v>
      </c>
      <c r="B5588" s="625" t="str">
        <f>[1]Database!$A5588</f>
        <v>DWR-35-26</v>
      </c>
      <c r="J5588" s="329" t="str">
        <f ca="1">IFERROR(VLOOKUP(ROWS($J$2:J5588),$A$2:$B$7000,2,0),"")</f>
        <v>ERK-3525-CONFIG</v>
      </c>
    </row>
    <row r="5589" spans="1:10">
      <c r="A5589" s="330">
        <f ca="1">IF(ISNUMBER(SEARCH($L$2,[1]Database!$A5589)),MAX($A$1:A5588)+1,0)</f>
        <v>5584</v>
      </c>
      <c r="B5589" s="625" t="str">
        <f>[1]Database!$A5589</f>
        <v>ERK-3525LRD</v>
      </c>
      <c r="J5589" s="329" t="str">
        <f ca="1">IFERROR(VLOOKUP(ROWS($J$2:J5589),$A$2:$B$7000,2,0),"")</f>
        <v>ERK-3525-AV</v>
      </c>
    </row>
    <row r="5590" spans="1:10">
      <c r="A5590" s="330">
        <f ca="1">IF(ISNUMBER(SEARCH($L$2,[1]Database!$A5590)),MAX($A$1:A5589)+1,0)</f>
        <v>5585</v>
      </c>
      <c r="B5590" s="625" t="str">
        <f>[1]Database!$A5590</f>
        <v>ERK-3525</v>
      </c>
      <c r="J5590" s="329" t="str">
        <f ca="1">IFERROR(VLOOKUP(ROWS($J$2:J5590),$A$2:$B$7000,2,0),"")</f>
        <v>DWR-35-22PD</v>
      </c>
    </row>
    <row r="5591" spans="1:10">
      <c r="A5591" s="330">
        <f ca="1">IF(ISNUMBER(SEARCH($L$2,[1]Database!$A5591)),MAX($A$1:A5590)+1,0)</f>
        <v>5586</v>
      </c>
      <c r="B5591" s="625" t="str">
        <f>[1]Database!$A5591</f>
        <v>ERK-3525KD</v>
      </c>
      <c r="J5591" s="329" t="str">
        <f ca="1">IFERROR(VLOOKUP(ROWS($J$2:J5591),$A$2:$B$7000,2,0),"")</f>
        <v>DWR-35-22</v>
      </c>
    </row>
    <row r="5592" spans="1:10">
      <c r="A5592" s="330">
        <f ca="1">IF(ISNUMBER(SEARCH($L$2,[1]Database!$A5592)),MAX($A$1:A5591)+1,0)</f>
        <v>5587</v>
      </c>
      <c r="B5592" s="625" t="str">
        <f>[1]Database!$A5592</f>
        <v>ERK-3525-CONFIG</v>
      </c>
      <c r="J5592" s="329" t="str">
        <f ca="1">IFERROR(VLOOKUP(ROWS($J$2:J5592),$A$2:$B$7000,2,0),"")</f>
        <v>ERK-3520LRD</v>
      </c>
    </row>
    <row r="5593" spans="1:10">
      <c r="A5593" s="330">
        <f ca="1">IF(ISNUMBER(SEARCH($L$2,[1]Database!$A5593)),MAX($A$1:A5592)+1,0)</f>
        <v>5588</v>
      </c>
      <c r="B5593" s="625" t="str">
        <f>[1]Database!$A5593</f>
        <v>ERK-3525-AV</v>
      </c>
      <c r="J5593" s="329" t="str">
        <f ca="1">IFERROR(VLOOKUP(ROWS($J$2:J5593),$A$2:$B$7000,2,0),"")</f>
        <v>ERK-3520</v>
      </c>
    </row>
    <row r="5594" spans="1:10">
      <c r="A5594" s="330">
        <f ca="1">IF(ISNUMBER(SEARCH($L$2,[1]Database!$A5594)),MAX($A$1:A5593)+1,0)</f>
        <v>5589</v>
      </c>
      <c r="B5594" s="625" t="str">
        <f>[1]Database!$A5594</f>
        <v>DWR-35-22PD</v>
      </c>
      <c r="J5594" s="329" t="str">
        <f ca="1">IFERROR(VLOOKUP(ROWS($J$2:J5594),$A$2:$B$7000,2,0),"")</f>
        <v>DWR-35-17</v>
      </c>
    </row>
    <row r="5595" spans="1:10">
      <c r="A5595" s="330">
        <f ca="1">IF(ISNUMBER(SEARCH($L$2,[1]Database!$A5595)),MAX($A$1:A5594)+1,0)</f>
        <v>5590</v>
      </c>
      <c r="B5595" s="625" t="str">
        <f>[1]Database!$A5595</f>
        <v>DWR-35-22</v>
      </c>
      <c r="J5595" s="329" t="str">
        <f ca="1">IFERROR(VLOOKUP(ROWS($J$2:J5595),$A$2:$B$7000,2,0),"")</f>
        <v>VFD-35</v>
      </c>
    </row>
    <row r="5596" spans="1:10">
      <c r="A5596" s="330">
        <f ca="1">IF(ISNUMBER(SEARCH($L$2,[1]Database!$A5596)),MAX($A$1:A5595)+1,0)</f>
        <v>5591</v>
      </c>
      <c r="B5596" s="625" t="str">
        <f>[1]Database!$A5596</f>
        <v>ERK-3520LRD</v>
      </c>
      <c r="J5596" s="329" t="str">
        <f ca="1">IFERROR(VLOOKUP(ROWS($J$2:J5596),$A$2:$B$7000,2,0),"")</f>
        <v>FD-35</v>
      </c>
    </row>
    <row r="5597" spans="1:10">
      <c r="A5597" s="330">
        <f ca="1">IF(ISNUMBER(SEARCH($L$2,[1]Database!$A5597)),MAX($A$1:A5596)+1,0)</f>
        <v>5592</v>
      </c>
      <c r="B5597" s="625" t="str">
        <f>[1]Database!$A5597</f>
        <v>ERK-3520</v>
      </c>
      <c r="J5597" s="329" t="str">
        <f ca="1">IFERROR(VLOOKUP(ROWS($J$2:J5597),$A$2:$B$7000,2,0),"")</f>
        <v>DWR-RR35</v>
      </c>
    </row>
    <row r="5598" spans="1:10">
      <c r="A5598" s="330">
        <f ca="1">IF(ISNUMBER(SEARCH($L$2,[1]Database!$A5598)),MAX($A$1:A5597)+1,0)</f>
        <v>5593</v>
      </c>
      <c r="B5598" s="625" t="str">
        <f>[1]Database!$A5598</f>
        <v>DWR-35-17</v>
      </c>
      <c r="J5598" s="329" t="str">
        <f ca="1">IFERROR(VLOOKUP(ROWS($J$2:J5598),$A$2:$B$7000,2,0),"")</f>
        <v>EGR-RDC35</v>
      </c>
    </row>
    <row r="5599" spans="1:10">
      <c r="A5599" s="330">
        <f ca="1">IF(ISNUMBER(SEARCH($L$2,[1]Database!$A5599)),MAX($A$1:A5598)+1,0)</f>
        <v>5594</v>
      </c>
      <c r="B5599" s="625" t="str">
        <f>[1]Database!$A5599</f>
        <v>VFD-35</v>
      </c>
      <c r="J5599" s="329" t="str">
        <f ca="1">IFERROR(VLOOKUP(ROWS($J$2:J5599),$A$2:$B$7000,2,0),"")</f>
        <v>PFD-35</v>
      </c>
    </row>
    <row r="5600" spans="1:10">
      <c r="A5600" s="330">
        <f ca="1">IF(ISNUMBER(SEARCH($L$2,[1]Database!$A5600)),MAX($A$1:A5599)+1,0)</f>
        <v>5595</v>
      </c>
      <c r="B5600" s="625" t="str">
        <f>[1]Database!$A5600</f>
        <v>FD-35</v>
      </c>
      <c r="J5600" s="329" t="str">
        <f ca="1">IFERROR(VLOOKUP(ROWS($J$2:J5600),$A$2:$B$7000,2,0),"")</f>
        <v>LVFD-35</v>
      </c>
    </row>
    <row r="5601" spans="1:10">
      <c r="A5601" s="330">
        <f ca="1">IF(ISNUMBER(SEARCH($L$2,[1]Database!$A5601)),MAX($A$1:A5600)+1,0)</f>
        <v>5596</v>
      </c>
      <c r="B5601" s="625" t="str">
        <f>[1]Database!$A5601</f>
        <v>DWR-RR35</v>
      </c>
      <c r="J5601" s="329" t="str">
        <f ca="1">IFERROR(VLOOKUP(ROWS($J$2:J5601),$A$2:$B$7000,2,0),"")</f>
        <v>ERK-RR35</v>
      </c>
    </row>
    <row r="5602" spans="1:10">
      <c r="A5602" s="330">
        <f ca="1">IF(ISNUMBER(SEARCH($L$2,[1]Database!$A5602)),MAX($A$1:A5601)+1,0)</f>
        <v>5597</v>
      </c>
      <c r="B5602" s="625" t="str">
        <f>[1]Database!$A5602</f>
        <v>EGR-RDC35</v>
      </c>
      <c r="J5602" s="329" t="str">
        <f ca="1">IFERROR(VLOOKUP(ROWS($J$2:J5602),$A$2:$B$7000,2,0),"")</f>
        <v>EGR-RR35</v>
      </c>
    </row>
    <row r="5603" spans="1:10">
      <c r="A5603" s="330">
        <f ca="1">IF(ISNUMBER(SEARCH($L$2,[1]Database!$A5603)),MAX($A$1:A5602)+1,0)</f>
        <v>5598</v>
      </c>
      <c r="B5603" s="625" t="str">
        <f>[1]Database!$A5603</f>
        <v>PFD-35</v>
      </c>
      <c r="J5603" s="329" t="str">
        <f ca="1">IFERROR(VLOOKUP(ROWS($J$2:J5603),$A$2:$B$7000,2,0),"")</f>
        <v>SH-WR-34</v>
      </c>
    </row>
    <row r="5604" spans="1:10">
      <c r="A5604" s="330">
        <f ca="1">IF(ISNUMBER(SEARCH($L$2,[1]Database!$A5604)),MAX($A$1:A5603)+1,0)</f>
        <v>5599</v>
      </c>
      <c r="B5604" s="625" t="str">
        <f>[1]Database!$A5604</f>
        <v>LVFD-35</v>
      </c>
      <c r="J5604" s="329" t="str">
        <f ca="1">IFERROR(VLOOKUP(ROWS($J$2:J5604),$A$2:$B$7000,2,0),"")</f>
        <v>RDR-S3</v>
      </c>
    </row>
    <row r="5605" spans="1:10">
      <c r="A5605" s="330">
        <f ca="1">IF(ISNUMBER(SEARCH($L$2,[1]Database!$A5605)),MAX($A$1:A5604)+1,0)</f>
        <v>5600</v>
      </c>
      <c r="B5605" s="625" t="str">
        <f>[1]Database!$A5605</f>
        <v>ERK-RR35</v>
      </c>
      <c r="J5605" s="329" t="str">
        <f ca="1">IFERROR(VLOOKUP(ROWS($J$2:J5605),$A$2:$B$7000,2,0),"")</f>
        <v>RDR-16-25BK</v>
      </c>
    </row>
    <row r="5606" spans="1:10">
      <c r="A5606" s="330">
        <f ca="1">IF(ISNUMBER(SEARCH($L$2,[1]Database!$A5606)),MAX($A$1:A5605)+1,0)</f>
        <v>5601</v>
      </c>
      <c r="B5606" s="625" t="str">
        <f>[1]Database!$A5606</f>
        <v>EGR-RR35</v>
      </c>
      <c r="J5606" s="329" t="str">
        <f ca="1">IFERROR(VLOOKUP(ROWS($J$2:J5606),$A$2:$B$7000,2,0),"")</f>
        <v>BGR-CC-32LT</v>
      </c>
    </row>
    <row r="5607" spans="1:10">
      <c r="A5607" s="330">
        <f ca="1">IF(ISNUMBER(SEARCH($L$2,[1]Database!$A5607)),MAX($A$1:A5606)+1,0)</f>
        <v>5602</v>
      </c>
      <c r="B5607" s="625" t="str">
        <f>[1]Database!$A5607</f>
        <v>SH-WR-34</v>
      </c>
      <c r="J5607" s="329" t="str">
        <f ca="1">IFERROR(VLOOKUP(ROWS($J$2:J5607),$A$2:$B$7000,2,0),"")</f>
        <v>DWR-FK32</v>
      </c>
    </row>
    <row r="5608" spans="1:10">
      <c r="A5608" s="330">
        <f ca="1">IF(ISNUMBER(SEARCH($L$2,[1]Database!$A5608)),MAX($A$1:A5607)+1,0)</f>
        <v>5603</v>
      </c>
      <c r="B5608" s="625" t="str">
        <f>[1]Database!$A5608</f>
        <v>RDR-S3</v>
      </c>
      <c r="J5608" s="329" t="str">
        <f ca="1">IFERROR(VLOOKUP(ROWS($J$2:J5608),$A$2:$B$7000,2,0),"")</f>
        <v>BGR-TEMP-32</v>
      </c>
    </row>
    <row r="5609" spans="1:10">
      <c r="A5609" s="330">
        <f ca="1">IF(ISNUMBER(SEARCH($L$2,[1]Database!$A5609)),MAX($A$1:A5608)+1,0)</f>
        <v>5604</v>
      </c>
      <c r="B5609" s="625" t="str">
        <f>[1]Database!$A5609</f>
        <v>RDR-16-25BK</v>
      </c>
      <c r="J5609" s="329" t="str">
        <f ca="1">IFERROR(VLOOKUP(ROWS($J$2:J5609),$A$2:$B$7000,2,0),"")</f>
        <v>VBK-WSA32</v>
      </c>
    </row>
    <row r="5610" spans="1:10">
      <c r="A5610" s="330">
        <f ca="1">IF(ISNUMBER(SEARCH($L$2,[1]Database!$A5610)),MAX($A$1:A5609)+1,0)</f>
        <v>5605</v>
      </c>
      <c r="B5610" s="625" t="str">
        <f>[1]Database!$A5610</f>
        <v>BGR-CC-32LT</v>
      </c>
      <c r="J5610" s="329" t="str">
        <f ca="1">IFERROR(VLOOKUP(ROWS($J$2:J5610),$A$2:$B$7000,2,0),"")</f>
        <v>ASR-42-HD</v>
      </c>
    </row>
    <row r="5611" spans="1:10">
      <c r="A5611" s="330">
        <f ca="1">IF(ISNUMBER(SEARCH($L$2,[1]Database!$A5611)),MAX($A$1:A5610)+1,0)</f>
        <v>5606</v>
      </c>
      <c r="B5611" s="625" t="str">
        <f>[1]Database!$A5611</f>
        <v>DWR-FK32</v>
      </c>
      <c r="J5611" s="329" t="str">
        <f ca="1">IFERROR(VLOOKUP(ROWS($J$2:J5611),$A$2:$B$7000,2,0),"")</f>
        <v>WM-30-18</v>
      </c>
    </row>
    <row r="5612" spans="1:10">
      <c r="A5612" s="330">
        <f ca="1">IF(ISNUMBER(SEARCH($L$2,[1]Database!$A5612)),MAX($A$1:A5611)+1,0)</f>
        <v>5607</v>
      </c>
      <c r="B5612" s="625" t="str">
        <f>[1]Database!$A5612</f>
        <v>BGR-TEMP-32</v>
      </c>
      <c r="J5612" s="329" t="str">
        <f ca="1">IFERROR(VLOOKUP(ROWS($J$2:J5612),$A$2:$B$7000,2,0),"")</f>
        <v>WM-30-12</v>
      </c>
    </row>
    <row r="5613" spans="1:10">
      <c r="A5613" s="330">
        <f ca="1">IF(ISNUMBER(SEARCH($L$2,[1]Database!$A5613)),MAX($A$1:A5612)+1,0)</f>
        <v>5608</v>
      </c>
      <c r="B5613" s="625" t="str">
        <f>[1]Database!$A5613</f>
        <v>VBK-WSA32</v>
      </c>
      <c r="J5613" s="329" t="str">
        <f ca="1">IFERROR(VLOOKUP(ROWS($J$2:J5613),$A$2:$B$7000,2,0),"")</f>
        <v>RLM30-L530-1</v>
      </c>
    </row>
    <row r="5614" spans="1:10">
      <c r="A5614" s="330">
        <f ca="1">IF(ISNUMBER(SEARCH($L$2,[1]Database!$A5614)),MAX($A$1:A5613)+1,0)</f>
        <v>5609</v>
      </c>
      <c r="B5614" s="625" t="str">
        <f>[1]Database!$A5614</f>
        <v>ASR-42-HD</v>
      </c>
      <c r="J5614" s="329" t="str">
        <f ca="1">IFERROR(VLOOKUP(ROWS($J$2:J5614),$A$2:$B$7000,2,0),"")</f>
        <v>ASR-30</v>
      </c>
    </row>
    <row r="5615" spans="1:10">
      <c r="A5615" s="330">
        <f ca="1">IF(ISNUMBER(SEARCH($L$2,[1]Database!$A5615)),MAX($A$1:A5614)+1,0)</f>
        <v>5610</v>
      </c>
      <c r="B5615" s="625" t="str">
        <f>[1]Database!$A5615</f>
        <v>WM-30-18</v>
      </c>
      <c r="J5615" s="329" t="str">
        <f ca="1">IFERROR(VLOOKUP(ROWS($J$2:J5615),$A$2:$B$7000,2,0),"")</f>
        <v>LD-SP30-SL</v>
      </c>
    </row>
    <row r="5616" spans="1:10">
      <c r="A5616" s="330">
        <f ca="1">IF(ISNUMBER(SEARCH($L$2,[1]Database!$A5616)),MAX($A$1:A5615)+1,0)</f>
        <v>5611</v>
      </c>
      <c r="B5616" s="625" t="str">
        <f>[1]Database!$A5616</f>
        <v>WM-30-12</v>
      </c>
      <c r="J5616" s="329" t="str">
        <f ca="1">IFERROR(VLOOKUP(ROWS($J$2:J5616),$A$2:$B$7000,2,0),"")</f>
        <v>LD-SP30-HM</v>
      </c>
    </row>
    <row r="5617" spans="1:10">
      <c r="A5617" s="330">
        <f ca="1">IF(ISNUMBER(SEARCH($L$2,[1]Database!$A5617)),MAX($A$1:A5616)+1,0)</f>
        <v>5612</v>
      </c>
      <c r="B5617" s="625" t="str">
        <f>[1]Database!$A5617</f>
        <v>RLM30-L530-1</v>
      </c>
      <c r="J5617" s="329" t="str">
        <f ca="1">IFERROR(VLOOKUP(ROWS($J$2:J5617),$A$2:$B$7000,2,0),"")</f>
        <v>LD-SP30-DC</v>
      </c>
    </row>
    <row r="5618" spans="1:10">
      <c r="A5618" s="330">
        <f ca="1">IF(ISNUMBER(SEARCH($L$2,[1]Database!$A5618)),MAX($A$1:A5617)+1,0)</f>
        <v>5613</v>
      </c>
      <c r="B5618" s="625" t="str">
        <f>[1]Database!$A5618</f>
        <v>ASR-30</v>
      </c>
      <c r="J5618" s="329" t="str">
        <f ca="1">IFERROR(VLOOKUP(ROWS($J$2:J5618),$A$2:$B$7000,2,0),"")</f>
        <v>GR-30</v>
      </c>
    </row>
    <row r="5619" spans="1:10">
      <c r="A5619" s="330">
        <f ca="1">IF(ISNUMBER(SEARCH($L$2,[1]Database!$A5619)),MAX($A$1:A5618)+1,0)</f>
        <v>5614</v>
      </c>
      <c r="B5619" s="625" t="str">
        <f>[1]Database!$A5619</f>
        <v>LD-SP30-SL</v>
      </c>
      <c r="J5619" s="329" t="str">
        <f ca="1">IFERROR(VLOOKUP(ROWS($J$2:J5619),$A$2:$B$7000,2,0),"")</f>
        <v>3/8BANA6</v>
      </c>
    </row>
    <row r="5620" spans="1:10">
      <c r="A5620" s="330">
        <f ca="1">IF(ISNUMBER(SEARCH($L$2,[1]Database!$A5620)),MAX($A$1:A5619)+1,0)</f>
        <v>5615</v>
      </c>
      <c r="B5620" s="625" t="str">
        <f>[1]Database!$A5620</f>
        <v>LD-SP30-HM</v>
      </c>
      <c r="J5620" s="329" t="str">
        <f ca="1">IFERROR(VLOOKUP(ROWS($J$2:J5620),$A$2:$B$7000,2,0),"")</f>
        <v>3/8BANA4</v>
      </c>
    </row>
    <row r="5621" spans="1:10">
      <c r="A5621" s="330">
        <f ca="1">IF(ISNUMBER(SEARCH($L$2,[1]Database!$A5621)),MAX($A$1:A5620)+1,0)</f>
        <v>5616</v>
      </c>
      <c r="B5621" s="625" t="str">
        <f>[1]Database!$A5621</f>
        <v>LD-SP30-DC</v>
      </c>
      <c r="J5621" s="329" t="str">
        <f ca="1">IFERROR(VLOOKUP(ROWS($J$2:J5621),$A$2:$B$7000,2,0),"")</f>
        <v>3/8BANA2</v>
      </c>
    </row>
    <row r="5622" spans="1:10">
      <c r="A5622" s="330">
        <f ca="1">IF(ISNUMBER(SEARCH($L$2,[1]Database!$A5622)),MAX($A$1:A5621)+1,0)</f>
        <v>5617</v>
      </c>
      <c r="B5622" s="625" t="str">
        <f>[1]Database!$A5622</f>
        <v>GR-30</v>
      </c>
      <c r="J5622" s="329" t="str">
        <f ca="1">IFERROR(VLOOKUP(ROWS($J$2:J5622),$A$2:$B$7000,2,0),"")</f>
        <v>3/8BNC4</v>
      </c>
    </row>
    <row r="5623" spans="1:10">
      <c r="A5623" s="330">
        <f ca="1">IF(ISNUMBER(SEARCH($L$2,[1]Database!$A5623)),MAX($A$1:A5622)+1,0)</f>
        <v>5618</v>
      </c>
      <c r="B5623" s="625" t="str">
        <f>[1]Database!$A5623</f>
        <v>3/8BANA6</v>
      </c>
      <c r="J5623" s="329" t="str">
        <f ca="1">IFERROR(VLOOKUP(ROWS($J$2:J5623),$A$2:$B$7000,2,0),"")</f>
        <v>3/8X8</v>
      </c>
    </row>
    <row r="5624" spans="1:10">
      <c r="A5624" s="330">
        <f ca="1">IF(ISNUMBER(SEARCH($L$2,[1]Database!$A5624)),MAX($A$1:A5623)+1,0)</f>
        <v>5619</v>
      </c>
      <c r="B5624" s="625" t="str">
        <f>[1]Database!$A5624</f>
        <v>3/8BANA4</v>
      </c>
      <c r="J5624" s="329" t="str">
        <f ca="1">IFERROR(VLOOKUP(ROWS($J$2:J5624),$A$2:$B$7000,2,0),"")</f>
        <v>3/8X6</v>
      </c>
    </row>
    <row r="5625" spans="1:10">
      <c r="A5625" s="330">
        <f ca="1">IF(ISNUMBER(SEARCH($L$2,[1]Database!$A5625)),MAX($A$1:A5624)+1,0)</f>
        <v>5620</v>
      </c>
      <c r="B5625" s="625" t="str">
        <f>[1]Database!$A5625</f>
        <v>3/8BANA2</v>
      </c>
      <c r="J5625" s="329" t="str">
        <f ca="1">IFERROR(VLOOKUP(ROWS($J$2:J5625),$A$2:$B$7000,2,0),"")</f>
        <v>3/8X5</v>
      </c>
    </row>
    <row r="5626" spans="1:10">
      <c r="A5626" s="330">
        <f ca="1">IF(ISNUMBER(SEARCH($L$2,[1]Database!$A5626)),MAX($A$1:A5625)+1,0)</f>
        <v>5621</v>
      </c>
      <c r="B5626" s="625" t="str">
        <f>[1]Database!$A5626</f>
        <v>3/8BNC4</v>
      </c>
      <c r="J5626" s="329" t="str">
        <f ca="1">IFERROR(VLOOKUP(ROWS($J$2:J5626),$A$2:$B$7000,2,0),"")</f>
        <v>3/8X4</v>
      </c>
    </row>
    <row r="5627" spans="1:10">
      <c r="A5627" s="330">
        <f ca="1">IF(ISNUMBER(SEARCH($L$2,[1]Database!$A5627)),MAX($A$1:A5626)+1,0)</f>
        <v>5622</v>
      </c>
      <c r="B5627" s="625" t="str">
        <f>[1]Database!$A5627</f>
        <v>3/8X8</v>
      </c>
      <c r="J5627" s="329" t="str">
        <f ca="1">IFERROR(VLOOKUP(ROWS($J$2:J5627),$A$2:$B$7000,2,0),"")</f>
        <v>3/8X2</v>
      </c>
    </row>
    <row r="5628" spans="1:10">
      <c r="A5628" s="330">
        <f ca="1">IF(ISNUMBER(SEARCH($L$2,[1]Database!$A5628)),MAX($A$1:A5627)+1,0)</f>
        <v>5623</v>
      </c>
      <c r="B5628" s="625" t="str">
        <f>[1]Database!$A5628</f>
        <v>3/8X6</v>
      </c>
      <c r="J5628" s="329" t="str">
        <f ca="1">IFERROR(VLOOKUP(ROWS($J$2:J5628),$A$2:$B$7000,2,0),"")</f>
        <v>3/8X1</v>
      </c>
    </row>
    <row r="5629" spans="1:10">
      <c r="A5629" s="330">
        <f ca="1">IF(ISNUMBER(SEARCH($L$2,[1]Database!$A5629)),MAX($A$1:A5628)+1,0)</f>
        <v>5624</v>
      </c>
      <c r="B5629" s="625" t="str">
        <f>[1]Database!$A5629</f>
        <v>3/8X5</v>
      </c>
      <c r="J5629" s="329" t="str">
        <f ca="1">IFERROR(VLOOKUP(ROWS($J$2:J5629),$A$2:$B$7000,2,0),"")</f>
        <v>PCD-3-6-51DC</v>
      </c>
    </row>
    <row r="5630" spans="1:10">
      <c r="A5630" s="330">
        <f ca="1">IF(ISNUMBER(SEARCH($L$2,[1]Database!$A5630)),MAX($A$1:A5629)+1,0)</f>
        <v>5625</v>
      </c>
      <c r="B5630" s="625" t="str">
        <f>[1]Database!$A5630</f>
        <v>3/8X4</v>
      </c>
      <c r="J5630" s="329" t="str">
        <f ca="1">IFERROR(VLOOKUP(ROWS($J$2:J5630),$A$2:$B$7000,2,0),"")</f>
        <v>PCD-3-6-45DC</v>
      </c>
    </row>
    <row r="5631" spans="1:10">
      <c r="A5631" s="330">
        <f ca="1">IF(ISNUMBER(SEARCH($L$2,[1]Database!$A5631)),MAX($A$1:A5630)+1,0)</f>
        <v>5626</v>
      </c>
      <c r="B5631" s="625" t="str">
        <f>[1]Database!$A5631</f>
        <v>3/8X2</v>
      </c>
      <c r="J5631" s="329" t="str">
        <f ca="1">IFERROR(VLOOKUP(ROWS($J$2:J5631),$A$2:$B$7000,2,0),"")</f>
        <v>PCD-3-6-38DC</v>
      </c>
    </row>
    <row r="5632" spans="1:10">
      <c r="A5632" s="330">
        <f ca="1">IF(ISNUMBER(SEARCH($L$2,[1]Database!$A5632)),MAX($A$1:A5631)+1,0)</f>
        <v>5627</v>
      </c>
      <c r="B5632" s="625" t="str">
        <f>[1]Database!$A5632</f>
        <v>3/8X1</v>
      </c>
      <c r="J5632" s="329" t="str">
        <f ca="1">IFERROR(VLOOKUP(ROWS($J$2:J5632),$A$2:$B$7000,2,0),"")</f>
        <v>PCD-3-3-51SC</v>
      </c>
    </row>
    <row r="5633" spans="1:10">
      <c r="A5633" s="330">
        <f ca="1">IF(ISNUMBER(SEARCH($L$2,[1]Database!$A5633)),MAX($A$1:A5632)+1,0)</f>
        <v>5628</v>
      </c>
      <c r="B5633" s="625" t="str">
        <f>[1]Database!$A5633</f>
        <v>PCD-3-6-51DC</v>
      </c>
      <c r="J5633" s="329" t="str">
        <f ca="1">IFERROR(VLOOKUP(ROWS($J$2:J5633),$A$2:$B$7000,2,0),"")</f>
        <v>PCD-3-3-45SC</v>
      </c>
    </row>
    <row r="5634" spans="1:10">
      <c r="A5634" s="330">
        <f ca="1">IF(ISNUMBER(SEARCH($L$2,[1]Database!$A5634)),MAX($A$1:A5633)+1,0)</f>
        <v>5629</v>
      </c>
      <c r="B5634" s="625" t="str">
        <f>[1]Database!$A5634</f>
        <v>PCD-3-6-45DC</v>
      </c>
      <c r="J5634" s="329" t="str">
        <f ca="1">IFERROR(VLOOKUP(ROWS($J$2:J5634),$A$2:$B$7000,2,0),"")</f>
        <v>PCD-3-3-38SC</v>
      </c>
    </row>
    <row r="5635" spans="1:10">
      <c r="A5635" s="330">
        <f ca="1">IF(ISNUMBER(SEARCH($L$2,[1]Database!$A5635)),MAX($A$1:A5634)+1,0)</f>
        <v>5630</v>
      </c>
      <c r="B5635" s="625" t="str">
        <f>[1]Database!$A5635</f>
        <v>PCD-3-6-38DC</v>
      </c>
      <c r="J5635" s="329" t="str">
        <f ca="1">IFERROR(VLOOKUP(ROWS($J$2:J5635),$A$2:$B$7000,2,0),"")</f>
        <v>GK-3G</v>
      </c>
    </row>
    <row r="5636" spans="1:10">
      <c r="A5636" s="330">
        <f ca="1">IF(ISNUMBER(SEARCH($L$2,[1]Database!$A5636)),MAX($A$1:A5635)+1,0)</f>
        <v>5631</v>
      </c>
      <c r="B5636" s="625" t="str">
        <f>[1]Database!$A5636</f>
        <v>PCD-3-3-51SC</v>
      </c>
      <c r="J5636" s="329" t="str">
        <f ca="1">IFERROR(VLOOKUP(ROWS($J$2:J5636),$A$2:$B$7000,2,0),"")</f>
        <v>CWR-18-36VD4</v>
      </c>
    </row>
    <row r="5637" spans="1:10">
      <c r="A5637" s="330">
        <f ca="1">IF(ISNUMBER(SEARCH($L$2,[1]Database!$A5637)),MAX($A$1:A5636)+1,0)</f>
        <v>5632</v>
      </c>
      <c r="B5637" s="625" t="str">
        <f>[1]Database!$A5637</f>
        <v>PCD-3-3-45SC</v>
      </c>
      <c r="J5637" s="329" t="str">
        <f ca="1">IFERROR(VLOOKUP(ROWS($J$2:J5637),$A$2:$B$7000,2,0),"")</f>
        <v>CWR-18-32VD</v>
      </c>
    </row>
    <row r="5638" spans="1:10">
      <c r="A5638" s="330">
        <f ca="1">IF(ISNUMBER(SEARCH($L$2,[1]Database!$A5638)),MAX($A$1:A5637)+1,0)</f>
        <v>5633</v>
      </c>
      <c r="B5638" s="625" t="str">
        <f>[1]Database!$A5638</f>
        <v>PCD-3-3-38SC</v>
      </c>
      <c r="J5638" s="329" t="str">
        <f ca="1">IFERROR(VLOOKUP(ROWS($J$2:J5638),$A$2:$B$7000,2,0),"")</f>
        <v>CWR-18-30VD4</v>
      </c>
    </row>
    <row r="5639" spans="1:10">
      <c r="A5639" s="330">
        <f ca="1">IF(ISNUMBER(SEARCH($L$2,[1]Database!$A5639)),MAX($A$1:A5638)+1,0)</f>
        <v>5634</v>
      </c>
      <c r="B5639" s="625" t="str">
        <f>[1]Database!$A5639</f>
        <v>GK-3G</v>
      </c>
      <c r="J5639" s="329" t="str">
        <f ca="1">IFERROR(VLOOKUP(ROWS($J$2:J5639),$A$2:$B$7000,2,0),"")</f>
        <v>CWR-18-26VD4</v>
      </c>
    </row>
    <row r="5640" spans="1:10">
      <c r="A5640" s="330">
        <f ca="1">IF(ISNUMBER(SEARCH($L$2,[1]Database!$A5640)),MAX($A$1:A5639)+1,0)</f>
        <v>5635</v>
      </c>
      <c r="B5640" s="625" t="str">
        <f>[1]Database!$A5640</f>
        <v>CWR-18-36VD4</v>
      </c>
      <c r="J5640" s="329" t="str">
        <f ca="1">IFERROR(VLOOKUP(ROWS($J$2:J5640),$A$2:$B$7000,2,0),"")</f>
        <v>CWR-18-26VD</v>
      </c>
    </row>
    <row r="5641" spans="1:10">
      <c r="A5641" s="330">
        <f ca="1">IF(ISNUMBER(SEARCH($L$2,[1]Database!$A5641)),MAX($A$1:A5640)+1,0)</f>
        <v>5636</v>
      </c>
      <c r="B5641" s="625" t="str">
        <f>[1]Database!$A5641</f>
        <v>CWR-18-32VD</v>
      </c>
      <c r="J5641" s="329" t="str">
        <f ca="1">IFERROR(VLOOKUP(ROWS($J$2:J5641),$A$2:$B$7000,2,0),"")</f>
        <v>CWR-18-22VD</v>
      </c>
    </row>
    <row r="5642" spans="1:10">
      <c r="A5642" s="330">
        <f ca="1">IF(ISNUMBER(SEARCH($L$2,[1]Database!$A5642)),MAX($A$1:A5641)+1,0)</f>
        <v>5637</v>
      </c>
      <c r="B5642" s="625" t="str">
        <f>[1]Database!$A5642</f>
        <v>CWR-18-30VD4</v>
      </c>
      <c r="J5642" s="329" t="str">
        <f ca="1">IFERROR(VLOOKUP(ROWS($J$2:J5642),$A$2:$B$7000,2,0),"")</f>
        <v>CWR-18-21VD4</v>
      </c>
    </row>
    <row r="5643" spans="1:10">
      <c r="A5643" s="330">
        <f ca="1">IF(ISNUMBER(SEARCH($L$2,[1]Database!$A5643)),MAX($A$1:A5642)+1,0)</f>
        <v>5638</v>
      </c>
      <c r="B5643" s="625" t="str">
        <f>[1]Database!$A5643</f>
        <v>CWR-18-26VD4</v>
      </c>
      <c r="J5643" s="329" t="str">
        <f ca="1">IFERROR(VLOOKUP(ROWS($J$2:J5643),$A$2:$B$7000,2,0),"")</f>
        <v>CWR-18-17VD</v>
      </c>
    </row>
    <row r="5644" spans="1:10">
      <c r="A5644" s="330">
        <f ca="1">IF(ISNUMBER(SEARCH($L$2,[1]Database!$A5644)),MAX($A$1:A5643)+1,0)</f>
        <v>5639</v>
      </c>
      <c r="B5644" s="625" t="str">
        <f>[1]Database!$A5644</f>
        <v>CWR-18-26VD</v>
      </c>
      <c r="J5644" s="329" t="str">
        <f ca="1">IFERROR(VLOOKUP(ROWS($J$2:J5644),$A$2:$B$7000,2,0),"")</f>
        <v>CWR-18-36SD4</v>
      </c>
    </row>
    <row r="5645" spans="1:10">
      <c r="A5645" s="330">
        <f ca="1">IF(ISNUMBER(SEARCH($L$2,[1]Database!$A5645)),MAX($A$1:A5644)+1,0)</f>
        <v>5640</v>
      </c>
      <c r="B5645" s="625" t="str">
        <f>[1]Database!$A5645</f>
        <v>CWR-18-22VD</v>
      </c>
      <c r="J5645" s="329" t="str">
        <f ca="1">IFERROR(VLOOKUP(ROWS($J$2:J5645),$A$2:$B$7000,2,0),"")</f>
        <v>CWR-18-32SD</v>
      </c>
    </row>
    <row r="5646" spans="1:10">
      <c r="A5646" s="330">
        <f ca="1">IF(ISNUMBER(SEARCH($L$2,[1]Database!$A5646)),MAX($A$1:A5645)+1,0)</f>
        <v>5641</v>
      </c>
      <c r="B5646" s="625" t="str">
        <f>[1]Database!$A5646</f>
        <v>CWR-18-21VD4</v>
      </c>
      <c r="J5646" s="329" t="str">
        <f ca="1">IFERROR(VLOOKUP(ROWS($J$2:J5646),$A$2:$B$7000,2,0),"")</f>
        <v>CWR-18-30SD4</v>
      </c>
    </row>
    <row r="5647" spans="1:10">
      <c r="A5647" s="330">
        <f ca="1">IF(ISNUMBER(SEARCH($L$2,[1]Database!$A5647)),MAX($A$1:A5646)+1,0)</f>
        <v>5642</v>
      </c>
      <c r="B5647" s="625" t="str">
        <f>[1]Database!$A5647</f>
        <v>CWR-18-17VD</v>
      </c>
      <c r="J5647" s="329" t="str">
        <f ca="1">IFERROR(VLOOKUP(ROWS($J$2:J5647),$A$2:$B$7000,2,0),"")</f>
        <v>CWR-18-26SD4</v>
      </c>
    </row>
    <row r="5648" spans="1:10">
      <c r="A5648" s="330">
        <f ca="1">IF(ISNUMBER(SEARCH($L$2,[1]Database!$A5648)),MAX($A$1:A5647)+1,0)</f>
        <v>5643</v>
      </c>
      <c r="B5648" s="625" t="str">
        <f>[1]Database!$A5648</f>
        <v>CWR-18-36SD4</v>
      </c>
      <c r="J5648" s="329" t="str">
        <f ca="1">IFERROR(VLOOKUP(ROWS($J$2:J5648),$A$2:$B$7000,2,0),"")</f>
        <v>CWR-18-26SD</v>
      </c>
    </row>
    <row r="5649" spans="1:10">
      <c r="A5649" s="330">
        <f ca="1">IF(ISNUMBER(SEARCH($L$2,[1]Database!$A5649)),MAX($A$1:A5648)+1,0)</f>
        <v>5644</v>
      </c>
      <c r="B5649" s="625" t="str">
        <f>[1]Database!$A5649</f>
        <v>CWR-18-32SD</v>
      </c>
      <c r="J5649" s="329" t="str">
        <f ca="1">IFERROR(VLOOKUP(ROWS($J$2:J5649),$A$2:$B$7000,2,0),"")</f>
        <v>CWR-18-22SD</v>
      </c>
    </row>
    <row r="5650" spans="1:10">
      <c r="A5650" s="330">
        <f ca="1">IF(ISNUMBER(SEARCH($L$2,[1]Database!$A5650)),MAX($A$1:A5649)+1,0)</f>
        <v>5645</v>
      </c>
      <c r="B5650" s="625" t="str">
        <f>[1]Database!$A5650</f>
        <v>CWR-18-30SD4</v>
      </c>
      <c r="J5650" s="329" t="str">
        <f ca="1">IFERROR(VLOOKUP(ROWS($J$2:J5650),$A$2:$B$7000,2,0),"")</f>
        <v>CWR-18-21SD4</v>
      </c>
    </row>
    <row r="5651" spans="1:10">
      <c r="A5651" s="330">
        <f ca="1">IF(ISNUMBER(SEARCH($L$2,[1]Database!$A5651)),MAX($A$1:A5650)+1,0)</f>
        <v>5646</v>
      </c>
      <c r="B5651" s="625" t="str">
        <f>[1]Database!$A5651</f>
        <v>CWR-18-26SD4</v>
      </c>
      <c r="J5651" s="329" t="str">
        <f ca="1">IFERROR(VLOOKUP(ROWS($J$2:J5651),$A$2:$B$7000,2,0),"")</f>
        <v>CWR-18-17SD</v>
      </c>
    </row>
    <row r="5652" spans="1:10">
      <c r="A5652" s="330">
        <f ca="1">IF(ISNUMBER(SEARCH($L$2,[1]Database!$A5652)),MAX($A$1:A5651)+1,0)</f>
        <v>5647</v>
      </c>
      <c r="B5652" s="625" t="str">
        <f>[1]Database!$A5652</f>
        <v>CWR-18-26SD</v>
      </c>
      <c r="J5652" s="329" t="str">
        <f ca="1">IFERROR(VLOOKUP(ROWS($J$2:J5652),$A$2:$B$7000,2,0),"")</f>
        <v>CWR-18-36PD4</v>
      </c>
    </row>
    <row r="5653" spans="1:10">
      <c r="A5653" s="330">
        <f ca="1">IF(ISNUMBER(SEARCH($L$2,[1]Database!$A5653)),MAX($A$1:A5652)+1,0)</f>
        <v>5648</v>
      </c>
      <c r="B5653" s="625" t="str">
        <f>[1]Database!$A5653</f>
        <v>CWR-18-22SD</v>
      </c>
      <c r="J5653" s="329" t="str">
        <f ca="1">IFERROR(VLOOKUP(ROWS($J$2:J5653),$A$2:$B$7000,2,0),"")</f>
        <v>CWR-18-32PD</v>
      </c>
    </row>
    <row r="5654" spans="1:10">
      <c r="A5654" s="330">
        <f ca="1">IF(ISNUMBER(SEARCH($L$2,[1]Database!$A5654)),MAX($A$1:A5653)+1,0)</f>
        <v>5649</v>
      </c>
      <c r="B5654" s="625" t="str">
        <f>[1]Database!$A5654</f>
        <v>CWR-18-21SD4</v>
      </c>
      <c r="J5654" s="329" t="str">
        <f ca="1">IFERROR(VLOOKUP(ROWS($J$2:J5654),$A$2:$B$7000,2,0),"")</f>
        <v>CWR-18-30PD4</v>
      </c>
    </row>
    <row r="5655" spans="1:10">
      <c r="A5655" s="330">
        <f ca="1">IF(ISNUMBER(SEARCH($L$2,[1]Database!$A5655)),MAX($A$1:A5654)+1,0)</f>
        <v>5650</v>
      </c>
      <c r="B5655" s="625" t="str">
        <f>[1]Database!$A5655</f>
        <v>CWR-18-17SD</v>
      </c>
      <c r="J5655" s="329" t="str">
        <f ca="1">IFERROR(VLOOKUP(ROWS($J$2:J5655),$A$2:$B$7000,2,0),"")</f>
        <v>CWR-18-26PD4</v>
      </c>
    </row>
    <row r="5656" spans="1:10">
      <c r="A5656" s="330">
        <f ca="1">IF(ISNUMBER(SEARCH($L$2,[1]Database!$A5656)),MAX($A$1:A5655)+1,0)</f>
        <v>5651</v>
      </c>
      <c r="B5656" s="625" t="str">
        <f>[1]Database!$A5656</f>
        <v>CWR-18-36PD4</v>
      </c>
      <c r="J5656" s="329" t="str">
        <f ca="1">IFERROR(VLOOKUP(ROWS($J$2:J5656),$A$2:$B$7000,2,0),"")</f>
        <v>CWR-18-26PD</v>
      </c>
    </row>
    <row r="5657" spans="1:10">
      <c r="A5657" s="330">
        <f ca="1">IF(ISNUMBER(SEARCH($L$2,[1]Database!$A5657)),MAX($A$1:A5656)+1,0)</f>
        <v>5652</v>
      </c>
      <c r="B5657" s="625" t="str">
        <f>[1]Database!$A5657</f>
        <v>CWR-18-32PD</v>
      </c>
      <c r="J5657" s="329" t="str">
        <f ca="1">IFERROR(VLOOKUP(ROWS($J$2:J5657),$A$2:$B$7000,2,0),"")</f>
        <v>CWR-18-22PD</v>
      </c>
    </row>
    <row r="5658" spans="1:10">
      <c r="A5658" s="330">
        <f ca="1">IF(ISNUMBER(SEARCH($L$2,[1]Database!$A5658)),MAX($A$1:A5657)+1,0)</f>
        <v>5653</v>
      </c>
      <c r="B5658" s="625" t="str">
        <f>[1]Database!$A5658</f>
        <v>CWR-18-30PD4</v>
      </c>
      <c r="J5658" s="329" t="str">
        <f ca="1">IFERROR(VLOOKUP(ROWS($J$2:J5658),$A$2:$B$7000,2,0),"")</f>
        <v>CWR-18-21PD4</v>
      </c>
    </row>
    <row r="5659" spans="1:10">
      <c r="A5659" s="330">
        <f ca="1">IF(ISNUMBER(SEARCH($L$2,[1]Database!$A5659)),MAX($A$1:A5658)+1,0)</f>
        <v>5654</v>
      </c>
      <c r="B5659" s="625" t="str">
        <f>[1]Database!$A5659</f>
        <v>CWR-18-26PD4</v>
      </c>
      <c r="J5659" s="329" t="str">
        <f ca="1">IFERROR(VLOOKUP(ROWS($J$2:J5659),$A$2:$B$7000,2,0),"")</f>
        <v>CWR-18-17PD</v>
      </c>
    </row>
    <row r="5660" spans="1:10">
      <c r="A5660" s="330">
        <f ca="1">IF(ISNUMBER(SEARCH($L$2,[1]Database!$A5660)),MAX($A$1:A5659)+1,0)</f>
        <v>5655</v>
      </c>
      <c r="B5660" s="625" t="str">
        <f>[1]Database!$A5660</f>
        <v>CWR-18-26PD</v>
      </c>
      <c r="J5660" s="329" t="str">
        <f ca="1">IFERROR(VLOOKUP(ROWS($J$2:J5660),$A$2:$B$7000,2,0),"")</f>
        <v>TS310</v>
      </c>
    </row>
    <row r="5661" spans="1:10">
      <c r="A5661" s="330">
        <f ca="1">IF(ISNUMBER(SEARCH($L$2,[1]Database!$A5661)),MAX($A$1:A5660)+1,0)</f>
        <v>5656</v>
      </c>
      <c r="B5661" s="625" t="str">
        <f>[1]Database!$A5661</f>
        <v>CWR-18-22PD</v>
      </c>
      <c r="J5661" s="329" t="str">
        <f ca="1">IFERROR(VLOOKUP(ROWS($J$2:J5661),$A$2:$B$7000,2,0),"")</f>
        <v>LACE-23-OP</v>
      </c>
    </row>
    <row r="5662" spans="1:10">
      <c r="A5662" s="330">
        <f ca="1">IF(ISNUMBER(SEARCH($L$2,[1]Database!$A5662)),MAX($A$1:A5661)+1,0)</f>
        <v>5657</v>
      </c>
      <c r="B5662" s="625" t="str">
        <f>[1]Database!$A5662</f>
        <v>CWR-18-21PD4</v>
      </c>
      <c r="J5662" s="329" t="str">
        <f ca="1">IFERROR(VLOOKUP(ROWS($J$2:J5662),$A$2:$B$7000,2,0),"")</f>
        <v>LACE-13-OP</v>
      </c>
    </row>
    <row r="5663" spans="1:10">
      <c r="A5663" s="330">
        <f ca="1">IF(ISNUMBER(SEARCH($L$2,[1]Database!$A5663)),MAX($A$1:A5662)+1,0)</f>
        <v>5658</v>
      </c>
      <c r="B5663" s="625" t="str">
        <f>[1]Database!$A5663</f>
        <v>CWR-18-17PD</v>
      </c>
      <c r="J5663" s="329" t="str">
        <f ca="1">IFERROR(VLOOKUP(ROWS($J$2:J5663),$A$2:$B$7000,2,0),"")</f>
        <v>TW3B</v>
      </c>
    </row>
    <row r="5664" spans="1:10">
      <c r="A5664" s="330">
        <f ca="1">IF(ISNUMBER(SEARCH($L$2,[1]Database!$A5664)),MAX($A$1:A5663)+1,0)</f>
        <v>5659</v>
      </c>
      <c r="B5664" s="625" t="str">
        <f>[1]Database!$A5664</f>
        <v>TS310</v>
      </c>
      <c r="J5664" s="329" t="str">
        <f ca="1">IFERROR(VLOOKUP(ROWS($J$2:J5664),$A$2:$B$7000,2,0),"")</f>
        <v>RIB-3-BGR-38</v>
      </c>
    </row>
    <row r="5665" spans="1:10">
      <c r="A5665" s="330">
        <f ca="1">IF(ISNUMBER(SEARCH($L$2,[1]Database!$A5665)),MAX($A$1:A5664)+1,0)</f>
        <v>5660</v>
      </c>
      <c r="B5665" s="625" t="str">
        <f>[1]Database!$A5665</f>
        <v>LACE-23-OP</v>
      </c>
      <c r="J5665" s="329" t="str">
        <f ca="1">IFERROR(VLOOKUP(ROWS($J$2:J5665),$A$2:$B$7000,2,0),"")</f>
        <v>RIB-3-BGR-32</v>
      </c>
    </row>
    <row r="5666" spans="1:10">
      <c r="A5666" s="330">
        <f ca="1">IF(ISNUMBER(SEARCH($L$2,[1]Database!$A5666)),MAX($A$1:A5665)+1,0)</f>
        <v>5661</v>
      </c>
      <c r="B5666" s="625" t="str">
        <f>[1]Database!$A5666</f>
        <v>LACE-13-OP</v>
      </c>
      <c r="J5666" s="329" t="str">
        <f ca="1">IFERROR(VLOOKUP(ROWS($J$2:J5666),$A$2:$B$7000,2,0),"")</f>
        <v>RIB-3-BGR-27</v>
      </c>
    </row>
    <row r="5667" spans="1:10">
      <c r="A5667" s="330">
        <f ca="1">IF(ISNUMBER(SEARCH($L$2,[1]Database!$A5667)),MAX($A$1:A5666)+1,0)</f>
        <v>5662</v>
      </c>
      <c r="B5667" s="625" t="str">
        <f>[1]Database!$A5667</f>
        <v>TW3B</v>
      </c>
      <c r="J5667" s="329" t="str">
        <f ca="1">IFERROR(VLOOKUP(ROWS($J$2:J5667),$A$2:$B$7000,2,0),"")</f>
        <v>RIB-3-MRK-36</v>
      </c>
    </row>
    <row r="5668" spans="1:10">
      <c r="A5668" s="330">
        <f ca="1">IF(ISNUMBER(SEARCH($L$2,[1]Database!$A5668)),MAX($A$1:A5667)+1,0)</f>
        <v>5663</v>
      </c>
      <c r="B5668" s="625" t="str">
        <f>[1]Database!$A5668</f>
        <v>RIB-3-BGR-38</v>
      </c>
      <c r="J5668" s="329" t="str">
        <f ca="1">IFERROR(VLOOKUP(ROWS($J$2:J5668),$A$2:$B$7000,2,0),"")</f>
        <v>RIB-3-MRK-31</v>
      </c>
    </row>
    <row r="5669" spans="1:10">
      <c r="A5669" s="330">
        <f ca="1">IF(ISNUMBER(SEARCH($L$2,[1]Database!$A5669)),MAX($A$1:A5668)+1,0)</f>
        <v>5664</v>
      </c>
      <c r="B5669" s="625" t="str">
        <f>[1]Database!$A5669</f>
        <v>RIB-3-BGR-32</v>
      </c>
      <c r="J5669" s="329" t="str">
        <f ca="1">IFERROR(VLOOKUP(ROWS($J$2:J5669),$A$2:$B$7000,2,0),"")</f>
        <v>RIB-3-DRK-36</v>
      </c>
    </row>
    <row r="5670" spans="1:10">
      <c r="A5670" s="330">
        <f ca="1">IF(ISNUMBER(SEARCH($L$2,[1]Database!$A5670)),MAX($A$1:A5669)+1,0)</f>
        <v>5665</v>
      </c>
      <c r="B5670" s="625" t="str">
        <f>[1]Database!$A5670</f>
        <v>RIB-3-BGR-27</v>
      </c>
      <c r="J5670" s="329" t="str">
        <f ca="1">IFERROR(VLOOKUP(ROWS($J$2:J5670),$A$2:$B$7000,2,0),"")</f>
        <v>RIB-3-WRK-32</v>
      </c>
    </row>
    <row r="5671" spans="1:10">
      <c r="A5671" s="330">
        <f ca="1">IF(ISNUMBER(SEARCH($L$2,[1]Database!$A5671)),MAX($A$1:A5670)+1,0)</f>
        <v>5666</v>
      </c>
      <c r="B5671" s="625" t="str">
        <f>[1]Database!$A5671</f>
        <v>RIB-3-MRK-36</v>
      </c>
      <c r="J5671" s="329" t="str">
        <f ca="1">IFERROR(VLOOKUP(ROWS($J$2:J5671),$A$2:$B$7000,2,0),"")</f>
        <v>RIB-3-WRK-27</v>
      </c>
    </row>
    <row r="5672" spans="1:10">
      <c r="A5672" s="330">
        <f ca="1">IF(ISNUMBER(SEARCH($L$2,[1]Database!$A5672)),MAX($A$1:A5671)+1,0)</f>
        <v>5667</v>
      </c>
      <c r="B5672" s="625" t="str">
        <f>[1]Database!$A5672</f>
        <v>RIB-3-MRK-31</v>
      </c>
      <c r="J5672" s="329" t="str">
        <f ca="1">IFERROR(VLOOKUP(ROWS($J$2:J5672),$A$2:$B$7000,2,0),"")</f>
        <v>RIB-3-MRK-26</v>
      </c>
    </row>
    <row r="5673" spans="1:10">
      <c r="A5673" s="330">
        <f ca="1">IF(ISNUMBER(SEARCH($L$2,[1]Database!$A5673)),MAX($A$1:A5672)+1,0)</f>
        <v>5668</v>
      </c>
      <c r="B5673" s="625" t="str">
        <f>[1]Database!$A5673</f>
        <v>RIB-3-DRK-36</v>
      </c>
      <c r="J5673" s="329" t="str">
        <f ca="1">IFERROR(VLOOKUP(ROWS($J$2:J5673),$A$2:$B$7000,2,0),"")</f>
        <v>EGR-T3-28GS</v>
      </c>
    </row>
    <row r="5674" spans="1:10">
      <c r="A5674" s="330">
        <f ca="1">IF(ISNUMBER(SEARCH($L$2,[1]Database!$A5674)),MAX($A$1:A5673)+1,0)</f>
        <v>5669</v>
      </c>
      <c r="B5674" s="625" t="str">
        <f>[1]Database!$A5674</f>
        <v>RIB-3-WRK-32</v>
      </c>
      <c r="J5674" s="329" t="str">
        <f ca="1">IFERROR(VLOOKUP(ROWS($J$2:J5674),$A$2:$B$7000,2,0),"")</f>
        <v>RK2</v>
      </c>
    </row>
    <row r="5675" spans="1:10">
      <c r="A5675" s="330">
        <f ca="1">IF(ISNUMBER(SEARCH($L$2,[1]Database!$A5675)),MAX($A$1:A5674)+1,0)</f>
        <v>5670</v>
      </c>
      <c r="B5675" s="625" t="str">
        <f>[1]Database!$A5675</f>
        <v>RIB-3-WRK-27</v>
      </c>
      <c r="J5675" s="329" t="str">
        <f ca="1">IFERROR(VLOOKUP(ROWS($J$2:J5675),$A$2:$B$7000,2,0),"")</f>
        <v>RK-RR2</v>
      </c>
    </row>
    <row r="5676" spans="1:10">
      <c r="A5676" s="330">
        <f ca="1">IF(ISNUMBER(SEARCH($L$2,[1]Database!$A5676)),MAX($A$1:A5675)+1,0)</f>
        <v>5671</v>
      </c>
      <c r="B5676" s="625" t="str">
        <f>[1]Database!$A5676</f>
        <v>RIB-3-MRK-26</v>
      </c>
      <c r="J5676" s="329" t="str">
        <f ca="1">IFERROR(VLOOKUP(ROWS($J$2:J5676),$A$2:$B$7000,2,0),"")</f>
        <v>HR-EVT2</v>
      </c>
    </row>
    <row r="5677" spans="1:10">
      <c r="A5677" s="330">
        <f ca="1">IF(ISNUMBER(SEARCH($L$2,[1]Database!$A5677)),MAX($A$1:A5676)+1,0)</f>
        <v>5672</v>
      </c>
      <c r="B5677" s="625" t="str">
        <f>[1]Database!$A5677</f>
        <v>EGR-T3-28GS</v>
      </c>
      <c r="J5677" s="329" t="str">
        <f ca="1">IFERROR(VLOOKUP(ROWS($J$2:J5677),$A$2:$B$7000,2,0),"")</f>
        <v>TOR-2-20SP</v>
      </c>
    </row>
    <row r="5678" spans="1:10">
      <c r="A5678" s="330">
        <f ca="1">IF(ISNUMBER(SEARCH($L$2,[1]Database!$A5678)),MAX($A$1:A5677)+1,0)</f>
        <v>5673</v>
      </c>
      <c r="B5678" s="625" t="str">
        <f>[1]Database!$A5678</f>
        <v>RK2</v>
      </c>
      <c r="J5678" s="329" t="str">
        <f ca="1">IFERROR(VLOOKUP(ROWS($J$2:J5678),$A$2:$B$7000,2,0),"")</f>
        <v>TOR-2-20RP</v>
      </c>
    </row>
    <row r="5679" spans="1:10">
      <c r="A5679" s="330">
        <f ca="1">IF(ISNUMBER(SEARCH($L$2,[1]Database!$A5679)),MAX($A$1:A5678)+1,0)</f>
        <v>5674</v>
      </c>
      <c r="B5679" s="625" t="str">
        <f>[1]Database!$A5679</f>
        <v>RK-RR2</v>
      </c>
      <c r="J5679" s="329" t="str">
        <f ca="1">IFERROR(VLOOKUP(ROWS($J$2:J5679),$A$2:$B$7000,2,0),"")</f>
        <v>HPM-2</v>
      </c>
    </row>
    <row r="5680" spans="1:10">
      <c r="A5680" s="330">
        <f ca="1">IF(ISNUMBER(SEARCH($L$2,[1]Database!$A5680)),MAX($A$1:A5679)+1,0)</f>
        <v>5675</v>
      </c>
      <c r="B5680" s="625" t="str">
        <f>[1]Database!$A5680</f>
        <v>HR-EVT2</v>
      </c>
      <c r="J5680" s="329" t="str">
        <f ca="1">IFERROR(VLOOKUP(ROWS($J$2:J5680),$A$2:$B$7000,2,0),"")</f>
        <v>VPM-2</v>
      </c>
    </row>
    <row r="5681" spans="1:10">
      <c r="A5681" s="330">
        <f ca="1">IF(ISNUMBER(SEARCH($L$2,[1]Database!$A5681)),MAX($A$1:A5680)+1,0)</f>
        <v>5676</v>
      </c>
      <c r="B5681" s="625" t="str">
        <f>[1]Database!$A5681</f>
        <v>TOR-2-20SP</v>
      </c>
      <c r="J5681" s="329" t="str">
        <f ca="1">IFERROR(VLOOKUP(ROWS($J$2:J5681),$A$2:$B$7000,2,0),"")</f>
        <v>U2V</v>
      </c>
    </row>
    <row r="5682" spans="1:10">
      <c r="A5682" s="330">
        <f ca="1">IF(ISNUMBER(SEARCH($L$2,[1]Database!$A5682)),MAX($A$1:A5681)+1,0)</f>
        <v>5677</v>
      </c>
      <c r="B5682" s="625" t="str">
        <f>[1]Database!$A5682</f>
        <v>TOR-2-20RP</v>
      </c>
      <c r="J5682" s="329" t="str">
        <f ca="1">IFERROR(VLOOKUP(ROWS($J$2:J5682),$A$2:$B$7000,2,0),"")</f>
        <v>UD2</v>
      </c>
    </row>
    <row r="5683" spans="1:10">
      <c r="A5683" s="330">
        <f ca="1">IF(ISNUMBER(SEARCH($L$2,[1]Database!$A5683)),MAX($A$1:A5682)+1,0)</f>
        <v>5678</v>
      </c>
      <c r="B5683" s="625" t="str">
        <f>[1]Database!$A5683</f>
        <v>HPM-2</v>
      </c>
      <c r="J5683" s="329" t="str">
        <f ca="1">IFERROR(VLOOKUP(ROWS($J$2:J5683),$A$2:$B$7000,2,0),"")</f>
        <v>UNI-2</v>
      </c>
    </row>
    <row r="5684" spans="1:10">
      <c r="A5684" s="330">
        <f ca="1">IF(ISNUMBER(SEARCH($L$2,[1]Database!$A5684)),MAX($A$1:A5683)+1,0)</f>
        <v>5679</v>
      </c>
      <c r="B5684" s="625" t="str">
        <f>[1]Database!$A5684</f>
        <v>VPM-2</v>
      </c>
      <c r="J5684" s="329" t="str">
        <f ca="1">IFERROR(VLOOKUP(ROWS($J$2:J5684),$A$2:$B$7000,2,0),"")</f>
        <v>SFACE2</v>
      </c>
    </row>
    <row r="5685" spans="1:10">
      <c r="A5685" s="330">
        <f ca="1">IF(ISNUMBER(SEARCH($L$2,[1]Database!$A5685)),MAX($A$1:A5684)+1,0)</f>
        <v>5680</v>
      </c>
      <c r="B5685" s="625" t="str">
        <f>[1]Database!$A5685</f>
        <v>U2V</v>
      </c>
      <c r="J5685" s="329" t="str">
        <f ca="1">IFERROR(VLOOKUP(ROWS($J$2:J5685),$A$2:$B$7000,2,0),"")</f>
        <v>TD2</v>
      </c>
    </row>
    <row r="5686" spans="1:10">
      <c r="A5686" s="330">
        <f ca="1">IF(ISNUMBER(SEARCH($L$2,[1]Database!$A5686)),MAX($A$1:A5685)+1,0)</f>
        <v>5681</v>
      </c>
      <c r="B5686" s="625" t="str">
        <f>[1]Database!$A5686</f>
        <v>UD2</v>
      </c>
      <c r="J5686" s="329" t="str">
        <f ca="1">IFERROR(VLOOKUP(ROWS($J$2:J5686),$A$2:$B$7000,2,0),"")</f>
        <v>TD2LK</v>
      </c>
    </row>
    <row r="5687" spans="1:10">
      <c r="A5687" s="330">
        <f ca="1">IF(ISNUMBER(SEARCH($L$2,[1]Database!$A5687)),MAX($A$1:A5686)+1,0)</f>
        <v>5682</v>
      </c>
      <c r="B5687" s="625" t="str">
        <f>[1]Database!$A5687</f>
        <v>UNI-2</v>
      </c>
      <c r="J5687" s="329" t="str">
        <f ca="1">IFERROR(VLOOKUP(ROWS($J$2:J5687),$A$2:$B$7000,2,0),"")</f>
        <v>APV-2</v>
      </c>
    </row>
    <row r="5688" spans="1:10">
      <c r="A5688" s="330">
        <f ca="1">IF(ISNUMBER(SEARCH($L$2,[1]Database!$A5688)),MAX($A$1:A5687)+1,0)</f>
        <v>5683</v>
      </c>
      <c r="B5688" s="625" t="str">
        <f>[1]Database!$A5688</f>
        <v>SFACE2</v>
      </c>
      <c r="J5688" s="329" t="str">
        <f ca="1">IFERROR(VLOOKUP(ROWS($J$2:J5688),$A$2:$B$7000,2,0),"")</f>
        <v>SPM-2</v>
      </c>
    </row>
    <row r="5689" spans="1:10">
      <c r="A5689" s="330">
        <f ca="1">IF(ISNUMBER(SEARCH($L$2,[1]Database!$A5689)),MAX($A$1:A5688)+1,0)</f>
        <v>5684</v>
      </c>
      <c r="B5689" s="625" t="str">
        <f>[1]Database!$A5689</f>
        <v>TD2</v>
      </c>
      <c r="J5689" s="329" t="str">
        <f ca="1">IFERROR(VLOOKUP(ROWS($J$2:J5689),$A$2:$B$7000,2,0),"")</f>
        <v>23-19-2</v>
      </c>
    </row>
    <row r="5690" spans="1:10">
      <c r="A5690" s="330">
        <f ca="1">IF(ISNUMBER(SEARCH($L$2,[1]Database!$A5690)),MAX($A$1:A5689)+1,0)</f>
        <v>5685</v>
      </c>
      <c r="B5690" s="625" t="str">
        <f>[1]Database!$A5690</f>
        <v>TD2LK</v>
      </c>
      <c r="J5690" s="329" t="str">
        <f ca="1">IFERROR(VLOOKUP(ROWS($J$2:J5690),$A$2:$B$7000,2,0),"")</f>
        <v>RDR-SH2</v>
      </c>
    </row>
    <row r="5691" spans="1:10">
      <c r="A5691" s="330">
        <f ca="1">IF(ISNUMBER(SEARCH($L$2,[1]Database!$A5691)),MAX($A$1:A5690)+1,0)</f>
        <v>5686</v>
      </c>
      <c r="B5691" s="625" t="str">
        <f>[1]Database!$A5691</f>
        <v>APV-2</v>
      </c>
      <c r="J5691" s="329" t="str">
        <f ca="1">IFERROR(VLOOKUP(ROWS($J$2:J5691),$A$2:$B$7000,2,0),"")</f>
        <v>U2</v>
      </c>
    </row>
    <row r="5692" spans="1:10">
      <c r="A5692" s="330">
        <f ca="1">IF(ISNUMBER(SEARCH($L$2,[1]Database!$A5692)),MAX($A$1:A5691)+1,0)</f>
        <v>5687</v>
      </c>
      <c r="B5692" s="625" t="str">
        <f>[1]Database!$A5692</f>
        <v>SPM-2</v>
      </c>
      <c r="J5692" s="329" t="str">
        <f ca="1">IFERROR(VLOOKUP(ROWS($J$2:J5692),$A$2:$B$7000,2,0),"")</f>
        <v>SL-2</v>
      </c>
    </row>
    <row r="5693" spans="1:10">
      <c r="A5693" s="330">
        <f ca="1">IF(ISNUMBER(SEARCH($L$2,[1]Database!$A5693)),MAX($A$1:A5692)+1,0)</f>
        <v>5688</v>
      </c>
      <c r="B5693" s="625" t="str">
        <f>[1]Database!$A5693</f>
        <v>23-19-2</v>
      </c>
      <c r="J5693" s="329" t="str">
        <f ca="1">IFERROR(VLOOKUP(ROWS($J$2:J5693),$A$2:$B$7000,2,0),"")</f>
        <v>PHCM-2-3</v>
      </c>
    </row>
    <row r="5694" spans="1:10">
      <c r="A5694" s="330">
        <f ca="1">IF(ISNUMBER(SEARCH($L$2,[1]Database!$A5694)),MAX($A$1:A5693)+1,0)</f>
        <v>5689</v>
      </c>
      <c r="B5694" s="625" t="str">
        <f>[1]Database!$A5694</f>
        <v>RDR-SH2</v>
      </c>
      <c r="J5694" s="329" t="str">
        <f ca="1">IFERROR(VLOOKUP(ROWS($J$2:J5694),$A$2:$B$7000,2,0),"")</f>
        <v>PPM-2</v>
      </c>
    </row>
    <row r="5695" spans="1:10">
      <c r="A5695" s="330">
        <f ca="1">IF(ISNUMBER(SEARCH($L$2,[1]Database!$A5695)),MAX($A$1:A5694)+1,0)</f>
        <v>5690</v>
      </c>
      <c r="B5695" s="625" t="str">
        <f>[1]Database!$A5695</f>
        <v>U2</v>
      </c>
      <c r="J5695" s="329" t="str">
        <f ca="1">IFERROR(VLOOKUP(ROWS($J$2:J5695),$A$2:$B$7000,2,0),"")</f>
        <v>VT2</v>
      </c>
    </row>
    <row r="5696" spans="1:10">
      <c r="A5696" s="330">
        <f ca="1">IF(ISNUMBER(SEARCH($L$2,[1]Database!$A5696)),MAX($A$1:A5695)+1,0)</f>
        <v>5691</v>
      </c>
      <c r="B5696" s="625" t="str">
        <f>[1]Database!$A5696</f>
        <v>SL-2</v>
      </c>
      <c r="J5696" s="329" t="str">
        <f ca="1">IFERROR(VLOOKUP(ROWS($J$2:J5696),$A$2:$B$7000,2,0),"")</f>
        <v>S2</v>
      </c>
    </row>
    <row r="5697" spans="1:10">
      <c r="A5697" s="330">
        <f ca="1">IF(ISNUMBER(SEARCH($L$2,[1]Database!$A5697)),MAX($A$1:A5696)+1,0)</f>
        <v>5692</v>
      </c>
      <c r="B5697" s="625" t="str">
        <f>[1]Database!$A5697</f>
        <v>PHCM-2-3</v>
      </c>
      <c r="J5697" s="329" t="str">
        <f ca="1">IFERROR(VLOOKUP(ROWS($J$2:J5697),$A$2:$B$7000,2,0),"")</f>
        <v>UFAF-2</v>
      </c>
    </row>
    <row r="5698" spans="1:10">
      <c r="A5698" s="330">
        <f ca="1">IF(ISNUMBER(SEARCH($L$2,[1]Database!$A5698)),MAX($A$1:A5697)+1,0)</f>
        <v>5693</v>
      </c>
      <c r="B5698" s="625" t="str">
        <f>[1]Database!$A5698</f>
        <v>PPM-2</v>
      </c>
      <c r="J5698" s="329" t="str">
        <f ca="1">IFERROR(VLOOKUP(ROWS($J$2:J5698),$A$2:$B$7000,2,0),"")</f>
        <v>UFAF-2A</v>
      </c>
    </row>
    <row r="5699" spans="1:10">
      <c r="A5699" s="330">
        <f ca="1">IF(ISNUMBER(SEARCH($L$2,[1]Database!$A5699)),MAX($A$1:A5698)+1,0)</f>
        <v>5694</v>
      </c>
      <c r="B5699" s="625" t="str">
        <f>[1]Database!$A5699</f>
        <v>VT2</v>
      </c>
      <c r="J5699" s="329" t="str">
        <f ca="1">IFERROR(VLOOKUP(ROWS($J$2:J5699),$A$2:$B$7000,2,0),"")</f>
        <v>OCAP-2</v>
      </c>
    </row>
    <row r="5700" spans="1:10">
      <c r="A5700" s="330">
        <f ca="1">IF(ISNUMBER(SEARCH($L$2,[1]Database!$A5700)),MAX($A$1:A5699)+1,0)</f>
        <v>5695</v>
      </c>
      <c r="B5700" s="625" t="str">
        <f>[1]Database!$A5700</f>
        <v>S2</v>
      </c>
      <c r="J5700" s="329" t="str">
        <f ca="1">IFERROR(VLOOKUP(ROWS($J$2:J5700),$A$2:$B$7000,2,0),"")</f>
        <v>U2MS</v>
      </c>
    </row>
    <row r="5701" spans="1:10">
      <c r="A5701" s="330">
        <f ca="1">IF(ISNUMBER(SEARCH($L$2,[1]Database!$A5701)),MAX($A$1:A5700)+1,0)</f>
        <v>5696</v>
      </c>
      <c r="B5701" s="625" t="str">
        <f>[1]Database!$A5701</f>
        <v>UFAF-2</v>
      </c>
      <c r="J5701" s="329" t="str">
        <f ca="1">IFERROR(VLOOKUP(ROWS($J$2:J5701),$A$2:$B$7000,2,0),"")</f>
        <v>VTB-2</v>
      </c>
    </row>
    <row r="5702" spans="1:10">
      <c r="A5702" s="330">
        <f ca="1">IF(ISNUMBER(SEARCH($L$2,[1]Database!$A5702)),MAX($A$1:A5701)+1,0)</f>
        <v>5697</v>
      </c>
      <c r="B5702" s="625" t="str">
        <f>[1]Database!$A5702</f>
        <v>UFAF-2A</v>
      </c>
      <c r="J5702" s="329" t="str">
        <f ca="1">IFERROR(VLOOKUP(ROWS($J$2:J5702),$A$2:$B$7000,2,0),"")</f>
        <v>HCT-2</v>
      </c>
    </row>
    <row r="5703" spans="1:10">
      <c r="A5703" s="330">
        <f ca="1">IF(ISNUMBER(SEARCH($L$2,[1]Database!$A5703)),MAX($A$1:A5702)+1,0)</f>
        <v>5698</v>
      </c>
      <c r="B5703" s="625" t="str">
        <f>[1]Database!$A5703</f>
        <v>OCAP-2</v>
      </c>
      <c r="J5703" s="329" t="str">
        <f ca="1">IFERROR(VLOOKUP(ROWS($J$2:J5703),$A$2:$B$7000,2,0),"")</f>
        <v>HCM-2DV</v>
      </c>
    </row>
    <row r="5704" spans="1:10">
      <c r="A5704" s="330">
        <f ca="1">IF(ISNUMBER(SEARCH($L$2,[1]Database!$A5704)),MAX($A$1:A5703)+1,0)</f>
        <v>5699</v>
      </c>
      <c r="B5704" s="625" t="str">
        <f>[1]Database!$A5704</f>
        <v>U2MS</v>
      </c>
      <c r="J5704" s="329" t="str">
        <f ca="1">IFERROR(VLOOKUP(ROWS($J$2:J5704),$A$2:$B$7000,2,0),"")</f>
        <v>HCM-2D</v>
      </c>
    </row>
    <row r="5705" spans="1:10">
      <c r="A5705" s="330">
        <f ca="1">IF(ISNUMBER(SEARCH($L$2,[1]Database!$A5705)),MAX($A$1:A5704)+1,0)</f>
        <v>5700</v>
      </c>
      <c r="B5705" s="625" t="str">
        <f>[1]Database!$A5705</f>
        <v>VTB-2</v>
      </c>
      <c r="J5705" s="329" t="str">
        <f ca="1">IFERROR(VLOOKUP(ROWS($J$2:J5705),$A$2:$B$7000,2,0),"")</f>
        <v>UCP-SF</v>
      </c>
    </row>
    <row r="5706" spans="1:10">
      <c r="A5706" s="330">
        <f ca="1">IF(ISNUMBER(SEARCH($L$2,[1]Database!$A5706)),MAX($A$1:A5705)+1,0)</f>
        <v>5701</v>
      </c>
      <c r="B5706" s="625" t="str">
        <f>[1]Database!$A5706</f>
        <v>HCT-2</v>
      </c>
      <c r="J5706" s="329" t="str">
        <f ca="1">IFERROR(VLOOKUP(ROWS($J$2:J5706),$A$2:$B$7000,2,0),"")</f>
        <v>SECL-2</v>
      </c>
    </row>
    <row r="5707" spans="1:10">
      <c r="A5707" s="330">
        <f ca="1">IF(ISNUMBER(SEARCH($L$2,[1]Database!$A5707)),MAX($A$1:A5706)+1,0)</f>
        <v>5702</v>
      </c>
      <c r="B5707" s="625" t="str">
        <f>[1]Database!$A5707</f>
        <v>HCM-2DV</v>
      </c>
      <c r="J5707" s="329" t="str">
        <f ca="1">IFERROR(VLOOKUP(ROWS($J$2:J5707),$A$2:$B$7000,2,0),"")</f>
        <v>HHCM-2</v>
      </c>
    </row>
    <row r="5708" spans="1:10">
      <c r="A5708" s="330">
        <f ca="1">IF(ISNUMBER(SEARCH($L$2,[1]Database!$A5708)),MAX($A$1:A5707)+1,0)</f>
        <v>5703</v>
      </c>
      <c r="B5708" s="625" t="str">
        <f>[1]Database!$A5708</f>
        <v>HCM-2D</v>
      </c>
      <c r="J5708" s="329" t="str">
        <f ca="1">IFERROR(VLOOKUP(ROWS($J$2:J5708),$A$2:$B$7000,2,0),"")</f>
        <v>VDS</v>
      </c>
    </row>
    <row r="5709" spans="1:10">
      <c r="A5709" s="330">
        <f ca="1">IF(ISNUMBER(SEARCH($L$2,[1]Database!$A5709)),MAX($A$1:A5708)+1,0)</f>
        <v>5704</v>
      </c>
      <c r="B5709" s="625" t="str">
        <f>[1]Database!$A5709</f>
        <v>UCP-SF</v>
      </c>
      <c r="J5709" s="329" t="str">
        <f ca="1">IFERROR(VLOOKUP(ROWS($J$2:J5709),$A$2:$B$7000,2,0),"")</f>
        <v>FEB2</v>
      </c>
    </row>
    <row r="5710" spans="1:10">
      <c r="A5710" s="330">
        <f ca="1">IF(ISNUMBER(SEARCH($L$2,[1]Database!$A5710)),MAX($A$1:A5709)+1,0)</f>
        <v>5705</v>
      </c>
      <c r="B5710" s="625" t="str">
        <f>[1]Database!$A5710</f>
        <v>SECL-2</v>
      </c>
      <c r="J5710" s="329" t="str">
        <f ca="1">IFERROR(VLOOKUP(ROWS($J$2:J5710),$A$2:$B$7000,2,0),"")</f>
        <v>HBL2</v>
      </c>
    </row>
    <row r="5711" spans="1:10">
      <c r="A5711" s="330">
        <f ca="1">IF(ISNUMBER(SEARCH($L$2,[1]Database!$A5711)),MAX($A$1:A5710)+1,0)</f>
        <v>5706</v>
      </c>
      <c r="B5711" s="625" t="str">
        <f>[1]Database!$A5711</f>
        <v>HHCM-2</v>
      </c>
      <c r="J5711" s="329" t="str">
        <f ca="1">IFERROR(VLOOKUP(ROWS($J$2:J5711),$A$2:$B$7000,2,0),"")</f>
        <v>PHBL-2</v>
      </c>
    </row>
    <row r="5712" spans="1:10">
      <c r="A5712" s="330">
        <f ca="1">IF(ISNUMBER(SEARCH($L$2,[1]Database!$A5712)),MAX($A$1:A5711)+1,0)</f>
        <v>5707</v>
      </c>
      <c r="B5712" s="625" t="str">
        <f>[1]Database!$A5712</f>
        <v>VDS</v>
      </c>
      <c r="J5712" s="329" t="str">
        <f ca="1">IFERROR(VLOOKUP(ROWS($J$2:J5712),$A$2:$B$7000,2,0),"")</f>
        <v>SB2</v>
      </c>
    </row>
    <row r="5713" spans="1:10">
      <c r="A5713" s="330">
        <f ca="1">IF(ISNUMBER(SEARCH($L$2,[1]Database!$A5713)),MAX($A$1:A5712)+1,0)</f>
        <v>5708</v>
      </c>
      <c r="B5713" s="625" t="str">
        <f>[1]Database!$A5713</f>
        <v>FEB2</v>
      </c>
      <c r="J5713" s="329" t="str">
        <f ca="1">IFERROR(VLOOKUP(ROWS($J$2:J5713),$A$2:$B$7000,2,0),"")</f>
        <v>EVT2</v>
      </c>
    </row>
    <row r="5714" spans="1:10">
      <c r="A5714" s="330">
        <f ca="1">IF(ISNUMBER(SEARCH($L$2,[1]Database!$A5714)),MAX($A$1:A5713)+1,0)</f>
        <v>5709</v>
      </c>
      <c r="B5714" s="625" t="str">
        <f>[1]Database!$A5714</f>
        <v>HBL2</v>
      </c>
      <c r="J5714" s="329" t="str">
        <f ca="1">IFERROR(VLOOKUP(ROWS($J$2:J5714),$A$2:$B$7000,2,0),"")</f>
        <v>EB2</v>
      </c>
    </row>
    <row r="5715" spans="1:10">
      <c r="A5715" s="330">
        <f ca="1">IF(ISNUMBER(SEARCH($L$2,[1]Database!$A5715)),MAX($A$1:A5714)+1,0)</f>
        <v>5710</v>
      </c>
      <c r="B5715" s="625" t="str">
        <f>[1]Database!$A5715</f>
        <v>PHBL-2</v>
      </c>
      <c r="J5715" s="329" t="str">
        <f ca="1">IFERROR(VLOOKUP(ROWS($J$2:J5715),$A$2:$B$7000,2,0),"")</f>
        <v>PBL-2</v>
      </c>
    </row>
    <row r="5716" spans="1:10">
      <c r="A5716" s="330">
        <f ca="1">IF(ISNUMBER(SEARCH($L$2,[1]Database!$A5716)),MAX($A$1:A5715)+1,0)</f>
        <v>5711</v>
      </c>
      <c r="B5716" s="625" t="str">
        <f>[1]Database!$A5716</f>
        <v>SB2</v>
      </c>
      <c r="J5716" s="329" t="str">
        <f ca="1">IFERROR(VLOOKUP(ROWS($J$2:J5716),$A$2:$B$7000,2,0),"")</f>
        <v>BL2</v>
      </c>
    </row>
    <row r="5717" spans="1:10">
      <c r="A5717" s="330">
        <f ca="1">IF(ISNUMBER(SEARCH($L$2,[1]Database!$A5717)),MAX($A$1:A5716)+1,0)</f>
        <v>5712</v>
      </c>
      <c r="B5717" s="625" t="str">
        <f>[1]Database!$A5717</f>
        <v>EVT2</v>
      </c>
      <c r="J5717" s="329" t="str">
        <f ca="1">IFERROR(VLOOKUP(ROWS($J$2:J5717),$A$2:$B$7000,2,0),"")</f>
        <v>VTF2</v>
      </c>
    </row>
    <row r="5718" spans="1:10">
      <c r="A5718" s="330">
        <f ca="1">IF(ISNUMBER(SEARCH($L$2,[1]Database!$A5718)),MAX($A$1:A5717)+1,0)</f>
        <v>5713</v>
      </c>
      <c r="B5718" s="625" t="str">
        <f>[1]Database!$A5718</f>
        <v>EB2</v>
      </c>
      <c r="J5718" s="329" t="str">
        <f ca="1">IFERROR(VLOOKUP(ROWS($J$2:J5718),$A$2:$B$7000,2,0),"")</f>
        <v>SF2</v>
      </c>
    </row>
    <row r="5719" spans="1:10">
      <c r="A5719" s="330">
        <f ca="1">IF(ISNUMBER(SEARCH($L$2,[1]Database!$A5719)),MAX($A$1:A5718)+1,0)</f>
        <v>5714</v>
      </c>
      <c r="B5719" s="625" t="str">
        <f>[1]Database!$A5719</f>
        <v>PBL-2</v>
      </c>
      <c r="J5719" s="329" t="str">
        <f ca="1">IFERROR(VLOOKUP(ROWS($J$2:J5719),$A$2:$B$7000,2,0),"")</f>
        <v>EC-2</v>
      </c>
    </row>
    <row r="5720" spans="1:10">
      <c r="A5720" s="330">
        <f ca="1">IF(ISNUMBER(SEARCH($L$2,[1]Database!$A5720)),MAX($A$1:A5719)+1,0)</f>
        <v>5715</v>
      </c>
      <c r="B5720" s="625" t="str">
        <f>[1]Database!$A5720</f>
        <v>BL2</v>
      </c>
      <c r="J5720" s="329" t="str">
        <f ca="1">IFERROR(VLOOKUP(ROWS($J$2:J5720),$A$2:$B$7000,2,0),"")</f>
        <v>RC-2</v>
      </c>
    </row>
    <row r="5721" spans="1:10">
      <c r="A5721" s="330">
        <f ca="1">IF(ISNUMBER(SEARCH($L$2,[1]Database!$A5721)),MAX($A$1:A5720)+1,0)</f>
        <v>5716</v>
      </c>
      <c r="B5721" s="625" t="str">
        <f>[1]Database!$A5721</f>
        <v>VTF2</v>
      </c>
      <c r="J5721" s="329" t="str">
        <f ca="1">IFERROR(VLOOKUP(ROWS($J$2:J5721),$A$2:$B$7000,2,0),"")</f>
        <v>CH2</v>
      </c>
    </row>
    <row r="5722" spans="1:10">
      <c r="A5722" s="330">
        <f ca="1">IF(ISNUMBER(SEARCH($L$2,[1]Database!$A5722)),MAX($A$1:A5721)+1,0)</f>
        <v>5717</v>
      </c>
      <c r="B5722" s="625" t="str">
        <f>[1]Database!$A5722</f>
        <v>SF2</v>
      </c>
      <c r="J5722" s="329" t="str">
        <f ca="1">IFERROR(VLOOKUP(ROWS($J$2:J5722),$A$2:$B$7000,2,0),"")</f>
        <v>PHCM-2-3-P4</v>
      </c>
    </row>
    <row r="5723" spans="1:10">
      <c r="A5723" s="330">
        <f ca="1">IF(ISNUMBER(SEARCH($L$2,[1]Database!$A5723)),MAX($A$1:A5722)+1,0)</f>
        <v>5718</v>
      </c>
      <c r="B5723" s="625" t="str">
        <f>[1]Database!$A5723</f>
        <v>EC-2</v>
      </c>
      <c r="J5723" s="329" t="str">
        <f ca="1">IFERROR(VLOOKUP(ROWS($J$2:J5723),$A$2:$B$7000,2,0),"")</f>
        <v>HCM-2DR</v>
      </c>
    </row>
    <row r="5724" spans="1:10">
      <c r="A5724" s="330">
        <f ca="1">IF(ISNUMBER(SEARCH($L$2,[1]Database!$A5724)),MAX($A$1:A5723)+1,0)</f>
        <v>5719</v>
      </c>
      <c r="B5724" s="625" t="str">
        <f>[1]Database!$A5724</f>
        <v>RC-2</v>
      </c>
      <c r="J5724" s="329" t="str">
        <f ca="1">IFERROR(VLOOKUP(ROWS($J$2:J5724),$A$2:$B$7000,2,0),"")</f>
        <v>BR2</v>
      </c>
    </row>
    <row r="5725" spans="1:10">
      <c r="A5725" s="330">
        <f ca="1">IF(ISNUMBER(SEARCH($L$2,[1]Database!$A5725)),MAX($A$1:A5724)+1,0)</f>
        <v>5720</v>
      </c>
      <c r="B5725" s="625" t="str">
        <f>[1]Database!$A5725</f>
        <v>CH2</v>
      </c>
      <c r="J5725" s="329" t="str">
        <f ca="1">IFERROR(VLOOKUP(ROWS($J$2:J5725),$A$2:$B$7000,2,0),"")</f>
        <v>EVTA-2</v>
      </c>
    </row>
    <row r="5726" spans="1:10">
      <c r="A5726" s="330">
        <f ca="1">IF(ISNUMBER(SEARCH($L$2,[1]Database!$A5726)),MAX($A$1:A5725)+1,0)</f>
        <v>5721</v>
      </c>
      <c r="B5726" s="625" t="str">
        <f>[1]Database!$A5726</f>
        <v>PHCM-2-3-P4</v>
      </c>
      <c r="J5726" s="329" t="str">
        <f ca="1">IFERROR(VLOOKUP(ROWS($J$2:J5726),$A$2:$B$7000,2,0),"")</f>
        <v>D2</v>
      </c>
    </row>
    <row r="5727" spans="1:10">
      <c r="A5727" s="330">
        <f ca="1">IF(ISNUMBER(SEARCH($L$2,[1]Database!$A5727)),MAX($A$1:A5726)+1,0)</f>
        <v>5722</v>
      </c>
      <c r="B5727" s="625" t="str">
        <f>[1]Database!$A5727</f>
        <v>HCM-2DR</v>
      </c>
      <c r="J5727" s="329" t="str">
        <f ca="1">IFERROR(VLOOKUP(ROWS($J$2:J5727),$A$2:$B$7000,2,0),"")</f>
        <v>VTP-2</v>
      </c>
    </row>
    <row r="5728" spans="1:10">
      <c r="A5728" s="330">
        <f ca="1">IF(ISNUMBER(SEARCH($L$2,[1]Database!$A5728)),MAX($A$1:A5727)+1,0)</f>
        <v>5723</v>
      </c>
      <c r="B5728" s="625" t="str">
        <f>[1]Database!$A5728</f>
        <v>BR2</v>
      </c>
      <c r="J5728" s="329" t="str">
        <f ca="1">IFERROR(VLOOKUP(ROWS($J$2:J5728),$A$2:$B$7000,2,0),"")</f>
        <v>D2LK</v>
      </c>
    </row>
    <row r="5729" spans="1:10">
      <c r="A5729" s="330">
        <f ca="1">IF(ISNUMBER(SEARCH($L$2,[1]Database!$A5729)),MAX($A$1:A5728)+1,0)</f>
        <v>5724</v>
      </c>
      <c r="B5729" s="625" t="str">
        <f>[1]Database!$A5729</f>
        <v>EVTA-2</v>
      </c>
      <c r="J5729" s="329" t="str">
        <f ca="1">IFERROR(VLOOKUP(ROWS($J$2:J5729),$A$2:$B$7000,2,0),"")</f>
        <v>AFACE2</v>
      </c>
    </row>
    <row r="5730" spans="1:10">
      <c r="A5730" s="330">
        <f ca="1">IF(ISNUMBER(SEARCH($L$2,[1]Database!$A5730)),MAX($A$1:A5729)+1,0)</f>
        <v>5725</v>
      </c>
      <c r="B5730" s="625" t="str">
        <f>[1]Database!$A5730</f>
        <v>D2</v>
      </c>
      <c r="J5730" s="329" t="str">
        <f ca="1">IFERROR(VLOOKUP(ROWS($J$2:J5730),$A$2:$B$7000,2,0),"")</f>
        <v>AP-2</v>
      </c>
    </row>
    <row r="5731" spans="1:10">
      <c r="A5731" s="330">
        <f ca="1">IF(ISNUMBER(SEARCH($L$2,[1]Database!$A5731)),MAX($A$1:A5730)+1,0)</f>
        <v>5726</v>
      </c>
      <c r="B5731" s="625" t="str">
        <f>[1]Database!$A5731</f>
        <v>VTP-2</v>
      </c>
      <c r="J5731" s="329" t="str">
        <f ca="1">IFERROR(VLOOKUP(ROWS($J$2:J5731),$A$2:$B$7000,2,0),"")</f>
        <v>RR2-3RCN</v>
      </c>
    </row>
    <row r="5732" spans="1:10">
      <c r="A5732" s="330">
        <f ca="1">IF(ISNUMBER(SEARCH($L$2,[1]Database!$A5732)),MAX($A$1:A5731)+1,0)</f>
        <v>5727</v>
      </c>
      <c r="B5732" s="625" t="str">
        <f>[1]Database!$A5732</f>
        <v>D2LK</v>
      </c>
      <c r="J5732" s="329" t="str">
        <f ca="1">IFERROR(VLOOKUP(ROWS($J$2:J5732),$A$2:$B$7000,2,0),"")</f>
        <v>AV5002BK</v>
      </c>
    </row>
    <row r="5733" spans="1:10">
      <c r="A5733" s="330">
        <f ca="1">IF(ISNUMBER(SEARCH($L$2,[1]Database!$A5733)),MAX($A$1:A5732)+1,0)</f>
        <v>5728</v>
      </c>
      <c r="B5733" s="625" t="str">
        <f>[1]Database!$A5733</f>
        <v>AFACE2</v>
      </c>
      <c r="J5733" s="329" t="str">
        <f ca="1">IFERROR(VLOOKUP(ROWS($J$2:J5733),$A$2:$B$7000,2,0),"")</f>
        <v>LBH-1930-T</v>
      </c>
    </row>
    <row r="5734" spans="1:10">
      <c r="A5734" s="330">
        <f ca="1">IF(ISNUMBER(SEARCH($L$2,[1]Database!$A5734)),MAX($A$1:A5733)+1,0)</f>
        <v>5729</v>
      </c>
      <c r="B5734" s="625" t="str">
        <f>[1]Database!$A5734</f>
        <v>AP-2</v>
      </c>
      <c r="J5734" s="329" t="str">
        <f ca="1">IFERROR(VLOOKUP(ROWS($J$2:J5734),$A$2:$B$7000,2,0),"")</f>
        <v>LBFR-3650-T</v>
      </c>
    </row>
    <row r="5735" spans="1:10">
      <c r="A5735" s="330">
        <f ca="1">IF(ISNUMBER(SEARCH($L$2,[1]Database!$A5735)),MAX($A$1:A5734)+1,0)</f>
        <v>5730</v>
      </c>
      <c r="B5735" s="625" t="str">
        <f>[1]Database!$A5735</f>
        <v>RR2-3RCN</v>
      </c>
      <c r="J5735" s="329" t="str">
        <f ca="1">IFERROR(VLOOKUP(ROWS($J$2:J5735),$A$2:$B$7000,2,0),"")</f>
        <v>LBFR-2036-T</v>
      </c>
    </row>
    <row r="5736" spans="1:10">
      <c r="A5736" s="330">
        <f ca="1">IF(ISNUMBER(SEARCH($L$2,[1]Database!$A5736)),MAX($A$1:A5735)+1,0)</f>
        <v>5731</v>
      </c>
      <c r="B5736" s="625" t="str">
        <f>[1]Database!$A5736</f>
        <v>AV5002BK</v>
      </c>
      <c r="J5736" s="329" t="str">
        <f ca="1">IFERROR(VLOOKUP(ROWS($J$2:J5736),$A$2:$B$7000,2,0),"")</f>
        <v>LBFR-1626-T</v>
      </c>
    </row>
    <row r="5737" spans="1:10">
      <c r="A5737" s="330">
        <f ca="1">IF(ISNUMBER(SEARCH($L$2,[1]Database!$A5737)),MAX($A$1:A5736)+1,0)</f>
        <v>5732</v>
      </c>
      <c r="B5737" s="625" t="str">
        <f>[1]Database!$A5737</f>
        <v>LBH-1930-T</v>
      </c>
      <c r="J5737" s="329" t="str">
        <f ca="1">IFERROR(VLOOKUP(ROWS($J$2:J5737),$A$2:$B$7000,2,0),"")</f>
        <v>LBFR-5A-26</v>
      </c>
    </row>
    <row r="5738" spans="1:10">
      <c r="A5738" s="330">
        <f ca="1">IF(ISNUMBER(SEARCH($L$2,[1]Database!$A5738)),MAX($A$1:A5737)+1,0)</f>
        <v>5733</v>
      </c>
      <c r="B5738" s="625" t="str">
        <f>[1]Database!$A5738</f>
        <v>LBFR-3650-T</v>
      </c>
      <c r="J5738" s="329" t="str">
        <f ca="1">IFERROR(VLOOKUP(ROWS($J$2:J5738),$A$2:$B$7000,2,0),"")</f>
        <v>LBFR-5A-20</v>
      </c>
    </row>
    <row r="5739" spans="1:10">
      <c r="A5739" s="330">
        <f ca="1">IF(ISNUMBER(SEARCH($L$2,[1]Database!$A5739)),MAX($A$1:A5738)+1,0)</f>
        <v>5734</v>
      </c>
      <c r="B5739" s="625" t="str">
        <f>[1]Database!$A5739</f>
        <v>LBFR-2036-T</v>
      </c>
      <c r="J5739" s="329" t="str">
        <f ca="1">IFERROR(VLOOKUP(ROWS($J$2:J5739),$A$2:$B$7000,2,0),"")</f>
        <v>LBFR-5A-16</v>
      </c>
    </row>
    <row r="5740" spans="1:10">
      <c r="A5740" s="330">
        <f ca="1">IF(ISNUMBER(SEARCH($L$2,[1]Database!$A5740)),MAX($A$1:A5739)+1,0)</f>
        <v>5735</v>
      </c>
      <c r="B5740" s="625" t="str">
        <f>[1]Database!$A5740</f>
        <v>LBFR-1626-T</v>
      </c>
      <c r="J5740" s="329" t="str">
        <f ca="1">IFERROR(VLOOKUP(ROWS($J$2:J5740),$A$2:$B$7000,2,0),"")</f>
        <v>MAG-1/2</v>
      </c>
    </row>
    <row r="5741" spans="1:10">
      <c r="A5741" s="330">
        <f ca="1">IF(ISNUMBER(SEARCH($L$2,[1]Database!$A5741)),MAX($A$1:A5740)+1,0)</f>
        <v>5736</v>
      </c>
      <c r="B5741" s="625" t="str">
        <f>[1]Database!$A5741</f>
        <v>LBFR-5A-26</v>
      </c>
      <c r="J5741" s="329" t="str">
        <f ca="1">IFERROR(VLOOKUP(ROWS($J$2:J5741),$A$2:$B$7000,2,0),"")</f>
        <v>AV9016BK</v>
      </c>
    </row>
    <row r="5742" spans="1:10">
      <c r="A5742" s="330">
        <f ca="1">IF(ISNUMBER(SEARCH($L$2,[1]Database!$A5742)),MAX($A$1:A5741)+1,0)</f>
        <v>5737</v>
      </c>
      <c r="B5742" s="625" t="str">
        <f>[1]Database!$A5742</f>
        <v>LBFR-5A-20</v>
      </c>
      <c r="J5742" s="329" t="str">
        <f ca="1">IFERROR(VLOOKUP(ROWS($J$2:J5742),$A$2:$B$7000,2,0),"")</f>
        <v>AV8009BK</v>
      </c>
    </row>
    <row r="5743" spans="1:10">
      <c r="A5743" s="330">
        <f ca="1">IF(ISNUMBER(SEARCH($L$2,[1]Database!$A5743)),MAX($A$1:A5742)+1,0)</f>
        <v>5738</v>
      </c>
      <c r="B5743" s="625" t="str">
        <f>[1]Database!$A5743</f>
        <v>LBFR-5A-16</v>
      </c>
      <c r="J5743" s="329" t="str">
        <f ca="1">IFERROR(VLOOKUP(ROWS($J$2:J5743),$A$2:$B$7000,2,0),"")</f>
        <v>AV8008BK</v>
      </c>
    </row>
    <row r="5744" spans="1:10">
      <c r="A5744" s="330">
        <f ca="1">IF(ISNUMBER(SEARCH($L$2,[1]Database!$A5744)),MAX($A$1:A5743)+1,0)</f>
        <v>5739</v>
      </c>
      <c r="B5744" s="625" t="str">
        <f>[1]Database!$A5744</f>
        <v>MAG-1/2</v>
      </c>
      <c r="J5744" s="329" t="str">
        <f ca="1">IFERROR(VLOOKUP(ROWS($J$2:J5744),$A$2:$B$7000,2,0),"")</f>
        <v>AV9004BK</v>
      </c>
    </row>
    <row r="5745" spans="1:10">
      <c r="A5745" s="330">
        <f ca="1">IF(ISNUMBER(SEARCH($L$2,[1]Database!$A5745)),MAX($A$1:A5744)+1,0)</f>
        <v>5740</v>
      </c>
      <c r="B5745" s="625" t="str">
        <f>[1]Database!$A5745</f>
        <v>AV9016BK</v>
      </c>
      <c r="J5745" s="329" t="str">
        <f ca="1">IFERROR(VLOOKUP(ROWS($J$2:J5745),$A$2:$B$7000,2,0),"")</f>
        <v>V4011FO</v>
      </c>
    </row>
    <row r="5746" spans="1:10">
      <c r="A5746" s="330">
        <f ca="1">IF(ISNUMBER(SEARCH($L$2,[1]Database!$A5746)),MAX($A$1:A5745)+1,0)</f>
        <v>5741</v>
      </c>
      <c r="B5746" s="625" t="str">
        <f>[1]Database!$A5746</f>
        <v>AV8009BK</v>
      </c>
      <c r="J5746" s="329" t="str">
        <f ca="1">IFERROR(VLOOKUP(ROWS($J$2:J5746),$A$2:$B$7000,2,0),"")</f>
        <v>SCQ-2BK</v>
      </c>
    </row>
    <row r="5747" spans="1:10">
      <c r="A5747" s="330">
        <f ca="1">IF(ISNUMBER(SEARCH($L$2,[1]Database!$A5747)),MAX($A$1:A5746)+1,0)</f>
        <v>5742</v>
      </c>
      <c r="B5747" s="625" t="str">
        <f>[1]Database!$A5747</f>
        <v>AV8008BK</v>
      </c>
      <c r="J5747" s="329" t="str">
        <f ca="1">IFERROR(VLOOKUP(ROWS($J$2:J5747),$A$2:$B$7000,2,0),"")</f>
        <v>SC-2BK</v>
      </c>
    </row>
    <row r="5748" spans="1:10">
      <c r="A5748" s="330">
        <f ca="1">IF(ISNUMBER(SEARCH($L$2,[1]Database!$A5748)),MAX($A$1:A5747)+1,0)</f>
        <v>5743</v>
      </c>
      <c r="B5748" s="625" t="str">
        <f>[1]Database!$A5748</f>
        <v>AV9004BK</v>
      </c>
      <c r="J5748" s="329" t="str">
        <f ca="1">IFERROR(VLOOKUP(ROWS($J$2:J5748),$A$2:$B$7000,2,0),"")</f>
        <v>BANGLE-2-38</v>
      </c>
    </row>
    <row r="5749" spans="1:10">
      <c r="A5749" s="330">
        <f ca="1">IF(ISNUMBER(SEARCH($L$2,[1]Database!$A5749)),MAX($A$1:A5748)+1,0)</f>
        <v>5744</v>
      </c>
      <c r="B5749" s="625" t="str">
        <f>[1]Database!$A5749</f>
        <v>V4011FO</v>
      </c>
      <c r="J5749" s="329" t="str">
        <f ca="1">IFERROR(VLOOKUP(ROWS($J$2:J5749),$A$2:$B$7000,2,0),"")</f>
        <v>SRB-2-MRK-4824</v>
      </c>
    </row>
    <row r="5750" spans="1:10">
      <c r="A5750" s="330">
        <f ca="1">IF(ISNUMBER(SEARCH($L$2,[1]Database!$A5750)),MAX($A$1:A5749)+1,0)</f>
        <v>5745</v>
      </c>
      <c r="B5750" s="625" t="str">
        <f>[1]Database!$A5750</f>
        <v>SCQ-2BK</v>
      </c>
      <c r="J5750" s="329" t="str">
        <f ca="1">IFERROR(VLOOKUP(ROWS($J$2:J5750),$A$2:$B$7000,2,0),"")</f>
        <v>SRB-2-DRK-4824</v>
      </c>
    </row>
    <row r="5751" spans="1:10">
      <c r="A5751" s="330">
        <f ca="1">IF(ISNUMBER(SEARCH($L$2,[1]Database!$A5751)),MAX($A$1:A5750)+1,0)</f>
        <v>5746</v>
      </c>
      <c r="B5751" s="625" t="str">
        <f>[1]Database!$A5751</f>
        <v>SC-2BK</v>
      </c>
      <c r="J5751" s="329" t="str">
        <f ca="1">IFERROR(VLOOKUP(ROWS($J$2:J5751),$A$2:$B$7000,2,0),"")</f>
        <v>SRB-2-MRK-4224</v>
      </c>
    </row>
    <row r="5752" spans="1:10">
      <c r="A5752" s="330">
        <f ca="1">IF(ISNUMBER(SEARCH($L$2,[1]Database!$A5752)),MAX($A$1:A5751)+1,0)</f>
        <v>5747</v>
      </c>
      <c r="B5752" s="625" t="str">
        <f>[1]Database!$A5752</f>
        <v>BANGLE-2-38</v>
      </c>
      <c r="J5752" s="329" t="str">
        <f ca="1">IFERROR(VLOOKUP(ROWS($J$2:J5752),$A$2:$B$7000,2,0),"")</f>
        <v>SRB-2-DRK-4224</v>
      </c>
    </row>
    <row r="5753" spans="1:10">
      <c r="A5753" s="330">
        <f ca="1">IF(ISNUMBER(SEARCH($L$2,[1]Database!$A5753)),MAX($A$1:A5752)+1,0)</f>
        <v>5748</v>
      </c>
      <c r="B5753" s="625" t="str">
        <f>[1]Database!$A5753</f>
        <v>SRB-2-MRK-4824</v>
      </c>
      <c r="J5753" s="329" t="str">
        <f ca="1">IFERROR(VLOOKUP(ROWS($J$2:J5753),$A$2:$B$7000,2,0),"")</f>
        <v>SRB-2-DRK-3624</v>
      </c>
    </row>
    <row r="5754" spans="1:10">
      <c r="A5754" s="330">
        <f ca="1">IF(ISNUMBER(SEARCH($L$2,[1]Database!$A5754)),MAX($A$1:A5753)+1,0)</f>
        <v>5749</v>
      </c>
      <c r="B5754" s="625" t="str">
        <f>[1]Database!$A5754</f>
        <v>SRB-2-DRK-4824</v>
      </c>
      <c r="J5754" s="329" t="str">
        <f ca="1">IFERROR(VLOOKUP(ROWS($J$2:J5754),$A$2:$B$7000,2,0),"")</f>
        <v>SRB-2-DRK-3124</v>
      </c>
    </row>
    <row r="5755" spans="1:10">
      <c r="A5755" s="330">
        <f ca="1">IF(ISNUMBER(SEARCH($L$2,[1]Database!$A5755)),MAX($A$1:A5754)+1,0)</f>
        <v>5750</v>
      </c>
      <c r="B5755" s="625" t="str">
        <f>[1]Database!$A5755</f>
        <v>SRB-2-MRK-4224</v>
      </c>
      <c r="J5755" s="329" t="str">
        <f ca="1">IFERROR(VLOOKUP(ROWS($J$2:J5755),$A$2:$B$7000,2,0),"")</f>
        <v>SRB-2-MRK-2624</v>
      </c>
    </row>
    <row r="5756" spans="1:10">
      <c r="A5756" s="330">
        <f ca="1">IF(ISNUMBER(SEARCH($L$2,[1]Database!$A5756)),MAX($A$1:A5755)+1,0)</f>
        <v>5751</v>
      </c>
      <c r="B5756" s="625" t="str">
        <f>[1]Database!$A5756</f>
        <v>SRB-2-DRK-4224</v>
      </c>
      <c r="J5756" s="329" t="str">
        <f ca="1">IFERROR(VLOOKUP(ROWS($J$2:J5756),$A$2:$B$7000,2,0),"")</f>
        <v>WANGLE-2</v>
      </c>
    </row>
    <row r="5757" spans="1:10">
      <c r="A5757" s="330">
        <f ca="1">IF(ISNUMBER(SEARCH($L$2,[1]Database!$A5757)),MAX($A$1:A5756)+1,0)</f>
        <v>5752</v>
      </c>
      <c r="B5757" s="625" t="str">
        <f>[1]Database!$A5757</f>
        <v>SRB-2-DRK-3624</v>
      </c>
      <c r="J5757" s="329" t="str">
        <f ca="1">IFERROR(VLOOKUP(ROWS($J$2:J5757),$A$2:$B$7000,2,0),"")</f>
        <v>WMANGLE-2-48</v>
      </c>
    </row>
    <row r="5758" spans="1:10">
      <c r="A5758" s="330">
        <f ca="1">IF(ISNUMBER(SEARCH($L$2,[1]Database!$A5758)),MAX($A$1:A5757)+1,0)</f>
        <v>5753</v>
      </c>
      <c r="B5758" s="625" t="str">
        <f>[1]Database!$A5758</f>
        <v>SRB-2-DRK-3124</v>
      </c>
      <c r="J5758" s="329" t="str">
        <f ca="1">IFERROR(VLOOKUP(ROWS($J$2:J5758),$A$2:$B$7000,2,0),"")</f>
        <v>WMANGLE-2-3642</v>
      </c>
    </row>
    <row r="5759" spans="1:10">
      <c r="A5759" s="330">
        <f ca="1">IF(ISNUMBER(SEARCH($L$2,[1]Database!$A5759)),MAX($A$1:A5758)+1,0)</f>
        <v>5754</v>
      </c>
      <c r="B5759" s="625" t="str">
        <f>[1]Database!$A5759</f>
        <v>SRB-2-MRK-2624</v>
      </c>
      <c r="J5759" s="329" t="str">
        <f ca="1">IFERROR(VLOOKUP(ROWS($J$2:J5759),$A$2:$B$7000,2,0),"")</f>
        <v>VFEET-2-12</v>
      </c>
    </row>
    <row r="5760" spans="1:10">
      <c r="A5760" s="330">
        <f ca="1">IF(ISNUMBER(SEARCH($L$2,[1]Database!$A5760)),MAX($A$1:A5759)+1,0)</f>
        <v>5755</v>
      </c>
      <c r="B5760" s="625" t="str">
        <f>[1]Database!$A5760</f>
        <v>WANGLE-2</v>
      </c>
      <c r="J5760" s="329" t="str">
        <f ca="1">IFERROR(VLOOKUP(ROWS($J$2:J5760),$A$2:$B$7000,2,0),"")</f>
        <v>ANGLE-2</v>
      </c>
    </row>
    <row r="5761" spans="1:10">
      <c r="A5761" s="330">
        <f ca="1">IF(ISNUMBER(SEARCH($L$2,[1]Database!$A5761)),MAX($A$1:A5760)+1,0)</f>
        <v>5756</v>
      </c>
      <c r="B5761" s="625" t="str">
        <f>[1]Database!$A5761</f>
        <v>WMANGLE-2-48</v>
      </c>
      <c r="J5761" s="329" t="str">
        <f ca="1">IFERROR(VLOOKUP(ROWS($J$2:J5761),$A$2:$B$7000,2,0),"")</f>
        <v>SRB-2-WRK-3224</v>
      </c>
    </row>
    <row r="5762" spans="1:10">
      <c r="A5762" s="330">
        <f ca="1">IF(ISNUMBER(SEARCH($L$2,[1]Database!$A5762)),MAX($A$1:A5761)+1,0)</f>
        <v>5757</v>
      </c>
      <c r="B5762" s="625" t="str">
        <f>[1]Database!$A5762</f>
        <v>WMANGLE-2-3642</v>
      </c>
      <c r="J5762" s="329" t="str">
        <f ca="1">IFERROR(VLOOKUP(ROWS($J$2:J5762),$A$2:$B$7000,2,0),"")</f>
        <v>RIB-2-WMRK-48</v>
      </c>
    </row>
    <row r="5763" spans="1:10">
      <c r="A5763" s="330">
        <f ca="1">IF(ISNUMBER(SEARCH($L$2,[1]Database!$A5763)),MAX($A$1:A5762)+1,0)</f>
        <v>5758</v>
      </c>
      <c r="B5763" s="625" t="str">
        <f>[1]Database!$A5763</f>
        <v>VFEET-2-12</v>
      </c>
      <c r="J5763" s="329" t="str">
        <f ca="1">IFERROR(VLOOKUP(ROWS($J$2:J5763),$A$2:$B$7000,2,0),"")</f>
        <v>RIB-2-WMRK-42</v>
      </c>
    </row>
    <row r="5764" spans="1:10">
      <c r="A5764" s="330">
        <f ca="1">IF(ISNUMBER(SEARCH($L$2,[1]Database!$A5764)),MAX($A$1:A5763)+1,0)</f>
        <v>5759</v>
      </c>
      <c r="B5764" s="625" t="str">
        <f>[1]Database!$A5764</f>
        <v>ANGLE-2</v>
      </c>
      <c r="J5764" s="329" t="str">
        <f ca="1">IFERROR(VLOOKUP(ROWS($J$2:J5764),$A$2:$B$7000,2,0),"")</f>
        <v>RIB-2-MRK-42</v>
      </c>
    </row>
    <row r="5765" spans="1:10">
      <c r="A5765" s="330">
        <f ca="1">IF(ISNUMBER(SEARCH($L$2,[1]Database!$A5765)),MAX($A$1:A5764)+1,0)</f>
        <v>5760</v>
      </c>
      <c r="B5765" s="625" t="str">
        <f>[1]Database!$A5765</f>
        <v>SRB-2-WRK-3224</v>
      </c>
      <c r="J5765" s="329" t="str">
        <f ca="1">IFERROR(VLOOKUP(ROWS($J$2:J5765),$A$2:$B$7000,2,0),"")</f>
        <v>RIB-2-DRK-42</v>
      </c>
    </row>
    <row r="5766" spans="1:10">
      <c r="A5766" s="330">
        <f ca="1">IF(ISNUMBER(SEARCH($L$2,[1]Database!$A5766)),MAX($A$1:A5765)+1,0)</f>
        <v>5761</v>
      </c>
      <c r="B5766" s="625" t="str">
        <f>[1]Database!$A5766</f>
        <v>RIB-2-WMRK-48</v>
      </c>
      <c r="J5766" s="329" t="str">
        <f ca="1">IFERROR(VLOOKUP(ROWS($J$2:J5766),$A$2:$B$7000,2,0),"")</f>
        <v>RIB-2-WMRK-36</v>
      </c>
    </row>
    <row r="5767" spans="1:10">
      <c r="A5767" s="330">
        <f ca="1">IF(ISNUMBER(SEARCH($L$2,[1]Database!$A5767)),MAX($A$1:A5766)+1,0)</f>
        <v>5762</v>
      </c>
      <c r="B5767" s="625" t="str">
        <f>[1]Database!$A5767</f>
        <v>RIB-2-WMRK-42</v>
      </c>
      <c r="J5767" s="329" t="str">
        <f ca="1">IFERROR(VLOOKUP(ROWS($J$2:J5767),$A$2:$B$7000,2,0),"")</f>
        <v>RIB-2-DRK-31</v>
      </c>
    </row>
    <row r="5768" spans="1:10">
      <c r="A5768" s="330">
        <f ca="1">IF(ISNUMBER(SEARCH($L$2,[1]Database!$A5768)),MAX($A$1:A5767)+1,0)</f>
        <v>5763</v>
      </c>
      <c r="B5768" s="625" t="str">
        <f>[1]Database!$A5768</f>
        <v>RIB-2-MRK-42</v>
      </c>
      <c r="J5768" s="329" t="str">
        <f ca="1">IFERROR(VLOOKUP(ROWS($J$2:J5768),$A$2:$B$7000,2,0),"")</f>
        <v>D12SD-PS</v>
      </c>
    </row>
    <row r="5769" spans="1:10">
      <c r="A5769" s="330">
        <f ca="1">IF(ISNUMBER(SEARCH($L$2,[1]Database!$A5769)),MAX($A$1:A5768)+1,0)</f>
        <v>5764</v>
      </c>
      <c r="B5769" s="625" t="str">
        <f>[1]Database!$A5769</f>
        <v>RIB-2-DRK-42</v>
      </c>
      <c r="J5769" s="329" t="str">
        <f ca="1">IFERROR(VLOOKUP(ROWS($J$2:J5769),$A$2:$B$7000,2,0),"")</f>
        <v>D12SD-HM</v>
      </c>
    </row>
    <row r="5770" spans="1:10">
      <c r="A5770" s="330">
        <f ca="1">IF(ISNUMBER(SEARCH($L$2,[1]Database!$A5770)),MAX($A$1:A5769)+1,0)</f>
        <v>5765</v>
      </c>
      <c r="B5770" s="625" t="str">
        <f>[1]Database!$A5770</f>
        <v>RIB-2-WMRK-36</v>
      </c>
      <c r="J5770" s="329" t="str">
        <f ca="1">IFERROR(VLOOKUP(ROWS($J$2:J5770),$A$2:$B$7000,2,0),"")</f>
        <v>D12SD-DC</v>
      </c>
    </row>
    <row r="5771" spans="1:10">
      <c r="A5771" s="330">
        <f ca="1">IF(ISNUMBER(SEARCH($L$2,[1]Database!$A5771)),MAX($A$1:A5770)+1,0)</f>
        <v>5766</v>
      </c>
      <c r="B5771" s="625" t="str">
        <f>[1]Database!$A5771</f>
        <v>RIB-2-DRK-31</v>
      </c>
      <c r="J5771" s="329" t="str">
        <f ca="1">IFERROR(VLOOKUP(ROWS($J$2:J5771),$A$2:$B$7000,2,0),"")</f>
        <v>ANGLE-2-36</v>
      </c>
    </row>
    <row r="5772" spans="1:10">
      <c r="A5772" s="330">
        <f ca="1">IF(ISNUMBER(SEARCH($L$2,[1]Database!$A5772)),MAX($A$1:A5771)+1,0)</f>
        <v>5767</v>
      </c>
      <c r="B5772" s="625" t="str">
        <f>[1]Database!$A5772</f>
        <v>D12SD-PS</v>
      </c>
      <c r="J5772" s="329" t="str">
        <f ca="1">IFERROR(VLOOKUP(ROWS($J$2:J5772),$A$2:$B$7000,2,0),"")</f>
        <v>ANGLE-2-42</v>
      </c>
    </row>
    <row r="5773" spans="1:10">
      <c r="A5773" s="330">
        <f ca="1">IF(ISNUMBER(SEARCH($L$2,[1]Database!$A5773)),MAX($A$1:A5772)+1,0)</f>
        <v>5768</v>
      </c>
      <c r="B5773" s="625" t="str">
        <f>[1]Database!$A5773</f>
        <v>D12SD-HM</v>
      </c>
      <c r="J5773" s="329" t="str">
        <f ca="1">IFERROR(VLOOKUP(ROWS($J$2:J5773),$A$2:$B$7000,2,0),"")</f>
        <v>DANGLE-2-31</v>
      </c>
    </row>
    <row r="5774" spans="1:10">
      <c r="A5774" s="330">
        <f ca="1">IF(ISNUMBER(SEARCH($L$2,[1]Database!$A5774)),MAX($A$1:A5773)+1,0)</f>
        <v>5769</v>
      </c>
      <c r="B5774" s="625" t="str">
        <f>[1]Database!$A5774</f>
        <v>D12SD-DC</v>
      </c>
      <c r="J5774" s="329" t="str">
        <f ca="1">IFERROR(VLOOKUP(ROWS($J$2:J5774),$A$2:$B$7000,2,0),"")</f>
        <v>DANGLE-2-3642</v>
      </c>
    </row>
    <row r="5775" spans="1:10">
      <c r="A5775" s="330">
        <f ca="1">IF(ISNUMBER(SEARCH($L$2,[1]Database!$A5775)),MAX($A$1:A5774)+1,0)</f>
        <v>5770</v>
      </c>
      <c r="B5775" s="625" t="str">
        <f>[1]Database!$A5775</f>
        <v>ANGLE-2-36</v>
      </c>
      <c r="J5775" s="329" t="str">
        <f ca="1">IFERROR(VLOOKUP(ROWS($J$2:J5775),$A$2:$B$7000,2,0),"")</f>
        <v>BANGLE-2</v>
      </c>
    </row>
    <row r="5776" spans="1:10">
      <c r="A5776" s="330">
        <f ca="1">IF(ISNUMBER(SEARCH($L$2,[1]Database!$A5776)),MAX($A$1:A5775)+1,0)</f>
        <v>5771</v>
      </c>
      <c r="B5776" s="625" t="str">
        <f>[1]Database!$A5776</f>
        <v>ANGLE-2-42</v>
      </c>
      <c r="J5776" s="329" t="str">
        <f ca="1">IFERROR(VLOOKUP(ROWS($J$2:J5776),$A$2:$B$7000,2,0),"")</f>
        <v>SRB-2-BGR-3824</v>
      </c>
    </row>
    <row r="5777" spans="1:10">
      <c r="A5777" s="330">
        <f ca="1">IF(ISNUMBER(SEARCH($L$2,[1]Database!$A5777)),MAX($A$1:A5776)+1,0)</f>
        <v>5772</v>
      </c>
      <c r="B5777" s="625" t="str">
        <f>[1]Database!$A5777</f>
        <v>DANGLE-2-31</v>
      </c>
      <c r="J5777" s="329" t="str">
        <f ca="1">IFERROR(VLOOKUP(ROWS($J$2:J5777),$A$2:$B$7000,2,0),"")</f>
        <v>SRB-2-BGR-3224</v>
      </c>
    </row>
    <row r="5778" spans="1:10">
      <c r="A5778" s="330">
        <f ca="1">IF(ISNUMBER(SEARCH($L$2,[1]Database!$A5778)),MAX($A$1:A5777)+1,0)</f>
        <v>5773</v>
      </c>
      <c r="B5778" s="625" t="str">
        <f>[1]Database!$A5778</f>
        <v>DANGLE-2-3642</v>
      </c>
      <c r="J5778" s="329" t="str">
        <f ca="1">IFERROR(VLOOKUP(ROWS($J$2:J5778),$A$2:$B$7000,2,0),"")</f>
        <v>CM2-U2SVGA-BK</v>
      </c>
    </row>
    <row r="5779" spans="1:10">
      <c r="A5779" s="330">
        <f ca="1">IF(ISNUMBER(SEARCH($L$2,[1]Database!$A5779)),MAX($A$1:A5778)+1,0)</f>
        <v>5774</v>
      </c>
      <c r="B5779" s="625" t="str">
        <f>[1]Database!$A5779</f>
        <v>BANGLE-2</v>
      </c>
      <c r="J5779" s="329" t="str">
        <f ca="1">IFERROR(VLOOKUP(ROWS($J$2:J5779),$A$2:$B$7000,2,0),"")</f>
        <v>CM2-BL-BK</v>
      </c>
    </row>
    <row r="5780" spans="1:10">
      <c r="A5780" s="330">
        <f ca="1">IF(ISNUMBER(SEARCH($L$2,[1]Database!$A5780)),MAX($A$1:A5779)+1,0)</f>
        <v>5775</v>
      </c>
      <c r="B5780" s="625" t="str">
        <f>[1]Database!$A5780</f>
        <v>SRB-2-BGR-3824</v>
      </c>
      <c r="J5780" s="329" t="str">
        <f ca="1">IFERROR(VLOOKUP(ROWS($J$2:J5780),$A$2:$B$7000,2,0),"")</f>
        <v>5-29-CONFIG</v>
      </c>
    </row>
    <row r="5781" spans="1:10">
      <c r="A5781" s="330">
        <f ca="1">IF(ISNUMBER(SEARCH($L$2,[1]Database!$A5781)),MAX($A$1:A5780)+1,0)</f>
        <v>5776</v>
      </c>
      <c r="B5781" s="625" t="str">
        <f>[1]Database!$A5781</f>
        <v>SRB-2-BGR-3224</v>
      </c>
      <c r="J5781" s="329" t="str">
        <f ca="1">IFERROR(VLOOKUP(ROWS($J$2:J5781),$A$2:$B$7000,2,0),"")</f>
        <v>DUCT-COOL-2PT</v>
      </c>
    </row>
    <row r="5782" spans="1:10">
      <c r="A5782" s="330">
        <f ca="1">IF(ISNUMBER(SEARCH($L$2,[1]Database!$A5782)),MAX($A$1:A5781)+1,0)</f>
        <v>5777</v>
      </c>
      <c r="B5782" s="625" t="str">
        <f>[1]Database!$A5782</f>
        <v>CM2-U2SVGA-BK</v>
      </c>
      <c r="J5782" s="329" t="str">
        <f ca="1">IFERROR(VLOOKUP(ROWS($J$2:J5782),$A$2:$B$7000,2,0),"")</f>
        <v>RFR-2428TR</v>
      </c>
    </row>
    <row r="5783" spans="1:10">
      <c r="A5783" s="330">
        <f ca="1">IF(ISNUMBER(SEARCH($L$2,[1]Database!$A5783)),MAX($A$1:A5782)+1,0)</f>
        <v>5778</v>
      </c>
      <c r="B5783" s="625" t="str">
        <f>[1]Database!$A5783</f>
        <v>CM2-BL-BK</v>
      </c>
      <c r="J5783" s="329" t="str">
        <f ca="1">IFERROR(VLOOKUP(ROWS($J$2:J5783),$A$2:$B$7000,2,0),"")</f>
        <v>RFR-2428CR</v>
      </c>
    </row>
    <row r="5784" spans="1:10">
      <c r="A5784" s="330">
        <f ca="1">IF(ISNUMBER(SEARCH($L$2,[1]Database!$A5784)),MAX($A$1:A5783)+1,0)</f>
        <v>5779</v>
      </c>
      <c r="B5784" s="625" t="str">
        <f>[1]Database!$A5784</f>
        <v>5-29-CONFIG</v>
      </c>
      <c r="J5784" s="329" t="str">
        <f ca="1">IFERROR(VLOOKUP(ROWS($J$2:J5784),$A$2:$B$7000,2,0),"")</f>
        <v>RFR-2028TR</v>
      </c>
    </row>
    <row r="5785" spans="1:10">
      <c r="A5785" s="330">
        <f ca="1">IF(ISNUMBER(SEARCH($L$2,[1]Database!$A5785)),MAX($A$1:A5784)+1,0)</f>
        <v>5780</v>
      </c>
      <c r="B5785" s="625" t="str">
        <f>[1]Database!$A5785</f>
        <v>DUCT-COOL-2PT</v>
      </c>
      <c r="J5785" s="329" t="str">
        <f ca="1">IFERROR(VLOOKUP(ROWS($J$2:J5785),$A$2:$B$7000,2,0),"")</f>
        <v>RFR-2028BR</v>
      </c>
    </row>
    <row r="5786" spans="1:10">
      <c r="A5786" s="330">
        <f ca="1">IF(ISNUMBER(SEARCH($L$2,[1]Database!$A5786)),MAX($A$1:A5785)+1,0)</f>
        <v>5781</v>
      </c>
      <c r="B5786" s="625" t="str">
        <f>[1]Database!$A5786</f>
        <v>RFR-2428TR</v>
      </c>
      <c r="J5786" s="329" t="str">
        <f ca="1">IFERROR(VLOOKUP(ROWS($J$2:J5786),$A$2:$B$7000,2,0),"")</f>
        <v>RFR-2028CR</v>
      </c>
    </row>
    <row r="5787" spans="1:10">
      <c r="A5787" s="330">
        <f ca="1">IF(ISNUMBER(SEARCH($L$2,[1]Database!$A5787)),MAX($A$1:A5786)+1,0)</f>
        <v>5782</v>
      </c>
      <c r="B5787" s="625" t="str">
        <f>[1]Database!$A5787</f>
        <v>RFR-2428CR</v>
      </c>
      <c r="J5787" s="329" t="str">
        <f ca="1">IFERROR(VLOOKUP(ROWS($J$2:J5787),$A$2:$B$7000,2,0),"")</f>
        <v>RFR-1628CR</v>
      </c>
    </row>
    <row r="5788" spans="1:10">
      <c r="A5788" s="330">
        <f ca="1">IF(ISNUMBER(SEARCH($L$2,[1]Database!$A5788)),MAX($A$1:A5787)+1,0)</f>
        <v>5783</v>
      </c>
      <c r="B5788" s="625" t="str">
        <f>[1]Database!$A5788</f>
        <v>RFR-2028TR</v>
      </c>
      <c r="J5788" s="329" t="str">
        <f ca="1">IFERROR(VLOOKUP(ROWS($J$2:J5788),$A$2:$B$7000,2,0),"")</f>
        <v>RFR-1628BR</v>
      </c>
    </row>
    <row r="5789" spans="1:10">
      <c r="A5789" s="330">
        <f ca="1">IF(ISNUMBER(SEARCH($L$2,[1]Database!$A5789)),MAX($A$1:A5788)+1,0)</f>
        <v>5784</v>
      </c>
      <c r="B5789" s="625" t="str">
        <f>[1]Database!$A5789</f>
        <v>RFR-2028BR</v>
      </c>
      <c r="J5789" s="329" t="str">
        <f ca="1">IFERROR(VLOOKUP(ROWS($J$2:J5789),$A$2:$B$7000,2,0),"")</f>
        <v>RFR-1628TR</v>
      </c>
    </row>
    <row r="5790" spans="1:10">
      <c r="A5790" s="330">
        <f ca="1">IF(ISNUMBER(SEARCH($L$2,[1]Database!$A5790)),MAX($A$1:A5789)+1,0)</f>
        <v>5785</v>
      </c>
      <c r="B5790" s="625" t="str">
        <f>[1]Database!$A5790</f>
        <v>RFR-2028CR</v>
      </c>
      <c r="J5790" s="329" t="str">
        <f ca="1">IFERROR(VLOOKUP(ROWS($J$2:J5790),$A$2:$B$7000,2,0),"")</f>
        <v>MBRK28-28</v>
      </c>
    </row>
    <row r="5791" spans="1:10">
      <c r="A5791" s="330">
        <f ca="1">IF(ISNUMBER(SEARCH($L$2,[1]Database!$A5791)),MAX($A$1:A5790)+1,0)</f>
        <v>5786</v>
      </c>
      <c r="B5791" s="625" t="str">
        <f>[1]Database!$A5791</f>
        <v>RFR-1628CR</v>
      </c>
      <c r="J5791" s="329" t="str">
        <f ca="1">IFERROR(VLOOKUP(ROWS($J$2:J5791),$A$2:$B$7000,2,0),"")</f>
        <v>BRK28-28</v>
      </c>
    </row>
    <row r="5792" spans="1:10">
      <c r="A5792" s="330">
        <f ca="1">IF(ISNUMBER(SEARCH($L$2,[1]Database!$A5792)),MAX($A$1:A5791)+1,0)</f>
        <v>5787</v>
      </c>
      <c r="B5792" s="625" t="str">
        <f>[1]Database!$A5792</f>
        <v>RFR-1628BR</v>
      </c>
      <c r="J5792" s="329" t="str">
        <f ca="1">IFERROR(VLOOKUP(ROWS($J$2:J5792),$A$2:$B$7000,2,0),"")</f>
        <v>MBRK28-22</v>
      </c>
    </row>
    <row r="5793" spans="1:10">
      <c r="A5793" s="330">
        <f ca="1">IF(ISNUMBER(SEARCH($L$2,[1]Database!$A5793)),MAX($A$1:A5792)+1,0)</f>
        <v>5788</v>
      </c>
      <c r="B5793" s="625" t="str">
        <f>[1]Database!$A5793</f>
        <v>RFR-1628TR</v>
      </c>
      <c r="J5793" s="329" t="str">
        <f ca="1">IFERROR(VLOOKUP(ROWS($J$2:J5793),$A$2:$B$7000,2,0),"")</f>
        <v>BRK28-22</v>
      </c>
    </row>
    <row r="5794" spans="1:10">
      <c r="A5794" s="330">
        <f ca="1">IF(ISNUMBER(SEARCH($L$2,[1]Database!$A5794)),MAX($A$1:A5793)+1,0)</f>
        <v>5789</v>
      </c>
      <c r="B5794" s="625" t="str">
        <f>[1]Database!$A5794</f>
        <v>MBRK28-28</v>
      </c>
      <c r="J5794" s="329" t="str">
        <f ca="1">IFERROR(VLOOKUP(ROWS($J$2:J5794),$A$2:$B$7000,2,0),"")</f>
        <v>RK-RAP28-MP</v>
      </c>
    </row>
    <row r="5795" spans="1:10">
      <c r="A5795" s="330">
        <f ca="1">IF(ISNUMBER(SEARCH($L$2,[1]Database!$A5795)),MAX($A$1:A5794)+1,0)</f>
        <v>5790</v>
      </c>
      <c r="B5795" s="625" t="str">
        <f>[1]Database!$A5795</f>
        <v>BRK28-28</v>
      </c>
      <c r="J5795" s="329" t="str">
        <f ca="1">IFERROR(VLOOKUP(ROWS($J$2:J5795),$A$2:$B$7000,2,0),"")</f>
        <v>RK-RAP28</v>
      </c>
    </row>
    <row r="5796" spans="1:10">
      <c r="A5796" s="330">
        <f ca="1">IF(ISNUMBER(SEARCH($L$2,[1]Database!$A5796)),MAX($A$1:A5795)+1,0)</f>
        <v>5791</v>
      </c>
      <c r="B5796" s="625" t="str">
        <f>[1]Database!$A5796</f>
        <v>MBRK28-22</v>
      </c>
      <c r="J5796" s="329" t="str">
        <f ca="1">IFERROR(VLOOKUP(ROWS($J$2:J5796),$A$2:$B$7000,2,0),"")</f>
        <v>RK-GD28</v>
      </c>
    </row>
    <row r="5797" spans="1:10">
      <c r="A5797" s="330">
        <f ca="1">IF(ISNUMBER(SEARCH($L$2,[1]Database!$A5797)),MAX($A$1:A5796)+1,0)</f>
        <v>5792</v>
      </c>
      <c r="B5797" s="625" t="str">
        <f>[1]Database!$A5797</f>
        <v>BRK28-22</v>
      </c>
      <c r="J5797" s="329" t="str">
        <f ca="1">IFERROR(VLOOKUP(ROWS($J$2:J5797),$A$2:$B$7000,2,0),"")</f>
        <v>CBS-EGR-28</v>
      </c>
    </row>
    <row r="5798" spans="1:10">
      <c r="A5798" s="330">
        <f ca="1">IF(ISNUMBER(SEARCH($L$2,[1]Database!$A5798)),MAX($A$1:A5797)+1,0)</f>
        <v>5793</v>
      </c>
      <c r="B5798" s="625" t="str">
        <f>[1]Database!$A5798</f>
        <v>RK-RAP28-MP</v>
      </c>
      <c r="J5798" s="329" t="str">
        <f ca="1">IFERROR(VLOOKUP(ROWS($J$2:J5798),$A$2:$B$7000,2,0),"")</f>
        <v>SBS-EGR-28</v>
      </c>
    </row>
    <row r="5799" spans="1:10">
      <c r="A5799" s="330">
        <f ca="1">IF(ISNUMBER(SEARCH($L$2,[1]Database!$A5799)),MAX($A$1:A5798)+1,0)</f>
        <v>5794</v>
      </c>
      <c r="B5799" s="625" t="str">
        <f>[1]Database!$A5799</f>
        <v>RK-RAP28</v>
      </c>
      <c r="J5799" s="329" t="str">
        <f ca="1">IFERROR(VLOOKUP(ROWS($J$2:J5799),$A$2:$B$7000,2,0),"")</f>
        <v>BS-EGR-28</v>
      </c>
    </row>
    <row r="5800" spans="1:10">
      <c r="A5800" s="330">
        <f ca="1">IF(ISNUMBER(SEARCH($L$2,[1]Database!$A5800)),MAX($A$1:A5799)+1,0)</f>
        <v>5795</v>
      </c>
      <c r="B5800" s="625" t="str">
        <f>[1]Database!$A5800</f>
        <v>RK-GD28</v>
      </c>
      <c r="J5800" s="329" t="str">
        <f ca="1">IFERROR(VLOOKUP(ROWS($J$2:J5800),$A$2:$B$7000,2,0),"")</f>
        <v>SSHD-28</v>
      </c>
    </row>
    <row r="5801" spans="1:10">
      <c r="A5801" s="330">
        <f ca="1">IF(ISNUMBER(SEARCH($L$2,[1]Database!$A5801)),MAX($A$1:A5800)+1,0)</f>
        <v>5796</v>
      </c>
      <c r="B5801" s="625" t="str">
        <f>[1]Database!$A5801</f>
        <v>CBS-EGR-28</v>
      </c>
      <c r="J5801" s="329" t="str">
        <f ca="1">IFERROR(VLOOKUP(ROWS($J$2:J5801),$A$2:$B$7000,2,0),"")</f>
        <v>VBK-P28</v>
      </c>
    </row>
    <row r="5802" spans="1:10">
      <c r="A5802" s="330">
        <f ca="1">IF(ISNUMBER(SEARCH($L$2,[1]Database!$A5802)),MAX($A$1:A5801)+1,0)</f>
        <v>5797</v>
      </c>
      <c r="B5802" s="625" t="str">
        <f>[1]Database!$A5802</f>
        <v>SBS-EGR-28</v>
      </c>
      <c r="J5802" s="329" t="str">
        <f ca="1">IFERROR(VLOOKUP(ROWS($J$2:J5802),$A$2:$B$7000,2,0),"")</f>
        <v>VBK-S28</v>
      </c>
    </row>
    <row r="5803" spans="1:10">
      <c r="A5803" s="330">
        <f ca="1">IF(ISNUMBER(SEARCH($L$2,[1]Database!$A5803)),MAX($A$1:A5802)+1,0)</f>
        <v>5798</v>
      </c>
      <c r="B5803" s="625" t="str">
        <f>[1]Database!$A5803</f>
        <v>BS-EGR-28</v>
      </c>
      <c r="J5803" s="329" t="str">
        <f ca="1">IFERROR(VLOOKUP(ROWS($J$2:J5803),$A$2:$B$7000,2,0),"")</f>
        <v>ERK-2725LRD</v>
      </c>
    </row>
    <row r="5804" spans="1:10">
      <c r="A5804" s="330">
        <f ca="1">IF(ISNUMBER(SEARCH($L$2,[1]Database!$A5804)),MAX($A$1:A5803)+1,0)</f>
        <v>5799</v>
      </c>
      <c r="B5804" s="625" t="str">
        <f>[1]Database!$A5804</f>
        <v>SSHD-28</v>
      </c>
      <c r="J5804" s="329" t="str">
        <f ca="1">IFERROR(VLOOKUP(ROWS($J$2:J5804),$A$2:$B$7000,2,0),"")</f>
        <v>ERK-2725</v>
      </c>
    </row>
    <row r="5805" spans="1:10">
      <c r="A5805" s="330">
        <f ca="1">IF(ISNUMBER(SEARCH($L$2,[1]Database!$A5805)),MAX($A$1:A5804)+1,0)</f>
        <v>5800</v>
      </c>
      <c r="B5805" s="625" t="str">
        <f>[1]Database!$A5805</f>
        <v>VBK-P28</v>
      </c>
      <c r="J5805" s="329" t="str">
        <f ca="1">IFERROR(VLOOKUP(ROWS($J$2:J5805),$A$2:$B$7000,2,0),"")</f>
        <v>ERK-2725-CONFIG</v>
      </c>
    </row>
    <row r="5806" spans="1:10">
      <c r="A5806" s="330">
        <f ca="1">IF(ISNUMBER(SEARCH($L$2,[1]Database!$A5806)),MAX($A$1:A5805)+1,0)</f>
        <v>5801</v>
      </c>
      <c r="B5806" s="625" t="str">
        <f>[1]Database!$A5806</f>
        <v>VBK-S28</v>
      </c>
      <c r="J5806" s="329" t="str">
        <f ca="1">IFERROR(VLOOKUP(ROWS($J$2:J5806),$A$2:$B$7000,2,0),"")</f>
        <v>ERK-2720LRD</v>
      </c>
    </row>
    <row r="5807" spans="1:10">
      <c r="A5807" s="330">
        <f ca="1">IF(ISNUMBER(SEARCH($L$2,[1]Database!$A5807)),MAX($A$1:A5806)+1,0)</f>
        <v>5802</v>
      </c>
      <c r="B5807" s="625" t="str">
        <f>[1]Database!$A5807</f>
        <v>ERK-2725LRD</v>
      </c>
      <c r="J5807" s="329" t="str">
        <f ca="1">IFERROR(VLOOKUP(ROWS($J$2:J5807),$A$2:$B$7000,2,0),"")</f>
        <v>ERK-2720</v>
      </c>
    </row>
    <row r="5808" spans="1:10">
      <c r="A5808" s="330">
        <f ca="1">IF(ISNUMBER(SEARCH($L$2,[1]Database!$A5808)),MAX($A$1:A5807)+1,0)</f>
        <v>5803</v>
      </c>
      <c r="B5808" s="625" t="str">
        <f>[1]Database!$A5808</f>
        <v>ERK-2725</v>
      </c>
      <c r="J5808" s="329" t="str">
        <f ca="1">IFERROR(VLOOKUP(ROWS($J$2:J5808),$A$2:$B$7000,2,0),"")</f>
        <v>VFD-27</v>
      </c>
    </row>
    <row r="5809" spans="1:10">
      <c r="A5809" s="330">
        <f ca="1">IF(ISNUMBER(SEARCH($L$2,[1]Database!$A5809)),MAX($A$1:A5808)+1,0)</f>
        <v>5804</v>
      </c>
      <c r="B5809" s="625" t="str">
        <f>[1]Database!$A5809</f>
        <v>ERK-2725-CONFIG</v>
      </c>
      <c r="J5809" s="329" t="str">
        <f ca="1">IFERROR(VLOOKUP(ROWS($J$2:J5809),$A$2:$B$7000,2,0),"")</f>
        <v>FD-27</v>
      </c>
    </row>
    <row r="5810" spans="1:10">
      <c r="A5810" s="330">
        <f ca="1">IF(ISNUMBER(SEARCH($L$2,[1]Database!$A5810)),MAX($A$1:A5809)+1,0)</f>
        <v>5805</v>
      </c>
      <c r="B5810" s="625" t="str">
        <f>[1]Database!$A5810</f>
        <v>ERK-2720LRD</v>
      </c>
      <c r="J5810" s="329" t="str">
        <f ca="1">IFERROR(VLOOKUP(ROWS($J$2:J5810),$A$2:$B$7000,2,0),"")</f>
        <v>PFD-27</v>
      </c>
    </row>
    <row r="5811" spans="1:10">
      <c r="A5811" s="330">
        <f ca="1">IF(ISNUMBER(SEARCH($L$2,[1]Database!$A5811)),MAX($A$1:A5810)+1,0)</f>
        <v>5806</v>
      </c>
      <c r="B5811" s="625" t="str">
        <f>[1]Database!$A5811</f>
        <v>ERK-2720</v>
      </c>
      <c r="J5811" s="329" t="str">
        <f ca="1">IFERROR(VLOOKUP(ROWS($J$2:J5811),$A$2:$B$7000,2,0),"")</f>
        <v>LVFD-27</v>
      </c>
    </row>
    <row r="5812" spans="1:10">
      <c r="A5812" s="330">
        <f ca="1">IF(ISNUMBER(SEARCH($L$2,[1]Database!$A5812)),MAX($A$1:A5811)+1,0)</f>
        <v>5807</v>
      </c>
      <c r="B5812" s="625" t="str">
        <f>[1]Database!$A5812</f>
        <v>VFD-27</v>
      </c>
      <c r="J5812" s="329" t="str">
        <f ca="1">IFERROR(VLOOKUP(ROWS($J$2:J5812),$A$2:$B$7000,2,0),"")</f>
        <v>ERK-RR27</v>
      </c>
    </row>
    <row r="5813" spans="1:10">
      <c r="A5813" s="330">
        <f ca="1">IF(ISNUMBER(SEARCH($L$2,[1]Database!$A5813)),MAX($A$1:A5812)+1,0)</f>
        <v>5808</v>
      </c>
      <c r="B5813" s="625" t="str">
        <f>[1]Database!$A5813</f>
        <v>FD-27</v>
      </c>
      <c r="J5813" s="329" t="str">
        <f ca="1">IFERROR(VLOOKUP(ROWS($J$2:J5813),$A$2:$B$7000,2,0),"")</f>
        <v>BGR-CC-27LT</v>
      </c>
    </row>
    <row r="5814" spans="1:10">
      <c r="A5814" s="330">
        <f ca="1">IF(ISNUMBER(SEARCH($L$2,[1]Database!$A5814)),MAX($A$1:A5813)+1,0)</f>
        <v>5809</v>
      </c>
      <c r="B5814" s="625" t="str">
        <f>[1]Database!$A5814</f>
        <v>PFD-27</v>
      </c>
      <c r="J5814" s="329" t="str">
        <f ca="1">IFERROR(VLOOKUP(ROWS($J$2:J5814),$A$2:$B$7000,2,0),"")</f>
        <v>VBK-SCRK27</v>
      </c>
    </row>
    <row r="5815" spans="1:10">
      <c r="A5815" s="330">
        <f ca="1">IF(ISNUMBER(SEARCH($L$2,[1]Database!$A5815)),MAX($A$1:A5814)+1,0)</f>
        <v>5810</v>
      </c>
      <c r="B5815" s="625" t="str">
        <f>[1]Database!$A5815</f>
        <v>LVFD-27</v>
      </c>
      <c r="J5815" s="329" t="str">
        <f ca="1">IFERROR(VLOOKUP(ROWS($J$2:J5815),$A$2:$B$7000,2,0),"")</f>
        <v>SC-CBS-27</v>
      </c>
    </row>
    <row r="5816" spans="1:10">
      <c r="A5816" s="330">
        <f ca="1">IF(ISNUMBER(SEARCH($L$2,[1]Database!$A5816)),MAX($A$1:A5815)+1,0)</f>
        <v>5811</v>
      </c>
      <c r="B5816" s="625" t="str">
        <f>[1]Database!$A5816</f>
        <v>ERK-RR27</v>
      </c>
      <c r="J5816" s="329" t="str">
        <f ca="1">IFERROR(VLOOKUP(ROWS($J$2:J5816),$A$2:$B$7000,2,0),"")</f>
        <v>VBK-W27-W32</v>
      </c>
    </row>
    <row r="5817" spans="1:10">
      <c r="A5817" s="330">
        <f ca="1">IF(ISNUMBER(SEARCH($L$2,[1]Database!$A5817)),MAX($A$1:A5816)+1,0)</f>
        <v>5812</v>
      </c>
      <c r="B5817" s="625" t="str">
        <f>[1]Database!$A5817</f>
        <v>BGR-CC-27LT</v>
      </c>
      <c r="J5817" s="329" t="str">
        <f ca="1">IFERROR(VLOOKUP(ROWS($J$2:J5817),$A$2:$B$7000,2,0),"")</f>
        <v>VSA-2744</v>
      </c>
    </row>
    <row r="5818" spans="1:10">
      <c r="A5818" s="330">
        <f ca="1">IF(ISNUMBER(SEARCH($L$2,[1]Database!$A5818)),MAX($A$1:A5817)+1,0)</f>
        <v>5813</v>
      </c>
      <c r="B5818" s="625" t="str">
        <f>[1]Database!$A5818</f>
        <v>VBK-SCRK27</v>
      </c>
      <c r="J5818" s="329" t="str">
        <f ca="1">IFERROR(VLOOKUP(ROWS($J$2:J5818),$A$2:$B$7000,2,0),"")</f>
        <v>BGR-TEMP-27</v>
      </c>
    </row>
    <row r="5819" spans="1:10">
      <c r="A5819" s="330">
        <f ca="1">IF(ISNUMBER(SEARCH($L$2,[1]Database!$A5819)),MAX($A$1:A5818)+1,0)</f>
        <v>5814</v>
      </c>
      <c r="B5819" s="625" t="str">
        <f>[1]Database!$A5819</f>
        <v>SC-CBS-27</v>
      </c>
      <c r="J5819" s="329" t="str">
        <f ca="1">IFERROR(VLOOKUP(ROWS($J$2:J5819),$A$2:$B$7000,2,0),"")</f>
        <v>VBK-WSA27</v>
      </c>
    </row>
    <row r="5820" spans="1:10">
      <c r="A5820" s="330">
        <f ca="1">IF(ISNUMBER(SEARCH($L$2,[1]Database!$A5820)),MAX($A$1:A5819)+1,0)</f>
        <v>5815</v>
      </c>
      <c r="B5820" s="625" t="str">
        <f>[1]Database!$A5820</f>
        <v>VBK-W27-W32</v>
      </c>
      <c r="J5820" s="329" t="str">
        <f ca="1">IFERROR(VLOOKUP(ROWS($J$2:J5820),$A$2:$B$7000,2,0),"")</f>
        <v>DWR-FK26</v>
      </c>
    </row>
    <row r="5821" spans="1:10">
      <c r="A5821" s="330">
        <f ca="1">IF(ISNUMBER(SEARCH($L$2,[1]Database!$A5821)),MAX($A$1:A5820)+1,0)</f>
        <v>5816</v>
      </c>
      <c r="B5821" s="625" t="str">
        <f>[1]Database!$A5821</f>
        <v>VSA-2744</v>
      </c>
      <c r="J5821" s="329" t="str">
        <f ca="1">IFERROR(VLOOKUP(ROWS($J$2:J5821),$A$2:$B$7000,2,0),"")</f>
        <v>5-RS26</v>
      </c>
    </row>
    <row r="5822" spans="1:10">
      <c r="A5822" s="330">
        <f ca="1">IF(ISNUMBER(SEARCH($L$2,[1]Database!$A5822)),MAX($A$1:A5821)+1,0)</f>
        <v>5817</v>
      </c>
      <c r="B5822" s="625" t="str">
        <f>[1]Database!$A5822</f>
        <v>BGR-TEMP-27</v>
      </c>
      <c r="J5822" s="329" t="str">
        <f ca="1">IFERROR(VLOOKUP(ROWS($J$2:J5822),$A$2:$B$7000,2,0),"")</f>
        <v>SH-5A-26</v>
      </c>
    </row>
    <row r="5823" spans="1:10">
      <c r="A5823" s="330">
        <f ca="1">IF(ISNUMBER(SEARCH($L$2,[1]Database!$A5823)),MAX($A$1:A5822)+1,0)</f>
        <v>5818</v>
      </c>
      <c r="B5823" s="625" t="str">
        <f>[1]Database!$A5823</f>
        <v>VBK-WSA27</v>
      </c>
      <c r="J5823" s="329" t="str">
        <f ca="1">IFERROR(VLOOKUP(ROWS($J$2:J5823),$A$2:$B$7000,2,0),"")</f>
        <v>AXS-43-26</v>
      </c>
    </row>
    <row r="5824" spans="1:10">
      <c r="A5824" s="330">
        <f ca="1">IF(ISNUMBER(SEARCH($L$2,[1]Database!$A5824)),MAX($A$1:A5823)+1,0)</f>
        <v>5819</v>
      </c>
      <c r="B5824" s="625" t="str">
        <f>[1]Database!$A5824</f>
        <v>DWR-FK26</v>
      </c>
      <c r="J5824" s="329" t="str">
        <f ca="1">IFERROR(VLOOKUP(ROWS($J$2:J5824),$A$2:$B$7000,2,0),"")</f>
        <v>AXS-42-26</v>
      </c>
    </row>
    <row r="5825" spans="1:10">
      <c r="A5825" s="330">
        <f ca="1">IF(ISNUMBER(SEARCH($L$2,[1]Database!$A5825)),MAX($A$1:A5824)+1,0)</f>
        <v>5820</v>
      </c>
      <c r="B5825" s="625" t="str">
        <f>[1]Database!$A5825</f>
        <v>5-RS26</v>
      </c>
      <c r="J5825" s="329" t="str">
        <f ca="1">IFERROR(VLOOKUP(ROWS($J$2:J5825),$A$2:$B$7000,2,0),"")</f>
        <v>AXS-41-26</v>
      </c>
    </row>
    <row r="5826" spans="1:10">
      <c r="A5826" s="330">
        <f ca="1">IF(ISNUMBER(SEARCH($L$2,[1]Database!$A5826)),MAX($A$1:A5825)+1,0)</f>
        <v>5821</v>
      </c>
      <c r="B5826" s="625" t="str">
        <f>[1]Database!$A5826</f>
        <v>SH-5A-26</v>
      </c>
      <c r="J5826" s="329" t="str">
        <f ca="1">IFERROR(VLOOKUP(ROWS($J$2:J5826),$A$2:$B$7000,2,0),"")</f>
        <v>AXS-40-26</v>
      </c>
    </row>
    <row r="5827" spans="1:10">
      <c r="A5827" s="330">
        <f ca="1">IF(ISNUMBER(SEARCH($L$2,[1]Database!$A5827)),MAX($A$1:A5826)+1,0)</f>
        <v>5822</v>
      </c>
      <c r="B5827" s="625" t="str">
        <f>[1]Database!$A5827</f>
        <v>AXS-43-26</v>
      </c>
      <c r="J5827" s="329" t="str">
        <f ca="1">IFERROR(VLOOKUP(ROWS($J$2:J5827),$A$2:$B$7000,2,0),"")</f>
        <v>AXS-39-26</v>
      </c>
    </row>
    <row r="5828" spans="1:10">
      <c r="A5828" s="330">
        <f ca="1">IF(ISNUMBER(SEARCH($L$2,[1]Database!$A5828)),MAX($A$1:A5827)+1,0)</f>
        <v>5823</v>
      </c>
      <c r="B5828" s="625" t="str">
        <f>[1]Database!$A5828</f>
        <v>AXS-42-26</v>
      </c>
      <c r="J5828" s="329" t="str">
        <f ca="1">IFERROR(VLOOKUP(ROWS($J$2:J5828),$A$2:$B$7000,2,0),"")</f>
        <v>AXS-38-26</v>
      </c>
    </row>
    <row r="5829" spans="1:10">
      <c r="A5829" s="330">
        <f ca="1">IF(ISNUMBER(SEARCH($L$2,[1]Database!$A5829)),MAX($A$1:A5828)+1,0)</f>
        <v>5824</v>
      </c>
      <c r="B5829" s="625" t="str">
        <f>[1]Database!$A5829</f>
        <v>AXS-41-26</v>
      </c>
      <c r="J5829" s="329" t="str">
        <f ca="1">IFERROR(VLOOKUP(ROWS($J$2:J5829),$A$2:$B$7000,2,0),"")</f>
        <v>AXS-37-26</v>
      </c>
    </row>
    <row r="5830" spans="1:10">
      <c r="A5830" s="330">
        <f ca="1">IF(ISNUMBER(SEARCH($L$2,[1]Database!$A5830)),MAX($A$1:A5829)+1,0)</f>
        <v>5825</v>
      </c>
      <c r="B5830" s="625" t="str">
        <f>[1]Database!$A5830</f>
        <v>AXS-40-26</v>
      </c>
      <c r="J5830" s="329" t="str">
        <f ca="1">IFERROR(VLOOKUP(ROWS($J$2:J5830),$A$2:$B$7000,2,0),"")</f>
        <v>AXS-36-26</v>
      </c>
    </row>
    <row r="5831" spans="1:10">
      <c r="A5831" s="330">
        <f ca="1">IF(ISNUMBER(SEARCH($L$2,[1]Database!$A5831)),MAX($A$1:A5830)+1,0)</f>
        <v>5826</v>
      </c>
      <c r="B5831" s="625" t="str">
        <f>[1]Database!$A5831</f>
        <v>AXS-39-26</v>
      </c>
      <c r="J5831" s="329" t="str">
        <f ca="1">IFERROR(VLOOKUP(ROWS($J$2:J5831),$A$2:$B$7000,2,0),"")</f>
        <v>AXS-35-26</v>
      </c>
    </row>
    <row r="5832" spans="1:10">
      <c r="A5832" s="330">
        <f ca="1">IF(ISNUMBER(SEARCH($L$2,[1]Database!$A5832)),MAX($A$1:A5831)+1,0)</f>
        <v>5827</v>
      </c>
      <c r="B5832" s="625" t="str">
        <f>[1]Database!$A5832</f>
        <v>AXS-38-26</v>
      </c>
      <c r="J5832" s="329" t="str">
        <f ca="1">IFERROR(VLOOKUP(ROWS($J$2:J5832),$A$2:$B$7000,2,0),"")</f>
        <v>AXS-34-26</v>
      </c>
    </row>
    <row r="5833" spans="1:10">
      <c r="A5833" s="330">
        <f ca="1">IF(ISNUMBER(SEARCH($L$2,[1]Database!$A5833)),MAX($A$1:A5832)+1,0)</f>
        <v>5828</v>
      </c>
      <c r="B5833" s="625" t="str">
        <f>[1]Database!$A5833</f>
        <v>AXS-37-26</v>
      </c>
      <c r="J5833" s="329" t="str">
        <f ca="1">IFERROR(VLOOKUP(ROWS($J$2:J5833),$A$2:$B$7000,2,0),"")</f>
        <v>AXS-33-26</v>
      </c>
    </row>
    <row r="5834" spans="1:10">
      <c r="A5834" s="330">
        <f ca="1">IF(ISNUMBER(SEARCH($L$2,[1]Database!$A5834)),MAX($A$1:A5833)+1,0)</f>
        <v>5829</v>
      </c>
      <c r="B5834" s="625" t="str">
        <f>[1]Database!$A5834</f>
        <v>AXS-36-26</v>
      </c>
      <c r="J5834" s="329" t="str">
        <f ca="1">IFERROR(VLOOKUP(ROWS($J$2:J5834),$A$2:$B$7000,2,0),"")</f>
        <v>AXS-32-26</v>
      </c>
    </row>
    <row r="5835" spans="1:10">
      <c r="A5835" s="330">
        <f ca="1">IF(ISNUMBER(SEARCH($L$2,[1]Database!$A5835)),MAX($A$1:A5834)+1,0)</f>
        <v>5830</v>
      </c>
      <c r="B5835" s="625" t="str">
        <f>[1]Database!$A5835</f>
        <v>AXS-35-26</v>
      </c>
      <c r="J5835" s="329" t="str">
        <f ca="1">IFERROR(VLOOKUP(ROWS($J$2:J5835),$A$2:$B$7000,2,0),"")</f>
        <v>AXS-31-26</v>
      </c>
    </row>
    <row r="5836" spans="1:10">
      <c r="A5836" s="330">
        <f ca="1">IF(ISNUMBER(SEARCH($L$2,[1]Database!$A5836)),MAX($A$1:A5835)+1,0)</f>
        <v>5831</v>
      </c>
      <c r="B5836" s="625" t="str">
        <f>[1]Database!$A5836</f>
        <v>AXS-34-26</v>
      </c>
      <c r="J5836" s="329" t="str">
        <f ca="1">IFERROR(VLOOKUP(ROWS($J$2:J5836),$A$2:$B$7000,2,0),"")</f>
        <v>AXS-30-26</v>
      </c>
    </row>
    <row r="5837" spans="1:10">
      <c r="A5837" s="330">
        <f ca="1">IF(ISNUMBER(SEARCH($L$2,[1]Database!$A5837)),MAX($A$1:A5836)+1,0)</f>
        <v>5832</v>
      </c>
      <c r="B5837" s="625" t="str">
        <f>[1]Database!$A5837</f>
        <v>AXS-33-26</v>
      </c>
      <c r="J5837" s="329" t="str">
        <f ca="1">IFERROR(VLOOKUP(ROWS($J$2:J5837),$A$2:$B$7000,2,0),"")</f>
        <v>AXS-29-26</v>
      </c>
    </row>
    <row r="5838" spans="1:10">
      <c r="A5838" s="330">
        <f ca="1">IF(ISNUMBER(SEARCH($L$2,[1]Database!$A5838)),MAX($A$1:A5837)+1,0)</f>
        <v>5833</v>
      </c>
      <c r="B5838" s="625" t="str">
        <f>[1]Database!$A5838</f>
        <v>AXS-32-26</v>
      </c>
      <c r="J5838" s="329" t="str">
        <f ca="1">IFERROR(VLOOKUP(ROWS($J$2:J5838),$A$2:$B$7000,2,0),"")</f>
        <v>AXS-28-26</v>
      </c>
    </row>
    <row r="5839" spans="1:10">
      <c r="A5839" s="330">
        <f ca="1">IF(ISNUMBER(SEARCH($L$2,[1]Database!$A5839)),MAX($A$1:A5838)+1,0)</f>
        <v>5834</v>
      </c>
      <c r="B5839" s="625" t="str">
        <f>[1]Database!$A5839</f>
        <v>AXS-31-26</v>
      </c>
      <c r="J5839" s="329" t="str">
        <f ca="1">IFERROR(VLOOKUP(ROWS($J$2:J5839),$A$2:$B$7000,2,0),"")</f>
        <v>AXS-27-26</v>
      </c>
    </row>
    <row r="5840" spans="1:10">
      <c r="A5840" s="330">
        <f ca="1">IF(ISNUMBER(SEARCH($L$2,[1]Database!$A5840)),MAX($A$1:A5839)+1,0)</f>
        <v>5835</v>
      </c>
      <c r="B5840" s="625" t="str">
        <f>[1]Database!$A5840</f>
        <v>AXS-30-26</v>
      </c>
      <c r="J5840" s="329" t="str">
        <f ca="1">IFERROR(VLOOKUP(ROWS($J$2:J5840),$A$2:$B$7000,2,0),"")</f>
        <v>AXS-26-26</v>
      </c>
    </row>
    <row r="5841" spans="1:10">
      <c r="A5841" s="330">
        <f ca="1">IF(ISNUMBER(SEARCH($L$2,[1]Database!$A5841)),MAX($A$1:A5840)+1,0)</f>
        <v>5836</v>
      </c>
      <c r="B5841" s="625" t="str">
        <f>[1]Database!$A5841</f>
        <v>AXS-29-26</v>
      </c>
      <c r="J5841" s="329" t="str">
        <f ca="1">IFERROR(VLOOKUP(ROWS($J$2:J5841),$A$2:$B$7000,2,0),"")</f>
        <v>AXS-25-26</v>
      </c>
    </row>
    <row r="5842" spans="1:10">
      <c r="A5842" s="330">
        <f ca="1">IF(ISNUMBER(SEARCH($L$2,[1]Database!$A5842)),MAX($A$1:A5841)+1,0)</f>
        <v>5837</v>
      </c>
      <c r="B5842" s="625" t="str">
        <f>[1]Database!$A5842</f>
        <v>AXS-28-26</v>
      </c>
      <c r="J5842" s="329" t="str">
        <f ca="1">IFERROR(VLOOKUP(ROWS($J$2:J5842),$A$2:$B$7000,2,0),"")</f>
        <v>AXS-24-26</v>
      </c>
    </row>
    <row r="5843" spans="1:10">
      <c r="A5843" s="330">
        <f ca="1">IF(ISNUMBER(SEARCH($L$2,[1]Database!$A5843)),MAX($A$1:A5842)+1,0)</f>
        <v>5838</v>
      </c>
      <c r="B5843" s="625" t="str">
        <f>[1]Database!$A5843</f>
        <v>AXS-27-26</v>
      </c>
      <c r="J5843" s="329" t="str">
        <f ca="1">IFERROR(VLOOKUP(ROWS($J$2:J5843),$A$2:$B$7000,2,0),"")</f>
        <v>AXS-23-26</v>
      </c>
    </row>
    <row r="5844" spans="1:10">
      <c r="A5844" s="330">
        <f ca="1">IF(ISNUMBER(SEARCH($L$2,[1]Database!$A5844)),MAX($A$1:A5843)+1,0)</f>
        <v>5839</v>
      </c>
      <c r="B5844" s="625" t="str">
        <f>[1]Database!$A5844</f>
        <v>AXS-26-26</v>
      </c>
      <c r="J5844" s="329" t="str">
        <f ca="1">IFERROR(VLOOKUP(ROWS($J$2:J5844),$A$2:$B$7000,2,0),"")</f>
        <v>AXS-22-26</v>
      </c>
    </row>
    <row r="5845" spans="1:10">
      <c r="A5845" s="330">
        <f ca="1">IF(ISNUMBER(SEARCH($L$2,[1]Database!$A5845)),MAX($A$1:A5844)+1,0)</f>
        <v>5840</v>
      </c>
      <c r="B5845" s="625" t="str">
        <f>[1]Database!$A5845</f>
        <v>AXS-25-26</v>
      </c>
      <c r="J5845" s="329" t="str">
        <f ca="1">IFERROR(VLOOKUP(ROWS($J$2:J5845),$A$2:$B$7000,2,0),"")</f>
        <v>AXS-21-26</v>
      </c>
    </row>
    <row r="5846" spans="1:10">
      <c r="A5846" s="330">
        <f ca="1">IF(ISNUMBER(SEARCH($L$2,[1]Database!$A5846)),MAX($A$1:A5845)+1,0)</f>
        <v>5841</v>
      </c>
      <c r="B5846" s="625" t="str">
        <f>[1]Database!$A5846</f>
        <v>AXS-24-26</v>
      </c>
      <c r="J5846" s="329" t="str">
        <f ca="1">IFERROR(VLOOKUP(ROWS($J$2:J5846),$A$2:$B$7000,2,0),"")</f>
        <v>AXS-20-26</v>
      </c>
    </row>
    <row r="5847" spans="1:10">
      <c r="A5847" s="330">
        <f ca="1">IF(ISNUMBER(SEARCH($L$2,[1]Database!$A5847)),MAX($A$1:A5846)+1,0)</f>
        <v>5842</v>
      </c>
      <c r="B5847" s="625" t="str">
        <f>[1]Database!$A5847</f>
        <v>AXS-23-26</v>
      </c>
      <c r="J5847" s="329" t="str">
        <f ca="1">IFERROR(VLOOKUP(ROWS($J$2:J5847),$A$2:$B$7000,2,0),"")</f>
        <v>AXS-19-26</v>
      </c>
    </row>
    <row r="5848" spans="1:10">
      <c r="A5848" s="330">
        <f ca="1">IF(ISNUMBER(SEARCH($L$2,[1]Database!$A5848)),MAX($A$1:A5847)+1,0)</f>
        <v>5843</v>
      </c>
      <c r="B5848" s="625" t="str">
        <f>[1]Database!$A5848</f>
        <v>AXS-22-26</v>
      </c>
      <c r="J5848" s="329" t="str">
        <f ca="1">IFERROR(VLOOKUP(ROWS($J$2:J5848),$A$2:$B$7000,2,0),"")</f>
        <v>AXS-18-26</v>
      </c>
    </row>
    <row r="5849" spans="1:10">
      <c r="A5849" s="330">
        <f ca="1">IF(ISNUMBER(SEARCH($L$2,[1]Database!$A5849)),MAX($A$1:A5848)+1,0)</f>
        <v>5844</v>
      </c>
      <c r="B5849" s="625" t="str">
        <f>[1]Database!$A5849</f>
        <v>AXS-21-26</v>
      </c>
      <c r="J5849" s="329" t="str">
        <f ca="1">IFERROR(VLOOKUP(ROWS($J$2:J5849),$A$2:$B$7000,2,0),"")</f>
        <v>AXS-17-26</v>
      </c>
    </row>
    <row r="5850" spans="1:10">
      <c r="A5850" s="330">
        <f ca="1">IF(ISNUMBER(SEARCH($L$2,[1]Database!$A5850)),MAX($A$1:A5849)+1,0)</f>
        <v>5845</v>
      </c>
      <c r="B5850" s="625" t="str">
        <f>[1]Database!$A5850</f>
        <v>AXS-20-26</v>
      </c>
      <c r="J5850" s="329" t="str">
        <f ca="1">IFERROR(VLOOKUP(ROWS($J$2:J5850),$A$2:$B$7000,2,0),"")</f>
        <v>AXS-16-26</v>
      </c>
    </row>
    <row r="5851" spans="1:10">
      <c r="A5851" s="330">
        <f ca="1">IF(ISNUMBER(SEARCH($L$2,[1]Database!$A5851)),MAX($A$1:A5850)+1,0)</f>
        <v>5846</v>
      </c>
      <c r="B5851" s="625" t="str">
        <f>[1]Database!$A5851</f>
        <v>AXS-19-26</v>
      </c>
      <c r="J5851" s="329" t="str">
        <f ca="1">IFERROR(VLOOKUP(ROWS($J$2:J5851),$A$2:$B$7000,2,0),"")</f>
        <v>AXS-15-26</v>
      </c>
    </row>
    <row r="5852" spans="1:10">
      <c r="A5852" s="330">
        <f ca="1">IF(ISNUMBER(SEARCH($L$2,[1]Database!$A5852)),MAX($A$1:A5851)+1,0)</f>
        <v>5847</v>
      </c>
      <c r="B5852" s="625" t="str">
        <f>[1]Database!$A5852</f>
        <v>AXS-18-26</v>
      </c>
      <c r="J5852" s="329" t="str">
        <f ca="1">IFERROR(VLOOKUP(ROWS($J$2:J5852),$A$2:$B$7000,2,0),"")</f>
        <v>MRK-4431AXS-26</v>
      </c>
    </row>
    <row r="5853" spans="1:10">
      <c r="A5853" s="330">
        <f ca="1">IF(ISNUMBER(SEARCH($L$2,[1]Database!$A5853)),MAX($A$1:A5852)+1,0)</f>
        <v>5848</v>
      </c>
      <c r="B5853" s="625" t="str">
        <f>[1]Database!$A5853</f>
        <v>AXS-17-26</v>
      </c>
      <c r="J5853" s="329" t="str">
        <f ca="1">IFERROR(VLOOKUP(ROWS($J$2:J5853),$A$2:$B$7000,2,0),"")</f>
        <v>MRK-4031AXS-26</v>
      </c>
    </row>
    <row r="5854" spans="1:10">
      <c r="A5854" s="330">
        <f ca="1">IF(ISNUMBER(SEARCH($L$2,[1]Database!$A5854)),MAX($A$1:A5853)+1,0)</f>
        <v>5849</v>
      </c>
      <c r="B5854" s="625" t="str">
        <f>[1]Database!$A5854</f>
        <v>AXS-16-26</v>
      </c>
      <c r="J5854" s="329" t="str">
        <f ca="1">IFERROR(VLOOKUP(ROWS($J$2:J5854),$A$2:$B$7000,2,0),"")</f>
        <v>MRK-3731AXS-26</v>
      </c>
    </row>
    <row r="5855" spans="1:10">
      <c r="A5855" s="330">
        <f ca="1">IF(ISNUMBER(SEARCH($L$2,[1]Database!$A5855)),MAX($A$1:A5854)+1,0)</f>
        <v>5850</v>
      </c>
      <c r="B5855" s="625" t="str">
        <f>[1]Database!$A5855</f>
        <v>AXS-15-26</v>
      </c>
      <c r="J5855" s="329" t="str">
        <f ca="1">IFERROR(VLOOKUP(ROWS($J$2:J5855),$A$2:$B$7000,2,0),"")</f>
        <v>WRK-44SA-32AXS-26</v>
      </c>
    </row>
    <row r="5856" spans="1:10">
      <c r="A5856" s="330">
        <f ca="1">IF(ISNUMBER(SEARCH($L$2,[1]Database!$A5856)),MAX($A$1:A5855)+1,0)</f>
        <v>5851</v>
      </c>
      <c r="B5856" s="625" t="str">
        <f>[1]Database!$A5856</f>
        <v>MRK-4431AXS-26</v>
      </c>
      <c r="J5856" s="329" t="str">
        <f ca="1">IFERROR(VLOOKUP(ROWS($J$2:J5856),$A$2:$B$7000,2,0),"")</f>
        <v>BGR-25SA-32</v>
      </c>
    </row>
    <row r="5857" spans="1:10">
      <c r="A5857" s="330">
        <f ca="1">IF(ISNUMBER(SEARCH($L$2,[1]Database!$A5857)),MAX($A$1:A5856)+1,0)</f>
        <v>5852</v>
      </c>
      <c r="B5857" s="625" t="str">
        <f>[1]Database!$A5857</f>
        <v>MRK-4031AXS-26</v>
      </c>
      <c r="J5857" s="329" t="str">
        <f ca="1">IFERROR(VLOOKUP(ROWS($J$2:J5857),$A$2:$B$7000,2,0),"")</f>
        <v>BGR-2532</v>
      </c>
    </row>
    <row r="5858" spans="1:10">
      <c r="A5858" s="330">
        <f ca="1">IF(ISNUMBER(SEARCH($L$2,[1]Database!$A5858)),MAX($A$1:A5857)+1,0)</f>
        <v>5853</v>
      </c>
      <c r="B5858" s="625" t="str">
        <f>[1]Database!$A5858</f>
        <v>MRK-3731AXS-26</v>
      </c>
      <c r="J5858" s="329" t="str">
        <f ca="1">IFERROR(VLOOKUP(ROWS($J$2:J5858),$A$2:$B$7000,2,0),"")</f>
        <v>BGR-2532LRD</v>
      </c>
    </row>
    <row r="5859" spans="1:10">
      <c r="A5859" s="330">
        <f ca="1">IF(ISNUMBER(SEARCH($L$2,[1]Database!$A5859)),MAX($A$1:A5858)+1,0)</f>
        <v>5854</v>
      </c>
      <c r="B5859" s="625" t="str">
        <f>[1]Database!$A5859</f>
        <v>WRK-44SA-32AXS-26</v>
      </c>
      <c r="J5859" s="329" t="str">
        <f ca="1">IFERROR(VLOOKUP(ROWS($J$2:J5859),$A$2:$B$7000,2,0),"")</f>
        <v>BGR-25SA-32LRD</v>
      </c>
    </row>
    <row r="5860" spans="1:10">
      <c r="A5860" s="330">
        <f ca="1">IF(ISNUMBER(SEARCH($L$2,[1]Database!$A5860)),MAX($A$1:A5859)+1,0)</f>
        <v>5855</v>
      </c>
      <c r="B5860" s="625" t="str">
        <f>[1]Database!$A5860</f>
        <v>BGR-25SA-32</v>
      </c>
      <c r="J5860" s="329" t="str">
        <f ca="1">IFERROR(VLOOKUP(ROWS($J$2:J5860),$A$2:$B$7000,2,0),"")</f>
        <v>BGR-25SA-27</v>
      </c>
    </row>
    <row r="5861" spans="1:10">
      <c r="A5861" s="330">
        <f ca="1">IF(ISNUMBER(SEARCH($L$2,[1]Database!$A5861)),MAX($A$1:A5860)+1,0)</f>
        <v>5856</v>
      </c>
      <c r="B5861" s="625" t="str">
        <f>[1]Database!$A5861</f>
        <v>BGR-2532</v>
      </c>
      <c r="J5861" s="329" t="str">
        <f ca="1">IFERROR(VLOOKUP(ROWS($J$2:J5861),$A$2:$B$7000,2,0),"")</f>
        <v>BGR-2527</v>
      </c>
    </row>
    <row r="5862" spans="1:10">
      <c r="A5862" s="330">
        <f ca="1">IF(ISNUMBER(SEARCH($L$2,[1]Database!$A5862)),MAX($A$1:A5861)+1,0)</f>
        <v>5857</v>
      </c>
      <c r="B5862" s="625" t="str">
        <f>[1]Database!$A5862</f>
        <v>BGR-2532LRD</v>
      </c>
      <c r="J5862" s="329" t="str">
        <f ca="1">IFERROR(VLOOKUP(ROWS($J$2:J5862),$A$2:$B$7000,2,0),"")</f>
        <v>BGR-2527LRD</v>
      </c>
    </row>
    <row r="5863" spans="1:10">
      <c r="A5863" s="330">
        <f ca="1">IF(ISNUMBER(SEARCH($L$2,[1]Database!$A5863)),MAX($A$1:A5862)+1,0)</f>
        <v>5858</v>
      </c>
      <c r="B5863" s="625" t="str">
        <f>[1]Database!$A5863</f>
        <v>BGR-25SA-32LRD</v>
      </c>
      <c r="J5863" s="329" t="str">
        <f ca="1">IFERROR(VLOOKUP(ROWS($J$2:J5863),$A$2:$B$7000,2,0),"")</f>
        <v>BGR-25SA-27LRD</v>
      </c>
    </row>
    <row r="5864" spans="1:10">
      <c r="A5864" s="330">
        <f ca="1">IF(ISNUMBER(SEARCH($L$2,[1]Database!$A5864)),MAX($A$1:A5863)+1,0)</f>
        <v>5859</v>
      </c>
      <c r="B5864" s="625" t="str">
        <f>[1]Database!$A5864</f>
        <v>BGR-25SA-27</v>
      </c>
      <c r="J5864" s="329" t="str">
        <f ca="1">IFERROR(VLOOKUP(ROWS($J$2:J5864),$A$2:$B$7000,2,0),"")</f>
        <v>SFR-25-24</v>
      </c>
    </row>
    <row r="5865" spans="1:10">
      <c r="A5865" s="330">
        <f ca="1">IF(ISNUMBER(SEARCH($L$2,[1]Database!$A5865)),MAX($A$1:A5864)+1,0)</f>
        <v>5860</v>
      </c>
      <c r="B5865" s="625" t="str">
        <f>[1]Database!$A5865</f>
        <v>BGR-2527</v>
      </c>
      <c r="J5865" s="329" t="str">
        <f ca="1">IFERROR(VLOOKUP(ROWS($J$2:J5865),$A$2:$B$7000,2,0),"")</f>
        <v>SFR-25-18</v>
      </c>
    </row>
    <row r="5866" spans="1:10">
      <c r="A5866" s="330">
        <f ca="1">IF(ISNUMBER(SEARCH($L$2,[1]Database!$A5866)),MAX($A$1:A5865)+1,0)</f>
        <v>5861</v>
      </c>
      <c r="B5866" s="625" t="str">
        <f>[1]Database!$A5866</f>
        <v>BGR-2527LRD</v>
      </c>
      <c r="J5866" s="329" t="str">
        <f ca="1">IFERROR(VLOOKUP(ROWS($J$2:J5866),$A$2:$B$7000,2,0),"")</f>
        <v>BVFD-25</v>
      </c>
    </row>
    <row r="5867" spans="1:10">
      <c r="A5867" s="330">
        <f ca="1">IF(ISNUMBER(SEARCH($L$2,[1]Database!$A5867)),MAX($A$1:A5866)+1,0)</f>
        <v>5862</v>
      </c>
      <c r="B5867" s="625" t="str">
        <f>[1]Database!$A5867</f>
        <v>BGR-25SA-27LRD</v>
      </c>
      <c r="J5867" s="329" t="str">
        <f ca="1">IFERROR(VLOOKUP(ROWS($J$2:J5867),$A$2:$B$7000,2,0),"")</f>
        <v>BFD-25</v>
      </c>
    </row>
    <row r="5868" spans="1:10">
      <c r="A5868" s="330">
        <f ca="1">IF(ISNUMBER(SEARCH($L$2,[1]Database!$A5868)),MAX($A$1:A5867)+1,0)</f>
        <v>5863</v>
      </c>
      <c r="B5868" s="625" t="str">
        <f>[1]Database!$A5868</f>
        <v>SFR-25-24</v>
      </c>
      <c r="J5868" s="329" t="str">
        <f ca="1">IFERROR(VLOOKUP(ROWS($J$2:J5868),$A$2:$B$7000,2,0),"")</f>
        <v>BPFD-25</v>
      </c>
    </row>
    <row r="5869" spans="1:10">
      <c r="A5869" s="330">
        <f ca="1">IF(ISNUMBER(SEARCH($L$2,[1]Database!$A5869)),MAX($A$1:A5868)+1,0)</f>
        <v>5864</v>
      </c>
      <c r="B5869" s="625" t="str">
        <f>[1]Database!$A5869</f>
        <v>SFR-25-18</v>
      </c>
      <c r="J5869" s="329" t="str">
        <f ca="1">IFERROR(VLOOKUP(ROWS($J$2:J5869),$A$2:$B$7000,2,0),"")</f>
        <v>VFD-25A</v>
      </c>
    </row>
    <row r="5870" spans="1:10">
      <c r="A5870" s="330">
        <f ca="1">IF(ISNUMBER(SEARCH($L$2,[1]Database!$A5870)),MAX($A$1:A5869)+1,0)</f>
        <v>5865</v>
      </c>
      <c r="B5870" s="625" t="str">
        <f>[1]Database!$A5870</f>
        <v>BVFD-25</v>
      </c>
      <c r="J5870" s="329" t="str">
        <f ca="1">IFERROR(VLOOKUP(ROWS($J$2:J5870),$A$2:$B$7000,2,0),"")</f>
        <v>PFD-25A</v>
      </c>
    </row>
    <row r="5871" spans="1:10">
      <c r="A5871" s="330">
        <f ca="1">IF(ISNUMBER(SEARCH($L$2,[1]Database!$A5871)),MAX($A$1:A5870)+1,0)</f>
        <v>5866</v>
      </c>
      <c r="B5871" s="625" t="str">
        <f>[1]Database!$A5871</f>
        <v>BFD-25</v>
      </c>
      <c r="J5871" s="329" t="str">
        <f ca="1">IFERROR(VLOOKUP(ROWS($J$2:J5871),$A$2:$B$7000,2,0),"")</f>
        <v>BGR-RR25</v>
      </c>
    </row>
    <row r="5872" spans="1:10">
      <c r="A5872" s="330">
        <f ca="1">IF(ISNUMBER(SEARCH($L$2,[1]Database!$A5872)),MAX($A$1:A5871)+1,0)</f>
        <v>5867</v>
      </c>
      <c r="B5872" s="625" t="str">
        <f>[1]Database!$A5872</f>
        <v>BPFD-25</v>
      </c>
      <c r="J5872" s="329" t="str">
        <f ca="1">IFERROR(VLOOKUP(ROWS($J$2:J5872),$A$2:$B$7000,2,0),"")</f>
        <v>BGR-25SA32MDK-WG</v>
      </c>
    </row>
    <row r="5873" spans="1:10">
      <c r="A5873" s="330">
        <f ca="1">IF(ISNUMBER(SEARCH($L$2,[1]Database!$A5873)),MAX($A$1:A5872)+1,0)</f>
        <v>5868</v>
      </c>
      <c r="B5873" s="625" t="str">
        <f>[1]Database!$A5873</f>
        <v>VFD-25A</v>
      </c>
      <c r="J5873" s="329" t="str">
        <f ca="1">IFERROR(VLOOKUP(ROWS($J$2:J5873),$A$2:$B$7000,2,0),"")</f>
        <v>BGR-25SA32MDK-SG</v>
      </c>
    </row>
    <row r="5874" spans="1:10">
      <c r="A5874" s="330">
        <f ca="1">IF(ISNUMBER(SEARCH($L$2,[1]Database!$A5874)),MAX($A$1:A5873)+1,0)</f>
        <v>5869</v>
      </c>
      <c r="B5874" s="625" t="str">
        <f>[1]Database!$A5874</f>
        <v>PFD-25A</v>
      </c>
      <c r="J5874" s="329" t="str">
        <f ca="1">IFERROR(VLOOKUP(ROWS($J$2:J5874),$A$2:$B$7000,2,0),"")</f>
        <v>BGR-25SA32MDK-PS</v>
      </c>
    </row>
    <row r="5875" spans="1:10">
      <c r="A5875" s="330">
        <f ca="1">IF(ISNUMBER(SEARCH($L$2,[1]Database!$A5875)),MAX($A$1:A5874)+1,0)</f>
        <v>5870</v>
      </c>
      <c r="B5875" s="625" t="str">
        <f>[1]Database!$A5875</f>
        <v>BGR-RR25</v>
      </c>
      <c r="J5875" s="329" t="str">
        <f ca="1">IFERROR(VLOOKUP(ROWS($J$2:J5875),$A$2:$B$7000,2,0),"")</f>
        <v>BGR-25SA32MDK-MP</v>
      </c>
    </row>
    <row r="5876" spans="1:10">
      <c r="A5876" s="330">
        <f ca="1">IF(ISNUMBER(SEARCH($L$2,[1]Database!$A5876)),MAX($A$1:A5875)+1,0)</f>
        <v>5871</v>
      </c>
      <c r="B5876" s="625" t="str">
        <f>[1]Database!$A5876</f>
        <v>BGR-25SA32MDK-WG</v>
      </c>
      <c r="J5876" s="329" t="str">
        <f ca="1">IFERROR(VLOOKUP(ROWS($J$2:J5876),$A$2:$B$7000,2,0),"")</f>
        <v>BGR-25SA32MDK-LW</v>
      </c>
    </row>
    <row r="5877" spans="1:10">
      <c r="A5877" s="330">
        <f ca="1">IF(ISNUMBER(SEARCH($L$2,[1]Database!$A5877)),MAX($A$1:A5876)+1,0)</f>
        <v>5872</v>
      </c>
      <c r="B5877" s="625" t="str">
        <f>[1]Database!$A5877</f>
        <v>BGR-25SA32MDK-SG</v>
      </c>
      <c r="J5877" s="329" t="str">
        <f ca="1">IFERROR(VLOOKUP(ROWS($J$2:J5877),$A$2:$B$7000,2,0),"")</f>
        <v>BGR-25SA32MDK-HM</v>
      </c>
    </row>
    <row r="5878" spans="1:10">
      <c r="A5878" s="330">
        <f ca="1">IF(ISNUMBER(SEARCH($L$2,[1]Database!$A5878)),MAX($A$1:A5877)+1,0)</f>
        <v>5873</v>
      </c>
      <c r="B5878" s="625" t="str">
        <f>[1]Database!$A5878</f>
        <v>BGR-25SA32MDK-PS</v>
      </c>
      <c r="J5878" s="329" t="str">
        <f ca="1">IFERROR(VLOOKUP(ROWS($J$2:J5878),$A$2:$B$7000,2,0),"")</f>
        <v>BGR-25SA32MDK-GS</v>
      </c>
    </row>
    <row r="5879" spans="1:10">
      <c r="A5879" s="330">
        <f ca="1">IF(ISNUMBER(SEARCH($L$2,[1]Database!$A5879)),MAX($A$1:A5878)+1,0)</f>
        <v>5874</v>
      </c>
      <c r="B5879" s="625" t="str">
        <f>[1]Database!$A5879</f>
        <v>BGR-25SA32MDK-MP</v>
      </c>
      <c r="J5879" s="329" t="str">
        <f ca="1">IFERROR(VLOOKUP(ROWS($J$2:J5879),$A$2:$B$7000,2,0),"")</f>
        <v>BGR-25SA32MDK-EA</v>
      </c>
    </row>
    <row r="5880" spans="1:10">
      <c r="A5880" s="330">
        <f ca="1">IF(ISNUMBER(SEARCH($L$2,[1]Database!$A5880)),MAX($A$1:A5879)+1,0)</f>
        <v>5875</v>
      </c>
      <c r="B5880" s="625" t="str">
        <f>[1]Database!$A5880</f>
        <v>BGR-25SA32MDK-LW</v>
      </c>
      <c r="J5880" s="329" t="str">
        <f ca="1">IFERROR(VLOOKUP(ROWS($J$2:J5880),$A$2:$B$7000,2,0),"")</f>
        <v>BGR-25SA32MDK-DS</v>
      </c>
    </row>
    <row r="5881" spans="1:10">
      <c r="A5881" s="330">
        <f ca="1">IF(ISNUMBER(SEARCH($L$2,[1]Database!$A5881)),MAX($A$1:A5880)+1,0)</f>
        <v>5876</v>
      </c>
      <c r="B5881" s="625" t="str">
        <f>[1]Database!$A5881</f>
        <v>BGR-25SA32MDK-HM</v>
      </c>
      <c r="J5881" s="329" t="str">
        <f ca="1">IFERROR(VLOOKUP(ROWS($J$2:J5881),$A$2:$B$7000,2,0),"")</f>
        <v>BGR-25SA32MDK-DP</v>
      </c>
    </row>
    <row r="5882" spans="1:10">
      <c r="A5882" s="330">
        <f ca="1">IF(ISNUMBER(SEARCH($L$2,[1]Database!$A5882)),MAX($A$1:A5881)+1,0)</f>
        <v>5877</v>
      </c>
      <c r="B5882" s="625" t="str">
        <f>[1]Database!$A5882</f>
        <v>BGR-25SA32MDK-GS</v>
      </c>
      <c r="J5882" s="329" t="str">
        <f ca="1">IFERROR(VLOOKUP(ROWS($J$2:J5882),$A$2:$B$7000,2,0),"")</f>
        <v>BGR-25SA32MDK-DC</v>
      </c>
    </row>
    <row r="5883" spans="1:10">
      <c r="A5883" s="330">
        <f ca="1">IF(ISNUMBER(SEARCH($L$2,[1]Database!$A5883)),MAX($A$1:A5882)+1,0)</f>
        <v>5878</v>
      </c>
      <c r="B5883" s="625" t="str">
        <f>[1]Database!$A5883</f>
        <v>BGR-25SA32MDK-EA</v>
      </c>
      <c r="J5883" s="329" t="str">
        <f ca="1">IFERROR(VLOOKUP(ROWS($J$2:J5883),$A$2:$B$7000,2,0),"")</f>
        <v>BGR-25SA32MDK-AG</v>
      </c>
    </row>
    <row r="5884" spans="1:10">
      <c r="A5884" s="330">
        <f ca="1">IF(ISNUMBER(SEARCH($L$2,[1]Database!$A5884)),MAX($A$1:A5883)+1,0)</f>
        <v>5879</v>
      </c>
      <c r="B5884" s="625" t="str">
        <f>[1]Database!$A5884</f>
        <v>BGR-25SA32MDK-DS</v>
      </c>
      <c r="J5884" s="329" t="str">
        <f ca="1">IFERROR(VLOOKUP(ROWS($J$2:J5884),$A$2:$B$7000,2,0),"")</f>
        <v>BGR-25SA27MDK-WG</v>
      </c>
    </row>
    <row r="5885" spans="1:10">
      <c r="A5885" s="330">
        <f ca="1">IF(ISNUMBER(SEARCH($L$2,[1]Database!$A5885)),MAX($A$1:A5884)+1,0)</f>
        <v>5880</v>
      </c>
      <c r="B5885" s="625" t="str">
        <f>[1]Database!$A5885</f>
        <v>BGR-25SA32MDK-DP</v>
      </c>
      <c r="J5885" s="329" t="str">
        <f ca="1">IFERROR(VLOOKUP(ROWS($J$2:J5885),$A$2:$B$7000,2,0),"")</f>
        <v>BGR-25SA27MDK-SG</v>
      </c>
    </row>
    <row r="5886" spans="1:10">
      <c r="A5886" s="330">
        <f ca="1">IF(ISNUMBER(SEARCH($L$2,[1]Database!$A5886)),MAX($A$1:A5885)+1,0)</f>
        <v>5881</v>
      </c>
      <c r="B5886" s="625" t="str">
        <f>[1]Database!$A5886</f>
        <v>BGR-25SA32MDK-DC</v>
      </c>
      <c r="J5886" s="329" t="str">
        <f ca="1">IFERROR(VLOOKUP(ROWS($J$2:J5886),$A$2:$B$7000,2,0),"")</f>
        <v>BGR-25SA27MDK-PS</v>
      </c>
    </row>
    <row r="5887" spans="1:10">
      <c r="A5887" s="330">
        <f ca="1">IF(ISNUMBER(SEARCH($L$2,[1]Database!$A5887)),MAX($A$1:A5886)+1,0)</f>
        <v>5882</v>
      </c>
      <c r="B5887" s="625" t="str">
        <f>[1]Database!$A5887</f>
        <v>BGR-25SA32MDK-AG</v>
      </c>
      <c r="J5887" s="329" t="str">
        <f ca="1">IFERROR(VLOOKUP(ROWS($J$2:J5887),$A$2:$B$7000,2,0),"")</f>
        <v>BGR-25SA27MDK-MP</v>
      </c>
    </row>
    <row r="5888" spans="1:10">
      <c r="A5888" s="330">
        <f ca="1">IF(ISNUMBER(SEARCH($L$2,[1]Database!$A5888)),MAX($A$1:A5887)+1,0)</f>
        <v>5883</v>
      </c>
      <c r="B5888" s="625" t="str">
        <f>[1]Database!$A5888</f>
        <v>BGR-25SA27MDK-WG</v>
      </c>
      <c r="J5888" s="329" t="str">
        <f ca="1">IFERROR(VLOOKUP(ROWS($J$2:J5888),$A$2:$B$7000,2,0),"")</f>
        <v>BGR-25SA27MDK-LW</v>
      </c>
    </row>
    <row r="5889" spans="1:10">
      <c r="A5889" s="330">
        <f ca="1">IF(ISNUMBER(SEARCH($L$2,[1]Database!$A5889)),MAX($A$1:A5888)+1,0)</f>
        <v>5884</v>
      </c>
      <c r="B5889" s="625" t="str">
        <f>[1]Database!$A5889</f>
        <v>BGR-25SA27MDK-SG</v>
      </c>
      <c r="J5889" s="329" t="str">
        <f ca="1">IFERROR(VLOOKUP(ROWS($J$2:J5889),$A$2:$B$7000,2,0),"")</f>
        <v>BGR-25SA27MDK-HM</v>
      </c>
    </row>
    <row r="5890" spans="1:10">
      <c r="A5890" s="330">
        <f ca="1">IF(ISNUMBER(SEARCH($L$2,[1]Database!$A5890)),MAX($A$1:A5889)+1,0)</f>
        <v>5885</v>
      </c>
      <c r="B5890" s="625" t="str">
        <f>[1]Database!$A5890</f>
        <v>BGR-25SA27MDK-PS</v>
      </c>
      <c r="J5890" s="329" t="str">
        <f ca="1">IFERROR(VLOOKUP(ROWS($J$2:J5890),$A$2:$B$7000,2,0),"")</f>
        <v>BGR-25SA27MDK-GS</v>
      </c>
    </row>
    <row r="5891" spans="1:10">
      <c r="A5891" s="330">
        <f ca="1">IF(ISNUMBER(SEARCH($L$2,[1]Database!$A5891)),MAX($A$1:A5890)+1,0)</f>
        <v>5886</v>
      </c>
      <c r="B5891" s="625" t="str">
        <f>[1]Database!$A5891</f>
        <v>BGR-25SA27MDK-MP</v>
      </c>
      <c r="J5891" s="329" t="str">
        <f ca="1">IFERROR(VLOOKUP(ROWS($J$2:J5891),$A$2:$B$7000,2,0),"")</f>
        <v>BGR-25SA27MDK-EA</v>
      </c>
    </row>
    <row r="5892" spans="1:10">
      <c r="A5892" s="330">
        <f ca="1">IF(ISNUMBER(SEARCH($L$2,[1]Database!$A5892)),MAX($A$1:A5891)+1,0)</f>
        <v>5887</v>
      </c>
      <c r="B5892" s="625" t="str">
        <f>[1]Database!$A5892</f>
        <v>BGR-25SA27MDK-LW</v>
      </c>
      <c r="J5892" s="329" t="str">
        <f ca="1">IFERROR(VLOOKUP(ROWS($J$2:J5892),$A$2:$B$7000,2,0),"")</f>
        <v>BGR-25SA27MDK-DS</v>
      </c>
    </row>
    <row r="5893" spans="1:10">
      <c r="A5893" s="330">
        <f ca="1">IF(ISNUMBER(SEARCH($L$2,[1]Database!$A5893)),MAX($A$1:A5892)+1,0)</f>
        <v>5888</v>
      </c>
      <c r="B5893" s="625" t="str">
        <f>[1]Database!$A5893</f>
        <v>BGR-25SA27MDK-HM</v>
      </c>
      <c r="J5893" s="329" t="str">
        <f ca="1">IFERROR(VLOOKUP(ROWS($J$2:J5893),$A$2:$B$7000,2,0),"")</f>
        <v>BGR-25SA27MDK-DP</v>
      </c>
    </row>
    <row r="5894" spans="1:10">
      <c r="A5894" s="330">
        <f ca="1">IF(ISNUMBER(SEARCH($L$2,[1]Database!$A5894)),MAX($A$1:A5893)+1,0)</f>
        <v>5889</v>
      </c>
      <c r="B5894" s="625" t="str">
        <f>[1]Database!$A5894</f>
        <v>BGR-25SA27MDK-GS</v>
      </c>
      <c r="J5894" s="329" t="str">
        <f ca="1">IFERROR(VLOOKUP(ROWS($J$2:J5894),$A$2:$B$7000,2,0),"")</f>
        <v>BGR-25SA27MDK-DC</v>
      </c>
    </row>
    <row r="5895" spans="1:10">
      <c r="A5895" s="330">
        <f ca="1">IF(ISNUMBER(SEARCH($L$2,[1]Database!$A5895)),MAX($A$1:A5894)+1,0)</f>
        <v>5890</v>
      </c>
      <c r="B5895" s="625" t="str">
        <f>[1]Database!$A5895</f>
        <v>BGR-25SA27MDK-EA</v>
      </c>
      <c r="J5895" s="329" t="str">
        <f ca="1">IFERROR(VLOOKUP(ROWS($J$2:J5895),$A$2:$B$7000,2,0),"")</f>
        <v>BGR-25SA27MDK-AG</v>
      </c>
    </row>
    <row r="5896" spans="1:10">
      <c r="A5896" s="330">
        <f ca="1">IF(ISNUMBER(SEARCH($L$2,[1]Database!$A5896)),MAX($A$1:A5895)+1,0)</f>
        <v>5891</v>
      </c>
      <c r="B5896" s="625" t="str">
        <f>[1]Database!$A5896</f>
        <v>BGR-25SA27MDK-DS</v>
      </c>
      <c r="J5896" s="329" t="str">
        <f ca="1">IFERROR(VLOOKUP(ROWS($J$2:J5896),$A$2:$B$7000,2,0),"")</f>
        <v>BGR-TRIM25</v>
      </c>
    </row>
    <row r="5897" spans="1:10">
      <c r="A5897" s="330">
        <f ca="1">IF(ISNUMBER(SEARCH($L$2,[1]Database!$A5897)),MAX($A$1:A5896)+1,0)</f>
        <v>5892</v>
      </c>
      <c r="B5897" s="625" t="str">
        <f>[1]Database!$A5897</f>
        <v>BGR-25SA27MDK-DP</v>
      </c>
      <c r="J5897" s="329" t="str">
        <f ca="1">IFERROR(VLOOKUP(ROWS($J$2:J5897),$A$2:$B$7000,2,0),"")</f>
        <v>BGR-RDC25</v>
      </c>
    </row>
    <row r="5898" spans="1:10">
      <c r="A5898" s="330">
        <f ca="1">IF(ISNUMBER(SEARCH($L$2,[1]Database!$A5898)),MAX($A$1:A5897)+1,0)</f>
        <v>5893</v>
      </c>
      <c r="B5898" s="625" t="str">
        <f>[1]Database!$A5898</f>
        <v>BGR-25SA27MDK-DC</v>
      </c>
      <c r="J5898" s="329" t="str">
        <f ca="1">IFERROR(VLOOKUP(ROWS($J$2:J5898),$A$2:$B$7000,2,0),"")</f>
        <v>BSPN-25-32</v>
      </c>
    </row>
    <row r="5899" spans="1:10">
      <c r="A5899" s="330">
        <f ca="1">IF(ISNUMBER(SEARCH($L$2,[1]Database!$A5899)),MAX($A$1:A5898)+1,0)</f>
        <v>5894</v>
      </c>
      <c r="B5899" s="625" t="str">
        <f>[1]Database!$A5899</f>
        <v>BGR-25SA27MDK-AG</v>
      </c>
      <c r="J5899" s="329" t="str">
        <f ca="1">IFERROR(VLOOKUP(ROWS($J$2:J5899),$A$2:$B$7000,2,0),"")</f>
        <v>BSPN-25-27</v>
      </c>
    </row>
    <row r="5900" spans="1:10">
      <c r="A5900" s="330">
        <f ca="1">IF(ISNUMBER(SEARCH($L$2,[1]Database!$A5900)),MAX($A$1:A5899)+1,0)</f>
        <v>5895</v>
      </c>
      <c r="B5900" s="625" t="str">
        <f>[1]Database!$A5900</f>
        <v>BGR-TRIM25</v>
      </c>
      <c r="J5900" s="329" t="str">
        <f ca="1">IFERROR(VLOOKUP(ROWS($J$2:J5900),$A$2:$B$7000,2,0),"")</f>
        <v>FEB2MP</v>
      </c>
    </row>
    <row r="5901" spans="1:10">
      <c r="A5901" s="330">
        <f ca="1">IF(ISNUMBER(SEARCH($L$2,[1]Database!$A5901)),MAX($A$1:A5900)+1,0)</f>
        <v>5896</v>
      </c>
      <c r="B5901" s="625" t="str">
        <f>[1]Database!$A5901</f>
        <v>BGR-RDC25</v>
      </c>
      <c r="J5901" s="329" t="str">
        <f ca="1">IFERROR(VLOOKUP(ROWS($J$2:J5901),$A$2:$B$7000,2,0),"")</f>
        <v>EVT2MP</v>
      </c>
    </row>
    <row r="5902" spans="1:10">
      <c r="A5902" s="330">
        <f ca="1">IF(ISNUMBER(SEARCH($L$2,[1]Database!$A5902)),MAX($A$1:A5901)+1,0)</f>
        <v>5897</v>
      </c>
      <c r="B5902" s="625" t="str">
        <f>[1]Database!$A5902</f>
        <v>BSPN-25-32</v>
      </c>
      <c r="J5902" s="329" t="str">
        <f ca="1">IFERROR(VLOOKUP(ROWS($J$2:J5902),$A$2:$B$7000,2,0),"")</f>
        <v>EB2MP</v>
      </c>
    </row>
    <row r="5903" spans="1:10">
      <c r="A5903" s="330">
        <f ca="1">IF(ISNUMBER(SEARCH($L$2,[1]Database!$A5903)),MAX($A$1:A5902)+1,0)</f>
        <v>5898</v>
      </c>
      <c r="B5903" s="625" t="str">
        <f>[1]Database!$A5903</f>
        <v>BSPN-25-27</v>
      </c>
      <c r="J5903" s="329" t="str">
        <f ca="1">IFERROR(VLOOKUP(ROWS($J$2:J5903),$A$2:$B$7000,2,0),"")</f>
        <v>HPSMP</v>
      </c>
    </row>
    <row r="5904" spans="1:10">
      <c r="A5904" s="330">
        <f ca="1">IF(ISNUMBER(SEARCH($L$2,[1]Database!$A5904)),MAX($A$1:A5903)+1,0)</f>
        <v>5899</v>
      </c>
      <c r="B5904" s="625" t="str">
        <f>[1]Database!$A5904</f>
        <v>FEB2MP</v>
      </c>
      <c r="J5904" s="329" t="str">
        <f ca="1">IFERROR(VLOOKUP(ROWS($J$2:J5904),$A$2:$B$7000,2,0),"")</f>
        <v>HPS</v>
      </c>
    </row>
    <row r="5905" spans="1:10">
      <c r="A5905" s="330">
        <f ca="1">IF(ISNUMBER(SEARCH($L$2,[1]Database!$A5905)),MAX($A$1:A5904)+1,0)</f>
        <v>5900</v>
      </c>
      <c r="B5905" s="625" t="str">
        <f>[1]Database!$A5905</f>
        <v>EVT2MP</v>
      </c>
      <c r="J5905" s="329" t="str">
        <f ca="1">IFERROR(VLOOKUP(ROWS($J$2:J5905),$A$2:$B$7000,2,0),"")</f>
        <v>VBK-E25</v>
      </c>
    </row>
    <row r="5906" spans="1:10">
      <c r="A5906" s="330">
        <f ca="1">IF(ISNUMBER(SEARCH($L$2,[1]Database!$A5906)),MAX($A$1:A5905)+1,0)</f>
        <v>5901</v>
      </c>
      <c r="B5906" s="625" t="str">
        <f>[1]Database!$A5906</f>
        <v>EB2MP</v>
      </c>
      <c r="J5906" s="329" t="str">
        <f ca="1">IFERROR(VLOOKUP(ROWS($J$2:J5906),$A$2:$B$7000,2,0),"")</f>
        <v>WMRK-2436SVR</v>
      </c>
    </row>
    <row r="5907" spans="1:10">
      <c r="A5907" s="330">
        <f ca="1">IF(ISNUMBER(SEARCH($L$2,[1]Database!$A5907)),MAX($A$1:A5906)+1,0)</f>
        <v>5902</v>
      </c>
      <c r="B5907" s="625" t="str">
        <f>[1]Database!$A5907</f>
        <v>HPSMP</v>
      </c>
      <c r="J5907" s="329" t="str">
        <f ca="1">IFERROR(VLOOKUP(ROWS($J$2:J5907),$A$2:$B$7000,2,0),"")</f>
        <v>WRK-24SA-32</v>
      </c>
    </row>
    <row r="5908" spans="1:10">
      <c r="A5908" s="330">
        <f ca="1">IF(ISNUMBER(SEARCH($L$2,[1]Database!$A5908)),MAX($A$1:A5907)+1,0)</f>
        <v>5903</v>
      </c>
      <c r="B5908" s="625" t="str">
        <f>[1]Database!$A5908</f>
        <v>HPS</v>
      </c>
      <c r="J5908" s="329" t="str">
        <f ca="1">IFERROR(VLOOKUP(ROWS($J$2:J5908),$A$2:$B$7000,2,0),"")</f>
        <v>DWR-24-32</v>
      </c>
    </row>
    <row r="5909" spans="1:10">
      <c r="A5909" s="330">
        <f ca="1">IF(ISNUMBER(SEARCH($L$2,[1]Database!$A5909)),MAX($A$1:A5908)+1,0)</f>
        <v>5904</v>
      </c>
      <c r="B5909" s="625" t="str">
        <f>[1]Database!$A5909</f>
        <v>VBK-E25</v>
      </c>
      <c r="J5909" s="329" t="str">
        <f ca="1">IFERROR(VLOOKUP(ROWS($J$2:J5909),$A$2:$B$7000,2,0),"")</f>
        <v>SR-24-32</v>
      </c>
    </row>
    <row r="5910" spans="1:10">
      <c r="A5910" s="330">
        <f ca="1">IF(ISNUMBER(SEARCH($L$2,[1]Database!$A5910)),MAX($A$1:A5909)+1,0)</f>
        <v>5905</v>
      </c>
      <c r="B5910" s="625" t="str">
        <f>[1]Database!$A5910</f>
        <v>WMRK-2436SVR</v>
      </c>
      <c r="J5910" s="329" t="str">
        <f ca="1">IFERROR(VLOOKUP(ROWS($J$2:J5910),$A$2:$B$7000,2,0),"")</f>
        <v>WR-24-32</v>
      </c>
    </row>
    <row r="5911" spans="1:10">
      <c r="A5911" s="330">
        <f ca="1">IF(ISNUMBER(SEARCH($L$2,[1]Database!$A5911)),MAX($A$1:A5910)+1,0)</f>
        <v>5906</v>
      </c>
      <c r="B5911" s="625" t="str">
        <f>[1]Database!$A5911</f>
        <v>WRK-24SA-32</v>
      </c>
      <c r="J5911" s="329" t="str">
        <f ca="1">IFERROR(VLOOKUP(ROWS($J$2:J5911),$A$2:$B$7000,2,0),"")</f>
        <v>WRK-24-32</v>
      </c>
    </row>
    <row r="5912" spans="1:10">
      <c r="A5912" s="330">
        <f ca="1">IF(ISNUMBER(SEARCH($L$2,[1]Database!$A5912)),MAX($A$1:A5911)+1,0)</f>
        <v>5907</v>
      </c>
      <c r="B5912" s="625" t="str">
        <f>[1]Database!$A5912</f>
        <v>DWR-24-32</v>
      </c>
      <c r="J5912" s="329" t="str">
        <f ca="1">IFERROR(VLOOKUP(ROWS($J$2:J5912),$A$2:$B$7000,2,0),"")</f>
        <v>MRK-2431</v>
      </c>
    </row>
    <row r="5913" spans="1:10">
      <c r="A5913" s="330">
        <f ca="1">IF(ISNUMBER(SEARCH($L$2,[1]Database!$A5913)),MAX($A$1:A5912)+1,0)</f>
        <v>5908</v>
      </c>
      <c r="B5913" s="625" t="str">
        <f>[1]Database!$A5913</f>
        <v>SR-24-32</v>
      </c>
      <c r="J5913" s="329" t="str">
        <f ca="1">IFERROR(VLOOKUP(ROWS($J$2:J5913),$A$2:$B$7000,2,0),"")</f>
        <v>EGR-2428L1-LRD</v>
      </c>
    </row>
    <row r="5914" spans="1:10">
      <c r="A5914" s="330">
        <f ca="1">IF(ISNUMBER(SEARCH($L$2,[1]Database!$A5914)),MAX($A$1:A5913)+1,0)</f>
        <v>5909</v>
      </c>
      <c r="B5914" s="625" t="str">
        <f>[1]Database!$A5914</f>
        <v>WR-24-32</v>
      </c>
      <c r="J5914" s="329" t="str">
        <f ca="1">IFERROR(VLOOKUP(ROWS($J$2:J5914),$A$2:$B$7000,2,0),"")</f>
        <v>EGR-2428L1</v>
      </c>
    </row>
    <row r="5915" spans="1:10">
      <c r="A5915" s="330">
        <f ca="1">IF(ISNUMBER(SEARCH($L$2,[1]Database!$A5915)),MAX($A$1:A5914)+1,0)</f>
        <v>5910</v>
      </c>
      <c r="B5915" s="625" t="str">
        <f>[1]Database!$A5915</f>
        <v>WRK-24-32</v>
      </c>
      <c r="J5915" s="329" t="str">
        <f ca="1">IFERROR(VLOOKUP(ROWS($J$2:J5915),$A$2:$B$7000,2,0),"")</f>
        <v>SR-24-28</v>
      </c>
    </row>
    <row r="5916" spans="1:10">
      <c r="A5916" s="330">
        <f ca="1">IF(ISNUMBER(SEARCH($L$2,[1]Database!$A5916)),MAX($A$1:A5915)+1,0)</f>
        <v>5911</v>
      </c>
      <c r="B5916" s="625" t="str">
        <f>[1]Database!$A5916</f>
        <v>MRK-2431</v>
      </c>
      <c r="J5916" s="329" t="str">
        <f ca="1">IFERROR(VLOOKUP(ROWS($J$2:J5916),$A$2:$B$7000,2,0),"")</f>
        <v>EGR-2428</v>
      </c>
    </row>
    <row r="5917" spans="1:10">
      <c r="A5917" s="330">
        <f ca="1">IF(ISNUMBER(SEARCH($L$2,[1]Database!$A5917)),MAX($A$1:A5916)+1,0)</f>
        <v>5912</v>
      </c>
      <c r="B5917" s="625" t="str">
        <f>[1]Database!$A5917</f>
        <v>EGR-2428L1-LRD</v>
      </c>
      <c r="J5917" s="329" t="str">
        <f ca="1">IFERROR(VLOOKUP(ROWS($J$2:J5917),$A$2:$B$7000,2,0),"")</f>
        <v>EGR-2428LRD</v>
      </c>
    </row>
    <row r="5918" spans="1:10">
      <c r="A5918" s="330">
        <f ca="1">IF(ISNUMBER(SEARCH($L$2,[1]Database!$A5918)),MAX($A$1:A5917)+1,0)</f>
        <v>5913</v>
      </c>
      <c r="B5918" s="625" t="str">
        <f>[1]Database!$A5918</f>
        <v>EGR-2428L1</v>
      </c>
      <c r="J5918" s="329" t="str">
        <f ca="1">IFERROR(VLOOKUP(ROWS($J$2:J5918),$A$2:$B$7000,2,0),"")</f>
        <v>WRK-24SA-27LRD</v>
      </c>
    </row>
    <row r="5919" spans="1:10">
      <c r="A5919" s="330">
        <f ca="1">IF(ISNUMBER(SEARCH($L$2,[1]Database!$A5919)),MAX($A$1:A5918)+1,0)</f>
        <v>5914</v>
      </c>
      <c r="B5919" s="625" t="str">
        <f>[1]Database!$A5919</f>
        <v>SR-24-28</v>
      </c>
      <c r="J5919" s="329" t="str">
        <f ca="1">IFERROR(VLOOKUP(ROWS($J$2:J5919),$A$2:$B$7000,2,0),"")</f>
        <v>WRK-24SA-27</v>
      </c>
    </row>
    <row r="5920" spans="1:10">
      <c r="A5920" s="330">
        <f ca="1">IF(ISNUMBER(SEARCH($L$2,[1]Database!$A5920)),MAX($A$1:A5919)+1,0)</f>
        <v>5915</v>
      </c>
      <c r="B5920" s="625" t="str">
        <f>[1]Database!$A5920</f>
        <v>EGR-2428</v>
      </c>
      <c r="J5920" s="329" t="str">
        <f ca="1">IFERROR(VLOOKUP(ROWS($J$2:J5920),$A$2:$B$7000,2,0),"")</f>
        <v>WRK-24-27</v>
      </c>
    </row>
    <row r="5921" spans="1:10">
      <c r="A5921" s="330">
        <f ca="1">IF(ISNUMBER(SEARCH($L$2,[1]Database!$A5921)),MAX($A$1:A5920)+1,0)</f>
        <v>5916</v>
      </c>
      <c r="B5921" s="625" t="str">
        <f>[1]Database!$A5921</f>
        <v>EGR-2428LRD</v>
      </c>
      <c r="J5921" s="329" t="str">
        <f ca="1">IFERROR(VLOOKUP(ROWS($J$2:J5921),$A$2:$B$7000,2,0),"")</f>
        <v>DWR-24-26PD</v>
      </c>
    </row>
    <row r="5922" spans="1:10">
      <c r="A5922" s="330">
        <f ca="1">IF(ISNUMBER(SEARCH($L$2,[1]Database!$A5922)),MAX($A$1:A5921)+1,0)</f>
        <v>5917</v>
      </c>
      <c r="B5922" s="625" t="str">
        <f>[1]Database!$A5922</f>
        <v>WRK-24SA-27LRD</v>
      </c>
      <c r="J5922" s="329" t="str">
        <f ca="1">IFERROR(VLOOKUP(ROWS($J$2:J5922),$A$2:$B$7000,2,0),"")</f>
        <v>MRK-2426</v>
      </c>
    </row>
    <row r="5923" spans="1:10">
      <c r="A5923" s="330">
        <f ca="1">IF(ISNUMBER(SEARCH($L$2,[1]Database!$A5923)),MAX($A$1:A5922)+1,0)</f>
        <v>5918</v>
      </c>
      <c r="B5923" s="625" t="str">
        <f>[1]Database!$A5923</f>
        <v>WRK-24SA-27</v>
      </c>
      <c r="J5923" s="329" t="str">
        <f ca="1">IFERROR(VLOOKUP(ROWS($J$2:J5923),$A$2:$B$7000,2,0),"")</f>
        <v>DWR-24-22PD</v>
      </c>
    </row>
    <row r="5924" spans="1:10">
      <c r="A5924" s="330">
        <f ca="1">IF(ISNUMBER(SEARCH($L$2,[1]Database!$A5924)),MAX($A$1:A5923)+1,0)</f>
        <v>5919</v>
      </c>
      <c r="B5924" s="625" t="str">
        <f>[1]Database!$A5924</f>
        <v>WRK-24-27</v>
      </c>
      <c r="J5924" s="329" t="str">
        <f ca="1">IFERROR(VLOOKUP(ROWS($J$2:J5924),$A$2:$B$7000,2,0),"")</f>
        <v>DWR-24-22</v>
      </c>
    </row>
    <row r="5925" spans="1:10">
      <c r="A5925" s="330">
        <f ca="1">IF(ISNUMBER(SEARCH($L$2,[1]Database!$A5925)),MAX($A$1:A5924)+1,0)</f>
        <v>5920</v>
      </c>
      <c r="B5925" s="625" t="str">
        <f>[1]Database!$A5925</f>
        <v>DWR-24-26PD</v>
      </c>
      <c r="J5925" s="329" t="str">
        <f ca="1">IFERROR(VLOOKUP(ROWS($J$2:J5925),$A$2:$B$7000,2,0),"")</f>
        <v>DWR-24-17PD</v>
      </c>
    </row>
    <row r="5926" spans="1:10">
      <c r="A5926" s="330">
        <f ca="1">IF(ISNUMBER(SEARCH($L$2,[1]Database!$A5926)),MAX($A$1:A5925)+1,0)</f>
        <v>5921</v>
      </c>
      <c r="B5926" s="625" t="str">
        <f>[1]Database!$A5926</f>
        <v>MRK-2426</v>
      </c>
      <c r="J5926" s="329" t="str">
        <f ca="1">IFERROR(VLOOKUP(ROWS($J$2:J5926),$A$2:$B$7000,2,0),"")</f>
        <v>DWR-24-17</v>
      </c>
    </row>
    <row r="5927" spans="1:10">
      <c r="A5927" s="330">
        <f ca="1">IF(ISNUMBER(SEARCH($L$2,[1]Database!$A5927)),MAX($A$1:A5926)+1,0)</f>
        <v>5922</v>
      </c>
      <c r="B5927" s="625" t="str">
        <f>[1]Database!$A5927</f>
        <v>DWR-24-22PD</v>
      </c>
      <c r="J5927" s="329" t="str">
        <f ca="1">IFERROR(VLOOKUP(ROWS($J$2:J5927),$A$2:$B$7000,2,0),"")</f>
        <v>MV-RR24</v>
      </c>
    </row>
    <row r="5928" spans="1:10">
      <c r="A5928" s="330">
        <f ca="1">IF(ISNUMBER(SEARCH($L$2,[1]Database!$A5928)),MAX($A$1:A5927)+1,0)</f>
        <v>5923</v>
      </c>
      <c r="B5928" s="625" t="str">
        <f>[1]Database!$A5928</f>
        <v>DWR-24-22</v>
      </c>
      <c r="J5928" s="329" t="str">
        <f ca="1">IFERROR(VLOOKUP(ROWS($J$2:J5928),$A$2:$B$7000,2,0),"")</f>
        <v>PROWMRK-ZRA-24</v>
      </c>
    </row>
    <row r="5929" spans="1:10">
      <c r="A5929" s="330">
        <f ca="1">IF(ISNUMBER(SEARCH($L$2,[1]Database!$A5929)),MAX($A$1:A5928)+1,0)</f>
        <v>5924</v>
      </c>
      <c r="B5929" s="625" t="str">
        <f>[1]Database!$A5929</f>
        <v>DWR-24-17PD</v>
      </c>
      <c r="J5929" s="329" t="str">
        <f ca="1">IFERROR(VLOOKUP(ROWS($J$2:J5929),$A$2:$B$7000,2,0),"")</f>
        <v>VFD-24</v>
      </c>
    </row>
    <row r="5930" spans="1:10">
      <c r="A5930" s="330">
        <f ca="1">IF(ISNUMBER(SEARCH($L$2,[1]Database!$A5930)),MAX($A$1:A5929)+1,0)</f>
        <v>5925</v>
      </c>
      <c r="B5930" s="625" t="str">
        <f>[1]Database!$A5930</f>
        <v>DWR-24-17</v>
      </c>
      <c r="J5930" s="329" t="str">
        <f ca="1">IFERROR(VLOOKUP(ROWS($J$2:J5930),$A$2:$B$7000,2,0),"")</f>
        <v>MW-CRD-24</v>
      </c>
    </row>
    <row r="5931" spans="1:10">
      <c r="A5931" s="330">
        <f ca="1">IF(ISNUMBER(SEARCH($L$2,[1]Database!$A5931)),MAX($A$1:A5930)+1,0)</f>
        <v>5926</v>
      </c>
      <c r="B5931" s="625" t="str">
        <f>[1]Database!$A5931</f>
        <v>MV-RR24</v>
      </c>
      <c r="J5931" s="329" t="str">
        <f ca="1">IFERROR(VLOOKUP(ROWS($J$2:J5931),$A$2:$B$7000,2,0),"")</f>
        <v>FD-24</v>
      </c>
    </row>
    <row r="5932" spans="1:10">
      <c r="A5932" s="330">
        <f ca="1">IF(ISNUMBER(SEARCH($L$2,[1]Database!$A5932)),MAX($A$1:A5931)+1,0)</f>
        <v>5927</v>
      </c>
      <c r="B5932" s="625" t="str">
        <f>[1]Database!$A5932</f>
        <v>PROWMRK-ZRA-24</v>
      </c>
      <c r="J5932" s="329" t="str">
        <f ca="1">IFERROR(VLOOKUP(ROWS($J$2:J5932),$A$2:$B$7000,2,0),"")</f>
        <v>WRFD-24</v>
      </c>
    </row>
    <row r="5933" spans="1:10">
      <c r="A5933" s="330">
        <f ca="1">IF(ISNUMBER(SEARCH($L$2,[1]Database!$A5933)),MAX($A$1:A5932)+1,0)</f>
        <v>5928</v>
      </c>
      <c r="B5933" s="625" t="str">
        <f>[1]Database!$A5933</f>
        <v>VFD-24</v>
      </c>
      <c r="J5933" s="329" t="str">
        <f ca="1">IFERROR(VLOOKUP(ROWS($J$2:J5933),$A$2:$B$7000,2,0),"")</f>
        <v>OSR24</v>
      </c>
    </row>
    <row r="5934" spans="1:10">
      <c r="A5934" s="330">
        <f ca="1">IF(ISNUMBER(SEARCH($L$2,[1]Database!$A5934)),MAX($A$1:A5933)+1,0)</f>
        <v>5929</v>
      </c>
      <c r="B5934" s="625" t="str">
        <f>[1]Database!$A5934</f>
        <v>MW-CRD-24</v>
      </c>
      <c r="J5934" s="329" t="str">
        <f ca="1">IFERROR(VLOOKUP(ROWS($J$2:J5934),$A$2:$B$7000,2,0),"")</f>
        <v>S24D-PS</v>
      </c>
    </row>
    <row r="5935" spans="1:10">
      <c r="A5935" s="330">
        <f ca="1">IF(ISNUMBER(SEARCH($L$2,[1]Database!$A5935)),MAX($A$1:A5934)+1,0)</f>
        <v>5930</v>
      </c>
      <c r="B5935" s="625" t="str">
        <f>[1]Database!$A5935</f>
        <v>FD-24</v>
      </c>
      <c r="J5935" s="329" t="str">
        <f ca="1">IFERROR(VLOOKUP(ROWS($J$2:J5935),$A$2:$B$7000,2,0),"")</f>
        <v>S24D-HM</v>
      </c>
    </row>
    <row r="5936" spans="1:10">
      <c r="A5936" s="330">
        <f ca="1">IF(ISNUMBER(SEARCH($L$2,[1]Database!$A5936)),MAX($A$1:A5935)+1,0)</f>
        <v>5931</v>
      </c>
      <c r="B5936" s="625" t="str">
        <f>[1]Database!$A5936</f>
        <v>WRFD-24</v>
      </c>
      <c r="J5936" s="329" t="str">
        <f ca="1">IFERROR(VLOOKUP(ROWS($J$2:J5936),$A$2:$B$7000,2,0),"")</f>
        <v>S24D-DC</v>
      </c>
    </row>
    <row r="5937" spans="1:10">
      <c r="A5937" s="330">
        <f ca="1">IF(ISNUMBER(SEARCH($L$2,[1]Database!$A5937)),MAX($A$1:A5936)+1,0)</f>
        <v>5932</v>
      </c>
      <c r="B5937" s="625" t="str">
        <f>[1]Database!$A5937</f>
        <v>OSR24</v>
      </c>
      <c r="J5937" s="329" t="str">
        <f ca="1">IFERROR(VLOOKUP(ROWS($J$2:J5937),$A$2:$B$7000,2,0),"")</f>
        <v>EGR-RDC24</v>
      </c>
    </row>
    <row r="5938" spans="1:10">
      <c r="A5938" s="330">
        <f ca="1">IF(ISNUMBER(SEARCH($L$2,[1]Database!$A5938)),MAX($A$1:A5937)+1,0)</f>
        <v>5933</v>
      </c>
      <c r="B5938" s="625" t="str">
        <f>[1]Database!$A5938</f>
        <v>S24D-PS</v>
      </c>
      <c r="J5938" s="329" t="str">
        <f ca="1">IFERROR(VLOOKUP(ROWS($J$2:J5938),$A$2:$B$7000,2,0),"")</f>
        <v>WR-RAP-24</v>
      </c>
    </row>
    <row r="5939" spans="1:10">
      <c r="A5939" s="330">
        <f ca="1">IF(ISNUMBER(SEARCH($L$2,[1]Database!$A5939)),MAX($A$1:A5938)+1,0)</f>
        <v>5934</v>
      </c>
      <c r="B5939" s="625" t="str">
        <f>[1]Database!$A5939</f>
        <v>S24D-HM</v>
      </c>
      <c r="J5939" s="329" t="str">
        <f ca="1">IFERROR(VLOOKUP(ROWS($J$2:J5939),$A$2:$B$7000,2,0),"")</f>
        <v>DWR-RR24</v>
      </c>
    </row>
    <row r="5940" spans="1:10">
      <c r="A5940" s="330">
        <f ca="1">IF(ISNUMBER(SEARCH($L$2,[1]Database!$A5940)),MAX($A$1:A5939)+1,0)</f>
        <v>5935</v>
      </c>
      <c r="B5940" s="625" t="str">
        <f>[1]Database!$A5940</f>
        <v>S24D-DC</v>
      </c>
      <c r="J5940" s="329" t="str">
        <f ca="1">IFERROR(VLOOKUP(ROWS($J$2:J5940),$A$2:$B$7000,2,0),"")</f>
        <v>PFD-24</v>
      </c>
    </row>
    <row r="5941" spans="1:10">
      <c r="A5941" s="330">
        <f ca="1">IF(ISNUMBER(SEARCH($L$2,[1]Database!$A5941)),MAX($A$1:A5940)+1,0)</f>
        <v>5936</v>
      </c>
      <c r="B5941" s="625" t="str">
        <f>[1]Database!$A5941</f>
        <v>EGR-RDC24</v>
      </c>
      <c r="J5941" s="329" t="str">
        <f ca="1">IFERROR(VLOOKUP(ROWS($J$2:J5941),$A$2:$B$7000,2,0),"")</f>
        <v>WRPFD-24</v>
      </c>
    </row>
    <row r="5942" spans="1:10">
      <c r="A5942" s="330">
        <f ca="1">IF(ISNUMBER(SEARCH($L$2,[1]Database!$A5942)),MAX($A$1:A5941)+1,0)</f>
        <v>5937</v>
      </c>
      <c r="B5942" s="625" t="str">
        <f>[1]Database!$A5942</f>
        <v>WR-RAP-24</v>
      </c>
      <c r="J5942" s="329" t="str">
        <f ca="1">IFERROR(VLOOKUP(ROWS($J$2:J5942),$A$2:$B$7000,2,0),"")</f>
        <v>MW-CLVRD-24</v>
      </c>
    </row>
    <row r="5943" spans="1:10">
      <c r="A5943" s="330">
        <f ca="1">IF(ISNUMBER(SEARCH($L$2,[1]Database!$A5943)),MAX($A$1:A5942)+1,0)</f>
        <v>5938</v>
      </c>
      <c r="B5943" s="625" t="str">
        <f>[1]Database!$A5943</f>
        <v>DWR-RR24</v>
      </c>
      <c r="J5943" s="329" t="str">
        <f ca="1">IFERROR(VLOOKUP(ROWS($J$2:J5943),$A$2:$B$7000,2,0),"")</f>
        <v>LVFD-24</v>
      </c>
    </row>
    <row r="5944" spans="1:10">
      <c r="A5944" s="330">
        <f ca="1">IF(ISNUMBER(SEARCH($L$2,[1]Database!$A5944)),MAX($A$1:A5943)+1,0)</f>
        <v>5939</v>
      </c>
      <c r="B5944" s="625" t="str">
        <f>[1]Database!$A5944</f>
        <v>PFD-24</v>
      </c>
      <c r="J5944" s="329" t="str">
        <f ca="1">IFERROR(VLOOKUP(ROWS($J$2:J5944),$A$2:$B$7000,2,0),"")</f>
        <v>WR-RR-24</v>
      </c>
    </row>
    <row r="5945" spans="1:10">
      <c r="A5945" s="330">
        <f ca="1">IF(ISNUMBER(SEARCH($L$2,[1]Database!$A5945)),MAX($A$1:A5944)+1,0)</f>
        <v>5940</v>
      </c>
      <c r="B5945" s="625" t="str">
        <f>[1]Database!$A5945</f>
        <v>WRPFD-24</v>
      </c>
      <c r="J5945" s="329" t="str">
        <f ca="1">IFERROR(VLOOKUP(ROWS($J$2:J5945),$A$2:$B$7000,2,0),"")</f>
        <v>WMRK-2436SVR-AB</v>
      </c>
    </row>
    <row r="5946" spans="1:10">
      <c r="A5946" s="330">
        <f ca="1">IF(ISNUMBER(SEARCH($L$2,[1]Database!$A5946)),MAX($A$1:A5945)+1,0)</f>
        <v>5941</v>
      </c>
      <c r="B5946" s="625" t="str">
        <f>[1]Database!$A5946</f>
        <v>MW-CLVRD-24</v>
      </c>
      <c r="J5946" s="329" t="str">
        <f ca="1">IFERROR(VLOOKUP(ROWS($J$2:J5946),$A$2:$B$7000,2,0),"")</f>
        <v>WMRK-2442</v>
      </c>
    </row>
    <row r="5947" spans="1:10">
      <c r="A5947" s="330">
        <f ca="1">IF(ISNUMBER(SEARCH($L$2,[1]Database!$A5947)),MAX($A$1:A5946)+1,0)</f>
        <v>5942</v>
      </c>
      <c r="B5947" s="625" t="str">
        <f>[1]Database!$A5947</f>
        <v>LVFD-24</v>
      </c>
      <c r="J5947" s="329" t="str">
        <f ca="1">IFERROR(VLOOKUP(ROWS($J$2:J5947),$A$2:$B$7000,2,0),"")</f>
        <v>WMRK-2436</v>
      </c>
    </row>
    <row r="5948" spans="1:10">
      <c r="A5948" s="330">
        <f ca="1">IF(ISNUMBER(SEARCH($L$2,[1]Database!$A5948)),MAX($A$1:A5947)+1,0)</f>
        <v>5943</v>
      </c>
      <c r="B5948" s="625" t="str">
        <f>[1]Database!$A5948</f>
        <v>WR-RR-24</v>
      </c>
      <c r="J5948" s="329" t="str">
        <f ca="1">IFERROR(VLOOKUP(ROWS($J$2:J5948),$A$2:$B$7000,2,0),"")</f>
        <v>BOND-G24</v>
      </c>
    </row>
    <row r="5949" spans="1:10">
      <c r="A5949" s="330">
        <f ca="1">IF(ISNUMBER(SEARCH($L$2,[1]Database!$A5949)),MAX($A$1:A5948)+1,0)</f>
        <v>5944</v>
      </c>
      <c r="B5949" s="625" t="str">
        <f>[1]Database!$A5949</f>
        <v>WMRK-2436SVR-AB</v>
      </c>
      <c r="J5949" s="329" t="str">
        <f ca="1">IFERROR(VLOOKUP(ROWS($J$2:J5949),$A$2:$B$7000,2,0),"")</f>
        <v>PD-2420SC-NS</v>
      </c>
    </row>
    <row r="5950" spans="1:10">
      <c r="A5950" s="330">
        <f ca="1">IF(ISNUMBER(SEARCH($L$2,[1]Database!$A5950)),MAX($A$1:A5949)+1,0)</f>
        <v>5945</v>
      </c>
      <c r="B5950" s="625" t="str">
        <f>[1]Database!$A5950</f>
        <v>WMRK-2442</v>
      </c>
      <c r="J5950" s="329" t="str">
        <f ca="1">IFERROR(VLOOKUP(ROWS($J$2:J5950),$A$2:$B$7000,2,0),"")</f>
        <v>PDW-12X220J</v>
      </c>
    </row>
    <row r="5951" spans="1:10">
      <c r="A5951" s="330">
        <f ca="1">IF(ISNUMBER(SEARCH($L$2,[1]Database!$A5951)),MAX($A$1:A5950)+1,0)</f>
        <v>5946</v>
      </c>
      <c r="B5951" s="625" t="str">
        <f>[1]Database!$A5951</f>
        <v>WMRK-2436</v>
      </c>
      <c r="J5951" s="329" t="str">
        <f ca="1">IFERROR(VLOOKUP(ROWS($J$2:J5951),$A$2:$B$7000,2,0),"")</f>
        <v>CLH-AR24</v>
      </c>
    </row>
    <row r="5952" spans="1:10">
      <c r="A5952" s="330">
        <f ca="1">IF(ISNUMBER(SEARCH($L$2,[1]Database!$A5952)),MAX($A$1:A5951)+1,0)</f>
        <v>5947</v>
      </c>
      <c r="B5952" s="625" t="str">
        <f>[1]Database!$A5952</f>
        <v>BOND-G24</v>
      </c>
      <c r="J5952" s="329" t="str">
        <f ca="1">IFERROR(VLOOKUP(ROWS($J$2:J5952),$A$2:$B$7000,2,0),"")</f>
        <v>T-24X6</v>
      </c>
    </row>
    <row r="5953" spans="1:10">
      <c r="A5953" s="330">
        <f ca="1">IF(ISNUMBER(SEARCH($L$2,[1]Database!$A5953)),MAX($A$1:A5952)+1,0)</f>
        <v>5948</v>
      </c>
      <c r="B5953" s="625" t="str">
        <f>[1]Database!$A5953</f>
        <v>PD-2420SC-NS</v>
      </c>
      <c r="J5953" s="329" t="str">
        <f ca="1">IFERROR(VLOOKUP(ROWS($J$2:J5953),$A$2:$B$7000,2,0),"")</f>
        <v>EGR-RR24</v>
      </c>
    </row>
    <row r="5954" spans="1:10">
      <c r="A5954" s="330">
        <f ca="1">IF(ISNUMBER(SEARCH($L$2,[1]Database!$A5954)),MAX($A$1:A5953)+1,0)</f>
        <v>5949</v>
      </c>
      <c r="B5954" s="625" t="str">
        <f>[1]Database!$A5954</f>
        <v>PDW-12X220J</v>
      </c>
      <c r="J5954" s="329" t="str">
        <f ca="1">IFERROR(VLOOKUP(ROWS($J$2:J5954),$A$2:$B$7000,2,0),"")</f>
        <v>LVFD-WMRK-24</v>
      </c>
    </row>
    <row r="5955" spans="1:10">
      <c r="A5955" s="330">
        <f ca="1">IF(ISNUMBER(SEARCH($L$2,[1]Database!$A5955)),MAX($A$1:A5954)+1,0)</f>
        <v>5950</v>
      </c>
      <c r="B5955" s="625" t="str">
        <f>[1]Database!$A5955</f>
        <v>CLH-AR24</v>
      </c>
      <c r="J5955" s="329" t="str">
        <f ca="1">IFERROR(VLOOKUP(ROWS($J$2:J5955),$A$2:$B$7000,2,0),"")</f>
        <v>PD-2415SC-NS</v>
      </c>
    </row>
    <row r="5956" spans="1:10">
      <c r="A5956" s="330">
        <f ca="1">IF(ISNUMBER(SEARCH($L$2,[1]Database!$A5956)),MAX($A$1:A5955)+1,0)</f>
        <v>5951</v>
      </c>
      <c r="B5956" s="625" t="str">
        <f>[1]Database!$A5956</f>
        <v>T-24X6</v>
      </c>
      <c r="J5956" s="329" t="str">
        <f ca="1">IFERROR(VLOOKUP(ROWS($J$2:J5956),$A$2:$B$7000,2,0),"")</f>
        <v>J-24X6</v>
      </c>
    </row>
    <row r="5957" spans="1:10">
      <c r="A5957" s="330">
        <f ca="1">IF(ISNUMBER(SEARCH($L$2,[1]Database!$A5957)),MAX($A$1:A5956)+1,0)</f>
        <v>5952</v>
      </c>
      <c r="B5957" s="625" t="str">
        <f>[1]Database!$A5957</f>
        <v>EGR-RR24</v>
      </c>
      <c r="J5957" s="329" t="str">
        <f ca="1">IFERROR(VLOOKUP(ROWS($J$2:J5957),$A$2:$B$7000,2,0),"")</f>
        <v>EB4-23</v>
      </c>
    </row>
    <row r="5958" spans="1:10">
      <c r="A5958" s="330">
        <f ca="1">IF(ISNUMBER(SEARCH($L$2,[1]Database!$A5958)),MAX($A$1:A5957)+1,0)</f>
        <v>5953</v>
      </c>
      <c r="B5958" s="625" t="str">
        <f>[1]Database!$A5958</f>
        <v>LVFD-WMRK-24</v>
      </c>
      <c r="J5958" s="329" t="str">
        <f ca="1">IFERROR(VLOOKUP(ROWS($J$2:J5958),$A$2:$B$7000,2,0),"")</f>
        <v>EB3-23</v>
      </c>
    </row>
    <row r="5959" spans="1:10">
      <c r="A5959" s="330">
        <f ca="1">IF(ISNUMBER(SEARCH($L$2,[1]Database!$A5959)),MAX($A$1:A5958)+1,0)</f>
        <v>5954</v>
      </c>
      <c r="B5959" s="625" t="str">
        <f>[1]Database!$A5959</f>
        <v>PD-2415SC-NS</v>
      </c>
      <c r="J5959" s="329" t="str">
        <f ca="1">IFERROR(VLOOKUP(ROWS($J$2:J5959),$A$2:$B$7000,2,0),"")</f>
        <v>EB2-23</v>
      </c>
    </row>
    <row r="5960" spans="1:10">
      <c r="A5960" s="330">
        <f ca="1">IF(ISNUMBER(SEARCH($L$2,[1]Database!$A5960)),MAX($A$1:A5959)+1,0)</f>
        <v>5955</v>
      </c>
      <c r="B5960" s="625" t="str">
        <f>[1]Database!$A5960</f>
        <v>J-24X6</v>
      </c>
      <c r="J5960" s="329" t="str">
        <f ca="1">IFERROR(VLOOKUP(ROWS($J$2:J5960),$A$2:$B$7000,2,0),"")</f>
        <v>EB1-23</v>
      </c>
    </row>
    <row r="5961" spans="1:10">
      <c r="A5961" s="330">
        <f ca="1">IF(ISNUMBER(SEARCH($L$2,[1]Database!$A5961)),MAX($A$1:A5960)+1,0)</f>
        <v>5956</v>
      </c>
      <c r="B5961" s="625" t="str">
        <f>[1]Database!$A5961</f>
        <v>EB4-23</v>
      </c>
      <c r="J5961" s="329" t="str">
        <f ca="1">IFERROR(VLOOKUP(ROWS($J$2:J5961),$A$2:$B$7000,2,0),"")</f>
        <v>VBK-SD22</v>
      </c>
    </row>
    <row r="5962" spans="1:10">
      <c r="A5962" s="330">
        <f ca="1">IF(ISNUMBER(SEARCH($L$2,[1]Database!$A5962)),MAX($A$1:A5961)+1,0)</f>
        <v>5957</v>
      </c>
      <c r="B5962" s="625" t="str">
        <f>[1]Database!$A5962</f>
        <v>EB3-23</v>
      </c>
      <c r="J5962" s="329" t="str">
        <f ca="1">IFERROR(VLOOKUP(ROWS($J$2:J5962),$A$2:$B$7000,2,0),"")</f>
        <v>DWR-FK22</v>
      </c>
    </row>
    <row r="5963" spans="1:10">
      <c r="A5963" s="330">
        <f ca="1">IF(ISNUMBER(SEARCH($L$2,[1]Database!$A5963)),MAX($A$1:A5962)+1,0)</f>
        <v>5958</v>
      </c>
      <c r="B5963" s="625" t="str">
        <f>[1]Database!$A5963</f>
        <v>EB2-23</v>
      </c>
      <c r="J5963" s="329" t="str">
        <f ca="1">IFERROR(VLOOKUP(ROWS($J$2:J5963),$A$2:$B$7000,2,0),"")</f>
        <v>IFTA-6</v>
      </c>
    </row>
    <row r="5964" spans="1:10">
      <c r="A5964" s="330">
        <f ca="1">IF(ISNUMBER(SEARCH($L$2,[1]Database!$A5964)),MAX($A$1:A5963)+1,0)</f>
        <v>5959</v>
      </c>
      <c r="B5964" s="625" t="str">
        <f>[1]Database!$A5964</f>
        <v>EB1-23</v>
      </c>
      <c r="J5964" s="329" t="str">
        <f ca="1">IFERROR(VLOOKUP(ROWS($J$2:J5964),$A$2:$B$7000,2,0),"")</f>
        <v>IFTA-3</v>
      </c>
    </row>
    <row r="5965" spans="1:10">
      <c r="A5965" s="330">
        <f ca="1">IF(ISNUMBER(SEARCH($L$2,[1]Database!$A5965)),MAX($A$1:A5964)+1,0)</f>
        <v>5960</v>
      </c>
      <c r="B5965" s="625" t="str">
        <f>[1]Database!$A5965</f>
        <v>VBK-SD22</v>
      </c>
      <c r="J5965" s="329" t="str">
        <f ca="1">IFERROR(VLOOKUP(ROWS($J$2:J5965),$A$2:$B$7000,2,0),"")</f>
        <v>UPS-2200R-8</v>
      </c>
    </row>
    <row r="5966" spans="1:10">
      <c r="A5966" s="330">
        <f ca="1">IF(ISNUMBER(SEARCH($L$2,[1]Database!$A5966)),MAX($A$1:A5965)+1,0)</f>
        <v>5961</v>
      </c>
      <c r="B5966" s="625" t="str">
        <f>[1]Database!$A5966</f>
        <v>DWR-FK22</v>
      </c>
      <c r="J5966" s="329" t="str">
        <f ca="1">IFERROR(VLOOKUP(ROWS($J$2:J5966),$A$2:$B$7000,2,0),"")</f>
        <v>UPS-2200R-IP</v>
      </c>
    </row>
    <row r="5967" spans="1:10">
      <c r="A5967" s="330">
        <f ca="1">IF(ISNUMBER(SEARCH($L$2,[1]Database!$A5967)),MAX($A$1:A5966)+1,0)</f>
        <v>5962</v>
      </c>
      <c r="B5967" s="625" t="str">
        <f>[1]Database!$A5967</f>
        <v>IFTA-6</v>
      </c>
      <c r="J5967" s="329" t="str">
        <f ca="1">IFERROR(VLOOKUP(ROWS($J$2:J5967),$A$2:$B$7000,2,0),"")</f>
        <v>UPS-2200R</v>
      </c>
    </row>
    <row r="5968" spans="1:10">
      <c r="A5968" s="330">
        <f ca="1">IF(ISNUMBER(SEARCH($L$2,[1]Database!$A5968)),MAX($A$1:A5967)+1,0)</f>
        <v>5963</v>
      </c>
      <c r="B5968" s="625" t="str">
        <f>[1]Database!$A5968</f>
        <v>IFTA-3</v>
      </c>
      <c r="J5968" s="329" t="str">
        <f ca="1">IFERROR(VLOOKUP(ROWS($J$2:J5968),$A$2:$B$7000,2,0),"")</f>
        <v>UPS-2200R-8IP</v>
      </c>
    </row>
    <row r="5969" spans="1:10">
      <c r="A5969" s="330">
        <f ca="1">IF(ISNUMBER(SEARCH($L$2,[1]Database!$A5969)),MAX($A$1:A5968)+1,0)</f>
        <v>5964</v>
      </c>
      <c r="B5969" s="625" t="str">
        <f>[1]Database!$A5969</f>
        <v>UPS-2200R-8</v>
      </c>
      <c r="J5969" s="329" t="str">
        <f ca="1">IFERROR(VLOOKUP(ROWS($J$2:J5969),$A$2:$B$7000,2,0),"")</f>
        <v>ASR-30-HD</v>
      </c>
    </row>
    <row r="5970" spans="1:10">
      <c r="A5970" s="330">
        <f ca="1">IF(ISNUMBER(SEARCH($L$2,[1]Database!$A5970)),MAX($A$1:A5969)+1,0)</f>
        <v>5965</v>
      </c>
      <c r="B5970" s="625" t="str">
        <f>[1]Database!$A5970</f>
        <v>UPS-2200R-IP</v>
      </c>
      <c r="J5970" s="329" t="str">
        <f ca="1">IFERROR(VLOOKUP(ROWS($J$2:J5970),$A$2:$B$7000,2,0),"")</f>
        <v>EWR-ARB-22</v>
      </c>
    </row>
    <row r="5971" spans="1:10">
      <c r="A5971" s="330">
        <f ca="1">IF(ISNUMBER(SEARCH($L$2,[1]Database!$A5971)),MAX($A$1:A5970)+1,0)</f>
        <v>5966</v>
      </c>
      <c r="B5971" s="625" t="str">
        <f>[1]Database!$A5971</f>
        <v>UPS-2200R</v>
      </c>
      <c r="J5971" s="329" t="str">
        <f ca="1">IFERROR(VLOOKUP(ROWS($J$2:J5971),$A$2:$B$7000,2,0),"")</f>
        <v>D-PT22</v>
      </c>
    </row>
    <row r="5972" spans="1:10">
      <c r="A5972" s="330">
        <f ca="1">IF(ISNUMBER(SEARCH($L$2,[1]Database!$A5972)),MAX($A$1:A5971)+1,0)</f>
        <v>5967</v>
      </c>
      <c r="B5972" s="625" t="str">
        <f>[1]Database!$A5972</f>
        <v>UPS-2200R-8IP</v>
      </c>
      <c r="J5972" s="329" t="str">
        <f ca="1">IFERROR(VLOOKUP(ROWS($J$2:J5972),$A$2:$B$7000,2,0),"")</f>
        <v>EGR-2128L1-LRD</v>
      </c>
    </row>
    <row r="5973" spans="1:10">
      <c r="A5973" s="330">
        <f ca="1">IF(ISNUMBER(SEARCH($L$2,[1]Database!$A5973)),MAX($A$1:A5972)+1,0)</f>
        <v>5968</v>
      </c>
      <c r="B5973" s="625" t="str">
        <f>[1]Database!$A5973</f>
        <v>ASR-30-HD</v>
      </c>
      <c r="J5973" s="329" t="str">
        <f ca="1">IFERROR(VLOOKUP(ROWS($J$2:J5973),$A$2:$B$7000,2,0),"")</f>
        <v>EGR-2128L1</v>
      </c>
    </row>
    <row r="5974" spans="1:10">
      <c r="A5974" s="330">
        <f ca="1">IF(ISNUMBER(SEARCH($L$2,[1]Database!$A5974)),MAX($A$1:A5973)+1,0)</f>
        <v>5969</v>
      </c>
      <c r="B5974" s="625" t="str">
        <f>[1]Database!$A5974</f>
        <v>EWR-ARB-22</v>
      </c>
      <c r="J5974" s="329" t="str">
        <f ca="1">IFERROR(VLOOKUP(ROWS($J$2:J5974),$A$2:$B$7000,2,0),"")</f>
        <v>EGR-2128</v>
      </c>
    </row>
    <row r="5975" spans="1:10">
      <c r="A5975" s="330">
        <f ca="1">IF(ISNUMBER(SEARCH($L$2,[1]Database!$A5975)),MAX($A$1:A5974)+1,0)</f>
        <v>5970</v>
      </c>
      <c r="B5975" s="625" t="str">
        <f>[1]Database!$A5975</f>
        <v>D-PT22</v>
      </c>
      <c r="J5975" s="329" t="str">
        <f ca="1">IFERROR(VLOOKUP(ROWS($J$2:J5975),$A$2:$B$7000,2,0),"")</f>
        <v>EGR-2128LRD</v>
      </c>
    </row>
    <row r="5976" spans="1:10">
      <c r="A5976" s="330">
        <f ca="1">IF(ISNUMBER(SEARCH($L$2,[1]Database!$A5976)),MAX($A$1:A5975)+1,0)</f>
        <v>5971</v>
      </c>
      <c r="B5976" s="625" t="str">
        <f>[1]Database!$A5976</f>
        <v>EGR-2128L1-LRD</v>
      </c>
      <c r="J5976" s="329" t="str">
        <f ca="1">IFERROR(VLOOKUP(ROWS($J$2:J5976),$A$2:$B$7000,2,0),"")</f>
        <v>ERK-2125LRD</v>
      </c>
    </row>
    <row r="5977" spans="1:10">
      <c r="A5977" s="330">
        <f ca="1">IF(ISNUMBER(SEARCH($L$2,[1]Database!$A5977)),MAX($A$1:A5976)+1,0)</f>
        <v>5972</v>
      </c>
      <c r="B5977" s="625" t="str">
        <f>[1]Database!$A5977</f>
        <v>EGR-2128L1</v>
      </c>
      <c r="J5977" s="329" t="str">
        <f ca="1">IFERROR(VLOOKUP(ROWS($J$2:J5977),$A$2:$B$7000,2,0),"")</f>
        <v>ERK-2125</v>
      </c>
    </row>
    <row r="5978" spans="1:10">
      <c r="A5978" s="330">
        <f ca="1">IF(ISNUMBER(SEARCH($L$2,[1]Database!$A5978)),MAX($A$1:A5977)+1,0)</f>
        <v>5973</v>
      </c>
      <c r="B5978" s="625" t="str">
        <f>[1]Database!$A5978</f>
        <v>EGR-2128</v>
      </c>
      <c r="J5978" s="329" t="str">
        <f ca="1">IFERROR(VLOOKUP(ROWS($J$2:J5978),$A$2:$B$7000,2,0),"")</f>
        <v>ERK-2125KD</v>
      </c>
    </row>
    <row r="5979" spans="1:10">
      <c r="A5979" s="330">
        <f ca="1">IF(ISNUMBER(SEARCH($L$2,[1]Database!$A5979)),MAX($A$1:A5978)+1,0)</f>
        <v>5974</v>
      </c>
      <c r="B5979" s="625" t="str">
        <f>[1]Database!$A5979</f>
        <v>EGR-2128LRD</v>
      </c>
      <c r="J5979" s="329" t="str">
        <f ca="1">IFERROR(VLOOKUP(ROWS($J$2:J5979),$A$2:$B$7000,2,0),"")</f>
        <v>ERK-2125-CONFIG</v>
      </c>
    </row>
    <row r="5980" spans="1:10">
      <c r="A5980" s="330">
        <f ca="1">IF(ISNUMBER(SEARCH($L$2,[1]Database!$A5980)),MAX($A$1:A5979)+1,0)</f>
        <v>5975</v>
      </c>
      <c r="B5980" s="625" t="str">
        <f>[1]Database!$A5980</f>
        <v>ERK-2125LRD</v>
      </c>
      <c r="J5980" s="329" t="str">
        <f ca="1">IFERROR(VLOOKUP(ROWS($J$2:J5980),$A$2:$B$7000,2,0),"")</f>
        <v>DWR-21-22PD</v>
      </c>
    </row>
    <row r="5981" spans="1:10">
      <c r="A5981" s="330">
        <f ca="1">IF(ISNUMBER(SEARCH($L$2,[1]Database!$A5981)),MAX($A$1:A5980)+1,0)</f>
        <v>5976</v>
      </c>
      <c r="B5981" s="625" t="str">
        <f>[1]Database!$A5981</f>
        <v>ERK-2125</v>
      </c>
      <c r="J5981" s="329" t="str">
        <f ca="1">IFERROR(VLOOKUP(ROWS($J$2:J5981),$A$2:$B$7000,2,0),"")</f>
        <v>DWR-21-22</v>
      </c>
    </row>
    <row r="5982" spans="1:10">
      <c r="A5982" s="330">
        <f ca="1">IF(ISNUMBER(SEARCH($L$2,[1]Database!$A5982)),MAX($A$1:A5981)+1,0)</f>
        <v>5977</v>
      </c>
      <c r="B5982" s="625" t="str">
        <f>[1]Database!$A5982</f>
        <v>ERK-2125KD</v>
      </c>
      <c r="J5982" s="329" t="str">
        <f ca="1">IFERROR(VLOOKUP(ROWS($J$2:J5982),$A$2:$B$7000,2,0),"")</f>
        <v>ERK-2120LRD</v>
      </c>
    </row>
    <row r="5983" spans="1:10">
      <c r="A5983" s="330">
        <f ca="1">IF(ISNUMBER(SEARCH($L$2,[1]Database!$A5983)),MAX($A$1:A5982)+1,0)</f>
        <v>5978</v>
      </c>
      <c r="B5983" s="625" t="str">
        <f>[1]Database!$A5983</f>
        <v>ERK-2125-CONFIG</v>
      </c>
      <c r="J5983" s="329" t="str">
        <f ca="1">IFERROR(VLOOKUP(ROWS($J$2:J5983),$A$2:$B$7000,2,0),"")</f>
        <v>ERK-2120</v>
      </c>
    </row>
    <row r="5984" spans="1:10">
      <c r="A5984" s="330">
        <f ca="1">IF(ISNUMBER(SEARCH($L$2,[1]Database!$A5984)),MAX($A$1:A5983)+1,0)</f>
        <v>5979</v>
      </c>
      <c r="B5984" s="625" t="str">
        <f>[1]Database!$A5984</f>
        <v>DWR-21-22PD</v>
      </c>
      <c r="J5984" s="329" t="str">
        <f ca="1">IFERROR(VLOOKUP(ROWS($J$2:J5984),$A$2:$B$7000,2,0),"")</f>
        <v>DWR-21-17PD</v>
      </c>
    </row>
    <row r="5985" spans="1:10">
      <c r="A5985" s="330">
        <f ca="1">IF(ISNUMBER(SEARCH($L$2,[1]Database!$A5985)),MAX($A$1:A5984)+1,0)</f>
        <v>5980</v>
      </c>
      <c r="B5985" s="625" t="str">
        <f>[1]Database!$A5985</f>
        <v>DWR-21-22</v>
      </c>
      <c r="J5985" s="329" t="str">
        <f ca="1">IFERROR(VLOOKUP(ROWS($J$2:J5985),$A$2:$B$7000,2,0),"")</f>
        <v>DWR-21-17</v>
      </c>
    </row>
    <row r="5986" spans="1:10">
      <c r="A5986" s="330">
        <f ca="1">IF(ISNUMBER(SEARCH($L$2,[1]Database!$A5986)),MAX($A$1:A5985)+1,0)</f>
        <v>5981</v>
      </c>
      <c r="B5986" s="625" t="str">
        <f>[1]Database!$A5986</f>
        <v>ERK-2120LRD</v>
      </c>
      <c r="J5986" s="329" t="str">
        <f ca="1">IFERROR(VLOOKUP(ROWS($J$2:J5986),$A$2:$B$7000,2,0),"")</f>
        <v>VFD-21</v>
      </c>
    </row>
    <row r="5987" spans="1:10">
      <c r="A5987" s="330">
        <f ca="1">IF(ISNUMBER(SEARCH($L$2,[1]Database!$A5987)),MAX($A$1:A5986)+1,0)</f>
        <v>5982</v>
      </c>
      <c r="B5987" s="625" t="str">
        <f>[1]Database!$A5987</f>
        <v>ERK-2120</v>
      </c>
      <c r="J5987" s="329" t="str">
        <f ca="1">IFERROR(VLOOKUP(ROWS($J$2:J5987),$A$2:$B$7000,2,0),"")</f>
        <v>FD-21</v>
      </c>
    </row>
    <row r="5988" spans="1:10">
      <c r="A5988" s="330">
        <f ca="1">IF(ISNUMBER(SEARCH($L$2,[1]Database!$A5988)),MAX($A$1:A5987)+1,0)</f>
        <v>5983</v>
      </c>
      <c r="B5988" s="625" t="str">
        <f>[1]Database!$A5988</f>
        <v>DWR-21-17PD</v>
      </c>
      <c r="J5988" s="329" t="str">
        <f ca="1">IFERROR(VLOOKUP(ROWS($J$2:J5988),$A$2:$B$7000,2,0),"")</f>
        <v>DWR-RR21</v>
      </c>
    </row>
    <row r="5989" spans="1:10">
      <c r="A5989" s="330">
        <f ca="1">IF(ISNUMBER(SEARCH($L$2,[1]Database!$A5989)),MAX($A$1:A5988)+1,0)</f>
        <v>5984</v>
      </c>
      <c r="B5989" s="625" t="str">
        <f>[1]Database!$A5989</f>
        <v>DWR-21-17</v>
      </c>
      <c r="J5989" s="329" t="str">
        <f ca="1">IFERROR(VLOOKUP(ROWS($J$2:J5989),$A$2:$B$7000,2,0),"")</f>
        <v>EGR-RDC21</v>
      </c>
    </row>
    <row r="5990" spans="1:10">
      <c r="A5990" s="330">
        <f ca="1">IF(ISNUMBER(SEARCH($L$2,[1]Database!$A5990)),MAX($A$1:A5989)+1,0)</f>
        <v>5985</v>
      </c>
      <c r="B5990" s="625" t="str">
        <f>[1]Database!$A5990</f>
        <v>VFD-21</v>
      </c>
      <c r="J5990" s="329" t="str">
        <f ca="1">IFERROR(VLOOKUP(ROWS($J$2:J5990),$A$2:$B$7000,2,0),"")</f>
        <v>PFD-21</v>
      </c>
    </row>
    <row r="5991" spans="1:10">
      <c r="A5991" s="330">
        <f ca="1">IF(ISNUMBER(SEARCH($L$2,[1]Database!$A5991)),MAX($A$1:A5990)+1,0)</f>
        <v>5986</v>
      </c>
      <c r="B5991" s="625" t="str">
        <f>[1]Database!$A5991</f>
        <v>FD-21</v>
      </c>
      <c r="J5991" s="329" t="str">
        <f ca="1">IFERROR(VLOOKUP(ROWS($J$2:J5991),$A$2:$B$7000,2,0),"")</f>
        <v>LVFD-21</v>
      </c>
    </row>
    <row r="5992" spans="1:10">
      <c r="A5992" s="330">
        <f ca="1">IF(ISNUMBER(SEARCH($L$2,[1]Database!$A5992)),MAX($A$1:A5991)+1,0)</f>
        <v>5987</v>
      </c>
      <c r="B5992" s="625" t="str">
        <f>[1]Database!$A5992</f>
        <v>DWR-RR21</v>
      </c>
      <c r="J5992" s="329" t="str">
        <f ca="1">IFERROR(VLOOKUP(ROWS($J$2:J5992),$A$2:$B$7000,2,0),"")</f>
        <v>ERK-RR21</v>
      </c>
    </row>
    <row r="5993" spans="1:10">
      <c r="A5993" s="330">
        <f ca="1">IF(ISNUMBER(SEARCH($L$2,[1]Database!$A5993)),MAX($A$1:A5992)+1,0)</f>
        <v>5988</v>
      </c>
      <c r="B5993" s="625" t="str">
        <f>[1]Database!$A5993</f>
        <v>EGR-RDC21</v>
      </c>
      <c r="J5993" s="329" t="str">
        <f ca="1">IFERROR(VLOOKUP(ROWS($J$2:J5993),$A$2:$B$7000,2,0),"")</f>
        <v>LL-VC21</v>
      </c>
    </row>
    <row r="5994" spans="1:10">
      <c r="A5994" s="330">
        <f ca="1">IF(ISNUMBER(SEARCH($L$2,[1]Database!$A5994)),MAX($A$1:A5993)+1,0)</f>
        <v>5989</v>
      </c>
      <c r="B5994" s="625" t="str">
        <f>[1]Database!$A5994</f>
        <v>PFD-21</v>
      </c>
      <c r="J5994" s="329" t="str">
        <f ca="1">IFERROR(VLOOKUP(ROWS($J$2:J5994),$A$2:$B$7000,2,0),"")</f>
        <v>LL-VP2110</v>
      </c>
    </row>
    <row r="5995" spans="1:10">
      <c r="A5995" s="330">
        <f ca="1">IF(ISNUMBER(SEARCH($L$2,[1]Database!$A5995)),MAX($A$1:A5994)+1,0)</f>
        <v>5990</v>
      </c>
      <c r="B5995" s="625" t="str">
        <f>[1]Database!$A5995</f>
        <v>LVFD-21</v>
      </c>
      <c r="J5995" s="329" t="str">
        <f ca="1">IFERROR(VLOOKUP(ROWS($J$2:J5995),$A$2:$B$7000,2,0),"")</f>
        <v>LL-MP21</v>
      </c>
    </row>
    <row r="5996" spans="1:10">
      <c r="A5996" s="330">
        <f ca="1">IF(ISNUMBER(SEARCH($L$2,[1]Database!$A5996)),MAX($A$1:A5995)+1,0)</f>
        <v>5991</v>
      </c>
      <c r="B5996" s="625" t="str">
        <f>[1]Database!$A5996</f>
        <v>ERK-RR21</v>
      </c>
      <c r="J5996" s="329" t="str">
        <f ca="1">IFERROR(VLOOKUP(ROWS($J$2:J5996),$A$2:$B$7000,2,0),"")</f>
        <v>LL-VA21</v>
      </c>
    </row>
    <row r="5997" spans="1:10">
      <c r="A5997" s="330">
        <f ca="1">IF(ISNUMBER(SEARCH($L$2,[1]Database!$A5997)),MAX($A$1:A5996)+1,0)</f>
        <v>5992</v>
      </c>
      <c r="B5997" s="625" t="str">
        <f>[1]Database!$A5997</f>
        <v>LL-VC21</v>
      </c>
      <c r="J5997" s="329" t="str">
        <f ca="1">IFERROR(VLOOKUP(ROWS($J$2:J5997),$A$2:$B$7000,2,0),"")</f>
        <v>LL-HR21</v>
      </c>
    </row>
    <row r="5998" spans="1:10">
      <c r="A5998" s="330">
        <f ca="1">IF(ISNUMBER(SEARCH($L$2,[1]Database!$A5998)),MAX($A$1:A5997)+1,0)</f>
        <v>5993</v>
      </c>
      <c r="B5998" s="625" t="str">
        <f>[1]Database!$A5998</f>
        <v>LL-VP2110</v>
      </c>
      <c r="J5998" s="329" t="str">
        <f ca="1">IFERROR(VLOOKUP(ROWS($J$2:J5998),$A$2:$B$7000,2,0),"")</f>
        <v>LL-HC21</v>
      </c>
    </row>
    <row r="5999" spans="1:10">
      <c r="A5999" s="330">
        <f ca="1">IF(ISNUMBER(SEARCH($L$2,[1]Database!$A5999)),MAX($A$1:A5998)+1,0)</f>
        <v>5994</v>
      </c>
      <c r="B5999" s="625" t="str">
        <f>[1]Database!$A5999</f>
        <v>LL-MP21</v>
      </c>
      <c r="J5999" s="329" t="str">
        <f ca="1">IFERROR(VLOOKUP(ROWS($J$2:J5999),$A$2:$B$7000,2,0),"")</f>
        <v>LL-HA21</v>
      </c>
    </row>
    <row r="6000" spans="1:10">
      <c r="A6000" s="330">
        <f ca="1">IF(ISNUMBER(SEARCH($L$2,[1]Database!$A6000)),MAX($A$1:A5999)+1,0)</f>
        <v>5995</v>
      </c>
      <c r="B6000" s="625" t="str">
        <f>[1]Database!$A6000</f>
        <v>LL-VA21</v>
      </c>
      <c r="J6000" s="329" t="str">
        <f ca="1">IFERROR(VLOOKUP(ROWS($J$2:J6000),$A$2:$B$7000,2,0),"")</f>
        <v>EGR-RR21</v>
      </c>
    </row>
    <row r="6001" spans="1:10">
      <c r="A6001" s="330">
        <f ca="1">IF(ISNUMBER(SEARCH($L$2,[1]Database!$A6001)),MAX($A$1:A6000)+1,0)</f>
        <v>5996</v>
      </c>
      <c r="B6001" s="625" t="str">
        <f>[1]Database!$A6001</f>
        <v>LL-HR21</v>
      </c>
      <c r="J6001" s="329" t="str">
        <f ca="1">IFERROR(VLOOKUP(ROWS($J$2:J6001),$A$2:$B$7000,2,0),"")</f>
        <v>MFR-2027KM</v>
      </c>
    </row>
    <row r="6002" spans="1:10">
      <c r="A6002" s="330">
        <f ca="1">IF(ISNUMBER(SEARCH($L$2,[1]Database!$A6002)),MAX($A$1:A6001)+1,0)</f>
        <v>5997</v>
      </c>
      <c r="B6002" s="625" t="str">
        <f>[1]Database!$A6002</f>
        <v>LL-HC21</v>
      </c>
      <c r="J6002" s="329" t="str">
        <f ca="1">IFERROR(VLOOKUP(ROWS($J$2:J6002),$A$2:$B$7000,2,0),"")</f>
        <v>MFR-2027GE</v>
      </c>
    </row>
    <row r="6003" spans="1:10">
      <c r="A6003" s="330">
        <f ca="1">IF(ISNUMBER(SEARCH($L$2,[1]Database!$A6003)),MAX($A$1:A6002)+1,0)</f>
        <v>5998</v>
      </c>
      <c r="B6003" s="625" t="str">
        <f>[1]Database!$A6003</f>
        <v>LL-HA21</v>
      </c>
      <c r="J6003" s="329" t="str">
        <f ca="1">IFERROR(VLOOKUP(ROWS($J$2:J6003),$A$2:$B$7000,2,0),"")</f>
        <v>MFR-2027GC</v>
      </c>
    </row>
    <row r="6004" spans="1:10">
      <c r="A6004" s="330">
        <f ca="1">IF(ISNUMBER(SEARCH($L$2,[1]Database!$A6004)),MAX($A$1:A6003)+1,0)</f>
        <v>5999</v>
      </c>
      <c r="B6004" s="625" t="str">
        <f>[1]Database!$A6004</f>
        <v>EGR-RR21</v>
      </c>
      <c r="J6004" s="329" t="str">
        <f ca="1">IFERROR(VLOOKUP(ROWS($J$2:J6004),$A$2:$B$7000,2,0),"")</f>
        <v>SFR-20-24</v>
      </c>
    </row>
    <row r="6005" spans="1:10">
      <c r="A6005" s="330">
        <f ca="1">IF(ISNUMBER(SEARCH($L$2,[1]Database!$A6005)),MAX($A$1:A6004)+1,0)</f>
        <v>6000</v>
      </c>
      <c r="B6005" s="625" t="str">
        <f>[1]Database!$A6005</f>
        <v>MFR-2027KM</v>
      </c>
      <c r="J6005" s="329" t="str">
        <f ca="1">IFERROR(VLOOKUP(ROWS($J$2:J6005),$A$2:$B$7000,2,0),"")</f>
        <v>MBRK20-28</v>
      </c>
    </row>
    <row r="6006" spans="1:10">
      <c r="A6006" s="330">
        <f ca="1">IF(ISNUMBER(SEARCH($L$2,[1]Database!$A6006)),MAX($A$1:A6005)+1,0)</f>
        <v>6001</v>
      </c>
      <c r="B6006" s="625" t="str">
        <f>[1]Database!$A6006</f>
        <v>MFR-2027GE</v>
      </c>
      <c r="J6006" s="329" t="str">
        <f ca="1">IFERROR(VLOOKUP(ROWS($J$2:J6006),$A$2:$B$7000,2,0),"")</f>
        <v>BRK20-28</v>
      </c>
    </row>
    <row r="6007" spans="1:10">
      <c r="A6007" s="330">
        <f ca="1">IF(ISNUMBER(SEARCH($L$2,[1]Database!$A6007)),MAX($A$1:A6006)+1,0)</f>
        <v>6002</v>
      </c>
      <c r="B6007" s="625" t="str">
        <f>[1]Database!$A6007</f>
        <v>MFR-2027GC</v>
      </c>
      <c r="J6007" s="329" t="str">
        <f ca="1">IFERROR(VLOOKUP(ROWS($J$2:J6007),$A$2:$B$7000,2,0),"")</f>
        <v>MBRK20-22</v>
      </c>
    </row>
    <row r="6008" spans="1:10">
      <c r="A6008" s="330">
        <f ca="1">IF(ISNUMBER(SEARCH($L$2,[1]Database!$A6008)),MAX($A$1:A6007)+1,0)</f>
        <v>6003</v>
      </c>
      <c r="B6008" s="625" t="str">
        <f>[1]Database!$A6008</f>
        <v>SFR-20-24</v>
      </c>
      <c r="J6008" s="329" t="str">
        <f ca="1">IFERROR(VLOOKUP(ROWS($J$2:J6008),$A$2:$B$7000,2,0),"")</f>
        <v>BRK20-22</v>
      </c>
    </row>
    <row r="6009" spans="1:10">
      <c r="A6009" s="330">
        <f ca="1">IF(ISNUMBER(SEARCH($L$2,[1]Database!$A6009)),MAX($A$1:A6008)+1,0)</f>
        <v>6004</v>
      </c>
      <c r="B6009" s="625" t="str">
        <f>[1]Database!$A6009</f>
        <v>MBRK20-28</v>
      </c>
      <c r="J6009" s="329" t="str">
        <f ca="1">IFERROR(VLOOKUP(ROWS($J$2:J6009),$A$2:$B$7000,2,0),"")</f>
        <v>MBRK20</v>
      </c>
    </row>
    <row r="6010" spans="1:10">
      <c r="A6010" s="330">
        <f ca="1">IF(ISNUMBER(SEARCH($L$2,[1]Database!$A6010)),MAX($A$1:A6009)+1,0)</f>
        <v>6005</v>
      </c>
      <c r="B6010" s="625" t="str">
        <f>[1]Database!$A6010</f>
        <v>BRK20-28</v>
      </c>
      <c r="J6010" s="329" t="str">
        <f ca="1">IFERROR(VLOOKUP(ROWS($J$2:J6010),$A$2:$B$7000,2,0),"")</f>
        <v>BRK20</v>
      </c>
    </row>
    <row r="6011" spans="1:10">
      <c r="A6011" s="330">
        <f ca="1">IF(ISNUMBER(SEARCH($L$2,[1]Database!$A6011)),MAX($A$1:A6010)+1,0)</f>
        <v>6006</v>
      </c>
      <c r="B6011" s="625" t="str">
        <f>[1]Database!$A6011</f>
        <v>MBRK20-22</v>
      </c>
      <c r="J6011" s="329" t="str">
        <f ca="1">IFERROR(VLOOKUP(ROWS($J$2:J6011),$A$2:$B$7000,2,0),"")</f>
        <v>RK20</v>
      </c>
    </row>
    <row r="6012" spans="1:10">
      <c r="A6012" s="330">
        <f ca="1">IF(ISNUMBER(SEARCH($L$2,[1]Database!$A6012)),MAX($A$1:A6011)+1,0)</f>
        <v>6007</v>
      </c>
      <c r="B6012" s="625" t="str">
        <f>[1]Database!$A6012</f>
        <v>BRK20-22</v>
      </c>
      <c r="J6012" s="329" t="str">
        <f ca="1">IFERROR(VLOOKUP(ROWS($J$2:J6012),$A$2:$B$7000,2,0),"")</f>
        <v>OBRK20</v>
      </c>
    </row>
    <row r="6013" spans="1:10">
      <c r="A6013" s="330">
        <f ca="1">IF(ISNUMBER(SEARCH($L$2,[1]Database!$A6013)),MAX($A$1:A6012)+1,0)</f>
        <v>6008</v>
      </c>
      <c r="B6013" s="625" t="str">
        <f>[1]Database!$A6013</f>
        <v>MBRK20</v>
      </c>
      <c r="J6013" s="329" t="str">
        <f ca="1">IFERROR(VLOOKUP(ROWS($J$2:J6013),$A$2:$B$7000,2,0),"")</f>
        <v>SFR-20-18</v>
      </c>
    </row>
    <row r="6014" spans="1:10">
      <c r="A6014" s="330">
        <f ca="1">IF(ISNUMBER(SEARCH($L$2,[1]Database!$A6014)),MAX($A$1:A6013)+1,0)</f>
        <v>6009</v>
      </c>
      <c r="B6014" s="625" t="str">
        <f>[1]Database!$A6014</f>
        <v>BRK20</v>
      </c>
      <c r="J6014" s="329" t="str">
        <f ca="1">IFERROR(VLOOKUP(ROWS($J$2:J6014),$A$2:$B$7000,2,0),"")</f>
        <v>RK-RR20</v>
      </c>
    </row>
    <row r="6015" spans="1:10">
      <c r="A6015" s="330">
        <f ca="1">IF(ISNUMBER(SEARCH($L$2,[1]Database!$A6015)),MAX($A$1:A6014)+1,0)</f>
        <v>6010</v>
      </c>
      <c r="B6015" s="625" t="str">
        <f>[1]Database!$A6015</f>
        <v>RK20</v>
      </c>
      <c r="J6015" s="329" t="str">
        <f ca="1">IFERROR(VLOOKUP(ROWS($J$2:J6015),$A$2:$B$7000,2,0),"")</f>
        <v>VSDR-20</v>
      </c>
    </row>
    <row r="6016" spans="1:10">
      <c r="A6016" s="330">
        <f ca="1">IF(ISNUMBER(SEARCH($L$2,[1]Database!$A6016)),MAX($A$1:A6015)+1,0)</f>
        <v>6011</v>
      </c>
      <c r="B6016" s="625" t="str">
        <f>[1]Database!$A6016</f>
        <v>OBRK20</v>
      </c>
      <c r="J6016" s="329" t="str">
        <f ca="1">IFERROR(VLOOKUP(ROWS($J$2:J6016),$A$2:$B$7000,2,0),"")</f>
        <v>RK-RAP20-MP</v>
      </c>
    </row>
    <row r="6017" spans="1:10">
      <c r="A6017" s="330">
        <f ca="1">IF(ISNUMBER(SEARCH($L$2,[1]Database!$A6017)),MAX($A$1:A6016)+1,0)</f>
        <v>6012</v>
      </c>
      <c r="B6017" s="625" t="str">
        <f>[1]Database!$A6017</f>
        <v>SFR-20-18</v>
      </c>
      <c r="J6017" s="329" t="str">
        <f ca="1">IFERROR(VLOOKUP(ROWS($J$2:J6017),$A$2:$B$7000,2,0),"")</f>
        <v>RK-RAP20</v>
      </c>
    </row>
    <row r="6018" spans="1:10">
      <c r="A6018" s="330">
        <f ca="1">IF(ISNUMBER(SEARCH($L$2,[1]Database!$A6018)),MAX($A$1:A6017)+1,0)</f>
        <v>6013</v>
      </c>
      <c r="B6018" s="625" t="str">
        <f>[1]Database!$A6018</f>
        <v>RK-RR20</v>
      </c>
      <c r="J6018" s="329" t="str">
        <f ca="1">IFERROR(VLOOKUP(ROWS($J$2:J6018),$A$2:$B$7000,2,0),"")</f>
        <v>PSDR-20</v>
      </c>
    </row>
    <row r="6019" spans="1:10">
      <c r="A6019" s="330">
        <f ca="1">IF(ISNUMBER(SEARCH($L$2,[1]Database!$A6019)),MAX($A$1:A6018)+1,0)</f>
        <v>6014</v>
      </c>
      <c r="B6019" s="625" t="str">
        <f>[1]Database!$A6019</f>
        <v>VSDR-20</v>
      </c>
      <c r="J6019" s="329" t="str">
        <f ca="1">IFERROR(VLOOKUP(ROWS($J$2:J6019),$A$2:$B$7000,2,0),"")</f>
        <v>RK-GD20</v>
      </c>
    </row>
    <row r="6020" spans="1:10">
      <c r="A6020" s="330">
        <f ca="1">IF(ISNUMBER(SEARCH($L$2,[1]Database!$A6020)),MAX($A$1:A6019)+1,0)</f>
        <v>6015</v>
      </c>
      <c r="B6020" s="625" t="str">
        <f>[1]Database!$A6020</f>
        <v>RK-RAP20-MP</v>
      </c>
      <c r="J6020" s="329" t="str">
        <f ca="1">IFERROR(VLOOKUP(ROWS($J$2:J6020),$A$2:$B$7000,2,0),"")</f>
        <v>SFR-20-12</v>
      </c>
    </row>
    <row r="6021" spans="1:10">
      <c r="A6021" s="330">
        <f ca="1">IF(ISNUMBER(SEARCH($L$2,[1]Database!$A6021)),MAX($A$1:A6020)+1,0)</f>
        <v>6016</v>
      </c>
      <c r="B6021" s="625" t="str">
        <f>[1]Database!$A6021</f>
        <v>RK-RAP20</v>
      </c>
      <c r="J6021" s="329" t="str">
        <f ca="1">IFERROR(VLOOKUP(ROWS($J$2:J6021),$A$2:$B$7000,2,0),"")</f>
        <v>IEC-6X20-90R</v>
      </c>
    </row>
    <row r="6022" spans="1:10">
      <c r="A6022" s="330">
        <f ca="1">IF(ISNUMBER(SEARCH($L$2,[1]Database!$A6022)),MAX($A$1:A6021)+1,0)</f>
        <v>6017</v>
      </c>
      <c r="B6022" s="625" t="str">
        <f>[1]Database!$A6022</f>
        <v>PSDR-20</v>
      </c>
      <c r="J6022" s="329" t="str">
        <f ca="1">IFERROR(VLOOKUP(ROWS($J$2:J6022),$A$2:$B$7000,2,0),"")</f>
        <v>IEC-6X20-90L</v>
      </c>
    </row>
    <row r="6023" spans="1:10">
      <c r="A6023" s="330">
        <f ca="1">IF(ISNUMBER(SEARCH($L$2,[1]Database!$A6023)),MAX($A$1:A6022)+1,0)</f>
        <v>6018</v>
      </c>
      <c r="B6023" s="625" t="str">
        <f>[1]Database!$A6023</f>
        <v>RK-GD20</v>
      </c>
      <c r="J6023" s="329" t="str">
        <f ca="1">IFERROR(VLOOKUP(ROWS($J$2:J6023),$A$2:$B$7000,2,0),"")</f>
        <v>IEC-6X20SC</v>
      </c>
    </row>
    <row r="6024" spans="1:10">
      <c r="A6024" s="330">
        <f ca="1">IF(ISNUMBER(SEARCH($L$2,[1]Database!$A6024)),MAX($A$1:A6023)+1,0)</f>
        <v>6019</v>
      </c>
      <c r="B6024" s="625" t="str">
        <f>[1]Database!$A6024</f>
        <v>SFR-20-12</v>
      </c>
      <c r="J6024" s="329" t="str">
        <f ca="1">IFERROR(VLOOKUP(ROWS($J$2:J6024),$A$2:$B$7000,2,0),"")</f>
        <v>IEC-48X20-90R</v>
      </c>
    </row>
    <row r="6025" spans="1:10">
      <c r="A6025" s="330">
        <f ca="1">IF(ISNUMBER(SEARCH($L$2,[1]Database!$A6025)),MAX($A$1:A6024)+1,0)</f>
        <v>6020</v>
      </c>
      <c r="B6025" s="625" t="str">
        <f>[1]Database!$A6025</f>
        <v>IEC-6X20-90R</v>
      </c>
      <c r="J6025" s="329" t="str">
        <f ca="1">IFERROR(VLOOKUP(ROWS($J$2:J6025),$A$2:$B$7000,2,0),"")</f>
        <v>IEC-48X20-90L</v>
      </c>
    </row>
    <row r="6026" spans="1:10">
      <c r="A6026" s="330">
        <f ca="1">IF(ISNUMBER(SEARCH($L$2,[1]Database!$A6026)),MAX($A$1:A6025)+1,0)</f>
        <v>6021</v>
      </c>
      <c r="B6026" s="625" t="str">
        <f>[1]Database!$A6026</f>
        <v>IEC-6X20-90L</v>
      </c>
      <c r="J6026" s="329" t="str">
        <f ca="1">IFERROR(VLOOKUP(ROWS($J$2:J6026),$A$2:$B$7000,2,0),"")</f>
        <v>IEC-48X20SC</v>
      </c>
    </row>
    <row r="6027" spans="1:10">
      <c r="A6027" s="330">
        <f ca="1">IF(ISNUMBER(SEARCH($L$2,[1]Database!$A6027)),MAX($A$1:A6026)+1,0)</f>
        <v>6022</v>
      </c>
      <c r="B6027" s="625" t="str">
        <f>[1]Database!$A6027</f>
        <v>IEC-6X20SC</v>
      </c>
      <c r="J6027" s="329" t="str">
        <f ca="1">IFERROR(VLOOKUP(ROWS($J$2:J6027),$A$2:$B$7000,2,0),"")</f>
        <v>IEC-36X20-90R</v>
      </c>
    </row>
    <row r="6028" spans="1:10">
      <c r="A6028" s="330">
        <f ca="1">IF(ISNUMBER(SEARCH($L$2,[1]Database!$A6028)),MAX($A$1:A6027)+1,0)</f>
        <v>6023</v>
      </c>
      <c r="B6028" s="625" t="str">
        <f>[1]Database!$A6028</f>
        <v>IEC-48X20-90R</v>
      </c>
      <c r="J6028" s="329" t="str">
        <f ca="1">IFERROR(VLOOKUP(ROWS($J$2:J6028),$A$2:$B$7000,2,0),"")</f>
        <v>IEC-36X20-90L</v>
      </c>
    </row>
    <row r="6029" spans="1:10">
      <c r="A6029" s="330">
        <f ca="1">IF(ISNUMBER(SEARCH($L$2,[1]Database!$A6029)),MAX($A$1:A6028)+1,0)</f>
        <v>6024</v>
      </c>
      <c r="B6029" s="625" t="str">
        <f>[1]Database!$A6029</f>
        <v>IEC-48X20-90L</v>
      </c>
      <c r="J6029" s="329" t="str">
        <f ca="1">IFERROR(VLOOKUP(ROWS($J$2:J6029),$A$2:$B$7000,2,0),"")</f>
        <v>IEC-36X20SC</v>
      </c>
    </row>
    <row r="6030" spans="1:10">
      <c r="A6030" s="330">
        <f ca="1">IF(ISNUMBER(SEARCH($L$2,[1]Database!$A6030)),MAX($A$1:A6029)+1,0)</f>
        <v>6025</v>
      </c>
      <c r="B6030" s="625" t="str">
        <f>[1]Database!$A6030</f>
        <v>IEC-48X20SC</v>
      </c>
      <c r="J6030" s="329" t="str">
        <f ca="1">IFERROR(VLOOKUP(ROWS($J$2:J6030),$A$2:$B$7000,2,0),"")</f>
        <v>IEC-24X20-90R</v>
      </c>
    </row>
    <row r="6031" spans="1:10">
      <c r="A6031" s="330">
        <f ca="1">IF(ISNUMBER(SEARCH($L$2,[1]Database!$A6031)),MAX($A$1:A6030)+1,0)</f>
        <v>6026</v>
      </c>
      <c r="B6031" s="625" t="str">
        <f>[1]Database!$A6031</f>
        <v>IEC-36X20-90R</v>
      </c>
      <c r="J6031" s="329" t="str">
        <f ca="1">IFERROR(VLOOKUP(ROWS($J$2:J6031),$A$2:$B$7000,2,0),"")</f>
        <v>IEC-24X20-90L</v>
      </c>
    </row>
    <row r="6032" spans="1:10">
      <c r="A6032" s="330">
        <f ca="1">IF(ISNUMBER(SEARCH($L$2,[1]Database!$A6032)),MAX($A$1:A6031)+1,0)</f>
        <v>6027</v>
      </c>
      <c r="B6032" s="625" t="str">
        <f>[1]Database!$A6032</f>
        <v>IEC-36X20-90L</v>
      </c>
      <c r="J6032" s="329" t="str">
        <f ca="1">IFERROR(VLOOKUP(ROWS($J$2:J6032),$A$2:$B$7000,2,0),"")</f>
        <v>IEC-24X20SC</v>
      </c>
    </row>
    <row r="6033" spans="1:10">
      <c r="A6033" s="330">
        <f ca="1">IF(ISNUMBER(SEARCH($L$2,[1]Database!$A6033)),MAX($A$1:A6032)+1,0)</f>
        <v>6028</v>
      </c>
      <c r="B6033" s="625" t="str">
        <f>[1]Database!$A6033</f>
        <v>IEC-36X20SC</v>
      </c>
      <c r="J6033" s="329" t="str">
        <f ca="1">IFERROR(VLOOKUP(ROWS($J$2:J6033),$A$2:$B$7000,2,0),"")</f>
        <v>IEC-18X20-90R</v>
      </c>
    </row>
    <row r="6034" spans="1:10">
      <c r="A6034" s="330">
        <f ca="1">IF(ISNUMBER(SEARCH($L$2,[1]Database!$A6034)),MAX($A$1:A6033)+1,0)</f>
        <v>6029</v>
      </c>
      <c r="B6034" s="625" t="str">
        <f>[1]Database!$A6034</f>
        <v>IEC-24X20-90R</v>
      </c>
      <c r="J6034" s="329" t="str">
        <f ca="1">IFERROR(VLOOKUP(ROWS($J$2:J6034),$A$2:$B$7000,2,0),"")</f>
        <v>IEC-18X20-90L</v>
      </c>
    </row>
    <row r="6035" spans="1:10">
      <c r="A6035" s="330">
        <f ca="1">IF(ISNUMBER(SEARCH($L$2,[1]Database!$A6035)),MAX($A$1:A6034)+1,0)</f>
        <v>6030</v>
      </c>
      <c r="B6035" s="625" t="str">
        <f>[1]Database!$A6035</f>
        <v>IEC-24X20-90L</v>
      </c>
      <c r="J6035" s="329" t="str">
        <f ca="1">IFERROR(VLOOKUP(ROWS($J$2:J6035),$A$2:$B$7000,2,0),"")</f>
        <v>IEC-18X20SC</v>
      </c>
    </row>
    <row r="6036" spans="1:10">
      <c r="A6036" s="330">
        <f ca="1">IF(ISNUMBER(SEARCH($L$2,[1]Database!$A6036)),MAX($A$1:A6035)+1,0)</f>
        <v>6031</v>
      </c>
      <c r="B6036" s="625" t="str">
        <f>[1]Database!$A6036</f>
        <v>IEC-24X20SC</v>
      </c>
      <c r="J6036" s="329" t="str">
        <f ca="1">IFERROR(VLOOKUP(ROWS($J$2:J6036),$A$2:$B$7000,2,0),"")</f>
        <v>IEC-12X20-90R</v>
      </c>
    </row>
    <row r="6037" spans="1:10">
      <c r="A6037" s="330">
        <f ca="1">IF(ISNUMBER(SEARCH($L$2,[1]Database!$A6037)),MAX($A$1:A6036)+1,0)</f>
        <v>6032</v>
      </c>
      <c r="B6037" s="625" t="str">
        <f>[1]Database!$A6037</f>
        <v>IEC-18X20-90R</v>
      </c>
      <c r="J6037" s="329" t="str">
        <f ca="1">IFERROR(VLOOKUP(ROWS($J$2:J6037),$A$2:$B$7000,2,0),"")</f>
        <v>IEC-12X20-90L</v>
      </c>
    </row>
    <row r="6038" spans="1:10">
      <c r="A6038" s="330">
        <f ca="1">IF(ISNUMBER(SEARCH($L$2,[1]Database!$A6038)),MAX($A$1:A6037)+1,0)</f>
        <v>6033</v>
      </c>
      <c r="B6038" s="625" t="str">
        <f>[1]Database!$A6038</f>
        <v>IEC-18X20-90L</v>
      </c>
      <c r="J6038" s="329" t="str">
        <f ca="1">IFERROR(VLOOKUP(ROWS($J$2:J6038),$A$2:$B$7000,2,0),"")</f>
        <v>IEC-12X20SC</v>
      </c>
    </row>
    <row r="6039" spans="1:10">
      <c r="A6039" s="330">
        <f ca="1">IF(ISNUMBER(SEARCH($L$2,[1]Database!$A6039)),MAX($A$1:A6038)+1,0)</f>
        <v>6034</v>
      </c>
      <c r="B6039" s="625" t="str">
        <f>[1]Database!$A6039</f>
        <v>IEC-18X20SC</v>
      </c>
      <c r="J6039" s="329" t="str">
        <f ca="1">IFERROR(VLOOKUP(ROWS($J$2:J6039),$A$2:$B$7000,2,0),"")</f>
        <v>PD-2015R-HH-NS</v>
      </c>
    </row>
    <row r="6040" spans="1:10">
      <c r="A6040" s="330">
        <f ca="1">IF(ISNUMBER(SEARCH($L$2,[1]Database!$A6040)),MAX($A$1:A6039)+1,0)</f>
        <v>6035</v>
      </c>
      <c r="B6040" s="625" t="str">
        <f>[1]Database!$A6040</f>
        <v>IEC-12X20-90R</v>
      </c>
      <c r="J6040" s="329" t="str">
        <f ca="1">IFERROR(VLOOKUP(ROWS($J$2:J6040),$A$2:$B$7000,2,0),"")</f>
        <v>PD-2020R-NS</v>
      </c>
    </row>
    <row r="6041" spans="1:10">
      <c r="A6041" s="330">
        <f ca="1">IF(ISNUMBER(SEARCH($L$2,[1]Database!$A6041)),MAX($A$1:A6040)+1,0)</f>
        <v>6036</v>
      </c>
      <c r="B6041" s="625" t="str">
        <f>[1]Database!$A6041</f>
        <v>IEC-12X20-90L</v>
      </c>
      <c r="J6041" s="329" t="str">
        <f ca="1">IFERROR(VLOOKUP(ROWS($J$2:J6041),$A$2:$B$7000,2,0),"")</f>
        <v>SH-5A</v>
      </c>
    </row>
    <row r="6042" spans="1:10">
      <c r="A6042" s="330">
        <f ca="1">IF(ISNUMBER(SEARCH($L$2,[1]Database!$A6042)),MAX($A$1:A6041)+1,0)</f>
        <v>6037</v>
      </c>
      <c r="B6042" s="625" t="str">
        <f>[1]Database!$A6042</f>
        <v>IEC-12X20SC</v>
      </c>
      <c r="J6042" s="329" t="str">
        <f ca="1">IFERROR(VLOOKUP(ROWS($J$2:J6042),$A$2:$B$7000,2,0),"")</f>
        <v>VBK-E20</v>
      </c>
    </row>
    <row r="6043" spans="1:10">
      <c r="A6043" s="330">
        <f ca="1">IF(ISNUMBER(SEARCH($L$2,[1]Database!$A6043)),MAX($A$1:A6042)+1,0)</f>
        <v>6038</v>
      </c>
      <c r="B6043" s="625" t="str">
        <f>[1]Database!$A6043</f>
        <v>PD-2015R-HH-NS</v>
      </c>
      <c r="J6043" s="329" t="str">
        <f ca="1">IFERROR(VLOOKUP(ROWS($J$2:J6043),$A$2:$B$7000,2,0),"")</f>
        <v>RLM30-L520-1</v>
      </c>
    </row>
    <row r="6044" spans="1:10">
      <c r="A6044" s="330">
        <f ca="1">IF(ISNUMBER(SEARCH($L$2,[1]Database!$A6044)),MAX($A$1:A6043)+1,0)</f>
        <v>6039</v>
      </c>
      <c r="B6044" s="625" t="str">
        <f>[1]Database!$A6044</f>
        <v>PD-2020R-NS</v>
      </c>
      <c r="J6044" s="329" t="str">
        <f ca="1">IFERROR(VLOOKUP(ROWS($J$2:J6044),$A$2:$B$7000,2,0),"")</f>
        <v>RLNK-SW620R-NS</v>
      </c>
    </row>
    <row r="6045" spans="1:10">
      <c r="A6045" s="330">
        <f ca="1">IF(ISNUMBER(SEARCH($L$2,[1]Database!$A6045)),MAX($A$1:A6044)+1,0)</f>
        <v>6040</v>
      </c>
      <c r="B6045" s="625" t="str">
        <f>[1]Database!$A6045</f>
        <v>SH-5A</v>
      </c>
      <c r="J6045" s="329" t="str">
        <f ca="1">IFERROR(VLOOKUP(ROWS($J$2:J6045),$A$2:$B$7000,2,0),"")</f>
        <v>RLNK-SW620R</v>
      </c>
    </row>
    <row r="6046" spans="1:10">
      <c r="A6046" s="330">
        <f ca="1">IF(ISNUMBER(SEARCH($L$2,[1]Database!$A6046)),MAX($A$1:A6045)+1,0)</f>
        <v>6041</v>
      </c>
      <c r="B6046" s="625" t="str">
        <f>[1]Database!$A6046</f>
        <v>VBK-E20</v>
      </c>
      <c r="J6046" s="329" t="str">
        <f ca="1">IFERROR(VLOOKUP(ROWS($J$2:J6046),$A$2:$B$7000,2,0),"")</f>
        <v>RLNK-SW220-NS</v>
      </c>
    </row>
    <row r="6047" spans="1:10">
      <c r="A6047" s="330">
        <f ca="1">IF(ISNUMBER(SEARCH($L$2,[1]Database!$A6047)),MAX($A$1:A6046)+1,0)</f>
        <v>6042</v>
      </c>
      <c r="B6047" s="625" t="str">
        <f>[1]Database!$A6047</f>
        <v>RLM30-L520-1</v>
      </c>
      <c r="J6047" s="329" t="str">
        <f ca="1">IFERROR(VLOOKUP(ROWS($J$2:J6047),$A$2:$B$7000,2,0),"")</f>
        <v>RLNK-MON120-NS</v>
      </c>
    </row>
    <row r="6048" spans="1:10">
      <c r="A6048" s="330">
        <f ca="1">IF(ISNUMBER(SEARCH($L$2,[1]Database!$A6048)),MAX($A$1:A6047)+1,0)</f>
        <v>6043</v>
      </c>
      <c r="B6048" s="625" t="str">
        <f>[1]Database!$A6048</f>
        <v>RLNK-SW620R-NS</v>
      </c>
      <c r="J6048" s="329" t="str">
        <f ca="1">IFERROR(VLOOKUP(ROWS($J$2:J6048),$A$2:$B$7000,2,0),"")</f>
        <v>5-RS20</v>
      </c>
    </row>
    <row r="6049" spans="1:10">
      <c r="A6049" s="330">
        <f ca="1">IF(ISNUMBER(SEARCH($L$2,[1]Database!$A6049)),MAX($A$1:A6048)+1,0)</f>
        <v>6044</v>
      </c>
      <c r="B6049" s="625" t="str">
        <f>[1]Database!$A6049</f>
        <v>RLNK-SW620R</v>
      </c>
      <c r="J6049" s="329" t="str">
        <f ca="1">IFERROR(VLOOKUP(ROWS($J$2:J6049),$A$2:$B$7000,2,0),"")</f>
        <v>AX-SXR-43</v>
      </c>
    </row>
    <row r="6050" spans="1:10">
      <c r="A6050" s="330">
        <f ca="1">IF(ISNUMBER(SEARCH($L$2,[1]Database!$A6050)),MAX($A$1:A6049)+1,0)</f>
        <v>6045</v>
      </c>
      <c r="B6050" s="625" t="str">
        <f>[1]Database!$A6050</f>
        <v>RLNK-SW220-NS</v>
      </c>
      <c r="J6050" s="329" t="str">
        <f ca="1">IFERROR(VLOOKUP(ROWS($J$2:J6050),$A$2:$B$7000,2,0),"")</f>
        <v>AX-SXR-42</v>
      </c>
    </row>
    <row r="6051" spans="1:10">
      <c r="A6051" s="330">
        <f ca="1">IF(ISNUMBER(SEARCH($L$2,[1]Database!$A6051)),MAX($A$1:A6050)+1,0)</f>
        <v>6046</v>
      </c>
      <c r="B6051" s="625" t="str">
        <f>[1]Database!$A6051</f>
        <v>RLNK-MON120-NS</v>
      </c>
      <c r="J6051" s="329" t="str">
        <f ca="1">IFERROR(VLOOKUP(ROWS($J$2:J6051),$A$2:$B$7000,2,0),"")</f>
        <v>AX-SXR-41</v>
      </c>
    </row>
    <row r="6052" spans="1:10">
      <c r="A6052" s="330">
        <f ca="1">IF(ISNUMBER(SEARCH($L$2,[1]Database!$A6052)),MAX($A$1:A6051)+1,0)</f>
        <v>6047</v>
      </c>
      <c r="B6052" s="625" t="str">
        <f>[1]Database!$A6052</f>
        <v>5-RS20</v>
      </c>
      <c r="J6052" s="329" t="str">
        <f ca="1">IFERROR(VLOOKUP(ROWS($J$2:J6052),$A$2:$B$7000,2,0),"")</f>
        <v>AX-SXR-40</v>
      </c>
    </row>
    <row r="6053" spans="1:10">
      <c r="A6053" s="330">
        <f ca="1">IF(ISNUMBER(SEARCH($L$2,[1]Database!$A6053)),MAX($A$1:A6052)+1,0)</f>
        <v>6048</v>
      </c>
      <c r="B6053" s="625" t="str">
        <f>[1]Database!$A6053</f>
        <v>AX-SXR-43</v>
      </c>
      <c r="J6053" s="329" t="str">
        <f ca="1">IFERROR(VLOOKUP(ROWS($J$2:J6053),$A$2:$B$7000,2,0),"")</f>
        <v>AX-SXR-39</v>
      </c>
    </row>
    <row r="6054" spans="1:10">
      <c r="A6054" s="330">
        <f ca="1">IF(ISNUMBER(SEARCH($L$2,[1]Database!$A6054)),MAX($A$1:A6053)+1,0)</f>
        <v>6049</v>
      </c>
      <c r="B6054" s="625" t="str">
        <f>[1]Database!$A6054</f>
        <v>AX-SXR-42</v>
      </c>
      <c r="J6054" s="329" t="str">
        <f ca="1">IFERROR(VLOOKUP(ROWS($J$2:J6054),$A$2:$B$7000,2,0),"")</f>
        <v>AX-SXR-38</v>
      </c>
    </row>
    <row r="6055" spans="1:10">
      <c r="A6055" s="330">
        <f ca="1">IF(ISNUMBER(SEARCH($L$2,[1]Database!$A6055)),MAX($A$1:A6054)+1,0)</f>
        <v>6050</v>
      </c>
      <c r="B6055" s="625" t="str">
        <f>[1]Database!$A6055</f>
        <v>AX-SXR-41</v>
      </c>
      <c r="J6055" s="329" t="str">
        <f ca="1">IFERROR(VLOOKUP(ROWS($J$2:J6055),$A$2:$B$7000,2,0),"")</f>
        <v>AX-SXR-37</v>
      </c>
    </row>
    <row r="6056" spans="1:10">
      <c r="A6056" s="330">
        <f ca="1">IF(ISNUMBER(SEARCH($L$2,[1]Database!$A6056)),MAX($A$1:A6055)+1,0)</f>
        <v>6051</v>
      </c>
      <c r="B6056" s="625" t="str">
        <f>[1]Database!$A6056</f>
        <v>AX-SXR-40</v>
      </c>
      <c r="J6056" s="329" t="str">
        <f ca="1">IFERROR(VLOOKUP(ROWS($J$2:J6056),$A$2:$B$7000,2,0),"")</f>
        <v>AX-SXR-36</v>
      </c>
    </row>
    <row r="6057" spans="1:10">
      <c r="A6057" s="330">
        <f ca="1">IF(ISNUMBER(SEARCH($L$2,[1]Database!$A6057)),MAX($A$1:A6056)+1,0)</f>
        <v>6052</v>
      </c>
      <c r="B6057" s="625" t="str">
        <f>[1]Database!$A6057</f>
        <v>AX-SXR-39</v>
      </c>
      <c r="J6057" s="329" t="str">
        <f ca="1">IFERROR(VLOOKUP(ROWS($J$2:J6057),$A$2:$B$7000,2,0),"")</f>
        <v>AX-SXR-35</v>
      </c>
    </row>
    <row r="6058" spans="1:10">
      <c r="A6058" s="330">
        <f ca="1">IF(ISNUMBER(SEARCH($L$2,[1]Database!$A6058)),MAX($A$1:A6057)+1,0)</f>
        <v>6053</v>
      </c>
      <c r="B6058" s="625" t="str">
        <f>[1]Database!$A6058</f>
        <v>AX-SXR-38</v>
      </c>
      <c r="J6058" s="329" t="str">
        <f ca="1">IFERROR(VLOOKUP(ROWS($J$2:J6058),$A$2:$B$7000,2,0),"")</f>
        <v>AX-SXR-34</v>
      </c>
    </row>
    <row r="6059" spans="1:10">
      <c r="A6059" s="330">
        <f ca="1">IF(ISNUMBER(SEARCH($L$2,[1]Database!$A6059)),MAX($A$1:A6058)+1,0)</f>
        <v>6054</v>
      </c>
      <c r="B6059" s="625" t="str">
        <f>[1]Database!$A6059</f>
        <v>AX-SXR-37</v>
      </c>
      <c r="J6059" s="329" t="str">
        <f ca="1">IFERROR(VLOOKUP(ROWS($J$2:J6059),$A$2:$B$7000,2,0),"")</f>
        <v>AX-SXR-33</v>
      </c>
    </row>
    <row r="6060" spans="1:10">
      <c r="A6060" s="330">
        <f ca="1">IF(ISNUMBER(SEARCH($L$2,[1]Database!$A6060)),MAX($A$1:A6059)+1,0)</f>
        <v>6055</v>
      </c>
      <c r="B6060" s="625" t="str">
        <f>[1]Database!$A6060</f>
        <v>AX-SXR-36</v>
      </c>
      <c r="J6060" s="329" t="str">
        <f ca="1">IFERROR(VLOOKUP(ROWS($J$2:J6060),$A$2:$B$7000,2,0),"")</f>
        <v>AX-SXR-32</v>
      </c>
    </row>
    <row r="6061" spans="1:10">
      <c r="A6061" s="330">
        <f ca="1">IF(ISNUMBER(SEARCH($L$2,[1]Database!$A6061)),MAX($A$1:A6060)+1,0)</f>
        <v>6056</v>
      </c>
      <c r="B6061" s="625" t="str">
        <f>[1]Database!$A6061</f>
        <v>AX-SXR-35</v>
      </c>
      <c r="J6061" s="329" t="str">
        <f ca="1">IFERROR(VLOOKUP(ROWS($J$2:J6061),$A$2:$B$7000,2,0),"")</f>
        <v>AX-SXR-31</v>
      </c>
    </row>
    <row r="6062" spans="1:10">
      <c r="A6062" s="330">
        <f ca="1">IF(ISNUMBER(SEARCH($L$2,[1]Database!$A6062)),MAX($A$1:A6061)+1,0)</f>
        <v>6057</v>
      </c>
      <c r="B6062" s="625" t="str">
        <f>[1]Database!$A6062</f>
        <v>AX-SXR-34</v>
      </c>
      <c r="J6062" s="329" t="str">
        <f ca="1">IFERROR(VLOOKUP(ROWS($J$2:J6062),$A$2:$B$7000,2,0),"")</f>
        <v>AX-SXR-30</v>
      </c>
    </row>
    <row r="6063" spans="1:10">
      <c r="A6063" s="330">
        <f ca="1">IF(ISNUMBER(SEARCH($L$2,[1]Database!$A6063)),MAX($A$1:A6062)+1,0)</f>
        <v>6058</v>
      </c>
      <c r="B6063" s="625" t="str">
        <f>[1]Database!$A6063</f>
        <v>AX-SXR-33</v>
      </c>
      <c r="J6063" s="329" t="str">
        <f ca="1">IFERROR(VLOOKUP(ROWS($J$2:J6063),$A$2:$B$7000,2,0),"")</f>
        <v>AX-SXR-29</v>
      </c>
    </row>
    <row r="6064" spans="1:10">
      <c r="A6064" s="330">
        <f ca="1">IF(ISNUMBER(SEARCH($L$2,[1]Database!$A6064)),MAX($A$1:A6063)+1,0)</f>
        <v>6059</v>
      </c>
      <c r="B6064" s="625" t="str">
        <f>[1]Database!$A6064</f>
        <v>AX-SXR-32</v>
      </c>
      <c r="J6064" s="329" t="str">
        <f ca="1">IFERROR(VLOOKUP(ROWS($J$2:J6064),$A$2:$B$7000,2,0),"")</f>
        <v>AX-SXR-28</v>
      </c>
    </row>
    <row r="6065" spans="1:10">
      <c r="A6065" s="330">
        <f ca="1">IF(ISNUMBER(SEARCH($L$2,[1]Database!$A6065)),MAX($A$1:A6064)+1,0)</f>
        <v>6060</v>
      </c>
      <c r="B6065" s="625" t="str">
        <f>[1]Database!$A6065</f>
        <v>AX-SXR-31</v>
      </c>
      <c r="J6065" s="329" t="str">
        <f ca="1">IFERROR(VLOOKUP(ROWS($J$2:J6065),$A$2:$B$7000,2,0),"")</f>
        <v>AX-SXR-27</v>
      </c>
    </row>
    <row r="6066" spans="1:10">
      <c r="A6066" s="330">
        <f ca="1">IF(ISNUMBER(SEARCH($L$2,[1]Database!$A6066)),MAX($A$1:A6065)+1,0)</f>
        <v>6061</v>
      </c>
      <c r="B6066" s="625" t="str">
        <f>[1]Database!$A6066</f>
        <v>AX-SXR-30</v>
      </c>
      <c r="J6066" s="329" t="str">
        <f ca="1">IFERROR(VLOOKUP(ROWS($J$2:J6066),$A$2:$B$7000,2,0),"")</f>
        <v>AX-SXR-26</v>
      </c>
    </row>
    <row r="6067" spans="1:10">
      <c r="A6067" s="330">
        <f ca="1">IF(ISNUMBER(SEARCH($L$2,[1]Database!$A6067)),MAX($A$1:A6066)+1,0)</f>
        <v>6062</v>
      </c>
      <c r="B6067" s="625" t="str">
        <f>[1]Database!$A6067</f>
        <v>AX-SXR-29</v>
      </c>
      <c r="J6067" s="329" t="str">
        <f ca="1">IFERROR(VLOOKUP(ROWS($J$2:J6067),$A$2:$B$7000,2,0),"")</f>
        <v>AX-SXR-25</v>
      </c>
    </row>
    <row r="6068" spans="1:10">
      <c r="A6068" s="330">
        <f ca="1">IF(ISNUMBER(SEARCH($L$2,[1]Database!$A6068)),MAX($A$1:A6067)+1,0)</f>
        <v>6063</v>
      </c>
      <c r="B6068" s="625" t="str">
        <f>[1]Database!$A6068</f>
        <v>AX-SXR-28</v>
      </c>
      <c r="J6068" s="329" t="str">
        <f ca="1">IFERROR(VLOOKUP(ROWS($J$2:J6068),$A$2:$B$7000,2,0),"")</f>
        <v>AX-SXR-24</v>
      </c>
    </row>
    <row r="6069" spans="1:10">
      <c r="A6069" s="330">
        <f ca="1">IF(ISNUMBER(SEARCH($L$2,[1]Database!$A6069)),MAX($A$1:A6068)+1,0)</f>
        <v>6064</v>
      </c>
      <c r="B6069" s="625" t="str">
        <f>[1]Database!$A6069</f>
        <v>AX-SXR-27</v>
      </c>
      <c r="J6069" s="329" t="str">
        <f ca="1">IFERROR(VLOOKUP(ROWS($J$2:J6069),$A$2:$B$7000,2,0),"")</f>
        <v>AX-SXR-23</v>
      </c>
    </row>
    <row r="6070" spans="1:10">
      <c r="A6070" s="330">
        <f ca="1">IF(ISNUMBER(SEARCH($L$2,[1]Database!$A6070)),MAX($A$1:A6069)+1,0)</f>
        <v>6065</v>
      </c>
      <c r="B6070" s="625" t="str">
        <f>[1]Database!$A6070</f>
        <v>AX-SXR-26</v>
      </c>
      <c r="J6070" s="329" t="str">
        <f ca="1">IFERROR(VLOOKUP(ROWS($J$2:J6070),$A$2:$B$7000,2,0),"")</f>
        <v>AX-SXR-22</v>
      </c>
    </row>
    <row r="6071" spans="1:10">
      <c r="A6071" s="330">
        <f ca="1">IF(ISNUMBER(SEARCH($L$2,[1]Database!$A6071)),MAX($A$1:A6070)+1,0)</f>
        <v>6066</v>
      </c>
      <c r="B6071" s="625" t="str">
        <f>[1]Database!$A6071</f>
        <v>AX-SXR-25</v>
      </c>
      <c r="J6071" s="329" t="str">
        <f ca="1">IFERROR(VLOOKUP(ROWS($J$2:J6071),$A$2:$B$7000,2,0),"")</f>
        <v>AX-SXR-21</v>
      </c>
    </row>
    <row r="6072" spans="1:10">
      <c r="A6072" s="330">
        <f ca="1">IF(ISNUMBER(SEARCH($L$2,[1]Database!$A6072)),MAX($A$1:A6071)+1,0)</f>
        <v>6067</v>
      </c>
      <c r="B6072" s="625" t="str">
        <f>[1]Database!$A6072</f>
        <v>AX-SXR-24</v>
      </c>
      <c r="J6072" s="329" t="str">
        <f ca="1">IFERROR(VLOOKUP(ROWS($J$2:J6072),$A$2:$B$7000,2,0),"")</f>
        <v>AX-SXR-20</v>
      </c>
    </row>
    <row r="6073" spans="1:10">
      <c r="A6073" s="330">
        <f ca="1">IF(ISNUMBER(SEARCH($L$2,[1]Database!$A6073)),MAX($A$1:A6072)+1,0)</f>
        <v>6068</v>
      </c>
      <c r="B6073" s="625" t="str">
        <f>[1]Database!$A6073</f>
        <v>AX-SXR-23</v>
      </c>
      <c r="J6073" s="329" t="str">
        <f ca="1">IFERROR(VLOOKUP(ROWS($J$2:J6073),$A$2:$B$7000,2,0),"")</f>
        <v>AX-SXR-19</v>
      </c>
    </row>
    <row r="6074" spans="1:10">
      <c r="A6074" s="330">
        <f ca="1">IF(ISNUMBER(SEARCH($L$2,[1]Database!$A6074)),MAX($A$1:A6073)+1,0)</f>
        <v>6069</v>
      </c>
      <c r="B6074" s="625" t="str">
        <f>[1]Database!$A6074</f>
        <v>AX-SXR-22</v>
      </c>
      <c r="J6074" s="329" t="str">
        <f ca="1">IFERROR(VLOOKUP(ROWS($J$2:J6074),$A$2:$B$7000,2,0),"")</f>
        <v>AX-SXR-18</v>
      </c>
    </row>
    <row r="6075" spans="1:10">
      <c r="A6075" s="330">
        <f ca="1">IF(ISNUMBER(SEARCH($L$2,[1]Database!$A6075)),MAX($A$1:A6074)+1,0)</f>
        <v>6070</v>
      </c>
      <c r="B6075" s="625" t="str">
        <f>[1]Database!$A6075</f>
        <v>AX-SXR-21</v>
      </c>
      <c r="J6075" s="329" t="str">
        <f ca="1">IFERROR(VLOOKUP(ROWS($J$2:J6075),$A$2:$B$7000,2,0),"")</f>
        <v>AX-SXR-17</v>
      </c>
    </row>
    <row r="6076" spans="1:10">
      <c r="A6076" s="330">
        <f ca="1">IF(ISNUMBER(SEARCH($L$2,[1]Database!$A6076)),MAX($A$1:A6075)+1,0)</f>
        <v>6071</v>
      </c>
      <c r="B6076" s="625" t="str">
        <f>[1]Database!$A6076</f>
        <v>AX-SXR-20</v>
      </c>
      <c r="J6076" s="329" t="str">
        <f ca="1">IFERROR(VLOOKUP(ROWS($J$2:J6076),$A$2:$B$7000,2,0),"")</f>
        <v>AX-SXR-16</v>
      </c>
    </row>
    <row r="6077" spans="1:10">
      <c r="A6077" s="330">
        <f ca="1">IF(ISNUMBER(SEARCH($L$2,[1]Database!$A6077)),MAX($A$1:A6076)+1,0)</f>
        <v>6072</v>
      </c>
      <c r="B6077" s="625" t="str">
        <f>[1]Database!$A6077</f>
        <v>AX-SXR-19</v>
      </c>
      <c r="J6077" s="329" t="str">
        <f ca="1">IFERROR(VLOOKUP(ROWS($J$2:J6077),$A$2:$B$7000,2,0),"")</f>
        <v>AX-SXR-15</v>
      </c>
    </row>
    <row r="6078" spans="1:10">
      <c r="A6078" s="330">
        <f ca="1">IF(ISNUMBER(SEARCH($L$2,[1]Database!$A6078)),MAX($A$1:A6077)+1,0)</f>
        <v>6073</v>
      </c>
      <c r="B6078" s="625" t="str">
        <f>[1]Database!$A6078</f>
        <v>AX-SXR-18</v>
      </c>
      <c r="J6078" s="329" t="str">
        <f ca="1">IFERROR(VLOOKUP(ROWS($J$2:J6078),$A$2:$B$7000,2,0),"")</f>
        <v>AX-SX-43</v>
      </c>
    </row>
    <row r="6079" spans="1:10">
      <c r="A6079" s="330">
        <f ca="1">IF(ISNUMBER(SEARCH($L$2,[1]Database!$A6079)),MAX($A$1:A6078)+1,0)</f>
        <v>6074</v>
      </c>
      <c r="B6079" s="625" t="str">
        <f>[1]Database!$A6079</f>
        <v>AX-SXR-17</v>
      </c>
      <c r="J6079" s="329" t="str">
        <f ca="1">IFERROR(VLOOKUP(ROWS($J$2:J6079),$A$2:$B$7000,2,0),"")</f>
        <v>AX-SX-42</v>
      </c>
    </row>
    <row r="6080" spans="1:10">
      <c r="A6080" s="330">
        <f ca="1">IF(ISNUMBER(SEARCH($L$2,[1]Database!$A6080)),MAX($A$1:A6079)+1,0)</f>
        <v>6075</v>
      </c>
      <c r="B6080" s="625" t="str">
        <f>[1]Database!$A6080</f>
        <v>AX-SXR-16</v>
      </c>
      <c r="J6080" s="329" t="str">
        <f ca="1">IFERROR(VLOOKUP(ROWS($J$2:J6080),$A$2:$B$7000,2,0),"")</f>
        <v>AX-SX-41</v>
      </c>
    </row>
    <row r="6081" spans="1:10">
      <c r="A6081" s="330">
        <f ca="1">IF(ISNUMBER(SEARCH($L$2,[1]Database!$A6081)),MAX($A$1:A6080)+1,0)</f>
        <v>6076</v>
      </c>
      <c r="B6081" s="625" t="str">
        <f>[1]Database!$A6081</f>
        <v>AX-SXR-15</v>
      </c>
      <c r="J6081" s="329" t="str">
        <f ca="1">IFERROR(VLOOKUP(ROWS($J$2:J6081),$A$2:$B$7000,2,0),"")</f>
        <v>AX-SX-40</v>
      </c>
    </row>
    <row r="6082" spans="1:10">
      <c r="A6082" s="330">
        <f ca="1">IF(ISNUMBER(SEARCH($L$2,[1]Database!$A6082)),MAX($A$1:A6081)+1,0)</f>
        <v>6077</v>
      </c>
      <c r="B6082" s="625" t="str">
        <f>[1]Database!$A6082</f>
        <v>AX-SX-43</v>
      </c>
      <c r="J6082" s="329" t="str">
        <f ca="1">IFERROR(VLOOKUP(ROWS($J$2:J6082),$A$2:$B$7000,2,0),"")</f>
        <v>AX-SX-39</v>
      </c>
    </row>
    <row r="6083" spans="1:10">
      <c r="A6083" s="330">
        <f ca="1">IF(ISNUMBER(SEARCH($L$2,[1]Database!$A6083)),MAX($A$1:A6082)+1,0)</f>
        <v>6078</v>
      </c>
      <c r="B6083" s="625" t="str">
        <f>[1]Database!$A6083</f>
        <v>AX-SX-42</v>
      </c>
      <c r="J6083" s="329" t="str">
        <f ca="1">IFERROR(VLOOKUP(ROWS($J$2:J6083),$A$2:$B$7000,2,0),"")</f>
        <v>AX-SX-38</v>
      </c>
    </row>
    <row r="6084" spans="1:10">
      <c r="A6084" s="330">
        <f ca="1">IF(ISNUMBER(SEARCH($L$2,[1]Database!$A6084)),MAX($A$1:A6083)+1,0)</f>
        <v>6079</v>
      </c>
      <c r="B6084" s="625" t="str">
        <f>[1]Database!$A6084</f>
        <v>AX-SX-41</v>
      </c>
      <c r="J6084" s="329" t="str">
        <f ca="1">IFERROR(VLOOKUP(ROWS($J$2:J6084),$A$2:$B$7000,2,0),"")</f>
        <v>AX-SX-37</v>
      </c>
    </row>
    <row r="6085" spans="1:10">
      <c r="A6085" s="330">
        <f ca="1">IF(ISNUMBER(SEARCH($L$2,[1]Database!$A6085)),MAX($A$1:A6084)+1,0)</f>
        <v>6080</v>
      </c>
      <c r="B6085" s="625" t="str">
        <f>[1]Database!$A6085</f>
        <v>AX-SX-40</v>
      </c>
      <c r="J6085" s="329" t="str">
        <f ca="1">IFERROR(VLOOKUP(ROWS($J$2:J6085),$A$2:$B$7000,2,0),"")</f>
        <v>AX-SX-36</v>
      </c>
    </row>
    <row r="6086" spans="1:10">
      <c r="A6086" s="330">
        <f ca="1">IF(ISNUMBER(SEARCH($L$2,[1]Database!$A6086)),MAX($A$1:A6085)+1,0)</f>
        <v>6081</v>
      </c>
      <c r="B6086" s="625" t="str">
        <f>[1]Database!$A6086</f>
        <v>AX-SX-39</v>
      </c>
      <c r="J6086" s="329" t="str">
        <f ca="1">IFERROR(VLOOKUP(ROWS($J$2:J6086),$A$2:$B$7000,2,0),"")</f>
        <v>AX-SX-35</v>
      </c>
    </row>
    <row r="6087" spans="1:10">
      <c r="A6087" s="330">
        <f ca="1">IF(ISNUMBER(SEARCH($L$2,[1]Database!$A6087)),MAX($A$1:A6086)+1,0)</f>
        <v>6082</v>
      </c>
      <c r="B6087" s="625" t="str">
        <f>[1]Database!$A6087</f>
        <v>AX-SX-38</v>
      </c>
      <c r="J6087" s="329" t="str">
        <f ca="1">IFERROR(VLOOKUP(ROWS($J$2:J6087),$A$2:$B$7000,2,0),"")</f>
        <v>AX-SX-34</v>
      </c>
    </row>
    <row r="6088" spans="1:10">
      <c r="A6088" s="330">
        <f ca="1">IF(ISNUMBER(SEARCH($L$2,[1]Database!$A6088)),MAX($A$1:A6087)+1,0)</f>
        <v>6083</v>
      </c>
      <c r="B6088" s="625" t="str">
        <f>[1]Database!$A6088</f>
        <v>AX-SX-37</v>
      </c>
      <c r="J6088" s="329" t="str">
        <f ca="1">IFERROR(VLOOKUP(ROWS($J$2:J6088),$A$2:$B$7000,2,0),"")</f>
        <v>AX-SX-33</v>
      </c>
    </row>
    <row r="6089" spans="1:10">
      <c r="A6089" s="330">
        <f ca="1">IF(ISNUMBER(SEARCH($L$2,[1]Database!$A6089)),MAX($A$1:A6088)+1,0)</f>
        <v>6084</v>
      </c>
      <c r="B6089" s="625" t="str">
        <f>[1]Database!$A6089</f>
        <v>AX-SX-36</v>
      </c>
      <c r="J6089" s="329" t="str">
        <f ca="1">IFERROR(VLOOKUP(ROWS($J$2:J6089),$A$2:$B$7000,2,0),"")</f>
        <v>AX-SX-32</v>
      </c>
    </row>
    <row r="6090" spans="1:10">
      <c r="A6090" s="330">
        <f ca="1">IF(ISNUMBER(SEARCH($L$2,[1]Database!$A6090)),MAX($A$1:A6089)+1,0)</f>
        <v>6085</v>
      </c>
      <c r="B6090" s="625" t="str">
        <f>[1]Database!$A6090</f>
        <v>AX-SX-35</v>
      </c>
      <c r="J6090" s="329" t="str">
        <f ca="1">IFERROR(VLOOKUP(ROWS($J$2:J6090),$A$2:$B$7000,2,0),"")</f>
        <v>AX-SX-31</v>
      </c>
    </row>
    <row r="6091" spans="1:10">
      <c r="A6091" s="330">
        <f ca="1">IF(ISNUMBER(SEARCH($L$2,[1]Database!$A6091)),MAX($A$1:A6090)+1,0)</f>
        <v>6086</v>
      </c>
      <c r="B6091" s="625" t="str">
        <f>[1]Database!$A6091</f>
        <v>AX-SX-34</v>
      </c>
      <c r="J6091" s="329" t="str">
        <f ca="1">IFERROR(VLOOKUP(ROWS($J$2:J6091),$A$2:$B$7000,2,0),"")</f>
        <v>AX-SX-30</v>
      </c>
    </row>
    <row r="6092" spans="1:10">
      <c r="A6092" s="330">
        <f ca="1">IF(ISNUMBER(SEARCH($L$2,[1]Database!$A6092)),MAX($A$1:A6091)+1,0)</f>
        <v>6087</v>
      </c>
      <c r="B6092" s="625" t="str">
        <f>[1]Database!$A6092</f>
        <v>AX-SX-33</v>
      </c>
      <c r="J6092" s="329" t="str">
        <f ca="1">IFERROR(VLOOKUP(ROWS($J$2:J6092),$A$2:$B$7000,2,0),"")</f>
        <v>AX-SX-29</v>
      </c>
    </row>
    <row r="6093" spans="1:10">
      <c r="A6093" s="330">
        <f ca="1">IF(ISNUMBER(SEARCH($L$2,[1]Database!$A6093)),MAX($A$1:A6092)+1,0)</f>
        <v>6088</v>
      </c>
      <c r="B6093" s="625" t="str">
        <f>[1]Database!$A6093</f>
        <v>AX-SX-32</v>
      </c>
      <c r="J6093" s="329" t="str">
        <f ca="1">IFERROR(VLOOKUP(ROWS($J$2:J6093),$A$2:$B$7000,2,0),"")</f>
        <v>AX-SX-28</v>
      </c>
    </row>
    <row r="6094" spans="1:10">
      <c r="A6094" s="330">
        <f ca="1">IF(ISNUMBER(SEARCH($L$2,[1]Database!$A6094)),MAX($A$1:A6093)+1,0)</f>
        <v>6089</v>
      </c>
      <c r="B6094" s="625" t="str">
        <f>[1]Database!$A6094</f>
        <v>AX-SX-31</v>
      </c>
      <c r="J6094" s="329" t="str">
        <f ca="1">IFERROR(VLOOKUP(ROWS($J$2:J6094),$A$2:$B$7000,2,0),"")</f>
        <v>AX-SX-27</v>
      </c>
    </row>
    <row r="6095" spans="1:10">
      <c r="A6095" s="330">
        <f ca="1">IF(ISNUMBER(SEARCH($L$2,[1]Database!$A6095)),MAX($A$1:A6094)+1,0)</f>
        <v>6090</v>
      </c>
      <c r="B6095" s="625" t="str">
        <f>[1]Database!$A6095</f>
        <v>AX-SX-30</v>
      </c>
      <c r="J6095" s="329" t="str">
        <f ca="1">IFERROR(VLOOKUP(ROWS($J$2:J6095),$A$2:$B$7000,2,0),"")</f>
        <v>AX-SX-26</v>
      </c>
    </row>
    <row r="6096" spans="1:10">
      <c r="A6096" s="330">
        <f ca="1">IF(ISNUMBER(SEARCH($L$2,[1]Database!$A6096)),MAX($A$1:A6095)+1,0)</f>
        <v>6091</v>
      </c>
      <c r="B6096" s="625" t="str">
        <f>[1]Database!$A6096</f>
        <v>AX-SX-29</v>
      </c>
      <c r="J6096" s="329" t="str">
        <f ca="1">IFERROR(VLOOKUP(ROWS($J$2:J6096),$A$2:$B$7000,2,0),"")</f>
        <v>AX-SX-25</v>
      </c>
    </row>
    <row r="6097" spans="1:10">
      <c r="A6097" s="330">
        <f ca="1">IF(ISNUMBER(SEARCH($L$2,[1]Database!$A6097)),MAX($A$1:A6096)+1,0)</f>
        <v>6092</v>
      </c>
      <c r="B6097" s="625" t="str">
        <f>[1]Database!$A6097</f>
        <v>AX-SX-28</v>
      </c>
      <c r="J6097" s="329" t="str">
        <f ca="1">IFERROR(VLOOKUP(ROWS($J$2:J6097),$A$2:$B$7000,2,0),"")</f>
        <v>AX-SX-24</v>
      </c>
    </row>
    <row r="6098" spans="1:10">
      <c r="A6098" s="330">
        <f ca="1">IF(ISNUMBER(SEARCH($L$2,[1]Database!$A6098)),MAX($A$1:A6097)+1,0)</f>
        <v>6093</v>
      </c>
      <c r="B6098" s="625" t="str">
        <f>[1]Database!$A6098</f>
        <v>AX-SX-27</v>
      </c>
      <c r="J6098" s="329" t="str">
        <f ca="1">IFERROR(VLOOKUP(ROWS($J$2:J6098),$A$2:$B$7000,2,0),"")</f>
        <v>AX-SX-23</v>
      </c>
    </row>
    <row r="6099" spans="1:10">
      <c r="A6099" s="330">
        <f ca="1">IF(ISNUMBER(SEARCH($L$2,[1]Database!$A6099)),MAX($A$1:A6098)+1,0)</f>
        <v>6094</v>
      </c>
      <c r="B6099" s="625" t="str">
        <f>[1]Database!$A6099</f>
        <v>AX-SX-26</v>
      </c>
      <c r="J6099" s="329" t="str">
        <f ca="1">IFERROR(VLOOKUP(ROWS($J$2:J6099),$A$2:$B$7000,2,0),"")</f>
        <v>AX-SX-22</v>
      </c>
    </row>
    <row r="6100" spans="1:10">
      <c r="A6100" s="330">
        <f ca="1">IF(ISNUMBER(SEARCH($L$2,[1]Database!$A6100)),MAX($A$1:A6099)+1,0)</f>
        <v>6095</v>
      </c>
      <c r="B6100" s="625" t="str">
        <f>[1]Database!$A6100</f>
        <v>AX-SX-25</v>
      </c>
      <c r="J6100" s="329" t="str">
        <f ca="1">IFERROR(VLOOKUP(ROWS($J$2:J6100),$A$2:$B$7000,2,0),"")</f>
        <v>AX-SX-21</v>
      </c>
    </row>
    <row r="6101" spans="1:10">
      <c r="A6101" s="330">
        <f ca="1">IF(ISNUMBER(SEARCH($L$2,[1]Database!$A6101)),MAX($A$1:A6100)+1,0)</f>
        <v>6096</v>
      </c>
      <c r="B6101" s="625" t="str">
        <f>[1]Database!$A6101</f>
        <v>AX-SX-24</v>
      </c>
      <c r="J6101" s="329" t="str">
        <f ca="1">IFERROR(VLOOKUP(ROWS($J$2:J6101),$A$2:$B$7000,2,0),"")</f>
        <v>AX-SX-20</v>
      </c>
    </row>
    <row r="6102" spans="1:10">
      <c r="A6102" s="330">
        <f ca="1">IF(ISNUMBER(SEARCH($L$2,[1]Database!$A6102)),MAX($A$1:A6101)+1,0)</f>
        <v>6097</v>
      </c>
      <c r="B6102" s="625" t="str">
        <f>[1]Database!$A6102</f>
        <v>AX-SX-23</v>
      </c>
      <c r="J6102" s="329" t="str">
        <f ca="1">IFERROR(VLOOKUP(ROWS($J$2:J6102),$A$2:$B$7000,2,0),"")</f>
        <v>AX-SX-19</v>
      </c>
    </row>
    <row r="6103" spans="1:10">
      <c r="A6103" s="330">
        <f ca="1">IF(ISNUMBER(SEARCH($L$2,[1]Database!$A6103)),MAX($A$1:A6102)+1,0)</f>
        <v>6098</v>
      </c>
      <c r="B6103" s="625" t="str">
        <f>[1]Database!$A6103</f>
        <v>AX-SX-22</v>
      </c>
      <c r="J6103" s="329" t="str">
        <f ca="1">IFERROR(VLOOKUP(ROWS($J$2:J6103),$A$2:$B$7000,2,0),"")</f>
        <v>AX-SX-18</v>
      </c>
    </row>
    <row r="6104" spans="1:10">
      <c r="A6104" s="330">
        <f ca="1">IF(ISNUMBER(SEARCH($L$2,[1]Database!$A6104)),MAX($A$1:A6103)+1,0)</f>
        <v>6099</v>
      </c>
      <c r="B6104" s="625" t="str">
        <f>[1]Database!$A6104</f>
        <v>AX-SX-21</v>
      </c>
      <c r="J6104" s="329" t="str">
        <f ca="1">IFERROR(VLOOKUP(ROWS($J$2:J6104),$A$2:$B$7000,2,0),"")</f>
        <v>AX-SX-17</v>
      </c>
    </row>
    <row r="6105" spans="1:10">
      <c r="A6105" s="330">
        <f ca="1">IF(ISNUMBER(SEARCH($L$2,[1]Database!$A6105)),MAX($A$1:A6104)+1,0)</f>
        <v>6100</v>
      </c>
      <c r="B6105" s="625" t="str">
        <f>[1]Database!$A6105</f>
        <v>AX-SX-20</v>
      </c>
      <c r="J6105" s="329" t="str">
        <f ca="1">IFERROR(VLOOKUP(ROWS($J$2:J6105),$A$2:$B$7000,2,0),"")</f>
        <v>AX-SX-16</v>
      </c>
    </row>
    <row r="6106" spans="1:10">
      <c r="A6106" s="330">
        <f ca="1">IF(ISNUMBER(SEARCH($L$2,[1]Database!$A6106)),MAX($A$1:A6105)+1,0)</f>
        <v>6101</v>
      </c>
      <c r="B6106" s="625" t="str">
        <f>[1]Database!$A6106</f>
        <v>AX-SX-19</v>
      </c>
      <c r="J6106" s="329" t="str">
        <f ca="1">IFERROR(VLOOKUP(ROWS($J$2:J6106),$A$2:$B$7000,2,0),"")</f>
        <v>AX-SX-15</v>
      </c>
    </row>
    <row r="6107" spans="1:10">
      <c r="A6107" s="330">
        <f ca="1">IF(ISNUMBER(SEARCH($L$2,[1]Database!$A6107)),MAX($A$1:A6106)+1,0)</f>
        <v>6102</v>
      </c>
      <c r="B6107" s="625" t="str">
        <f>[1]Database!$A6107</f>
        <v>AX-SX-18</v>
      </c>
      <c r="J6107" s="329" t="str">
        <f ca="1">IFERROR(VLOOKUP(ROWS($J$2:J6107),$A$2:$B$7000,2,0),"")</f>
        <v>AX-SX-14</v>
      </c>
    </row>
    <row r="6108" spans="1:10">
      <c r="A6108" s="330">
        <f ca="1">IF(ISNUMBER(SEARCH($L$2,[1]Database!$A6108)),MAX($A$1:A6107)+1,0)</f>
        <v>6103</v>
      </c>
      <c r="B6108" s="625" t="str">
        <f>[1]Database!$A6108</f>
        <v>AX-SX-17</v>
      </c>
      <c r="J6108" s="329" t="str">
        <f ca="1">IFERROR(VLOOKUP(ROWS($J$2:J6108),$A$2:$B$7000,2,0),"")</f>
        <v>AX-SX-13</v>
      </c>
    </row>
    <row r="6109" spans="1:10">
      <c r="A6109" s="330">
        <f ca="1">IF(ISNUMBER(SEARCH($L$2,[1]Database!$A6109)),MAX($A$1:A6108)+1,0)</f>
        <v>6104</v>
      </c>
      <c r="B6109" s="625" t="str">
        <f>[1]Database!$A6109</f>
        <v>AX-SX-16</v>
      </c>
      <c r="J6109" s="329" t="str">
        <f ca="1">IFERROR(VLOOKUP(ROWS($J$2:J6109),$A$2:$B$7000,2,0),"")</f>
        <v>AX-SX-12</v>
      </c>
    </row>
    <row r="6110" spans="1:10">
      <c r="A6110" s="330">
        <f ca="1">IF(ISNUMBER(SEARCH($L$2,[1]Database!$A6110)),MAX($A$1:A6109)+1,0)</f>
        <v>6105</v>
      </c>
      <c r="B6110" s="625" t="str">
        <f>[1]Database!$A6110</f>
        <v>AX-SX-15</v>
      </c>
      <c r="J6110" s="329" t="str">
        <f ca="1">IFERROR(VLOOKUP(ROWS($J$2:J6110),$A$2:$B$7000,2,0),"")</f>
        <v>AX-SX-11</v>
      </c>
    </row>
    <row r="6111" spans="1:10">
      <c r="A6111" s="330">
        <f ca="1">IF(ISNUMBER(SEARCH($L$2,[1]Database!$A6111)),MAX($A$1:A6110)+1,0)</f>
        <v>6106</v>
      </c>
      <c r="B6111" s="625" t="str">
        <f>[1]Database!$A6111</f>
        <v>AX-SX-14</v>
      </c>
      <c r="J6111" s="329" t="str">
        <f ca="1">IFERROR(VLOOKUP(ROWS($J$2:J6111),$A$2:$B$7000,2,0),"")</f>
        <v>AX-SX-10</v>
      </c>
    </row>
    <row r="6112" spans="1:10">
      <c r="A6112" s="330">
        <f ca="1">IF(ISNUMBER(SEARCH($L$2,[1]Database!$A6112)),MAX($A$1:A6111)+1,0)</f>
        <v>6107</v>
      </c>
      <c r="B6112" s="625" t="str">
        <f>[1]Database!$A6112</f>
        <v>AX-SX-13</v>
      </c>
      <c r="J6112" s="329" t="str">
        <f ca="1">IFERROR(VLOOKUP(ROWS($J$2:J6112),$A$2:$B$7000,2,0),"")</f>
        <v>AXS-43</v>
      </c>
    </row>
    <row r="6113" spans="1:10">
      <c r="A6113" s="330">
        <f ca="1">IF(ISNUMBER(SEARCH($L$2,[1]Database!$A6113)),MAX($A$1:A6112)+1,0)</f>
        <v>6108</v>
      </c>
      <c r="B6113" s="625" t="str">
        <f>[1]Database!$A6113</f>
        <v>AX-SX-12</v>
      </c>
      <c r="J6113" s="329" t="str">
        <f ca="1">IFERROR(VLOOKUP(ROWS($J$2:J6113),$A$2:$B$7000,2,0),"")</f>
        <v>AXS-42</v>
      </c>
    </row>
    <row r="6114" spans="1:10">
      <c r="A6114" s="330">
        <f ca="1">IF(ISNUMBER(SEARCH($L$2,[1]Database!$A6114)),MAX($A$1:A6113)+1,0)</f>
        <v>6109</v>
      </c>
      <c r="B6114" s="625" t="str">
        <f>[1]Database!$A6114</f>
        <v>AX-SX-11</v>
      </c>
      <c r="J6114" s="329" t="str">
        <f ca="1">IFERROR(VLOOKUP(ROWS($J$2:J6114),$A$2:$B$7000,2,0),"")</f>
        <v>AXS-41</v>
      </c>
    </row>
    <row r="6115" spans="1:10">
      <c r="A6115" s="330">
        <f ca="1">IF(ISNUMBER(SEARCH($L$2,[1]Database!$A6115)),MAX($A$1:A6114)+1,0)</f>
        <v>6110</v>
      </c>
      <c r="B6115" s="625" t="str">
        <f>[1]Database!$A6115</f>
        <v>AX-SX-10</v>
      </c>
      <c r="J6115" s="329" t="str">
        <f ca="1">IFERROR(VLOOKUP(ROWS($J$2:J6115),$A$2:$B$7000,2,0),"")</f>
        <v>AXS-40</v>
      </c>
    </row>
    <row r="6116" spans="1:10">
      <c r="A6116" s="330">
        <f ca="1">IF(ISNUMBER(SEARCH($L$2,[1]Database!$A6116)),MAX($A$1:A6115)+1,0)</f>
        <v>6111</v>
      </c>
      <c r="B6116" s="625" t="str">
        <f>[1]Database!$A6116</f>
        <v>AXS-43</v>
      </c>
      <c r="J6116" s="329" t="str">
        <f ca="1">IFERROR(VLOOKUP(ROWS($J$2:J6116),$A$2:$B$7000,2,0),"")</f>
        <v>AXS-39</v>
      </c>
    </row>
    <row r="6117" spans="1:10">
      <c r="A6117" s="330">
        <f ca="1">IF(ISNUMBER(SEARCH($L$2,[1]Database!$A6117)),MAX($A$1:A6116)+1,0)</f>
        <v>6112</v>
      </c>
      <c r="B6117" s="625" t="str">
        <f>[1]Database!$A6117</f>
        <v>AXS-42</v>
      </c>
      <c r="J6117" s="329" t="str">
        <f ca="1">IFERROR(VLOOKUP(ROWS($J$2:J6117),$A$2:$B$7000,2,0),"")</f>
        <v>AXS-38</v>
      </c>
    </row>
    <row r="6118" spans="1:10">
      <c r="A6118" s="330">
        <f ca="1">IF(ISNUMBER(SEARCH($L$2,[1]Database!$A6118)),MAX($A$1:A6117)+1,0)</f>
        <v>6113</v>
      </c>
      <c r="B6118" s="625" t="str">
        <f>[1]Database!$A6118</f>
        <v>AXS-41</v>
      </c>
      <c r="J6118" s="329" t="str">
        <f ca="1">IFERROR(VLOOKUP(ROWS($J$2:J6118),$A$2:$B$7000,2,0),"")</f>
        <v>AXS-37</v>
      </c>
    </row>
    <row r="6119" spans="1:10">
      <c r="A6119" s="330">
        <f ca="1">IF(ISNUMBER(SEARCH($L$2,[1]Database!$A6119)),MAX($A$1:A6118)+1,0)</f>
        <v>6114</v>
      </c>
      <c r="B6119" s="625" t="str">
        <f>[1]Database!$A6119</f>
        <v>AXS-40</v>
      </c>
      <c r="J6119" s="329" t="str">
        <f ca="1">IFERROR(VLOOKUP(ROWS($J$2:J6119),$A$2:$B$7000,2,0),"")</f>
        <v>AXS-36</v>
      </c>
    </row>
    <row r="6120" spans="1:10">
      <c r="A6120" s="330">
        <f ca="1">IF(ISNUMBER(SEARCH($L$2,[1]Database!$A6120)),MAX($A$1:A6119)+1,0)</f>
        <v>6115</v>
      </c>
      <c r="B6120" s="625" t="str">
        <f>[1]Database!$A6120</f>
        <v>AXS-39</v>
      </c>
      <c r="J6120" s="329" t="str">
        <f ca="1">IFERROR(VLOOKUP(ROWS($J$2:J6120),$A$2:$B$7000,2,0),"")</f>
        <v>AXS-35</v>
      </c>
    </row>
    <row r="6121" spans="1:10">
      <c r="A6121" s="330">
        <f ca="1">IF(ISNUMBER(SEARCH($L$2,[1]Database!$A6121)),MAX($A$1:A6120)+1,0)</f>
        <v>6116</v>
      </c>
      <c r="B6121" s="625" t="str">
        <f>[1]Database!$A6121</f>
        <v>AXS-38</v>
      </c>
      <c r="J6121" s="329" t="str">
        <f ca="1">IFERROR(VLOOKUP(ROWS($J$2:J6121),$A$2:$B$7000,2,0),"")</f>
        <v>AXS-34</v>
      </c>
    </row>
    <row r="6122" spans="1:10">
      <c r="A6122" s="330">
        <f ca="1">IF(ISNUMBER(SEARCH($L$2,[1]Database!$A6122)),MAX($A$1:A6121)+1,0)</f>
        <v>6117</v>
      </c>
      <c r="B6122" s="625" t="str">
        <f>[1]Database!$A6122</f>
        <v>AXS-37</v>
      </c>
      <c r="J6122" s="329" t="str">
        <f ca="1">IFERROR(VLOOKUP(ROWS($J$2:J6122),$A$2:$B$7000,2,0),"")</f>
        <v>AXS-33</v>
      </c>
    </row>
    <row r="6123" spans="1:10">
      <c r="A6123" s="330">
        <f ca="1">IF(ISNUMBER(SEARCH($L$2,[1]Database!$A6123)),MAX($A$1:A6122)+1,0)</f>
        <v>6118</v>
      </c>
      <c r="B6123" s="625" t="str">
        <f>[1]Database!$A6123</f>
        <v>AXS-36</v>
      </c>
      <c r="J6123" s="329" t="str">
        <f ca="1">IFERROR(VLOOKUP(ROWS($J$2:J6123),$A$2:$B$7000,2,0),"")</f>
        <v>AXS-32</v>
      </c>
    </row>
    <row r="6124" spans="1:10">
      <c r="A6124" s="330">
        <f ca="1">IF(ISNUMBER(SEARCH($L$2,[1]Database!$A6124)),MAX($A$1:A6123)+1,0)</f>
        <v>6119</v>
      </c>
      <c r="B6124" s="625" t="str">
        <f>[1]Database!$A6124</f>
        <v>AXS-35</v>
      </c>
      <c r="J6124" s="329" t="str">
        <f ca="1">IFERROR(VLOOKUP(ROWS($J$2:J6124),$A$2:$B$7000,2,0),"")</f>
        <v>AXS-31</v>
      </c>
    </row>
    <row r="6125" spans="1:10">
      <c r="A6125" s="330">
        <f ca="1">IF(ISNUMBER(SEARCH($L$2,[1]Database!$A6125)),MAX($A$1:A6124)+1,0)</f>
        <v>6120</v>
      </c>
      <c r="B6125" s="625" t="str">
        <f>[1]Database!$A6125</f>
        <v>AXS-34</v>
      </c>
      <c r="J6125" s="329" t="str">
        <f ca="1">IFERROR(VLOOKUP(ROWS($J$2:J6125),$A$2:$B$7000,2,0),"")</f>
        <v>AXS-30</v>
      </c>
    </row>
    <row r="6126" spans="1:10">
      <c r="A6126" s="330">
        <f ca="1">IF(ISNUMBER(SEARCH($L$2,[1]Database!$A6126)),MAX($A$1:A6125)+1,0)</f>
        <v>6121</v>
      </c>
      <c r="B6126" s="625" t="str">
        <f>[1]Database!$A6126</f>
        <v>AXS-33</v>
      </c>
      <c r="J6126" s="329" t="str">
        <f ca="1">IFERROR(VLOOKUP(ROWS($J$2:J6126),$A$2:$B$7000,2,0),"")</f>
        <v>AXS-29</v>
      </c>
    </row>
    <row r="6127" spans="1:10">
      <c r="A6127" s="330">
        <f ca="1">IF(ISNUMBER(SEARCH($L$2,[1]Database!$A6127)),MAX($A$1:A6126)+1,0)</f>
        <v>6122</v>
      </c>
      <c r="B6127" s="625" t="str">
        <f>[1]Database!$A6127</f>
        <v>AXS-32</v>
      </c>
      <c r="J6127" s="329" t="str">
        <f ca="1">IFERROR(VLOOKUP(ROWS($J$2:J6127),$A$2:$B$7000,2,0),"")</f>
        <v>AXS-28</v>
      </c>
    </row>
    <row r="6128" spans="1:10">
      <c r="A6128" s="330">
        <f ca="1">IF(ISNUMBER(SEARCH($L$2,[1]Database!$A6128)),MAX($A$1:A6127)+1,0)</f>
        <v>6123</v>
      </c>
      <c r="B6128" s="625" t="str">
        <f>[1]Database!$A6128</f>
        <v>AXS-31</v>
      </c>
      <c r="J6128" s="329" t="str">
        <f ca="1">IFERROR(VLOOKUP(ROWS($J$2:J6128),$A$2:$B$7000,2,0),"")</f>
        <v>AXS-27</v>
      </c>
    </row>
    <row r="6129" spans="1:10">
      <c r="A6129" s="330">
        <f ca="1">IF(ISNUMBER(SEARCH($L$2,[1]Database!$A6129)),MAX($A$1:A6128)+1,0)</f>
        <v>6124</v>
      </c>
      <c r="B6129" s="625" t="str">
        <f>[1]Database!$A6129</f>
        <v>AXS-30</v>
      </c>
      <c r="J6129" s="329" t="str">
        <f ca="1">IFERROR(VLOOKUP(ROWS($J$2:J6129),$A$2:$B$7000,2,0),"")</f>
        <v>AXS-26</v>
      </c>
    </row>
    <row r="6130" spans="1:10">
      <c r="A6130" s="330">
        <f ca="1">IF(ISNUMBER(SEARCH($L$2,[1]Database!$A6130)),MAX($A$1:A6129)+1,0)</f>
        <v>6125</v>
      </c>
      <c r="B6130" s="625" t="str">
        <f>[1]Database!$A6130</f>
        <v>AXS-29</v>
      </c>
      <c r="J6130" s="329" t="str">
        <f ca="1">IFERROR(VLOOKUP(ROWS($J$2:J6130),$A$2:$B$7000,2,0),"")</f>
        <v>AXS-25</v>
      </c>
    </row>
    <row r="6131" spans="1:10">
      <c r="A6131" s="330">
        <f ca="1">IF(ISNUMBER(SEARCH($L$2,[1]Database!$A6131)),MAX($A$1:A6130)+1,0)</f>
        <v>6126</v>
      </c>
      <c r="B6131" s="625" t="str">
        <f>[1]Database!$A6131</f>
        <v>AXS-28</v>
      </c>
      <c r="J6131" s="329" t="str">
        <f ca="1">IFERROR(VLOOKUP(ROWS($J$2:J6131),$A$2:$B$7000,2,0),"")</f>
        <v>AXS-24</v>
      </c>
    </row>
    <row r="6132" spans="1:10">
      <c r="A6132" s="330">
        <f ca="1">IF(ISNUMBER(SEARCH($L$2,[1]Database!$A6132)),MAX($A$1:A6131)+1,0)</f>
        <v>6127</v>
      </c>
      <c r="B6132" s="625" t="str">
        <f>[1]Database!$A6132</f>
        <v>AXS-27</v>
      </c>
      <c r="J6132" s="329" t="str">
        <f ca="1">IFERROR(VLOOKUP(ROWS($J$2:J6132),$A$2:$B$7000,2,0),"")</f>
        <v>AXS-23</v>
      </c>
    </row>
    <row r="6133" spans="1:10">
      <c r="A6133" s="330">
        <f ca="1">IF(ISNUMBER(SEARCH($L$2,[1]Database!$A6133)),MAX($A$1:A6132)+1,0)</f>
        <v>6128</v>
      </c>
      <c r="B6133" s="625" t="str">
        <f>[1]Database!$A6133</f>
        <v>AXS-26</v>
      </c>
      <c r="J6133" s="329" t="str">
        <f ca="1">IFERROR(VLOOKUP(ROWS($J$2:J6133),$A$2:$B$7000,2,0),"")</f>
        <v>AXS-22</v>
      </c>
    </row>
    <row r="6134" spans="1:10">
      <c r="A6134" s="330">
        <f ca="1">IF(ISNUMBER(SEARCH($L$2,[1]Database!$A6134)),MAX($A$1:A6133)+1,0)</f>
        <v>6129</v>
      </c>
      <c r="B6134" s="625" t="str">
        <f>[1]Database!$A6134</f>
        <v>AXS-25</v>
      </c>
      <c r="J6134" s="329" t="str">
        <f ca="1">IFERROR(VLOOKUP(ROWS($J$2:J6134),$A$2:$B$7000,2,0),"")</f>
        <v>AXS-21</v>
      </c>
    </row>
    <row r="6135" spans="1:10">
      <c r="A6135" s="330">
        <f ca="1">IF(ISNUMBER(SEARCH($L$2,[1]Database!$A6135)),MAX($A$1:A6134)+1,0)</f>
        <v>6130</v>
      </c>
      <c r="B6135" s="625" t="str">
        <f>[1]Database!$A6135</f>
        <v>AXS-24</v>
      </c>
      <c r="J6135" s="329" t="str">
        <f ca="1">IFERROR(VLOOKUP(ROWS($J$2:J6135),$A$2:$B$7000,2,0),"")</f>
        <v>AXS-20</v>
      </c>
    </row>
    <row r="6136" spans="1:10">
      <c r="A6136" s="330">
        <f ca="1">IF(ISNUMBER(SEARCH($L$2,[1]Database!$A6136)),MAX($A$1:A6135)+1,0)</f>
        <v>6131</v>
      </c>
      <c r="B6136" s="625" t="str">
        <f>[1]Database!$A6136</f>
        <v>AXS-23</v>
      </c>
      <c r="J6136" s="329" t="str">
        <f ca="1">IFERROR(VLOOKUP(ROWS($J$2:J6136),$A$2:$B$7000,2,0),"")</f>
        <v>AXS-19</v>
      </c>
    </row>
    <row r="6137" spans="1:10">
      <c r="A6137" s="330">
        <f ca="1">IF(ISNUMBER(SEARCH($L$2,[1]Database!$A6137)),MAX($A$1:A6136)+1,0)</f>
        <v>6132</v>
      </c>
      <c r="B6137" s="625" t="str">
        <f>[1]Database!$A6137</f>
        <v>AXS-22</v>
      </c>
      <c r="J6137" s="329" t="str">
        <f ca="1">IFERROR(VLOOKUP(ROWS($J$2:J6137),$A$2:$B$7000,2,0),"")</f>
        <v>AXS-18</v>
      </c>
    </row>
    <row r="6138" spans="1:10">
      <c r="A6138" s="330">
        <f ca="1">IF(ISNUMBER(SEARCH($L$2,[1]Database!$A6138)),MAX($A$1:A6137)+1,0)</f>
        <v>6133</v>
      </c>
      <c r="B6138" s="625" t="str">
        <f>[1]Database!$A6138</f>
        <v>AXS-21</v>
      </c>
      <c r="J6138" s="329" t="str">
        <f ca="1">IFERROR(VLOOKUP(ROWS($J$2:J6138),$A$2:$B$7000,2,0),"")</f>
        <v>AXS-17</v>
      </c>
    </row>
    <row r="6139" spans="1:10">
      <c r="A6139" s="330">
        <f ca="1">IF(ISNUMBER(SEARCH($L$2,[1]Database!$A6139)),MAX($A$1:A6138)+1,0)</f>
        <v>6134</v>
      </c>
      <c r="B6139" s="625" t="str">
        <f>[1]Database!$A6139</f>
        <v>AXS-20</v>
      </c>
      <c r="J6139" s="329" t="str">
        <f ca="1">IFERROR(VLOOKUP(ROWS($J$2:J6139),$A$2:$B$7000,2,0),"")</f>
        <v>AXS-16</v>
      </c>
    </row>
    <row r="6140" spans="1:10">
      <c r="A6140" s="330">
        <f ca="1">IF(ISNUMBER(SEARCH($L$2,[1]Database!$A6140)),MAX($A$1:A6139)+1,0)</f>
        <v>6135</v>
      </c>
      <c r="B6140" s="625" t="str">
        <f>[1]Database!$A6140</f>
        <v>AXS-19</v>
      </c>
      <c r="J6140" s="329" t="str">
        <f ca="1">IFERROR(VLOOKUP(ROWS($J$2:J6140),$A$2:$B$7000,2,0),"")</f>
        <v>MRK-4426AXS-Z4</v>
      </c>
    </row>
    <row r="6141" spans="1:10">
      <c r="A6141" s="330">
        <f ca="1">IF(ISNUMBER(SEARCH($L$2,[1]Database!$A6141)),MAX($A$1:A6140)+1,0)</f>
        <v>6136</v>
      </c>
      <c r="B6141" s="625" t="str">
        <f>[1]Database!$A6141</f>
        <v>AXS-18</v>
      </c>
      <c r="J6141" s="329" t="str">
        <f ca="1">IFERROR(VLOOKUP(ROWS($J$2:J6141),$A$2:$B$7000,2,0),"")</f>
        <v>MRK-4426AXS</v>
      </c>
    </row>
    <row r="6142" spans="1:10">
      <c r="A6142" s="330">
        <f ca="1">IF(ISNUMBER(SEARCH($L$2,[1]Database!$A6142)),MAX($A$1:A6141)+1,0)</f>
        <v>6137</v>
      </c>
      <c r="B6142" s="625" t="str">
        <f>[1]Database!$A6142</f>
        <v>AXS-17</v>
      </c>
      <c r="J6142" s="329" t="str">
        <f ca="1">IFERROR(VLOOKUP(ROWS($J$2:J6142),$A$2:$B$7000,2,0),"")</f>
        <v>ERK-4425AXS</v>
      </c>
    </row>
    <row r="6143" spans="1:10">
      <c r="A6143" s="330">
        <f ca="1">IF(ISNUMBER(SEARCH($L$2,[1]Database!$A6143)),MAX($A$1:A6142)+1,0)</f>
        <v>6138</v>
      </c>
      <c r="B6143" s="625" t="str">
        <f>[1]Database!$A6143</f>
        <v>AXS-16</v>
      </c>
      <c r="J6143" s="329" t="str">
        <f ca="1">IFERROR(VLOOKUP(ROWS($J$2:J6143),$A$2:$B$7000,2,0),"")</f>
        <v>MRK-4026AXS-Z4</v>
      </c>
    </row>
    <row r="6144" spans="1:10">
      <c r="A6144" s="330">
        <f ca="1">IF(ISNUMBER(SEARCH($L$2,[1]Database!$A6144)),MAX($A$1:A6143)+1,0)</f>
        <v>6139</v>
      </c>
      <c r="B6144" s="625" t="str">
        <f>[1]Database!$A6144</f>
        <v>MRK-4426AXS-Z4</v>
      </c>
      <c r="J6144" s="329" t="str">
        <f ca="1">IFERROR(VLOOKUP(ROWS($J$2:J6144),$A$2:$B$7000,2,0),"")</f>
        <v>MRK-4026AXS</v>
      </c>
    </row>
    <row r="6145" spans="1:10">
      <c r="A6145" s="330">
        <f ca="1">IF(ISNUMBER(SEARCH($L$2,[1]Database!$A6145)),MAX($A$1:A6144)+1,0)</f>
        <v>6140</v>
      </c>
      <c r="B6145" s="625" t="str">
        <f>[1]Database!$A6145</f>
        <v>MRK-4426AXS</v>
      </c>
      <c r="J6145" s="329" t="str">
        <f ca="1">IFERROR(VLOOKUP(ROWS($J$2:J6145),$A$2:$B$7000,2,0),"")</f>
        <v>MRK-3726AXS-Z4</v>
      </c>
    </row>
    <row r="6146" spans="1:10">
      <c r="A6146" s="330">
        <f ca="1">IF(ISNUMBER(SEARCH($L$2,[1]Database!$A6146)),MAX($A$1:A6145)+1,0)</f>
        <v>6141</v>
      </c>
      <c r="B6146" s="625" t="str">
        <f>[1]Database!$A6146</f>
        <v>ERK-4425AXS</v>
      </c>
      <c r="J6146" s="329" t="str">
        <f ca="1">IFERROR(VLOOKUP(ROWS($J$2:J6146),$A$2:$B$7000,2,0),"")</f>
        <v>MRK-3726AXS</v>
      </c>
    </row>
    <row r="6147" spans="1:10">
      <c r="A6147" s="330">
        <f ca="1">IF(ISNUMBER(SEARCH($L$2,[1]Database!$A6147)),MAX($A$1:A6146)+1,0)</f>
        <v>6142</v>
      </c>
      <c r="B6147" s="625" t="str">
        <f>[1]Database!$A6147</f>
        <v>MRK-4026AXS-Z4</v>
      </c>
      <c r="J6147" s="329" t="str">
        <f ca="1">IFERROR(VLOOKUP(ROWS($J$2:J6147),$A$2:$B$7000,2,0),"")</f>
        <v>ERK-3525AXS</v>
      </c>
    </row>
    <row r="6148" spans="1:10">
      <c r="A6148" s="330">
        <f ca="1">IF(ISNUMBER(SEARCH($L$2,[1]Database!$A6148)),MAX($A$1:A6147)+1,0)</f>
        <v>6143</v>
      </c>
      <c r="B6148" s="625" t="str">
        <f>[1]Database!$A6148</f>
        <v>MRK-4026AXS</v>
      </c>
      <c r="J6148" s="329" t="str">
        <f ca="1">IFERROR(VLOOKUP(ROWS($J$2:J6148),$A$2:$B$7000,2,0),"")</f>
        <v>AXS-15</v>
      </c>
    </row>
    <row r="6149" spans="1:10">
      <c r="A6149" s="330">
        <f ca="1">IF(ISNUMBER(SEARCH($L$2,[1]Database!$A6149)),MAX($A$1:A6148)+1,0)</f>
        <v>6144</v>
      </c>
      <c r="B6149" s="625" t="str">
        <f>[1]Database!$A6149</f>
        <v>MRK-3726AXS-Z4</v>
      </c>
      <c r="J6149" s="329" t="str">
        <f ca="1">IFERROR(VLOOKUP(ROWS($J$2:J6149),$A$2:$B$7000,2,0),"")</f>
        <v>WRK-44SA-27AXS</v>
      </c>
    </row>
    <row r="6150" spans="1:10">
      <c r="A6150" s="330">
        <f ca="1">IF(ISNUMBER(SEARCH($L$2,[1]Database!$A6150)),MAX($A$1:A6149)+1,0)</f>
        <v>6145</v>
      </c>
      <c r="B6150" s="625" t="str">
        <f>[1]Database!$A6150</f>
        <v>MRK-3726AXS</v>
      </c>
      <c r="J6150" s="329" t="str">
        <f ca="1">IFERROR(VLOOKUP(ROWS($J$2:J6150),$A$2:$B$7000,2,0),"")</f>
        <v>IEC-6X20-RED</v>
      </c>
    </row>
    <row r="6151" spans="1:10">
      <c r="A6151" s="330">
        <f ca="1">IF(ISNUMBER(SEARCH($L$2,[1]Database!$A6151)),MAX($A$1:A6150)+1,0)</f>
        <v>6146</v>
      </c>
      <c r="B6151" s="625" t="str">
        <f>[1]Database!$A6151</f>
        <v>ERK-3525AXS</v>
      </c>
      <c r="J6151" s="329" t="str">
        <f ca="1">IFERROR(VLOOKUP(ROWS($J$2:J6151),$A$2:$B$7000,2,0),"")</f>
        <v>IEC-6X20</v>
      </c>
    </row>
    <row r="6152" spans="1:10">
      <c r="A6152" s="330">
        <f ca="1">IF(ISNUMBER(SEARCH($L$2,[1]Database!$A6152)),MAX($A$1:A6151)+1,0)</f>
        <v>6147</v>
      </c>
      <c r="B6152" s="625" t="str">
        <f>[1]Database!$A6152</f>
        <v>AXS-15</v>
      </c>
      <c r="J6152" s="329" t="str">
        <f ca="1">IFERROR(VLOOKUP(ROWS($J$2:J6152),$A$2:$B$7000,2,0),"")</f>
        <v>IEC-48X20-RED</v>
      </c>
    </row>
    <row r="6153" spans="1:10">
      <c r="A6153" s="330">
        <f ca="1">IF(ISNUMBER(SEARCH($L$2,[1]Database!$A6153)),MAX($A$1:A6152)+1,0)</f>
        <v>6148</v>
      </c>
      <c r="B6153" s="625" t="str">
        <f>[1]Database!$A6153</f>
        <v>WRK-44SA-27AXS</v>
      </c>
      <c r="J6153" s="329" t="str">
        <f ca="1">IFERROR(VLOOKUP(ROWS($J$2:J6153),$A$2:$B$7000,2,0),"")</f>
        <v>IEC-48X20</v>
      </c>
    </row>
    <row r="6154" spans="1:10">
      <c r="A6154" s="330">
        <f ca="1">IF(ISNUMBER(SEARCH($L$2,[1]Database!$A6154)),MAX($A$1:A6153)+1,0)</f>
        <v>6149</v>
      </c>
      <c r="B6154" s="625" t="str">
        <f>[1]Database!$A6154</f>
        <v>IEC-6X20-RED</v>
      </c>
      <c r="J6154" s="329" t="str">
        <f ca="1">IFERROR(VLOOKUP(ROWS($J$2:J6154),$A$2:$B$7000,2,0),"")</f>
        <v>IEC-36X20-RED</v>
      </c>
    </row>
    <row r="6155" spans="1:10">
      <c r="A6155" s="330">
        <f ca="1">IF(ISNUMBER(SEARCH($L$2,[1]Database!$A6155)),MAX($A$1:A6154)+1,0)</f>
        <v>6150</v>
      </c>
      <c r="B6155" s="625" t="str">
        <f>[1]Database!$A6155</f>
        <v>IEC-6X20</v>
      </c>
      <c r="J6155" s="329" t="str">
        <f ca="1">IFERROR(VLOOKUP(ROWS($J$2:J6155),$A$2:$B$7000,2,0),"")</f>
        <v>IEC-36X20</v>
      </c>
    </row>
    <row r="6156" spans="1:10">
      <c r="A6156" s="330">
        <f ca="1">IF(ISNUMBER(SEARCH($L$2,[1]Database!$A6156)),MAX($A$1:A6155)+1,0)</f>
        <v>6151</v>
      </c>
      <c r="B6156" s="625" t="str">
        <f>[1]Database!$A6156</f>
        <v>IEC-48X20-RED</v>
      </c>
      <c r="J6156" s="329" t="str">
        <f ca="1">IFERROR(VLOOKUP(ROWS($J$2:J6156),$A$2:$B$7000,2,0),"")</f>
        <v>IEC-24X20-RED</v>
      </c>
    </row>
    <row r="6157" spans="1:10">
      <c r="A6157" s="330">
        <f ca="1">IF(ISNUMBER(SEARCH($L$2,[1]Database!$A6157)),MAX($A$1:A6156)+1,0)</f>
        <v>6152</v>
      </c>
      <c r="B6157" s="625" t="str">
        <f>[1]Database!$A6157</f>
        <v>IEC-48X20</v>
      </c>
      <c r="J6157" s="329" t="str">
        <f ca="1">IFERROR(VLOOKUP(ROWS($J$2:J6157),$A$2:$B$7000,2,0),"")</f>
        <v>IEC-24X20</v>
      </c>
    </row>
    <row r="6158" spans="1:10">
      <c r="A6158" s="330">
        <f ca="1">IF(ISNUMBER(SEARCH($L$2,[1]Database!$A6158)),MAX($A$1:A6157)+1,0)</f>
        <v>6153</v>
      </c>
      <c r="B6158" s="625" t="str">
        <f>[1]Database!$A6158</f>
        <v>IEC-36X20-RED</v>
      </c>
      <c r="J6158" s="329" t="str">
        <f ca="1">IFERROR(VLOOKUP(ROWS($J$2:J6158),$A$2:$B$7000,2,0),"")</f>
        <v>IEC-18X20-RED</v>
      </c>
    </row>
    <row r="6159" spans="1:10">
      <c r="A6159" s="330">
        <f ca="1">IF(ISNUMBER(SEARCH($L$2,[1]Database!$A6159)),MAX($A$1:A6158)+1,0)</f>
        <v>6154</v>
      </c>
      <c r="B6159" s="625" t="str">
        <f>[1]Database!$A6159</f>
        <v>IEC-36X20</v>
      </c>
      <c r="J6159" s="329" t="str">
        <f ca="1">IFERROR(VLOOKUP(ROWS($J$2:J6159),$A$2:$B$7000,2,0),"")</f>
        <v>IEC-18X20</v>
      </c>
    </row>
    <row r="6160" spans="1:10">
      <c r="A6160" s="330">
        <f ca="1">IF(ISNUMBER(SEARCH($L$2,[1]Database!$A6160)),MAX($A$1:A6159)+1,0)</f>
        <v>6155</v>
      </c>
      <c r="B6160" s="625" t="str">
        <f>[1]Database!$A6160</f>
        <v>IEC-24X20-RED</v>
      </c>
      <c r="J6160" s="329" t="str">
        <f ca="1">IFERROR(VLOOKUP(ROWS($J$2:J6160),$A$2:$B$7000,2,0),"")</f>
        <v>IEC-12X20-RED</v>
      </c>
    </row>
    <row r="6161" spans="1:10">
      <c r="A6161" s="330">
        <f ca="1">IF(ISNUMBER(SEARCH($L$2,[1]Database!$A6161)),MAX($A$1:A6160)+1,0)</f>
        <v>6156</v>
      </c>
      <c r="B6161" s="625" t="str">
        <f>[1]Database!$A6161</f>
        <v>IEC-24X20</v>
      </c>
      <c r="J6161" s="329" t="str">
        <f ca="1">IFERROR(VLOOKUP(ROWS($J$2:J6161),$A$2:$B$7000,2,0),"")</f>
        <v>IEC-12X20</v>
      </c>
    </row>
    <row r="6162" spans="1:10">
      <c r="A6162" s="330">
        <f ca="1">IF(ISNUMBER(SEARCH($L$2,[1]Database!$A6162)),MAX($A$1:A6161)+1,0)</f>
        <v>6157</v>
      </c>
      <c r="B6162" s="625" t="str">
        <f>[1]Database!$A6162</f>
        <v>IEC-18X20-RED</v>
      </c>
      <c r="J6162" s="329" t="str">
        <f ca="1">IFERROR(VLOOKUP(ROWS($J$2:J6162),$A$2:$B$7000,2,0),"")</f>
        <v>PDT-2020C-RN</v>
      </c>
    </row>
    <row r="6163" spans="1:10">
      <c r="A6163" s="330">
        <f ca="1">IF(ISNUMBER(SEARCH($L$2,[1]Database!$A6163)),MAX($A$1:A6162)+1,0)</f>
        <v>6158</v>
      </c>
      <c r="B6163" s="625" t="str">
        <f>[1]Database!$A6163</f>
        <v>IEC-18X20</v>
      </c>
      <c r="J6163" s="329" t="str">
        <f ca="1">IFERROR(VLOOKUP(ROWS($J$2:J6163),$A$2:$B$7000,2,0),"")</f>
        <v>PDT-2020TL-M-NS</v>
      </c>
    </row>
    <row r="6164" spans="1:10">
      <c r="A6164" s="330">
        <f ca="1">IF(ISNUMBER(SEARCH($L$2,[1]Database!$A6164)),MAX($A$1:A6163)+1,0)</f>
        <v>6159</v>
      </c>
      <c r="B6164" s="625" t="str">
        <f>[1]Database!$A6164</f>
        <v>IEC-12X20-RED</v>
      </c>
      <c r="J6164" s="329" t="str">
        <f ca="1">IFERROR(VLOOKUP(ROWS($J$2:J6164),$A$2:$B$7000,2,0),"")</f>
        <v>PDT-2020C-M-NS</v>
      </c>
    </row>
    <row r="6165" spans="1:10">
      <c r="A6165" s="330">
        <f ca="1">IF(ISNUMBER(SEARCH($L$2,[1]Database!$A6165)),MAX($A$1:A6164)+1,0)</f>
        <v>6160</v>
      </c>
      <c r="B6165" s="625" t="str">
        <f>[1]Database!$A6165</f>
        <v>IEC-12X20</v>
      </c>
      <c r="J6165" s="329" t="str">
        <f ca="1">IFERROR(VLOOKUP(ROWS($J$2:J6165),$A$2:$B$7000,2,0),"")</f>
        <v>PDT-2015C-RN</v>
      </c>
    </row>
    <row r="6166" spans="1:10">
      <c r="A6166" s="330">
        <f ca="1">IF(ISNUMBER(SEARCH($L$2,[1]Database!$A6166)),MAX($A$1:A6165)+1,0)</f>
        <v>6161</v>
      </c>
      <c r="B6166" s="625" t="str">
        <f>[1]Database!$A6166</f>
        <v>PDT-2020C-RN</v>
      </c>
      <c r="J6166" s="329" t="str">
        <f ca="1">IFERROR(VLOOKUP(ROWS($J$2:J6166),$A$2:$B$7000,2,0),"")</f>
        <v>PD-2015R-NS</v>
      </c>
    </row>
    <row r="6167" spans="1:10">
      <c r="A6167" s="330">
        <f ca="1">IF(ISNUMBER(SEARCH($L$2,[1]Database!$A6167)),MAX($A$1:A6166)+1,0)</f>
        <v>6162</v>
      </c>
      <c r="B6167" s="625" t="str">
        <f>[1]Database!$A6167</f>
        <v>PDT-2020TL-M-NS</v>
      </c>
      <c r="J6167" s="329" t="str">
        <f ca="1">IFERROR(VLOOKUP(ROWS($J$2:J6167),$A$2:$B$7000,2,0),"")</f>
        <v>PDT-2015C-M-NS</v>
      </c>
    </row>
    <row r="6168" spans="1:10">
      <c r="A6168" s="330">
        <f ca="1">IF(ISNUMBER(SEARCH($L$2,[1]Database!$A6168)),MAX($A$1:A6167)+1,0)</f>
        <v>6163</v>
      </c>
      <c r="B6168" s="625" t="str">
        <f>[1]Database!$A6168</f>
        <v>PDT-2020C-M-NS</v>
      </c>
      <c r="J6168" s="329" t="str">
        <f ca="1">IFERROR(VLOOKUP(ROWS($J$2:J6168),$A$2:$B$7000,2,0),"")</f>
        <v>PCD-2-3-8SC</v>
      </c>
    </row>
    <row r="6169" spans="1:10">
      <c r="A6169" s="330">
        <f ca="1">IF(ISNUMBER(SEARCH($L$2,[1]Database!$A6169)),MAX($A$1:A6168)+1,0)</f>
        <v>6164</v>
      </c>
      <c r="B6169" s="625" t="str">
        <f>[1]Database!$A6169</f>
        <v>PDT-2015C-RN</v>
      </c>
      <c r="J6169" s="329" t="str">
        <f ca="1">IFERROR(VLOOKUP(ROWS($J$2:J6169),$A$2:$B$7000,2,0),"")</f>
        <v>PCD-2-3-51SC</v>
      </c>
    </row>
    <row r="6170" spans="1:10">
      <c r="A6170" s="330">
        <f ca="1">IF(ISNUMBER(SEARCH($L$2,[1]Database!$A6170)),MAX($A$1:A6169)+1,0)</f>
        <v>6165</v>
      </c>
      <c r="B6170" s="625" t="str">
        <f>[1]Database!$A6170</f>
        <v>PD-2015R-NS</v>
      </c>
      <c r="J6170" s="329" t="str">
        <f ca="1">IFERROR(VLOOKUP(ROWS($J$2:J6170),$A$2:$B$7000,2,0),"")</f>
        <v>PCD-2-3-45SC</v>
      </c>
    </row>
    <row r="6171" spans="1:10">
      <c r="A6171" s="330">
        <f ca="1">IF(ISNUMBER(SEARCH($L$2,[1]Database!$A6171)),MAX($A$1:A6170)+1,0)</f>
        <v>6166</v>
      </c>
      <c r="B6171" s="625" t="str">
        <f>[1]Database!$A6171</f>
        <v>PDT-2015C-M-NS</v>
      </c>
      <c r="J6171" s="329" t="str">
        <f ca="1">IFERROR(VLOOKUP(ROWS($J$2:J6171),$A$2:$B$7000,2,0),"")</f>
        <v>PCD-2-3-38SC</v>
      </c>
    </row>
    <row r="6172" spans="1:10">
      <c r="A6172" s="330">
        <f ca="1">IF(ISNUMBER(SEARCH($L$2,[1]Database!$A6172)),MAX($A$1:A6171)+1,0)</f>
        <v>6167</v>
      </c>
      <c r="B6172" s="625" t="str">
        <f>[1]Database!$A6172</f>
        <v>PCD-2-3-8SC</v>
      </c>
      <c r="J6172" s="329" t="str">
        <f ca="1">IFERROR(VLOOKUP(ROWS($J$2:J6172),$A$2:$B$7000,2,0),"")</f>
        <v>PCD-2-3-30SC</v>
      </c>
    </row>
    <row r="6173" spans="1:10">
      <c r="A6173" s="330">
        <f ca="1">IF(ISNUMBER(SEARCH($L$2,[1]Database!$A6173)),MAX($A$1:A6172)+1,0)</f>
        <v>6168</v>
      </c>
      <c r="B6173" s="625" t="str">
        <f>[1]Database!$A6173</f>
        <v>PCD-2-3-51SC</v>
      </c>
      <c r="J6173" s="329" t="str">
        <f ca="1">IFERROR(VLOOKUP(ROWS($J$2:J6173),$A$2:$B$7000,2,0),"")</f>
        <v>PCD-2-3-25SC</v>
      </c>
    </row>
    <row r="6174" spans="1:10">
      <c r="A6174" s="330">
        <f ca="1">IF(ISNUMBER(SEARCH($L$2,[1]Database!$A6174)),MAX($A$1:A6173)+1,0)</f>
        <v>6169</v>
      </c>
      <c r="B6174" s="625" t="str">
        <f>[1]Database!$A6174</f>
        <v>PCD-2-3-45SC</v>
      </c>
      <c r="J6174" s="329" t="str">
        <f ca="1">IFERROR(VLOOKUP(ROWS($J$2:J6174),$A$2:$B$7000,2,0),"")</f>
        <v>PCD-2-3-20SC</v>
      </c>
    </row>
    <row r="6175" spans="1:10">
      <c r="A6175" s="330">
        <f ca="1">IF(ISNUMBER(SEARCH($L$2,[1]Database!$A6175)),MAX($A$1:A6174)+1,0)</f>
        <v>6170</v>
      </c>
      <c r="B6175" s="625" t="str">
        <f>[1]Database!$A6175</f>
        <v>PCD-2-3-38SC</v>
      </c>
      <c r="J6175" s="329" t="str">
        <f ca="1">IFERROR(VLOOKUP(ROWS($J$2:J6175),$A$2:$B$7000,2,0),"")</f>
        <v>PCD-2-3-15SC</v>
      </c>
    </row>
    <row r="6176" spans="1:10">
      <c r="A6176" s="330">
        <f ca="1">IF(ISNUMBER(SEARCH($L$2,[1]Database!$A6176)),MAX($A$1:A6175)+1,0)</f>
        <v>6171</v>
      </c>
      <c r="B6176" s="625" t="str">
        <f>[1]Database!$A6176</f>
        <v>PCD-2-3-30SC</v>
      </c>
      <c r="J6176" s="329" t="str">
        <f ca="1">IFERROR(VLOOKUP(ROWS($J$2:J6176),$A$2:$B$7000,2,0),"")</f>
        <v>PCD-2-3-12SC</v>
      </c>
    </row>
    <row r="6177" spans="1:10">
      <c r="A6177" s="330">
        <f ca="1">IF(ISNUMBER(SEARCH($L$2,[1]Database!$A6177)),MAX($A$1:A6176)+1,0)</f>
        <v>6172</v>
      </c>
      <c r="B6177" s="625" t="str">
        <f>[1]Database!$A6177</f>
        <v>PCD-2-3-25SC</v>
      </c>
      <c r="J6177" s="329" t="str">
        <f ca="1">IFERROR(VLOOKUP(ROWS($J$2:J6177),$A$2:$B$7000,2,0),"")</f>
        <v>LACE-13P</v>
      </c>
    </row>
    <row r="6178" spans="1:10">
      <c r="A6178" s="330">
        <f ca="1">IF(ISNUMBER(SEARCH($L$2,[1]Database!$A6178)),MAX($A$1:A6177)+1,0)</f>
        <v>6173</v>
      </c>
      <c r="B6178" s="625" t="str">
        <f>[1]Database!$A6178</f>
        <v>PCD-2-3-20SC</v>
      </c>
      <c r="J6178" s="329" t="str">
        <f ca="1">IFERROR(VLOOKUP(ROWS($J$2:J6178),$A$2:$B$7000,2,0),"")</f>
        <v>CWR-12-36VD4</v>
      </c>
    </row>
    <row r="6179" spans="1:10">
      <c r="A6179" s="330">
        <f ca="1">IF(ISNUMBER(SEARCH($L$2,[1]Database!$A6179)),MAX($A$1:A6178)+1,0)</f>
        <v>6174</v>
      </c>
      <c r="B6179" s="625" t="str">
        <f>[1]Database!$A6179</f>
        <v>PCD-2-3-15SC</v>
      </c>
      <c r="J6179" s="329" t="str">
        <f ca="1">IFERROR(VLOOKUP(ROWS($J$2:J6179),$A$2:$B$7000,2,0),"")</f>
        <v>CWR-12-32VD</v>
      </c>
    </row>
    <row r="6180" spans="1:10">
      <c r="A6180" s="330">
        <f ca="1">IF(ISNUMBER(SEARCH($L$2,[1]Database!$A6180)),MAX($A$1:A6179)+1,0)</f>
        <v>6175</v>
      </c>
      <c r="B6180" s="625" t="str">
        <f>[1]Database!$A6180</f>
        <v>PCD-2-3-12SC</v>
      </c>
      <c r="J6180" s="329" t="str">
        <f ca="1">IFERROR(VLOOKUP(ROWS($J$2:J6180),$A$2:$B$7000,2,0),"")</f>
        <v>CWR-12-30VD4</v>
      </c>
    </row>
    <row r="6181" spans="1:10">
      <c r="A6181" s="330">
        <f ca="1">IF(ISNUMBER(SEARCH($L$2,[1]Database!$A6181)),MAX($A$1:A6180)+1,0)</f>
        <v>6176</v>
      </c>
      <c r="B6181" s="625" t="str">
        <f>[1]Database!$A6181</f>
        <v>LACE-13P</v>
      </c>
      <c r="J6181" s="329" t="str">
        <f ca="1">IFERROR(VLOOKUP(ROWS($J$2:J6181),$A$2:$B$7000,2,0),"")</f>
        <v>CWR-12-26VD4</v>
      </c>
    </row>
    <row r="6182" spans="1:10">
      <c r="A6182" s="330">
        <f ca="1">IF(ISNUMBER(SEARCH($L$2,[1]Database!$A6182)),MAX($A$1:A6181)+1,0)</f>
        <v>6177</v>
      </c>
      <c r="B6182" s="625" t="str">
        <f>[1]Database!$A6182</f>
        <v>CWR-12-36VD4</v>
      </c>
      <c r="J6182" s="329" t="str">
        <f ca="1">IFERROR(VLOOKUP(ROWS($J$2:J6182),$A$2:$B$7000,2,0),"")</f>
        <v>CWR-12-21VD4</v>
      </c>
    </row>
    <row r="6183" spans="1:10">
      <c r="A6183" s="330">
        <f ca="1">IF(ISNUMBER(SEARCH($L$2,[1]Database!$A6183)),MAX($A$1:A6182)+1,0)</f>
        <v>6178</v>
      </c>
      <c r="B6183" s="625" t="str">
        <f>[1]Database!$A6183</f>
        <v>CWR-12-32VD</v>
      </c>
      <c r="J6183" s="329" t="str">
        <f ca="1">IFERROR(VLOOKUP(ROWS($J$2:J6183),$A$2:$B$7000,2,0),"")</f>
        <v>CWR-12-36SD4</v>
      </c>
    </row>
    <row r="6184" spans="1:10">
      <c r="A6184" s="330">
        <f ca="1">IF(ISNUMBER(SEARCH($L$2,[1]Database!$A6184)),MAX($A$1:A6183)+1,0)</f>
        <v>6179</v>
      </c>
      <c r="B6184" s="625" t="str">
        <f>[1]Database!$A6184</f>
        <v>CWR-12-30VD4</v>
      </c>
      <c r="J6184" s="329" t="str">
        <f ca="1">IFERROR(VLOOKUP(ROWS($J$2:J6184),$A$2:$B$7000,2,0),"")</f>
        <v>CWR-12-32SD</v>
      </c>
    </row>
    <row r="6185" spans="1:10">
      <c r="A6185" s="330">
        <f ca="1">IF(ISNUMBER(SEARCH($L$2,[1]Database!$A6185)),MAX($A$1:A6184)+1,0)</f>
        <v>6180</v>
      </c>
      <c r="B6185" s="625" t="str">
        <f>[1]Database!$A6185</f>
        <v>CWR-12-26VD4</v>
      </c>
      <c r="J6185" s="329" t="str">
        <f ca="1">IFERROR(VLOOKUP(ROWS($J$2:J6185),$A$2:$B$7000,2,0),"")</f>
        <v>CWR-12-30SD4</v>
      </c>
    </row>
    <row r="6186" spans="1:10">
      <c r="A6186" s="330">
        <f ca="1">IF(ISNUMBER(SEARCH($L$2,[1]Database!$A6186)),MAX($A$1:A6185)+1,0)</f>
        <v>6181</v>
      </c>
      <c r="B6186" s="625" t="str">
        <f>[1]Database!$A6186</f>
        <v>CWR-12-21VD4</v>
      </c>
      <c r="J6186" s="329" t="str">
        <f ca="1">IFERROR(VLOOKUP(ROWS($J$2:J6186),$A$2:$B$7000,2,0),"")</f>
        <v>CWR-12-26SD4</v>
      </c>
    </row>
    <row r="6187" spans="1:10">
      <c r="A6187" s="330">
        <f ca="1">IF(ISNUMBER(SEARCH($L$2,[1]Database!$A6187)),MAX($A$1:A6186)+1,0)</f>
        <v>6182</v>
      </c>
      <c r="B6187" s="625" t="str">
        <f>[1]Database!$A6187</f>
        <v>CWR-12-36SD4</v>
      </c>
      <c r="J6187" s="329" t="str">
        <f ca="1">IFERROR(VLOOKUP(ROWS($J$2:J6187),$A$2:$B$7000,2,0),"")</f>
        <v>CWR-12-21SD4</v>
      </c>
    </row>
    <row r="6188" spans="1:10">
      <c r="A6188" s="330">
        <f ca="1">IF(ISNUMBER(SEARCH($L$2,[1]Database!$A6188)),MAX($A$1:A6187)+1,0)</f>
        <v>6183</v>
      </c>
      <c r="B6188" s="625" t="str">
        <f>[1]Database!$A6188</f>
        <v>CWR-12-32SD</v>
      </c>
      <c r="J6188" s="329" t="str">
        <f ca="1">IFERROR(VLOOKUP(ROWS($J$2:J6188),$A$2:$B$7000,2,0),"")</f>
        <v>CWR-12-36PD4</v>
      </c>
    </row>
    <row r="6189" spans="1:10">
      <c r="A6189" s="330">
        <f ca="1">IF(ISNUMBER(SEARCH($L$2,[1]Database!$A6189)),MAX($A$1:A6188)+1,0)</f>
        <v>6184</v>
      </c>
      <c r="B6189" s="625" t="str">
        <f>[1]Database!$A6189</f>
        <v>CWR-12-30SD4</v>
      </c>
      <c r="J6189" s="329" t="str">
        <f ca="1">IFERROR(VLOOKUP(ROWS($J$2:J6189),$A$2:$B$7000,2,0),"")</f>
        <v>CWR-12-32PD</v>
      </c>
    </row>
    <row r="6190" spans="1:10">
      <c r="A6190" s="330">
        <f ca="1">IF(ISNUMBER(SEARCH($L$2,[1]Database!$A6190)),MAX($A$1:A6189)+1,0)</f>
        <v>6185</v>
      </c>
      <c r="B6190" s="625" t="str">
        <f>[1]Database!$A6190</f>
        <v>CWR-12-26SD4</v>
      </c>
      <c r="J6190" s="329" t="str">
        <f ca="1">IFERROR(VLOOKUP(ROWS($J$2:J6190),$A$2:$B$7000,2,0),"")</f>
        <v>CWR-12-26VD</v>
      </c>
    </row>
    <row r="6191" spans="1:10">
      <c r="A6191" s="330">
        <f ca="1">IF(ISNUMBER(SEARCH($L$2,[1]Database!$A6191)),MAX($A$1:A6190)+1,0)</f>
        <v>6186</v>
      </c>
      <c r="B6191" s="625" t="str">
        <f>[1]Database!$A6191</f>
        <v>CWR-12-21SD4</v>
      </c>
      <c r="J6191" s="329" t="str">
        <f ca="1">IFERROR(VLOOKUP(ROWS($J$2:J6191),$A$2:$B$7000,2,0),"")</f>
        <v>CWR-12-22VD</v>
      </c>
    </row>
    <row r="6192" spans="1:10">
      <c r="A6192" s="330">
        <f ca="1">IF(ISNUMBER(SEARCH($L$2,[1]Database!$A6192)),MAX($A$1:A6191)+1,0)</f>
        <v>6187</v>
      </c>
      <c r="B6192" s="625" t="str">
        <f>[1]Database!$A6192</f>
        <v>CWR-12-36PD4</v>
      </c>
      <c r="J6192" s="329" t="str">
        <f ca="1">IFERROR(VLOOKUP(ROWS($J$2:J6192),$A$2:$B$7000,2,0),"")</f>
        <v>CWR-12-17VD</v>
      </c>
    </row>
    <row r="6193" spans="1:10">
      <c r="A6193" s="330">
        <f ca="1">IF(ISNUMBER(SEARCH($L$2,[1]Database!$A6193)),MAX($A$1:A6192)+1,0)</f>
        <v>6188</v>
      </c>
      <c r="B6193" s="625" t="str">
        <f>[1]Database!$A6193</f>
        <v>CWR-12-32PD</v>
      </c>
      <c r="J6193" s="329" t="str">
        <f ca="1">IFERROR(VLOOKUP(ROWS($J$2:J6193),$A$2:$B$7000,2,0),"")</f>
        <v>CWR-12-26SD</v>
      </c>
    </row>
    <row r="6194" spans="1:10">
      <c r="A6194" s="330">
        <f ca="1">IF(ISNUMBER(SEARCH($L$2,[1]Database!$A6194)),MAX($A$1:A6193)+1,0)</f>
        <v>6189</v>
      </c>
      <c r="B6194" s="625" t="str">
        <f>[1]Database!$A6194</f>
        <v>CWR-12-26VD</v>
      </c>
      <c r="J6194" s="329" t="str">
        <f ca="1">IFERROR(VLOOKUP(ROWS($J$2:J6194),$A$2:$B$7000,2,0),"")</f>
        <v>CWR-12-22SD</v>
      </c>
    </row>
    <row r="6195" spans="1:10">
      <c r="A6195" s="330">
        <f ca="1">IF(ISNUMBER(SEARCH($L$2,[1]Database!$A6195)),MAX($A$1:A6194)+1,0)</f>
        <v>6190</v>
      </c>
      <c r="B6195" s="625" t="str">
        <f>[1]Database!$A6195</f>
        <v>CWR-12-22VD</v>
      </c>
      <c r="J6195" s="329" t="str">
        <f ca="1">IFERROR(VLOOKUP(ROWS($J$2:J6195),$A$2:$B$7000,2,0),"")</f>
        <v>CWR-12-17SD</v>
      </c>
    </row>
    <row r="6196" spans="1:10">
      <c r="A6196" s="330">
        <f ca="1">IF(ISNUMBER(SEARCH($L$2,[1]Database!$A6196)),MAX($A$1:A6195)+1,0)</f>
        <v>6191</v>
      </c>
      <c r="B6196" s="625" t="str">
        <f>[1]Database!$A6196</f>
        <v>CWR-12-17VD</v>
      </c>
      <c r="J6196" s="329" t="str">
        <f ca="1">IFERROR(VLOOKUP(ROWS($J$2:J6196),$A$2:$B$7000,2,0),"")</f>
        <v>CWR-12-21PD4</v>
      </c>
    </row>
    <row r="6197" spans="1:10">
      <c r="A6197" s="330">
        <f ca="1">IF(ISNUMBER(SEARCH($L$2,[1]Database!$A6197)),MAX($A$1:A6196)+1,0)</f>
        <v>6192</v>
      </c>
      <c r="B6197" s="625" t="str">
        <f>[1]Database!$A6197</f>
        <v>CWR-12-26SD</v>
      </c>
      <c r="J6197" s="329" t="str">
        <f ca="1">IFERROR(VLOOKUP(ROWS($J$2:J6197),$A$2:$B$7000,2,0),"")</f>
        <v>CWR-12-17PD</v>
      </c>
    </row>
    <row r="6198" spans="1:10">
      <c r="A6198" s="330">
        <f ca="1">IF(ISNUMBER(SEARCH($L$2,[1]Database!$A6198)),MAX($A$1:A6197)+1,0)</f>
        <v>6193</v>
      </c>
      <c r="B6198" s="625" t="str">
        <f>[1]Database!$A6198</f>
        <v>CWR-12-22SD</v>
      </c>
      <c r="J6198" s="329" t="str">
        <f ca="1">IFERROR(VLOOKUP(ROWS($J$2:J6198),$A$2:$B$7000,2,0),"")</f>
        <v>CWR-12-30PD4</v>
      </c>
    </row>
    <row r="6199" spans="1:10">
      <c r="A6199" s="330">
        <f ca="1">IF(ISNUMBER(SEARCH($L$2,[1]Database!$A6199)),MAX($A$1:A6198)+1,0)</f>
        <v>6194</v>
      </c>
      <c r="B6199" s="625" t="str">
        <f>[1]Database!$A6199</f>
        <v>CWR-12-17SD</v>
      </c>
      <c r="J6199" s="329" t="str">
        <f ca="1">IFERROR(VLOOKUP(ROWS($J$2:J6199),$A$2:$B$7000,2,0),"")</f>
        <v>CWR-12-26PD4</v>
      </c>
    </row>
    <row r="6200" spans="1:10">
      <c r="A6200" s="330">
        <f ca="1">IF(ISNUMBER(SEARCH($L$2,[1]Database!$A6200)),MAX($A$1:A6199)+1,0)</f>
        <v>6195</v>
      </c>
      <c r="B6200" s="625" t="str">
        <f>[1]Database!$A6200</f>
        <v>CWR-12-21PD4</v>
      </c>
      <c r="J6200" s="329" t="str">
        <f ca="1">IFERROR(VLOOKUP(ROWS($J$2:J6200),$A$2:$B$7000,2,0),"")</f>
        <v>CWR-12-26PD</v>
      </c>
    </row>
    <row r="6201" spans="1:10">
      <c r="A6201" s="330">
        <f ca="1">IF(ISNUMBER(SEARCH($L$2,[1]Database!$A6201)),MAX($A$1:A6200)+1,0)</f>
        <v>6196</v>
      </c>
      <c r="B6201" s="625" t="str">
        <f>[1]Database!$A6201</f>
        <v>CWR-12-17PD</v>
      </c>
      <c r="J6201" s="329" t="str">
        <f ca="1">IFERROR(VLOOKUP(ROWS($J$2:J6201),$A$2:$B$7000,2,0),"")</f>
        <v>CWR-12-22PD</v>
      </c>
    </row>
    <row r="6202" spans="1:10">
      <c r="A6202" s="330">
        <f ca="1">IF(ISNUMBER(SEARCH($L$2,[1]Database!$A6202)),MAX($A$1:A6201)+1,0)</f>
        <v>6197</v>
      </c>
      <c r="B6202" s="625" t="str">
        <f>[1]Database!$A6202</f>
        <v>CWR-12-30PD4</v>
      </c>
      <c r="J6202" s="329" t="str">
        <f ca="1">IFERROR(VLOOKUP(ROWS($J$2:J6202),$A$2:$B$7000,2,0),"")</f>
        <v>828TCAL</v>
      </c>
    </row>
    <row r="6203" spans="1:10">
      <c r="A6203" s="330">
        <f ca="1">IF(ISNUMBER(SEARCH($L$2,[1]Database!$A6203)),MAX($A$1:A6202)+1,0)</f>
        <v>6198</v>
      </c>
      <c r="B6203" s="625" t="str">
        <f>[1]Database!$A6203</f>
        <v>CWR-12-26PD4</v>
      </c>
      <c r="J6203" s="329" t="str">
        <f ca="1">IFERROR(VLOOKUP(ROWS($J$2:J6203),$A$2:$B$7000,2,0),"")</f>
        <v>22CHA</v>
      </c>
    </row>
    <row r="6204" spans="1:10">
      <c r="A6204" s="330">
        <f ca="1">IF(ISNUMBER(SEARCH($L$2,[1]Database!$A6204)),MAX($A$1:A6203)+1,0)</f>
        <v>6199</v>
      </c>
      <c r="B6204" s="625" t="str">
        <f>[1]Database!$A6204</f>
        <v>CWR-12-26PD</v>
      </c>
      <c r="J6204" s="329" t="str">
        <f ca="1">IFERROR(VLOOKUP(ROWS($J$2:J6204),$A$2:$B$7000,2,0),"")</f>
        <v>FK2</v>
      </c>
    </row>
    <row r="6205" spans="1:10">
      <c r="A6205" s="330">
        <f ca="1">IF(ISNUMBER(SEARCH($L$2,[1]Database!$A6205)),MAX($A$1:A6204)+1,0)</f>
        <v>6200</v>
      </c>
      <c r="B6205" s="625" t="str">
        <f>[1]Database!$A6205</f>
        <v>CWR-12-22PD</v>
      </c>
      <c r="J6205" s="329" t="str">
        <f ca="1">IFERROR(VLOOKUP(ROWS($J$2:J6205),$A$2:$B$7000,2,0),"")</f>
        <v>SRSR-2-24</v>
      </c>
    </row>
    <row r="6206" spans="1:10">
      <c r="A6206" s="330">
        <f ca="1">IF(ISNUMBER(SEARCH($L$2,[1]Database!$A6206)),MAX($A$1:A6205)+1,0)</f>
        <v>6201</v>
      </c>
      <c r="B6206" s="625" t="str">
        <f>[1]Database!$A6206</f>
        <v>828TCAL</v>
      </c>
      <c r="J6206" s="329" t="str">
        <f ca="1">IFERROR(VLOOKUP(ROWS($J$2:J6206),$A$2:$B$7000,2,0),"")</f>
        <v>SRSR-2-23</v>
      </c>
    </row>
    <row r="6207" spans="1:10">
      <c r="A6207" s="330">
        <f ca="1">IF(ISNUMBER(SEARCH($L$2,[1]Database!$A6207)),MAX($A$1:A6206)+1,0)</f>
        <v>6202</v>
      </c>
      <c r="B6207" s="625" t="str">
        <f>[1]Database!$A6207</f>
        <v>22CHA</v>
      </c>
      <c r="J6207" s="329" t="str">
        <f ca="1">IFERROR(VLOOKUP(ROWS($J$2:J6207),$A$2:$B$7000,2,0),"")</f>
        <v>SRSR-2-22</v>
      </c>
    </row>
    <row r="6208" spans="1:10">
      <c r="A6208" s="330">
        <f ca="1">IF(ISNUMBER(SEARCH($L$2,[1]Database!$A6208)),MAX($A$1:A6207)+1,0)</f>
        <v>6203</v>
      </c>
      <c r="B6208" s="625" t="str">
        <f>[1]Database!$A6208</f>
        <v>FK2</v>
      </c>
      <c r="J6208" s="329" t="str">
        <f ca="1">IFERROR(VLOOKUP(ROWS($J$2:J6208),$A$2:$B$7000,2,0),"")</f>
        <v>SRSR-2-21</v>
      </c>
    </row>
    <row r="6209" spans="1:10">
      <c r="A6209" s="330">
        <f ca="1">IF(ISNUMBER(SEARCH($L$2,[1]Database!$A6209)),MAX($A$1:A6208)+1,0)</f>
        <v>6204</v>
      </c>
      <c r="B6209" s="625" t="str">
        <f>[1]Database!$A6209</f>
        <v>SRSR-2-24</v>
      </c>
      <c r="J6209" s="329" t="str">
        <f ca="1">IFERROR(VLOOKUP(ROWS($J$2:J6209),$A$2:$B$7000,2,0),"")</f>
        <v>SRSR-2-20</v>
      </c>
    </row>
    <row r="6210" spans="1:10">
      <c r="A6210" s="330">
        <f ca="1">IF(ISNUMBER(SEARCH($L$2,[1]Database!$A6210)),MAX($A$1:A6209)+1,0)</f>
        <v>6205</v>
      </c>
      <c r="B6210" s="625" t="str">
        <f>[1]Database!$A6210</f>
        <v>SRSR-2-23</v>
      </c>
      <c r="J6210" s="329" t="str">
        <f ca="1">IFERROR(VLOOKUP(ROWS($J$2:J6210),$A$2:$B$7000,2,0),"")</f>
        <v>SRSR-2-19</v>
      </c>
    </row>
    <row r="6211" spans="1:10">
      <c r="A6211" s="330">
        <f ca="1">IF(ISNUMBER(SEARCH($L$2,[1]Database!$A6211)),MAX($A$1:A6210)+1,0)</f>
        <v>6206</v>
      </c>
      <c r="B6211" s="625" t="str">
        <f>[1]Database!$A6211</f>
        <v>SRSR-2-22</v>
      </c>
      <c r="J6211" s="329" t="str">
        <f ca="1">IFERROR(VLOOKUP(ROWS($J$2:J6211),$A$2:$B$7000,2,0),"")</f>
        <v>SRSR-2-18</v>
      </c>
    </row>
    <row r="6212" spans="1:10">
      <c r="A6212" s="330">
        <f ca="1">IF(ISNUMBER(SEARCH($L$2,[1]Database!$A6212)),MAX($A$1:A6211)+1,0)</f>
        <v>6207</v>
      </c>
      <c r="B6212" s="625" t="str">
        <f>[1]Database!$A6212</f>
        <v>SRSR-2-21</v>
      </c>
      <c r="J6212" s="329" t="str">
        <f ca="1">IFERROR(VLOOKUP(ROWS($J$2:J6212),$A$2:$B$7000,2,0),"")</f>
        <v>SRSR-2-17</v>
      </c>
    </row>
    <row r="6213" spans="1:10">
      <c r="A6213" s="330">
        <f ca="1">IF(ISNUMBER(SEARCH($L$2,[1]Database!$A6213)),MAX($A$1:A6212)+1,0)</f>
        <v>6208</v>
      </c>
      <c r="B6213" s="625" t="str">
        <f>[1]Database!$A6213</f>
        <v>SRSR-2-20</v>
      </c>
      <c r="J6213" s="329" t="str">
        <f ca="1">IFERROR(VLOOKUP(ROWS($J$2:J6213),$A$2:$B$7000,2,0),"")</f>
        <v>SRSR-2-16</v>
      </c>
    </row>
    <row r="6214" spans="1:10">
      <c r="A6214" s="330">
        <f ca="1">IF(ISNUMBER(SEARCH($L$2,[1]Database!$A6214)),MAX($A$1:A6213)+1,0)</f>
        <v>6209</v>
      </c>
      <c r="B6214" s="625" t="str">
        <f>[1]Database!$A6214</f>
        <v>SRSR-2-19</v>
      </c>
      <c r="J6214" s="329" t="str">
        <f ca="1">IFERROR(VLOOKUP(ROWS($J$2:J6214),$A$2:$B$7000,2,0),"")</f>
        <v>SRSR-2-15</v>
      </c>
    </row>
    <row r="6215" spans="1:10">
      <c r="A6215" s="330">
        <f ca="1">IF(ISNUMBER(SEARCH($L$2,[1]Database!$A6215)),MAX($A$1:A6214)+1,0)</f>
        <v>6210</v>
      </c>
      <c r="B6215" s="625" t="str">
        <f>[1]Database!$A6215</f>
        <v>SRSR-2-18</v>
      </c>
      <c r="J6215" s="329" t="str">
        <f ca="1">IFERROR(VLOOKUP(ROWS($J$2:J6215),$A$2:$B$7000,2,0),"")</f>
        <v>SRSR-2-14</v>
      </c>
    </row>
    <row r="6216" spans="1:10">
      <c r="A6216" s="330">
        <f ca="1">IF(ISNUMBER(SEARCH($L$2,[1]Database!$A6216)),MAX($A$1:A6215)+1,0)</f>
        <v>6211</v>
      </c>
      <c r="B6216" s="625" t="str">
        <f>[1]Database!$A6216</f>
        <v>SRSR-2-17</v>
      </c>
      <c r="J6216" s="329" t="str">
        <f ca="1">IFERROR(VLOOKUP(ROWS($J$2:J6216),$A$2:$B$7000,2,0),"")</f>
        <v>SRSR-2-13</v>
      </c>
    </row>
    <row r="6217" spans="1:10">
      <c r="A6217" s="330">
        <f ca="1">IF(ISNUMBER(SEARCH($L$2,[1]Database!$A6217)),MAX($A$1:A6216)+1,0)</f>
        <v>6212</v>
      </c>
      <c r="B6217" s="625" t="str">
        <f>[1]Database!$A6217</f>
        <v>SRSR-2-16</v>
      </c>
      <c r="J6217" s="329" t="str">
        <f ca="1">IFERROR(VLOOKUP(ROWS($J$2:J6217),$A$2:$B$7000,2,0),"")</f>
        <v>SRSR-2-12</v>
      </c>
    </row>
    <row r="6218" spans="1:10">
      <c r="A6218" s="330">
        <f ca="1">IF(ISNUMBER(SEARCH($L$2,[1]Database!$A6218)),MAX($A$1:A6217)+1,0)</f>
        <v>6213</v>
      </c>
      <c r="B6218" s="625" t="str">
        <f>[1]Database!$A6218</f>
        <v>SRSR-2-15</v>
      </c>
      <c r="J6218" s="329" t="str">
        <f ca="1">IFERROR(VLOOKUP(ROWS($J$2:J6218),$A$2:$B$7000,2,0),"")</f>
        <v>SRS2-9</v>
      </c>
    </row>
    <row r="6219" spans="1:10">
      <c r="A6219" s="330">
        <f ca="1">IF(ISNUMBER(SEARCH($L$2,[1]Database!$A6219)),MAX($A$1:A6218)+1,0)</f>
        <v>6214</v>
      </c>
      <c r="B6219" s="625" t="str">
        <f>[1]Database!$A6219</f>
        <v>SRSR-2-14</v>
      </c>
      <c r="J6219" s="329" t="str">
        <f ca="1">IFERROR(VLOOKUP(ROWS($J$2:J6219),$A$2:$B$7000,2,0),"")</f>
        <v>SRS2-8</v>
      </c>
    </row>
    <row r="6220" spans="1:10">
      <c r="A6220" s="330">
        <f ca="1">IF(ISNUMBER(SEARCH($L$2,[1]Database!$A6220)),MAX($A$1:A6219)+1,0)</f>
        <v>6215</v>
      </c>
      <c r="B6220" s="625" t="str">
        <f>[1]Database!$A6220</f>
        <v>SRSR-2-13</v>
      </c>
      <c r="J6220" s="329" t="str">
        <f ca="1">IFERROR(VLOOKUP(ROWS($J$2:J6220),$A$2:$B$7000,2,0),"")</f>
        <v>SRS2-20</v>
      </c>
    </row>
    <row r="6221" spans="1:10">
      <c r="A6221" s="330">
        <f ca="1">IF(ISNUMBER(SEARCH($L$2,[1]Database!$A6221)),MAX($A$1:A6220)+1,0)</f>
        <v>6216</v>
      </c>
      <c r="B6221" s="625" t="str">
        <f>[1]Database!$A6221</f>
        <v>SRSR-2-12</v>
      </c>
      <c r="J6221" s="329" t="str">
        <f ca="1">IFERROR(VLOOKUP(ROWS($J$2:J6221),$A$2:$B$7000,2,0),"")</f>
        <v>SRS2-19</v>
      </c>
    </row>
    <row r="6222" spans="1:10">
      <c r="A6222" s="330">
        <f ca="1">IF(ISNUMBER(SEARCH($L$2,[1]Database!$A6222)),MAX($A$1:A6221)+1,0)</f>
        <v>6217</v>
      </c>
      <c r="B6222" s="625" t="str">
        <f>[1]Database!$A6222</f>
        <v>SRS2-9</v>
      </c>
      <c r="J6222" s="329" t="str">
        <f ca="1">IFERROR(VLOOKUP(ROWS($J$2:J6222),$A$2:$B$7000,2,0),"")</f>
        <v>SRS2-18</v>
      </c>
    </row>
    <row r="6223" spans="1:10">
      <c r="A6223" s="330">
        <f ca="1">IF(ISNUMBER(SEARCH($L$2,[1]Database!$A6223)),MAX($A$1:A6222)+1,0)</f>
        <v>6218</v>
      </c>
      <c r="B6223" s="625" t="str">
        <f>[1]Database!$A6223</f>
        <v>SRS2-8</v>
      </c>
      <c r="J6223" s="329" t="str">
        <f ca="1">IFERROR(VLOOKUP(ROWS($J$2:J6223),$A$2:$B$7000,2,0),"")</f>
        <v>SRS2-17</v>
      </c>
    </row>
    <row r="6224" spans="1:10">
      <c r="A6224" s="330">
        <f ca="1">IF(ISNUMBER(SEARCH($L$2,[1]Database!$A6224)),MAX($A$1:A6223)+1,0)</f>
        <v>6219</v>
      </c>
      <c r="B6224" s="625" t="str">
        <f>[1]Database!$A6224</f>
        <v>SRS2-20</v>
      </c>
      <c r="J6224" s="329" t="str">
        <f ca="1">IFERROR(VLOOKUP(ROWS($J$2:J6224),$A$2:$B$7000,2,0),"")</f>
        <v>SRS2-16</v>
      </c>
    </row>
    <row r="6225" spans="1:10">
      <c r="A6225" s="330">
        <f ca="1">IF(ISNUMBER(SEARCH($L$2,[1]Database!$A6225)),MAX($A$1:A6224)+1,0)</f>
        <v>6220</v>
      </c>
      <c r="B6225" s="625" t="str">
        <f>[1]Database!$A6225</f>
        <v>SRS2-19</v>
      </c>
      <c r="J6225" s="329" t="str">
        <f ca="1">IFERROR(VLOOKUP(ROWS($J$2:J6225),$A$2:$B$7000,2,0),"")</f>
        <v>SRS2-15</v>
      </c>
    </row>
    <row r="6226" spans="1:10">
      <c r="A6226" s="330">
        <f ca="1">IF(ISNUMBER(SEARCH($L$2,[1]Database!$A6226)),MAX($A$1:A6225)+1,0)</f>
        <v>6221</v>
      </c>
      <c r="B6226" s="625" t="str">
        <f>[1]Database!$A6226</f>
        <v>SRS2-18</v>
      </c>
      <c r="J6226" s="329" t="str">
        <f ca="1">IFERROR(VLOOKUP(ROWS($J$2:J6226),$A$2:$B$7000,2,0),"")</f>
        <v>SRS2-14</v>
      </c>
    </row>
    <row r="6227" spans="1:10">
      <c r="A6227" s="330">
        <f ca="1">IF(ISNUMBER(SEARCH($L$2,[1]Database!$A6227)),MAX($A$1:A6226)+1,0)</f>
        <v>6222</v>
      </c>
      <c r="B6227" s="625" t="str">
        <f>[1]Database!$A6227</f>
        <v>SRS2-17</v>
      </c>
      <c r="J6227" s="329" t="str">
        <f ca="1">IFERROR(VLOOKUP(ROWS($J$2:J6227),$A$2:$B$7000,2,0),"")</f>
        <v>SRS2-13</v>
      </c>
    </row>
    <row r="6228" spans="1:10">
      <c r="A6228" s="330">
        <f ca="1">IF(ISNUMBER(SEARCH($L$2,[1]Database!$A6228)),MAX($A$1:A6227)+1,0)</f>
        <v>6223</v>
      </c>
      <c r="B6228" s="625" t="str">
        <f>[1]Database!$A6228</f>
        <v>SRS2-16</v>
      </c>
      <c r="J6228" s="329" t="str">
        <f ca="1">IFERROR(VLOOKUP(ROWS($J$2:J6228),$A$2:$B$7000,2,0),"")</f>
        <v>SRS2-12</v>
      </c>
    </row>
    <row r="6229" spans="1:10">
      <c r="A6229" s="330">
        <f ca="1">IF(ISNUMBER(SEARCH($L$2,[1]Database!$A6229)),MAX($A$1:A6228)+1,0)</f>
        <v>6224</v>
      </c>
      <c r="B6229" s="625" t="str">
        <f>[1]Database!$A6229</f>
        <v>SRS2-15</v>
      </c>
      <c r="J6229" s="329" t="str">
        <f ca="1">IFERROR(VLOOKUP(ROWS($J$2:J6229),$A$2:$B$7000,2,0),"")</f>
        <v>SRS2-11</v>
      </c>
    </row>
    <row r="6230" spans="1:10">
      <c r="A6230" s="330">
        <f ca="1">IF(ISNUMBER(SEARCH($L$2,[1]Database!$A6230)),MAX($A$1:A6229)+1,0)</f>
        <v>6225</v>
      </c>
      <c r="B6230" s="625" t="str">
        <f>[1]Database!$A6230</f>
        <v>SRS2-14</v>
      </c>
      <c r="J6230" s="329" t="str">
        <f ca="1">IFERROR(VLOOKUP(ROWS($J$2:J6230),$A$2:$B$7000,2,0),"")</f>
        <v>SRS2-10</v>
      </c>
    </row>
    <row r="6231" spans="1:10">
      <c r="A6231" s="330">
        <f ca="1">IF(ISNUMBER(SEARCH($L$2,[1]Database!$A6231)),MAX($A$1:A6230)+1,0)</f>
        <v>6226</v>
      </c>
      <c r="B6231" s="625" t="str">
        <f>[1]Database!$A6231</f>
        <v>SRS2-13</v>
      </c>
      <c r="J6231" s="329" t="str">
        <f ca="1">IFERROR(VLOOKUP(ROWS($J$2:J6231),$A$2:$B$7000,2,0),"")</f>
        <v>V4015FO</v>
      </c>
    </row>
    <row r="6232" spans="1:10">
      <c r="A6232" s="330">
        <f ca="1">IF(ISNUMBER(SEARCH($L$2,[1]Database!$A6232)),MAX($A$1:A6231)+1,0)</f>
        <v>6227</v>
      </c>
      <c r="B6232" s="625" t="str">
        <f>[1]Database!$A6232</f>
        <v>SRS2-12</v>
      </c>
      <c r="J6232" s="329" t="str">
        <f ca="1">IFERROR(VLOOKUP(ROWS($J$2:J6232),$A$2:$B$7000,2,0),"")</f>
        <v>V4017FO</v>
      </c>
    </row>
    <row r="6233" spans="1:10">
      <c r="A6233" s="330">
        <f ca="1">IF(ISNUMBER(SEARCH($L$2,[1]Database!$A6233)),MAX($A$1:A6232)+1,0)</f>
        <v>6228</v>
      </c>
      <c r="B6233" s="625" t="str">
        <f>[1]Database!$A6233</f>
        <v>SRS2-11</v>
      </c>
      <c r="J6233" s="329" t="str">
        <f ca="1">IFERROR(VLOOKUP(ROWS($J$2:J6233),$A$2:$B$7000,2,0),"")</f>
        <v>V4018FO</v>
      </c>
    </row>
    <row r="6234" spans="1:10">
      <c r="A6234" s="330">
        <f ca="1">IF(ISNUMBER(SEARCH($L$2,[1]Database!$A6234)),MAX($A$1:A6233)+1,0)</f>
        <v>6229</v>
      </c>
      <c r="B6234" s="625" t="str">
        <f>[1]Database!$A6234</f>
        <v>SRS2-10</v>
      </c>
      <c r="J6234" s="329" t="str">
        <f ca="1">IFERROR(VLOOKUP(ROWS($J$2:J6234),$A$2:$B$7000,2,0),"")</f>
        <v>8CREST</v>
      </c>
    </row>
    <row r="6235" spans="1:10">
      <c r="A6235" s="330">
        <f ca="1">IF(ISNUMBER(SEARCH($L$2,[1]Database!$A6235)),MAX($A$1:A6234)+1,0)</f>
        <v>6230</v>
      </c>
      <c r="B6235" s="625" t="str">
        <f>[1]Database!$A6235</f>
        <v>V4015FO</v>
      </c>
      <c r="J6235" s="329" t="str">
        <f ca="1">IFERROR(VLOOKUP(ROWS($J$2:J6235),$A$2:$B$7000,2,0),"")</f>
        <v>TW2B</v>
      </c>
    </row>
    <row r="6236" spans="1:10">
      <c r="A6236" s="330">
        <f ca="1">IF(ISNUMBER(SEARCH($L$2,[1]Database!$A6236)),MAX($A$1:A6235)+1,0)</f>
        <v>6231</v>
      </c>
      <c r="B6236" s="625" t="str">
        <f>[1]Database!$A6236</f>
        <v>V4017FO</v>
      </c>
      <c r="J6236" s="329" t="str">
        <f ca="1">IFERROR(VLOOKUP(ROWS($J$2:J6236),$A$2:$B$7000,2,0),"")</f>
        <v>RIB-2-BGR-38</v>
      </c>
    </row>
    <row r="6237" spans="1:10">
      <c r="A6237" s="330">
        <f ca="1">IF(ISNUMBER(SEARCH($L$2,[1]Database!$A6237)),MAX($A$1:A6236)+1,0)</f>
        <v>6232</v>
      </c>
      <c r="B6237" s="625" t="str">
        <f>[1]Database!$A6237</f>
        <v>V4018FO</v>
      </c>
      <c r="J6237" s="329" t="str">
        <f ca="1">IFERROR(VLOOKUP(ROWS($J$2:J6237),$A$2:$B$7000,2,0),"")</f>
        <v>RIB-2-BGR-32</v>
      </c>
    </row>
    <row r="6238" spans="1:10">
      <c r="A6238" s="330">
        <f ca="1">IF(ISNUMBER(SEARCH($L$2,[1]Database!$A6238)),MAX($A$1:A6237)+1,0)</f>
        <v>6233</v>
      </c>
      <c r="B6238" s="625" t="str">
        <f>[1]Database!$A6238</f>
        <v>8CREST</v>
      </c>
      <c r="J6238" s="329" t="str">
        <f ca="1">IFERROR(VLOOKUP(ROWS($J$2:J6238),$A$2:$B$7000,2,0),"")</f>
        <v>RIB-2-BGR-27</v>
      </c>
    </row>
    <row r="6239" spans="1:10">
      <c r="A6239" s="330">
        <f ca="1">IF(ISNUMBER(SEARCH($L$2,[1]Database!$A6239)),MAX($A$1:A6238)+1,0)</f>
        <v>6234</v>
      </c>
      <c r="B6239" s="625" t="str">
        <f>[1]Database!$A6239</f>
        <v>TW2B</v>
      </c>
      <c r="J6239" s="329" t="str">
        <f ca="1">IFERROR(VLOOKUP(ROWS($J$2:J6239),$A$2:$B$7000,2,0),"")</f>
        <v>RIB-2-MRK-36</v>
      </c>
    </row>
    <row r="6240" spans="1:10">
      <c r="A6240" s="330">
        <f ca="1">IF(ISNUMBER(SEARCH($L$2,[1]Database!$A6240)),MAX($A$1:A6239)+1,0)</f>
        <v>6235</v>
      </c>
      <c r="B6240" s="625" t="str">
        <f>[1]Database!$A6240</f>
        <v>RIB-2-BGR-38</v>
      </c>
      <c r="J6240" s="329" t="str">
        <f ca="1">IFERROR(VLOOKUP(ROWS($J$2:J6240),$A$2:$B$7000,2,0),"")</f>
        <v>RIB-2-MRK-31</v>
      </c>
    </row>
    <row r="6241" spans="1:10">
      <c r="A6241" s="330">
        <f ca="1">IF(ISNUMBER(SEARCH($L$2,[1]Database!$A6241)),MAX($A$1:A6240)+1,0)</f>
        <v>6236</v>
      </c>
      <c r="B6241" s="625" t="str">
        <f>[1]Database!$A6241</f>
        <v>RIB-2-BGR-32</v>
      </c>
      <c r="J6241" s="329" t="str">
        <f ca="1">IFERROR(VLOOKUP(ROWS($J$2:J6241),$A$2:$B$7000,2,0),"")</f>
        <v>RIB-2-DRK-36</v>
      </c>
    </row>
    <row r="6242" spans="1:10">
      <c r="A6242" s="330">
        <f ca="1">IF(ISNUMBER(SEARCH($L$2,[1]Database!$A6242)),MAX($A$1:A6241)+1,0)</f>
        <v>6237</v>
      </c>
      <c r="B6242" s="625" t="str">
        <f>[1]Database!$A6242</f>
        <v>RIB-2-BGR-27</v>
      </c>
      <c r="J6242" s="329" t="str">
        <f ca="1">IFERROR(VLOOKUP(ROWS($J$2:J6242),$A$2:$B$7000,2,0),"")</f>
        <v>RIB-2-WRK-32</v>
      </c>
    </row>
    <row r="6243" spans="1:10">
      <c r="A6243" s="330">
        <f ca="1">IF(ISNUMBER(SEARCH($L$2,[1]Database!$A6243)),MAX($A$1:A6242)+1,0)</f>
        <v>6238</v>
      </c>
      <c r="B6243" s="625" t="str">
        <f>[1]Database!$A6243</f>
        <v>RIB-2-MRK-36</v>
      </c>
      <c r="J6243" s="329" t="str">
        <f ca="1">IFERROR(VLOOKUP(ROWS($J$2:J6243),$A$2:$B$7000,2,0),"")</f>
        <v>RIB-2-WRK-27</v>
      </c>
    </row>
    <row r="6244" spans="1:10">
      <c r="A6244" s="330">
        <f ca="1">IF(ISNUMBER(SEARCH($L$2,[1]Database!$A6244)),MAX($A$1:A6243)+1,0)</f>
        <v>6239</v>
      </c>
      <c r="B6244" s="625" t="str">
        <f>[1]Database!$A6244</f>
        <v>RIB-2-MRK-31</v>
      </c>
      <c r="J6244" s="329" t="str">
        <f ca="1">IFERROR(VLOOKUP(ROWS($J$2:J6244),$A$2:$B$7000,2,0),"")</f>
        <v>RIB-2-MRK-26</v>
      </c>
    </row>
    <row r="6245" spans="1:10">
      <c r="A6245" s="330">
        <f ca="1">IF(ISNUMBER(SEARCH($L$2,[1]Database!$A6245)),MAX($A$1:A6244)+1,0)</f>
        <v>6240</v>
      </c>
      <c r="B6245" s="625" t="str">
        <f>[1]Database!$A6245</f>
        <v>RIB-2-DRK-36</v>
      </c>
      <c r="J6245" s="329" t="str">
        <f ca="1">IFERROR(VLOOKUP(ROWS($J$2:J6245),$A$2:$B$7000,2,0),"")</f>
        <v>EGR-T2-28GS</v>
      </c>
    </row>
    <row r="6246" spans="1:10">
      <c r="A6246" s="330">
        <f ca="1">IF(ISNUMBER(SEARCH($L$2,[1]Database!$A6246)),MAX($A$1:A6245)+1,0)</f>
        <v>6241</v>
      </c>
      <c r="B6246" s="625" t="str">
        <f>[1]Database!$A6246</f>
        <v>RIB-2-WRK-32</v>
      </c>
      <c r="J6246" s="329" t="str">
        <f ca="1">IFERROR(VLOOKUP(ROWS($J$2:J6246),$A$2:$B$7000,2,0),"")</f>
        <v>GK-1X7G</v>
      </c>
    </row>
    <row r="6247" spans="1:10">
      <c r="A6247" s="330">
        <f ca="1">IF(ISNUMBER(SEARCH($L$2,[1]Database!$A6247)),MAX($A$1:A6246)+1,0)</f>
        <v>6242</v>
      </c>
      <c r="B6247" s="625" t="str">
        <f>[1]Database!$A6247</f>
        <v>RIB-2-WRK-27</v>
      </c>
      <c r="J6247" s="329" t="str">
        <f ca="1">IFERROR(VLOOKUP(ROWS($J$2:J6247),$A$2:$B$7000,2,0),"")</f>
        <v>LT-GN-PNL</v>
      </c>
    </row>
    <row r="6248" spans="1:10">
      <c r="A6248" s="330">
        <f ca="1">IF(ISNUMBER(SEARCH($L$2,[1]Database!$A6248)),MAX($A$1:A6247)+1,0)</f>
        <v>6243</v>
      </c>
      <c r="B6248" s="625" t="str">
        <f>[1]Database!$A6248</f>
        <v>RIB-2-MRK-26</v>
      </c>
      <c r="J6248" s="329" t="str">
        <f ca="1">IFERROR(VLOOKUP(ROWS($J$2:J6248),$A$2:$B$7000,2,0),"")</f>
        <v>HR-EVT1</v>
      </c>
    </row>
    <row r="6249" spans="1:10">
      <c r="A6249" s="330">
        <f ca="1">IF(ISNUMBER(SEARCH($L$2,[1]Database!$A6249)),MAX($A$1:A6248)+1,0)</f>
        <v>6244</v>
      </c>
      <c r="B6249" s="625" t="str">
        <f>[1]Database!$A6249</f>
        <v>EGR-T2-28GS</v>
      </c>
      <c r="J6249" s="329" t="str">
        <f ca="1">IFERROR(VLOOKUP(ROWS($J$2:J6249),$A$2:$B$7000,2,0),"")</f>
        <v>HR-UMS1-5.5</v>
      </c>
    </row>
    <row r="6250" spans="1:10">
      <c r="A6250" s="330">
        <f ca="1">IF(ISNUMBER(SEARCH($L$2,[1]Database!$A6250)),MAX($A$1:A6249)+1,0)</f>
        <v>6245</v>
      </c>
      <c r="B6250" s="625" t="str">
        <f>[1]Database!$A6250</f>
        <v>GK-1X7G</v>
      </c>
      <c r="J6250" s="329" t="str">
        <f ca="1">IFERROR(VLOOKUP(ROWS($J$2:J6250),$A$2:$B$7000,2,0),"")</f>
        <v>HR-UMS1-11.5</v>
      </c>
    </row>
    <row r="6251" spans="1:10">
      <c r="A6251" s="330">
        <f ca="1">IF(ISNUMBER(SEARCH($L$2,[1]Database!$A6251)),MAX($A$1:A6250)+1,0)</f>
        <v>6246</v>
      </c>
      <c r="B6251" s="625" t="str">
        <f>[1]Database!$A6251</f>
        <v>LT-GN-PNL</v>
      </c>
      <c r="J6251" s="329" t="str">
        <f ca="1">IFERROR(VLOOKUP(ROWS($J$2:J6251),$A$2:$B$7000,2,0),"")</f>
        <v>HPM-1</v>
      </c>
    </row>
    <row r="6252" spans="1:10">
      <c r="A6252" s="330">
        <f ca="1">IF(ISNUMBER(SEARCH($L$2,[1]Database!$A6252)),MAX($A$1:A6251)+1,0)</f>
        <v>6247</v>
      </c>
      <c r="B6252" s="625" t="str">
        <f>[1]Database!$A6252</f>
        <v>HR-EVT1</v>
      </c>
      <c r="J6252" s="329" t="str">
        <f ca="1">IFERROR(VLOOKUP(ROWS($J$2:J6252),$A$2:$B$7000,2,0),"")</f>
        <v>UP1</v>
      </c>
    </row>
    <row r="6253" spans="1:10">
      <c r="A6253" s="330">
        <f ca="1">IF(ISNUMBER(SEARCH($L$2,[1]Database!$A6253)),MAX($A$1:A6252)+1,0)</f>
        <v>6248</v>
      </c>
      <c r="B6253" s="625" t="str">
        <f>[1]Database!$A6253</f>
        <v>HR-UMS1-5.5</v>
      </c>
      <c r="J6253" s="329" t="str">
        <f ca="1">IFERROR(VLOOKUP(ROWS($J$2:J6253),$A$2:$B$7000,2,0),"")</f>
        <v>UD1</v>
      </c>
    </row>
    <row r="6254" spans="1:10">
      <c r="A6254" s="330">
        <f ca="1">IF(ISNUMBER(SEARCH($L$2,[1]Database!$A6254)),MAX($A$1:A6253)+1,0)</f>
        <v>6249</v>
      </c>
      <c r="B6254" s="625" t="str">
        <f>[1]Database!$A6254</f>
        <v>HR-UMS1-11.5</v>
      </c>
      <c r="J6254" s="329" t="str">
        <f ca="1">IFERROR(VLOOKUP(ROWS($J$2:J6254),$A$2:$B$7000,2,0),"")</f>
        <v>UTR1</v>
      </c>
    </row>
    <row r="6255" spans="1:10">
      <c r="A6255" s="330">
        <f ca="1">IF(ISNUMBER(SEARCH($L$2,[1]Database!$A6255)),MAX($A$1:A6254)+1,0)</f>
        <v>6250</v>
      </c>
      <c r="B6255" s="625" t="str">
        <f>[1]Database!$A6255</f>
        <v>HPM-1</v>
      </c>
      <c r="J6255" s="329" t="str">
        <f ca="1">IFERROR(VLOOKUP(ROWS($J$2:J6255),$A$2:$B$7000,2,0),"")</f>
        <v>UFA-8-4</v>
      </c>
    </row>
    <row r="6256" spans="1:10">
      <c r="A6256" s="330">
        <f ca="1">IF(ISNUMBER(SEARCH($L$2,[1]Database!$A6256)),MAX($A$1:A6255)+1,0)</f>
        <v>6251</v>
      </c>
      <c r="B6256" s="625" t="str">
        <f>[1]Database!$A6256</f>
        <v>UP1</v>
      </c>
      <c r="J6256" s="329" t="str">
        <f ca="1">IFERROR(VLOOKUP(ROWS($J$2:J6256),$A$2:$B$7000,2,0),"")</f>
        <v>UFA-14.5-4</v>
      </c>
    </row>
    <row r="6257" spans="1:10">
      <c r="A6257" s="330">
        <f ca="1">IF(ISNUMBER(SEARCH($L$2,[1]Database!$A6257)),MAX($A$1:A6256)+1,0)</f>
        <v>6252</v>
      </c>
      <c r="B6257" s="625" t="str">
        <f>[1]Database!$A6257</f>
        <v>UD1</v>
      </c>
      <c r="J6257" s="329" t="str">
        <f ca="1">IFERROR(VLOOKUP(ROWS($J$2:J6257),$A$2:$B$7000,2,0),"")</f>
        <v>UFA-8</v>
      </c>
    </row>
    <row r="6258" spans="1:10">
      <c r="A6258" s="330">
        <f ca="1">IF(ISNUMBER(SEARCH($L$2,[1]Database!$A6258)),MAX($A$1:A6257)+1,0)</f>
        <v>6253</v>
      </c>
      <c r="B6258" s="625" t="str">
        <f>[1]Database!$A6258</f>
        <v>UTR1</v>
      </c>
      <c r="J6258" s="329" t="str">
        <f ca="1">IFERROR(VLOOKUP(ROWS($J$2:J6258),$A$2:$B$7000,2,0),"")</f>
        <v>UFA-14.5</v>
      </c>
    </row>
    <row r="6259" spans="1:10">
      <c r="A6259" s="330">
        <f ca="1">IF(ISNUMBER(SEARCH($L$2,[1]Database!$A6259)),MAX($A$1:A6258)+1,0)</f>
        <v>6254</v>
      </c>
      <c r="B6259" s="625" t="str">
        <f>[1]Database!$A6259</f>
        <v>UFA-8-4</v>
      </c>
      <c r="J6259" s="329" t="str">
        <f ca="1">IFERROR(VLOOKUP(ROWS($J$2:J6259),$A$2:$B$7000,2,0),"")</f>
        <v>UFA-8-F2</v>
      </c>
    </row>
    <row r="6260" spans="1:10">
      <c r="A6260" s="330">
        <f ca="1">IF(ISNUMBER(SEARCH($L$2,[1]Database!$A6260)),MAX($A$1:A6259)+1,0)</f>
        <v>6255</v>
      </c>
      <c r="B6260" s="625" t="str">
        <f>[1]Database!$A6260</f>
        <v>UFA-14.5-4</v>
      </c>
      <c r="J6260" s="329" t="str">
        <f ca="1">IFERROR(VLOOKUP(ROWS($J$2:J6260),$A$2:$B$7000,2,0),"")</f>
        <v>UFA-8-F1</v>
      </c>
    </row>
    <row r="6261" spans="1:10">
      <c r="A6261" s="330">
        <f ca="1">IF(ISNUMBER(SEARCH($L$2,[1]Database!$A6261)),MAX($A$1:A6260)+1,0)</f>
        <v>6256</v>
      </c>
      <c r="B6261" s="625" t="str">
        <f>[1]Database!$A6261</f>
        <v>UFA-8</v>
      </c>
      <c r="J6261" s="329" t="str">
        <f ca="1">IFERROR(VLOOKUP(ROWS($J$2:J6261),$A$2:$B$7000,2,0),"")</f>
        <v>23-19-1</v>
      </c>
    </row>
    <row r="6262" spans="1:10">
      <c r="A6262" s="330">
        <f ca="1">IF(ISNUMBER(SEARCH($L$2,[1]Database!$A6262)),MAX($A$1:A6261)+1,0)</f>
        <v>6257</v>
      </c>
      <c r="B6262" s="625" t="str">
        <f>[1]Database!$A6262</f>
        <v>UFA-14.5</v>
      </c>
      <c r="J6262" s="329" t="str">
        <f ca="1">IFERROR(VLOOKUP(ROWS($J$2:J6262),$A$2:$B$7000,2,0),"")</f>
        <v>RSE1-875671</v>
      </c>
    </row>
    <row r="6263" spans="1:10">
      <c r="A6263" s="330">
        <f ca="1">IF(ISNUMBER(SEARCH($L$2,[1]Database!$A6263)),MAX($A$1:A6262)+1,0)</f>
        <v>6258</v>
      </c>
      <c r="B6263" s="625" t="str">
        <f>[1]Database!$A6263</f>
        <v>UFA-8-F2</v>
      </c>
      <c r="J6263" s="329" t="str">
        <f ca="1">IFERROR(VLOOKUP(ROWS($J$2:J6263),$A$2:$B$7000,2,0),"")</f>
        <v>RSE1-472502</v>
      </c>
    </row>
    <row r="6264" spans="1:10">
      <c r="A6264" s="330">
        <f ca="1">IF(ISNUMBER(SEARCH($L$2,[1]Database!$A6264)),MAX($A$1:A6263)+1,0)</f>
        <v>6259</v>
      </c>
      <c r="B6264" s="625" t="str">
        <f>[1]Database!$A6264</f>
        <v>UFA-8-F1</v>
      </c>
      <c r="J6264" s="329" t="str">
        <f ca="1">IFERROR(VLOOKUP(ROWS($J$2:J6264),$A$2:$B$7000,2,0),"")</f>
        <v>U1</v>
      </c>
    </row>
    <row r="6265" spans="1:10">
      <c r="A6265" s="330">
        <f ca="1">IF(ISNUMBER(SEARCH($L$2,[1]Database!$A6265)),MAX($A$1:A6264)+1,0)</f>
        <v>6260</v>
      </c>
      <c r="B6265" s="625" t="str">
        <f>[1]Database!$A6265</f>
        <v>23-19-1</v>
      </c>
      <c r="J6265" s="329" t="str">
        <f ca="1">IFERROR(VLOOKUP(ROWS($J$2:J6265),$A$2:$B$7000,2,0),"")</f>
        <v>LT-1R</v>
      </c>
    </row>
    <row r="6266" spans="1:10">
      <c r="A6266" s="330">
        <f ca="1">IF(ISNUMBER(SEARCH($L$2,[1]Database!$A6266)),MAX($A$1:A6265)+1,0)</f>
        <v>6261</v>
      </c>
      <c r="B6266" s="625" t="str">
        <f>[1]Database!$A6266</f>
        <v>RSE1-875671</v>
      </c>
      <c r="J6266" s="329" t="str">
        <f ca="1">IFERROR(VLOOKUP(ROWS($J$2:J6266),$A$2:$B$7000,2,0),"")</f>
        <v>LT-1RA</v>
      </c>
    </row>
    <row r="6267" spans="1:10">
      <c r="A6267" s="330">
        <f ca="1">IF(ISNUMBER(SEARCH($L$2,[1]Database!$A6267)),MAX($A$1:A6266)+1,0)</f>
        <v>6262</v>
      </c>
      <c r="B6267" s="625" t="str">
        <f>[1]Database!$A6267</f>
        <v>RSE1-472502</v>
      </c>
      <c r="J6267" s="329" t="str">
        <f ca="1">IFERROR(VLOOKUP(ROWS($J$2:J6267),$A$2:$B$7000,2,0),"")</f>
        <v>DECP-1X4</v>
      </c>
    </row>
    <row r="6268" spans="1:10">
      <c r="A6268" s="330">
        <f ca="1">IF(ISNUMBER(SEARCH($L$2,[1]Database!$A6268)),MAX($A$1:A6267)+1,0)</f>
        <v>6263</v>
      </c>
      <c r="B6268" s="625" t="str">
        <f>[1]Database!$A6268</f>
        <v>U1</v>
      </c>
      <c r="J6268" s="329" t="str">
        <f ca="1">IFERROR(VLOOKUP(ROWS($J$2:J6268),$A$2:$B$7000,2,0),"")</f>
        <v>DECP-1X3</v>
      </c>
    </row>
    <row r="6269" spans="1:10">
      <c r="A6269" s="330">
        <f ca="1">IF(ISNUMBER(SEARCH($L$2,[1]Database!$A6269)),MAX($A$1:A6268)+1,0)</f>
        <v>6264</v>
      </c>
      <c r="B6269" s="625" t="str">
        <f>[1]Database!$A6269</f>
        <v>LT-1R</v>
      </c>
      <c r="J6269" s="329" t="str">
        <f ca="1">IFERROR(VLOOKUP(ROWS($J$2:J6269),$A$2:$B$7000,2,0),"")</f>
        <v>DECP-1X2</v>
      </c>
    </row>
    <row r="6270" spans="1:10">
      <c r="A6270" s="330">
        <f ca="1">IF(ISNUMBER(SEARCH($L$2,[1]Database!$A6270)),MAX($A$1:A6269)+1,0)</f>
        <v>6265</v>
      </c>
      <c r="B6270" s="625" t="str">
        <f>[1]Database!$A6270</f>
        <v>LT-1RA</v>
      </c>
      <c r="J6270" s="329" t="str">
        <f ca="1">IFERROR(VLOOKUP(ROWS($J$2:J6270),$A$2:$B$7000,2,0),"")</f>
        <v>T1P</v>
      </c>
    </row>
    <row r="6271" spans="1:10">
      <c r="A6271" s="330">
        <f ca="1">IF(ISNUMBER(SEARCH($L$2,[1]Database!$A6271)),MAX($A$1:A6270)+1,0)</f>
        <v>6266</v>
      </c>
      <c r="B6271" s="625" t="str">
        <f>[1]Database!$A6271</f>
        <v>DECP-1X4</v>
      </c>
      <c r="J6271" s="329" t="str">
        <f ca="1">IFERROR(VLOOKUP(ROWS($J$2:J6271),$A$2:$B$7000,2,0),"")</f>
        <v>DECP-1X1</v>
      </c>
    </row>
    <row r="6272" spans="1:10">
      <c r="A6272" s="330">
        <f ca="1">IF(ISNUMBER(SEARCH($L$2,[1]Database!$A6272)),MAX($A$1:A6271)+1,0)</f>
        <v>6267</v>
      </c>
      <c r="B6272" s="625" t="str">
        <f>[1]Database!$A6272</f>
        <v>DECP-1X3</v>
      </c>
      <c r="J6272" s="329" t="str">
        <f ca="1">IFERROR(VLOOKUP(ROWS($J$2:J6272),$A$2:$B$7000,2,0),"")</f>
        <v>SL-1</v>
      </c>
    </row>
    <row r="6273" spans="1:10">
      <c r="A6273" s="330">
        <f ca="1">IF(ISNUMBER(SEARCH($L$2,[1]Database!$A6273)),MAX($A$1:A6272)+1,0)</f>
        <v>6268</v>
      </c>
      <c r="B6273" s="625" t="str">
        <f>[1]Database!$A6273</f>
        <v>DECP-1X2</v>
      </c>
      <c r="J6273" s="329" t="str">
        <f ca="1">IFERROR(VLOOKUP(ROWS($J$2:J6273),$A$2:$B$7000,2,0),"")</f>
        <v>PHCM-1-4</v>
      </c>
    </row>
    <row r="6274" spans="1:10">
      <c r="A6274" s="330">
        <f ca="1">IF(ISNUMBER(SEARCH($L$2,[1]Database!$A6274)),MAX($A$1:A6273)+1,0)</f>
        <v>6269</v>
      </c>
      <c r="B6274" s="625" t="str">
        <f>[1]Database!$A6274</f>
        <v>T1P</v>
      </c>
      <c r="J6274" s="329" t="str">
        <f ca="1">IFERROR(VLOOKUP(ROWS($J$2:J6274),$A$2:$B$7000,2,0),"")</f>
        <v>PHCM-1-2</v>
      </c>
    </row>
    <row r="6275" spans="1:10">
      <c r="A6275" s="330">
        <f ca="1">IF(ISNUMBER(SEARCH($L$2,[1]Database!$A6275)),MAX($A$1:A6274)+1,0)</f>
        <v>6270</v>
      </c>
      <c r="B6275" s="625" t="str">
        <f>[1]Database!$A6275</f>
        <v>DECP-1X1</v>
      </c>
      <c r="J6275" s="329" t="str">
        <f ca="1">IFERROR(VLOOKUP(ROWS($J$2:J6275),$A$2:$B$7000,2,0),"")</f>
        <v>VT1</v>
      </c>
    </row>
    <row r="6276" spans="1:10">
      <c r="A6276" s="330">
        <f ca="1">IF(ISNUMBER(SEARCH($L$2,[1]Database!$A6276)),MAX($A$1:A6275)+1,0)</f>
        <v>6271</v>
      </c>
      <c r="B6276" s="625" t="str">
        <f>[1]Database!$A6276</f>
        <v>SL-1</v>
      </c>
      <c r="J6276" s="329" t="str">
        <f ca="1">IFERROR(VLOOKUP(ROWS($J$2:J6276),$A$2:$B$7000,2,0),"")</f>
        <v>S1</v>
      </c>
    </row>
    <row r="6277" spans="1:10">
      <c r="A6277" s="330">
        <f ca="1">IF(ISNUMBER(SEARCH($L$2,[1]Database!$A6277)),MAX($A$1:A6276)+1,0)</f>
        <v>6272</v>
      </c>
      <c r="B6277" s="625" t="str">
        <f>[1]Database!$A6277</f>
        <v>PHCM-1-4</v>
      </c>
      <c r="J6277" s="329" t="str">
        <f ca="1">IFERROR(VLOOKUP(ROWS($J$2:J6277),$A$2:$B$7000,2,0),"")</f>
        <v>UFAF-1</v>
      </c>
    </row>
    <row r="6278" spans="1:10">
      <c r="A6278" s="330">
        <f ca="1">IF(ISNUMBER(SEARCH($L$2,[1]Database!$A6278)),MAX($A$1:A6277)+1,0)</f>
        <v>6273</v>
      </c>
      <c r="B6278" s="625" t="str">
        <f>[1]Database!$A6278</f>
        <v>PHCM-1-2</v>
      </c>
      <c r="J6278" s="329" t="str">
        <f ca="1">IFERROR(VLOOKUP(ROWS($J$2:J6278),$A$2:$B$7000,2,0),"")</f>
        <v>UFAF-1A</v>
      </c>
    </row>
    <row r="6279" spans="1:10">
      <c r="A6279" s="330">
        <f ca="1">IF(ISNUMBER(SEARCH($L$2,[1]Database!$A6279)),MAX($A$1:A6278)+1,0)</f>
        <v>6274</v>
      </c>
      <c r="B6279" s="625" t="str">
        <f>[1]Database!$A6279</f>
        <v>VT1</v>
      </c>
      <c r="J6279" s="329" t="str">
        <f ca="1">IFERROR(VLOOKUP(ROWS($J$2:J6279),$A$2:$B$7000,2,0),"")</f>
        <v>BR1</v>
      </c>
    </row>
    <row r="6280" spans="1:10">
      <c r="A6280" s="330">
        <f ca="1">IF(ISNUMBER(SEARCH($L$2,[1]Database!$A6280)),MAX($A$1:A6279)+1,0)</f>
        <v>6275</v>
      </c>
      <c r="B6280" s="625" t="str">
        <f>[1]Database!$A6280</f>
        <v>S1</v>
      </c>
      <c r="J6280" s="329" t="str">
        <f ca="1">IFERROR(VLOOKUP(ROWS($J$2:J6280),$A$2:$B$7000,2,0),"")</f>
        <v>VTB-1</v>
      </c>
    </row>
    <row r="6281" spans="1:10">
      <c r="A6281" s="330">
        <f ca="1">IF(ISNUMBER(SEARCH($L$2,[1]Database!$A6281)),MAX($A$1:A6280)+1,0)</f>
        <v>6276</v>
      </c>
      <c r="B6281" s="625" t="str">
        <f>[1]Database!$A6281</f>
        <v>UFAF-1</v>
      </c>
      <c r="J6281" s="329" t="str">
        <f ca="1">IFERROR(VLOOKUP(ROWS($J$2:J6281),$A$2:$B$7000,2,0),"")</f>
        <v>SSL</v>
      </c>
    </row>
    <row r="6282" spans="1:10">
      <c r="A6282" s="330">
        <f ca="1">IF(ISNUMBER(SEARCH($L$2,[1]Database!$A6282)),MAX($A$1:A6281)+1,0)</f>
        <v>6277</v>
      </c>
      <c r="B6282" s="625" t="str">
        <f>[1]Database!$A6282</f>
        <v>UFAF-1A</v>
      </c>
      <c r="J6282" s="329" t="str">
        <f ca="1">IFERROR(VLOOKUP(ROWS($J$2:J6282),$A$2:$B$7000,2,0),"")</f>
        <v>RM-KB-LCD17</v>
      </c>
    </row>
    <row r="6283" spans="1:10">
      <c r="A6283" s="330">
        <f ca="1">IF(ISNUMBER(SEARCH($L$2,[1]Database!$A6283)),MAX($A$1:A6282)+1,0)</f>
        <v>6278</v>
      </c>
      <c r="B6283" s="625" t="str">
        <f>[1]Database!$A6283</f>
        <v>BR1</v>
      </c>
      <c r="J6283" s="329" t="str">
        <f ca="1">IFERROR(VLOOKUP(ROWS($J$2:J6283),$A$2:$B$7000,2,0),"")</f>
        <v>RM-KB-LCD17X8KVM</v>
      </c>
    </row>
    <row r="6284" spans="1:10">
      <c r="A6284" s="330">
        <f ca="1">IF(ISNUMBER(SEARCH($L$2,[1]Database!$A6284)),MAX($A$1:A6283)+1,0)</f>
        <v>6279</v>
      </c>
      <c r="B6284" s="625" t="str">
        <f>[1]Database!$A6284</f>
        <v>VTB-1</v>
      </c>
      <c r="J6284" s="329" t="str">
        <f ca="1">IFERROR(VLOOKUP(ROWS($J$2:J6284),$A$2:$B$7000,2,0),"")</f>
        <v>RM-KB-LCD17X16KVM</v>
      </c>
    </row>
    <row r="6285" spans="1:10">
      <c r="A6285" s="330">
        <f ca="1">IF(ISNUMBER(SEARCH($L$2,[1]Database!$A6285)),MAX($A$1:A6284)+1,0)</f>
        <v>6280</v>
      </c>
      <c r="B6285" s="625" t="str">
        <f>[1]Database!$A6285</f>
        <v>SSL</v>
      </c>
      <c r="J6285" s="329" t="str">
        <f ca="1">IFERROR(VLOOKUP(ROWS($J$2:J6285),$A$2:$B$7000,2,0),"")</f>
        <v>HCT-1</v>
      </c>
    </row>
    <row r="6286" spans="1:10">
      <c r="A6286" s="330">
        <f ca="1">IF(ISNUMBER(SEARCH($L$2,[1]Database!$A6286)),MAX($A$1:A6285)+1,0)</f>
        <v>6281</v>
      </c>
      <c r="B6286" s="625" t="str">
        <f>[1]Database!$A6286</f>
        <v>RM-KB-LCD17</v>
      </c>
      <c r="J6286" s="329" t="str">
        <f ca="1">IFERROR(VLOOKUP(ROWS($J$2:J6286),$A$2:$B$7000,2,0),"")</f>
        <v>HCM-1V</v>
      </c>
    </row>
    <row r="6287" spans="1:10">
      <c r="A6287" s="330">
        <f ca="1">IF(ISNUMBER(SEARCH($L$2,[1]Database!$A6287)),MAX($A$1:A6286)+1,0)</f>
        <v>6282</v>
      </c>
      <c r="B6287" s="625" t="str">
        <f>[1]Database!$A6287</f>
        <v>RM-KB-LCD17X8KVM</v>
      </c>
      <c r="J6287" s="329" t="str">
        <f ca="1">IFERROR(VLOOKUP(ROWS($J$2:J6287),$A$2:$B$7000,2,0),"")</f>
        <v>HCM-1</v>
      </c>
    </row>
    <row r="6288" spans="1:10">
      <c r="A6288" s="330">
        <f ca="1">IF(ISNUMBER(SEARCH($L$2,[1]Database!$A6288)),MAX($A$1:A6287)+1,0)</f>
        <v>6283</v>
      </c>
      <c r="B6288" s="625" t="str">
        <f>[1]Database!$A6288</f>
        <v>RM-KB-LCD17X16KVM</v>
      </c>
      <c r="J6288" s="329" t="str">
        <f ca="1">IFERROR(VLOOKUP(ROWS($J$2:J6288),$A$2:$B$7000,2,0),"")</f>
        <v>HCM-1DV</v>
      </c>
    </row>
    <row r="6289" spans="1:10">
      <c r="A6289" s="330">
        <f ca="1">IF(ISNUMBER(SEARCH($L$2,[1]Database!$A6289)),MAX($A$1:A6288)+1,0)</f>
        <v>6284</v>
      </c>
      <c r="B6289" s="625" t="str">
        <f>[1]Database!$A6289</f>
        <v>HCT-1</v>
      </c>
      <c r="J6289" s="329" t="str">
        <f ca="1">IFERROR(VLOOKUP(ROWS($J$2:J6289),$A$2:$B$7000,2,0),"")</f>
        <v>HCM-1D</v>
      </c>
    </row>
    <row r="6290" spans="1:10">
      <c r="A6290" s="330">
        <f ca="1">IF(ISNUMBER(SEARCH($L$2,[1]Database!$A6290)),MAX($A$1:A6289)+1,0)</f>
        <v>6285</v>
      </c>
      <c r="B6290" s="625" t="str">
        <f>[1]Database!$A6290</f>
        <v>HCM-1V</v>
      </c>
      <c r="J6290" s="329" t="str">
        <f ca="1">IFERROR(VLOOKUP(ROWS($J$2:J6290),$A$2:$B$7000,2,0),"")</f>
        <v>HHCM-1</v>
      </c>
    </row>
    <row r="6291" spans="1:10">
      <c r="A6291" s="330">
        <f ca="1">IF(ISNUMBER(SEARCH($L$2,[1]Database!$A6291)),MAX($A$1:A6290)+1,0)</f>
        <v>6286</v>
      </c>
      <c r="B6291" s="625" t="str">
        <f>[1]Database!$A6291</f>
        <v>HCM-1</v>
      </c>
      <c r="J6291" s="329" t="str">
        <f ca="1">IFERROR(VLOOKUP(ROWS($J$2:J6291),$A$2:$B$7000,2,0),"")</f>
        <v>FEB1</v>
      </c>
    </row>
    <row r="6292" spans="1:10">
      <c r="A6292" s="330">
        <f ca="1">IF(ISNUMBER(SEARCH($L$2,[1]Database!$A6292)),MAX($A$1:A6291)+1,0)</f>
        <v>6287</v>
      </c>
      <c r="B6292" s="625" t="str">
        <f>[1]Database!$A6292</f>
        <v>HCM-1DV</v>
      </c>
      <c r="J6292" s="329" t="str">
        <f ca="1">IFERROR(VLOOKUP(ROWS($J$2:J6292),$A$2:$B$7000,2,0),"")</f>
        <v>EB1-H</v>
      </c>
    </row>
    <row r="6293" spans="1:10">
      <c r="A6293" s="330">
        <f ca="1">IF(ISNUMBER(SEARCH($L$2,[1]Database!$A6293)),MAX($A$1:A6292)+1,0)</f>
        <v>6288</v>
      </c>
      <c r="B6293" s="625" t="str">
        <f>[1]Database!$A6293</f>
        <v>HCM-1D</v>
      </c>
      <c r="J6293" s="329" t="str">
        <f ca="1">IFERROR(VLOOKUP(ROWS($J$2:J6293),$A$2:$B$7000,2,0),"")</f>
        <v>HBL1</v>
      </c>
    </row>
    <row r="6294" spans="1:10">
      <c r="A6294" s="330">
        <f ca="1">IF(ISNUMBER(SEARCH($L$2,[1]Database!$A6294)),MAX($A$1:A6293)+1,0)</f>
        <v>6289</v>
      </c>
      <c r="B6294" s="625" t="str">
        <f>[1]Database!$A6294</f>
        <v>HHCM-1</v>
      </c>
      <c r="J6294" s="329" t="str">
        <f ca="1">IFERROR(VLOOKUP(ROWS($J$2:J6294),$A$2:$B$7000,2,0),"")</f>
        <v>PHBL-1</v>
      </c>
    </row>
    <row r="6295" spans="1:10">
      <c r="A6295" s="330">
        <f ca="1">IF(ISNUMBER(SEARCH($L$2,[1]Database!$A6295)),MAX($A$1:A6294)+1,0)</f>
        <v>6290</v>
      </c>
      <c r="B6295" s="625" t="str">
        <f>[1]Database!$A6295</f>
        <v>FEB1</v>
      </c>
      <c r="J6295" s="329" t="str">
        <f ca="1">IFERROR(VLOOKUP(ROWS($J$2:J6295),$A$2:$B$7000,2,0),"")</f>
        <v>SB1</v>
      </c>
    </row>
    <row r="6296" spans="1:10">
      <c r="A6296" s="330">
        <f ca="1">IF(ISNUMBER(SEARCH($L$2,[1]Database!$A6296)),MAX($A$1:A6295)+1,0)</f>
        <v>6291</v>
      </c>
      <c r="B6296" s="625" t="str">
        <f>[1]Database!$A6296</f>
        <v>EB1-H</v>
      </c>
      <c r="J6296" s="329" t="str">
        <f ca="1">IFERROR(VLOOKUP(ROWS($J$2:J6296),$A$2:$B$7000,2,0),"")</f>
        <v>EVT1</v>
      </c>
    </row>
    <row r="6297" spans="1:10">
      <c r="A6297" s="330">
        <f ca="1">IF(ISNUMBER(SEARCH($L$2,[1]Database!$A6297)),MAX($A$1:A6296)+1,0)</f>
        <v>6292</v>
      </c>
      <c r="B6297" s="625" t="str">
        <f>[1]Database!$A6297</f>
        <v>HBL1</v>
      </c>
      <c r="J6297" s="329" t="str">
        <f ca="1">IFERROR(VLOOKUP(ROWS($J$2:J6297),$A$2:$B$7000,2,0),"")</f>
        <v>EB1</v>
      </c>
    </row>
    <row r="6298" spans="1:10">
      <c r="A6298" s="330">
        <f ca="1">IF(ISNUMBER(SEARCH($L$2,[1]Database!$A6298)),MAX($A$1:A6297)+1,0)</f>
        <v>6293</v>
      </c>
      <c r="B6298" s="625" t="str">
        <f>[1]Database!$A6298</f>
        <v>PHBL-1</v>
      </c>
      <c r="J6298" s="329" t="str">
        <f ca="1">IFERROR(VLOOKUP(ROWS($J$2:J6298),$A$2:$B$7000,2,0),"")</f>
        <v>PBL-1</v>
      </c>
    </row>
    <row r="6299" spans="1:10">
      <c r="A6299" s="330">
        <f ca="1">IF(ISNUMBER(SEARCH($L$2,[1]Database!$A6299)),MAX($A$1:A6298)+1,0)</f>
        <v>6294</v>
      </c>
      <c r="B6299" s="625" t="str">
        <f>[1]Database!$A6299</f>
        <v>SB1</v>
      </c>
      <c r="J6299" s="329" t="str">
        <f ca="1">IFERROR(VLOOKUP(ROWS($J$2:J6299),$A$2:$B$7000,2,0),"")</f>
        <v>BL1</v>
      </c>
    </row>
    <row r="6300" spans="1:10">
      <c r="A6300" s="330">
        <f ca="1">IF(ISNUMBER(SEARCH($L$2,[1]Database!$A6300)),MAX($A$1:A6299)+1,0)</f>
        <v>6295</v>
      </c>
      <c r="B6300" s="625" t="str">
        <f>[1]Database!$A6300</f>
        <v>EVT1</v>
      </c>
      <c r="J6300" s="329" t="str">
        <f ca="1">IFERROR(VLOOKUP(ROWS($J$2:J6300),$A$2:$B$7000,2,0),"")</f>
        <v>VTF1</v>
      </c>
    </row>
    <row r="6301" spans="1:10">
      <c r="A6301" s="330">
        <f ca="1">IF(ISNUMBER(SEARCH($L$2,[1]Database!$A6301)),MAX($A$1:A6300)+1,0)</f>
        <v>6296</v>
      </c>
      <c r="B6301" s="625" t="str">
        <f>[1]Database!$A6301</f>
        <v>EB1</v>
      </c>
      <c r="J6301" s="329" t="str">
        <f ca="1">IFERROR(VLOOKUP(ROWS($J$2:J6301),$A$2:$B$7000,2,0),"")</f>
        <v>SF1</v>
      </c>
    </row>
    <row r="6302" spans="1:10">
      <c r="A6302" s="330">
        <f ca="1">IF(ISNUMBER(SEARCH($L$2,[1]Database!$A6302)),MAX($A$1:A6301)+1,0)</f>
        <v>6297</v>
      </c>
      <c r="B6302" s="625" t="str">
        <f>[1]Database!$A6302</f>
        <v>PBL-1</v>
      </c>
      <c r="J6302" s="329" t="str">
        <f ca="1">IFERROR(VLOOKUP(ROWS($J$2:J6302),$A$2:$B$7000,2,0),"")</f>
        <v>EC-1</v>
      </c>
    </row>
    <row r="6303" spans="1:10">
      <c r="A6303" s="330">
        <f ca="1">IF(ISNUMBER(SEARCH($L$2,[1]Database!$A6303)),MAX($A$1:A6302)+1,0)</f>
        <v>6298</v>
      </c>
      <c r="B6303" s="625" t="str">
        <f>[1]Database!$A6303</f>
        <v>BL1</v>
      </c>
      <c r="J6303" s="329" t="str">
        <f ca="1">IFERROR(VLOOKUP(ROWS($J$2:J6303),$A$2:$B$7000,2,0),"")</f>
        <v>CH1</v>
      </c>
    </row>
    <row r="6304" spans="1:10">
      <c r="A6304" s="330">
        <f ca="1">IF(ISNUMBER(SEARCH($L$2,[1]Database!$A6304)),MAX($A$1:A6303)+1,0)</f>
        <v>6299</v>
      </c>
      <c r="B6304" s="625" t="str">
        <f>[1]Database!$A6304</f>
        <v>VTF1</v>
      </c>
      <c r="J6304" s="329" t="str">
        <f ca="1">IFERROR(VLOOKUP(ROWS($J$2:J6304),$A$2:$B$7000,2,0),"")</f>
        <v>CD-1</v>
      </c>
    </row>
    <row r="6305" spans="1:10">
      <c r="A6305" s="330">
        <f ca="1">IF(ISNUMBER(SEARCH($L$2,[1]Database!$A6305)),MAX($A$1:A6304)+1,0)</f>
        <v>6300</v>
      </c>
      <c r="B6305" s="625" t="str">
        <f>[1]Database!$A6305</f>
        <v>SF1</v>
      </c>
      <c r="J6305" s="329" t="str">
        <f ca="1">IFERROR(VLOOKUP(ROWS($J$2:J6305),$A$2:$B$7000,2,0),"")</f>
        <v>PHCM-1-4-P4</v>
      </c>
    </row>
    <row r="6306" spans="1:10">
      <c r="A6306" s="330">
        <f ca="1">IF(ISNUMBER(SEARCH($L$2,[1]Database!$A6306)),MAX($A$1:A6305)+1,0)</f>
        <v>6301</v>
      </c>
      <c r="B6306" s="625" t="str">
        <f>[1]Database!$A6306</f>
        <v>EC-1</v>
      </c>
      <c r="J6306" s="329" t="str">
        <f ca="1">IFERROR(VLOOKUP(ROWS($J$2:J6306),$A$2:$B$7000,2,0),"")</f>
        <v>PHCM-1-2-P4</v>
      </c>
    </row>
    <row r="6307" spans="1:10">
      <c r="A6307" s="330">
        <f ca="1">IF(ISNUMBER(SEARCH($L$2,[1]Database!$A6307)),MAX($A$1:A6306)+1,0)</f>
        <v>6302</v>
      </c>
      <c r="B6307" s="625" t="str">
        <f>[1]Database!$A6307</f>
        <v>CH1</v>
      </c>
      <c r="J6307" s="329" t="str">
        <f ca="1">IFERROR(VLOOKUP(ROWS($J$2:J6307),$A$2:$B$7000,2,0),"")</f>
        <v>HCM-1DR</v>
      </c>
    </row>
    <row r="6308" spans="1:10">
      <c r="A6308" s="330">
        <f ca="1">IF(ISNUMBER(SEARCH($L$2,[1]Database!$A6308)),MAX($A$1:A6307)+1,0)</f>
        <v>6303</v>
      </c>
      <c r="B6308" s="625" t="str">
        <f>[1]Database!$A6308</f>
        <v>CD-1</v>
      </c>
      <c r="J6308" s="329" t="str">
        <f ca="1">IFERROR(VLOOKUP(ROWS($J$2:J6308),$A$2:$B$7000,2,0),"")</f>
        <v>BL1-H</v>
      </c>
    </row>
    <row r="6309" spans="1:10">
      <c r="A6309" s="330">
        <f ca="1">IF(ISNUMBER(SEARCH($L$2,[1]Database!$A6309)),MAX($A$1:A6308)+1,0)</f>
        <v>6304</v>
      </c>
      <c r="B6309" s="625" t="str">
        <f>[1]Database!$A6309</f>
        <v>PHCM-1-4-P4</v>
      </c>
      <c r="J6309" s="329" t="str">
        <f ca="1">IFERROR(VLOOKUP(ROWS($J$2:J6309),$A$2:$B$7000,2,0),"")</f>
        <v>EVTA-1</v>
      </c>
    </row>
    <row r="6310" spans="1:10">
      <c r="A6310" s="330">
        <f ca="1">IF(ISNUMBER(SEARCH($L$2,[1]Database!$A6310)),MAX($A$1:A6309)+1,0)</f>
        <v>6305</v>
      </c>
      <c r="B6310" s="625" t="str">
        <f>[1]Database!$A6310</f>
        <v>PHCM-1-2-P4</v>
      </c>
      <c r="J6310" s="329" t="str">
        <f ca="1">IFERROR(VLOOKUP(ROWS($J$2:J6310),$A$2:$B$7000,2,0),"")</f>
        <v>VTP-1</v>
      </c>
    </row>
    <row r="6311" spans="1:10">
      <c r="A6311" s="330">
        <f ca="1">IF(ISNUMBER(SEARCH($L$2,[1]Database!$A6311)),MAX($A$1:A6310)+1,0)</f>
        <v>6306</v>
      </c>
      <c r="B6311" s="625" t="str">
        <f>[1]Database!$A6311</f>
        <v>HCM-1DR</v>
      </c>
      <c r="J6311" s="329" t="str">
        <f ca="1">IFERROR(VLOOKUP(ROWS($J$2:J6311),$A$2:$B$7000,2,0),"")</f>
        <v>PBL1-ID</v>
      </c>
    </row>
    <row r="6312" spans="1:10">
      <c r="A6312" s="330">
        <f ca="1">IF(ISNUMBER(SEARCH($L$2,[1]Database!$A6312)),MAX($A$1:A6311)+1,0)</f>
        <v>6307</v>
      </c>
      <c r="B6312" s="625" t="str">
        <f>[1]Database!$A6312</f>
        <v>BL1-H</v>
      </c>
      <c r="J6312" s="329" t="str">
        <f ca="1">IFERROR(VLOOKUP(ROWS($J$2:J6312),$A$2:$B$7000,2,0),"")</f>
        <v>RLA-CC</v>
      </c>
    </row>
    <row r="6313" spans="1:10">
      <c r="A6313" s="330">
        <f ca="1">IF(ISNUMBER(SEARCH($L$2,[1]Database!$A6313)),MAX($A$1:A6312)+1,0)</f>
        <v>6308</v>
      </c>
      <c r="B6313" s="625" t="str">
        <f>[1]Database!$A6313</f>
        <v>EVTA-1</v>
      </c>
      <c r="J6313" s="329" t="str">
        <f ca="1">IFERROR(VLOOKUP(ROWS($J$2:J6313),$A$2:$B$7000,2,0),"")</f>
        <v>AV6001BK</v>
      </c>
    </row>
    <row r="6314" spans="1:10">
      <c r="A6314" s="330">
        <f ca="1">IF(ISNUMBER(SEARCH($L$2,[1]Database!$A6314)),MAX($A$1:A6313)+1,0)</f>
        <v>6309</v>
      </c>
      <c r="B6314" s="625" t="str">
        <f>[1]Database!$A6314</f>
        <v>VTP-1</v>
      </c>
      <c r="J6314" s="329" t="str">
        <f ca="1">IFERROR(VLOOKUP(ROWS($J$2:J6314),$A$2:$B$7000,2,0),"")</f>
        <v>AV1002BK</v>
      </c>
    </row>
    <row r="6315" spans="1:10">
      <c r="A6315" s="330">
        <f ca="1">IF(ISNUMBER(SEARCH($L$2,[1]Database!$A6315)),MAX($A$1:A6314)+1,0)</f>
        <v>6310</v>
      </c>
      <c r="B6315" s="625" t="str">
        <f>[1]Database!$A6315</f>
        <v>PBL1-ID</v>
      </c>
      <c r="J6315" s="329" t="str">
        <f ca="1">IFERROR(VLOOKUP(ROWS($J$2:J6315),$A$2:$B$7000,2,0),"")</f>
        <v>AV2004BK</v>
      </c>
    </row>
    <row r="6316" spans="1:10">
      <c r="A6316" s="330">
        <f ca="1">IF(ISNUMBER(SEARCH($L$2,[1]Database!$A6316)),MAX($A$1:A6315)+1,0)</f>
        <v>6311</v>
      </c>
      <c r="B6316" s="625" t="str">
        <f>[1]Database!$A6316</f>
        <v>RLA-CC</v>
      </c>
      <c r="J6316" s="329" t="str">
        <f ca="1">IFERROR(VLOOKUP(ROWS($J$2:J6316),$A$2:$B$7000,2,0),"")</f>
        <v>AV2002BK</v>
      </c>
    </row>
    <row r="6317" spans="1:10">
      <c r="A6317" s="330">
        <f ca="1">IF(ISNUMBER(SEARCH($L$2,[1]Database!$A6317)),MAX($A$1:A6316)+1,0)</f>
        <v>6312</v>
      </c>
      <c r="B6317" s="625" t="str">
        <f>[1]Database!$A6317</f>
        <v>AV6001BK</v>
      </c>
      <c r="J6317" s="329" t="str">
        <f ca="1">IFERROR(VLOOKUP(ROWS($J$2:J6317),$A$2:$B$7000,2,0),"")</f>
        <v>AV8010BK</v>
      </c>
    </row>
    <row r="6318" spans="1:10">
      <c r="A6318" s="330">
        <f ca="1">IF(ISNUMBER(SEARCH($L$2,[1]Database!$A6318)),MAX($A$1:A6317)+1,0)</f>
        <v>6313</v>
      </c>
      <c r="B6318" s="625" t="str">
        <f>[1]Database!$A6318</f>
        <v>AV1002BK</v>
      </c>
      <c r="J6318" s="329" t="str">
        <f ca="1">IFERROR(VLOOKUP(ROWS($J$2:J6318),$A$2:$B$7000,2,0),"")</f>
        <v>AV9008BK</v>
      </c>
    </row>
    <row r="6319" spans="1:10">
      <c r="A6319" s="330">
        <f ca="1">IF(ISNUMBER(SEARCH($L$2,[1]Database!$A6319)),MAX($A$1:A6318)+1,0)</f>
        <v>6314</v>
      </c>
      <c r="B6319" s="625" t="str">
        <f>[1]Database!$A6319</f>
        <v>AV2004BK</v>
      </c>
      <c r="J6319" s="329" t="str">
        <f ca="1">IFERROR(VLOOKUP(ROWS($J$2:J6319),$A$2:$B$7000,2,0),"")</f>
        <v>AV9015BK</v>
      </c>
    </row>
    <row r="6320" spans="1:10">
      <c r="A6320" s="330">
        <f ca="1">IF(ISNUMBER(SEARCH($L$2,[1]Database!$A6320)),MAX($A$1:A6319)+1,0)</f>
        <v>6315</v>
      </c>
      <c r="B6320" s="625" t="str">
        <f>[1]Database!$A6320</f>
        <v>AV2002BK</v>
      </c>
      <c r="J6320" s="329" t="str">
        <f ca="1">IFERROR(VLOOKUP(ROWS($J$2:J6320),$A$2:$B$7000,2,0),"")</f>
        <v>AV4000BK</v>
      </c>
    </row>
    <row r="6321" spans="1:10">
      <c r="A6321" s="330">
        <f ca="1">IF(ISNUMBER(SEARCH($L$2,[1]Database!$A6321)),MAX($A$1:A6320)+1,0)</f>
        <v>6316</v>
      </c>
      <c r="B6321" s="625" t="str">
        <f>[1]Database!$A6321</f>
        <v>AV8010BK</v>
      </c>
      <c r="J6321" s="329" t="str">
        <f ca="1">IFERROR(VLOOKUP(ROWS($J$2:J6321),$A$2:$B$7000,2,0),"")</f>
        <v>AV9010BK</v>
      </c>
    </row>
    <row r="6322" spans="1:10">
      <c r="A6322" s="330">
        <f ca="1">IF(ISNUMBER(SEARCH($L$2,[1]Database!$A6322)),MAX($A$1:A6321)+1,0)</f>
        <v>6317</v>
      </c>
      <c r="B6322" s="625" t="str">
        <f>[1]Database!$A6322</f>
        <v>AV9008BK</v>
      </c>
      <c r="J6322" s="329" t="str">
        <f ca="1">IFERROR(VLOOKUP(ROWS($J$2:J6322),$A$2:$B$7000,2,0),"")</f>
        <v>AV5000BK</v>
      </c>
    </row>
    <row r="6323" spans="1:10">
      <c r="A6323" s="330">
        <f ca="1">IF(ISNUMBER(SEARCH($L$2,[1]Database!$A6323)),MAX($A$1:A6322)+1,0)</f>
        <v>6318</v>
      </c>
      <c r="B6323" s="625" t="str">
        <f>[1]Database!$A6323</f>
        <v>AV9015BK</v>
      </c>
      <c r="J6323" s="329" t="str">
        <f ca="1">IFERROR(VLOOKUP(ROWS($J$2:J6323),$A$2:$B$7000,2,0),"")</f>
        <v>AV9003BK</v>
      </c>
    </row>
    <row r="6324" spans="1:10">
      <c r="A6324" s="330">
        <f ca="1">IF(ISNUMBER(SEARCH($L$2,[1]Database!$A6324)),MAX($A$1:A6323)+1,0)</f>
        <v>6319</v>
      </c>
      <c r="B6324" s="625" t="str">
        <f>[1]Database!$A6324</f>
        <v>AV4000BK</v>
      </c>
      <c r="J6324" s="329" t="str">
        <f ca="1">IFERROR(VLOOKUP(ROWS($J$2:J6324),$A$2:$B$7000,2,0),"")</f>
        <v>AV7004BK</v>
      </c>
    </row>
    <row r="6325" spans="1:10">
      <c r="A6325" s="330">
        <f ca="1">IF(ISNUMBER(SEARCH($L$2,[1]Database!$A6325)),MAX($A$1:A6324)+1,0)</f>
        <v>6320</v>
      </c>
      <c r="B6325" s="625" t="str">
        <f>[1]Database!$A6325</f>
        <v>AV9010BK</v>
      </c>
      <c r="J6325" s="329" t="str">
        <f ca="1">IFERROR(VLOOKUP(ROWS($J$2:J6325),$A$2:$B$7000,2,0),"")</f>
        <v>AV7005BK</v>
      </c>
    </row>
    <row r="6326" spans="1:10">
      <c r="A6326" s="330">
        <f ca="1">IF(ISNUMBER(SEARCH($L$2,[1]Database!$A6326)),MAX($A$1:A6325)+1,0)</f>
        <v>6321</v>
      </c>
      <c r="B6326" s="625" t="str">
        <f>[1]Database!$A6326</f>
        <v>AV5000BK</v>
      </c>
      <c r="J6326" s="329" t="str">
        <f ca="1">IFERROR(VLOOKUP(ROWS($J$2:J6326),$A$2:$B$7000,2,0),"")</f>
        <v>AV7000BK</v>
      </c>
    </row>
    <row r="6327" spans="1:10">
      <c r="A6327" s="330">
        <f ca="1">IF(ISNUMBER(SEARCH($L$2,[1]Database!$A6327)),MAX($A$1:A6326)+1,0)</f>
        <v>6322</v>
      </c>
      <c r="B6327" s="625" t="str">
        <f>[1]Database!$A6327</f>
        <v>AV9003BK</v>
      </c>
      <c r="J6327" s="329" t="str">
        <f ca="1">IFERROR(VLOOKUP(ROWS($J$2:J6327),$A$2:$B$7000,2,0),"")</f>
        <v>AV2003BK</v>
      </c>
    </row>
    <row r="6328" spans="1:10">
      <c r="A6328" s="330">
        <f ca="1">IF(ISNUMBER(SEARCH($L$2,[1]Database!$A6328)),MAX($A$1:A6327)+1,0)</f>
        <v>6323</v>
      </c>
      <c r="B6328" s="625" t="str">
        <f>[1]Database!$A6328</f>
        <v>AV7004BK</v>
      </c>
      <c r="J6328" s="329" t="str">
        <f ca="1">IFERROR(VLOOKUP(ROWS($J$2:J6328),$A$2:$B$7000,2,0),"")</f>
        <v>AV1000BK</v>
      </c>
    </row>
    <row r="6329" spans="1:10">
      <c r="A6329" s="330">
        <f ca="1">IF(ISNUMBER(SEARCH($L$2,[1]Database!$A6329)),MAX($A$1:A6328)+1,0)</f>
        <v>6324</v>
      </c>
      <c r="B6329" s="625" t="str">
        <f>[1]Database!$A6329</f>
        <v>AV7005BK</v>
      </c>
      <c r="J6329" s="329" t="str">
        <f ca="1">IFERROR(VLOOKUP(ROWS($J$2:J6329),$A$2:$B$7000,2,0),"")</f>
        <v>1125CHA</v>
      </c>
    </row>
    <row r="6330" spans="1:10">
      <c r="A6330" s="330">
        <f ca="1">IF(ISNUMBER(SEARCH($L$2,[1]Database!$A6330)),MAX($A$1:A6329)+1,0)</f>
        <v>6325</v>
      </c>
      <c r="B6330" s="625" t="str">
        <f>[1]Database!$A6330</f>
        <v>AV7000BK</v>
      </c>
      <c r="J6330" s="329" t="str">
        <f ca="1">IFERROR(VLOOKUP(ROWS($J$2:J6330),$A$2:$B$7000,2,0),"")</f>
        <v>SRB-1-DRK-4824</v>
      </c>
    </row>
    <row r="6331" spans="1:10">
      <c r="A6331" s="330">
        <f ca="1">IF(ISNUMBER(SEARCH($L$2,[1]Database!$A6331)),MAX($A$1:A6330)+1,0)</f>
        <v>6326</v>
      </c>
      <c r="B6331" s="625" t="str">
        <f>[1]Database!$A6331</f>
        <v>AV2003BK</v>
      </c>
      <c r="J6331" s="329" t="str">
        <f ca="1">IFERROR(VLOOKUP(ROWS($J$2:J6331),$A$2:$B$7000,2,0),"")</f>
        <v>SRB-1-DRK-4224</v>
      </c>
    </row>
    <row r="6332" spans="1:10">
      <c r="A6332" s="330">
        <f ca="1">IF(ISNUMBER(SEARCH($L$2,[1]Database!$A6332)),MAX($A$1:A6331)+1,0)</f>
        <v>6327</v>
      </c>
      <c r="B6332" s="625" t="str">
        <f>[1]Database!$A6332</f>
        <v>AV1000BK</v>
      </c>
      <c r="J6332" s="329" t="str">
        <f ca="1">IFERROR(VLOOKUP(ROWS($J$2:J6332),$A$2:$B$7000,2,0),"")</f>
        <v>SRB-1-DRK-3624</v>
      </c>
    </row>
    <row r="6333" spans="1:10">
      <c r="A6333" s="330">
        <f ca="1">IF(ISNUMBER(SEARCH($L$2,[1]Database!$A6333)),MAX($A$1:A6332)+1,0)</f>
        <v>6328</v>
      </c>
      <c r="B6333" s="625" t="str">
        <f>[1]Database!$A6333</f>
        <v>1125CHA</v>
      </c>
      <c r="J6333" s="329" t="str">
        <f ca="1">IFERROR(VLOOKUP(ROWS($J$2:J6333),$A$2:$B$7000,2,0),"")</f>
        <v>SRB-1-DRK-3124</v>
      </c>
    </row>
    <row r="6334" spans="1:10">
      <c r="A6334" s="330">
        <f ca="1">IF(ISNUMBER(SEARCH($L$2,[1]Database!$A6334)),MAX($A$1:A6333)+1,0)</f>
        <v>6329</v>
      </c>
      <c r="B6334" s="625" t="str">
        <f>[1]Database!$A6334</f>
        <v>SRB-1-DRK-4824</v>
      </c>
      <c r="J6334" s="329" t="str">
        <f ca="1">IFERROR(VLOOKUP(ROWS($J$2:J6334),$A$2:$B$7000,2,0),"")</f>
        <v>SRB-1-MRK-2624</v>
      </c>
    </row>
    <row r="6335" spans="1:10">
      <c r="A6335" s="330">
        <f ca="1">IF(ISNUMBER(SEARCH($L$2,[1]Database!$A6335)),MAX($A$1:A6334)+1,0)</f>
        <v>6330</v>
      </c>
      <c r="B6335" s="625" t="str">
        <f>[1]Database!$A6335</f>
        <v>SRB-1-DRK-4224</v>
      </c>
      <c r="J6335" s="329" t="str">
        <f ca="1">IFERROR(VLOOKUP(ROWS($J$2:J6335),$A$2:$B$7000,2,0),"")</f>
        <v>WANGLE-1</v>
      </c>
    </row>
    <row r="6336" spans="1:10">
      <c r="A6336" s="330">
        <f ca="1">IF(ISNUMBER(SEARCH($L$2,[1]Database!$A6336)),MAX($A$1:A6335)+1,0)</f>
        <v>6331</v>
      </c>
      <c r="B6336" s="625" t="str">
        <f>[1]Database!$A6336</f>
        <v>SRB-1-DRK-3624</v>
      </c>
      <c r="J6336" s="329" t="str">
        <f ca="1">IFERROR(VLOOKUP(ROWS($J$2:J6336),$A$2:$B$7000,2,0),"")</f>
        <v>WMANGLE-1-48</v>
      </c>
    </row>
    <row r="6337" spans="1:10">
      <c r="A6337" s="330">
        <f ca="1">IF(ISNUMBER(SEARCH($L$2,[1]Database!$A6337)),MAX($A$1:A6336)+1,0)</f>
        <v>6332</v>
      </c>
      <c r="B6337" s="625" t="str">
        <f>[1]Database!$A6337</f>
        <v>SRB-1-DRK-3124</v>
      </c>
      <c r="J6337" s="329" t="str">
        <f ca="1">IFERROR(VLOOKUP(ROWS($J$2:J6337),$A$2:$B$7000,2,0),"")</f>
        <v>WMANGLE-1-3642</v>
      </c>
    </row>
    <row r="6338" spans="1:10">
      <c r="A6338" s="330">
        <f ca="1">IF(ISNUMBER(SEARCH($L$2,[1]Database!$A6338)),MAX($A$1:A6337)+1,0)</f>
        <v>6333</v>
      </c>
      <c r="B6338" s="625" t="str">
        <f>[1]Database!$A6338</f>
        <v>SRB-1-MRK-2624</v>
      </c>
      <c r="J6338" s="329" t="str">
        <f ca="1">IFERROR(VLOOKUP(ROWS($J$2:J6338),$A$2:$B$7000,2,0),"")</f>
        <v>VFEET-1-12</v>
      </c>
    </row>
    <row r="6339" spans="1:10">
      <c r="A6339" s="330">
        <f ca="1">IF(ISNUMBER(SEARCH($L$2,[1]Database!$A6339)),MAX($A$1:A6338)+1,0)</f>
        <v>6334</v>
      </c>
      <c r="B6339" s="625" t="str">
        <f>[1]Database!$A6339</f>
        <v>WANGLE-1</v>
      </c>
      <c r="J6339" s="329" t="str">
        <f ca="1">IFERROR(VLOOKUP(ROWS($J$2:J6339),$A$2:$B$7000,2,0),"")</f>
        <v>ANGLE-1</v>
      </c>
    </row>
    <row r="6340" spans="1:10">
      <c r="A6340" s="330">
        <f ca="1">IF(ISNUMBER(SEARCH($L$2,[1]Database!$A6340)),MAX($A$1:A6339)+1,0)</f>
        <v>6335</v>
      </c>
      <c r="B6340" s="625" t="str">
        <f>[1]Database!$A6340</f>
        <v>WMANGLE-1-48</v>
      </c>
      <c r="J6340" s="329" t="str">
        <f ca="1">IFERROR(VLOOKUP(ROWS($J$2:J6340),$A$2:$B$7000,2,0),"")</f>
        <v>SRB-1-WRK-3224</v>
      </c>
    </row>
    <row r="6341" spans="1:10">
      <c r="A6341" s="330">
        <f ca="1">IF(ISNUMBER(SEARCH($L$2,[1]Database!$A6341)),MAX($A$1:A6340)+1,0)</f>
        <v>6336</v>
      </c>
      <c r="B6341" s="625" t="str">
        <f>[1]Database!$A6341</f>
        <v>WMANGLE-1-3642</v>
      </c>
      <c r="J6341" s="329" t="str">
        <f ca="1">IFERROR(VLOOKUP(ROWS($J$2:J6341),$A$2:$B$7000,2,0),"")</f>
        <v>RIB-1-WMRK-48</v>
      </c>
    </row>
    <row r="6342" spans="1:10">
      <c r="A6342" s="330">
        <f ca="1">IF(ISNUMBER(SEARCH($L$2,[1]Database!$A6342)),MAX($A$1:A6341)+1,0)</f>
        <v>6337</v>
      </c>
      <c r="B6342" s="625" t="str">
        <f>[1]Database!$A6342</f>
        <v>VFEET-1-12</v>
      </c>
      <c r="J6342" s="329" t="str">
        <f ca="1">IFERROR(VLOOKUP(ROWS($J$2:J6342),$A$2:$B$7000,2,0),"")</f>
        <v>RIB-1-MRK-42</v>
      </c>
    </row>
    <row r="6343" spans="1:10">
      <c r="A6343" s="330">
        <f ca="1">IF(ISNUMBER(SEARCH($L$2,[1]Database!$A6343)),MAX($A$1:A6342)+1,0)</f>
        <v>6338</v>
      </c>
      <c r="B6343" s="625" t="str">
        <f>[1]Database!$A6343</f>
        <v>ANGLE-1</v>
      </c>
      <c r="J6343" s="329" t="str">
        <f ca="1">IFERROR(VLOOKUP(ROWS($J$2:J6343),$A$2:$B$7000,2,0),"")</f>
        <v>RIB-1-DRK-42</v>
      </c>
    </row>
    <row r="6344" spans="1:10">
      <c r="A6344" s="330">
        <f ca="1">IF(ISNUMBER(SEARCH($L$2,[1]Database!$A6344)),MAX($A$1:A6343)+1,0)</f>
        <v>6339</v>
      </c>
      <c r="B6344" s="625" t="str">
        <f>[1]Database!$A6344</f>
        <v>SRB-1-WRK-3224</v>
      </c>
      <c r="J6344" s="329" t="str">
        <f ca="1">IFERROR(VLOOKUP(ROWS($J$2:J6344),$A$2:$B$7000,2,0),"")</f>
        <v>RIB-1-WMRK-36</v>
      </c>
    </row>
    <row r="6345" spans="1:10">
      <c r="A6345" s="330">
        <f ca="1">IF(ISNUMBER(SEARCH($L$2,[1]Database!$A6345)),MAX($A$1:A6344)+1,0)</f>
        <v>6340</v>
      </c>
      <c r="B6345" s="625" t="str">
        <f>[1]Database!$A6345</f>
        <v>RIB-1-WMRK-48</v>
      </c>
      <c r="J6345" s="329" t="str">
        <f ca="1">IFERROR(VLOOKUP(ROWS($J$2:J6345),$A$2:$B$7000,2,0),"")</f>
        <v>RIB-1-DRK-31</v>
      </c>
    </row>
    <row r="6346" spans="1:10">
      <c r="A6346" s="330">
        <f ca="1">IF(ISNUMBER(SEARCH($L$2,[1]Database!$A6346)),MAX($A$1:A6345)+1,0)</f>
        <v>6341</v>
      </c>
      <c r="B6346" s="625" t="str">
        <f>[1]Database!$A6346</f>
        <v>RIB-1-MRK-42</v>
      </c>
      <c r="J6346" s="329" t="str">
        <f ca="1">IFERROR(VLOOKUP(ROWS($J$2:J6346),$A$2:$B$7000,2,0),"")</f>
        <v>RIB-1-WMRK-42</v>
      </c>
    </row>
    <row r="6347" spans="1:10">
      <c r="A6347" s="330">
        <f ca="1">IF(ISNUMBER(SEARCH($L$2,[1]Database!$A6347)),MAX($A$1:A6346)+1,0)</f>
        <v>6342</v>
      </c>
      <c r="B6347" s="625" t="str">
        <f>[1]Database!$A6347</f>
        <v>RIB-1-DRK-42</v>
      </c>
      <c r="J6347" s="329" t="str">
        <f ca="1">IFERROR(VLOOKUP(ROWS($J$2:J6347),$A$2:$B$7000,2,0),"")</f>
        <v>ANGLE-1-36</v>
      </c>
    </row>
    <row r="6348" spans="1:10">
      <c r="A6348" s="330">
        <f ca="1">IF(ISNUMBER(SEARCH($L$2,[1]Database!$A6348)),MAX($A$1:A6347)+1,0)</f>
        <v>6343</v>
      </c>
      <c r="B6348" s="625" t="str">
        <f>[1]Database!$A6348</f>
        <v>RIB-1-WMRK-36</v>
      </c>
      <c r="J6348" s="329" t="str">
        <f ca="1">IFERROR(VLOOKUP(ROWS($J$2:J6348),$A$2:$B$7000,2,0),"")</f>
        <v>ANGLE-1-42</v>
      </c>
    </row>
    <row r="6349" spans="1:10">
      <c r="A6349" s="330">
        <f ca="1">IF(ISNUMBER(SEARCH($L$2,[1]Database!$A6349)),MAX($A$1:A6348)+1,0)</f>
        <v>6344</v>
      </c>
      <c r="B6349" s="625" t="str">
        <f>[1]Database!$A6349</f>
        <v>RIB-1-DRK-31</v>
      </c>
      <c r="J6349" s="329" t="str">
        <f ca="1">IFERROR(VLOOKUP(ROWS($J$2:J6349),$A$2:$B$7000,2,0),"")</f>
        <v>DANGLE-1-31</v>
      </c>
    </row>
    <row r="6350" spans="1:10">
      <c r="A6350" s="330">
        <f ca="1">IF(ISNUMBER(SEARCH($L$2,[1]Database!$A6350)),MAX($A$1:A6349)+1,0)</f>
        <v>6345</v>
      </c>
      <c r="B6350" s="625" t="str">
        <f>[1]Database!$A6350</f>
        <v>RIB-1-WMRK-42</v>
      </c>
      <c r="J6350" s="329" t="str">
        <f ca="1">IFERROR(VLOOKUP(ROWS($J$2:J6350),$A$2:$B$7000,2,0),"")</f>
        <v>DANGLE-1-3642</v>
      </c>
    </row>
    <row r="6351" spans="1:10">
      <c r="A6351" s="330">
        <f ca="1">IF(ISNUMBER(SEARCH($L$2,[1]Database!$A6351)),MAX($A$1:A6350)+1,0)</f>
        <v>6346</v>
      </c>
      <c r="B6351" s="625" t="str">
        <f>[1]Database!$A6351</f>
        <v>ANGLE-1-36</v>
      </c>
      <c r="J6351" s="329" t="str">
        <f ca="1">IFERROR(VLOOKUP(ROWS($J$2:J6351),$A$2:$B$7000,2,0),"")</f>
        <v>BANGLE-1</v>
      </c>
    </row>
    <row r="6352" spans="1:10">
      <c r="A6352" s="330">
        <f ca="1">IF(ISNUMBER(SEARCH($L$2,[1]Database!$A6352)),MAX($A$1:A6351)+1,0)</f>
        <v>6347</v>
      </c>
      <c r="B6352" s="625" t="str">
        <f>[1]Database!$A6352</f>
        <v>ANGLE-1-42</v>
      </c>
      <c r="J6352" s="329" t="str">
        <f ca="1">IFERROR(VLOOKUP(ROWS($J$2:J6352),$A$2:$B$7000,2,0),"")</f>
        <v>SRB-1-BGR-3824</v>
      </c>
    </row>
    <row r="6353" spans="1:10">
      <c r="A6353" s="330">
        <f ca="1">IF(ISNUMBER(SEARCH($L$2,[1]Database!$A6353)),MAX($A$1:A6352)+1,0)</f>
        <v>6348</v>
      </c>
      <c r="B6353" s="625" t="str">
        <f>[1]Database!$A6353</f>
        <v>DANGLE-1-31</v>
      </c>
      <c r="J6353" s="329" t="str">
        <f ca="1">IFERROR(VLOOKUP(ROWS($J$2:J6353),$A$2:$B$7000,2,0),"")</f>
        <v>SRB-1-BGR-3224</v>
      </c>
    </row>
    <row r="6354" spans="1:10">
      <c r="A6354" s="330">
        <f ca="1">IF(ISNUMBER(SEARCH($L$2,[1]Database!$A6354)),MAX($A$1:A6353)+1,0)</f>
        <v>6349</v>
      </c>
      <c r="B6354" s="625" t="str">
        <f>[1]Database!$A6354</f>
        <v>DANGLE-1-3642</v>
      </c>
      <c r="J6354" s="329" t="str">
        <f ca="1">IFERROR(VLOOKUP(ROWS($J$2:J6354),$A$2:$B$7000,2,0),"")</f>
        <v>BGR-19SA-27LRD</v>
      </c>
    </row>
    <row r="6355" spans="1:10">
      <c r="A6355" s="330">
        <f ca="1">IF(ISNUMBER(SEARCH($L$2,[1]Database!$A6355)),MAX($A$1:A6354)+1,0)</f>
        <v>6350</v>
      </c>
      <c r="B6355" s="625" t="str">
        <f>[1]Database!$A6355</f>
        <v>BANGLE-1</v>
      </c>
      <c r="J6355" s="329" t="str">
        <f ca="1">IFERROR(VLOOKUP(ROWS($J$2:J6355),$A$2:$B$7000,2,0),"")</f>
        <v>BGR-1927</v>
      </c>
    </row>
    <row r="6356" spans="1:10">
      <c r="A6356" s="330">
        <f ca="1">IF(ISNUMBER(SEARCH($L$2,[1]Database!$A6356)),MAX($A$1:A6355)+1,0)</f>
        <v>6351</v>
      </c>
      <c r="B6356" s="625" t="str">
        <f>[1]Database!$A6356</f>
        <v>SRB-1-BGR-3824</v>
      </c>
      <c r="J6356" s="329" t="str">
        <f ca="1">IFERROR(VLOOKUP(ROWS($J$2:J6356),$A$2:$B$7000,2,0),"")</f>
        <v>BGR-1927LRD</v>
      </c>
    </row>
    <row r="6357" spans="1:10">
      <c r="A6357" s="330">
        <f ca="1">IF(ISNUMBER(SEARCH($L$2,[1]Database!$A6357)),MAX($A$1:A6356)+1,0)</f>
        <v>6352</v>
      </c>
      <c r="B6357" s="625" t="str">
        <f>[1]Database!$A6357</f>
        <v>SRB-1-BGR-3224</v>
      </c>
      <c r="J6357" s="329" t="str">
        <f ca="1">IFERROR(VLOOKUP(ROWS($J$2:J6357),$A$2:$B$7000,2,0),"")</f>
        <v>BGR-19SA-27</v>
      </c>
    </row>
    <row r="6358" spans="1:10">
      <c r="A6358" s="330">
        <f ca="1">IF(ISNUMBER(SEARCH($L$2,[1]Database!$A6358)),MAX($A$1:A6357)+1,0)</f>
        <v>6353</v>
      </c>
      <c r="B6358" s="625" t="str">
        <f>[1]Database!$A6358</f>
        <v>BGR-19SA-27LRD</v>
      </c>
      <c r="J6358" s="329" t="str">
        <f ca="1">IFERROR(VLOOKUP(ROWS($J$2:J6358),$A$2:$B$7000,2,0),"")</f>
        <v>BVFD-19</v>
      </c>
    </row>
    <row r="6359" spans="1:10">
      <c r="A6359" s="330">
        <f ca="1">IF(ISNUMBER(SEARCH($L$2,[1]Database!$A6359)),MAX($A$1:A6358)+1,0)</f>
        <v>6354</v>
      </c>
      <c r="B6359" s="625" t="str">
        <f>[1]Database!$A6359</f>
        <v>BGR-1927</v>
      </c>
      <c r="J6359" s="329" t="str">
        <f ca="1">IFERROR(VLOOKUP(ROWS($J$2:J6359),$A$2:$B$7000,2,0),"")</f>
        <v>BFD-19</v>
      </c>
    </row>
    <row r="6360" spans="1:10">
      <c r="A6360" s="330">
        <f ca="1">IF(ISNUMBER(SEARCH($L$2,[1]Database!$A6360)),MAX($A$1:A6359)+1,0)</f>
        <v>6355</v>
      </c>
      <c r="B6360" s="625" t="str">
        <f>[1]Database!$A6360</f>
        <v>BGR-1927LRD</v>
      </c>
      <c r="J6360" s="329" t="str">
        <f ca="1">IFERROR(VLOOKUP(ROWS($J$2:J6360),$A$2:$B$7000,2,0),"")</f>
        <v>BPFD-19</v>
      </c>
    </row>
    <row r="6361" spans="1:10">
      <c r="A6361" s="330">
        <f ca="1">IF(ISNUMBER(SEARCH($L$2,[1]Database!$A6361)),MAX($A$1:A6360)+1,0)</f>
        <v>6356</v>
      </c>
      <c r="B6361" s="625" t="str">
        <f>[1]Database!$A6361</f>
        <v>BGR-19SA-27</v>
      </c>
      <c r="J6361" s="329" t="str">
        <f ca="1">IFERROR(VLOOKUP(ROWS($J$2:J6361),$A$2:$B$7000,2,0),"")</f>
        <v>VFD-19A</v>
      </c>
    </row>
    <row r="6362" spans="1:10">
      <c r="A6362" s="330">
        <f ca="1">IF(ISNUMBER(SEARCH($L$2,[1]Database!$A6362)),MAX($A$1:A6361)+1,0)</f>
        <v>6357</v>
      </c>
      <c r="B6362" s="625" t="str">
        <f>[1]Database!$A6362</f>
        <v>BVFD-19</v>
      </c>
      <c r="J6362" s="329" t="str">
        <f ca="1">IFERROR(VLOOKUP(ROWS($J$2:J6362),$A$2:$B$7000,2,0),"")</f>
        <v>PFD-19A</v>
      </c>
    </row>
    <row r="6363" spans="1:10">
      <c r="A6363" s="330">
        <f ca="1">IF(ISNUMBER(SEARCH($L$2,[1]Database!$A6363)),MAX($A$1:A6362)+1,0)</f>
        <v>6358</v>
      </c>
      <c r="B6363" s="625" t="str">
        <f>[1]Database!$A6363</f>
        <v>BFD-19</v>
      </c>
      <c r="J6363" s="329" t="str">
        <f ca="1">IFERROR(VLOOKUP(ROWS($J$2:J6363),$A$2:$B$7000,2,0),"")</f>
        <v>BGR-RR19</v>
      </c>
    </row>
    <row r="6364" spans="1:10">
      <c r="A6364" s="330">
        <f ca="1">IF(ISNUMBER(SEARCH($L$2,[1]Database!$A6364)),MAX($A$1:A6363)+1,0)</f>
        <v>6359</v>
      </c>
      <c r="B6364" s="625" t="str">
        <f>[1]Database!$A6364</f>
        <v>BPFD-19</v>
      </c>
      <c r="J6364" s="329" t="str">
        <f ca="1">IFERROR(VLOOKUP(ROWS($J$2:J6364),$A$2:$B$7000,2,0),"")</f>
        <v>BGR-19SA27MDK-WG</v>
      </c>
    </row>
    <row r="6365" spans="1:10">
      <c r="A6365" s="330">
        <f ca="1">IF(ISNUMBER(SEARCH($L$2,[1]Database!$A6365)),MAX($A$1:A6364)+1,0)</f>
        <v>6360</v>
      </c>
      <c r="B6365" s="625" t="str">
        <f>[1]Database!$A6365</f>
        <v>VFD-19A</v>
      </c>
      <c r="J6365" s="329" t="str">
        <f ca="1">IFERROR(VLOOKUP(ROWS($J$2:J6365),$A$2:$B$7000,2,0),"")</f>
        <v>BGR-19SA27MDK-SG</v>
      </c>
    </row>
    <row r="6366" spans="1:10">
      <c r="A6366" s="330">
        <f ca="1">IF(ISNUMBER(SEARCH($L$2,[1]Database!$A6366)),MAX($A$1:A6365)+1,0)</f>
        <v>6361</v>
      </c>
      <c r="B6366" s="625" t="str">
        <f>[1]Database!$A6366</f>
        <v>PFD-19A</v>
      </c>
      <c r="J6366" s="329" t="str">
        <f ca="1">IFERROR(VLOOKUP(ROWS($J$2:J6366),$A$2:$B$7000,2,0),"")</f>
        <v>BGR-19SA27MDK-PS</v>
      </c>
    </row>
    <row r="6367" spans="1:10">
      <c r="A6367" s="330">
        <f ca="1">IF(ISNUMBER(SEARCH($L$2,[1]Database!$A6367)),MAX($A$1:A6366)+1,0)</f>
        <v>6362</v>
      </c>
      <c r="B6367" s="625" t="str">
        <f>[1]Database!$A6367</f>
        <v>BGR-RR19</v>
      </c>
      <c r="J6367" s="329" t="str">
        <f ca="1">IFERROR(VLOOKUP(ROWS($J$2:J6367),$A$2:$B$7000,2,0),"")</f>
        <v>BGR-19SA27MDK-MP</v>
      </c>
    </row>
    <row r="6368" spans="1:10">
      <c r="A6368" s="330">
        <f ca="1">IF(ISNUMBER(SEARCH($L$2,[1]Database!$A6368)),MAX($A$1:A6367)+1,0)</f>
        <v>6363</v>
      </c>
      <c r="B6368" s="625" t="str">
        <f>[1]Database!$A6368</f>
        <v>BGR-19SA27MDK-WG</v>
      </c>
      <c r="J6368" s="329" t="str">
        <f ca="1">IFERROR(VLOOKUP(ROWS($J$2:J6368),$A$2:$B$7000,2,0),"")</f>
        <v>BGR-19SA27MDK-LW</v>
      </c>
    </row>
    <row r="6369" spans="1:10">
      <c r="A6369" s="330">
        <f ca="1">IF(ISNUMBER(SEARCH($L$2,[1]Database!$A6369)),MAX($A$1:A6368)+1,0)</f>
        <v>6364</v>
      </c>
      <c r="B6369" s="625" t="str">
        <f>[1]Database!$A6369</f>
        <v>BGR-19SA27MDK-SG</v>
      </c>
      <c r="J6369" s="329" t="str">
        <f ca="1">IFERROR(VLOOKUP(ROWS($J$2:J6369),$A$2:$B$7000,2,0),"")</f>
        <v>BGR-19SA27MDK-HM</v>
      </c>
    </row>
    <row r="6370" spans="1:10">
      <c r="A6370" s="330">
        <f ca="1">IF(ISNUMBER(SEARCH($L$2,[1]Database!$A6370)),MAX($A$1:A6369)+1,0)</f>
        <v>6365</v>
      </c>
      <c r="B6370" s="625" t="str">
        <f>[1]Database!$A6370</f>
        <v>BGR-19SA27MDK-PS</v>
      </c>
      <c r="J6370" s="329" t="str">
        <f ca="1">IFERROR(VLOOKUP(ROWS($J$2:J6370),$A$2:$B$7000,2,0),"")</f>
        <v>BGR-19SA27MDK-GS</v>
      </c>
    </row>
    <row r="6371" spans="1:10">
      <c r="A6371" s="330">
        <f ca="1">IF(ISNUMBER(SEARCH($L$2,[1]Database!$A6371)),MAX($A$1:A6370)+1,0)</f>
        <v>6366</v>
      </c>
      <c r="B6371" s="625" t="str">
        <f>[1]Database!$A6371</f>
        <v>BGR-19SA27MDK-MP</v>
      </c>
      <c r="J6371" s="329" t="str">
        <f ca="1">IFERROR(VLOOKUP(ROWS($J$2:J6371),$A$2:$B$7000,2,0),"")</f>
        <v>BGR-19SA27MDK-EA</v>
      </c>
    </row>
    <row r="6372" spans="1:10">
      <c r="A6372" s="330">
        <f ca="1">IF(ISNUMBER(SEARCH($L$2,[1]Database!$A6372)),MAX($A$1:A6371)+1,0)</f>
        <v>6367</v>
      </c>
      <c r="B6372" s="625" t="str">
        <f>[1]Database!$A6372</f>
        <v>BGR-19SA27MDK-LW</v>
      </c>
      <c r="J6372" s="329" t="str">
        <f ca="1">IFERROR(VLOOKUP(ROWS($J$2:J6372),$A$2:$B$7000,2,0),"")</f>
        <v>BGR-19SA27MDK-DS</v>
      </c>
    </row>
    <row r="6373" spans="1:10">
      <c r="A6373" s="330">
        <f ca="1">IF(ISNUMBER(SEARCH($L$2,[1]Database!$A6373)),MAX($A$1:A6372)+1,0)</f>
        <v>6368</v>
      </c>
      <c r="B6373" s="625" t="str">
        <f>[1]Database!$A6373</f>
        <v>BGR-19SA27MDK-HM</v>
      </c>
      <c r="J6373" s="329" t="str">
        <f ca="1">IFERROR(VLOOKUP(ROWS($J$2:J6373),$A$2:$B$7000,2,0),"")</f>
        <v>BGR-19SA27MDK-DP</v>
      </c>
    </row>
    <row r="6374" spans="1:10">
      <c r="A6374" s="330">
        <f ca="1">IF(ISNUMBER(SEARCH($L$2,[1]Database!$A6374)),MAX($A$1:A6373)+1,0)</f>
        <v>6369</v>
      </c>
      <c r="B6374" s="625" t="str">
        <f>[1]Database!$A6374</f>
        <v>BGR-19SA27MDK-GS</v>
      </c>
      <c r="J6374" s="329" t="str">
        <f ca="1">IFERROR(VLOOKUP(ROWS($J$2:J6374),$A$2:$B$7000,2,0),"")</f>
        <v>BGR-19SA27MDK-DC</v>
      </c>
    </row>
    <row r="6375" spans="1:10">
      <c r="A6375" s="330">
        <f ca="1">IF(ISNUMBER(SEARCH($L$2,[1]Database!$A6375)),MAX($A$1:A6374)+1,0)</f>
        <v>6370</v>
      </c>
      <c r="B6375" s="625" t="str">
        <f>[1]Database!$A6375</f>
        <v>BGR-19SA27MDK-EA</v>
      </c>
      <c r="J6375" s="329" t="str">
        <f ca="1">IFERROR(VLOOKUP(ROWS($J$2:J6375),$A$2:$B$7000,2,0),"")</f>
        <v>BGR-19SA27MDK-AG</v>
      </c>
    </row>
    <row r="6376" spans="1:10">
      <c r="A6376" s="330">
        <f ca="1">IF(ISNUMBER(SEARCH($L$2,[1]Database!$A6376)),MAX($A$1:A6375)+1,0)</f>
        <v>6371</v>
      </c>
      <c r="B6376" s="625" t="str">
        <f>[1]Database!$A6376</f>
        <v>BGR-19SA27MDK-DS</v>
      </c>
      <c r="J6376" s="329" t="str">
        <f ca="1">IFERROR(VLOOKUP(ROWS($J$2:J6376),$A$2:$B$7000,2,0),"")</f>
        <v>BGR-TRIM19</v>
      </c>
    </row>
    <row r="6377" spans="1:10">
      <c r="A6377" s="330">
        <f ca="1">IF(ISNUMBER(SEARCH($L$2,[1]Database!$A6377)),MAX($A$1:A6376)+1,0)</f>
        <v>6372</v>
      </c>
      <c r="B6377" s="625" t="str">
        <f>[1]Database!$A6377</f>
        <v>BGR-19SA27MDK-DP</v>
      </c>
      <c r="J6377" s="329" t="str">
        <f ca="1">IFERROR(VLOOKUP(ROWS($J$2:J6377),$A$2:$B$7000,2,0),"")</f>
        <v>BGR-RDC19</v>
      </c>
    </row>
    <row r="6378" spans="1:10">
      <c r="A6378" s="330">
        <f ca="1">IF(ISNUMBER(SEARCH($L$2,[1]Database!$A6378)),MAX($A$1:A6377)+1,0)</f>
        <v>6373</v>
      </c>
      <c r="B6378" s="625" t="str">
        <f>[1]Database!$A6378</f>
        <v>BGR-19SA27MDK-DC</v>
      </c>
      <c r="J6378" s="329" t="str">
        <f ca="1">IFERROR(VLOOKUP(ROWS($J$2:J6378),$A$2:$B$7000,2,0),"")</f>
        <v>BSPN-19-27</v>
      </c>
    </row>
    <row r="6379" spans="1:10">
      <c r="A6379" s="330">
        <f ca="1">IF(ISNUMBER(SEARCH($L$2,[1]Database!$A6379)),MAX($A$1:A6378)+1,0)</f>
        <v>6374</v>
      </c>
      <c r="B6379" s="625" t="str">
        <f>[1]Database!$A6379</f>
        <v>BGR-19SA27MDK-AG</v>
      </c>
      <c r="J6379" s="329" t="str">
        <f ca="1">IFERROR(VLOOKUP(ROWS($J$2:J6379),$A$2:$B$7000,2,0),"")</f>
        <v>DRK19-44-42PROLRD</v>
      </c>
    </row>
    <row r="6380" spans="1:10">
      <c r="A6380" s="330">
        <f ca="1">IF(ISNUMBER(SEARCH($L$2,[1]Database!$A6380)),MAX($A$1:A6379)+1,0)</f>
        <v>6375</v>
      </c>
      <c r="B6380" s="625" t="str">
        <f>[1]Database!$A6380</f>
        <v>BGR-TRIM19</v>
      </c>
      <c r="J6380" s="329" t="str">
        <f ca="1">IFERROR(VLOOKUP(ROWS($J$2:J6380),$A$2:$B$7000,2,0),"")</f>
        <v>DRK19-44-42</v>
      </c>
    </row>
    <row r="6381" spans="1:10">
      <c r="A6381" s="330">
        <f ca="1">IF(ISNUMBER(SEARCH($L$2,[1]Database!$A6381)),MAX($A$1:A6380)+1,0)</f>
        <v>6376</v>
      </c>
      <c r="B6381" s="625" t="str">
        <f>[1]Database!$A6381</f>
        <v>BGR-RDC19</v>
      </c>
      <c r="J6381" s="329" t="str">
        <f ca="1">IFERROR(VLOOKUP(ROWS($J$2:J6381),$A$2:$B$7000,2,0),"")</f>
        <v>DRK19-44-42PRO</v>
      </c>
    </row>
    <row r="6382" spans="1:10">
      <c r="A6382" s="330">
        <f ca="1">IF(ISNUMBER(SEARCH($L$2,[1]Database!$A6382)),MAX($A$1:A6381)+1,0)</f>
        <v>6377</v>
      </c>
      <c r="B6382" s="625" t="str">
        <f>[1]Database!$A6382</f>
        <v>BSPN-19-27</v>
      </c>
      <c r="J6382" s="329" t="str">
        <f ca="1">IFERROR(VLOOKUP(ROWS($J$2:J6382),$A$2:$B$7000,2,0),"")</f>
        <v>DRK19-44-42LRD</v>
      </c>
    </row>
    <row r="6383" spans="1:10">
      <c r="A6383" s="330">
        <f ca="1">IF(ISNUMBER(SEARCH($L$2,[1]Database!$A6383)),MAX($A$1:A6382)+1,0)</f>
        <v>6378</v>
      </c>
      <c r="B6383" s="625" t="str">
        <f>[1]Database!$A6383</f>
        <v>DRK19-44-42PROLRD</v>
      </c>
      <c r="J6383" s="329" t="str">
        <f ca="1">IFERROR(VLOOKUP(ROWS($J$2:J6383),$A$2:$B$7000,2,0),"")</f>
        <v>DRK19-44-31</v>
      </c>
    </row>
    <row r="6384" spans="1:10">
      <c r="A6384" s="330">
        <f ca="1">IF(ISNUMBER(SEARCH($L$2,[1]Database!$A6384)),MAX($A$1:A6383)+1,0)</f>
        <v>6379</v>
      </c>
      <c r="B6384" s="625" t="str">
        <f>[1]Database!$A6384</f>
        <v>DRK19-44-42</v>
      </c>
      <c r="J6384" s="329" t="str">
        <f ca="1">IFERROR(VLOOKUP(ROWS($J$2:J6384),$A$2:$B$7000,2,0),"")</f>
        <v>UCP-ADP</v>
      </c>
    </row>
    <row r="6385" spans="1:10">
      <c r="A6385" s="330">
        <f ca="1">IF(ISNUMBER(SEARCH($L$2,[1]Database!$A6385)),MAX($A$1:A6384)+1,0)</f>
        <v>6380</v>
      </c>
      <c r="B6385" s="625" t="str">
        <f>[1]Database!$A6385</f>
        <v>DRK19-44-42PRO</v>
      </c>
      <c r="J6385" s="329" t="str">
        <f ca="1">IFERROR(VLOOKUP(ROWS($J$2:J6385),$A$2:$B$7000,2,0),"")</f>
        <v>DRK19-44-36LRD</v>
      </c>
    </row>
    <row r="6386" spans="1:10">
      <c r="A6386" s="330">
        <f ca="1">IF(ISNUMBER(SEARCH($L$2,[1]Database!$A6386)),MAX($A$1:A6385)+1,0)</f>
        <v>6381</v>
      </c>
      <c r="B6386" s="625" t="str">
        <f>[1]Database!$A6386</f>
        <v>DRK19-44-42LRD</v>
      </c>
      <c r="J6386" s="329" t="str">
        <f ca="1">IFERROR(VLOOKUP(ROWS($J$2:J6386),$A$2:$B$7000,2,0),"")</f>
        <v>DRK19-44-36PRO</v>
      </c>
    </row>
    <row r="6387" spans="1:10">
      <c r="A6387" s="330">
        <f ca="1">IF(ISNUMBER(SEARCH($L$2,[1]Database!$A6387)),MAX($A$1:A6386)+1,0)</f>
        <v>6382</v>
      </c>
      <c r="B6387" s="625" t="str">
        <f>[1]Database!$A6387</f>
        <v>DRK19-44-31</v>
      </c>
      <c r="J6387" s="329" t="str">
        <f ca="1">IFERROR(VLOOKUP(ROWS($J$2:J6387),$A$2:$B$7000,2,0),"")</f>
        <v>DRK19-44-36</v>
      </c>
    </row>
    <row r="6388" spans="1:10">
      <c r="A6388" s="330">
        <f ca="1">IF(ISNUMBER(SEARCH($L$2,[1]Database!$A6388)),MAX($A$1:A6387)+1,0)</f>
        <v>6383</v>
      </c>
      <c r="B6388" s="625" t="str">
        <f>[1]Database!$A6388</f>
        <v>UCP-ADP</v>
      </c>
      <c r="J6388" s="329" t="str">
        <f ca="1">IFERROR(VLOOKUP(ROWS($J$2:J6388),$A$2:$B$7000,2,0),"")</f>
        <v>DRK19-44-36PROLRD</v>
      </c>
    </row>
    <row r="6389" spans="1:10">
      <c r="A6389" s="330">
        <f ca="1">IF(ISNUMBER(SEARCH($L$2,[1]Database!$A6389)),MAX($A$1:A6388)+1,0)</f>
        <v>6384</v>
      </c>
      <c r="B6389" s="625" t="str">
        <f>[1]Database!$A6389</f>
        <v>DRK19-44-36LRD</v>
      </c>
      <c r="J6389" s="329" t="str">
        <f ca="1">IFERROR(VLOOKUP(ROWS($J$2:J6389),$A$2:$B$7000,2,0),"")</f>
        <v>DRK19-44-31K</v>
      </c>
    </row>
    <row r="6390" spans="1:10">
      <c r="A6390" s="330">
        <f ca="1">IF(ISNUMBER(SEARCH($L$2,[1]Database!$A6390)),MAX($A$1:A6389)+1,0)</f>
        <v>6385</v>
      </c>
      <c r="B6390" s="625" t="str">
        <f>[1]Database!$A6390</f>
        <v>DRK19-44-36PRO</v>
      </c>
      <c r="J6390" s="329" t="str">
        <f ca="1">IFERROR(VLOOKUP(ROWS($J$2:J6390),$A$2:$B$7000,2,0),"")</f>
        <v>DRK19-44-31LRD</v>
      </c>
    </row>
    <row r="6391" spans="1:10">
      <c r="A6391" s="330">
        <f ca="1">IF(ISNUMBER(SEARCH($L$2,[1]Database!$A6391)),MAX($A$1:A6390)+1,0)</f>
        <v>6386</v>
      </c>
      <c r="B6391" s="625" t="str">
        <f>[1]Database!$A6391</f>
        <v>DRK19-44-36</v>
      </c>
      <c r="J6391" s="329" t="str">
        <f ca="1">IFERROR(VLOOKUP(ROWS($J$2:J6391),$A$2:$B$7000,2,0),"")</f>
        <v>DRK19-44-31PRO</v>
      </c>
    </row>
    <row r="6392" spans="1:10">
      <c r="A6392" s="330">
        <f ca="1">IF(ISNUMBER(SEARCH($L$2,[1]Database!$A6392)),MAX($A$1:A6391)+1,0)</f>
        <v>6387</v>
      </c>
      <c r="B6392" s="625" t="str">
        <f>[1]Database!$A6392</f>
        <v>DRK19-44-36PROLRD</v>
      </c>
      <c r="J6392" s="329" t="str">
        <f ca="1">IFERROR(VLOOKUP(ROWS($J$2:J6392),$A$2:$B$7000,2,0),"")</f>
        <v>DWR-18-32</v>
      </c>
    </row>
    <row r="6393" spans="1:10">
      <c r="A6393" s="330">
        <f ca="1">IF(ISNUMBER(SEARCH($L$2,[1]Database!$A6393)),MAX($A$1:A6392)+1,0)</f>
        <v>6388</v>
      </c>
      <c r="B6393" s="625" t="str">
        <f>[1]Database!$A6393</f>
        <v>DRK19-44-31K</v>
      </c>
      <c r="J6393" s="329" t="str">
        <f ca="1">IFERROR(VLOOKUP(ROWS($J$2:J6393),$A$2:$B$7000,2,0),"")</f>
        <v>DWR-18-26PD</v>
      </c>
    </row>
    <row r="6394" spans="1:10">
      <c r="A6394" s="330">
        <f ca="1">IF(ISNUMBER(SEARCH($L$2,[1]Database!$A6394)),MAX($A$1:A6393)+1,0)</f>
        <v>6389</v>
      </c>
      <c r="B6394" s="625" t="str">
        <f>[1]Database!$A6394</f>
        <v>DRK19-44-31LRD</v>
      </c>
      <c r="J6394" s="329" t="str">
        <f ca="1">IFERROR(VLOOKUP(ROWS($J$2:J6394),$A$2:$B$7000,2,0),"")</f>
        <v>DWR-18-26</v>
      </c>
    </row>
    <row r="6395" spans="1:10">
      <c r="A6395" s="330">
        <f ca="1">IF(ISNUMBER(SEARCH($L$2,[1]Database!$A6395)),MAX($A$1:A6394)+1,0)</f>
        <v>6390</v>
      </c>
      <c r="B6395" s="625" t="str">
        <f>[1]Database!$A6395</f>
        <v>DRK19-44-31PRO</v>
      </c>
      <c r="J6395" s="329" t="str">
        <f ca="1">IFERROR(VLOOKUP(ROWS($J$2:J6395),$A$2:$B$7000,2,0),"")</f>
        <v>ERK-1825KD</v>
      </c>
    </row>
    <row r="6396" spans="1:10">
      <c r="A6396" s="330">
        <f ca="1">IF(ISNUMBER(SEARCH($L$2,[1]Database!$A6396)),MAX($A$1:A6395)+1,0)</f>
        <v>6391</v>
      </c>
      <c r="B6396" s="625" t="str">
        <f>[1]Database!$A6396</f>
        <v>DWR-18-32</v>
      </c>
      <c r="J6396" s="329" t="str">
        <f ca="1">IFERROR(VLOOKUP(ROWS($J$2:J6396),$A$2:$B$7000,2,0),"")</f>
        <v>ERK-1825LRD</v>
      </c>
    </row>
    <row r="6397" spans="1:10">
      <c r="A6397" s="330">
        <f ca="1">IF(ISNUMBER(SEARCH($L$2,[1]Database!$A6397)),MAX($A$1:A6396)+1,0)</f>
        <v>6392</v>
      </c>
      <c r="B6397" s="625" t="str">
        <f>[1]Database!$A6397</f>
        <v>DWR-18-26PD</v>
      </c>
      <c r="J6397" s="329" t="str">
        <f ca="1">IFERROR(VLOOKUP(ROWS($J$2:J6397),$A$2:$B$7000,2,0),"")</f>
        <v>ERK-1825</v>
      </c>
    </row>
    <row r="6398" spans="1:10">
      <c r="A6398" s="330">
        <f ca="1">IF(ISNUMBER(SEARCH($L$2,[1]Database!$A6398)),MAX($A$1:A6397)+1,0)</f>
        <v>6393</v>
      </c>
      <c r="B6398" s="625" t="str">
        <f>[1]Database!$A6398</f>
        <v>DWR-18-26</v>
      </c>
      <c r="J6398" s="329" t="str">
        <f ca="1">IFERROR(VLOOKUP(ROWS($J$2:J6398),$A$2:$B$7000,2,0),"")</f>
        <v>ERK-1825-CONFIG</v>
      </c>
    </row>
    <row r="6399" spans="1:10">
      <c r="A6399" s="330">
        <f ca="1">IF(ISNUMBER(SEARCH($L$2,[1]Database!$A6399)),MAX($A$1:A6398)+1,0)</f>
        <v>6394</v>
      </c>
      <c r="B6399" s="625" t="str">
        <f>[1]Database!$A6399</f>
        <v>ERK-1825KD</v>
      </c>
      <c r="J6399" s="329" t="str">
        <f ca="1">IFERROR(VLOOKUP(ROWS($J$2:J6399),$A$2:$B$7000,2,0),"")</f>
        <v>DWR-18-22PD</v>
      </c>
    </row>
    <row r="6400" spans="1:10">
      <c r="A6400" s="330">
        <f ca="1">IF(ISNUMBER(SEARCH($L$2,[1]Database!$A6400)),MAX($A$1:A6399)+1,0)</f>
        <v>6395</v>
      </c>
      <c r="B6400" s="625" t="str">
        <f>[1]Database!$A6400</f>
        <v>ERK-1825LRD</v>
      </c>
      <c r="J6400" s="329" t="str">
        <f ca="1">IFERROR(VLOOKUP(ROWS($J$2:J6400),$A$2:$B$7000,2,0),"")</f>
        <v>DWR-18-22</v>
      </c>
    </row>
    <row r="6401" spans="1:10">
      <c r="A6401" s="330">
        <f ca="1">IF(ISNUMBER(SEARCH($L$2,[1]Database!$A6401)),MAX($A$1:A6400)+1,0)</f>
        <v>6396</v>
      </c>
      <c r="B6401" s="625" t="str">
        <f>[1]Database!$A6401</f>
        <v>ERK-1825</v>
      </c>
      <c r="J6401" s="329" t="str">
        <f ca="1">IFERROR(VLOOKUP(ROWS($J$2:J6401),$A$2:$B$7000,2,0),"")</f>
        <v>ERK-1820LRD</v>
      </c>
    </row>
    <row r="6402" spans="1:10">
      <c r="A6402" s="330">
        <f ca="1">IF(ISNUMBER(SEARCH($L$2,[1]Database!$A6402)),MAX($A$1:A6401)+1,0)</f>
        <v>6397</v>
      </c>
      <c r="B6402" s="625" t="str">
        <f>[1]Database!$A6402</f>
        <v>ERK-1825-CONFIG</v>
      </c>
      <c r="J6402" s="329" t="str">
        <f ca="1">IFERROR(VLOOKUP(ROWS($J$2:J6402),$A$2:$B$7000,2,0),"")</f>
        <v>ERK-1820</v>
      </c>
    </row>
    <row r="6403" spans="1:10">
      <c r="A6403" s="330">
        <f ca="1">IF(ISNUMBER(SEARCH($L$2,[1]Database!$A6403)),MAX($A$1:A6402)+1,0)</f>
        <v>6398</v>
      </c>
      <c r="B6403" s="625" t="str">
        <f>[1]Database!$A6403</f>
        <v>DWR-18-22PD</v>
      </c>
      <c r="J6403" s="329" t="str">
        <f ca="1">IFERROR(VLOOKUP(ROWS($J$2:J6403),$A$2:$B$7000,2,0),"")</f>
        <v>DTRK-1818</v>
      </c>
    </row>
    <row r="6404" spans="1:10">
      <c r="A6404" s="330">
        <f ca="1">IF(ISNUMBER(SEARCH($L$2,[1]Database!$A6404)),MAX($A$1:A6403)+1,0)</f>
        <v>6399</v>
      </c>
      <c r="B6404" s="625" t="str">
        <f>[1]Database!$A6404</f>
        <v>DWR-18-22</v>
      </c>
      <c r="J6404" s="329" t="str">
        <f ca="1">IFERROR(VLOOKUP(ROWS($J$2:J6404),$A$2:$B$7000,2,0),"")</f>
        <v>DWR-18-17PD</v>
      </c>
    </row>
    <row r="6405" spans="1:10">
      <c r="A6405" s="330">
        <f ca="1">IF(ISNUMBER(SEARCH($L$2,[1]Database!$A6405)),MAX($A$1:A6404)+1,0)</f>
        <v>6400</v>
      </c>
      <c r="B6405" s="625" t="str">
        <f>[1]Database!$A6405</f>
        <v>ERK-1820LRD</v>
      </c>
      <c r="J6405" s="329" t="str">
        <f ca="1">IFERROR(VLOOKUP(ROWS($J$2:J6405),$A$2:$B$7000,2,0),"")</f>
        <v>DWR-18-17</v>
      </c>
    </row>
    <row r="6406" spans="1:10">
      <c r="A6406" s="330">
        <f ca="1">IF(ISNUMBER(SEARCH($L$2,[1]Database!$A6406)),MAX($A$1:A6405)+1,0)</f>
        <v>6401</v>
      </c>
      <c r="B6406" s="625" t="str">
        <f>[1]Database!$A6406</f>
        <v>ERK-1820</v>
      </c>
      <c r="J6406" s="329" t="str">
        <f ca="1">IFERROR(VLOOKUP(ROWS($J$2:J6406),$A$2:$B$7000,2,0),"")</f>
        <v>VFD-18</v>
      </c>
    </row>
    <row r="6407" spans="1:10">
      <c r="A6407" s="330">
        <f ca="1">IF(ISNUMBER(SEARCH($L$2,[1]Database!$A6407)),MAX($A$1:A6406)+1,0)</f>
        <v>6402</v>
      </c>
      <c r="B6407" s="625" t="str">
        <f>[1]Database!$A6407</f>
        <v>DTRK-1818</v>
      </c>
      <c r="J6407" s="329" t="str">
        <f ca="1">IFERROR(VLOOKUP(ROWS($J$2:J6407),$A$2:$B$7000,2,0),"")</f>
        <v>FD-18</v>
      </c>
    </row>
    <row r="6408" spans="1:10">
      <c r="A6408" s="330">
        <f ca="1">IF(ISNUMBER(SEARCH($L$2,[1]Database!$A6408)),MAX($A$1:A6407)+1,0)</f>
        <v>6403</v>
      </c>
      <c r="B6408" s="625" t="str">
        <f>[1]Database!$A6408</f>
        <v>DWR-18-17PD</v>
      </c>
      <c r="J6408" s="329" t="str">
        <f ca="1">IFERROR(VLOOKUP(ROWS($J$2:J6408),$A$2:$B$7000,2,0),"")</f>
        <v>DWR-RR18</v>
      </c>
    </row>
    <row r="6409" spans="1:10">
      <c r="A6409" s="330">
        <f ca="1">IF(ISNUMBER(SEARCH($L$2,[1]Database!$A6409)),MAX($A$1:A6408)+1,0)</f>
        <v>6404</v>
      </c>
      <c r="B6409" s="625" t="str">
        <f>[1]Database!$A6409</f>
        <v>DWR-18-17</v>
      </c>
      <c r="J6409" s="329" t="str">
        <f ca="1">IFERROR(VLOOKUP(ROWS($J$2:J6409),$A$2:$B$7000,2,0),"")</f>
        <v>DT-PVFD-18</v>
      </c>
    </row>
    <row r="6410" spans="1:10">
      <c r="A6410" s="330">
        <f ca="1">IF(ISNUMBER(SEARCH($L$2,[1]Database!$A6410)),MAX($A$1:A6409)+1,0)</f>
        <v>6405</v>
      </c>
      <c r="B6410" s="625" t="str">
        <f>[1]Database!$A6410</f>
        <v>VFD-18</v>
      </c>
      <c r="J6410" s="329" t="str">
        <f ca="1">IFERROR(VLOOKUP(ROWS($J$2:J6410),$A$2:$B$7000,2,0),"")</f>
        <v>PFD-18</v>
      </c>
    </row>
    <row r="6411" spans="1:10">
      <c r="A6411" s="330">
        <f ca="1">IF(ISNUMBER(SEARCH($L$2,[1]Database!$A6411)),MAX($A$1:A6410)+1,0)</f>
        <v>6406</v>
      </c>
      <c r="B6411" s="625" t="str">
        <f>[1]Database!$A6411</f>
        <v>FD-18</v>
      </c>
      <c r="J6411" s="329" t="str">
        <f ca="1">IFERROR(VLOOKUP(ROWS($J$2:J6411),$A$2:$B$7000,2,0),"")</f>
        <v>LVFD-18</v>
      </c>
    </row>
    <row r="6412" spans="1:10">
      <c r="A6412" s="330">
        <f ca="1">IF(ISNUMBER(SEARCH($L$2,[1]Database!$A6412)),MAX($A$1:A6411)+1,0)</f>
        <v>6407</v>
      </c>
      <c r="B6412" s="625" t="str">
        <f>[1]Database!$A6412</f>
        <v>DWR-RR18</v>
      </c>
      <c r="J6412" s="329" t="str">
        <f ca="1">IFERROR(VLOOKUP(ROWS($J$2:J6412),$A$2:$B$7000,2,0),"")</f>
        <v>ERK-RR18</v>
      </c>
    </row>
    <row r="6413" spans="1:10">
      <c r="A6413" s="330">
        <f ca="1">IF(ISNUMBER(SEARCH($L$2,[1]Database!$A6413)),MAX($A$1:A6412)+1,0)</f>
        <v>6408</v>
      </c>
      <c r="B6413" s="625" t="str">
        <f>[1]Database!$A6413</f>
        <v>DT-PVFD-18</v>
      </c>
      <c r="J6413" s="329" t="str">
        <f ca="1">IFERROR(VLOOKUP(ROWS($J$2:J6413),$A$2:$B$7000,2,0),"")</f>
        <v>DT-VFD-18</v>
      </c>
    </row>
    <row r="6414" spans="1:10">
      <c r="A6414" s="330">
        <f ca="1">IF(ISNUMBER(SEARCH($L$2,[1]Database!$A6414)),MAX($A$1:A6413)+1,0)</f>
        <v>6409</v>
      </c>
      <c r="B6414" s="625" t="str">
        <f>[1]Database!$A6414</f>
        <v>PFD-18</v>
      </c>
      <c r="J6414" s="329" t="str">
        <f ca="1">IFERROR(VLOOKUP(ROWS($J$2:J6414),$A$2:$B$7000,2,0),"")</f>
        <v>DT-RAP18</v>
      </c>
    </row>
    <row r="6415" spans="1:10">
      <c r="A6415" s="330">
        <f ca="1">IF(ISNUMBER(SEARCH($L$2,[1]Database!$A6415)),MAX($A$1:A6414)+1,0)</f>
        <v>6410</v>
      </c>
      <c r="B6415" s="625" t="str">
        <f>[1]Database!$A6415</f>
        <v>LVFD-18</v>
      </c>
      <c r="J6415" s="329" t="str">
        <f ca="1">IFERROR(VLOOKUP(ROWS($J$2:J6415),$A$2:$B$7000,2,0),"")</f>
        <v>PD-1820R-RN</v>
      </c>
    </row>
    <row r="6416" spans="1:10">
      <c r="A6416" s="330">
        <f ca="1">IF(ISNUMBER(SEARCH($L$2,[1]Database!$A6416)),MAX($A$1:A6415)+1,0)</f>
        <v>6411</v>
      </c>
      <c r="B6416" s="625" t="str">
        <f>[1]Database!$A6416</f>
        <v>ERK-RR18</v>
      </c>
      <c r="J6416" s="329" t="str">
        <f ca="1">IFERROR(VLOOKUP(ROWS($J$2:J6416),$A$2:$B$7000,2,0),"")</f>
        <v>PD-1815R-RN</v>
      </c>
    </row>
    <row r="6417" spans="1:10">
      <c r="A6417" s="330">
        <f ca="1">IF(ISNUMBER(SEARCH($L$2,[1]Database!$A6417)),MAX($A$1:A6416)+1,0)</f>
        <v>6412</v>
      </c>
      <c r="B6417" s="625" t="str">
        <f>[1]Database!$A6417</f>
        <v>DT-VFD-18</v>
      </c>
      <c r="J6417" s="329" t="str">
        <f ca="1">IFERROR(VLOOKUP(ROWS($J$2:J6417),$A$2:$B$7000,2,0),"")</f>
        <v>CLH-AR18</v>
      </c>
    </row>
    <row r="6418" spans="1:10">
      <c r="A6418" s="330">
        <f ca="1">IF(ISNUMBER(SEARCH($L$2,[1]Database!$A6418)),MAX($A$1:A6417)+1,0)</f>
        <v>6413</v>
      </c>
      <c r="B6418" s="625" t="str">
        <f>[1]Database!$A6418</f>
        <v>DT-RAP18</v>
      </c>
      <c r="J6418" s="329" t="str">
        <f ca="1">IFERROR(VLOOKUP(ROWS($J$2:J6418),$A$2:$B$7000,2,0),"")</f>
        <v>5-RS18</v>
      </c>
    </row>
    <row r="6419" spans="1:10">
      <c r="A6419" s="330">
        <f ca="1">IF(ISNUMBER(SEARCH($L$2,[1]Database!$A6419)),MAX($A$1:A6418)+1,0)</f>
        <v>6414</v>
      </c>
      <c r="B6419" s="625" t="str">
        <f>[1]Database!$A6419</f>
        <v>PD-1820R-RN</v>
      </c>
      <c r="J6419" s="329" t="str">
        <f ca="1">IFERROR(VLOOKUP(ROWS($J$2:J6419),$A$2:$B$7000,2,0),"")</f>
        <v>DWR-FK17</v>
      </c>
    </row>
    <row r="6420" spans="1:10">
      <c r="A6420" s="330">
        <f ca="1">IF(ISNUMBER(SEARCH($L$2,[1]Database!$A6420)),MAX($A$1:A6419)+1,0)</f>
        <v>6415</v>
      </c>
      <c r="B6420" s="625" t="str">
        <f>[1]Database!$A6420</f>
        <v>PD-1815R-RN</v>
      </c>
      <c r="J6420" s="329" t="str">
        <f ca="1">IFERROR(VLOOKUP(ROWS($J$2:J6420),$A$2:$B$7000,2,0),"")</f>
        <v>LL-VC17</v>
      </c>
    </row>
    <row r="6421" spans="1:10">
      <c r="A6421" s="330">
        <f ca="1">IF(ISNUMBER(SEARCH($L$2,[1]Database!$A6421)),MAX($A$1:A6420)+1,0)</f>
        <v>6416</v>
      </c>
      <c r="B6421" s="625" t="str">
        <f>[1]Database!$A6421</f>
        <v>CLH-AR18</v>
      </c>
      <c r="J6421" s="329" t="str">
        <f ca="1">IFERROR(VLOOKUP(ROWS($J$2:J6421),$A$2:$B$7000,2,0),"")</f>
        <v>EWR-ARB-17</v>
      </c>
    </row>
    <row r="6422" spans="1:10">
      <c r="A6422" s="330">
        <f ca="1">IF(ISNUMBER(SEARCH($L$2,[1]Database!$A6422)),MAX($A$1:A6421)+1,0)</f>
        <v>6417</v>
      </c>
      <c r="B6422" s="625" t="str">
        <f>[1]Database!$A6422</f>
        <v>5-RS18</v>
      </c>
      <c r="J6422" s="329" t="str">
        <f ca="1">IFERROR(VLOOKUP(ROWS($J$2:J6422),$A$2:$B$7000,2,0),"")</f>
        <v>LL-VP1710</v>
      </c>
    </row>
    <row r="6423" spans="1:10">
      <c r="A6423" s="330">
        <f ca="1">IF(ISNUMBER(SEARCH($L$2,[1]Database!$A6423)),MAX($A$1:A6422)+1,0)</f>
        <v>6418</v>
      </c>
      <c r="B6423" s="625" t="str">
        <f>[1]Database!$A6423</f>
        <v>DWR-FK17</v>
      </c>
      <c r="J6423" s="329" t="str">
        <f ca="1">IFERROR(VLOOKUP(ROWS($J$2:J6423),$A$2:$B$7000,2,0),"")</f>
        <v>LL-VA17</v>
      </c>
    </row>
    <row r="6424" spans="1:10">
      <c r="A6424" s="330">
        <f ca="1">IF(ISNUMBER(SEARCH($L$2,[1]Database!$A6424)),MAX($A$1:A6423)+1,0)</f>
        <v>6419</v>
      </c>
      <c r="B6424" s="625" t="str">
        <f>[1]Database!$A6424</f>
        <v>LL-VC17</v>
      </c>
      <c r="J6424" s="329" t="str">
        <f ca="1">IFERROR(VLOOKUP(ROWS($J$2:J6424),$A$2:$B$7000,2,0),"")</f>
        <v>VBK-D17</v>
      </c>
    </row>
    <row r="6425" spans="1:10">
      <c r="A6425" s="330">
        <f ca="1">IF(ISNUMBER(SEARCH($L$2,[1]Database!$A6425)),MAX($A$1:A6424)+1,0)</f>
        <v>6420</v>
      </c>
      <c r="B6425" s="625" t="str">
        <f>[1]Database!$A6425</f>
        <v>EWR-ARB-17</v>
      </c>
      <c r="J6425" s="329" t="str">
        <f ca="1">IFERROR(VLOOKUP(ROWS($J$2:J6425),$A$2:$B$7000,2,0),"")</f>
        <v>WMS-1614MP</v>
      </c>
    </row>
    <row r="6426" spans="1:10">
      <c r="A6426" s="330">
        <f ca="1">IF(ISNUMBER(SEARCH($L$2,[1]Database!$A6426)),MAX($A$1:A6425)+1,0)</f>
        <v>6421</v>
      </c>
      <c r="B6426" s="625" t="str">
        <f>[1]Database!$A6426</f>
        <v>LL-VP1710</v>
      </c>
      <c r="J6426" s="329" t="str">
        <f ca="1">IFERROR(VLOOKUP(ROWS($J$2:J6426),$A$2:$B$7000,2,0),"")</f>
        <v>WMS-1614GS</v>
      </c>
    </row>
    <row r="6427" spans="1:10">
      <c r="A6427" s="330">
        <f ca="1">IF(ISNUMBER(SEARCH($L$2,[1]Database!$A6427)),MAX($A$1:A6426)+1,0)</f>
        <v>6422</v>
      </c>
      <c r="B6427" s="625" t="str">
        <f>[1]Database!$A6427</f>
        <v>LL-VA17</v>
      </c>
      <c r="J6427" s="329" t="str">
        <f ca="1">IFERROR(VLOOKUP(ROWS($J$2:J6427),$A$2:$B$7000,2,0),"")</f>
        <v>WMS-1614DC</v>
      </c>
    </row>
    <row r="6428" spans="1:10">
      <c r="A6428" s="330">
        <f ca="1">IF(ISNUMBER(SEARCH($L$2,[1]Database!$A6428)),MAX($A$1:A6427)+1,0)</f>
        <v>6423</v>
      </c>
      <c r="B6428" s="625" t="str">
        <f>[1]Database!$A6428</f>
        <v>VBK-D17</v>
      </c>
      <c r="J6428" s="329" t="str">
        <f ca="1">IFERROR(VLOOKUP(ROWS($J$2:J6428),$A$2:$B$7000,2,0),"")</f>
        <v>MFR-1627KM</v>
      </c>
    </row>
    <row r="6429" spans="1:10">
      <c r="A6429" s="330">
        <f ca="1">IF(ISNUMBER(SEARCH($L$2,[1]Database!$A6429)),MAX($A$1:A6428)+1,0)</f>
        <v>6424</v>
      </c>
      <c r="B6429" s="625" t="str">
        <f>[1]Database!$A6429</f>
        <v>WMS-1614MP</v>
      </c>
      <c r="J6429" s="329" t="str">
        <f ca="1">IFERROR(VLOOKUP(ROWS($J$2:J6429),$A$2:$B$7000,2,0),"")</f>
        <v>MFR-1627GE</v>
      </c>
    </row>
    <row r="6430" spans="1:10">
      <c r="A6430" s="330">
        <f ca="1">IF(ISNUMBER(SEARCH($L$2,[1]Database!$A6430)),MAX($A$1:A6429)+1,0)</f>
        <v>6425</v>
      </c>
      <c r="B6430" s="625" t="str">
        <f>[1]Database!$A6430</f>
        <v>WMS-1614GS</v>
      </c>
      <c r="J6430" s="329" t="str">
        <f ca="1">IFERROR(VLOOKUP(ROWS($J$2:J6430),$A$2:$B$7000,2,0),"")</f>
        <v>MFR-1627GC</v>
      </c>
    </row>
    <row r="6431" spans="1:10">
      <c r="A6431" s="330">
        <f ca="1">IF(ISNUMBER(SEARCH($L$2,[1]Database!$A6431)),MAX($A$1:A6430)+1,0)</f>
        <v>6426</v>
      </c>
      <c r="B6431" s="625" t="str">
        <f>[1]Database!$A6431</f>
        <v>WMS-1614DC</v>
      </c>
      <c r="J6431" s="329" t="str">
        <f ca="1">IFERROR(VLOOKUP(ROWS($J$2:J6431),$A$2:$B$7000,2,0),"")</f>
        <v>DWR-16-22PD</v>
      </c>
    </row>
    <row r="6432" spans="1:10">
      <c r="A6432" s="330">
        <f ca="1">IF(ISNUMBER(SEARCH($L$2,[1]Database!$A6432)),MAX($A$1:A6431)+1,0)</f>
        <v>6427</v>
      </c>
      <c r="B6432" s="625" t="str">
        <f>[1]Database!$A6432</f>
        <v>MFR-1627KM</v>
      </c>
      <c r="J6432" s="329" t="str">
        <f ca="1">IFERROR(VLOOKUP(ROWS($J$2:J6432),$A$2:$B$7000,2,0),"")</f>
        <v>DWR-16-22</v>
      </c>
    </row>
    <row r="6433" spans="1:10">
      <c r="A6433" s="330">
        <f ca="1">IF(ISNUMBER(SEARCH($L$2,[1]Database!$A6433)),MAX($A$1:A6432)+1,0)</f>
        <v>6428</v>
      </c>
      <c r="B6433" s="625" t="str">
        <f>[1]Database!$A6433</f>
        <v>MFR-1627GE</v>
      </c>
      <c r="J6433" s="329" t="str">
        <f ca="1">IFERROR(VLOOKUP(ROWS($J$2:J6433),$A$2:$B$7000,2,0),"")</f>
        <v>EWR-16-22SD</v>
      </c>
    </row>
    <row r="6434" spans="1:10">
      <c r="A6434" s="330">
        <f ca="1">IF(ISNUMBER(SEARCH($L$2,[1]Database!$A6434)),MAX($A$1:A6433)+1,0)</f>
        <v>6429</v>
      </c>
      <c r="B6434" s="625" t="str">
        <f>[1]Database!$A6434</f>
        <v>MFR-1627GC</v>
      </c>
      <c r="J6434" s="329" t="str">
        <f ca="1">IFERROR(VLOOKUP(ROWS($J$2:J6434),$A$2:$B$7000,2,0),"")</f>
        <v>EWR-16-22</v>
      </c>
    </row>
    <row r="6435" spans="1:10">
      <c r="A6435" s="330">
        <f ca="1">IF(ISNUMBER(SEARCH($L$2,[1]Database!$A6435)),MAX($A$1:A6434)+1,0)</f>
        <v>6430</v>
      </c>
      <c r="B6435" s="625" t="str">
        <f>[1]Database!$A6435</f>
        <v>DWR-16-22PD</v>
      </c>
      <c r="J6435" s="329" t="str">
        <f ca="1">IFERROR(VLOOKUP(ROWS($J$2:J6435),$A$2:$B$7000,2,0),"")</f>
        <v>DWR-16-17PD</v>
      </c>
    </row>
    <row r="6436" spans="1:10">
      <c r="A6436" s="330">
        <f ca="1">IF(ISNUMBER(SEARCH($L$2,[1]Database!$A6436)),MAX($A$1:A6435)+1,0)</f>
        <v>6431</v>
      </c>
      <c r="B6436" s="625" t="str">
        <f>[1]Database!$A6436</f>
        <v>DWR-16-22</v>
      </c>
      <c r="J6436" s="329" t="str">
        <f ca="1">IFERROR(VLOOKUP(ROWS($J$2:J6436),$A$2:$B$7000,2,0),"")</f>
        <v>EWR-16-17SD</v>
      </c>
    </row>
    <row r="6437" spans="1:10">
      <c r="A6437" s="330">
        <f ca="1">IF(ISNUMBER(SEARCH($L$2,[1]Database!$A6437)),MAX($A$1:A6436)+1,0)</f>
        <v>6432</v>
      </c>
      <c r="B6437" s="625" t="str">
        <f>[1]Database!$A6437</f>
        <v>EWR-16-22SD</v>
      </c>
      <c r="J6437" s="329" t="str">
        <f ca="1">IFERROR(VLOOKUP(ROWS($J$2:J6437),$A$2:$B$7000,2,0),"")</f>
        <v>EWR-16-17</v>
      </c>
    </row>
    <row r="6438" spans="1:10">
      <c r="A6438" s="330">
        <f ca="1">IF(ISNUMBER(SEARCH($L$2,[1]Database!$A6438)),MAX($A$1:A6437)+1,0)</f>
        <v>6433</v>
      </c>
      <c r="B6438" s="625" t="str">
        <f>[1]Database!$A6438</f>
        <v>EWR-16-22</v>
      </c>
      <c r="J6438" s="329" t="str">
        <f ca="1">IFERROR(VLOOKUP(ROWS($J$2:J6438),$A$2:$B$7000,2,0),"")</f>
        <v>DWR-16-17</v>
      </c>
    </row>
    <row r="6439" spans="1:10">
      <c r="A6439" s="330">
        <f ca="1">IF(ISNUMBER(SEARCH($L$2,[1]Database!$A6439)),MAX($A$1:A6438)+1,0)</f>
        <v>6434</v>
      </c>
      <c r="B6439" s="625" t="str">
        <f>[1]Database!$A6439</f>
        <v>DWR-16-17PD</v>
      </c>
      <c r="J6439" s="329" t="str">
        <f ca="1">IFERROR(VLOOKUP(ROWS($J$2:J6439),$A$2:$B$7000,2,0),"")</f>
        <v>SWR-16-12</v>
      </c>
    </row>
    <row r="6440" spans="1:10">
      <c r="A6440" s="330">
        <f ca="1">IF(ISNUMBER(SEARCH($L$2,[1]Database!$A6440)),MAX($A$1:A6439)+1,0)</f>
        <v>6435</v>
      </c>
      <c r="B6440" s="625" t="str">
        <f>[1]Database!$A6440</f>
        <v>EWR-16-17SD</v>
      </c>
      <c r="J6440" s="329" t="str">
        <f ca="1">IFERROR(VLOOKUP(ROWS($J$2:J6440),$A$2:$B$7000,2,0),"")</f>
        <v>MBRK16-28</v>
      </c>
    </row>
    <row r="6441" spans="1:10">
      <c r="A6441" s="330">
        <f ca="1">IF(ISNUMBER(SEARCH($L$2,[1]Database!$A6441)),MAX($A$1:A6440)+1,0)</f>
        <v>6436</v>
      </c>
      <c r="B6441" s="625" t="str">
        <f>[1]Database!$A6441</f>
        <v>EWR-16-17</v>
      </c>
      <c r="J6441" s="329" t="str">
        <f ca="1">IFERROR(VLOOKUP(ROWS($J$2:J6441),$A$2:$B$7000,2,0),"")</f>
        <v>BRK16-28</v>
      </c>
    </row>
    <row r="6442" spans="1:10">
      <c r="A6442" s="330">
        <f ca="1">IF(ISNUMBER(SEARCH($L$2,[1]Database!$A6442)),MAX($A$1:A6441)+1,0)</f>
        <v>6437</v>
      </c>
      <c r="B6442" s="625" t="str">
        <f>[1]Database!$A6442</f>
        <v>DWR-16-17</v>
      </c>
      <c r="J6442" s="329" t="str">
        <f ca="1">IFERROR(VLOOKUP(ROWS($J$2:J6442),$A$2:$B$7000,2,0),"")</f>
        <v>MBRK16-22</v>
      </c>
    </row>
    <row r="6443" spans="1:10">
      <c r="A6443" s="330">
        <f ca="1">IF(ISNUMBER(SEARCH($L$2,[1]Database!$A6443)),MAX($A$1:A6442)+1,0)</f>
        <v>6438</v>
      </c>
      <c r="B6443" s="625" t="str">
        <f>[1]Database!$A6443</f>
        <v>SWR-16-12</v>
      </c>
      <c r="J6443" s="329" t="str">
        <f ca="1">IFERROR(VLOOKUP(ROWS($J$2:J6443),$A$2:$B$7000,2,0),"")</f>
        <v>BRK16-22</v>
      </c>
    </row>
    <row r="6444" spans="1:10">
      <c r="A6444" s="330">
        <f ca="1">IF(ISNUMBER(SEARCH($L$2,[1]Database!$A6444)),MAX($A$1:A6443)+1,0)</f>
        <v>6439</v>
      </c>
      <c r="B6444" s="625" t="str">
        <f>[1]Database!$A6444</f>
        <v>MBRK16-28</v>
      </c>
      <c r="J6444" s="329" t="str">
        <f ca="1">IFERROR(VLOOKUP(ROWS($J$2:J6444),$A$2:$B$7000,2,0),"")</f>
        <v>MBRK16</v>
      </c>
    </row>
    <row r="6445" spans="1:10">
      <c r="A6445" s="330">
        <f ca="1">IF(ISNUMBER(SEARCH($L$2,[1]Database!$A6445)),MAX($A$1:A6444)+1,0)</f>
        <v>6440</v>
      </c>
      <c r="B6445" s="625" t="str">
        <f>[1]Database!$A6445</f>
        <v>BRK16-28</v>
      </c>
      <c r="J6445" s="329" t="str">
        <f ca="1">IFERROR(VLOOKUP(ROWS($J$2:J6445),$A$2:$B$7000,2,0),"")</f>
        <v>BRK16</v>
      </c>
    </row>
    <row r="6446" spans="1:10">
      <c r="A6446" s="330">
        <f ca="1">IF(ISNUMBER(SEARCH($L$2,[1]Database!$A6446)),MAX($A$1:A6445)+1,0)</f>
        <v>6441</v>
      </c>
      <c r="B6446" s="625" t="str">
        <f>[1]Database!$A6446</f>
        <v>MBRK16-22</v>
      </c>
      <c r="J6446" s="329" t="str">
        <f ca="1">IFERROR(VLOOKUP(ROWS($J$2:J6446),$A$2:$B$7000,2,0),"")</f>
        <v>RK16</v>
      </c>
    </row>
    <row r="6447" spans="1:10">
      <c r="A6447" s="330">
        <f ca="1">IF(ISNUMBER(SEARCH($L$2,[1]Database!$A6447)),MAX($A$1:A6446)+1,0)</f>
        <v>6442</v>
      </c>
      <c r="B6447" s="625" t="str">
        <f>[1]Database!$A6447</f>
        <v>BRK16-22</v>
      </c>
      <c r="J6447" s="329" t="str">
        <f ca="1">IFERROR(VLOOKUP(ROWS($J$2:J6447),$A$2:$B$7000,2,0),"")</f>
        <v>OBRK16</v>
      </c>
    </row>
    <row r="6448" spans="1:10">
      <c r="A6448" s="330">
        <f ca="1">IF(ISNUMBER(SEARCH($L$2,[1]Database!$A6448)),MAX($A$1:A6447)+1,0)</f>
        <v>6443</v>
      </c>
      <c r="B6448" s="625" t="str">
        <f>[1]Database!$A6448</f>
        <v>MBRK16</v>
      </c>
      <c r="J6448" s="329" t="str">
        <f ca="1">IFERROR(VLOOKUP(ROWS($J$2:J6448),$A$2:$B$7000,2,0),"")</f>
        <v>RK-RR16</v>
      </c>
    </row>
    <row r="6449" spans="1:10">
      <c r="A6449" s="330">
        <f ca="1">IF(ISNUMBER(SEARCH($L$2,[1]Database!$A6449)),MAX($A$1:A6448)+1,0)</f>
        <v>6444</v>
      </c>
      <c r="B6449" s="625" t="str">
        <f>[1]Database!$A6449</f>
        <v>BRK16</v>
      </c>
      <c r="J6449" s="329" t="str">
        <f ca="1">IFERROR(VLOOKUP(ROWS($J$2:J6449),$A$2:$B$7000,2,0),"")</f>
        <v>VSDR-16</v>
      </c>
    </row>
    <row r="6450" spans="1:10">
      <c r="A6450" s="330">
        <f ca="1">IF(ISNUMBER(SEARCH($L$2,[1]Database!$A6450)),MAX($A$1:A6449)+1,0)</f>
        <v>6445</v>
      </c>
      <c r="B6450" s="625" t="str">
        <f>[1]Database!$A6450</f>
        <v>RK16</v>
      </c>
      <c r="J6450" s="329" t="str">
        <f ca="1">IFERROR(VLOOKUP(ROWS($J$2:J6450),$A$2:$B$7000,2,0),"")</f>
        <v>VFD-16</v>
      </c>
    </row>
    <row r="6451" spans="1:10">
      <c r="A6451" s="330">
        <f ca="1">IF(ISNUMBER(SEARCH($L$2,[1]Database!$A6451)),MAX($A$1:A6450)+1,0)</f>
        <v>6446</v>
      </c>
      <c r="B6451" s="625" t="str">
        <f>[1]Database!$A6451</f>
        <v>OBRK16</v>
      </c>
      <c r="J6451" s="329" t="str">
        <f ca="1">IFERROR(VLOOKUP(ROWS($J$2:J6451),$A$2:$B$7000,2,0),"")</f>
        <v>IDF-TM-1624BK</v>
      </c>
    </row>
    <row r="6452" spans="1:10">
      <c r="A6452" s="330">
        <f ca="1">IF(ISNUMBER(SEARCH($L$2,[1]Database!$A6452)),MAX($A$1:A6451)+1,0)</f>
        <v>6447</v>
      </c>
      <c r="B6452" s="625" t="str">
        <f>[1]Database!$A6452</f>
        <v>RK-RR16</v>
      </c>
      <c r="J6452" s="329" t="str">
        <f ca="1">IFERROR(VLOOKUP(ROWS($J$2:J6452),$A$2:$B$7000,2,0),"")</f>
        <v>FD-16</v>
      </c>
    </row>
    <row r="6453" spans="1:10">
      <c r="A6453" s="330">
        <f ca="1">IF(ISNUMBER(SEARCH($L$2,[1]Database!$A6453)),MAX($A$1:A6452)+1,0)</f>
        <v>6448</v>
      </c>
      <c r="B6453" s="625" t="str">
        <f>[1]Database!$A6453</f>
        <v>VSDR-16</v>
      </c>
      <c r="J6453" s="329" t="str">
        <f ca="1">IFERROR(VLOOKUP(ROWS($J$2:J6453),$A$2:$B$7000,2,0),"")</f>
        <v>EVFD-16</v>
      </c>
    </row>
    <row r="6454" spans="1:10">
      <c r="A6454" s="330">
        <f ca="1">IF(ISNUMBER(SEARCH($L$2,[1]Database!$A6454)),MAX($A$1:A6453)+1,0)</f>
        <v>6449</v>
      </c>
      <c r="B6454" s="625" t="str">
        <f>[1]Database!$A6454</f>
        <v>VFD-16</v>
      </c>
      <c r="J6454" s="329" t="str">
        <f ca="1">IFERROR(VLOOKUP(ROWS($J$2:J6454),$A$2:$B$7000,2,0),"")</f>
        <v>OSR16</v>
      </c>
    </row>
    <row r="6455" spans="1:10">
      <c r="A6455" s="330">
        <f ca="1">IF(ISNUMBER(SEARCH($L$2,[1]Database!$A6455)),MAX($A$1:A6454)+1,0)</f>
        <v>6450</v>
      </c>
      <c r="B6455" s="625" t="str">
        <f>[1]Database!$A6455</f>
        <v>IDF-TM-1624BK</v>
      </c>
      <c r="J6455" s="329" t="str">
        <f ca="1">IFERROR(VLOOKUP(ROWS($J$2:J6455),$A$2:$B$7000,2,0),"")</f>
        <v>RK-RAP16-MP</v>
      </c>
    </row>
    <row r="6456" spans="1:10">
      <c r="A6456" s="330">
        <f ca="1">IF(ISNUMBER(SEARCH($L$2,[1]Database!$A6456)),MAX($A$1:A6455)+1,0)</f>
        <v>6451</v>
      </c>
      <c r="B6456" s="625" t="str">
        <f>[1]Database!$A6456</f>
        <v>FD-16</v>
      </c>
      <c r="J6456" s="329" t="str">
        <f ca="1">IFERROR(VLOOKUP(ROWS($J$2:J6456),$A$2:$B$7000,2,0),"")</f>
        <v>RK-RAP16</v>
      </c>
    </row>
    <row r="6457" spans="1:10">
      <c r="A6457" s="330">
        <f ca="1">IF(ISNUMBER(SEARCH($L$2,[1]Database!$A6457)),MAX($A$1:A6456)+1,0)</f>
        <v>6452</v>
      </c>
      <c r="B6457" s="625" t="str">
        <f>[1]Database!$A6457</f>
        <v>EVFD-16</v>
      </c>
      <c r="J6457" s="329" t="str">
        <f ca="1">IFERROR(VLOOKUP(ROWS($J$2:J6457),$A$2:$B$7000,2,0),"")</f>
        <v>DWR-RR16</v>
      </c>
    </row>
    <row r="6458" spans="1:10">
      <c r="A6458" s="330">
        <f ca="1">IF(ISNUMBER(SEARCH($L$2,[1]Database!$A6458)),MAX($A$1:A6457)+1,0)</f>
        <v>6453</v>
      </c>
      <c r="B6458" s="625" t="str">
        <f>[1]Database!$A6458</f>
        <v>OSR16</v>
      </c>
      <c r="J6458" s="329" t="str">
        <f ca="1">IFERROR(VLOOKUP(ROWS($J$2:J6458),$A$2:$B$7000,2,0),"")</f>
        <v>PSDR-16</v>
      </c>
    </row>
    <row r="6459" spans="1:10">
      <c r="A6459" s="330">
        <f ca="1">IF(ISNUMBER(SEARCH($L$2,[1]Database!$A6459)),MAX($A$1:A6458)+1,0)</f>
        <v>6454</v>
      </c>
      <c r="B6459" s="625" t="str">
        <f>[1]Database!$A6459</f>
        <v>RK-RAP16-MP</v>
      </c>
      <c r="J6459" s="329" t="str">
        <f ca="1">IFERROR(VLOOKUP(ROWS($J$2:J6459),$A$2:$B$7000,2,0),"")</f>
        <v>PFD-16</v>
      </c>
    </row>
    <row r="6460" spans="1:10">
      <c r="A6460" s="330">
        <f ca="1">IF(ISNUMBER(SEARCH($L$2,[1]Database!$A6460)),MAX($A$1:A6459)+1,0)</f>
        <v>6455</v>
      </c>
      <c r="B6460" s="625" t="str">
        <f>[1]Database!$A6460</f>
        <v>RK-RAP16</v>
      </c>
      <c r="J6460" s="329" t="str">
        <f ca="1">IFERROR(VLOOKUP(ROWS($J$2:J6460),$A$2:$B$7000,2,0),"")</f>
        <v>LVFD-16</v>
      </c>
    </row>
    <row r="6461" spans="1:10">
      <c r="A6461" s="330">
        <f ca="1">IF(ISNUMBER(SEARCH($L$2,[1]Database!$A6461)),MAX($A$1:A6460)+1,0)</f>
        <v>6456</v>
      </c>
      <c r="B6461" s="625" t="str">
        <f>[1]Database!$A6461</f>
        <v>DWR-RR16</v>
      </c>
      <c r="J6461" s="329" t="str">
        <f ca="1">IFERROR(VLOOKUP(ROWS($J$2:J6461),$A$2:$B$7000,2,0),"")</f>
        <v>RK-GD16</v>
      </c>
    </row>
    <row r="6462" spans="1:10">
      <c r="A6462" s="330">
        <f ca="1">IF(ISNUMBER(SEARCH($L$2,[1]Database!$A6462)),MAX($A$1:A6461)+1,0)</f>
        <v>6457</v>
      </c>
      <c r="B6462" s="625" t="str">
        <f>[1]Database!$A6462</f>
        <v>PSDR-16</v>
      </c>
      <c r="J6462" s="329" t="str">
        <f ca="1">IFERROR(VLOOKUP(ROWS($J$2:J6462),$A$2:$B$7000,2,0),"")</f>
        <v>PDS-1620R-NS</v>
      </c>
    </row>
    <row r="6463" spans="1:10">
      <c r="A6463" s="330">
        <f ca="1">IF(ISNUMBER(SEARCH($L$2,[1]Database!$A6463)),MAX($A$1:A6462)+1,0)</f>
        <v>6458</v>
      </c>
      <c r="B6463" s="625" t="str">
        <f>[1]Database!$A6463</f>
        <v>PFD-16</v>
      </c>
      <c r="J6463" s="329" t="str">
        <f ca="1">IFERROR(VLOOKUP(ROWS($J$2:J6463),$A$2:$B$7000,2,0),"")</f>
        <v>PDS-1615R</v>
      </c>
    </row>
    <row r="6464" spans="1:10">
      <c r="A6464" s="330">
        <f ca="1">IF(ISNUMBER(SEARCH($L$2,[1]Database!$A6464)),MAX($A$1:A6463)+1,0)</f>
        <v>6459</v>
      </c>
      <c r="B6464" s="625" t="str">
        <f>[1]Database!$A6464</f>
        <v>LVFD-16</v>
      </c>
      <c r="J6464" s="329" t="str">
        <f ca="1">IFERROR(VLOOKUP(ROWS($J$2:J6464),$A$2:$B$7000,2,0),"")</f>
        <v>SSAX-43</v>
      </c>
    </row>
    <row r="6465" spans="1:10">
      <c r="A6465" s="330">
        <f ca="1">IF(ISNUMBER(SEARCH($L$2,[1]Database!$A6465)),MAX($A$1:A6464)+1,0)</f>
        <v>6460</v>
      </c>
      <c r="B6465" s="625" t="str">
        <f>[1]Database!$A6465</f>
        <v>RK-GD16</v>
      </c>
      <c r="J6465" s="329" t="str">
        <f ca="1">IFERROR(VLOOKUP(ROWS($J$2:J6465),$A$2:$B$7000,2,0),"")</f>
        <v>SSAX-42</v>
      </c>
    </row>
    <row r="6466" spans="1:10">
      <c r="A6466" s="330">
        <f ca="1">IF(ISNUMBER(SEARCH($L$2,[1]Database!$A6466)),MAX($A$1:A6465)+1,0)</f>
        <v>6461</v>
      </c>
      <c r="B6466" s="625" t="str">
        <f>[1]Database!$A6466</f>
        <v>PDS-1620R-NS</v>
      </c>
      <c r="J6466" s="329" t="str">
        <f ca="1">IFERROR(VLOOKUP(ROWS($J$2:J6466),$A$2:$B$7000,2,0),"")</f>
        <v>SSAX-41</v>
      </c>
    </row>
    <row r="6467" spans="1:10">
      <c r="A6467" s="330">
        <f ca="1">IF(ISNUMBER(SEARCH($L$2,[1]Database!$A6467)),MAX($A$1:A6466)+1,0)</f>
        <v>6462</v>
      </c>
      <c r="B6467" s="625" t="str">
        <f>[1]Database!$A6467</f>
        <v>PDS-1615R</v>
      </c>
      <c r="J6467" s="329" t="str">
        <f ca="1">IFERROR(VLOOKUP(ROWS($J$2:J6467),$A$2:$B$7000,2,0),"")</f>
        <v>SSAX-40</v>
      </c>
    </row>
    <row r="6468" spans="1:10">
      <c r="A6468" s="330">
        <f ca="1">IF(ISNUMBER(SEARCH($L$2,[1]Database!$A6468)),MAX($A$1:A6467)+1,0)</f>
        <v>6463</v>
      </c>
      <c r="B6468" s="625" t="str">
        <f>[1]Database!$A6468</f>
        <v>SSAX-43</v>
      </c>
      <c r="J6468" s="329" t="str">
        <f ca="1">IFERROR(VLOOKUP(ROWS($J$2:J6468),$A$2:$B$7000,2,0),"")</f>
        <v>SSAX-39</v>
      </c>
    </row>
    <row r="6469" spans="1:10">
      <c r="A6469" s="330">
        <f ca="1">IF(ISNUMBER(SEARCH($L$2,[1]Database!$A6469)),MAX($A$1:A6468)+1,0)</f>
        <v>6464</v>
      </c>
      <c r="B6469" s="625" t="str">
        <f>[1]Database!$A6469</f>
        <v>SSAX-42</v>
      </c>
      <c r="J6469" s="329" t="str">
        <f ca="1">IFERROR(VLOOKUP(ROWS($J$2:J6469),$A$2:$B$7000,2,0),"")</f>
        <v>SSAX-38</v>
      </c>
    </row>
    <row r="6470" spans="1:10">
      <c r="A6470" s="330">
        <f ca="1">IF(ISNUMBER(SEARCH($L$2,[1]Database!$A6470)),MAX($A$1:A6469)+1,0)</f>
        <v>6465</v>
      </c>
      <c r="B6470" s="625" t="str">
        <f>[1]Database!$A6470</f>
        <v>SSAX-41</v>
      </c>
      <c r="J6470" s="329" t="str">
        <f ca="1">IFERROR(VLOOKUP(ROWS($J$2:J6470),$A$2:$B$7000,2,0),"")</f>
        <v>SSAX-37</v>
      </c>
    </row>
    <row r="6471" spans="1:10">
      <c r="A6471" s="330">
        <f ca="1">IF(ISNUMBER(SEARCH($L$2,[1]Database!$A6471)),MAX($A$1:A6470)+1,0)</f>
        <v>6466</v>
      </c>
      <c r="B6471" s="625" t="str">
        <f>[1]Database!$A6471</f>
        <v>SSAX-40</v>
      </c>
      <c r="J6471" s="329" t="str">
        <f ca="1">IFERROR(VLOOKUP(ROWS($J$2:J6471),$A$2:$B$7000,2,0),"")</f>
        <v>SSAX-36</v>
      </c>
    </row>
    <row r="6472" spans="1:10">
      <c r="A6472" s="330">
        <f ca="1">IF(ISNUMBER(SEARCH($L$2,[1]Database!$A6472)),MAX($A$1:A6471)+1,0)</f>
        <v>6467</v>
      </c>
      <c r="B6472" s="625" t="str">
        <f>[1]Database!$A6472</f>
        <v>SSAX-39</v>
      </c>
      <c r="J6472" s="329" t="str">
        <f ca="1">IFERROR(VLOOKUP(ROWS($J$2:J6472),$A$2:$B$7000,2,0),"")</f>
        <v>SSAX-35</v>
      </c>
    </row>
    <row r="6473" spans="1:10">
      <c r="A6473" s="330">
        <f ca="1">IF(ISNUMBER(SEARCH($L$2,[1]Database!$A6473)),MAX($A$1:A6472)+1,0)</f>
        <v>6468</v>
      </c>
      <c r="B6473" s="625" t="str">
        <f>[1]Database!$A6473</f>
        <v>SSAX-38</v>
      </c>
      <c r="J6473" s="329" t="str">
        <f ca="1">IFERROR(VLOOKUP(ROWS($J$2:J6473),$A$2:$B$7000,2,0),"")</f>
        <v>SSAX-34</v>
      </c>
    </row>
    <row r="6474" spans="1:10">
      <c r="A6474" s="330">
        <f ca="1">IF(ISNUMBER(SEARCH($L$2,[1]Database!$A6474)),MAX($A$1:A6473)+1,0)</f>
        <v>6469</v>
      </c>
      <c r="B6474" s="625" t="str">
        <f>[1]Database!$A6474</f>
        <v>SSAX-37</v>
      </c>
      <c r="J6474" s="329" t="str">
        <f ca="1">IFERROR(VLOOKUP(ROWS($J$2:J6474),$A$2:$B$7000,2,0),"")</f>
        <v>SSAX-33</v>
      </c>
    </row>
    <row r="6475" spans="1:10">
      <c r="A6475" s="330">
        <f ca="1">IF(ISNUMBER(SEARCH($L$2,[1]Database!$A6475)),MAX($A$1:A6474)+1,0)</f>
        <v>6470</v>
      </c>
      <c r="B6475" s="625" t="str">
        <f>[1]Database!$A6475</f>
        <v>SSAX-36</v>
      </c>
      <c r="J6475" s="329" t="str">
        <f ca="1">IFERROR(VLOOKUP(ROWS($J$2:J6475),$A$2:$B$7000,2,0),"")</f>
        <v>SSAX-32</v>
      </c>
    </row>
    <row r="6476" spans="1:10">
      <c r="A6476" s="330">
        <f ca="1">IF(ISNUMBER(SEARCH($L$2,[1]Database!$A6476)),MAX($A$1:A6475)+1,0)</f>
        <v>6471</v>
      </c>
      <c r="B6476" s="625" t="str">
        <f>[1]Database!$A6476</f>
        <v>SSAX-35</v>
      </c>
      <c r="J6476" s="329" t="str">
        <f ca="1">IFERROR(VLOOKUP(ROWS($J$2:J6476),$A$2:$B$7000,2,0),"")</f>
        <v>SSAX-31</v>
      </c>
    </row>
    <row r="6477" spans="1:10">
      <c r="A6477" s="330">
        <f ca="1">IF(ISNUMBER(SEARCH($L$2,[1]Database!$A6477)),MAX($A$1:A6476)+1,0)</f>
        <v>6472</v>
      </c>
      <c r="B6477" s="625" t="str">
        <f>[1]Database!$A6477</f>
        <v>SSAX-34</v>
      </c>
      <c r="J6477" s="329" t="str">
        <f ca="1">IFERROR(VLOOKUP(ROWS($J$2:J6477),$A$2:$B$7000,2,0),"")</f>
        <v>SSAX-30</v>
      </c>
    </row>
    <row r="6478" spans="1:10">
      <c r="A6478" s="330">
        <f ca="1">IF(ISNUMBER(SEARCH($L$2,[1]Database!$A6478)),MAX($A$1:A6477)+1,0)</f>
        <v>6473</v>
      </c>
      <c r="B6478" s="625" t="str">
        <f>[1]Database!$A6478</f>
        <v>SSAX-33</v>
      </c>
      <c r="J6478" s="329" t="str">
        <f ca="1">IFERROR(VLOOKUP(ROWS($J$2:J6478),$A$2:$B$7000,2,0),"")</f>
        <v>SSAX-29</v>
      </c>
    </row>
    <row r="6479" spans="1:10">
      <c r="A6479" s="330">
        <f ca="1">IF(ISNUMBER(SEARCH($L$2,[1]Database!$A6479)),MAX($A$1:A6478)+1,0)</f>
        <v>6474</v>
      </c>
      <c r="B6479" s="625" t="str">
        <f>[1]Database!$A6479</f>
        <v>SSAX-32</v>
      </c>
      <c r="J6479" s="329" t="str">
        <f ca="1">IFERROR(VLOOKUP(ROWS($J$2:J6479),$A$2:$B$7000,2,0),"")</f>
        <v>SSAX-28</v>
      </c>
    </row>
    <row r="6480" spans="1:10">
      <c r="A6480" s="330">
        <f ca="1">IF(ISNUMBER(SEARCH($L$2,[1]Database!$A6480)),MAX($A$1:A6479)+1,0)</f>
        <v>6475</v>
      </c>
      <c r="B6480" s="625" t="str">
        <f>[1]Database!$A6480</f>
        <v>SSAX-31</v>
      </c>
      <c r="J6480" s="329" t="str">
        <f ca="1">IFERROR(VLOOKUP(ROWS($J$2:J6480),$A$2:$B$7000,2,0),"")</f>
        <v>SSAX-27</v>
      </c>
    </row>
    <row r="6481" spans="1:10">
      <c r="A6481" s="330">
        <f ca="1">IF(ISNUMBER(SEARCH($L$2,[1]Database!$A6481)),MAX($A$1:A6480)+1,0)</f>
        <v>6476</v>
      </c>
      <c r="B6481" s="625" t="str">
        <f>[1]Database!$A6481</f>
        <v>SSAX-30</v>
      </c>
      <c r="J6481" s="329" t="str">
        <f ca="1">IFERROR(VLOOKUP(ROWS($J$2:J6481),$A$2:$B$7000,2,0),"")</f>
        <v>SSAX-26</v>
      </c>
    </row>
    <row r="6482" spans="1:10">
      <c r="A6482" s="330">
        <f ca="1">IF(ISNUMBER(SEARCH($L$2,[1]Database!$A6482)),MAX($A$1:A6481)+1,0)</f>
        <v>6477</v>
      </c>
      <c r="B6482" s="625" t="str">
        <f>[1]Database!$A6482</f>
        <v>SSAX-29</v>
      </c>
      <c r="J6482" s="329" t="str">
        <f ca="1">IFERROR(VLOOKUP(ROWS($J$2:J6482),$A$2:$B$7000,2,0),"")</f>
        <v>SSAX-25</v>
      </c>
    </row>
    <row r="6483" spans="1:10">
      <c r="A6483" s="330">
        <f ca="1">IF(ISNUMBER(SEARCH($L$2,[1]Database!$A6483)),MAX($A$1:A6482)+1,0)</f>
        <v>6478</v>
      </c>
      <c r="B6483" s="625" t="str">
        <f>[1]Database!$A6483</f>
        <v>SSAX-28</v>
      </c>
      <c r="J6483" s="329" t="str">
        <f ca="1">IFERROR(VLOOKUP(ROWS($J$2:J6483),$A$2:$B$7000,2,0),"")</f>
        <v>SSAX-24</v>
      </c>
    </row>
    <row r="6484" spans="1:10">
      <c r="A6484" s="330">
        <f ca="1">IF(ISNUMBER(SEARCH($L$2,[1]Database!$A6484)),MAX($A$1:A6483)+1,0)</f>
        <v>6479</v>
      </c>
      <c r="B6484" s="625" t="str">
        <f>[1]Database!$A6484</f>
        <v>SSAX-27</v>
      </c>
      <c r="J6484" s="329" t="str">
        <f ca="1">IFERROR(VLOOKUP(ROWS($J$2:J6484),$A$2:$B$7000,2,0),"")</f>
        <v>SSAX-23</v>
      </c>
    </row>
    <row r="6485" spans="1:10">
      <c r="A6485" s="330">
        <f ca="1">IF(ISNUMBER(SEARCH($L$2,[1]Database!$A6485)),MAX($A$1:A6484)+1,0)</f>
        <v>6480</v>
      </c>
      <c r="B6485" s="625" t="str">
        <f>[1]Database!$A6485</f>
        <v>SSAX-26</v>
      </c>
      <c r="J6485" s="329" t="str">
        <f ca="1">IFERROR(VLOOKUP(ROWS($J$2:J6485),$A$2:$B$7000,2,0),"")</f>
        <v>SSAX-22</v>
      </c>
    </row>
    <row r="6486" spans="1:10">
      <c r="A6486" s="330">
        <f ca="1">IF(ISNUMBER(SEARCH($L$2,[1]Database!$A6486)),MAX($A$1:A6485)+1,0)</f>
        <v>6481</v>
      </c>
      <c r="B6486" s="625" t="str">
        <f>[1]Database!$A6486</f>
        <v>SSAX-25</v>
      </c>
      <c r="J6486" s="329" t="str">
        <f ca="1">IFERROR(VLOOKUP(ROWS($J$2:J6486),$A$2:$B$7000,2,0),"")</f>
        <v>SSAX-21</v>
      </c>
    </row>
    <row r="6487" spans="1:10">
      <c r="A6487" s="330">
        <f ca="1">IF(ISNUMBER(SEARCH($L$2,[1]Database!$A6487)),MAX($A$1:A6486)+1,0)</f>
        <v>6482</v>
      </c>
      <c r="B6487" s="625" t="str">
        <f>[1]Database!$A6487</f>
        <v>SSAX-24</v>
      </c>
      <c r="J6487" s="329" t="str">
        <f ca="1">IFERROR(VLOOKUP(ROWS($J$2:J6487),$A$2:$B$7000,2,0),"")</f>
        <v>SSAX-20</v>
      </c>
    </row>
    <row r="6488" spans="1:10">
      <c r="A6488" s="330">
        <f ca="1">IF(ISNUMBER(SEARCH($L$2,[1]Database!$A6488)),MAX($A$1:A6487)+1,0)</f>
        <v>6483</v>
      </c>
      <c r="B6488" s="625" t="str">
        <f>[1]Database!$A6488</f>
        <v>SSAX-23</v>
      </c>
      <c r="J6488" s="329" t="str">
        <f ca="1">IFERROR(VLOOKUP(ROWS($J$2:J6488),$A$2:$B$7000,2,0),"")</f>
        <v>SSAX-19</v>
      </c>
    </row>
    <row r="6489" spans="1:10">
      <c r="A6489" s="330">
        <f ca="1">IF(ISNUMBER(SEARCH($L$2,[1]Database!$A6489)),MAX($A$1:A6488)+1,0)</f>
        <v>6484</v>
      </c>
      <c r="B6489" s="625" t="str">
        <f>[1]Database!$A6489</f>
        <v>SSAX-22</v>
      </c>
      <c r="J6489" s="329" t="str">
        <f ca="1">IFERROR(VLOOKUP(ROWS($J$2:J6489),$A$2:$B$7000,2,0),"")</f>
        <v>SSAX-18</v>
      </c>
    </row>
    <row r="6490" spans="1:10">
      <c r="A6490" s="330">
        <f ca="1">IF(ISNUMBER(SEARCH($L$2,[1]Database!$A6490)),MAX($A$1:A6489)+1,0)</f>
        <v>6485</v>
      </c>
      <c r="B6490" s="625" t="str">
        <f>[1]Database!$A6490</f>
        <v>SSAX-21</v>
      </c>
      <c r="J6490" s="329" t="str">
        <f ca="1">IFERROR(VLOOKUP(ROWS($J$2:J6490),$A$2:$B$7000,2,0),"")</f>
        <v>SSAX-17</v>
      </c>
    </row>
    <row r="6491" spans="1:10">
      <c r="A6491" s="330">
        <f ca="1">IF(ISNUMBER(SEARCH($L$2,[1]Database!$A6491)),MAX($A$1:A6490)+1,0)</f>
        <v>6486</v>
      </c>
      <c r="B6491" s="625" t="str">
        <f>[1]Database!$A6491</f>
        <v>SSAX-20</v>
      </c>
      <c r="J6491" s="329" t="str">
        <f ca="1">IFERROR(VLOOKUP(ROWS($J$2:J6491),$A$2:$B$7000,2,0),"")</f>
        <v>SSAX-16</v>
      </c>
    </row>
    <row r="6492" spans="1:10">
      <c r="A6492" s="330">
        <f ca="1">IF(ISNUMBER(SEARCH($L$2,[1]Database!$A6492)),MAX($A$1:A6491)+1,0)</f>
        <v>6487</v>
      </c>
      <c r="B6492" s="625" t="str">
        <f>[1]Database!$A6492</f>
        <v>SSAX-19</v>
      </c>
      <c r="J6492" s="329" t="str">
        <f ca="1">IFERROR(VLOOKUP(ROWS($J$2:J6492),$A$2:$B$7000,2,0),"")</f>
        <v>SSAX-15</v>
      </c>
    </row>
    <row r="6493" spans="1:10">
      <c r="A6493" s="330">
        <f ca="1">IF(ISNUMBER(SEARCH($L$2,[1]Database!$A6493)),MAX($A$1:A6492)+1,0)</f>
        <v>6488</v>
      </c>
      <c r="B6493" s="625" t="str">
        <f>[1]Database!$A6493</f>
        <v>SSAX-18</v>
      </c>
      <c r="J6493" s="329" t="str">
        <f ca="1">IFERROR(VLOOKUP(ROWS($J$2:J6493),$A$2:$B$7000,2,0),"")</f>
        <v>SSAX-14</v>
      </c>
    </row>
    <row r="6494" spans="1:10">
      <c r="A6494" s="330">
        <f ca="1">IF(ISNUMBER(SEARCH($L$2,[1]Database!$A6494)),MAX($A$1:A6493)+1,0)</f>
        <v>6489</v>
      </c>
      <c r="B6494" s="625" t="str">
        <f>[1]Database!$A6494</f>
        <v>SSAX-17</v>
      </c>
      <c r="J6494" s="329" t="str">
        <f ca="1">IFERROR(VLOOKUP(ROWS($J$2:J6494),$A$2:$B$7000,2,0),"")</f>
        <v>SSAX-13</v>
      </c>
    </row>
    <row r="6495" spans="1:10">
      <c r="A6495" s="330">
        <f ca="1">IF(ISNUMBER(SEARCH($L$2,[1]Database!$A6495)),MAX($A$1:A6494)+1,0)</f>
        <v>6490</v>
      </c>
      <c r="B6495" s="625" t="str">
        <f>[1]Database!$A6495</f>
        <v>SSAX-16</v>
      </c>
      <c r="J6495" s="329" t="str">
        <f ca="1">IFERROR(VLOOKUP(ROWS($J$2:J6495),$A$2:$B$7000,2,0),"")</f>
        <v>SSAX-12</v>
      </c>
    </row>
    <row r="6496" spans="1:10">
      <c r="A6496" s="330">
        <f ca="1">IF(ISNUMBER(SEARCH($L$2,[1]Database!$A6496)),MAX($A$1:A6495)+1,0)</f>
        <v>6491</v>
      </c>
      <c r="B6496" s="625" t="str">
        <f>[1]Database!$A6496</f>
        <v>SSAX-15</v>
      </c>
      <c r="J6496" s="329" t="str">
        <f ca="1">IFERROR(VLOOKUP(ROWS($J$2:J6496),$A$2:$B$7000,2,0),"")</f>
        <v>SSAX-11</v>
      </c>
    </row>
    <row r="6497" spans="1:10">
      <c r="A6497" s="330">
        <f ca="1">IF(ISNUMBER(SEARCH($L$2,[1]Database!$A6497)),MAX($A$1:A6496)+1,0)</f>
        <v>6492</v>
      </c>
      <c r="B6497" s="625" t="str">
        <f>[1]Database!$A6497</f>
        <v>SSAX-14</v>
      </c>
      <c r="J6497" s="329" t="str">
        <f ca="1">IFERROR(VLOOKUP(ROWS($J$2:J6497),$A$2:$B$7000,2,0),"")</f>
        <v>SSAX-10</v>
      </c>
    </row>
    <row r="6498" spans="1:10">
      <c r="A6498" s="330">
        <f ca="1">IF(ISNUMBER(SEARCH($L$2,[1]Database!$A6498)),MAX($A$1:A6497)+1,0)</f>
        <v>6493</v>
      </c>
      <c r="B6498" s="625" t="str">
        <f>[1]Database!$A6498</f>
        <v>SSAX-13</v>
      </c>
      <c r="J6498" s="329" t="str">
        <f ca="1">IFERROR(VLOOKUP(ROWS($J$2:J6498),$A$2:$B$7000,2,0),"")</f>
        <v>SH-SRSR</v>
      </c>
    </row>
    <row r="6499" spans="1:10">
      <c r="A6499" s="330">
        <f ca="1">IF(ISNUMBER(SEARCH($L$2,[1]Database!$A6499)),MAX($A$1:A6498)+1,0)</f>
        <v>6494</v>
      </c>
      <c r="B6499" s="625" t="str">
        <f>[1]Database!$A6499</f>
        <v>SSAX-12</v>
      </c>
      <c r="J6499" s="329" t="str">
        <f ca="1">IFERROR(VLOOKUP(ROWS($J$2:J6499),$A$2:$B$7000,2,0),"")</f>
        <v>SAX-43</v>
      </c>
    </row>
    <row r="6500" spans="1:10">
      <c r="A6500" s="330">
        <f ca="1">IF(ISNUMBER(SEARCH($L$2,[1]Database!$A6500)),MAX($A$1:A6499)+1,0)</f>
        <v>6495</v>
      </c>
      <c r="B6500" s="625" t="str">
        <f>[1]Database!$A6500</f>
        <v>SSAX-11</v>
      </c>
      <c r="J6500" s="329" t="str">
        <f ca="1">IFERROR(VLOOKUP(ROWS($J$2:J6500),$A$2:$B$7000,2,0),"")</f>
        <v>SAX-42</v>
      </c>
    </row>
    <row r="6501" spans="1:10">
      <c r="A6501" s="330">
        <f ca="1">IF(ISNUMBER(SEARCH($L$2,[1]Database!$A6501)),MAX($A$1:A6500)+1,0)</f>
        <v>6496</v>
      </c>
      <c r="B6501" s="625" t="str">
        <f>[1]Database!$A6501</f>
        <v>SSAX-10</v>
      </c>
      <c r="J6501" s="329" t="str">
        <f ca="1">IFERROR(VLOOKUP(ROWS($J$2:J6501),$A$2:$B$7000,2,0),"")</f>
        <v>SAX-41</v>
      </c>
    </row>
    <row r="6502" spans="1:10">
      <c r="A6502" s="330">
        <f ca="1">IF(ISNUMBER(SEARCH($L$2,[1]Database!$A6502)),MAX($A$1:A6501)+1,0)</f>
        <v>6497</v>
      </c>
      <c r="B6502" s="625" t="str">
        <f>[1]Database!$A6502</f>
        <v>SH-SRSR</v>
      </c>
      <c r="J6502" s="329" t="str">
        <f ca="1">IFERROR(VLOOKUP(ROWS($J$2:J6502),$A$2:$B$7000,2,0),"")</f>
        <v>SAX-40</v>
      </c>
    </row>
    <row r="6503" spans="1:10">
      <c r="A6503" s="330">
        <f ca="1">IF(ISNUMBER(SEARCH($L$2,[1]Database!$A6503)),MAX($A$1:A6502)+1,0)</f>
        <v>6498</v>
      </c>
      <c r="B6503" s="625" t="str">
        <f>[1]Database!$A6503</f>
        <v>SAX-43</v>
      </c>
      <c r="J6503" s="329" t="str">
        <f ca="1">IFERROR(VLOOKUP(ROWS($J$2:J6503),$A$2:$B$7000,2,0),"")</f>
        <v>SAX-39</v>
      </c>
    </row>
    <row r="6504" spans="1:10">
      <c r="A6504" s="330">
        <f ca="1">IF(ISNUMBER(SEARCH($L$2,[1]Database!$A6504)),MAX($A$1:A6503)+1,0)</f>
        <v>6499</v>
      </c>
      <c r="B6504" s="625" t="str">
        <f>[1]Database!$A6504</f>
        <v>SAX-42</v>
      </c>
      <c r="J6504" s="329" t="str">
        <f ca="1">IFERROR(VLOOKUP(ROWS($J$2:J6504),$A$2:$B$7000,2,0),"")</f>
        <v>SAX-38</v>
      </c>
    </row>
    <row r="6505" spans="1:10">
      <c r="A6505" s="330">
        <f ca="1">IF(ISNUMBER(SEARCH($L$2,[1]Database!$A6505)),MAX($A$1:A6504)+1,0)</f>
        <v>6500</v>
      </c>
      <c r="B6505" s="625" t="str">
        <f>[1]Database!$A6505</f>
        <v>SAX-41</v>
      </c>
      <c r="J6505" s="329" t="str">
        <f ca="1">IFERROR(VLOOKUP(ROWS($J$2:J6505),$A$2:$B$7000,2,0),"")</f>
        <v>SAX-37</v>
      </c>
    </row>
    <row r="6506" spans="1:10">
      <c r="A6506" s="330">
        <f ca="1">IF(ISNUMBER(SEARCH($L$2,[1]Database!$A6506)),MAX($A$1:A6505)+1,0)</f>
        <v>6501</v>
      </c>
      <c r="B6506" s="625" t="str">
        <f>[1]Database!$A6506</f>
        <v>SAX-40</v>
      </c>
      <c r="J6506" s="329" t="str">
        <f ca="1">IFERROR(VLOOKUP(ROWS($J$2:J6506),$A$2:$B$7000,2,0),"")</f>
        <v>SAX-36</v>
      </c>
    </row>
    <row r="6507" spans="1:10">
      <c r="A6507" s="330">
        <f ca="1">IF(ISNUMBER(SEARCH($L$2,[1]Database!$A6507)),MAX($A$1:A6506)+1,0)</f>
        <v>6502</v>
      </c>
      <c r="B6507" s="625" t="str">
        <f>[1]Database!$A6507</f>
        <v>SAX-39</v>
      </c>
      <c r="J6507" s="329" t="str">
        <f ca="1">IFERROR(VLOOKUP(ROWS($J$2:J6507),$A$2:$B$7000,2,0),"")</f>
        <v>SAX-35</v>
      </c>
    </row>
    <row r="6508" spans="1:10">
      <c r="A6508" s="330">
        <f ca="1">IF(ISNUMBER(SEARCH($L$2,[1]Database!$A6508)),MAX($A$1:A6507)+1,0)</f>
        <v>6503</v>
      </c>
      <c r="B6508" s="625" t="str">
        <f>[1]Database!$A6508</f>
        <v>SAX-38</v>
      </c>
      <c r="J6508" s="329" t="str">
        <f ca="1">IFERROR(VLOOKUP(ROWS($J$2:J6508),$A$2:$B$7000,2,0),"")</f>
        <v>SAX-34</v>
      </c>
    </row>
    <row r="6509" spans="1:10">
      <c r="A6509" s="330">
        <f ca="1">IF(ISNUMBER(SEARCH($L$2,[1]Database!$A6509)),MAX($A$1:A6508)+1,0)</f>
        <v>6504</v>
      </c>
      <c r="B6509" s="625" t="str">
        <f>[1]Database!$A6509</f>
        <v>SAX-37</v>
      </c>
      <c r="J6509" s="329" t="str">
        <f ca="1">IFERROR(VLOOKUP(ROWS($J$2:J6509),$A$2:$B$7000,2,0),"")</f>
        <v>SAX-33</v>
      </c>
    </row>
    <row r="6510" spans="1:10">
      <c r="A6510" s="330">
        <f ca="1">IF(ISNUMBER(SEARCH($L$2,[1]Database!$A6510)),MAX($A$1:A6509)+1,0)</f>
        <v>6505</v>
      </c>
      <c r="B6510" s="625" t="str">
        <f>[1]Database!$A6510</f>
        <v>SAX-36</v>
      </c>
      <c r="J6510" s="329" t="str">
        <f ca="1">IFERROR(VLOOKUP(ROWS($J$2:J6510),$A$2:$B$7000,2,0),"")</f>
        <v>SAX-32</v>
      </c>
    </row>
    <row r="6511" spans="1:10">
      <c r="A6511" s="330">
        <f ca="1">IF(ISNUMBER(SEARCH($L$2,[1]Database!$A6511)),MAX($A$1:A6510)+1,0)</f>
        <v>6506</v>
      </c>
      <c r="B6511" s="625" t="str">
        <f>[1]Database!$A6511</f>
        <v>SAX-35</v>
      </c>
      <c r="J6511" s="329" t="str">
        <f ca="1">IFERROR(VLOOKUP(ROWS($J$2:J6511),$A$2:$B$7000,2,0),"")</f>
        <v>SAX-31</v>
      </c>
    </row>
    <row r="6512" spans="1:10">
      <c r="A6512" s="330">
        <f ca="1">IF(ISNUMBER(SEARCH($L$2,[1]Database!$A6512)),MAX($A$1:A6511)+1,0)</f>
        <v>6507</v>
      </c>
      <c r="B6512" s="625" t="str">
        <f>[1]Database!$A6512</f>
        <v>SAX-34</v>
      </c>
      <c r="J6512" s="329" t="str">
        <f ca="1">IFERROR(VLOOKUP(ROWS($J$2:J6512),$A$2:$B$7000,2,0),"")</f>
        <v>SAX-30</v>
      </c>
    </row>
    <row r="6513" spans="1:10">
      <c r="A6513" s="330">
        <f ca="1">IF(ISNUMBER(SEARCH($L$2,[1]Database!$A6513)),MAX($A$1:A6512)+1,0)</f>
        <v>6508</v>
      </c>
      <c r="B6513" s="625" t="str">
        <f>[1]Database!$A6513</f>
        <v>SAX-33</v>
      </c>
      <c r="J6513" s="329" t="str">
        <f ca="1">IFERROR(VLOOKUP(ROWS($J$2:J6513),$A$2:$B$7000,2,0),"")</f>
        <v>SAX-29</v>
      </c>
    </row>
    <row r="6514" spans="1:10">
      <c r="A6514" s="330">
        <f ca="1">IF(ISNUMBER(SEARCH($L$2,[1]Database!$A6514)),MAX($A$1:A6513)+1,0)</f>
        <v>6509</v>
      </c>
      <c r="B6514" s="625" t="str">
        <f>[1]Database!$A6514</f>
        <v>SAX-32</v>
      </c>
      <c r="J6514" s="329" t="str">
        <f ca="1">IFERROR(VLOOKUP(ROWS($J$2:J6514),$A$2:$B$7000,2,0),"")</f>
        <v>SAX-28</v>
      </c>
    </row>
    <row r="6515" spans="1:10">
      <c r="A6515" s="330">
        <f ca="1">IF(ISNUMBER(SEARCH($L$2,[1]Database!$A6515)),MAX($A$1:A6514)+1,0)</f>
        <v>6510</v>
      </c>
      <c r="B6515" s="625" t="str">
        <f>[1]Database!$A6515</f>
        <v>SAX-31</v>
      </c>
      <c r="J6515" s="329" t="str">
        <f ca="1">IFERROR(VLOOKUP(ROWS($J$2:J6515),$A$2:$B$7000,2,0),"")</f>
        <v>SAX-27</v>
      </c>
    </row>
    <row r="6516" spans="1:10">
      <c r="A6516" s="330">
        <f ca="1">IF(ISNUMBER(SEARCH($L$2,[1]Database!$A6516)),MAX($A$1:A6515)+1,0)</f>
        <v>6511</v>
      </c>
      <c r="B6516" s="625" t="str">
        <f>[1]Database!$A6516</f>
        <v>SAX-30</v>
      </c>
      <c r="J6516" s="329" t="str">
        <f ca="1">IFERROR(VLOOKUP(ROWS($J$2:J6516),$A$2:$B$7000,2,0),"")</f>
        <v>SAX-26</v>
      </c>
    </row>
    <row r="6517" spans="1:10">
      <c r="A6517" s="330">
        <f ca="1">IF(ISNUMBER(SEARCH($L$2,[1]Database!$A6517)),MAX($A$1:A6516)+1,0)</f>
        <v>6512</v>
      </c>
      <c r="B6517" s="625" t="str">
        <f>[1]Database!$A6517</f>
        <v>SAX-29</v>
      </c>
      <c r="J6517" s="329" t="str">
        <f ca="1">IFERROR(VLOOKUP(ROWS($J$2:J6517),$A$2:$B$7000,2,0),"")</f>
        <v>SAX-25</v>
      </c>
    </row>
    <row r="6518" spans="1:10">
      <c r="A6518" s="330">
        <f ca="1">IF(ISNUMBER(SEARCH($L$2,[1]Database!$A6518)),MAX($A$1:A6517)+1,0)</f>
        <v>6513</v>
      </c>
      <c r="B6518" s="625" t="str">
        <f>[1]Database!$A6518</f>
        <v>SAX-28</v>
      </c>
      <c r="J6518" s="329" t="str">
        <f ca="1">IFERROR(VLOOKUP(ROWS($J$2:J6518),$A$2:$B$7000,2,0),"")</f>
        <v>SAX-24</v>
      </c>
    </row>
    <row r="6519" spans="1:10">
      <c r="A6519" s="330">
        <f ca="1">IF(ISNUMBER(SEARCH($L$2,[1]Database!$A6519)),MAX($A$1:A6518)+1,0)</f>
        <v>6514</v>
      </c>
      <c r="B6519" s="625" t="str">
        <f>[1]Database!$A6519</f>
        <v>SAX-27</v>
      </c>
      <c r="J6519" s="329" t="str">
        <f ca="1">IFERROR(VLOOKUP(ROWS($J$2:J6519),$A$2:$B$7000,2,0),"")</f>
        <v>SAX-23</v>
      </c>
    </row>
    <row r="6520" spans="1:10">
      <c r="A6520" s="330">
        <f ca="1">IF(ISNUMBER(SEARCH($L$2,[1]Database!$A6520)),MAX($A$1:A6519)+1,0)</f>
        <v>6515</v>
      </c>
      <c r="B6520" s="625" t="str">
        <f>[1]Database!$A6520</f>
        <v>SAX-26</v>
      </c>
      <c r="J6520" s="329" t="str">
        <f ca="1">IFERROR(VLOOKUP(ROWS($J$2:J6520),$A$2:$B$7000,2,0),"")</f>
        <v>SAX-22</v>
      </c>
    </row>
    <row r="6521" spans="1:10">
      <c r="A6521" s="330">
        <f ca="1">IF(ISNUMBER(SEARCH($L$2,[1]Database!$A6521)),MAX($A$1:A6520)+1,0)</f>
        <v>6516</v>
      </c>
      <c r="B6521" s="625" t="str">
        <f>[1]Database!$A6521</f>
        <v>SAX-25</v>
      </c>
      <c r="J6521" s="329" t="str">
        <f ca="1">IFERROR(VLOOKUP(ROWS($J$2:J6521),$A$2:$B$7000,2,0),"")</f>
        <v>SAX-21</v>
      </c>
    </row>
    <row r="6522" spans="1:10">
      <c r="A6522" s="330">
        <f ca="1">IF(ISNUMBER(SEARCH($L$2,[1]Database!$A6522)),MAX($A$1:A6521)+1,0)</f>
        <v>6517</v>
      </c>
      <c r="B6522" s="625" t="str">
        <f>[1]Database!$A6522</f>
        <v>SAX-24</v>
      </c>
      <c r="J6522" s="329" t="str">
        <f ca="1">IFERROR(VLOOKUP(ROWS($J$2:J6522),$A$2:$B$7000,2,0),"")</f>
        <v>SAX-20</v>
      </c>
    </row>
    <row r="6523" spans="1:10">
      <c r="A6523" s="330">
        <f ca="1">IF(ISNUMBER(SEARCH($L$2,[1]Database!$A6523)),MAX($A$1:A6522)+1,0)</f>
        <v>6518</v>
      </c>
      <c r="B6523" s="625" t="str">
        <f>[1]Database!$A6523</f>
        <v>SAX-23</v>
      </c>
      <c r="J6523" s="329" t="str">
        <f ca="1">IFERROR(VLOOKUP(ROWS($J$2:J6523),$A$2:$B$7000,2,0),"")</f>
        <v>SAX-19</v>
      </c>
    </row>
    <row r="6524" spans="1:10">
      <c r="A6524" s="330">
        <f ca="1">IF(ISNUMBER(SEARCH($L$2,[1]Database!$A6524)),MAX($A$1:A6523)+1,0)</f>
        <v>6519</v>
      </c>
      <c r="B6524" s="625" t="str">
        <f>[1]Database!$A6524</f>
        <v>SAX-22</v>
      </c>
      <c r="J6524" s="329" t="str">
        <f ca="1">IFERROR(VLOOKUP(ROWS($J$2:J6524),$A$2:$B$7000,2,0),"")</f>
        <v>SAX-18</v>
      </c>
    </row>
    <row r="6525" spans="1:10">
      <c r="A6525" s="330">
        <f ca="1">IF(ISNUMBER(SEARCH($L$2,[1]Database!$A6525)),MAX($A$1:A6524)+1,0)</f>
        <v>6520</v>
      </c>
      <c r="B6525" s="625" t="str">
        <f>[1]Database!$A6525</f>
        <v>SAX-21</v>
      </c>
      <c r="J6525" s="329" t="str">
        <f ca="1">IFERROR(VLOOKUP(ROWS($J$2:J6525),$A$2:$B$7000,2,0),"")</f>
        <v>SAX-17</v>
      </c>
    </row>
    <row r="6526" spans="1:10">
      <c r="A6526" s="330">
        <f ca="1">IF(ISNUMBER(SEARCH($L$2,[1]Database!$A6526)),MAX($A$1:A6525)+1,0)</f>
        <v>6521</v>
      </c>
      <c r="B6526" s="625" t="str">
        <f>[1]Database!$A6526</f>
        <v>SAX-20</v>
      </c>
      <c r="J6526" s="329" t="str">
        <f ca="1">IFERROR(VLOOKUP(ROWS($J$2:J6526),$A$2:$B$7000,2,0),"")</f>
        <v>SAX-16</v>
      </c>
    </row>
    <row r="6527" spans="1:10">
      <c r="A6527" s="330">
        <f ca="1">IF(ISNUMBER(SEARCH($L$2,[1]Database!$A6527)),MAX($A$1:A6526)+1,0)</f>
        <v>6522</v>
      </c>
      <c r="B6527" s="625" t="str">
        <f>[1]Database!$A6527</f>
        <v>SAX-19</v>
      </c>
      <c r="J6527" s="329" t="str">
        <f ca="1">IFERROR(VLOOKUP(ROWS($J$2:J6527),$A$2:$B$7000,2,0),"")</f>
        <v>SAX-15</v>
      </c>
    </row>
    <row r="6528" spans="1:10">
      <c r="A6528" s="330">
        <f ca="1">IF(ISNUMBER(SEARCH($L$2,[1]Database!$A6528)),MAX($A$1:A6527)+1,0)</f>
        <v>6523</v>
      </c>
      <c r="B6528" s="625" t="str">
        <f>[1]Database!$A6528</f>
        <v>SAX-18</v>
      </c>
      <c r="J6528" s="329" t="str">
        <f ca="1">IFERROR(VLOOKUP(ROWS($J$2:J6528),$A$2:$B$7000,2,0),"")</f>
        <v>5-RS16</v>
      </c>
    </row>
    <row r="6529" spans="1:10">
      <c r="A6529" s="330">
        <f ca="1">IF(ISNUMBER(SEARCH($L$2,[1]Database!$A6529)),MAX($A$1:A6528)+1,0)</f>
        <v>6524</v>
      </c>
      <c r="B6529" s="625" t="str">
        <f>[1]Database!$A6529</f>
        <v>SAX-17</v>
      </c>
      <c r="J6529" s="329" t="str">
        <f ca="1">IFERROR(VLOOKUP(ROWS($J$2:J6529),$A$2:$B$7000,2,0),"")</f>
        <v>VSA-1626</v>
      </c>
    </row>
    <row r="6530" spans="1:10">
      <c r="A6530" s="330">
        <f ca="1">IF(ISNUMBER(SEARCH($L$2,[1]Database!$A6530)),MAX($A$1:A6529)+1,0)</f>
        <v>6525</v>
      </c>
      <c r="B6530" s="625" t="str">
        <f>[1]Database!$A6530</f>
        <v>SAX-16</v>
      </c>
      <c r="J6530" s="329" t="str">
        <f ca="1">IFERROR(VLOOKUP(ROWS($J$2:J6530),$A$2:$B$7000,2,0),"")</f>
        <v>TS1640</v>
      </c>
    </row>
    <row r="6531" spans="1:10">
      <c r="A6531" s="330">
        <f ca="1">IF(ISNUMBER(SEARCH($L$2,[1]Database!$A6531)),MAX($A$1:A6530)+1,0)</f>
        <v>6526</v>
      </c>
      <c r="B6531" s="625" t="str">
        <f>[1]Database!$A6531</f>
        <v>SAX-15</v>
      </c>
      <c r="J6531" s="329" t="str">
        <f ca="1">IFERROR(VLOOKUP(ROWS($J$2:J6531),$A$2:$B$7000,2,0),"")</f>
        <v>RULER</v>
      </c>
    </row>
    <row r="6532" spans="1:10">
      <c r="A6532" s="330">
        <f ca="1">IF(ISNUMBER(SEARCH($L$2,[1]Database!$A6532)),MAX($A$1:A6531)+1,0)</f>
        <v>6527</v>
      </c>
      <c r="B6532" s="625" t="str">
        <f>[1]Database!$A6532</f>
        <v>5-RS16</v>
      </c>
      <c r="J6532" s="329" t="str">
        <f ca="1">IFERROR(VLOOKUP(ROWS($J$2:J6532),$A$2:$B$7000,2,0),"")</f>
        <v>WM-15-18</v>
      </c>
    </row>
    <row r="6533" spans="1:10">
      <c r="A6533" s="330">
        <f ca="1">IF(ISNUMBER(SEARCH($L$2,[1]Database!$A6533)),MAX($A$1:A6532)+1,0)</f>
        <v>6528</v>
      </c>
      <c r="B6533" s="625" t="str">
        <f>[1]Database!$A6533</f>
        <v>VSA-1626</v>
      </c>
      <c r="J6533" s="329" t="str">
        <f ca="1">IFERROR(VLOOKUP(ROWS($J$2:J6533),$A$2:$B$7000,2,0),"")</f>
        <v>WM-15-12</v>
      </c>
    </row>
    <row r="6534" spans="1:10">
      <c r="A6534" s="330">
        <f ca="1">IF(ISNUMBER(SEARCH($L$2,[1]Database!$A6534)),MAX($A$1:A6533)+1,0)</f>
        <v>6529</v>
      </c>
      <c r="B6534" s="625" t="str">
        <f>[1]Database!$A6534</f>
        <v>TS1640</v>
      </c>
      <c r="J6534" s="329" t="str">
        <f ca="1">IFERROR(VLOOKUP(ROWS($J$2:J6534),$A$2:$B$7000,2,0),"")</f>
        <v>RLNK-SW715R-NS</v>
      </c>
    </row>
    <row r="6535" spans="1:10">
      <c r="A6535" s="330">
        <f ca="1">IF(ISNUMBER(SEARCH($L$2,[1]Database!$A6535)),MAX($A$1:A6534)+1,0)</f>
        <v>6530</v>
      </c>
      <c r="B6535" s="625" t="str">
        <f>[1]Database!$A6535</f>
        <v>RULER</v>
      </c>
      <c r="J6535" s="329" t="str">
        <f ca="1">IFERROR(VLOOKUP(ROWS($J$2:J6535),$A$2:$B$7000,2,0),"")</f>
        <v>RLNK-SW715R</v>
      </c>
    </row>
    <row r="6536" spans="1:10">
      <c r="A6536" s="330">
        <f ca="1">IF(ISNUMBER(SEARCH($L$2,[1]Database!$A6536)),MAX($A$1:A6535)+1,0)</f>
        <v>6531</v>
      </c>
      <c r="B6536" s="625" t="str">
        <f>[1]Database!$A6536</f>
        <v>WM-15-18</v>
      </c>
      <c r="J6536" s="329" t="str">
        <f ca="1">IFERROR(VLOOKUP(ROWS($J$2:J6536),$A$2:$B$7000,2,0),"")</f>
        <v>RLNK-SW215-NS</v>
      </c>
    </row>
    <row r="6537" spans="1:10">
      <c r="A6537" s="330">
        <f ca="1">IF(ISNUMBER(SEARCH($L$2,[1]Database!$A6537)),MAX($A$1:A6536)+1,0)</f>
        <v>6532</v>
      </c>
      <c r="B6537" s="625" t="str">
        <f>[1]Database!$A6537</f>
        <v>WM-15-12</v>
      </c>
      <c r="J6537" s="329" t="str">
        <f ca="1">IFERROR(VLOOKUP(ROWS($J$2:J6537),$A$2:$B$7000,2,0),"")</f>
        <v>RLNK-MON115-NS</v>
      </c>
    </row>
    <row r="6538" spans="1:10">
      <c r="A6538" s="330">
        <f ca="1">IF(ISNUMBER(SEARCH($L$2,[1]Database!$A6538)),MAX($A$1:A6537)+1,0)</f>
        <v>6533</v>
      </c>
      <c r="B6538" s="625" t="str">
        <f>[1]Database!$A6538</f>
        <v>RLNK-SW715R-NS</v>
      </c>
      <c r="J6538" s="329" t="str">
        <f ca="1">IFERROR(VLOOKUP(ROWS($J$2:J6538),$A$2:$B$7000,2,0),"")</f>
        <v>D-PT15</v>
      </c>
    </row>
    <row r="6539" spans="1:10">
      <c r="A6539" s="330">
        <f ca="1">IF(ISNUMBER(SEARCH($L$2,[1]Database!$A6539)),MAX($A$1:A6538)+1,0)</f>
        <v>6534</v>
      </c>
      <c r="B6539" s="625" t="str">
        <f>[1]Database!$A6539</f>
        <v>RLNK-SW715R</v>
      </c>
      <c r="J6539" s="329" t="str">
        <f ca="1">IFERROR(VLOOKUP(ROWS($J$2:J6539),$A$2:$B$7000,2,0),"")</f>
        <v>SCPFD-14BK</v>
      </c>
    </row>
    <row r="6540" spans="1:10">
      <c r="A6540" s="330">
        <f ca="1">IF(ISNUMBER(SEARCH($L$2,[1]Database!$A6540)),MAX($A$1:A6539)+1,0)</f>
        <v>6535</v>
      </c>
      <c r="B6540" s="625" t="str">
        <f>[1]Database!$A6540</f>
        <v>RLNK-SW215-NS</v>
      </c>
      <c r="J6540" s="329" t="str">
        <f ca="1">IFERROR(VLOOKUP(ROWS($J$2:J6540),$A$2:$B$7000,2,0),"")</f>
        <v>SC-1427-1460BK-S</v>
      </c>
    </row>
    <row r="6541" spans="1:10">
      <c r="A6541" s="330">
        <f ca="1">IF(ISNUMBER(SEARCH($L$2,[1]Database!$A6541)),MAX($A$1:A6540)+1,0)</f>
        <v>6536</v>
      </c>
      <c r="B6541" s="625" t="str">
        <f>[1]Database!$A6541</f>
        <v>RLNK-MON115-NS</v>
      </c>
      <c r="J6541" s="329" t="str">
        <f ca="1">IFERROR(VLOOKUP(ROWS($J$2:J6541),$A$2:$B$7000,2,0),"")</f>
        <v>5-14-CONFIG</v>
      </c>
    </row>
    <row r="6542" spans="1:10">
      <c r="A6542" s="330">
        <f ca="1">IF(ISNUMBER(SEARCH($L$2,[1]Database!$A6542)),MAX($A$1:A6541)+1,0)</f>
        <v>6537</v>
      </c>
      <c r="B6542" s="625" t="str">
        <f>[1]Database!$A6542</f>
        <v>D-PT15</v>
      </c>
      <c r="J6542" s="329" t="str">
        <f ca="1">IFERROR(VLOOKUP(ROWS($J$2:J6542),$A$2:$B$7000,2,0),"")</f>
        <v>DTRK-1418</v>
      </c>
    </row>
    <row r="6543" spans="1:10">
      <c r="A6543" s="330">
        <f ca="1">IF(ISNUMBER(SEARCH($L$2,[1]Database!$A6543)),MAX($A$1:A6542)+1,0)</f>
        <v>6538</v>
      </c>
      <c r="B6543" s="625" t="str">
        <f>[1]Database!$A6543</f>
        <v>SCPFD-14BK</v>
      </c>
      <c r="J6543" s="329" t="str">
        <f ca="1">IFERROR(VLOOKUP(ROWS($J$2:J6543),$A$2:$B$7000,2,0),"")</f>
        <v>RK-RR14</v>
      </c>
    </row>
    <row r="6544" spans="1:10">
      <c r="A6544" s="330">
        <f ca="1">IF(ISNUMBER(SEARCH($L$2,[1]Database!$A6544)),MAX($A$1:A6543)+1,0)</f>
        <v>6539</v>
      </c>
      <c r="B6544" s="625" t="str">
        <f>[1]Database!$A6544</f>
        <v>SC-1427-1460BK-S</v>
      </c>
      <c r="J6544" s="329" t="str">
        <f ca="1">IFERROR(VLOOKUP(ROWS($J$2:J6544),$A$2:$B$7000,2,0),"")</f>
        <v>CFR-14-18</v>
      </c>
    </row>
    <row r="6545" spans="1:10">
      <c r="A6545" s="330">
        <f ca="1">IF(ISNUMBER(SEARCH($L$2,[1]Database!$A6545)),MAX($A$1:A6544)+1,0)</f>
        <v>6540</v>
      </c>
      <c r="B6545" s="625" t="str">
        <f>[1]Database!$A6545</f>
        <v>5-14-CONFIG</v>
      </c>
      <c r="J6545" s="329" t="str">
        <f ca="1">IFERROR(VLOOKUP(ROWS($J$2:J6545),$A$2:$B$7000,2,0),"")</f>
        <v>CFR-14-16</v>
      </c>
    </row>
    <row r="6546" spans="1:10">
      <c r="A6546" s="330">
        <f ca="1">IF(ISNUMBER(SEARCH($L$2,[1]Database!$A6546)),MAX($A$1:A6545)+1,0)</f>
        <v>6541</v>
      </c>
      <c r="B6546" s="625" t="str">
        <f>[1]Database!$A6546</f>
        <v>DTRK-1418</v>
      </c>
      <c r="J6546" s="329" t="str">
        <f ca="1">IFERROR(VLOOKUP(ROWS($J$2:J6546),$A$2:$B$7000,2,0),"")</f>
        <v>DT-PVFD-14</v>
      </c>
    </row>
    <row r="6547" spans="1:10">
      <c r="A6547" s="330">
        <f ca="1">IF(ISNUMBER(SEARCH($L$2,[1]Database!$A6547)),MAX($A$1:A6546)+1,0)</f>
        <v>6542</v>
      </c>
      <c r="B6547" s="625" t="str">
        <f>[1]Database!$A6547</f>
        <v>RK-RR14</v>
      </c>
      <c r="J6547" s="329" t="str">
        <f ca="1">IFERROR(VLOOKUP(ROWS($J$2:J6547),$A$2:$B$7000,2,0),"")</f>
        <v>RK-GD14</v>
      </c>
    </row>
    <row r="6548" spans="1:10">
      <c r="A6548" s="330">
        <f ca="1">IF(ISNUMBER(SEARCH($L$2,[1]Database!$A6548)),MAX($A$1:A6547)+1,0)</f>
        <v>6543</v>
      </c>
      <c r="B6548" s="625" t="str">
        <f>[1]Database!$A6548</f>
        <v>CFR-14-18</v>
      </c>
      <c r="J6548" s="329" t="str">
        <f ca="1">IFERROR(VLOOKUP(ROWS($J$2:J6548),$A$2:$B$7000,2,0),"")</f>
        <v>DT-VFD-14</v>
      </c>
    </row>
    <row r="6549" spans="1:10">
      <c r="A6549" s="330">
        <f ca="1">IF(ISNUMBER(SEARCH($L$2,[1]Database!$A6549)),MAX($A$1:A6548)+1,0)</f>
        <v>6544</v>
      </c>
      <c r="B6549" s="625" t="str">
        <f>[1]Database!$A6549</f>
        <v>CFR-14-16</v>
      </c>
      <c r="J6549" s="329" t="str">
        <f ca="1">IFERROR(VLOOKUP(ROWS($J$2:J6549),$A$2:$B$7000,2,0),"")</f>
        <v>DT-RAP14</v>
      </c>
    </row>
    <row r="6550" spans="1:10">
      <c r="A6550" s="330">
        <f ca="1">IF(ISNUMBER(SEARCH($L$2,[1]Database!$A6550)),MAX($A$1:A6549)+1,0)</f>
        <v>6545</v>
      </c>
      <c r="B6550" s="625" t="str">
        <f>[1]Database!$A6550</f>
        <v>DT-PVFD-14</v>
      </c>
      <c r="J6550" s="329" t="str">
        <f ca="1">IFERROR(VLOOKUP(ROWS($J$2:J6550),$A$2:$B$7000,2,0),"")</f>
        <v>BRK14</v>
      </c>
    </row>
    <row r="6551" spans="1:10">
      <c r="A6551" s="330">
        <f ca="1">IF(ISNUMBER(SEARCH($L$2,[1]Database!$A6551)),MAX($A$1:A6550)+1,0)</f>
        <v>6546</v>
      </c>
      <c r="B6551" s="625" t="str">
        <f>[1]Database!$A6551</f>
        <v>RK-GD14</v>
      </c>
      <c r="J6551" s="329" t="str">
        <f ca="1">IFERROR(VLOOKUP(ROWS($J$2:J6551),$A$2:$B$7000,2,0),"")</f>
        <v>RK14</v>
      </c>
    </row>
    <row r="6552" spans="1:10">
      <c r="A6552" s="330">
        <f ca="1">IF(ISNUMBER(SEARCH($L$2,[1]Database!$A6552)),MAX($A$1:A6551)+1,0)</f>
        <v>6547</v>
      </c>
      <c r="B6552" s="625" t="str">
        <f>[1]Database!$A6552</f>
        <v>DT-VFD-14</v>
      </c>
      <c r="J6552" s="329" t="str">
        <f ca="1">IFERROR(VLOOKUP(ROWS($J$2:J6552),$A$2:$B$7000,2,0),"")</f>
        <v>CLAW14</v>
      </c>
    </row>
    <row r="6553" spans="1:10">
      <c r="A6553" s="330">
        <f ca="1">IF(ISNUMBER(SEARCH($L$2,[1]Database!$A6553)),MAX($A$1:A6552)+1,0)</f>
        <v>6548</v>
      </c>
      <c r="B6553" s="625" t="str">
        <f>[1]Database!$A6553</f>
        <v>DT-RAP14</v>
      </c>
      <c r="J6553" s="329" t="str">
        <f ca="1">IFERROR(VLOOKUP(ROWS($J$2:J6553),$A$2:$B$7000,2,0),"")</f>
        <v>5-RS14</v>
      </c>
    </row>
    <row r="6554" spans="1:10">
      <c r="A6554" s="330">
        <f ca="1">IF(ISNUMBER(SEARCH($L$2,[1]Database!$A6554)),MAX($A$1:A6553)+1,0)</f>
        <v>6549</v>
      </c>
      <c r="B6554" s="625" t="str">
        <f>[1]Database!$A6554</f>
        <v>BRK14</v>
      </c>
      <c r="J6554" s="329" t="str">
        <f ca="1">IFERROR(VLOOKUP(ROWS($J$2:J6554),$A$2:$B$7000,2,0),"")</f>
        <v>PD-1415C</v>
      </c>
    </row>
    <row r="6555" spans="1:10">
      <c r="A6555" s="330">
        <f ca="1">IF(ISNUMBER(SEARCH($L$2,[1]Database!$A6555)),MAX($A$1:A6554)+1,0)</f>
        <v>6550</v>
      </c>
      <c r="B6555" s="625" t="str">
        <f>[1]Database!$A6555</f>
        <v>RK14</v>
      </c>
      <c r="J6555" s="329" t="str">
        <f ca="1">IFERROR(VLOOKUP(ROWS($J$2:J6555),$A$2:$B$7000,2,0),"")</f>
        <v>PD-1415C-NS</v>
      </c>
    </row>
    <row r="6556" spans="1:10">
      <c r="A6556" s="330">
        <f ca="1">IF(ISNUMBER(SEARCH($L$2,[1]Database!$A6556)),MAX($A$1:A6555)+1,0)</f>
        <v>6551</v>
      </c>
      <c r="B6556" s="625" t="str">
        <f>[1]Database!$A6556</f>
        <v>CLAW14</v>
      </c>
      <c r="J6556" s="329" t="str">
        <f ca="1">IFERROR(VLOOKUP(ROWS($J$2:J6556),$A$2:$B$7000,2,0),"")</f>
        <v>SCRKW45-1327BK</v>
      </c>
    </row>
    <row r="6557" spans="1:10">
      <c r="A6557" s="330">
        <f ca="1">IF(ISNUMBER(SEARCH($L$2,[1]Database!$A6557)),MAX($A$1:A6556)+1,0)</f>
        <v>6552</v>
      </c>
      <c r="B6557" s="625" t="str">
        <f>[1]Database!$A6557</f>
        <v>5-RS14</v>
      </c>
      <c r="J6557" s="329" t="str">
        <f ca="1">IFERROR(VLOOKUP(ROWS($J$2:J6557),$A$2:$B$7000,2,0),"")</f>
        <v>SCQRK-1327BK-S</v>
      </c>
    </row>
    <row r="6558" spans="1:10">
      <c r="A6558" s="330">
        <f ca="1">IF(ISNUMBER(SEARCH($L$2,[1]Database!$A6558)),MAX($A$1:A6557)+1,0)</f>
        <v>6553</v>
      </c>
      <c r="B6558" s="625" t="str">
        <f>[1]Database!$A6558</f>
        <v>PD-1415C</v>
      </c>
      <c r="J6558" s="329" t="str">
        <f ca="1">IFERROR(VLOOKUP(ROWS($J$2:J6558),$A$2:$B$7000,2,0),"")</f>
        <v>SCQRK-1327BK</v>
      </c>
    </row>
    <row r="6559" spans="1:10">
      <c r="A6559" s="330">
        <f ca="1">IF(ISNUMBER(SEARCH($L$2,[1]Database!$A6559)),MAX($A$1:A6558)+1,0)</f>
        <v>6554</v>
      </c>
      <c r="B6559" s="625" t="str">
        <f>[1]Database!$A6559</f>
        <v>PD-1415C-NS</v>
      </c>
      <c r="J6559" s="329" t="str">
        <f ca="1">IFERROR(VLOOKUP(ROWS($J$2:J6559),$A$2:$B$7000,2,0),"")</f>
        <v>SCRK-1327BK-S</v>
      </c>
    </row>
    <row r="6560" spans="1:10">
      <c r="A6560" s="330">
        <f ca="1">IF(ISNUMBER(SEARCH($L$2,[1]Database!$A6560)),MAX($A$1:A6559)+1,0)</f>
        <v>6555</v>
      </c>
      <c r="B6560" s="625" t="str">
        <f>[1]Database!$A6560</f>
        <v>SCRKW45-1327BK</v>
      </c>
      <c r="J6560" s="329" t="str">
        <f ca="1">IFERROR(VLOOKUP(ROWS($J$2:J6560),$A$2:$B$7000,2,0),"")</f>
        <v>SCRK-1327BK</v>
      </c>
    </row>
    <row r="6561" spans="1:10">
      <c r="A6561" s="330">
        <f ca="1">IF(ISNUMBER(SEARCH($L$2,[1]Database!$A6561)),MAX($A$1:A6560)+1,0)</f>
        <v>6556</v>
      </c>
      <c r="B6561" s="625" t="str">
        <f>[1]Database!$A6561</f>
        <v>SCQRK-1327BK-S</v>
      </c>
      <c r="J6561" s="329" t="str">
        <f ca="1">IFERROR(VLOOKUP(ROWS($J$2:J6561),$A$2:$B$7000,2,0),"")</f>
        <v>CFR-13-18</v>
      </c>
    </row>
    <row r="6562" spans="1:10">
      <c r="A6562" s="330">
        <f ca="1">IF(ISNUMBER(SEARCH($L$2,[1]Database!$A6562)),MAX($A$1:A6561)+1,0)</f>
        <v>6557</v>
      </c>
      <c r="B6562" s="625" t="str">
        <f>[1]Database!$A6562</f>
        <v>SCQRK-1327BK</v>
      </c>
      <c r="J6562" s="329" t="str">
        <f ca="1">IFERROR(VLOOKUP(ROWS($J$2:J6562),$A$2:$B$7000,2,0),"")</f>
        <v>CFR-13-16</v>
      </c>
    </row>
    <row r="6563" spans="1:10">
      <c r="A6563" s="330">
        <f ca="1">IF(ISNUMBER(SEARCH($L$2,[1]Database!$A6563)),MAX($A$1:A6562)+1,0)</f>
        <v>6558</v>
      </c>
      <c r="B6563" s="625" t="str">
        <f>[1]Database!$A6563</f>
        <v>SCRK-1327BK-S</v>
      </c>
      <c r="J6563" s="329" t="str">
        <f ca="1">IFERROR(VLOOKUP(ROWS($J$2:J6563),$A$2:$B$7000,2,0),"")</f>
        <v>SCFD-13BK</v>
      </c>
    </row>
    <row r="6564" spans="1:10">
      <c r="A6564" s="330">
        <f ca="1">IF(ISNUMBER(SEARCH($L$2,[1]Database!$A6564)),MAX($A$1:A6563)+1,0)</f>
        <v>6559</v>
      </c>
      <c r="B6564" s="625" t="str">
        <f>[1]Database!$A6564</f>
        <v>SCRK-1327BK</v>
      </c>
      <c r="J6564" s="329" t="str">
        <f ca="1">IFERROR(VLOOKUP(ROWS($J$2:J6564),$A$2:$B$7000,2,0),"")</f>
        <v>ERK-RR13</v>
      </c>
    </row>
    <row r="6565" spans="1:10">
      <c r="A6565" s="330">
        <f ca="1">IF(ISNUMBER(SEARCH($L$2,[1]Database!$A6565)),MAX($A$1:A6564)+1,0)</f>
        <v>6560</v>
      </c>
      <c r="B6565" s="625" t="str">
        <f>[1]Database!$A6565</f>
        <v>CFR-13-18</v>
      </c>
      <c r="J6565" s="329" t="str">
        <f ca="1">IFERROR(VLOOKUP(ROWS($J$2:J6565),$A$2:$B$7000,2,0),"")</f>
        <v>DUCT-COOL-1PT</v>
      </c>
    </row>
    <row r="6566" spans="1:10">
      <c r="A6566" s="330">
        <f ca="1">IF(ISNUMBER(SEARCH($L$2,[1]Database!$A6566)),MAX($A$1:A6565)+1,0)</f>
        <v>6561</v>
      </c>
      <c r="B6566" s="625" t="str">
        <f>[1]Database!$A6566</f>
        <v>CFR-13-16</v>
      </c>
      <c r="J6566" s="329" t="str">
        <f ca="1">IFERROR(VLOOKUP(ROWS($J$2:J6566),$A$2:$B$7000,2,0),"")</f>
        <v>MFR-1227KM</v>
      </c>
    </row>
    <row r="6567" spans="1:10">
      <c r="A6567" s="330">
        <f ca="1">IF(ISNUMBER(SEARCH($L$2,[1]Database!$A6567)),MAX($A$1:A6566)+1,0)</f>
        <v>6562</v>
      </c>
      <c r="B6567" s="625" t="str">
        <f>[1]Database!$A6567</f>
        <v>SCFD-13BK</v>
      </c>
      <c r="J6567" s="329" t="str">
        <f ca="1">IFERROR(VLOOKUP(ROWS($J$2:J6567),$A$2:$B$7000,2,0),"")</f>
        <v>MFR-1227GE</v>
      </c>
    </row>
    <row r="6568" spans="1:10">
      <c r="A6568" s="330">
        <f ca="1">IF(ISNUMBER(SEARCH($L$2,[1]Database!$A6568)),MAX($A$1:A6567)+1,0)</f>
        <v>6563</v>
      </c>
      <c r="B6568" s="625" t="str">
        <f>[1]Database!$A6568</f>
        <v>ERK-RR13</v>
      </c>
      <c r="J6568" s="329" t="str">
        <f ca="1">IFERROR(VLOOKUP(ROWS($J$2:J6568),$A$2:$B$7000,2,0),"")</f>
        <v>MFR-1227GC</v>
      </c>
    </row>
    <row r="6569" spans="1:10">
      <c r="A6569" s="330">
        <f ca="1">IF(ISNUMBER(SEARCH($L$2,[1]Database!$A6569)),MAX($A$1:A6568)+1,0)</f>
        <v>6564</v>
      </c>
      <c r="B6569" s="625" t="str">
        <f>[1]Database!$A6569</f>
        <v>DUCT-COOL-1PT</v>
      </c>
      <c r="J6569" s="329" t="str">
        <f ca="1">IFERROR(VLOOKUP(ROWS($J$2:J6569),$A$2:$B$7000,2,0),"")</f>
        <v>DWR-12-32</v>
      </c>
    </row>
    <row r="6570" spans="1:10">
      <c r="A6570" s="330">
        <f ca="1">IF(ISNUMBER(SEARCH($L$2,[1]Database!$A6570)),MAX($A$1:A6569)+1,0)</f>
        <v>6565</v>
      </c>
      <c r="B6570" s="625" t="str">
        <f>[1]Database!$A6570</f>
        <v>MFR-1227KM</v>
      </c>
      <c r="J6570" s="329" t="str">
        <f ca="1">IFERROR(VLOOKUP(ROWS($J$2:J6570),$A$2:$B$7000,2,0),"")</f>
        <v>DWR-12-26PD</v>
      </c>
    </row>
    <row r="6571" spans="1:10">
      <c r="A6571" s="330">
        <f ca="1">IF(ISNUMBER(SEARCH($L$2,[1]Database!$A6571)),MAX($A$1:A6570)+1,0)</f>
        <v>6566</v>
      </c>
      <c r="B6571" s="625" t="str">
        <f>[1]Database!$A6571</f>
        <v>MFR-1227GE</v>
      </c>
      <c r="J6571" s="329" t="str">
        <f ca="1">IFERROR(VLOOKUP(ROWS($J$2:J6571),$A$2:$B$7000,2,0),"")</f>
        <v>DWR-12-26</v>
      </c>
    </row>
    <row r="6572" spans="1:10">
      <c r="A6572" s="330">
        <f ca="1">IF(ISNUMBER(SEARCH($L$2,[1]Database!$A6572)),MAX($A$1:A6571)+1,0)</f>
        <v>6567</v>
      </c>
      <c r="B6572" s="625" t="str">
        <f>[1]Database!$A6572</f>
        <v>MFR-1227GC</v>
      </c>
      <c r="J6572" s="329" t="str">
        <f ca="1">IFERROR(VLOOKUP(ROWS($J$2:J6572),$A$2:$B$7000,2,0),"")</f>
        <v>SFR-12-24</v>
      </c>
    </row>
    <row r="6573" spans="1:10">
      <c r="A6573" s="330">
        <f ca="1">IF(ISNUMBER(SEARCH($L$2,[1]Database!$A6573)),MAX($A$1:A6572)+1,0)</f>
        <v>6568</v>
      </c>
      <c r="B6573" s="625" t="str">
        <f>[1]Database!$A6573</f>
        <v>DWR-12-32</v>
      </c>
      <c r="J6573" s="329" t="str">
        <f ca="1">IFERROR(VLOOKUP(ROWS($J$2:J6573),$A$2:$B$7000,2,0),"")</f>
        <v>DWR-12-22PD</v>
      </c>
    </row>
    <row r="6574" spans="1:10">
      <c r="A6574" s="330">
        <f ca="1">IF(ISNUMBER(SEARCH($L$2,[1]Database!$A6574)),MAX($A$1:A6573)+1,0)</f>
        <v>6569</v>
      </c>
      <c r="B6574" s="625" t="str">
        <f>[1]Database!$A6574</f>
        <v>DWR-12-26PD</v>
      </c>
      <c r="J6574" s="329" t="str">
        <f ca="1">IFERROR(VLOOKUP(ROWS($J$2:J6574),$A$2:$B$7000,2,0),"")</f>
        <v>DWR-12-22</v>
      </c>
    </row>
    <row r="6575" spans="1:10">
      <c r="A6575" s="330">
        <f ca="1">IF(ISNUMBER(SEARCH($L$2,[1]Database!$A6575)),MAX($A$1:A6574)+1,0)</f>
        <v>6570</v>
      </c>
      <c r="B6575" s="625" t="str">
        <f>[1]Database!$A6575</f>
        <v>DWR-12-26</v>
      </c>
      <c r="J6575" s="329" t="str">
        <f ca="1">IFERROR(VLOOKUP(ROWS($J$2:J6575),$A$2:$B$7000,2,0),"")</f>
        <v>EWR-12-22SD</v>
      </c>
    </row>
    <row r="6576" spans="1:10">
      <c r="A6576" s="330">
        <f ca="1">IF(ISNUMBER(SEARCH($L$2,[1]Database!$A6576)),MAX($A$1:A6575)+1,0)</f>
        <v>6571</v>
      </c>
      <c r="B6576" s="625" t="str">
        <f>[1]Database!$A6576</f>
        <v>SFR-12-24</v>
      </c>
      <c r="J6576" s="329" t="str">
        <f ca="1">IFERROR(VLOOKUP(ROWS($J$2:J6576),$A$2:$B$7000,2,0),"")</f>
        <v>EWR-12-22</v>
      </c>
    </row>
    <row r="6577" spans="1:10">
      <c r="A6577" s="330">
        <f ca="1">IF(ISNUMBER(SEARCH($L$2,[1]Database!$A6577)),MAX($A$1:A6576)+1,0)</f>
        <v>6572</v>
      </c>
      <c r="B6577" s="625" t="str">
        <f>[1]Database!$A6577</f>
        <v>DWR-12-22PD</v>
      </c>
      <c r="J6577" s="329" t="str">
        <f ca="1">IFERROR(VLOOKUP(ROWS($J$2:J6577),$A$2:$B$7000,2,0),"")</f>
        <v>DTRK-1218</v>
      </c>
    </row>
    <row r="6578" spans="1:10">
      <c r="A6578" s="330">
        <f ca="1">IF(ISNUMBER(SEARCH($L$2,[1]Database!$A6578)),MAX($A$1:A6577)+1,0)</f>
        <v>6573</v>
      </c>
      <c r="B6578" s="625" t="str">
        <f>[1]Database!$A6578</f>
        <v>DWR-12-22</v>
      </c>
      <c r="J6578" s="329" t="str">
        <f ca="1">IFERROR(VLOOKUP(ROWS($J$2:J6578),$A$2:$B$7000,2,0),"")</f>
        <v>DWR-12-17PD</v>
      </c>
    </row>
    <row r="6579" spans="1:10">
      <c r="A6579" s="330">
        <f ca="1">IF(ISNUMBER(SEARCH($L$2,[1]Database!$A6579)),MAX($A$1:A6578)+1,0)</f>
        <v>6574</v>
      </c>
      <c r="B6579" s="625" t="str">
        <f>[1]Database!$A6579</f>
        <v>EWR-12-22SD</v>
      </c>
      <c r="J6579" s="329" t="str">
        <f ca="1">IFERROR(VLOOKUP(ROWS($J$2:J6579),$A$2:$B$7000,2,0),"")</f>
        <v>DWR-12-17</v>
      </c>
    </row>
    <row r="6580" spans="1:10">
      <c r="A6580" s="330">
        <f ca="1">IF(ISNUMBER(SEARCH($L$2,[1]Database!$A6580)),MAX($A$1:A6579)+1,0)</f>
        <v>6575</v>
      </c>
      <c r="B6580" s="625" t="str">
        <f>[1]Database!$A6580</f>
        <v>EWR-12-22</v>
      </c>
      <c r="J6580" s="329" t="str">
        <f ca="1">IFERROR(VLOOKUP(ROWS($J$2:J6580),$A$2:$B$7000,2,0),"")</f>
        <v>EWR-12-17SD</v>
      </c>
    </row>
    <row r="6581" spans="1:10">
      <c r="A6581" s="330">
        <f ca="1">IF(ISNUMBER(SEARCH($L$2,[1]Database!$A6581)),MAX($A$1:A6580)+1,0)</f>
        <v>6576</v>
      </c>
      <c r="B6581" s="625" t="str">
        <f>[1]Database!$A6581</f>
        <v>DTRK-1218</v>
      </c>
      <c r="J6581" s="329" t="str">
        <f ca="1">IFERROR(VLOOKUP(ROWS($J$2:J6581),$A$2:$B$7000,2,0),"")</f>
        <v>EWR-12-17</v>
      </c>
    </row>
    <row r="6582" spans="1:10">
      <c r="A6582" s="330">
        <f ca="1">IF(ISNUMBER(SEARCH($L$2,[1]Database!$A6582)),MAX($A$1:A6581)+1,0)</f>
        <v>6577</v>
      </c>
      <c r="B6582" s="625" t="str">
        <f>[1]Database!$A6582</f>
        <v>DWR-12-17PD</v>
      </c>
      <c r="J6582" s="329" t="str">
        <f ca="1">IFERROR(VLOOKUP(ROWS($J$2:J6582),$A$2:$B$7000,2,0),"")</f>
        <v>SWR-12-12</v>
      </c>
    </row>
    <row r="6583" spans="1:10">
      <c r="A6583" s="330">
        <f ca="1">IF(ISNUMBER(SEARCH($L$2,[1]Database!$A6583)),MAX($A$1:A6582)+1,0)</f>
        <v>6578</v>
      </c>
      <c r="B6583" s="625" t="str">
        <f>[1]Database!$A6583</f>
        <v>DWR-12-17</v>
      </c>
      <c r="J6583" s="329" t="str">
        <f ca="1">IFERROR(VLOOKUP(ROWS($J$2:J6583),$A$2:$B$7000,2,0),"")</f>
        <v>MBRK12-28</v>
      </c>
    </row>
    <row r="6584" spans="1:10">
      <c r="A6584" s="330">
        <f ca="1">IF(ISNUMBER(SEARCH($L$2,[1]Database!$A6584)),MAX($A$1:A6583)+1,0)</f>
        <v>6579</v>
      </c>
      <c r="B6584" s="625" t="str">
        <f>[1]Database!$A6584</f>
        <v>EWR-12-17SD</v>
      </c>
      <c r="J6584" s="329" t="str">
        <f ca="1">IFERROR(VLOOKUP(ROWS($J$2:J6584),$A$2:$B$7000,2,0),"")</f>
        <v>BRK12-28</v>
      </c>
    </row>
    <row r="6585" spans="1:10">
      <c r="A6585" s="330">
        <f ca="1">IF(ISNUMBER(SEARCH($L$2,[1]Database!$A6585)),MAX($A$1:A6584)+1,0)</f>
        <v>6580</v>
      </c>
      <c r="B6585" s="625" t="str">
        <f>[1]Database!$A6585</f>
        <v>EWR-12-17</v>
      </c>
      <c r="J6585" s="329" t="str">
        <f ca="1">IFERROR(VLOOKUP(ROWS($J$2:J6585),$A$2:$B$7000,2,0),"")</f>
        <v>MBRK12-22</v>
      </c>
    </row>
    <row r="6586" spans="1:10">
      <c r="A6586" s="330">
        <f ca="1">IF(ISNUMBER(SEARCH($L$2,[1]Database!$A6586)),MAX($A$1:A6585)+1,0)</f>
        <v>6581</v>
      </c>
      <c r="B6586" s="625" t="str">
        <f>[1]Database!$A6586</f>
        <v>SWR-12-12</v>
      </c>
      <c r="J6586" s="329" t="str">
        <f ca="1">IFERROR(VLOOKUP(ROWS($J$2:J6586),$A$2:$B$7000,2,0),"")</f>
        <v>BRK12-22</v>
      </c>
    </row>
    <row r="6587" spans="1:10">
      <c r="A6587" s="330">
        <f ca="1">IF(ISNUMBER(SEARCH($L$2,[1]Database!$A6587)),MAX($A$1:A6586)+1,0)</f>
        <v>6582</v>
      </c>
      <c r="B6587" s="625" t="str">
        <f>[1]Database!$A6587</f>
        <v>MBRK12-28</v>
      </c>
      <c r="J6587" s="329" t="str">
        <f ca="1">IFERROR(VLOOKUP(ROWS($J$2:J6587),$A$2:$B$7000,2,0),"")</f>
        <v>MBRK12</v>
      </c>
    </row>
    <row r="6588" spans="1:10">
      <c r="A6588" s="330">
        <f ca="1">IF(ISNUMBER(SEARCH($L$2,[1]Database!$A6588)),MAX($A$1:A6587)+1,0)</f>
        <v>6583</v>
      </c>
      <c r="B6588" s="625" t="str">
        <f>[1]Database!$A6588</f>
        <v>BRK12-28</v>
      </c>
      <c r="J6588" s="329" t="str">
        <f ca="1">IFERROR(VLOOKUP(ROWS($J$2:J6588),$A$2:$B$7000,2,0),"")</f>
        <v>BRK12</v>
      </c>
    </row>
    <row r="6589" spans="1:10">
      <c r="A6589" s="330">
        <f ca="1">IF(ISNUMBER(SEARCH($L$2,[1]Database!$A6589)),MAX($A$1:A6588)+1,0)</f>
        <v>6584</v>
      </c>
      <c r="B6589" s="625" t="str">
        <f>[1]Database!$A6589</f>
        <v>MBRK12-22</v>
      </c>
      <c r="J6589" s="329" t="str">
        <f ca="1">IFERROR(VLOOKUP(ROWS($J$2:J6589),$A$2:$B$7000,2,0),"")</f>
        <v>RK12</v>
      </c>
    </row>
    <row r="6590" spans="1:10">
      <c r="A6590" s="330">
        <f ca="1">IF(ISNUMBER(SEARCH($L$2,[1]Database!$A6590)),MAX($A$1:A6589)+1,0)</f>
        <v>6585</v>
      </c>
      <c r="B6590" s="625" t="str">
        <f>[1]Database!$A6590</f>
        <v>BRK12-22</v>
      </c>
      <c r="J6590" s="329" t="str">
        <f ca="1">IFERROR(VLOOKUP(ROWS($J$2:J6590),$A$2:$B$7000,2,0),"")</f>
        <v>OBRK12</v>
      </c>
    </row>
    <row r="6591" spans="1:10">
      <c r="A6591" s="330">
        <f ca="1">IF(ISNUMBER(SEARCH($L$2,[1]Database!$A6591)),MAX($A$1:A6590)+1,0)</f>
        <v>6586</v>
      </c>
      <c r="B6591" s="625" t="str">
        <f>[1]Database!$A6591</f>
        <v>MBRK12</v>
      </c>
      <c r="J6591" s="329" t="str">
        <f ca="1">IFERROR(VLOOKUP(ROWS($J$2:J6591),$A$2:$B$7000,2,0),"")</f>
        <v>SFR-12-18</v>
      </c>
    </row>
    <row r="6592" spans="1:10">
      <c r="A6592" s="330">
        <f ca="1">IF(ISNUMBER(SEARCH($L$2,[1]Database!$A6592)),MAX($A$1:A6591)+1,0)</f>
        <v>6587</v>
      </c>
      <c r="B6592" s="625" t="str">
        <f>[1]Database!$A6592</f>
        <v>BRK12</v>
      </c>
      <c r="J6592" s="329" t="str">
        <f ca="1">IFERROR(VLOOKUP(ROWS($J$2:J6592),$A$2:$B$7000,2,0),"")</f>
        <v>RK-RR12</v>
      </c>
    </row>
    <row r="6593" spans="1:10">
      <c r="A6593" s="330">
        <f ca="1">IF(ISNUMBER(SEARCH($L$2,[1]Database!$A6593)),MAX($A$1:A6592)+1,0)</f>
        <v>6588</v>
      </c>
      <c r="B6593" s="625" t="str">
        <f>[1]Database!$A6593</f>
        <v>RK12</v>
      </c>
      <c r="J6593" s="329" t="str">
        <f ca="1">IFERROR(VLOOKUP(ROWS($J$2:J6593),$A$2:$B$7000,2,0),"")</f>
        <v>ISRK-12GY</v>
      </c>
    </row>
    <row r="6594" spans="1:10">
      <c r="A6594" s="330">
        <f ca="1">IF(ISNUMBER(SEARCH($L$2,[1]Database!$A6594)),MAX($A$1:A6593)+1,0)</f>
        <v>6589</v>
      </c>
      <c r="B6594" s="625" t="str">
        <f>[1]Database!$A6594</f>
        <v>OBRK12</v>
      </c>
      <c r="J6594" s="329" t="str">
        <f ca="1">IFERROR(VLOOKUP(ROWS($J$2:J6594),$A$2:$B$7000,2,0),"")</f>
        <v>CFR-12-18</v>
      </c>
    </row>
    <row r="6595" spans="1:10">
      <c r="A6595" s="330">
        <f ca="1">IF(ISNUMBER(SEARCH($L$2,[1]Database!$A6595)),MAX($A$1:A6594)+1,0)</f>
        <v>6590</v>
      </c>
      <c r="B6595" s="625" t="str">
        <f>[1]Database!$A6595</f>
        <v>SFR-12-18</v>
      </c>
      <c r="J6595" s="329" t="str">
        <f ca="1">IFERROR(VLOOKUP(ROWS($J$2:J6595),$A$2:$B$7000,2,0),"")</f>
        <v>CFR-12-16</v>
      </c>
    </row>
    <row r="6596" spans="1:10">
      <c r="A6596" s="330">
        <f ca="1">IF(ISNUMBER(SEARCH($L$2,[1]Database!$A6596)),MAX($A$1:A6595)+1,0)</f>
        <v>6591</v>
      </c>
      <c r="B6596" s="625" t="str">
        <f>[1]Database!$A6596</f>
        <v>RK-RR12</v>
      </c>
      <c r="J6596" s="329" t="str">
        <f ca="1">IFERROR(VLOOKUP(ROWS($J$2:J6596),$A$2:$B$7000,2,0),"")</f>
        <v>HRF-1214</v>
      </c>
    </row>
    <row r="6597" spans="1:10">
      <c r="A6597" s="330">
        <f ca="1">IF(ISNUMBER(SEARCH($L$2,[1]Database!$A6597)),MAX($A$1:A6596)+1,0)</f>
        <v>6592</v>
      </c>
      <c r="B6597" s="625" t="str">
        <f>[1]Database!$A6597</f>
        <v>ISRK-12GY</v>
      </c>
      <c r="J6597" s="329" t="str">
        <f ca="1">IFERROR(VLOOKUP(ROWS($J$2:J6597),$A$2:$B$7000,2,0),"")</f>
        <v>VSDR-12</v>
      </c>
    </row>
    <row r="6598" spans="1:10">
      <c r="A6598" s="330">
        <f ca="1">IF(ISNUMBER(SEARCH($L$2,[1]Database!$A6598)),MAX($A$1:A6597)+1,0)</f>
        <v>6593</v>
      </c>
      <c r="B6598" s="625" t="str">
        <f>[1]Database!$A6598</f>
        <v>CFR-12-18</v>
      </c>
      <c r="J6598" s="329" t="str">
        <f ca="1">IFERROR(VLOOKUP(ROWS($J$2:J6598),$A$2:$B$7000,2,0),"")</f>
        <v>VFD-12</v>
      </c>
    </row>
    <row r="6599" spans="1:10">
      <c r="A6599" s="330">
        <f ca="1">IF(ISNUMBER(SEARCH($L$2,[1]Database!$A6599)),MAX($A$1:A6598)+1,0)</f>
        <v>6594</v>
      </c>
      <c r="B6599" s="625" t="str">
        <f>[1]Database!$A6599</f>
        <v>CFR-12-16</v>
      </c>
      <c r="J6599" s="329" t="str">
        <f ca="1">IFERROR(VLOOKUP(ROWS($J$2:J6599),$A$2:$B$7000,2,0),"")</f>
        <v>IDF-TM-1224BK</v>
      </c>
    </row>
    <row r="6600" spans="1:10">
      <c r="A6600" s="330">
        <f ca="1">IF(ISNUMBER(SEARCH($L$2,[1]Database!$A6600)),MAX($A$1:A6599)+1,0)</f>
        <v>6595</v>
      </c>
      <c r="B6600" s="625" t="str">
        <f>[1]Database!$A6600</f>
        <v>HRF-1214</v>
      </c>
      <c r="J6600" s="329" t="str">
        <f ca="1">IFERROR(VLOOKUP(ROWS($J$2:J6600),$A$2:$B$7000,2,0),"")</f>
        <v>SFACE12</v>
      </c>
    </row>
    <row r="6601" spans="1:10">
      <c r="A6601" s="330">
        <f ca="1">IF(ISNUMBER(SEARCH($L$2,[1]Database!$A6601)),MAX($A$1:A6600)+1,0)</f>
        <v>6596</v>
      </c>
      <c r="B6601" s="625" t="str">
        <f>[1]Database!$A6601</f>
        <v>VSDR-12</v>
      </c>
      <c r="J6601" s="329" t="str">
        <f ca="1">IFERROR(VLOOKUP(ROWS($J$2:J6601),$A$2:$B$7000,2,0),"")</f>
        <v>FD-12</v>
      </c>
    </row>
    <row r="6602" spans="1:10">
      <c r="A6602" s="330">
        <f ca="1">IF(ISNUMBER(SEARCH($L$2,[1]Database!$A6602)),MAX($A$1:A6601)+1,0)</f>
        <v>6597</v>
      </c>
      <c r="B6602" s="625" t="str">
        <f>[1]Database!$A6602</f>
        <v>VFD-12</v>
      </c>
      <c r="J6602" s="329" t="str">
        <f ca="1">IFERROR(VLOOKUP(ROWS($J$2:J6602),$A$2:$B$7000,2,0),"")</f>
        <v>BB-12</v>
      </c>
    </row>
    <row r="6603" spans="1:10">
      <c r="A6603" s="330">
        <f ca="1">IF(ISNUMBER(SEARCH($L$2,[1]Database!$A6603)),MAX($A$1:A6602)+1,0)</f>
        <v>6598</v>
      </c>
      <c r="B6603" s="625" t="str">
        <f>[1]Database!$A6603</f>
        <v>IDF-TM-1224BK</v>
      </c>
      <c r="J6603" s="329" t="str">
        <f ca="1">IFERROR(VLOOKUP(ROWS($J$2:J6603),$A$2:$B$7000,2,0),"")</f>
        <v>EVFD-12</v>
      </c>
    </row>
    <row r="6604" spans="1:10">
      <c r="A6604" s="330">
        <f ca="1">IF(ISNUMBER(SEARCH($L$2,[1]Database!$A6604)),MAX($A$1:A6603)+1,0)</f>
        <v>6599</v>
      </c>
      <c r="B6604" s="625" t="str">
        <f>[1]Database!$A6604</f>
        <v>SFACE12</v>
      </c>
      <c r="J6604" s="329" t="str">
        <f ca="1">IFERROR(VLOOKUP(ROWS($J$2:J6604),$A$2:$B$7000,2,0),"")</f>
        <v>RK-RAP12-MP</v>
      </c>
    </row>
    <row r="6605" spans="1:10">
      <c r="A6605" s="330">
        <f ca="1">IF(ISNUMBER(SEARCH($L$2,[1]Database!$A6605)),MAX($A$1:A6604)+1,0)</f>
        <v>6600</v>
      </c>
      <c r="B6605" s="625" t="str">
        <f>[1]Database!$A6605</f>
        <v>FD-12</v>
      </c>
      <c r="J6605" s="329" t="str">
        <f ca="1">IFERROR(VLOOKUP(ROWS($J$2:J6605),$A$2:$B$7000,2,0),"")</f>
        <v>RK-RAP12</v>
      </c>
    </row>
    <row r="6606" spans="1:10">
      <c r="A6606" s="330">
        <f ca="1">IF(ISNUMBER(SEARCH($L$2,[1]Database!$A6606)),MAX($A$1:A6605)+1,0)</f>
        <v>6601</v>
      </c>
      <c r="B6606" s="625" t="str">
        <f>[1]Database!$A6606</f>
        <v>BB-12</v>
      </c>
      <c r="J6606" s="329" t="str">
        <f ca="1">IFERROR(VLOOKUP(ROWS($J$2:J6606),$A$2:$B$7000,2,0),"")</f>
        <v>DWR-RR12</v>
      </c>
    </row>
    <row r="6607" spans="1:10">
      <c r="A6607" s="330">
        <f ca="1">IF(ISNUMBER(SEARCH($L$2,[1]Database!$A6607)),MAX($A$1:A6606)+1,0)</f>
        <v>6602</v>
      </c>
      <c r="B6607" s="625" t="str">
        <f>[1]Database!$A6607</f>
        <v>EVFD-12</v>
      </c>
      <c r="J6607" s="329" t="str">
        <f ca="1">IFERROR(VLOOKUP(ROWS($J$2:J6607),$A$2:$B$7000,2,0),"")</f>
        <v>DT-PVFD-12</v>
      </c>
    </row>
    <row r="6608" spans="1:10">
      <c r="A6608" s="330">
        <f ca="1">IF(ISNUMBER(SEARCH($L$2,[1]Database!$A6608)),MAX($A$1:A6607)+1,0)</f>
        <v>6603</v>
      </c>
      <c r="B6608" s="625" t="str">
        <f>[1]Database!$A6608</f>
        <v>RK-RAP12-MP</v>
      </c>
      <c r="J6608" s="329" t="str">
        <f ca="1">IFERROR(VLOOKUP(ROWS($J$2:J6608),$A$2:$B$7000,2,0),"")</f>
        <v>PSDR-12</v>
      </c>
    </row>
    <row r="6609" spans="1:10">
      <c r="A6609" s="330">
        <f ca="1">IF(ISNUMBER(SEARCH($L$2,[1]Database!$A6609)),MAX($A$1:A6608)+1,0)</f>
        <v>6604</v>
      </c>
      <c r="B6609" s="625" t="str">
        <f>[1]Database!$A6609</f>
        <v>RK-RAP12</v>
      </c>
      <c r="J6609" s="329" t="str">
        <f ca="1">IFERROR(VLOOKUP(ROWS($J$2:J6609),$A$2:$B$7000,2,0),"")</f>
        <v>PFD-12</v>
      </c>
    </row>
    <row r="6610" spans="1:10">
      <c r="A6610" s="330">
        <f ca="1">IF(ISNUMBER(SEARCH($L$2,[1]Database!$A6610)),MAX($A$1:A6609)+1,0)</f>
        <v>6605</v>
      </c>
      <c r="B6610" s="625" t="str">
        <f>[1]Database!$A6610</f>
        <v>DWR-RR12</v>
      </c>
      <c r="J6610" s="329" t="str">
        <f ca="1">IFERROR(VLOOKUP(ROWS($J$2:J6610),$A$2:$B$7000,2,0),"")</f>
        <v>LD-1230PS</v>
      </c>
    </row>
    <row r="6611" spans="1:10">
      <c r="A6611" s="330">
        <f ca="1">IF(ISNUMBER(SEARCH($L$2,[1]Database!$A6611)),MAX($A$1:A6610)+1,0)</f>
        <v>6606</v>
      </c>
      <c r="B6611" s="625" t="str">
        <f>[1]Database!$A6611</f>
        <v>DT-PVFD-12</v>
      </c>
      <c r="J6611" s="329" t="str">
        <f ca="1">IFERROR(VLOOKUP(ROWS($J$2:J6611),$A$2:$B$7000,2,0),"")</f>
        <v>LD-1230HM</v>
      </c>
    </row>
    <row r="6612" spans="1:10">
      <c r="A6612" s="330">
        <f ca="1">IF(ISNUMBER(SEARCH($L$2,[1]Database!$A6612)),MAX($A$1:A6611)+1,0)</f>
        <v>6607</v>
      </c>
      <c r="B6612" s="625" t="str">
        <f>[1]Database!$A6612</f>
        <v>PSDR-12</v>
      </c>
      <c r="J6612" s="329" t="str">
        <f ca="1">IFERROR(VLOOKUP(ROWS($J$2:J6612),$A$2:$B$7000,2,0),"")</f>
        <v>LD-1230DC</v>
      </c>
    </row>
    <row r="6613" spans="1:10">
      <c r="A6613" s="330">
        <f ca="1">IF(ISNUMBER(SEARCH($L$2,[1]Database!$A6613)),MAX($A$1:A6612)+1,0)</f>
        <v>6608</v>
      </c>
      <c r="B6613" s="625" t="str">
        <f>[1]Database!$A6613</f>
        <v>PFD-12</v>
      </c>
      <c r="J6613" s="329" t="str">
        <f ca="1">IFERROR(VLOOKUP(ROWS($J$2:J6613),$A$2:$B$7000,2,0),"")</f>
        <v>LVFD-12</v>
      </c>
    </row>
    <row r="6614" spans="1:10">
      <c r="A6614" s="330">
        <f ca="1">IF(ISNUMBER(SEARCH($L$2,[1]Database!$A6614)),MAX($A$1:A6613)+1,0)</f>
        <v>6609</v>
      </c>
      <c r="B6614" s="625" t="str">
        <f>[1]Database!$A6614</f>
        <v>LD-1230PS</v>
      </c>
      <c r="J6614" s="329" t="str">
        <f ca="1">IFERROR(VLOOKUP(ROWS($J$2:J6614),$A$2:$B$7000,2,0),"")</f>
        <v>RK-GD12</v>
      </c>
    </row>
    <row r="6615" spans="1:10">
      <c r="A6615" s="330">
        <f ca="1">IF(ISNUMBER(SEARCH($L$2,[1]Database!$A6615)),MAX($A$1:A6614)+1,0)</f>
        <v>6610</v>
      </c>
      <c r="B6615" s="625" t="str">
        <f>[1]Database!$A6615</f>
        <v>LD-1230HM</v>
      </c>
      <c r="J6615" s="329" t="str">
        <f ca="1">IFERROR(VLOOKUP(ROWS($J$2:J6615),$A$2:$B$7000,2,0),"")</f>
        <v>DT-VFD-12</v>
      </c>
    </row>
    <row r="6616" spans="1:10">
      <c r="A6616" s="330">
        <f ca="1">IF(ISNUMBER(SEARCH($L$2,[1]Database!$A6616)),MAX($A$1:A6615)+1,0)</f>
        <v>6611</v>
      </c>
      <c r="B6616" s="625" t="str">
        <f>[1]Database!$A6616</f>
        <v>LD-1230DC</v>
      </c>
      <c r="J6616" s="329" t="str">
        <f ca="1">IFERROR(VLOOKUP(ROWS($J$2:J6616),$A$2:$B$7000,2,0),"")</f>
        <v>DT-RAP12</v>
      </c>
    </row>
    <row r="6617" spans="1:10">
      <c r="A6617" s="330">
        <f ca="1">IF(ISNUMBER(SEARCH($L$2,[1]Database!$A6617)),MAX($A$1:A6616)+1,0)</f>
        <v>6612</v>
      </c>
      <c r="B6617" s="625" t="str">
        <f>[1]Database!$A6617</f>
        <v>LVFD-12</v>
      </c>
      <c r="J6617" s="329" t="str">
        <f ca="1">IFERROR(VLOOKUP(ROWS($J$2:J6617),$A$2:$B$7000,2,0),"")</f>
        <v>DR-12</v>
      </c>
    </row>
    <row r="6618" spans="1:10">
      <c r="A6618" s="330">
        <f ca="1">IF(ISNUMBER(SEARCH($L$2,[1]Database!$A6618)),MAX($A$1:A6617)+1,0)</f>
        <v>6613</v>
      </c>
      <c r="B6618" s="625" t="str">
        <f>[1]Database!$A6618</f>
        <v>RK-GD12</v>
      </c>
      <c r="J6618" s="329" t="str">
        <f ca="1">IFERROR(VLOOKUP(ROWS($J$2:J6618),$A$2:$B$7000,2,0),"")</f>
        <v>AFACE12</v>
      </c>
    </row>
    <row r="6619" spans="1:10">
      <c r="A6619" s="330">
        <f ca="1">IF(ISNUMBER(SEARCH($L$2,[1]Database!$A6619)),MAX($A$1:A6618)+1,0)</f>
        <v>6614</v>
      </c>
      <c r="B6619" s="625" t="str">
        <f>[1]Database!$A6619</f>
        <v>DT-VFD-12</v>
      </c>
      <c r="J6619" s="329" t="str">
        <f ca="1">IFERROR(VLOOKUP(ROWS($J$2:J6619),$A$2:$B$7000,2,0),"")</f>
        <v>SFR-12-12</v>
      </c>
    </row>
    <row r="6620" spans="1:10">
      <c r="A6620" s="330">
        <f ca="1">IF(ISNUMBER(SEARCH($L$2,[1]Database!$A6620)),MAX($A$1:A6619)+1,0)</f>
        <v>6615</v>
      </c>
      <c r="B6620" s="625" t="str">
        <f>[1]Database!$A6620</f>
        <v>DT-RAP12</v>
      </c>
      <c r="J6620" s="329" t="str">
        <f ca="1">IFERROR(VLOOKUP(ROWS($J$2:J6620),$A$2:$B$7000,2,0),"")</f>
        <v>VTF2-CP12</v>
      </c>
    </row>
    <row r="6621" spans="1:10">
      <c r="A6621" s="330">
        <f ca="1">IF(ISNUMBER(SEARCH($L$2,[1]Database!$A6621)),MAX($A$1:A6620)+1,0)</f>
        <v>6616</v>
      </c>
      <c r="B6621" s="625" t="str">
        <f>[1]Database!$A6621</f>
        <v>DR-12</v>
      </c>
      <c r="J6621" s="329" t="str">
        <f ca="1">IFERROR(VLOOKUP(ROWS($J$2:J6621),$A$2:$B$7000,2,0),"")</f>
        <v>VTF1-CP12</v>
      </c>
    </row>
    <row r="6622" spans="1:10">
      <c r="A6622" s="330">
        <f ca="1">IF(ISNUMBER(SEARCH($L$2,[1]Database!$A6622)),MAX($A$1:A6621)+1,0)</f>
        <v>6617</v>
      </c>
      <c r="B6622" s="625" t="str">
        <f>[1]Database!$A6622</f>
        <v>AFACE12</v>
      </c>
      <c r="J6622" s="329" t="str">
        <f ca="1">IFERROR(VLOOKUP(ROWS($J$2:J6622),$A$2:$B$7000,2,0),"")</f>
        <v>VT2-CP12</v>
      </c>
    </row>
    <row r="6623" spans="1:10">
      <c r="A6623" s="330">
        <f ca="1">IF(ISNUMBER(SEARCH($L$2,[1]Database!$A6623)),MAX($A$1:A6622)+1,0)</f>
        <v>6618</v>
      </c>
      <c r="B6623" s="625" t="str">
        <f>[1]Database!$A6623</f>
        <v>SFR-12-12</v>
      </c>
      <c r="J6623" s="329" t="str">
        <f ca="1">IFERROR(VLOOKUP(ROWS($J$2:J6623),$A$2:$B$7000,2,0),"")</f>
        <v>VT1-CP12</v>
      </c>
    </row>
    <row r="6624" spans="1:10">
      <c r="A6624" s="330">
        <f ca="1">IF(ISNUMBER(SEARCH($L$2,[1]Database!$A6624)),MAX($A$1:A6623)+1,0)</f>
        <v>6619</v>
      </c>
      <c r="B6624" s="625" t="str">
        <f>[1]Database!$A6624</f>
        <v>VTF2-CP12</v>
      </c>
      <c r="J6624" s="329" t="str">
        <f ca="1">IFERROR(VLOOKUP(ROWS($J$2:J6624),$A$2:$B$7000,2,0),"")</f>
        <v>UTR1-RP12</v>
      </c>
    </row>
    <row r="6625" spans="1:10">
      <c r="A6625" s="330">
        <f ca="1">IF(ISNUMBER(SEARCH($L$2,[1]Database!$A6625)),MAX($A$1:A6624)+1,0)</f>
        <v>6620</v>
      </c>
      <c r="B6625" s="625" t="str">
        <f>[1]Database!$A6625</f>
        <v>VTF1-CP12</v>
      </c>
      <c r="J6625" s="329" t="str">
        <f ca="1">IFERROR(VLOOKUP(ROWS($J$2:J6625),$A$2:$B$7000,2,0),"")</f>
        <v>U1-RP12</v>
      </c>
    </row>
    <row r="6626" spans="1:10">
      <c r="A6626" s="330">
        <f ca="1">IF(ISNUMBER(SEARCH($L$2,[1]Database!$A6626)),MAX($A$1:A6625)+1,0)</f>
        <v>6621</v>
      </c>
      <c r="B6626" s="625" t="str">
        <f>[1]Database!$A6626</f>
        <v>VT2-CP12</v>
      </c>
      <c r="J6626" s="329" t="str">
        <f ca="1">IFERROR(VLOOKUP(ROWS($J$2:J6626),$A$2:$B$7000,2,0),"")</f>
        <v>SB2-CP12</v>
      </c>
    </row>
    <row r="6627" spans="1:10">
      <c r="A6627" s="330">
        <f ca="1">IF(ISNUMBER(SEARCH($L$2,[1]Database!$A6627)),MAX($A$1:A6626)+1,0)</f>
        <v>6622</v>
      </c>
      <c r="B6627" s="625" t="str">
        <f>[1]Database!$A6627</f>
        <v>VT1-CP12</v>
      </c>
      <c r="J6627" s="329" t="str">
        <f ca="1">IFERROR(VLOOKUP(ROWS($J$2:J6627),$A$2:$B$7000,2,0),"")</f>
        <v>SB1-CP12</v>
      </c>
    </row>
    <row r="6628" spans="1:10">
      <c r="A6628" s="330">
        <f ca="1">IF(ISNUMBER(SEARCH($L$2,[1]Database!$A6628)),MAX($A$1:A6627)+1,0)</f>
        <v>6623</v>
      </c>
      <c r="B6628" s="625" t="str">
        <f>[1]Database!$A6628</f>
        <v>UTR1-RP12</v>
      </c>
      <c r="J6628" s="329" t="str">
        <f ca="1">IFERROR(VLOOKUP(ROWS($J$2:J6628),$A$2:$B$7000,2,0),"")</f>
        <v>PHBL2-CP12</v>
      </c>
    </row>
    <row r="6629" spans="1:10">
      <c r="A6629" s="330">
        <f ca="1">IF(ISNUMBER(SEARCH($L$2,[1]Database!$A6629)),MAX($A$1:A6628)+1,0)</f>
        <v>6624</v>
      </c>
      <c r="B6629" s="625" t="str">
        <f>[1]Database!$A6629</f>
        <v>U1-RP12</v>
      </c>
      <c r="J6629" s="329" t="str">
        <f ca="1">IFERROR(VLOOKUP(ROWS($J$2:J6629),$A$2:$B$7000,2,0),"")</f>
        <v>PHBL1-CP12</v>
      </c>
    </row>
    <row r="6630" spans="1:10">
      <c r="A6630" s="330">
        <f ca="1">IF(ISNUMBER(SEARCH($L$2,[1]Database!$A6630)),MAX($A$1:A6629)+1,0)</f>
        <v>6625</v>
      </c>
      <c r="B6630" s="625" t="str">
        <f>[1]Database!$A6630</f>
        <v>SB2-CP12</v>
      </c>
      <c r="J6630" s="329" t="str">
        <f ca="1">IFERROR(VLOOKUP(ROWS($J$2:J6630),$A$2:$B$7000,2,0),"")</f>
        <v>PBL2-CP12</v>
      </c>
    </row>
    <row r="6631" spans="1:10">
      <c r="A6631" s="330">
        <f ca="1">IF(ISNUMBER(SEARCH($L$2,[1]Database!$A6631)),MAX($A$1:A6630)+1,0)</f>
        <v>6626</v>
      </c>
      <c r="B6631" s="625" t="str">
        <f>[1]Database!$A6631</f>
        <v>SB1-CP12</v>
      </c>
      <c r="J6631" s="329" t="str">
        <f ca="1">IFERROR(VLOOKUP(ROWS($J$2:J6631),$A$2:$B$7000,2,0),"")</f>
        <v>PBL1-CP12</v>
      </c>
    </row>
    <row r="6632" spans="1:10">
      <c r="A6632" s="330">
        <f ca="1">IF(ISNUMBER(SEARCH($L$2,[1]Database!$A6632)),MAX($A$1:A6631)+1,0)</f>
        <v>6627</v>
      </c>
      <c r="B6632" s="625" t="str">
        <f>[1]Database!$A6632</f>
        <v>PHBL2-CP12</v>
      </c>
      <c r="J6632" s="329" t="str">
        <f ca="1">IFERROR(VLOOKUP(ROWS($J$2:J6632),$A$2:$B$7000,2,0),"")</f>
        <v>FEB2-CP12</v>
      </c>
    </row>
    <row r="6633" spans="1:10">
      <c r="A6633" s="330">
        <f ca="1">IF(ISNUMBER(SEARCH($L$2,[1]Database!$A6633)),MAX($A$1:A6632)+1,0)</f>
        <v>6628</v>
      </c>
      <c r="B6633" s="625" t="str">
        <f>[1]Database!$A6633</f>
        <v>PHBL1-CP12</v>
      </c>
      <c r="J6633" s="329" t="str">
        <f ca="1">IFERROR(VLOOKUP(ROWS($J$2:J6633),$A$2:$B$7000,2,0),"")</f>
        <v>FEB1-CP12</v>
      </c>
    </row>
    <row r="6634" spans="1:10">
      <c r="A6634" s="330">
        <f ca="1">IF(ISNUMBER(SEARCH($L$2,[1]Database!$A6634)),MAX($A$1:A6633)+1,0)</f>
        <v>6629</v>
      </c>
      <c r="B6634" s="625" t="str">
        <f>[1]Database!$A6634</f>
        <v>PBL2-CP12</v>
      </c>
      <c r="J6634" s="329" t="str">
        <f ca="1">IFERROR(VLOOKUP(ROWS($J$2:J6634),$A$2:$B$7000,2,0),"")</f>
        <v>EVT2-CP12</v>
      </c>
    </row>
    <row r="6635" spans="1:10">
      <c r="A6635" s="330">
        <f ca="1">IF(ISNUMBER(SEARCH($L$2,[1]Database!$A6635)),MAX($A$1:A6634)+1,0)</f>
        <v>6630</v>
      </c>
      <c r="B6635" s="625" t="str">
        <f>[1]Database!$A6635</f>
        <v>PBL1-CP12</v>
      </c>
      <c r="J6635" s="329" t="str">
        <f ca="1">IFERROR(VLOOKUP(ROWS($J$2:J6635),$A$2:$B$7000,2,0),"")</f>
        <v>EVT1-CP12</v>
      </c>
    </row>
    <row r="6636" spans="1:10">
      <c r="A6636" s="330">
        <f ca="1">IF(ISNUMBER(SEARCH($L$2,[1]Database!$A6636)),MAX($A$1:A6635)+1,0)</f>
        <v>6631</v>
      </c>
      <c r="B6636" s="625" t="str">
        <f>[1]Database!$A6636</f>
        <v>FEB2-CP12</v>
      </c>
      <c r="J6636" s="329" t="str">
        <f ca="1">IFERROR(VLOOKUP(ROWS($J$2:J6636),$A$2:$B$7000,2,0),"")</f>
        <v>EB2-CP12</v>
      </c>
    </row>
    <row r="6637" spans="1:10">
      <c r="A6637" s="330">
        <f ca="1">IF(ISNUMBER(SEARCH($L$2,[1]Database!$A6637)),MAX($A$1:A6636)+1,0)</f>
        <v>6632</v>
      </c>
      <c r="B6637" s="625" t="str">
        <f>[1]Database!$A6637</f>
        <v>FEB1-CP12</v>
      </c>
      <c r="J6637" s="329" t="str">
        <f ca="1">IFERROR(VLOOKUP(ROWS($J$2:J6637),$A$2:$B$7000,2,0),"")</f>
        <v>EB1-CP12</v>
      </c>
    </row>
    <row r="6638" spans="1:10">
      <c r="A6638" s="330">
        <f ca="1">IF(ISNUMBER(SEARCH($L$2,[1]Database!$A6638)),MAX($A$1:A6637)+1,0)</f>
        <v>6633</v>
      </c>
      <c r="B6638" s="625" t="str">
        <f>[1]Database!$A6638</f>
        <v>EVT2-CP12</v>
      </c>
      <c r="J6638" s="329" t="str">
        <f ca="1">IFERROR(VLOOKUP(ROWS($J$2:J6638),$A$2:$B$7000,2,0),"")</f>
        <v>CLH-AR12</v>
      </c>
    </row>
    <row r="6639" spans="1:10">
      <c r="A6639" s="330">
        <f ca="1">IF(ISNUMBER(SEARCH($L$2,[1]Database!$A6639)),MAX($A$1:A6638)+1,0)</f>
        <v>6634</v>
      </c>
      <c r="B6639" s="625" t="str">
        <f>[1]Database!$A6639</f>
        <v>EVT1-CP12</v>
      </c>
      <c r="J6639" s="329" t="str">
        <f ca="1">IFERROR(VLOOKUP(ROWS($J$2:J6639),$A$2:$B$7000,2,0),"")</f>
        <v>CLH-SS-12-2</v>
      </c>
    </row>
    <row r="6640" spans="1:10">
      <c r="A6640" s="330">
        <f ca="1">IF(ISNUMBER(SEARCH($L$2,[1]Database!$A6640)),MAX($A$1:A6639)+1,0)</f>
        <v>6635</v>
      </c>
      <c r="B6640" s="625" t="str">
        <f>[1]Database!$A6640</f>
        <v>EB2-CP12</v>
      </c>
      <c r="J6640" s="329" t="str">
        <f ca="1">IFERROR(VLOOKUP(ROWS($J$2:J6640),$A$2:$B$7000,2,0),"")</f>
        <v>RSH4S12-LCD</v>
      </c>
    </row>
    <row r="6641" spans="1:10">
      <c r="A6641" s="330">
        <f ca="1">IF(ISNUMBER(SEARCH($L$2,[1]Database!$A6641)),MAX($A$1:A6640)+1,0)</f>
        <v>6636</v>
      </c>
      <c r="B6641" s="625" t="str">
        <f>[1]Database!$A6641</f>
        <v>EB1-CP12</v>
      </c>
      <c r="J6641" s="329" t="str">
        <f ca="1">IFERROR(VLOOKUP(ROWS($J$2:J6641),$A$2:$B$7000,2,0),"")</f>
        <v>RSH4A12-LCD</v>
      </c>
    </row>
    <row r="6642" spans="1:10">
      <c r="A6642" s="330">
        <f ca="1">IF(ISNUMBER(SEARCH($L$2,[1]Database!$A6642)),MAX($A$1:A6641)+1,0)</f>
        <v>6637</v>
      </c>
      <c r="B6642" s="625" t="str">
        <f>[1]Database!$A6642</f>
        <v>CLH-AR12</v>
      </c>
      <c r="J6642" s="329" t="str">
        <f ca="1">IFERROR(VLOOKUP(ROWS($J$2:J6642),$A$2:$B$7000,2,0),"")</f>
        <v>PD-1215J-S</v>
      </c>
    </row>
    <row r="6643" spans="1:10">
      <c r="A6643" s="330">
        <f ca="1">IF(ISNUMBER(SEARCH($L$2,[1]Database!$A6643)),MAX($A$1:A6642)+1,0)</f>
        <v>6638</v>
      </c>
      <c r="B6643" s="625" t="str">
        <f>[1]Database!$A6643</f>
        <v>CLH-SS-12-2</v>
      </c>
      <c r="J6643" s="329" t="str">
        <f ca="1">IFERROR(VLOOKUP(ROWS($J$2:J6643),$A$2:$B$7000,2,0),"")</f>
        <v>PD-2X615</v>
      </c>
    </row>
    <row r="6644" spans="1:10">
      <c r="A6644" s="330">
        <f ca="1">IF(ISNUMBER(SEARCH($L$2,[1]Database!$A6644)),MAX($A$1:A6643)+1,0)</f>
        <v>6639</v>
      </c>
      <c r="B6644" s="625" t="str">
        <f>[1]Database!$A6644</f>
        <v>RSH4S12-LCD</v>
      </c>
      <c r="J6644" s="329" t="str">
        <f ca="1">IFERROR(VLOOKUP(ROWS($J$2:J6644),$A$2:$B$7000,2,0),"")</f>
        <v>PD-1215</v>
      </c>
    </row>
    <row r="6645" spans="1:10">
      <c r="A6645" s="330">
        <f ca="1">IF(ISNUMBER(SEARCH($L$2,[1]Database!$A6645)),MAX($A$1:A6644)+1,0)</f>
        <v>6640</v>
      </c>
      <c r="B6645" s="625" t="str">
        <f>[1]Database!$A6645</f>
        <v>RSH4A12-LCD</v>
      </c>
      <c r="J6645" s="329" t="str">
        <f ca="1">IFERROR(VLOOKUP(ROWS($J$2:J6645),$A$2:$B$7000,2,0),"")</f>
        <v>PD-1220C-NS</v>
      </c>
    </row>
    <row r="6646" spans="1:10">
      <c r="A6646" s="330">
        <f ca="1">IF(ISNUMBER(SEARCH($L$2,[1]Database!$A6646)),MAX($A$1:A6645)+1,0)</f>
        <v>6641</v>
      </c>
      <c r="B6646" s="625" t="str">
        <f>[1]Database!$A6646</f>
        <v>PD-1215J-S</v>
      </c>
      <c r="J6646" s="329" t="str">
        <f ca="1">IFERROR(VLOOKUP(ROWS($J$2:J6646),$A$2:$B$7000,2,0),"")</f>
        <v>PD-1220J</v>
      </c>
    </row>
    <row r="6647" spans="1:10">
      <c r="A6647" s="330">
        <f ca="1">IF(ISNUMBER(SEARCH($L$2,[1]Database!$A6647)),MAX($A$1:A6646)+1,0)</f>
        <v>6642</v>
      </c>
      <c r="B6647" s="625" t="str">
        <f>[1]Database!$A6647</f>
        <v>PD-2X615</v>
      </c>
      <c r="J6647" s="329" t="str">
        <f ca="1">IFERROR(VLOOKUP(ROWS($J$2:J6647),$A$2:$B$7000,2,0),"")</f>
        <v>PD-2X620J</v>
      </c>
    </row>
    <row r="6648" spans="1:10">
      <c r="A6648" s="330">
        <f ca="1">IF(ISNUMBER(SEARCH($L$2,[1]Database!$A6648)),MAX($A$1:A6647)+1,0)</f>
        <v>6643</v>
      </c>
      <c r="B6648" s="625" t="str">
        <f>[1]Database!$A6648</f>
        <v>PD-1215</v>
      </c>
      <c r="J6648" s="329" t="str">
        <f ca="1">IFERROR(VLOOKUP(ROWS($J$2:J6648),$A$2:$B$7000,2,0),"")</f>
        <v>PD-1220J-IG</v>
      </c>
    </row>
    <row r="6649" spans="1:10">
      <c r="A6649" s="330">
        <f ca="1">IF(ISNUMBER(SEARCH($L$2,[1]Database!$A6649)),MAX($A$1:A6648)+1,0)</f>
        <v>6644</v>
      </c>
      <c r="B6649" s="625" t="str">
        <f>[1]Database!$A6649</f>
        <v>PD-1220C-NS</v>
      </c>
      <c r="J6649" s="329" t="str">
        <f ca="1">IFERROR(VLOOKUP(ROWS($J$2:J6649),$A$2:$B$7000,2,0),"")</f>
        <v>J-12X6</v>
      </c>
    </row>
    <row r="6650" spans="1:10">
      <c r="A6650" s="330">
        <f ca="1">IF(ISNUMBER(SEARCH($L$2,[1]Database!$A6650)),MAX($A$1:A6649)+1,0)</f>
        <v>6645</v>
      </c>
      <c r="B6650" s="625" t="str">
        <f>[1]Database!$A6650</f>
        <v>PD-1220J</v>
      </c>
      <c r="J6650" s="329" t="str">
        <f ca="1">IFERROR(VLOOKUP(ROWS($J$2:J6650),$A$2:$B$7000,2,0),"")</f>
        <v>CFR-11-18</v>
      </c>
    </row>
    <row r="6651" spans="1:10">
      <c r="A6651" s="330">
        <f ca="1">IF(ISNUMBER(SEARCH($L$2,[1]Database!$A6651)),MAX($A$1:A6650)+1,0)</f>
        <v>6646</v>
      </c>
      <c r="B6651" s="625" t="str">
        <f>[1]Database!$A6651</f>
        <v>PD-2X620J</v>
      </c>
      <c r="J6651" s="329" t="str">
        <f ca="1">IFERROR(VLOOKUP(ROWS($J$2:J6651),$A$2:$B$7000,2,0),"")</f>
        <v>CFR-11-16</v>
      </c>
    </row>
    <row r="6652" spans="1:10">
      <c r="A6652" s="330">
        <f ca="1">IF(ISNUMBER(SEARCH($L$2,[1]Database!$A6652)),MAX($A$1:A6651)+1,0)</f>
        <v>6647</v>
      </c>
      <c r="B6652" s="625" t="str">
        <f>[1]Database!$A6652</f>
        <v>PD-1220J-IG</v>
      </c>
      <c r="J6652" s="329" t="str">
        <f ca="1">IFERROR(VLOOKUP(ROWS($J$2:J6652),$A$2:$B$7000,2,0),"")</f>
        <v>SFACE11</v>
      </c>
    </row>
    <row r="6653" spans="1:10">
      <c r="A6653" s="330">
        <f ca="1">IF(ISNUMBER(SEARCH($L$2,[1]Database!$A6653)),MAX($A$1:A6652)+1,0)</f>
        <v>6648</v>
      </c>
      <c r="B6653" s="625" t="str">
        <f>[1]Database!$A6653</f>
        <v>J-12X6</v>
      </c>
      <c r="J6653" s="329" t="str">
        <f ca="1">IFERROR(VLOOKUP(ROWS($J$2:J6653),$A$2:$B$7000,2,0),"")</f>
        <v>AFACE11</v>
      </c>
    </row>
    <row r="6654" spans="1:10">
      <c r="A6654" s="330">
        <f ca="1">IF(ISNUMBER(SEARCH($L$2,[1]Database!$A6654)),MAX($A$1:A6653)+1,0)</f>
        <v>6649</v>
      </c>
      <c r="B6654" s="625" t="str">
        <f>[1]Database!$A6654</f>
        <v>CFR-11-18</v>
      </c>
      <c r="J6654" s="329" t="str">
        <f ca="1">IFERROR(VLOOKUP(ROWS($J$2:J6654),$A$2:$B$7000,2,0),"")</f>
        <v>QFAN-119</v>
      </c>
    </row>
    <row r="6655" spans="1:10">
      <c r="A6655" s="330">
        <f ca="1">IF(ISNUMBER(SEARCH($L$2,[1]Database!$A6655)),MAX($A$1:A6654)+1,0)</f>
        <v>6650</v>
      </c>
      <c r="B6655" s="625" t="str">
        <f>[1]Database!$A6655</f>
        <v>CFR-11-16</v>
      </c>
      <c r="J6655" s="329" t="str">
        <f ca="1">IFERROR(VLOOKUP(ROWS($J$2:J6655),$A$2:$B$7000,2,0),"")</f>
        <v>FAN-119</v>
      </c>
    </row>
    <row r="6656" spans="1:10">
      <c r="A6656" s="330">
        <f ca="1">IF(ISNUMBER(SEARCH($L$2,[1]Database!$A6656)),MAX($A$1:A6655)+1,0)</f>
        <v>6651</v>
      </c>
      <c r="B6656" s="625" t="str">
        <f>[1]Database!$A6656</f>
        <v>SFACE11</v>
      </c>
      <c r="J6656" s="329" t="str">
        <f ca="1">IFERROR(VLOOKUP(ROWS($J$2:J6656),$A$2:$B$7000,2,0),"")</f>
        <v>RSH4S11-LCD</v>
      </c>
    </row>
    <row r="6657" spans="1:10">
      <c r="A6657" s="330">
        <f ca="1">IF(ISNUMBER(SEARCH($L$2,[1]Database!$A6657)),MAX($A$1:A6656)+1,0)</f>
        <v>6652</v>
      </c>
      <c r="B6657" s="625" t="str">
        <f>[1]Database!$A6657</f>
        <v>AFACE11</v>
      </c>
      <c r="J6657" s="329" t="str">
        <f ca="1">IFERROR(VLOOKUP(ROWS($J$2:J6657),$A$2:$B$7000,2,0),"")</f>
        <v>RSH4A11-LCD</v>
      </c>
    </row>
    <row r="6658" spans="1:10">
      <c r="A6658" s="330">
        <f ca="1">IF(ISNUMBER(SEARCH($L$2,[1]Database!$A6658)),MAX($A$1:A6657)+1,0)</f>
        <v>6653</v>
      </c>
      <c r="B6658" s="625" t="str">
        <f>[1]Database!$A6658</f>
        <v>QFAN-119</v>
      </c>
      <c r="J6658" s="329" t="str">
        <f ca="1">IFERROR(VLOOKUP(ROWS($J$2:J6658),$A$2:$B$7000,2,0),"")</f>
        <v>ERK-1025KD</v>
      </c>
    </row>
    <row r="6659" spans="1:10">
      <c r="A6659" s="330">
        <f ca="1">IF(ISNUMBER(SEARCH($L$2,[1]Database!$A6659)),MAX($A$1:A6658)+1,0)</f>
        <v>6654</v>
      </c>
      <c r="B6659" s="625" t="str">
        <f>[1]Database!$A6659</f>
        <v>FAN-119</v>
      </c>
      <c r="J6659" s="329" t="str">
        <f ca="1">IFERROR(VLOOKUP(ROWS($J$2:J6659),$A$2:$B$7000,2,0),"")</f>
        <v>DWR-10-22PD</v>
      </c>
    </row>
    <row r="6660" spans="1:10">
      <c r="A6660" s="330">
        <f ca="1">IF(ISNUMBER(SEARCH($L$2,[1]Database!$A6660)),MAX($A$1:A6659)+1,0)</f>
        <v>6655</v>
      </c>
      <c r="B6660" s="625" t="str">
        <f>[1]Database!$A6660</f>
        <v>RSH4S11-LCD</v>
      </c>
      <c r="J6660" s="329" t="str">
        <f ca="1">IFERROR(VLOOKUP(ROWS($J$2:J6660),$A$2:$B$7000,2,0),"")</f>
        <v>DWR-10-22</v>
      </c>
    </row>
    <row r="6661" spans="1:10">
      <c r="A6661" s="330">
        <f ca="1">IF(ISNUMBER(SEARCH($L$2,[1]Database!$A6661)),MAX($A$1:A6660)+1,0)</f>
        <v>6656</v>
      </c>
      <c r="B6661" s="625" t="str">
        <f>[1]Database!$A6661</f>
        <v>RSH4A11-LCD</v>
      </c>
      <c r="J6661" s="329" t="str">
        <f ca="1">IFERROR(VLOOKUP(ROWS($J$2:J6661),$A$2:$B$7000,2,0),"")</f>
        <v>EWR-10-22SD</v>
      </c>
    </row>
    <row r="6662" spans="1:10">
      <c r="A6662" s="330">
        <f ca="1">IF(ISNUMBER(SEARCH($L$2,[1]Database!$A6662)),MAX($A$1:A6661)+1,0)</f>
        <v>6657</v>
      </c>
      <c r="B6662" s="625" t="str">
        <f>[1]Database!$A6662</f>
        <v>ERK-1025KD</v>
      </c>
      <c r="J6662" s="329" t="str">
        <f ca="1">IFERROR(VLOOKUP(ROWS($J$2:J6662),$A$2:$B$7000,2,0),"")</f>
        <v>EWR-10-22</v>
      </c>
    </row>
    <row r="6663" spans="1:10">
      <c r="A6663" s="330">
        <f ca="1">IF(ISNUMBER(SEARCH($L$2,[1]Database!$A6663)),MAX($A$1:A6662)+1,0)</f>
        <v>6658</v>
      </c>
      <c r="B6663" s="625" t="str">
        <f>[1]Database!$A6663</f>
        <v>DWR-10-22PD</v>
      </c>
      <c r="J6663" s="329" t="str">
        <f ca="1">IFERROR(VLOOKUP(ROWS($J$2:J6663),$A$2:$B$7000,2,0),"")</f>
        <v>DTRK-1018</v>
      </c>
    </row>
    <row r="6664" spans="1:10">
      <c r="A6664" s="330">
        <f ca="1">IF(ISNUMBER(SEARCH($L$2,[1]Database!$A6664)),MAX($A$1:A6663)+1,0)</f>
        <v>6659</v>
      </c>
      <c r="B6664" s="625" t="str">
        <f>[1]Database!$A6664</f>
        <v>DWR-10-22</v>
      </c>
      <c r="J6664" s="329" t="str">
        <f ca="1">IFERROR(VLOOKUP(ROWS($J$2:J6664),$A$2:$B$7000,2,0),"")</f>
        <v>DWR-10-17PD</v>
      </c>
    </row>
    <row r="6665" spans="1:10">
      <c r="A6665" s="330">
        <f ca="1">IF(ISNUMBER(SEARCH($L$2,[1]Database!$A6665)),MAX($A$1:A6664)+1,0)</f>
        <v>6660</v>
      </c>
      <c r="B6665" s="625" t="str">
        <f>[1]Database!$A6665</f>
        <v>EWR-10-22SD</v>
      </c>
      <c r="J6665" s="329" t="str">
        <f ca="1">IFERROR(VLOOKUP(ROWS($J$2:J6665),$A$2:$B$7000,2,0),"")</f>
        <v>DWR-10-17</v>
      </c>
    </row>
    <row r="6666" spans="1:10">
      <c r="A6666" s="330">
        <f ca="1">IF(ISNUMBER(SEARCH($L$2,[1]Database!$A6666)),MAX($A$1:A6665)+1,0)</f>
        <v>6661</v>
      </c>
      <c r="B6666" s="625" t="str">
        <f>[1]Database!$A6666</f>
        <v>EWR-10-22</v>
      </c>
      <c r="J6666" s="329" t="str">
        <f ca="1">IFERROR(VLOOKUP(ROWS($J$2:J6666),$A$2:$B$7000,2,0),"")</f>
        <v>EWR-10-17SD</v>
      </c>
    </row>
    <row r="6667" spans="1:10">
      <c r="A6667" s="330">
        <f ca="1">IF(ISNUMBER(SEARCH($L$2,[1]Database!$A6667)),MAX($A$1:A6666)+1,0)</f>
        <v>6662</v>
      </c>
      <c r="B6667" s="625" t="str">
        <f>[1]Database!$A6667</f>
        <v>DTRK-1018</v>
      </c>
      <c r="J6667" s="329" t="str">
        <f ca="1">IFERROR(VLOOKUP(ROWS($J$2:J6667),$A$2:$B$7000,2,0),"")</f>
        <v>EWR-10-17</v>
      </c>
    </row>
    <row r="6668" spans="1:10">
      <c r="A6668" s="330">
        <f ca="1">IF(ISNUMBER(SEARCH($L$2,[1]Database!$A6668)),MAX($A$1:A6667)+1,0)</f>
        <v>6663</v>
      </c>
      <c r="B6668" s="625" t="str">
        <f>[1]Database!$A6668</f>
        <v>DWR-10-17PD</v>
      </c>
      <c r="J6668" s="329" t="str">
        <f ca="1">IFERROR(VLOOKUP(ROWS($J$2:J6668),$A$2:$B$7000,2,0),"")</f>
        <v>RK-RR10</v>
      </c>
    </row>
    <row r="6669" spans="1:10">
      <c r="A6669" s="330">
        <f ca="1">IF(ISNUMBER(SEARCH($L$2,[1]Database!$A6669)),MAX($A$1:A6668)+1,0)</f>
        <v>6664</v>
      </c>
      <c r="B6669" s="625" t="str">
        <f>[1]Database!$A6669</f>
        <v>DWR-10-17</v>
      </c>
      <c r="J6669" s="329" t="str">
        <f ca="1">IFERROR(VLOOKUP(ROWS($J$2:J6669),$A$2:$B$7000,2,0),"")</f>
        <v>CFR-10-18</v>
      </c>
    </row>
    <row r="6670" spans="1:10">
      <c r="A6670" s="330">
        <f ca="1">IF(ISNUMBER(SEARCH($L$2,[1]Database!$A6670)),MAX($A$1:A6669)+1,0)</f>
        <v>6665</v>
      </c>
      <c r="B6670" s="625" t="str">
        <f>[1]Database!$A6670</f>
        <v>EWR-10-17SD</v>
      </c>
      <c r="J6670" s="329" t="str">
        <f ca="1">IFERROR(VLOOKUP(ROWS($J$2:J6670),$A$2:$B$7000,2,0),"")</f>
        <v>CFR-10-16</v>
      </c>
    </row>
    <row r="6671" spans="1:10">
      <c r="A6671" s="330">
        <f ca="1">IF(ISNUMBER(SEARCH($L$2,[1]Database!$A6671)),MAX($A$1:A6670)+1,0)</f>
        <v>6666</v>
      </c>
      <c r="B6671" s="625" t="str">
        <f>[1]Database!$A6671</f>
        <v>EWR-10-17</v>
      </c>
      <c r="J6671" s="329" t="str">
        <f ca="1">IFERROR(VLOOKUP(ROWS($J$2:J6671),$A$2:$B$7000,2,0),"")</f>
        <v>VFD-10</v>
      </c>
    </row>
    <row r="6672" spans="1:10">
      <c r="A6672" s="330">
        <f ca="1">IF(ISNUMBER(SEARCH($L$2,[1]Database!$A6672)),MAX($A$1:A6671)+1,0)</f>
        <v>6667</v>
      </c>
      <c r="B6672" s="625" t="str">
        <f>[1]Database!$A6672</f>
        <v>RK-RR10</v>
      </c>
      <c r="J6672" s="329" t="str">
        <f ca="1">IFERROR(VLOOKUP(ROWS($J$2:J6672),$A$2:$B$7000,2,0),"")</f>
        <v>SFACE10</v>
      </c>
    </row>
    <row r="6673" spans="1:10">
      <c r="A6673" s="330">
        <f ca="1">IF(ISNUMBER(SEARCH($L$2,[1]Database!$A6673)),MAX($A$1:A6672)+1,0)</f>
        <v>6668</v>
      </c>
      <c r="B6673" s="625" t="str">
        <f>[1]Database!$A6673</f>
        <v>CFR-10-18</v>
      </c>
      <c r="J6673" s="329" t="str">
        <f ca="1">IFERROR(VLOOKUP(ROWS($J$2:J6673),$A$2:$B$7000,2,0),"")</f>
        <v>FD-10</v>
      </c>
    </row>
    <row r="6674" spans="1:10">
      <c r="A6674" s="330">
        <f ca="1">IF(ISNUMBER(SEARCH($L$2,[1]Database!$A6674)),MAX($A$1:A6673)+1,0)</f>
        <v>6669</v>
      </c>
      <c r="B6674" s="625" t="str">
        <f>[1]Database!$A6674</f>
        <v>CFR-10-16</v>
      </c>
      <c r="J6674" s="329" t="str">
        <f ca="1">IFERROR(VLOOKUP(ROWS($J$2:J6674),$A$2:$B$7000,2,0),"")</f>
        <v>EVFD-10</v>
      </c>
    </row>
    <row r="6675" spans="1:10">
      <c r="A6675" s="330">
        <f ca="1">IF(ISNUMBER(SEARCH($L$2,[1]Database!$A6675)),MAX($A$1:A6674)+1,0)</f>
        <v>6670</v>
      </c>
      <c r="B6675" s="625" t="str">
        <f>[1]Database!$A6675</f>
        <v>VFD-10</v>
      </c>
      <c r="J6675" s="329" t="str">
        <f ca="1">IFERROR(VLOOKUP(ROWS($J$2:J6675),$A$2:$B$7000,2,0),"")</f>
        <v>DWR-RR10</v>
      </c>
    </row>
    <row r="6676" spans="1:10">
      <c r="A6676" s="330">
        <f ca="1">IF(ISNUMBER(SEARCH($L$2,[1]Database!$A6676)),MAX($A$1:A6675)+1,0)</f>
        <v>6671</v>
      </c>
      <c r="B6676" s="625" t="str">
        <f>[1]Database!$A6676</f>
        <v>SFACE10</v>
      </c>
      <c r="J6676" s="329" t="str">
        <f ca="1">IFERROR(VLOOKUP(ROWS($J$2:J6676),$A$2:$B$7000,2,0),"")</f>
        <v>DT-PVFD-10</v>
      </c>
    </row>
    <row r="6677" spans="1:10">
      <c r="A6677" s="330">
        <f ca="1">IF(ISNUMBER(SEARCH($L$2,[1]Database!$A6677)),MAX($A$1:A6676)+1,0)</f>
        <v>6672</v>
      </c>
      <c r="B6677" s="625" t="str">
        <f>[1]Database!$A6677</f>
        <v>FD-10</v>
      </c>
      <c r="J6677" s="329" t="str">
        <f ca="1">IFERROR(VLOOKUP(ROWS($J$2:J6677),$A$2:$B$7000,2,0),"")</f>
        <v>PFD-10</v>
      </c>
    </row>
    <row r="6678" spans="1:10">
      <c r="A6678" s="330">
        <f ca="1">IF(ISNUMBER(SEARCH($L$2,[1]Database!$A6678)),MAX($A$1:A6677)+1,0)</f>
        <v>6673</v>
      </c>
      <c r="B6678" s="625" t="str">
        <f>[1]Database!$A6678</f>
        <v>EVFD-10</v>
      </c>
      <c r="J6678" s="329" t="str">
        <f ca="1">IFERROR(VLOOKUP(ROWS($J$2:J6678),$A$2:$B$7000,2,0),"")</f>
        <v>LVFD-10</v>
      </c>
    </row>
    <row r="6679" spans="1:10">
      <c r="A6679" s="330">
        <f ca="1">IF(ISNUMBER(SEARCH($L$2,[1]Database!$A6679)),MAX($A$1:A6678)+1,0)</f>
        <v>6674</v>
      </c>
      <c r="B6679" s="625" t="str">
        <f>[1]Database!$A6679</f>
        <v>DWR-RR10</v>
      </c>
      <c r="J6679" s="329" t="str">
        <f ca="1">IFERROR(VLOOKUP(ROWS($J$2:J6679),$A$2:$B$7000,2,0),"")</f>
        <v>RK-GD10</v>
      </c>
    </row>
    <row r="6680" spans="1:10">
      <c r="A6680" s="330">
        <f ca="1">IF(ISNUMBER(SEARCH($L$2,[1]Database!$A6680)),MAX($A$1:A6679)+1,0)</f>
        <v>6675</v>
      </c>
      <c r="B6680" s="625" t="str">
        <f>[1]Database!$A6680</f>
        <v>DT-PVFD-10</v>
      </c>
      <c r="J6680" s="329" t="str">
        <f ca="1">IFERROR(VLOOKUP(ROWS($J$2:J6680),$A$2:$B$7000,2,0),"")</f>
        <v>DT-VFD-10</v>
      </c>
    </row>
    <row r="6681" spans="1:10">
      <c r="A6681" s="330">
        <f ca="1">IF(ISNUMBER(SEARCH($L$2,[1]Database!$A6681)),MAX($A$1:A6680)+1,0)</f>
        <v>6676</v>
      </c>
      <c r="B6681" s="625" t="str">
        <f>[1]Database!$A6681</f>
        <v>PFD-10</v>
      </c>
      <c r="J6681" s="329" t="str">
        <f ca="1">IFERROR(VLOOKUP(ROWS($J$2:J6681),$A$2:$B$7000,2,0),"")</f>
        <v>DT-RAP10</v>
      </c>
    </row>
    <row r="6682" spans="1:10">
      <c r="A6682" s="330">
        <f ca="1">IF(ISNUMBER(SEARCH($L$2,[1]Database!$A6682)),MAX($A$1:A6681)+1,0)</f>
        <v>6677</v>
      </c>
      <c r="B6682" s="625" t="str">
        <f>[1]Database!$A6682</f>
        <v>LVFD-10</v>
      </c>
      <c r="J6682" s="329" t="str">
        <f ca="1">IFERROR(VLOOKUP(ROWS($J$2:J6682),$A$2:$B$7000,2,0),"")</f>
        <v>AFACE10</v>
      </c>
    </row>
    <row r="6683" spans="1:10">
      <c r="A6683" s="330">
        <f ca="1">IF(ISNUMBER(SEARCH($L$2,[1]Database!$A6683)),MAX($A$1:A6682)+1,0)</f>
        <v>6678</v>
      </c>
      <c r="B6683" s="625" t="str">
        <f>[1]Database!$A6683</f>
        <v>RK-GD10</v>
      </c>
      <c r="J6683" s="329" t="str">
        <f ca="1">IFERROR(VLOOKUP(ROWS($J$2:J6683),$A$2:$B$7000,2,0),"")</f>
        <v>SBX-10</v>
      </c>
    </row>
    <row r="6684" spans="1:10">
      <c r="A6684" s="330">
        <f ca="1">IF(ISNUMBER(SEARCH($L$2,[1]Database!$A6684)),MAX($A$1:A6683)+1,0)</f>
        <v>6679</v>
      </c>
      <c r="B6684" s="625" t="str">
        <f>[1]Database!$A6684</f>
        <v>DT-VFD-10</v>
      </c>
      <c r="J6684" s="329" t="str">
        <f ca="1">IFERROR(VLOOKUP(ROWS($J$2:J6684),$A$2:$B$7000,2,0),"")</f>
        <v>BRK10</v>
      </c>
    </row>
    <row r="6685" spans="1:10">
      <c r="A6685" s="330">
        <f ca="1">IF(ISNUMBER(SEARCH($L$2,[1]Database!$A6685)),MAX($A$1:A6684)+1,0)</f>
        <v>6680</v>
      </c>
      <c r="B6685" s="625" t="str">
        <f>[1]Database!$A6685</f>
        <v>DT-RAP10</v>
      </c>
      <c r="J6685" s="329" t="str">
        <f ca="1">IFERROR(VLOOKUP(ROWS($J$2:J6685),$A$2:$B$7000,2,0),"")</f>
        <v>RK10</v>
      </c>
    </row>
    <row r="6686" spans="1:10">
      <c r="A6686" s="330">
        <f ca="1">IF(ISNUMBER(SEARCH($L$2,[1]Database!$A6686)),MAX($A$1:A6685)+1,0)</f>
        <v>6681</v>
      </c>
      <c r="B6686" s="625" t="str">
        <f>[1]Database!$A6686</f>
        <v>AFACE10</v>
      </c>
      <c r="J6686" s="329" t="str">
        <f ca="1">IFERROR(VLOOKUP(ROWS($J$2:J6686),$A$2:$B$7000,2,0),"")</f>
        <v>UP1P</v>
      </c>
    </row>
    <row r="6687" spans="1:10">
      <c r="A6687" s="330">
        <f ca="1">IF(ISNUMBER(SEARCH($L$2,[1]Database!$A6687)),MAX($A$1:A6686)+1,0)</f>
        <v>6682</v>
      </c>
      <c r="B6687" s="625" t="str">
        <f>[1]Database!$A6687</f>
        <v>SBX-10</v>
      </c>
      <c r="J6687" s="329" t="str">
        <f ca="1">IFERROR(VLOOKUP(ROWS($J$2:J6687),$A$2:$B$7000,2,0),"")</f>
        <v>LBP-1.5</v>
      </c>
    </row>
    <row r="6688" spans="1:10">
      <c r="A6688" s="330">
        <f ca="1">IF(ISNUMBER(SEARCH($L$2,[1]Database!$A6688)),MAX($A$1:A6687)+1,0)</f>
        <v>6683</v>
      </c>
      <c r="B6688" s="625" t="str">
        <f>[1]Database!$A6688</f>
        <v>BRK10</v>
      </c>
      <c r="J6688" s="329" t="str">
        <f ca="1">IFERROR(VLOOKUP(ROWS($J$2:J6688),$A$2:$B$7000,2,0),"")</f>
        <v>LBP-6R90</v>
      </c>
    </row>
    <row r="6689" spans="1:10">
      <c r="A6689" s="330">
        <f ca="1">IF(ISNUMBER(SEARCH($L$2,[1]Database!$A6689)),MAX($A$1:A6688)+1,0)</f>
        <v>6684</v>
      </c>
      <c r="B6689" s="625" t="str">
        <f>[1]Database!$A6689</f>
        <v>RK10</v>
      </c>
      <c r="J6689" s="329" t="str">
        <f ca="1">IFERROR(VLOOKUP(ROWS($J$2:J6689),$A$2:$B$7000,2,0),"")</f>
        <v>LBP-4R90</v>
      </c>
    </row>
    <row r="6690" spans="1:10">
      <c r="A6690" s="330">
        <f ca="1">IF(ISNUMBER(SEARCH($L$2,[1]Database!$A6690)),MAX($A$1:A6689)+1,0)</f>
        <v>6685</v>
      </c>
      <c r="B6690" s="625" t="str">
        <f>[1]Database!$A6690</f>
        <v>UP1P</v>
      </c>
      <c r="J6690" s="329" t="str">
        <f ca="1">IFERROR(VLOOKUP(ROWS($J$2:J6690),$A$2:$B$7000,2,0),"")</f>
        <v>LBP-10R90</v>
      </c>
    </row>
    <row r="6691" spans="1:10">
      <c r="A6691" s="330">
        <f ca="1">IF(ISNUMBER(SEARCH($L$2,[1]Database!$A6691)),MAX($A$1:A6690)+1,0)</f>
        <v>6686</v>
      </c>
      <c r="B6691" s="625" t="str">
        <f>[1]Database!$A6691</f>
        <v>LBP-1.5</v>
      </c>
      <c r="J6691" s="329" t="str">
        <f ca="1">IFERROR(VLOOKUP(ROWS($J$2:J6691),$A$2:$B$7000,2,0),"")</f>
        <v>LBP-1.5R90</v>
      </c>
    </row>
    <row r="6692" spans="1:10">
      <c r="A6692" s="330">
        <f ca="1">IF(ISNUMBER(SEARCH($L$2,[1]Database!$A6692)),MAX($A$1:A6691)+1,0)</f>
        <v>6687</v>
      </c>
      <c r="B6692" s="625" t="str">
        <f>[1]Database!$A6692</f>
        <v>LBP-6R90</v>
      </c>
      <c r="J6692" s="329" t="str">
        <f ca="1">IFERROR(VLOOKUP(ROWS($J$2:J6692),$A$2:$B$7000,2,0),"")</f>
        <v>MW-10FT</v>
      </c>
    </row>
    <row r="6693" spans="1:10">
      <c r="A6693" s="330">
        <f ca="1">IF(ISNUMBER(SEARCH($L$2,[1]Database!$A6693)),MAX($A$1:A6692)+1,0)</f>
        <v>6688</v>
      </c>
      <c r="B6693" s="625" t="str">
        <f>[1]Database!$A6693</f>
        <v>LBP-4R90</v>
      </c>
      <c r="J6693" s="329" t="str">
        <f ca="1">IFERROR(VLOOKUP(ROWS($J$2:J6693),$A$2:$B$7000,2,0),"")</f>
        <v>FAN-10</v>
      </c>
    </row>
    <row r="6694" spans="1:10">
      <c r="A6694" s="330">
        <f ca="1">IF(ISNUMBER(SEARCH($L$2,[1]Database!$A6694)),MAX($A$1:A6693)+1,0)</f>
        <v>6689</v>
      </c>
      <c r="B6694" s="625" t="str">
        <f>[1]Database!$A6694</f>
        <v>LBP-10R90</v>
      </c>
      <c r="J6694" s="329" t="str">
        <f ca="1">IFERROR(VLOOKUP(ROWS($J$2:J6694),$A$2:$B$7000,2,0),"")</f>
        <v>UPS-1000R-8</v>
      </c>
    </row>
    <row r="6695" spans="1:10">
      <c r="A6695" s="330">
        <f ca="1">IF(ISNUMBER(SEARCH($L$2,[1]Database!$A6695)),MAX($A$1:A6694)+1,0)</f>
        <v>6690</v>
      </c>
      <c r="B6695" s="625" t="str">
        <f>[1]Database!$A6695</f>
        <v>LBP-1.5R90</v>
      </c>
      <c r="J6695" s="329" t="str">
        <f ca="1">IFERROR(VLOOKUP(ROWS($J$2:J6695),$A$2:$B$7000,2,0),"")</f>
        <v>HG</v>
      </c>
    </row>
    <row r="6696" spans="1:10">
      <c r="A6696" s="330">
        <f ca="1">IF(ISNUMBER(SEARCH($L$2,[1]Database!$A6696)),MAX($A$1:A6695)+1,0)</f>
        <v>6691</v>
      </c>
      <c r="B6696" s="625" t="str">
        <f>[1]Database!$A6696</f>
        <v>MW-10FT</v>
      </c>
      <c r="J6696" s="329" t="str">
        <f ca="1">IFERROR(VLOOKUP(ROWS($J$2:J6696),$A$2:$B$7000,2,0),"")</f>
        <v>HM</v>
      </c>
    </row>
    <row r="6697" spans="1:10">
      <c r="A6697" s="330">
        <f ca="1">IF(ISNUMBER(SEARCH($L$2,[1]Database!$A6697)),MAX($A$1:A6696)+1,0)</f>
        <v>6692</v>
      </c>
      <c r="B6697" s="625" t="str">
        <f>[1]Database!$A6697</f>
        <v>FAN-10</v>
      </c>
      <c r="J6697" s="329" t="str">
        <f ca="1">IFERROR(VLOOKUP(ROWS($J$2:J6697),$A$2:$B$7000,2,0),"")</f>
        <v>SW</v>
      </c>
    </row>
    <row r="6698" spans="1:10">
      <c r="A6698" s="330">
        <f ca="1">IF(ISNUMBER(SEARCH($L$2,[1]Database!$A6698)),MAX($A$1:A6697)+1,0)</f>
        <v>6693</v>
      </c>
      <c r="B6698" s="625" t="str">
        <f>[1]Database!$A6698</f>
        <v>UPS-1000R-8</v>
      </c>
      <c r="J6698" s="329" t="str">
        <f ca="1">IFERROR(VLOOKUP(ROWS($J$2:J6698),$A$2:$B$7000,2,0),"")</f>
        <v>HP-6MM</v>
      </c>
    </row>
    <row r="6699" spans="1:10">
      <c r="A6699" s="330">
        <f ca="1">IF(ISNUMBER(SEARCH($L$2,[1]Database!$A6699)),MAX($A$1:A6698)+1,0)</f>
        <v>6694</v>
      </c>
      <c r="B6699" s="625" t="str">
        <f>[1]Database!$A6699</f>
        <v>HG</v>
      </c>
      <c r="J6699" s="329" t="str">
        <f ca="1">IFERROR(VLOOKUP(ROWS($J$2:J6699),$A$2:$B$7000,2,0),"")</f>
        <v>ST3MP</v>
      </c>
    </row>
    <row r="6700" spans="1:10">
      <c r="A6700" s="330">
        <f ca="1">IF(ISNUMBER(SEARCH($L$2,[1]Database!$A6700)),MAX($A$1:A6699)+1,0)</f>
        <v>6695</v>
      </c>
      <c r="B6700" s="625" t="str">
        <f>[1]Database!$A6700</f>
        <v>HM</v>
      </c>
      <c r="J6700" s="329" t="str">
        <f ca="1">IFERROR(VLOOKUP(ROWS($J$2:J6700),$A$2:$B$7000,2,0),"")</f>
        <v>ST1MP</v>
      </c>
    </row>
    <row r="6701" spans="1:10">
      <c r="A6701" s="330">
        <f ca="1">IF(ISNUMBER(SEARCH($L$2,[1]Database!$A6701)),MAX($A$1:A6700)+1,0)</f>
        <v>6696</v>
      </c>
      <c r="B6701" s="625" t="str">
        <f>[1]Database!$A6701</f>
        <v>SW</v>
      </c>
      <c r="J6701" s="329" t="str">
        <f ca="1">IFERROR(VLOOKUP(ROWS($J$2:J6701),$A$2:$B$7000,2,0),"")</f>
        <v>HP-24</v>
      </c>
    </row>
    <row r="6702" spans="1:10">
      <c r="A6702" s="330">
        <f ca="1">IF(ISNUMBER(SEARCH($L$2,[1]Database!$A6702)),MAX($A$1:A6701)+1,0)</f>
        <v>6697</v>
      </c>
      <c r="B6702" s="625" t="str">
        <f>[1]Database!$A6702</f>
        <v>HP-6MM</v>
      </c>
      <c r="J6702" s="329" t="str">
        <f ca="1">IFERROR(VLOOKUP(ROWS($J$2:J6702),$A$2:$B$7000,2,0),"")</f>
        <v>HPQ</v>
      </c>
    </row>
    <row r="6703" spans="1:10">
      <c r="A6703" s="330">
        <f ca="1">IF(ISNUMBER(SEARCH($L$2,[1]Database!$A6703)),MAX($A$1:A6702)+1,0)</f>
        <v>6698</v>
      </c>
      <c r="B6703" s="625" t="str">
        <f>[1]Database!$A6703</f>
        <v>ST3MP</v>
      </c>
      <c r="J6703" s="329" t="str">
        <f ca="1">IFERROR(VLOOKUP(ROWS($J$2:J6703),$A$2:$B$7000,2,0),"")</f>
        <v>HS</v>
      </c>
    </row>
    <row r="6704" spans="1:10">
      <c r="A6704" s="330">
        <f ca="1">IF(ISNUMBER(SEARCH($L$2,[1]Database!$A6704)),MAX($A$1:A6703)+1,0)</f>
        <v>6699</v>
      </c>
      <c r="B6704" s="625" t="str">
        <f>[1]Database!$A6704</f>
        <v>ST1MP</v>
      </c>
      <c r="J6704" s="329" t="str">
        <f ca="1">IFERROR(VLOOKUP(ROWS($J$2:J6704),$A$2:$B$7000,2,0),"")</f>
        <v>HSK</v>
      </c>
    </row>
    <row r="6705" spans="1:10">
      <c r="A6705" s="330">
        <f ca="1">IF(ISNUMBER(SEARCH($L$2,[1]Database!$A6705)),MAX($A$1:A6704)+1,0)</f>
        <v>6700</v>
      </c>
      <c r="B6705" s="625" t="str">
        <f>[1]Database!$A6705</f>
        <v>HP-24</v>
      </c>
      <c r="J6705" s="329" t="str">
        <f ca="1">IFERROR(VLOOKUP(ROWS($J$2:J6705),$A$2:$B$7000,2,0),"")</f>
        <v>HW100</v>
      </c>
    </row>
    <row r="6706" spans="1:10">
      <c r="A6706" s="330">
        <f ca="1">IF(ISNUMBER(SEARCH($L$2,[1]Database!$A6706)),MAX($A$1:A6705)+1,0)</f>
        <v>6701</v>
      </c>
      <c r="B6706" s="625" t="str">
        <f>[1]Database!$A6706</f>
        <v>HPQ</v>
      </c>
      <c r="J6706" s="329" t="str">
        <f ca="1">IFERROR(VLOOKUP(ROWS($J$2:J6706),$A$2:$B$7000,2,0),"")</f>
        <v>HP</v>
      </c>
    </row>
    <row r="6707" spans="1:10">
      <c r="A6707" s="330">
        <f ca="1">IF(ISNUMBER(SEARCH($L$2,[1]Database!$A6707)),MAX($A$1:A6706)+1,0)</f>
        <v>6702</v>
      </c>
      <c r="B6707" s="625" t="str">
        <f>[1]Database!$A6707</f>
        <v>HS</v>
      </c>
      <c r="J6707" s="329" t="str">
        <f ca="1">IFERROR(VLOOKUP(ROWS($J$2:J6707),$A$2:$B$7000,2,0),"")</f>
        <v>UPS-1000R-IP</v>
      </c>
    </row>
    <row r="6708" spans="1:10">
      <c r="A6708" s="330">
        <f ca="1">IF(ISNUMBER(SEARCH($L$2,[1]Database!$A6708)),MAX($A$1:A6707)+1,0)</f>
        <v>6703</v>
      </c>
      <c r="B6708" s="625" t="str">
        <f>[1]Database!$A6708</f>
        <v>HSK</v>
      </c>
      <c r="J6708" s="329" t="str">
        <f ca="1">IFERROR(VLOOKUP(ROWS($J$2:J6708),$A$2:$B$7000,2,0),"")</f>
        <v>UPS-1000R</v>
      </c>
    </row>
    <row r="6709" spans="1:10">
      <c r="A6709" s="330">
        <f ca="1">IF(ISNUMBER(SEARCH($L$2,[1]Database!$A6709)),MAX($A$1:A6708)+1,0)</f>
        <v>6704</v>
      </c>
      <c r="B6709" s="625" t="str">
        <f>[1]Database!$A6709</f>
        <v>HW100</v>
      </c>
      <c r="J6709" s="329" t="str">
        <f ca="1">IFERROR(VLOOKUP(ROWS($J$2:J6709),$A$2:$B$7000,2,0),"")</f>
        <v>UPS-1000R-8IP</v>
      </c>
    </row>
    <row r="6710" spans="1:10">
      <c r="A6710" s="330">
        <f ca="1">IF(ISNUMBER(SEARCH($L$2,[1]Database!$A6710)),MAX($A$1:A6709)+1,0)</f>
        <v>6705</v>
      </c>
      <c r="B6710" s="625" t="str">
        <f>[1]Database!$A6710</f>
        <v>HP</v>
      </c>
      <c r="J6710" s="329" t="str">
        <f ca="1">IFERROR(VLOOKUP(ROWS($J$2:J6710),$A$2:$B$7000,2,0),"")</f>
        <v>IEC-6X100</v>
      </c>
    </row>
    <row r="6711" spans="1:10">
      <c r="A6711" s="330">
        <f ca="1">IF(ISNUMBER(SEARCH($L$2,[1]Database!$A6711)),MAX($A$1:A6710)+1,0)</f>
        <v>6706</v>
      </c>
      <c r="B6711" s="625" t="str">
        <f>[1]Database!$A6711</f>
        <v>UPS-1000R-IP</v>
      </c>
      <c r="J6711" s="329" t="str">
        <f ca="1">IFERROR(VLOOKUP(ROWS($J$2:J6711),$A$2:$B$7000,2,0),"")</f>
        <v>IEC-48X100</v>
      </c>
    </row>
    <row r="6712" spans="1:10">
      <c r="A6712" s="330">
        <f ca="1">IF(ISNUMBER(SEARCH($L$2,[1]Database!$A6712)),MAX($A$1:A6711)+1,0)</f>
        <v>6707</v>
      </c>
      <c r="B6712" s="625" t="str">
        <f>[1]Database!$A6712</f>
        <v>UPS-1000R</v>
      </c>
      <c r="J6712" s="329" t="str">
        <f ca="1">IFERROR(VLOOKUP(ROWS($J$2:J6712),$A$2:$B$7000,2,0),"")</f>
        <v>IEC-36X100</v>
      </c>
    </row>
    <row r="6713" spans="1:10">
      <c r="A6713" s="330">
        <f ca="1">IF(ISNUMBER(SEARCH($L$2,[1]Database!$A6713)),MAX($A$1:A6712)+1,0)</f>
        <v>6708</v>
      </c>
      <c r="B6713" s="625" t="str">
        <f>[1]Database!$A6713</f>
        <v>UPS-1000R-8IP</v>
      </c>
      <c r="J6713" s="329" t="str">
        <f ca="1">IFERROR(VLOOKUP(ROWS($J$2:J6713),$A$2:$B$7000,2,0),"")</f>
        <v>IEC-24X100</v>
      </c>
    </row>
    <row r="6714" spans="1:10">
      <c r="A6714" s="330">
        <f ca="1">IF(ISNUMBER(SEARCH($L$2,[1]Database!$A6714)),MAX($A$1:A6713)+1,0)</f>
        <v>6709</v>
      </c>
      <c r="B6714" s="625" t="str">
        <f>[1]Database!$A6714</f>
        <v>IEC-6X100</v>
      </c>
      <c r="J6714" s="329" t="str">
        <f ca="1">IFERROR(VLOOKUP(ROWS($J$2:J6714),$A$2:$B$7000,2,0),"")</f>
        <v>IEC-18X100</v>
      </c>
    </row>
    <row r="6715" spans="1:10">
      <c r="A6715" s="330">
        <f ca="1">IF(ISNUMBER(SEARCH($L$2,[1]Database!$A6715)),MAX($A$1:A6714)+1,0)</f>
        <v>6710</v>
      </c>
      <c r="B6715" s="625" t="str">
        <f>[1]Database!$A6715</f>
        <v>IEC-48X100</v>
      </c>
      <c r="J6715" s="329" t="str">
        <f ca="1">IFERROR(VLOOKUP(ROWS($J$2:J6715),$A$2:$B$7000,2,0),"")</f>
        <v>IEC-12X100</v>
      </c>
    </row>
    <row r="6716" spans="1:10">
      <c r="A6716" s="330">
        <f ca="1">IF(ISNUMBER(SEARCH($L$2,[1]Database!$A6716)),MAX($A$1:A6715)+1,0)</f>
        <v>6711</v>
      </c>
      <c r="B6716" s="625" t="str">
        <f>[1]Database!$A6716</f>
        <v>IEC-36X100</v>
      </c>
      <c r="J6716" s="329" t="str">
        <f ca="1">IFERROR(VLOOKUP(ROWS($J$2:J6716),$A$2:$B$7000,2,0),"")</f>
        <v>MW-10FT-FC</v>
      </c>
    </row>
    <row r="6717" spans="1:10">
      <c r="A6717" s="330">
        <f ca="1">IF(ISNUMBER(SEARCH($L$2,[1]Database!$A6717)),MAX($A$1:A6716)+1,0)</f>
        <v>6712</v>
      </c>
      <c r="B6717" s="625" t="str">
        <f>[1]Database!$A6717</f>
        <v>IEC-24X100</v>
      </c>
      <c r="J6717" s="329" t="str">
        <f ca="1">IFERROR(VLOOKUP(ROWS($J$2:J6717),$A$2:$B$7000,2,0),"")</f>
        <v>ERK-10FT-FC</v>
      </c>
    </row>
    <row r="6718" spans="1:10">
      <c r="A6718" s="330">
        <f ca="1">IF(ISNUMBER(SEARCH($L$2,[1]Database!$A6718)),MAX($A$1:A6717)+1,0)</f>
        <v>6713</v>
      </c>
      <c r="B6718" s="625" t="str">
        <f>[1]Database!$A6718</f>
        <v>IEC-18X100</v>
      </c>
      <c r="J6718" s="329" t="str">
        <f ca="1">IFERROR(VLOOKUP(ROWS($J$2:J6718),$A$2:$B$7000,2,0),"")</f>
        <v>EFB10S</v>
      </c>
    </row>
    <row r="6719" spans="1:10">
      <c r="A6719" s="330">
        <f ca="1">IF(ISNUMBER(SEARCH($L$2,[1]Database!$A6719)),MAX($A$1:A6718)+1,0)</f>
        <v>6714</v>
      </c>
      <c r="B6719" s="625" t="str">
        <f>[1]Database!$A6719</f>
        <v>IEC-12X100</v>
      </c>
      <c r="J6719" s="329" t="str">
        <f ca="1">IFERROR(VLOOKUP(ROWS($J$2:J6719),$A$2:$B$7000,2,0),"")</f>
        <v>TS1022</v>
      </c>
    </row>
    <row r="6720" spans="1:10">
      <c r="A6720" s="330">
        <f ca="1">IF(ISNUMBER(SEARCH($L$2,[1]Database!$A6720)),MAX($A$1:A6719)+1,0)</f>
        <v>6715</v>
      </c>
      <c r="B6720" s="625" t="str">
        <f>[1]Database!$A6720</f>
        <v>MW-10FT-FC</v>
      </c>
      <c r="J6720" s="329" t="str">
        <f ca="1">IFERROR(VLOOKUP(ROWS($J$2:J6720),$A$2:$B$7000,2,0),"")</f>
        <v>RSH4S10-LCD</v>
      </c>
    </row>
    <row r="6721" spans="1:10">
      <c r="A6721" s="330">
        <f ca="1">IF(ISNUMBER(SEARCH($L$2,[1]Database!$A6721)),MAX($A$1:A6720)+1,0)</f>
        <v>6716</v>
      </c>
      <c r="B6721" s="625" t="str">
        <f>[1]Database!$A6721</f>
        <v>ERK-10FT-FC</v>
      </c>
      <c r="J6721" s="329" t="str">
        <f ca="1">IFERROR(VLOOKUP(ROWS($J$2:J6721),$A$2:$B$7000,2,0),"")</f>
        <v>RSH4A10-LCD</v>
      </c>
    </row>
    <row r="6722" spans="1:10">
      <c r="A6722" s="330">
        <f ca="1">IF(ISNUMBER(SEARCH($L$2,[1]Database!$A6722)),MAX($A$1:A6721)+1,0)</f>
        <v>6717</v>
      </c>
      <c r="B6722" s="625" t="str">
        <f>[1]Database!$A6722</f>
        <v>EFB10S</v>
      </c>
      <c r="J6722" s="329" t="str">
        <f ca="1">IFERROR(VLOOKUP(ROWS($J$2:J6722),$A$2:$B$7000,2,0),"")</f>
        <v>LBP-4A</v>
      </c>
    </row>
    <row r="6723" spans="1:10">
      <c r="A6723" s="330">
        <f ca="1">IF(ISNUMBER(SEARCH($L$2,[1]Database!$A6723)),MAX($A$1:A6722)+1,0)</f>
        <v>6718</v>
      </c>
      <c r="B6723" s="625" t="str">
        <f>[1]Database!$A6723</f>
        <v>TS1022</v>
      </c>
      <c r="J6723" s="329" t="str">
        <f ca="1">IFERROR(VLOOKUP(ROWS($J$2:J6723),$A$2:$B$7000,2,0),"")</f>
        <v>LBP-2A</v>
      </c>
    </row>
    <row r="6724" spans="1:10">
      <c r="A6724" s="330">
        <f ca="1">IF(ISNUMBER(SEARCH($L$2,[1]Database!$A6724)),MAX($A$1:A6723)+1,0)</f>
        <v>6719</v>
      </c>
      <c r="B6724" s="625" t="str">
        <f>[1]Database!$A6724</f>
        <v>RSH4S10-LCD</v>
      </c>
      <c r="J6724" s="329" t="str">
        <f ca="1">IFERROR(VLOOKUP(ROWS($J$2:J6724),$A$2:$B$7000,2,0),"")</f>
        <v>LBP-6A</v>
      </c>
    </row>
    <row r="6725" spans="1:10">
      <c r="A6725" s="330">
        <f ca="1">IF(ISNUMBER(SEARCH($L$2,[1]Database!$A6725)),MAX($A$1:A6724)+1,0)</f>
        <v>6720</v>
      </c>
      <c r="B6725" s="625" t="str">
        <f>[1]Database!$A6725</f>
        <v>RSH4A10-LCD</v>
      </c>
      <c r="J6725" s="329" t="str">
        <f ca="1">IFERROR(VLOOKUP(ROWS($J$2:J6725),$A$2:$B$7000,2,0),"")</f>
        <v>LBP-1R</v>
      </c>
    </row>
    <row r="6726" spans="1:10">
      <c r="A6726" s="330">
        <f ca="1">IF(ISNUMBER(SEARCH($L$2,[1]Database!$A6726)),MAX($A$1:A6725)+1,0)</f>
        <v>6721</v>
      </c>
      <c r="B6726" s="625" t="str">
        <f>[1]Database!$A6726</f>
        <v>LBP-4A</v>
      </c>
      <c r="J6726" s="329" t="str">
        <f ca="1">IFERROR(VLOOKUP(ROWS($J$2:J6726),$A$2:$B$7000,2,0),"")</f>
        <v>LBP-1S</v>
      </c>
    </row>
    <row r="6727" spans="1:10">
      <c r="A6727" s="330">
        <f ca="1">IF(ISNUMBER(SEARCH($L$2,[1]Database!$A6727)),MAX($A$1:A6726)+1,0)</f>
        <v>6722</v>
      </c>
      <c r="B6727" s="625" t="str">
        <f>[1]Database!$A6727</f>
        <v>LBP-2A</v>
      </c>
      <c r="J6727" s="329" t="str">
        <f ca="1">IFERROR(VLOOKUP(ROWS($J$2:J6727),$A$2:$B$7000,2,0),"")</f>
        <v>LBP-1A</v>
      </c>
    </row>
    <row r="6728" spans="1:10">
      <c r="A6728" s="330">
        <f ca="1">IF(ISNUMBER(SEARCH($L$2,[1]Database!$A6728)),MAX($A$1:A6727)+1,0)</f>
        <v>6723</v>
      </c>
      <c r="B6728" s="625" t="str">
        <f>[1]Database!$A6728</f>
        <v>LBP-6A</v>
      </c>
      <c r="J6728" s="329" t="str">
        <f ca="1">IFERROR(VLOOKUP(ROWS($J$2:J6728),$A$2:$B$7000,2,0),"")</f>
        <v>LBP-1R4</v>
      </c>
    </row>
    <row r="6729" spans="1:10">
      <c r="A6729" s="330">
        <f ca="1">IF(ISNUMBER(SEARCH($L$2,[1]Database!$A6729)),MAX($A$1:A6728)+1,0)</f>
        <v>6724</v>
      </c>
      <c r="B6729" s="625" t="str">
        <f>[1]Database!$A6729</f>
        <v>LBP-1R</v>
      </c>
      <c r="J6729" s="329" t="str">
        <f ca="1">IFERROR(VLOOKUP(ROWS($J$2:J6729),$A$2:$B$7000,2,0),"")</f>
        <v>PD-1020C-NS</v>
      </c>
    </row>
    <row r="6730" spans="1:10">
      <c r="A6730" s="330">
        <f ca="1">IF(ISNUMBER(SEARCH($L$2,[1]Database!$A6730)),MAX($A$1:A6729)+1,0)</f>
        <v>6725</v>
      </c>
      <c r="B6730" s="625" t="str">
        <f>[1]Database!$A6730</f>
        <v>LBP-1S</v>
      </c>
      <c r="J6730" s="329" t="str">
        <f ca="1">IFERROR(VLOOKUP(ROWS($J$2:J6730),$A$2:$B$7000,2,0),"")</f>
        <v>PD-1015C-NS</v>
      </c>
    </row>
    <row r="6731" spans="1:10">
      <c r="A6731" s="330">
        <f ca="1">IF(ISNUMBER(SEARCH($L$2,[1]Database!$A6731)),MAX($A$1:A6730)+1,0)</f>
        <v>6726</v>
      </c>
      <c r="B6731" s="625" t="str">
        <f>[1]Database!$A6731</f>
        <v>LBP-1A</v>
      </c>
      <c r="J6731" s="329" t="str">
        <f ca="1">IFERROR(VLOOKUP(ROWS($J$2:J6731),$A$2:$B$7000,2,0),"")</f>
        <v>PD-1015C</v>
      </c>
    </row>
    <row r="6732" spans="1:10">
      <c r="A6732" s="330">
        <f ca="1">IF(ISNUMBER(SEARCH($L$2,[1]Database!$A6732)),MAX($A$1:A6731)+1,0)</f>
        <v>6727</v>
      </c>
      <c r="B6732" s="625" t="str">
        <f>[1]Database!$A6732</f>
        <v>LBP-1R4</v>
      </c>
      <c r="J6732" s="329" t="str">
        <f ca="1">IFERROR(VLOOKUP(ROWS($J$2:J6732),$A$2:$B$7000,2,0),"")</f>
        <v>PD-1020J-IG</v>
      </c>
    </row>
    <row r="6733" spans="1:10">
      <c r="A6733" s="330">
        <f ca="1">IF(ISNUMBER(SEARCH($L$2,[1]Database!$A6733)),MAX($A$1:A6732)+1,0)</f>
        <v>6728</v>
      </c>
      <c r="B6733" s="625" t="str">
        <f>[1]Database!$A6733</f>
        <v>PD-1020C-NS</v>
      </c>
      <c r="J6733" s="329" t="str">
        <f ca="1">IFERROR(VLOOKUP(ROWS($J$2:J6733),$A$2:$B$7000,2,0),"")</f>
        <v>PDT-1015C-RN</v>
      </c>
    </row>
    <row r="6734" spans="1:10">
      <c r="A6734" s="330">
        <f ca="1">IF(ISNUMBER(SEARCH($L$2,[1]Database!$A6734)),MAX($A$1:A6733)+1,0)</f>
        <v>6729</v>
      </c>
      <c r="B6734" s="625" t="str">
        <f>[1]Database!$A6734</f>
        <v>PD-1015C-NS</v>
      </c>
      <c r="J6734" s="329" t="str">
        <f ca="1">IFERROR(VLOOKUP(ROWS($J$2:J6734),$A$2:$B$7000,2,0),"")</f>
        <v>PDT-1015C-M-NS</v>
      </c>
    </row>
    <row r="6735" spans="1:10">
      <c r="A6735" s="330">
        <f ca="1">IF(ISNUMBER(SEARCH($L$2,[1]Database!$A6735)),MAX($A$1:A6734)+1,0)</f>
        <v>6730</v>
      </c>
      <c r="B6735" s="625" t="str">
        <f>[1]Database!$A6735</f>
        <v>PD-1015C</v>
      </c>
      <c r="J6735" s="329" t="str">
        <f ca="1">IFERROR(VLOOKUP(ROWS($J$2:J6735),$A$2:$B$7000,2,0),"")</f>
        <v>GUARD-10</v>
      </c>
    </row>
    <row r="6736" spans="1:10">
      <c r="A6736" s="330">
        <f ca="1">IF(ISNUMBER(SEARCH($L$2,[1]Database!$A6736)),MAX($A$1:A6735)+1,0)</f>
        <v>6731</v>
      </c>
      <c r="B6736" s="625" t="str">
        <f>[1]Database!$A6736</f>
        <v>PD-1020J-IG</v>
      </c>
      <c r="J6736" s="329" t="str">
        <f ca="1">IFERROR(VLOOKUP(ROWS($J$2:J6736),$A$2:$B$7000,2,0),"")</f>
        <v>1/4X4</v>
      </c>
    </row>
    <row r="6737" spans="1:10">
      <c r="A6737" s="330">
        <f ca="1">IF(ISNUMBER(SEARCH($L$2,[1]Database!$A6737)),MAX($A$1:A6736)+1,0)</f>
        <v>6732</v>
      </c>
      <c r="B6737" s="625" t="str">
        <f>[1]Database!$A6737</f>
        <v>PDT-1015C-RN</v>
      </c>
      <c r="J6737" s="329" t="str">
        <f ca="1">IFERROR(VLOOKUP(ROWS($J$2:J6737),$A$2:$B$7000,2,0),"")</f>
        <v>1/4X2</v>
      </c>
    </row>
    <row r="6738" spans="1:10">
      <c r="A6738" s="330">
        <f ca="1">IF(ISNUMBER(SEARCH($L$2,[1]Database!$A6738)),MAX($A$1:A6737)+1,0)</f>
        <v>6733</v>
      </c>
      <c r="B6738" s="625" t="str">
        <f>[1]Database!$A6738</f>
        <v>PDT-1015C-M-NS</v>
      </c>
      <c r="J6738" s="329" t="str">
        <f ca="1">IFERROR(VLOOKUP(ROWS($J$2:J6738),$A$2:$B$7000,2,0),"")</f>
        <v>EB1/3</v>
      </c>
    </row>
    <row r="6739" spans="1:10">
      <c r="A6739" s="330">
        <f ca="1">IF(ISNUMBER(SEARCH($L$2,[1]Database!$A6739)),MAX($A$1:A6738)+1,0)</f>
        <v>6734</v>
      </c>
      <c r="B6739" s="625" t="str">
        <f>[1]Database!$A6739</f>
        <v>GUARD-10</v>
      </c>
      <c r="J6739" s="329" t="str">
        <f ca="1">IFERROR(VLOOKUP(ROWS($J$2:J6739),$A$2:$B$7000,2,0),"")</f>
        <v>BL1/3</v>
      </c>
    </row>
    <row r="6740" spans="1:10">
      <c r="A6740" s="330">
        <f ca="1">IF(ISNUMBER(SEARCH($L$2,[1]Database!$A6740)),MAX($A$1:A6739)+1,0)</f>
        <v>6735</v>
      </c>
      <c r="B6740" s="625" t="str">
        <f>[1]Database!$A6740</f>
        <v>1/4X4</v>
      </c>
      <c r="J6740" s="329" t="str">
        <f ca="1">IFERROR(VLOOKUP(ROWS($J$2:J6740),$A$2:$B$7000,2,0),"")</f>
        <v>EB1/2</v>
      </c>
    </row>
    <row r="6741" spans="1:10">
      <c r="A6741" s="330">
        <f ca="1">IF(ISNUMBER(SEARCH($L$2,[1]Database!$A6741)),MAX($A$1:A6740)+1,0)</f>
        <v>6736</v>
      </c>
      <c r="B6741" s="625" t="str">
        <f>[1]Database!$A6741</f>
        <v>1/4X2</v>
      </c>
      <c r="J6741" s="329" t="str">
        <f ca="1">IFERROR(VLOOKUP(ROWS($J$2:J6741),$A$2:$B$7000,2,0),"")</f>
        <v>BL1/2</v>
      </c>
    </row>
    <row r="6742" spans="1:10">
      <c r="A6742" s="330">
        <f ca="1">IF(ISNUMBER(SEARCH($L$2,[1]Database!$A6742)),MAX($A$1:A6741)+1,0)</f>
        <v>6737</v>
      </c>
      <c r="B6742" s="625" t="str">
        <f>[1]Database!$A6742</f>
        <v>EB1/3</v>
      </c>
      <c r="J6742" s="329" t="str">
        <f ca="1">IFERROR(VLOOKUP(ROWS($J$2:J6742),$A$2:$B$7000,2,0),"")</f>
        <v>575CHA</v>
      </c>
    </row>
    <row r="6743" spans="1:10">
      <c r="A6743" s="330">
        <f ca="1">IF(ISNUMBER(SEARCH($L$2,[1]Database!$A6743)),MAX($A$1:A6742)+1,0)</f>
        <v>6738</v>
      </c>
      <c r="B6743" s="625" t="str">
        <f>[1]Database!$A6743</f>
        <v>BL1/3</v>
      </c>
      <c r="J6743" s="329" t="str">
        <f ca="1">IFERROR(VLOOKUP(ROWS($J$2:J6743),$A$2:$B$7000,2,0),"")</f>
        <v>68REC</v>
      </c>
    </row>
    <row r="6744" spans="1:10">
      <c r="A6744" s="330">
        <f ca="1">IF(ISNUMBER(SEARCH($L$2,[1]Database!$A6744)),MAX($A$1:A6743)+1,0)</f>
        <v>6739</v>
      </c>
      <c r="B6744" s="625" t="str">
        <f>[1]Database!$A6744</f>
        <v>EB1/2</v>
      </c>
      <c r="J6744" s="329" t="str">
        <f ca="1">IFERROR(VLOOKUP(ROWS($J$2:J6744),$A$2:$B$7000,2,0),"")</f>
        <v>1/2BNC5</v>
      </c>
    </row>
    <row r="6745" spans="1:10">
      <c r="A6745" s="330">
        <f ca="1">IF(ISNUMBER(SEARCH($L$2,[1]Database!$A6745)),MAX($A$1:A6744)+1,0)</f>
        <v>6740</v>
      </c>
      <c r="B6745" s="625" t="str">
        <f>[1]Database!$A6745</f>
        <v>BL1/2</v>
      </c>
      <c r="J6745" s="329" t="str">
        <f ca="1">IFERROR(VLOOKUP(ROWS($J$2:J6745),$A$2:$B$7000,2,0),"")</f>
        <v>1/2BNC3</v>
      </c>
    </row>
    <row r="6746" spans="1:10">
      <c r="A6746" s="330">
        <f ca="1">IF(ISNUMBER(SEARCH($L$2,[1]Database!$A6746)),MAX($A$1:A6745)+1,0)</f>
        <v>6741</v>
      </c>
      <c r="B6746" s="625" t="str">
        <f>[1]Database!$A6746</f>
        <v>575CHA</v>
      </c>
      <c r="J6746" s="329" t="str">
        <f ca="1">IFERROR(VLOOKUP(ROWS($J$2:J6746),$A$2:$B$7000,2,0),"")</f>
        <v>1/2BNC2</v>
      </c>
    </row>
    <row r="6747" spans="1:10">
      <c r="A6747" s="330">
        <f ca="1">IF(ISNUMBER(SEARCH($L$2,[1]Database!$A6747)),MAX($A$1:A6746)+1,0)</f>
        <v>6742</v>
      </c>
      <c r="B6747" s="625" t="str">
        <f>[1]Database!$A6747</f>
        <v>68REC</v>
      </c>
      <c r="J6747" s="329" t="str">
        <f ca="1">IFERROR(VLOOKUP(ROWS($J$2:J6747),$A$2:$B$7000,2,0),"")</f>
        <v>1/2BNC1</v>
      </c>
    </row>
    <row r="6748" spans="1:10">
      <c r="A6748" s="330">
        <f ca="1">IF(ISNUMBER(SEARCH($L$2,[1]Database!$A6748)),MAX($A$1:A6747)+1,0)</f>
        <v>6743</v>
      </c>
      <c r="B6748" s="625" t="str">
        <f>[1]Database!$A6748</f>
        <v>1/2BNC5</v>
      </c>
      <c r="J6748" s="329" t="str">
        <f ca="1">IFERROR(VLOOKUP(ROWS($J$2:J6748),$A$2:$B$7000,2,0),"")</f>
        <v>1/2BNC4</v>
      </c>
    </row>
    <row r="6749" spans="1:10">
      <c r="A6749" s="330">
        <f ca="1">IF(ISNUMBER(SEARCH($L$2,[1]Database!$A6749)),MAX($A$1:A6748)+1,0)</f>
        <v>6744</v>
      </c>
      <c r="B6749" s="625" t="str">
        <f>[1]Database!$A6749</f>
        <v>1/2BNC3</v>
      </c>
      <c r="J6749" s="329" t="str">
        <f ca="1">IFERROR(VLOOKUP(ROWS($J$2:J6749),$A$2:$B$7000,2,0),"")</f>
        <v>5PTHA</v>
      </c>
    </row>
    <row r="6750" spans="1:10">
      <c r="A6750" s="330">
        <f ca="1">IF(ISNUMBER(SEARCH($L$2,[1]Database!$A6750)),MAX($A$1:A6749)+1,0)</f>
        <v>6745</v>
      </c>
      <c r="B6750" s="625" t="str">
        <f>[1]Database!$A6750</f>
        <v>1/2BNC2</v>
      </c>
      <c r="J6750" s="329" t="str">
        <f ca="1">IFERROR(VLOOKUP(ROWS($J$2:J6750),$A$2:$B$7000,2,0),"")</f>
        <v>5BLH</v>
      </c>
    </row>
    <row r="6751" spans="1:10">
      <c r="A6751" s="330">
        <f ca="1">IF(ISNUMBER(SEARCH($L$2,[1]Database!$A6751)),MAX($A$1:A6750)+1,0)</f>
        <v>6746</v>
      </c>
      <c r="B6751" s="625" t="str">
        <f>[1]Database!$A6751</f>
        <v>1/2BNC1</v>
      </c>
      <c r="J6751" s="329" t="str">
        <f ca="1">IFERROR(VLOOKUP(ROWS($J$2:J6751),$A$2:$B$7000,2,0),"")</f>
        <v>68MAAP</v>
      </c>
    </row>
    <row r="6752" spans="1:10">
      <c r="A6752" s="330">
        <f ca="1">IF(ISNUMBER(SEARCH($L$2,[1]Database!$A6752)),MAX($A$1:A6751)+1,0)</f>
        <v>6747</v>
      </c>
      <c r="B6752" s="625" t="str">
        <f>[1]Database!$A6752</f>
        <v>1/2BNC4</v>
      </c>
      <c r="J6752" s="329" t="str">
        <f ca="1">IFERROR(VLOOKUP(ROWS($J$2:J6752),$A$2:$B$7000,2,0),"")</f>
        <v>68B</v>
      </c>
    </row>
    <row r="6753" spans="1:10">
      <c r="A6753" s="330">
        <f ca="1">IF(ISNUMBER(SEARCH($L$2,[1]Database!$A6753)),MAX($A$1:A6752)+1,0)</f>
        <v>6748</v>
      </c>
      <c r="B6753" s="625" t="str">
        <f>[1]Database!$A6753</f>
        <v>5PTHA</v>
      </c>
      <c r="J6753" s="329" t="str">
        <f ca="1">IFERROR(VLOOKUP(ROWS($J$2:J6753),$A$2:$B$7000,2,0),"")</f>
        <v>682A</v>
      </c>
    </row>
    <row r="6754" spans="1:10">
      <c r="A6754" s="330">
        <f ca="1">IF(ISNUMBER(SEARCH($L$2,[1]Database!$A6754)),MAX($A$1:A6753)+1,0)</f>
        <v>6749</v>
      </c>
      <c r="B6754" s="625" t="str">
        <f>[1]Database!$A6754</f>
        <v>5BLH</v>
      </c>
      <c r="J6754" s="329" t="str">
        <f ca="1">IFERROR(VLOOKUP(ROWS($J$2:J6754),$A$2:$B$7000,2,0),"")</f>
        <v>MWCFRD-1/2PNL-45</v>
      </c>
    </row>
    <row r="6755" spans="1:10">
      <c r="A6755" s="330">
        <f ca="1">IF(ISNUMBER(SEARCH($L$2,[1]Database!$A6755)),MAX($A$1:A6754)+1,0)</f>
        <v>6750</v>
      </c>
      <c r="B6755" s="625" t="str">
        <f>[1]Database!$A6755</f>
        <v>68MAAP</v>
      </c>
      <c r="J6755" s="329" t="str">
        <f ca="1">IFERROR(VLOOKUP(ROWS($J$2:J6755),$A$2:$B$7000,2,0),"")</f>
        <v>MWCFRD-1/2PNL-44</v>
      </c>
    </row>
    <row r="6756" spans="1:10">
      <c r="A6756" s="330">
        <f ca="1">IF(ISNUMBER(SEARCH($L$2,[1]Database!$A6756)),MAX($A$1:A6755)+1,0)</f>
        <v>6751</v>
      </c>
      <c r="B6756" s="625" t="str">
        <f>[1]Database!$A6756</f>
        <v>68B</v>
      </c>
      <c r="J6756" s="329" t="str">
        <f ca="1">IFERROR(VLOOKUP(ROWS($J$2:J6756),$A$2:$B$7000,2,0),"")</f>
        <v>MWCFRD-1/2PNL-42</v>
      </c>
    </row>
    <row r="6757" spans="1:10">
      <c r="A6757" s="330">
        <f ca="1">IF(ISNUMBER(SEARCH($L$2,[1]Database!$A6757)),MAX($A$1:A6756)+1,0)</f>
        <v>6752</v>
      </c>
      <c r="B6757" s="625" t="str">
        <f>[1]Database!$A6757</f>
        <v>682A</v>
      </c>
      <c r="J6757" s="329" t="str">
        <f ca="1">IFERROR(VLOOKUP(ROWS($J$2:J6757),$A$2:$B$7000,2,0),"")</f>
        <v>DCFRD-1/2PNL-44</v>
      </c>
    </row>
    <row r="6758" spans="1:10">
      <c r="A6758" s="330">
        <f ca="1">IF(ISNUMBER(SEARCH($L$2,[1]Database!$A6758)),MAX($A$1:A6757)+1,0)</f>
        <v>6753</v>
      </c>
      <c r="B6758" s="625" t="str">
        <f>[1]Database!$A6758</f>
        <v>MWCFRD-1/2PNL-45</v>
      </c>
      <c r="J6758" s="329" t="str">
        <f ca="1">IFERROR(VLOOKUP(ROWS($J$2:J6758),$A$2:$B$7000,2,0),"")</f>
        <v>PCD-1.5X4-4BK</v>
      </c>
    </row>
    <row r="6759" spans="1:10">
      <c r="A6759" s="330">
        <f ca="1">IF(ISNUMBER(SEARCH($L$2,[1]Database!$A6759)),MAX($A$1:A6758)+1,0)</f>
        <v>6754</v>
      </c>
      <c r="B6759" s="625" t="str">
        <f>[1]Database!$A6759</f>
        <v>MWCFRD-1/2PNL-44</v>
      </c>
      <c r="J6759" s="329" t="str">
        <f ca="1">IFERROR(VLOOKUP(ROWS($J$2:J6759),$A$2:$B$7000,2,0),"")</f>
        <v>PCD-1.5X2-4BK</v>
      </c>
    </row>
    <row r="6760" spans="1:10">
      <c r="A6760" s="330">
        <f ca="1">IF(ISNUMBER(SEARCH($L$2,[1]Database!$A6760)),MAX($A$1:A6759)+1,0)</f>
        <v>6755</v>
      </c>
      <c r="B6760" s="625" t="str">
        <f>[1]Database!$A6760</f>
        <v>MWCFRD-1/2PNL-42</v>
      </c>
      <c r="J6760" s="329" t="str">
        <f ca="1">IFERROR(VLOOKUP(ROWS($J$2:J6760),$A$2:$B$7000,2,0),"")</f>
        <v>IEC-96X1</v>
      </c>
    </row>
    <row r="6761" spans="1:10">
      <c r="A6761" s="330">
        <f ca="1">IF(ISNUMBER(SEARCH($L$2,[1]Database!$A6761)),MAX($A$1:A6760)+1,0)</f>
        <v>6756</v>
      </c>
      <c r="B6761" s="625" t="str">
        <f>[1]Database!$A6761</f>
        <v>DCFRD-1/2PNL-44</v>
      </c>
      <c r="J6761" s="329" t="str">
        <f ca="1">IFERROR(VLOOKUP(ROWS($J$2:J6761),$A$2:$B$7000,2,0),"")</f>
        <v>IEC-72X1</v>
      </c>
    </row>
    <row r="6762" spans="1:10">
      <c r="A6762" s="330">
        <f ca="1">IF(ISNUMBER(SEARCH($L$2,[1]Database!$A6762)),MAX($A$1:A6761)+1,0)</f>
        <v>6757</v>
      </c>
      <c r="B6762" s="625" t="str">
        <f>[1]Database!$A6762</f>
        <v>PCD-1.5X4-4BK</v>
      </c>
      <c r="J6762" s="329" t="str">
        <f ca="1">IFERROR(VLOOKUP(ROWS($J$2:J6762),$A$2:$B$7000,2,0),"")</f>
        <v>IEC-300X1</v>
      </c>
    </row>
    <row r="6763" spans="1:10">
      <c r="A6763" s="330">
        <f ca="1">IF(ISNUMBER(SEARCH($L$2,[1]Database!$A6763)),MAX($A$1:A6762)+1,0)</f>
        <v>6758</v>
      </c>
      <c r="B6763" s="625" t="str">
        <f>[1]Database!$A6763</f>
        <v>PCD-1.5X2-4BK</v>
      </c>
      <c r="J6763" s="329" t="str">
        <f ca="1">IFERROR(VLOOKUP(ROWS($J$2:J6763),$A$2:$B$7000,2,0),"")</f>
        <v>IEC-240X1</v>
      </c>
    </row>
    <row r="6764" spans="1:10">
      <c r="A6764" s="330">
        <f ca="1">IF(ISNUMBER(SEARCH($L$2,[1]Database!$A6764)),MAX($A$1:A6763)+1,0)</f>
        <v>6759</v>
      </c>
      <c r="B6764" s="625" t="str">
        <f>[1]Database!$A6764</f>
        <v>IEC-96X1</v>
      </c>
      <c r="J6764" s="329" t="str">
        <f ca="1">IFERROR(VLOOKUP(ROWS($J$2:J6764),$A$2:$B$7000,2,0),"")</f>
        <v>IEC-180X1</v>
      </c>
    </row>
    <row r="6765" spans="1:10">
      <c r="A6765" s="330">
        <f ca="1">IF(ISNUMBER(SEARCH($L$2,[1]Database!$A6765)),MAX($A$1:A6764)+1,0)</f>
        <v>6760</v>
      </c>
      <c r="B6765" s="625" t="str">
        <f>[1]Database!$A6765</f>
        <v>IEC-72X1</v>
      </c>
      <c r="J6765" s="329" t="str">
        <f ca="1">IFERROR(VLOOKUP(ROWS($J$2:J6765),$A$2:$B$7000,2,0),"")</f>
        <v>IEC-144X1</v>
      </c>
    </row>
    <row r="6766" spans="1:10">
      <c r="A6766" s="330">
        <f ca="1">IF(ISNUMBER(SEARCH($L$2,[1]Database!$A6766)),MAX($A$1:A6765)+1,0)</f>
        <v>6761</v>
      </c>
      <c r="B6766" s="625" t="str">
        <f>[1]Database!$A6766</f>
        <v>IEC-300X1</v>
      </c>
      <c r="J6766" s="329" t="str">
        <f ca="1">IFERROR(VLOOKUP(ROWS($J$2:J6766),$A$2:$B$7000,2,0),"")</f>
        <v>IEC-120X1</v>
      </c>
    </row>
    <row r="6767" spans="1:10">
      <c r="A6767" s="330">
        <f ca="1">IF(ISNUMBER(SEARCH($L$2,[1]Database!$A6767)),MAX($A$1:A6766)+1,0)</f>
        <v>6762</v>
      </c>
      <c r="B6767" s="625" t="str">
        <f>[1]Database!$A6767</f>
        <v>IEC-240X1</v>
      </c>
      <c r="J6767" s="329" t="str">
        <f ca="1">IFERROR(VLOOKUP(ROWS($J$2:J6767),$A$2:$B$7000,2,0),"")</f>
        <v>8MAAP</v>
      </c>
    </row>
    <row r="6768" spans="1:10">
      <c r="A6768" s="330">
        <f ca="1">IF(ISNUMBER(SEARCH($L$2,[1]Database!$A6768)),MAX($A$1:A6767)+1,0)</f>
        <v>6763</v>
      </c>
      <c r="B6768" s="625" t="str">
        <f>[1]Database!$A6768</f>
        <v>IEC-180X1</v>
      </c>
      <c r="J6768" s="329" t="str">
        <f ca="1">IFERROR(VLOOKUP(ROWS($J$2:J6768),$A$2:$B$7000,2,0),"")</f>
        <v>8AAP</v>
      </c>
    </row>
    <row r="6769" spans="1:10">
      <c r="A6769" s="330">
        <f ca="1">IF(ISNUMBER(SEARCH($L$2,[1]Database!$A6769)),MAX($A$1:A6768)+1,0)</f>
        <v>6764</v>
      </c>
      <c r="B6769" s="625" t="str">
        <f>[1]Database!$A6769</f>
        <v>IEC-144X1</v>
      </c>
      <c r="J6769" s="329" t="str">
        <f ca="1">IFERROR(VLOOKUP(ROWS($J$2:J6769),$A$2:$B$7000,2,0),"")</f>
        <v>8DEC</v>
      </c>
    </row>
    <row r="6770" spans="1:10">
      <c r="A6770" s="330">
        <f ca="1">IF(ISNUMBER(SEARCH($L$2,[1]Database!$A6770)),MAX($A$1:A6769)+1,0)</f>
        <v>6765</v>
      </c>
      <c r="B6770" s="625" t="str">
        <f>[1]Database!$A6770</f>
        <v>IEC-120X1</v>
      </c>
      <c r="J6770" s="329" t="str">
        <f ca="1">IFERROR(VLOOKUP(ROWS($J$2:J6770),$A$2:$B$7000,2,0),"")</f>
        <v>8B</v>
      </c>
    </row>
    <row r="6771" spans="1:10">
      <c r="A6771" s="330">
        <f ca="1">IF(ISNUMBER(SEARCH($L$2,[1]Database!$A6771)),MAX($A$1:A6770)+1,0)</f>
        <v>6766</v>
      </c>
      <c r="B6771" s="625" t="str">
        <f>[1]Database!$A6771</f>
        <v>8MAAP</v>
      </c>
      <c r="J6771" s="329" t="str">
        <f ca="1">IFERROR(VLOOKUP(ROWS($J$2:J6771),$A$2:$B$7000,2,0),"")</f>
        <v>1BLH</v>
      </c>
    </row>
    <row r="6772" spans="1:10">
      <c r="A6772" s="330">
        <f ca="1">IF(ISNUMBER(SEARCH($L$2,[1]Database!$A6772)),MAX($A$1:A6771)+1,0)</f>
        <v>6767</v>
      </c>
      <c r="B6772" s="625" t="str">
        <f>[1]Database!$A6772</f>
        <v>8AAP</v>
      </c>
      <c r="J6772" s="329" t="str">
        <f ca="1">IFERROR(VLOOKUP(ROWS($J$2:J6772),$A$2:$B$7000,2,0),"")</f>
        <v>8ACT6A</v>
      </c>
    </row>
    <row r="6773" spans="1:10">
      <c r="A6773" s="330">
        <f ca="1">IF(ISNUMBER(SEARCH($L$2,[1]Database!$A6773)),MAX($A$1:A6772)+1,0)</f>
        <v>6768</v>
      </c>
      <c r="B6773" s="625" t="str">
        <f>[1]Database!$A6773</f>
        <v>8DEC</v>
      </c>
      <c r="J6773" s="329" t="str">
        <f ca="1">IFERROR(VLOOKUP(ROWS($J$2:J6773),$A$2:$B$7000,2,0),"")</f>
        <v>EGR-RRB</v>
      </c>
    </row>
    <row r="6774" spans="1:10">
      <c r="A6774" s="330">
        <f ca="1">IF(ISNUMBER(SEARCH($L$2,[1]Database!$A6774)),MAX($A$1:A6773)+1,0)</f>
        <v>6769</v>
      </c>
      <c r="B6774" s="625" t="str">
        <f>[1]Database!$A6774</f>
        <v>8B</v>
      </c>
      <c r="J6774" s="329" t="str">
        <f ca="1">IFERROR(VLOOKUP(ROWS($J$2:J6774),$A$2:$B$7000,2,0),"")</f>
        <v>RIB-1-BGR-38</v>
      </c>
    </row>
    <row r="6775" spans="1:10">
      <c r="A6775" s="330">
        <f ca="1">IF(ISNUMBER(SEARCH($L$2,[1]Database!$A6775)),MAX($A$1:A6774)+1,0)</f>
        <v>6770</v>
      </c>
      <c r="B6775" s="625" t="str">
        <f>[1]Database!$A6775</f>
        <v>1BLH</v>
      </c>
      <c r="J6775" s="329" t="str">
        <f ca="1">IFERROR(VLOOKUP(ROWS($J$2:J6775),$A$2:$B$7000,2,0),"")</f>
        <v>RIB-1-BGR-32</v>
      </c>
    </row>
    <row r="6776" spans="1:10">
      <c r="A6776" s="330">
        <f ca="1">IF(ISNUMBER(SEARCH($L$2,[1]Database!$A6776)),MAX($A$1:A6775)+1,0)</f>
        <v>6771</v>
      </c>
      <c r="B6776" s="625" t="str">
        <f>[1]Database!$A6776</f>
        <v>8ACT6A</v>
      </c>
      <c r="J6776" s="329" t="str">
        <f ca="1">IFERROR(VLOOKUP(ROWS($J$2:J6776),$A$2:$B$7000,2,0),"")</f>
        <v>RIB-1-BGR-27</v>
      </c>
    </row>
    <row r="6777" spans="1:10">
      <c r="A6777" s="330">
        <f ca="1">IF(ISNUMBER(SEARCH($L$2,[1]Database!$A6777)),MAX($A$1:A6776)+1,0)</f>
        <v>6772</v>
      </c>
      <c r="B6777" s="625" t="str">
        <f>[1]Database!$A6777</f>
        <v>EGR-RRB</v>
      </c>
      <c r="J6777" s="329" t="str">
        <f ca="1">IFERROR(VLOOKUP(ROWS($J$2:J6777),$A$2:$B$7000,2,0),"")</f>
        <v>RIB-1-MRK-36</v>
      </c>
    </row>
    <row r="6778" spans="1:10">
      <c r="A6778" s="330">
        <f ca="1">IF(ISNUMBER(SEARCH($L$2,[1]Database!$A6778)),MAX($A$1:A6777)+1,0)</f>
        <v>6773</v>
      </c>
      <c r="B6778" s="625" t="str">
        <f>[1]Database!$A6778</f>
        <v>RIB-1-BGR-38</v>
      </c>
      <c r="J6778" s="329" t="str">
        <f ca="1">IFERROR(VLOOKUP(ROWS($J$2:J6778),$A$2:$B$7000,2,0),"")</f>
        <v>RIB-1-MRK-31</v>
      </c>
    </row>
    <row r="6779" spans="1:10">
      <c r="A6779" s="330">
        <f ca="1">IF(ISNUMBER(SEARCH($L$2,[1]Database!$A6779)),MAX($A$1:A6778)+1,0)</f>
        <v>6774</v>
      </c>
      <c r="B6779" s="625" t="str">
        <f>[1]Database!$A6779</f>
        <v>RIB-1-BGR-32</v>
      </c>
      <c r="J6779" s="329" t="str">
        <f ca="1">IFERROR(VLOOKUP(ROWS($J$2:J6779),$A$2:$B$7000,2,0),"")</f>
        <v>RIB-1-DRK-36</v>
      </c>
    </row>
    <row r="6780" spans="1:10">
      <c r="A6780" s="330">
        <f ca="1">IF(ISNUMBER(SEARCH($L$2,[1]Database!$A6780)),MAX($A$1:A6779)+1,0)</f>
        <v>6775</v>
      </c>
      <c r="B6780" s="625" t="str">
        <f>[1]Database!$A6780</f>
        <v>RIB-1-BGR-27</v>
      </c>
      <c r="J6780" s="329" t="str">
        <f ca="1">IFERROR(VLOOKUP(ROWS($J$2:J6780),$A$2:$B$7000,2,0),"")</f>
        <v>RIB-1-WRK-32</v>
      </c>
    </row>
    <row r="6781" spans="1:10">
      <c r="A6781" s="330">
        <f ca="1">IF(ISNUMBER(SEARCH($L$2,[1]Database!$A6781)),MAX($A$1:A6780)+1,0)</f>
        <v>6776</v>
      </c>
      <c r="B6781" s="625" t="str">
        <f>[1]Database!$A6781</f>
        <v>RIB-1-MRK-36</v>
      </c>
      <c r="J6781" s="329" t="str">
        <f ca="1">IFERROR(VLOOKUP(ROWS($J$2:J6781),$A$2:$B$7000,2,0),"")</f>
        <v>RIB-1-WRK-27</v>
      </c>
    </row>
    <row r="6782" spans="1:10">
      <c r="A6782" s="330">
        <f ca="1">IF(ISNUMBER(SEARCH($L$2,[1]Database!$A6782)),MAX($A$1:A6781)+1,0)</f>
        <v>6777</v>
      </c>
      <c r="B6782" s="625" t="str">
        <f>[1]Database!$A6782</f>
        <v>RIB-1-MRK-31</v>
      </c>
      <c r="J6782" s="329" t="str">
        <f ca="1">IFERROR(VLOOKUP(ROWS($J$2:J6782),$A$2:$B$7000,2,0),"")</f>
        <v>RIB-1-MRK-26</v>
      </c>
    </row>
    <row r="6783" spans="1:10">
      <c r="A6783" s="330">
        <f ca="1">IF(ISNUMBER(SEARCH($L$2,[1]Database!$A6783)),MAX($A$1:A6782)+1,0)</f>
        <v>6778</v>
      </c>
      <c r="B6783" s="625" t="str">
        <f>[1]Database!$A6783</f>
        <v>RIB-1-DRK-36</v>
      </c>
      <c r="J6783" s="329" t="str">
        <f ca="1">IFERROR(VLOOKUP(ROWS($J$2:J6783),$A$2:$B$7000,2,0),"")</f>
        <v>EGR-T1-28GS</v>
      </c>
    </row>
    <row r="6784" spans="1:10">
      <c r="A6784" s="330">
        <f ca="1">IF(ISNUMBER(SEARCH($L$2,[1]Database!$A6784)),MAX($A$1:A6783)+1,0)</f>
        <v>6779</v>
      </c>
      <c r="B6784" s="625" t="str">
        <f>[1]Database!$A6784</f>
        <v>RIB-1-WRK-32</v>
      </c>
      <c r="J6784" s="329" t="str">
        <f ca="1">IFERROR(VLOOKUP(ROWS($J$2:J6784),$A$2:$B$7000,2,0),"")</f>
        <v>WS1-S18-GOR</v>
      </c>
    </row>
    <row r="6785" spans="1:10">
      <c r="A6785" s="330">
        <f ca="1">IF(ISNUMBER(SEARCH($L$2,[1]Database!$A6785)),MAX($A$1:A6784)+1,0)</f>
        <v>6780</v>
      </c>
      <c r="B6785" s="625" t="str">
        <f>[1]Database!$A6785</f>
        <v>RIB-1-WRK-27</v>
      </c>
      <c r="J6785" s="329" t="str">
        <f ca="1">IFERROR(VLOOKUP(ROWS($J$2:J6785),$A$2:$B$7000,2,0),"")</f>
        <v>WS1-S18-GOL</v>
      </c>
    </row>
    <row r="6786" spans="1:10">
      <c r="A6786" s="330">
        <f ca="1">IF(ISNUMBER(SEARCH($L$2,[1]Database!$A6786)),MAX($A$1:A6785)+1,0)</f>
        <v>6781</v>
      </c>
      <c r="B6786" s="625" t="str">
        <f>[1]Database!$A6786</f>
        <v>RIB-1-MRK-26</v>
      </c>
      <c r="J6786" s="329" t="str">
        <f ca="1">IFERROR(VLOOKUP(ROWS($J$2:J6786),$A$2:$B$7000,2,0),"")</f>
        <v>WS1-S18-GOF</v>
      </c>
    </row>
    <row r="6787" spans="1:10">
      <c r="A6787" s="330">
        <f ca="1">IF(ISNUMBER(SEARCH($L$2,[1]Database!$A6787)),MAX($A$1:A6786)+1,0)</f>
        <v>6782</v>
      </c>
      <c r="B6787" s="625" t="str">
        <f>[1]Database!$A6787</f>
        <v>EGR-T1-28GS</v>
      </c>
      <c r="J6787" s="329" t="str">
        <f ca="1">IFERROR(VLOOKUP(ROWS($J$2:J6787),$A$2:$B$7000,2,0),"")</f>
        <v>WS1-S18-GOC</v>
      </c>
    </row>
    <row r="6788" spans="1:10">
      <c r="A6788" s="330">
        <f ca="1">IF(ISNUMBER(SEARCH($L$2,[1]Database!$A6788)),MAX($A$1:A6787)+1,0)</f>
        <v>6783</v>
      </c>
      <c r="B6788" s="625" t="str">
        <f>[1]Database!$A6788</f>
        <v>WS1-S18-GOR</v>
      </c>
      <c r="J6788" s="329" t="str">
        <f ca="1">IFERROR(VLOOKUP(ROWS($J$2:J6788),$A$2:$B$7000,2,0),"")</f>
        <v>WS1-S18-GBR</v>
      </c>
    </row>
    <row r="6789" spans="1:10">
      <c r="A6789" s="330">
        <f ca="1">IF(ISNUMBER(SEARCH($L$2,[1]Database!$A6789)),MAX($A$1:A6788)+1,0)</f>
        <v>6784</v>
      </c>
      <c r="B6789" s="625" t="str">
        <f>[1]Database!$A6789</f>
        <v>WS1-S18-GOL</v>
      </c>
      <c r="J6789" s="329" t="str">
        <f ca="1">IFERROR(VLOOKUP(ROWS($J$2:J6789),$A$2:$B$7000,2,0),"")</f>
        <v>WS1-S18-GBL</v>
      </c>
    </row>
    <row r="6790" spans="1:10">
      <c r="A6790" s="330">
        <f ca="1">IF(ISNUMBER(SEARCH($L$2,[1]Database!$A6790)),MAX($A$1:A6789)+1,0)</f>
        <v>6785</v>
      </c>
      <c r="B6790" s="625" t="str">
        <f>[1]Database!$A6790</f>
        <v>WS1-S18-GOF</v>
      </c>
      <c r="J6790" s="329" t="str">
        <f ca="1">IFERROR(VLOOKUP(ROWS($J$2:J6790),$A$2:$B$7000,2,0),"")</f>
        <v>WS1-S18-GBF</v>
      </c>
    </row>
    <row r="6791" spans="1:10">
      <c r="A6791" s="330">
        <f ca="1">IF(ISNUMBER(SEARCH($L$2,[1]Database!$A6791)),MAX($A$1:A6790)+1,0)</f>
        <v>6786</v>
      </c>
      <c r="B6791" s="625" t="str">
        <f>[1]Database!$A6791</f>
        <v>WS1-S18-GOC</v>
      </c>
      <c r="J6791" s="329" t="str">
        <f ca="1">IFERROR(VLOOKUP(ROWS($J$2:J6791),$A$2:$B$7000,2,0),"")</f>
        <v>WS1-S18-GBC</v>
      </c>
    </row>
    <row r="6792" spans="1:10">
      <c r="A6792" s="330">
        <f ca="1">IF(ISNUMBER(SEARCH($L$2,[1]Database!$A6792)),MAX($A$1:A6791)+1,0)</f>
        <v>6787</v>
      </c>
      <c r="B6792" s="625" t="str">
        <f>[1]Database!$A6792</f>
        <v>WS1-S18-GBR</v>
      </c>
      <c r="J6792" s="329" t="str">
        <f ca="1">IFERROR(VLOOKUP(ROWS($J$2:J6792),$A$2:$B$7000,2,0),"")</f>
        <v>6AAP</v>
      </c>
    </row>
    <row r="6793" spans="1:10">
      <c r="A6793" s="330">
        <f ca="1">IF(ISNUMBER(SEARCH($L$2,[1]Database!$A6793)),MAX($A$1:A6792)+1,0)</f>
        <v>6788</v>
      </c>
      <c r="B6793" s="625" t="str">
        <f>[1]Database!$A6793</f>
        <v>WS1-S18-GBL</v>
      </c>
      <c r="J6793" s="329" t="str">
        <f ca="1">IFERROR(VLOOKUP(ROWS($J$2:J6793),$A$2:$B$7000,2,0),"")</f>
        <v>6MAAP2A</v>
      </c>
    </row>
    <row r="6794" spans="1:10">
      <c r="A6794" s="330">
        <f ca="1">IF(ISNUMBER(SEARCH($L$2,[1]Database!$A6794)),MAX($A$1:A6793)+1,0)</f>
        <v>6789</v>
      </c>
      <c r="B6794" s="625" t="str">
        <f>[1]Database!$A6794</f>
        <v>WS1-S18-GBF</v>
      </c>
      <c r="J6794" s="329" t="str">
        <f ca="1">IFERROR(VLOOKUP(ROWS($J$2:J6794),$A$2:$B$7000,2,0),"")</f>
        <v>152CHA</v>
      </c>
    </row>
    <row r="6795" spans="1:10">
      <c r="A6795" s="330">
        <f ca="1">IF(ISNUMBER(SEARCH($L$2,[1]Database!$A6795)),MAX($A$1:A6794)+1,0)</f>
        <v>6790</v>
      </c>
      <c r="B6795" s="625" t="str">
        <f>[1]Database!$A6795</f>
        <v>WS1-S18-GBC</v>
      </c>
      <c r="J6795" s="329" t="str">
        <f ca="1">IFERROR(VLOOKUP(ROWS($J$2:J6795),$A$2:$B$7000,2,0),"")</f>
        <v>6MAAP</v>
      </c>
    </row>
    <row r="6796" spans="1:10">
      <c r="A6796" s="330">
        <f ca="1">IF(ISNUMBER(SEARCH($L$2,[1]Database!$A6796)),MAX($A$1:A6795)+1,0)</f>
        <v>6791</v>
      </c>
      <c r="B6796" s="625" t="str">
        <f>[1]Database!$A6796</f>
        <v>6AAP</v>
      </c>
      <c r="J6796" s="329" t="str">
        <f ca="1">IFERROR(VLOOKUP(ROWS($J$2:J6796),$A$2:$B$7000,2,0),"")</f>
        <v>6B</v>
      </c>
    </row>
    <row r="6797" spans="1:10">
      <c r="A6797" s="330">
        <f ca="1">IF(ISNUMBER(SEARCH($L$2,[1]Database!$A6797)),MAX($A$1:A6796)+1,0)</f>
        <v>6792</v>
      </c>
      <c r="B6797" s="625" t="str">
        <f>[1]Database!$A6797</f>
        <v>6MAAP2A</v>
      </c>
      <c r="J6797" s="329" t="str">
        <f ca="1">IFERROR(VLOOKUP(ROWS($J$2:J6797),$A$2:$B$7000,2,0),"")</f>
        <v>6DEC</v>
      </c>
    </row>
    <row r="6798" spans="1:10">
      <c r="A6798" s="330">
        <f ca="1">IF(ISNUMBER(SEARCH($L$2,[1]Database!$A6798)),MAX($A$1:A6797)+1,0)</f>
        <v>6793</v>
      </c>
      <c r="B6798" s="625" t="str">
        <f>[1]Database!$A6798</f>
        <v>152CHA</v>
      </c>
      <c r="J6798" s="329" t="str">
        <f ca="1">IFERROR(VLOOKUP(ROWS($J$2:J6798),$A$2:$B$7000,2,0),"")</f>
        <v>CMB-6</v>
      </c>
    </row>
    <row r="6799" spans="1:10">
      <c r="A6799" s="330">
        <f ca="1">IF(ISNUMBER(SEARCH($L$2,[1]Database!$A6799)),MAX($A$1:A6798)+1,0)</f>
        <v>6794</v>
      </c>
      <c r="B6799" s="625" t="str">
        <f>[1]Database!$A6799</f>
        <v>6MAAP</v>
      </c>
      <c r="J6799" s="329" t="str">
        <f ca="1">IFERROR(VLOOKUP(ROWS($J$2:J6799),$A$2:$B$7000,2,0),"")</f>
        <v>EFP-2DC-FC</v>
      </c>
    </row>
    <row r="6800" spans="1:10">
      <c r="A6800" s="330">
        <f ca="1">IF(ISNUMBER(SEARCH($L$2,[1]Database!$A6800)),MAX($A$1:A6799)+1,0)</f>
        <v>6795</v>
      </c>
      <c r="B6800" s="625" t="str">
        <f>[1]Database!$A6800</f>
        <v>6B</v>
      </c>
      <c r="J6800" s="329" t="str">
        <f ca="1">IFERROR(VLOOKUP(ROWS($J$2:J6800),$A$2:$B$7000,2,0),"")</f>
        <v>PD-2X1215TL-30CB</v>
      </c>
    </row>
    <row r="6801" spans="1:10">
      <c r="A6801" s="330">
        <f ca="1">IF(ISNUMBER(SEARCH($L$2,[1]Database!$A6801)),MAX($A$1:A6800)+1,0)</f>
        <v>6796</v>
      </c>
      <c r="B6801" s="625" t="str">
        <f>[1]Database!$A6801</f>
        <v>6DEC</v>
      </c>
      <c r="J6801" s="329" t="str">
        <f ca="1">IFERROR(VLOOKUP(ROWS($J$2:J6801),$A$2:$B$7000,2,0),"")</f>
        <v>EFP-2DC</v>
      </c>
    </row>
    <row r="6802" spans="1:10">
      <c r="A6802" s="330">
        <f ca="1">IF(ISNUMBER(SEARCH($L$2,[1]Database!$A6802)),MAX($A$1:A6801)+1,0)</f>
        <v>6797</v>
      </c>
      <c r="B6802" s="625" t="str">
        <f>[1]Database!$A6802</f>
        <v>CMB-6</v>
      </c>
      <c r="J6802" s="329" t="str">
        <f ca="1">IFERROR(VLOOKUP(ROWS($J$2:J6802),$A$2:$B$7000,2,0),"")</f>
        <v>FAN2-DC-FC</v>
      </c>
    </row>
    <row r="6803" spans="1:10">
      <c r="A6803" s="330">
        <f ca="1">IF(ISNUMBER(SEARCH($L$2,[1]Database!$A6803)),MAX($A$1:A6802)+1,0)</f>
        <v>6798</v>
      </c>
      <c r="B6803" s="625" t="str">
        <f>[1]Database!$A6803</f>
        <v>EFP-2DC-FC</v>
      </c>
      <c r="J6803" s="329" t="str">
        <f ca="1">IFERROR(VLOOKUP(ROWS($J$2:J6803),$A$2:$B$7000,2,0),"")</f>
        <v>FAN2-DC</v>
      </c>
    </row>
    <row r="6804" spans="1:10">
      <c r="A6804" s="330">
        <f ca="1">IF(ISNUMBER(SEARCH($L$2,[1]Database!$A6804)),MAX($A$1:A6803)+1,0)</f>
        <v>6799</v>
      </c>
      <c r="B6804" s="625" t="str">
        <f>[1]Database!$A6804</f>
        <v>PD-2X1215TL-30CB</v>
      </c>
      <c r="J6804" s="329" t="str">
        <f ca="1">IFERROR(VLOOKUP(ROWS($J$2:J6804),$A$2:$B$7000,2,0),"")</f>
        <v>CTP-15</v>
      </c>
    </row>
    <row r="6805" spans="1:10">
      <c r="A6805" s="330">
        <f ca="1">IF(ISNUMBER(SEARCH($L$2,[1]Database!$A6805)),MAX($A$1:A6804)+1,0)</f>
        <v>6800</v>
      </c>
      <c r="B6805" s="625" t="str">
        <f>[1]Database!$A6805</f>
        <v>EFP-2DC</v>
      </c>
      <c r="J6805" s="329" t="str">
        <f ca="1">IFERROR(VLOOKUP(ROWS($J$2:J6805),$A$2:$B$7000,2,0),"")</f>
        <v>TW12</v>
      </c>
    </row>
    <row r="6806" spans="1:10">
      <c r="A6806" s="330">
        <f ca="1">IF(ISNUMBER(SEARCH($L$2,[1]Database!$A6806)),MAX($A$1:A6805)+1,0)</f>
        <v>6801</v>
      </c>
      <c r="B6806" s="625" t="str">
        <f>[1]Database!$A6806</f>
        <v>FAN2-DC-FC</v>
      </c>
      <c r="J6806" s="329" t="str">
        <f ca="1">IFERROR(VLOOKUP(ROWS($J$2:J6806),$A$2:$B$7000,2,0),"")</f>
        <v>G-8X10</v>
      </c>
    </row>
    <row r="6807" spans="1:10">
      <c r="A6807" s="330">
        <f ca="1">IF(ISNUMBER(SEARCH($L$2,[1]Database!$A6807)),MAX($A$1:A6806)+1,0)</f>
        <v>6802</v>
      </c>
      <c r="B6807" s="625" t="str">
        <f>[1]Database!$A6807</f>
        <v>FAN2-DC</v>
      </c>
      <c r="J6807" s="329" t="str">
        <f ca="1">IFERROR(VLOOKUP(ROWS($J$2:J6807),$A$2:$B$7000,2,0),"")</f>
        <v>ASR-HD-SH1-WD</v>
      </c>
    </row>
    <row r="6808" spans="1:10">
      <c r="A6808" s="330">
        <f ca="1">IF(ISNUMBER(SEARCH($L$2,[1]Database!$A6808)),MAX($A$1:A6807)+1,0)</f>
        <v>6803</v>
      </c>
      <c r="B6808" s="625" t="str">
        <f>[1]Database!$A6808</f>
        <v>CTP-15</v>
      </c>
      <c r="J6808" s="329" t="str">
        <f ca="1">IFERROR(VLOOKUP(ROWS($J$2:J6808),$A$2:$B$7000,2,0),"")</f>
        <v>ASR-HD-SH1-SL</v>
      </c>
    </row>
    <row r="6809" spans="1:10">
      <c r="A6809" s="330">
        <f ca="1">IF(ISNUMBER(SEARCH($L$2,[1]Database!$A6809)),MAX($A$1:A6808)+1,0)</f>
        <v>6804</v>
      </c>
      <c r="B6809" s="625" t="str">
        <f>[1]Database!$A6809</f>
        <v>TW12</v>
      </c>
      <c r="J6809" s="329" t="str">
        <f ca="1">IFERROR(VLOOKUP(ROWS($J$2:J6809),$A$2:$B$7000,2,0),"")</f>
        <v>ASR-HD-SH1-BK</v>
      </c>
    </row>
    <row r="6810" spans="1:10">
      <c r="A6810" s="330">
        <f ca="1">IF(ISNUMBER(SEARCH($L$2,[1]Database!$A6810)),MAX($A$1:A6809)+1,0)</f>
        <v>6805</v>
      </c>
      <c r="B6810" s="625" t="str">
        <f>[1]Database!$A6810</f>
        <v>G-8X10</v>
      </c>
      <c r="J6810" s="329" t="str">
        <f ca="1">IFERROR(VLOOKUP(ROWS($J$2:J6810),$A$2:$B$7000,2,0),"")</f>
        <v>LBKT-2.5</v>
      </c>
    </row>
    <row r="6811" spans="1:10">
      <c r="A6811" s="330">
        <f ca="1">IF(ISNUMBER(SEARCH($L$2,[1]Database!$A6811)),MAX($A$1:A6810)+1,0)</f>
        <v>6806</v>
      </c>
      <c r="B6811" s="625" t="str">
        <f>[1]Database!$A6811</f>
        <v>ASR-HD-SH1-WD</v>
      </c>
      <c r="J6811" s="329" t="str">
        <f ca="1">IFERROR(VLOOKUP(ROWS($J$2:J6811),$A$2:$B$7000,2,0),"")</f>
        <v>LBKT-1.5</v>
      </c>
    </row>
    <row r="6812" spans="1:10">
      <c r="A6812" s="330">
        <f ca="1">IF(ISNUMBER(SEARCH($L$2,[1]Database!$A6812)),MAX($A$1:A6811)+1,0)</f>
        <v>6807</v>
      </c>
      <c r="B6812" s="625" t="str">
        <f>[1]Database!$A6812</f>
        <v>ASR-HD-SH1-SL</v>
      </c>
      <c r="J6812" s="329" t="str">
        <f ca="1">IFERROR(VLOOKUP(ROWS($J$2:J6812),$A$2:$B$7000,2,0),"")</f>
        <v>FT-FAN</v>
      </c>
    </row>
    <row r="6813" spans="1:10">
      <c r="A6813" s="330">
        <f ca="1">IF(ISNUMBER(SEARCH($L$2,[1]Database!$A6813)),MAX($A$1:A6812)+1,0)</f>
        <v>6808</v>
      </c>
      <c r="B6813" s="625" t="str">
        <f>[1]Database!$A6813</f>
        <v>ASR-HD-SH1-BK</v>
      </c>
      <c r="J6813" s="329" t="str">
        <f ca="1">IFERROR(VLOOKUP(ROWS($J$2:J6813),$A$2:$B$7000,2,0),"")</f>
        <v>EGR-HDL</v>
      </c>
    </row>
    <row r="6814" spans="1:10">
      <c r="A6814" s="330">
        <f ca="1">IF(ISNUMBER(SEARCH($L$2,[1]Database!$A6814)),MAX($A$1:A6813)+1,0)</f>
        <v>6809</v>
      </c>
      <c r="B6814" s="625" t="str">
        <f>[1]Database!$A6814</f>
        <v>LBKT-2.5</v>
      </c>
      <c r="J6814" s="329" t="str">
        <f ca="1">IFERROR(VLOOKUP(ROWS($J$2:J6814),$A$2:$B$7000,2,0),"")</f>
        <v>MS-5.5-4</v>
      </c>
    </row>
    <row r="6815" spans="1:10">
      <c r="A6815" s="330">
        <f ca="1">IF(ISNUMBER(SEARCH($L$2,[1]Database!$A6815)),MAX($A$1:A6814)+1,0)</f>
        <v>6810</v>
      </c>
      <c r="B6815" s="625" t="str">
        <f>[1]Database!$A6815</f>
        <v>LBKT-1.5</v>
      </c>
      <c r="J6815" s="329" t="str">
        <f ca="1">IFERROR(VLOOKUP(ROWS($J$2:J6815),$A$2:$B$7000,2,0),"")</f>
        <v>MS-5.5</v>
      </c>
    </row>
    <row r="6816" spans="1:10">
      <c r="A6816" s="330">
        <f ca="1">IF(ISNUMBER(SEARCH($L$2,[1]Database!$A6816)),MAX($A$1:A6815)+1,0)</f>
        <v>6811</v>
      </c>
      <c r="B6816" s="625" t="str">
        <f>[1]Database!$A6816</f>
        <v>FT-FAN</v>
      </c>
      <c r="J6816" s="329" t="str">
        <f ca="1">IFERROR(VLOOKUP(ROWS($J$2:J6816),$A$2:$B$7000,2,0),"")</f>
        <v>MS-11-4</v>
      </c>
    </row>
    <row r="6817" spans="1:10">
      <c r="A6817" s="330">
        <f ca="1">IF(ISNUMBER(SEARCH($L$2,[1]Database!$A6817)),MAX($A$1:A6816)+1,0)</f>
        <v>6812</v>
      </c>
      <c r="B6817" s="625" t="str">
        <f>[1]Database!$A6817</f>
        <v>EGR-HDL</v>
      </c>
      <c r="J6817" s="329" t="str">
        <f ca="1">IFERROR(VLOOKUP(ROWS($J$2:J6817),$A$2:$B$7000,2,0),"")</f>
        <v>MS-11</v>
      </c>
    </row>
    <row r="6818" spans="1:10">
      <c r="A6818" s="330">
        <f ca="1">IF(ISNUMBER(SEARCH($L$2,[1]Database!$A6818)),MAX($A$1:A6817)+1,0)</f>
        <v>6813</v>
      </c>
      <c r="B6818" s="625" t="str">
        <f>[1]Database!$A6818</f>
        <v>MS-5.5-4</v>
      </c>
      <c r="J6818" s="329" t="str">
        <f ca="1">IFERROR(VLOOKUP(ROWS($J$2:J6818),$A$2:$B$7000,2,0),"")</f>
        <v>DIGITAL SIGNAGE PLAYER</v>
      </c>
    </row>
    <row r="6819" spans="1:10">
      <c r="A6819" s="330">
        <f ca="1">IF(ISNUMBER(SEARCH($L$2,[1]Database!$A6819)),MAX($A$1:A6818)+1,0)</f>
        <v>6814</v>
      </c>
      <c r="B6819" s="625" t="str">
        <f>[1]Database!$A6819</f>
        <v>MS-5.5</v>
      </c>
      <c r="J6819" s="329" t="str">
        <f ca="1">IFERROR(VLOOKUP(ROWS($J$2:J6819),$A$2:$B$7000,2,0),"")</f>
        <v>1100111</v>
      </c>
    </row>
    <row r="6820" spans="1:10">
      <c r="A6820" s="330">
        <f ca="1">IF(ISNUMBER(SEARCH($L$2,[1]Database!$A6820)),MAX($A$1:A6819)+1,0)</f>
        <v>6815</v>
      </c>
      <c r="B6820" s="625" t="str">
        <f>[1]Database!$A6820</f>
        <v>MS-11-4</v>
      </c>
      <c r="J6820" s="329" t="str">
        <f ca="1">IFERROR(VLOOKUP(ROWS($J$2:J6820),$A$2:$B$7000,2,0),"")</f>
        <v>1100009</v>
      </c>
    </row>
    <row r="6821" spans="1:10">
      <c r="A6821" s="330">
        <f ca="1">IF(ISNUMBER(SEARCH($L$2,[1]Database!$A6821)),MAX($A$1:A6820)+1,0)</f>
        <v>6816</v>
      </c>
      <c r="B6821" s="625" t="str">
        <f>[1]Database!$A6821</f>
        <v>MS-11</v>
      </c>
      <c r="J6821" s="329" t="str">
        <f ca="1">IFERROR(VLOOKUP(ROWS($J$2:J6821),$A$2:$B$7000,2,0),"")</f>
        <v>922450</v>
      </c>
    </row>
    <row r="6822" spans="1:10">
      <c r="A6822" s="330">
        <f ca="1">IF(ISNUMBER(SEARCH($L$2,[1]Database!$A6822)),MAX($A$1:A6821)+1,0)</f>
        <v>6817</v>
      </c>
      <c r="B6822" s="625" t="str">
        <f>[1]Database!$A6822</f>
        <v>DIGITAL SIGNAGE PLAYER</v>
      </c>
      <c r="J6822" s="329" t="str">
        <f ca="1">IFERROR(VLOOKUP(ROWS($J$2:J6822),$A$2:$B$7000,2,0),"")</f>
        <v>730651</v>
      </c>
    </row>
    <row r="6823" spans="1:10">
      <c r="A6823" s="330">
        <f ca="1">IF(ISNUMBER(SEARCH($L$2,[1]Database!$A6823)),MAX($A$1:A6822)+1,0)</f>
        <v>6818</v>
      </c>
      <c r="B6823" s="625" t="str">
        <f>[1]Database!$A6823</f>
        <v>1100111</v>
      </c>
      <c r="J6823" s="329" t="str">
        <f ca="1">IFERROR(VLOOKUP(ROWS($J$2:J6823),$A$2:$B$7000,2,0),"")</f>
        <v>730653</v>
      </c>
    </row>
    <row r="6824" spans="1:10">
      <c r="A6824" s="330">
        <f ca="1">IF(ISNUMBER(SEARCH($L$2,[1]Database!$A6824)),MAX($A$1:A6823)+1,0)</f>
        <v>6819</v>
      </c>
      <c r="B6824" s="625" t="str">
        <f>[1]Database!$A6824</f>
        <v>1100009</v>
      </c>
      <c r="J6824" s="329" t="str">
        <f ca="1">IFERROR(VLOOKUP(ROWS($J$2:J6824),$A$2:$B$7000,2,0),"")</f>
        <v>1100062</v>
      </c>
    </row>
    <row r="6825" spans="1:10">
      <c r="A6825" s="330">
        <f ca="1">IF(ISNUMBER(SEARCH($L$2,[1]Database!$A6825)),MAX($A$1:A6824)+1,0)</f>
        <v>6820</v>
      </c>
      <c r="B6825" s="625" t="str">
        <f>[1]Database!$A6825</f>
        <v>922450</v>
      </c>
      <c r="J6825" s="329" t="str">
        <f ca="1">IFERROR(VLOOKUP(ROWS($J$2:J6825),$A$2:$B$7000,2,0),"")</f>
        <v>1093083</v>
      </c>
    </row>
    <row r="6826" spans="1:10">
      <c r="A6826" s="330">
        <f ca="1">IF(ISNUMBER(SEARCH($L$2,[1]Database!$A6826)),MAX($A$1:A6825)+1,0)</f>
        <v>6821</v>
      </c>
      <c r="B6826" s="625" t="str">
        <f>[1]Database!$A6826</f>
        <v>730651</v>
      </c>
      <c r="J6826" s="329" t="str">
        <f ca="1">IFERROR(VLOOKUP(ROWS($J$2:J6826),$A$2:$B$7000,2,0),"")</f>
        <v>1093085</v>
      </c>
    </row>
    <row r="6827" spans="1:10">
      <c r="A6827" s="330">
        <f ca="1">IF(ISNUMBER(SEARCH($L$2,[1]Database!$A6827)),MAX($A$1:A6826)+1,0)</f>
        <v>6822</v>
      </c>
      <c r="B6827" s="625" t="str">
        <f>[1]Database!$A6827</f>
        <v>730653</v>
      </c>
      <c r="J6827" s="329" t="str">
        <f ca="1">IFERROR(VLOOKUP(ROWS($J$2:J6827),$A$2:$B$7000,2,0),"")</f>
        <v>922450</v>
      </c>
    </row>
    <row r="6828" spans="1:10">
      <c r="A6828" s="330">
        <f ca="1">IF(ISNUMBER(SEARCH($L$2,[1]Database!$A6828)),MAX($A$1:A6827)+1,0)</f>
        <v>6823</v>
      </c>
      <c r="B6828" s="625" t="str">
        <f>[1]Database!$A6828</f>
        <v>1100062</v>
      </c>
      <c r="J6828" s="329" t="str">
        <f ca="1">IFERROR(VLOOKUP(ROWS($J$2:J6828),$A$2:$B$7000,2,0),"")</f>
        <v>1091015</v>
      </c>
    </row>
    <row r="6829" spans="1:10">
      <c r="A6829" s="330">
        <f ca="1">IF(ISNUMBER(SEARCH($L$2,[1]Database!$A6829)),MAX($A$1:A6828)+1,0)</f>
        <v>6824</v>
      </c>
      <c r="B6829" s="625" t="str">
        <f>[1]Database!$A6829</f>
        <v>1093083</v>
      </c>
      <c r="J6829" s="329" t="str">
        <f ca="1">IFERROR(VLOOKUP(ROWS($J$2:J6829),$A$2:$B$7000,2,0),"")</f>
        <v>1090023</v>
      </c>
    </row>
    <row r="6830" spans="1:10">
      <c r="A6830" s="330">
        <f ca="1">IF(ISNUMBER(SEARCH($L$2,[1]Database!$A6830)),MAX($A$1:A6829)+1,0)</f>
        <v>6825</v>
      </c>
      <c r="B6830" s="625" t="str">
        <f>[1]Database!$A6830</f>
        <v>1093085</v>
      </c>
      <c r="J6830" s="329" t="str">
        <f ca="1">IFERROR(VLOOKUP(ROWS($J$2:J6830),$A$2:$B$7000,2,0),"")</f>
        <v>1090020</v>
      </c>
    </row>
    <row r="6831" spans="1:10">
      <c r="A6831" s="330">
        <f ca="1">IF(ISNUMBER(SEARCH($L$2,[1]Database!$A6831)),MAX($A$1:A6830)+1,0)</f>
        <v>6826</v>
      </c>
      <c r="B6831" s="625" t="str">
        <f>[1]Database!$A6831</f>
        <v>922450</v>
      </c>
      <c r="J6831" s="329" t="str">
        <f ca="1">IFERROR(VLOOKUP(ROWS($J$2:J6831),$A$2:$B$7000,2,0),"")</f>
        <v>WP3460WH</v>
      </c>
    </row>
    <row r="6832" spans="1:10">
      <c r="A6832" s="330">
        <f ca="1">IF(ISNUMBER(SEARCH($L$2,[1]Database!$A6832)),MAX($A$1:A6831)+1,0)</f>
        <v>6827</v>
      </c>
      <c r="B6832" s="625" t="str">
        <f>[1]Database!$A6832</f>
        <v>1091015</v>
      </c>
      <c r="J6832" s="329" t="str">
        <f ca="1">IFERROR(VLOOKUP(ROWS($J$2:J6832),$A$2:$B$7000,2,0),"")</f>
        <v>WP3450WH</v>
      </c>
    </row>
    <row r="6833" spans="1:10">
      <c r="A6833" s="330">
        <f ca="1">IF(ISNUMBER(SEARCH($L$2,[1]Database!$A6833)),MAX($A$1:A6832)+1,0)</f>
        <v>6828</v>
      </c>
      <c r="B6833" s="625" t="str">
        <f>[1]Database!$A6833</f>
        <v>1090023</v>
      </c>
      <c r="J6833" s="329" t="str">
        <f ca="1">IFERROR(VLOOKUP(ROWS($J$2:J6833),$A$2:$B$7000,2,0),"")</f>
        <v>Rack Mount Kit for BDP-105</v>
      </c>
    </row>
    <row r="6834" spans="1:10">
      <c r="A6834" s="330">
        <f ca="1">IF(ISNUMBER(SEARCH($L$2,[1]Database!$A6834)),MAX($A$1:A6833)+1,0)</f>
        <v>6829</v>
      </c>
      <c r="B6834" s="625" t="str">
        <f>[1]Database!$A6834</f>
        <v>1090020</v>
      </c>
      <c r="J6834" s="329" t="str">
        <f ca="1">IFERROR(VLOOKUP(ROWS($J$2:J6834),$A$2:$B$7000,2,0),"")</f>
        <v>BDP-105</v>
      </c>
    </row>
    <row r="6835" spans="1:10">
      <c r="A6835" s="330">
        <f ca="1">IF(ISNUMBER(SEARCH($L$2,[1]Database!$A6835)),MAX($A$1:A6834)+1,0)</f>
        <v>6830</v>
      </c>
      <c r="B6835" s="625" t="str">
        <f>[1]Database!$A6835</f>
        <v>WP3460WH</v>
      </c>
      <c r="J6835" s="329" t="str">
        <f ca="1">IFERROR(VLOOKUP(ROWS($J$2:J6835),$A$2:$B$7000,2,0),"")</f>
        <v>BDP-103</v>
      </c>
    </row>
    <row r="6836" spans="1:10">
      <c r="A6836" s="330">
        <f ca="1">IF(ISNUMBER(SEARCH($L$2,[1]Database!$A6836)),MAX($A$1:A6835)+1,0)</f>
        <v>6831</v>
      </c>
      <c r="B6836" s="625" t="str">
        <f>[1]Database!$A6836</f>
        <v>WP3450WH</v>
      </c>
      <c r="J6836" s="329" t="str">
        <f ca="1">IFERROR(VLOOKUP(ROWS($J$2:J6836),$A$2:$B$7000,2,0),"")</f>
        <v>K6</v>
      </c>
    </row>
    <row r="6837" spans="1:10">
      <c r="A6837" s="330">
        <f ca="1">IF(ISNUMBER(SEARCH($L$2,[1]Database!$A6837)),MAX($A$1:A6836)+1,0)</f>
        <v>6832</v>
      </c>
      <c r="B6837" s="625" t="str">
        <f>[1]Database!$A6837</f>
        <v>Rack Mount Kit for BDP-105</v>
      </c>
      <c r="J6837" s="329" t="str">
        <f ca="1">IFERROR(VLOOKUP(ROWS($J$2:J6837),$A$2:$B$7000,2,0),"")</f>
        <v>SW8-8PB</v>
      </c>
    </row>
    <row r="6838" spans="1:10">
      <c r="A6838" s="330">
        <f ca="1">IF(ISNUMBER(SEARCH($L$2,[1]Database!$A6838)),MAX($A$1:A6837)+1,0)</f>
        <v>6833</v>
      </c>
      <c r="B6838" s="625" t="str">
        <f>[1]Database!$A6838</f>
        <v>BDP-105</v>
      </c>
      <c r="J6838" s="329" t="str">
        <f ca="1">IFERROR(VLOOKUP(ROWS($J$2:J6838),$A$2:$B$7000,2,0),"")</f>
        <v>W6</v>
      </c>
    </row>
    <row r="6839" spans="1:10">
      <c r="A6839" s="330">
        <f ca="1">IF(ISNUMBER(SEARCH($L$2,[1]Database!$A6839)),MAX($A$1:A6838)+1,0)</f>
        <v>6834</v>
      </c>
      <c r="B6839" s="625" t="str">
        <f>[1]Database!$A6839</f>
        <v>BDP-103</v>
      </c>
      <c r="J6839" s="329" t="str">
        <f ca="1">IFERROR(VLOOKUP(ROWS($J$2:J6839),$A$2:$B$7000,2,0),"")</f>
        <v>W7</v>
      </c>
    </row>
    <row r="6840" spans="1:10">
      <c r="A6840" s="330">
        <f ca="1">IF(ISNUMBER(SEARCH($L$2,[1]Database!$A6840)),MAX($A$1:A6839)+1,0)</f>
        <v>6835</v>
      </c>
      <c r="B6840" s="625" t="str">
        <f>[1]Database!$A6840</f>
        <v>K6</v>
      </c>
      <c r="J6840" s="329" t="str">
        <f ca="1">IFERROR(VLOOKUP(ROWS($J$2:J6840),$A$2:$B$7000,2,0),"")</f>
        <v>W6C</v>
      </c>
    </row>
    <row r="6841" spans="1:10">
      <c r="A6841" s="330">
        <f ca="1">IF(ISNUMBER(SEARCH($L$2,[1]Database!$A6841)),MAX($A$1:A6840)+1,0)</f>
        <v>6836</v>
      </c>
      <c r="B6841" s="625" t="str">
        <f>[1]Database!$A6841</f>
        <v>SW8-8PB</v>
      </c>
      <c r="J6841" s="329" t="str">
        <f ca="1">IFERROR(VLOOKUP(ROWS($J$2:J6841),$A$2:$B$7000,2,0),"")</f>
        <v>S24H</v>
      </c>
    </row>
    <row r="6842" spans="1:10">
      <c r="A6842" s="330">
        <f ca="1">IF(ISNUMBER(SEARCH($L$2,[1]Database!$A6842)),MAX($A$1:A6841)+1,0)</f>
        <v>6837</v>
      </c>
      <c r="B6842" s="625" t="str">
        <f>[1]Database!$A6842</f>
        <v>W6</v>
      </c>
      <c r="J6842" s="329" t="str">
        <f ca="1">IFERROR(VLOOKUP(ROWS($J$2:J6842),$A$2:$B$7000,2,0),"")</f>
        <v>S24P</v>
      </c>
    </row>
    <row r="6843" spans="1:10">
      <c r="A6843" s="330">
        <f ca="1">IF(ISNUMBER(SEARCH($L$2,[1]Database!$A6843)),MAX($A$1:A6842)+1,0)</f>
        <v>6838</v>
      </c>
      <c r="B6843" s="625" t="str">
        <f>[1]Database!$A6843</f>
        <v>W7</v>
      </c>
      <c r="J6843" s="329" t="str">
        <f ca="1">IFERROR(VLOOKUP(ROWS($J$2:J6843),$A$2:$B$7000,2,0),"")</f>
        <v>PT-D1200U</v>
      </c>
    </row>
    <row r="6844" spans="1:10">
      <c r="A6844" s="330">
        <f ca="1">IF(ISNUMBER(SEARCH($L$2,[1]Database!$A6844)),MAX($A$1:A6843)+1,0)</f>
        <v>6839</v>
      </c>
      <c r="B6844" s="625" t="str">
        <f>[1]Database!$A6844</f>
        <v>W6C</v>
      </c>
      <c r="J6844" s="329" t="str">
        <f ca="1">IFERROR(VLOOKUP(ROWS($J$2:J6844),$A$2:$B$7000,2,0),"")</f>
        <v>PT-DW730US</v>
      </c>
    </row>
    <row r="6845" spans="1:10">
      <c r="A6845" s="330">
        <f ca="1">IF(ISNUMBER(SEARCH($L$2,[1]Database!$A6845)),MAX($A$1:A6844)+1,0)</f>
        <v>6840</v>
      </c>
      <c r="B6845" s="625" t="str">
        <f>[1]Database!$A6845</f>
        <v>S24H</v>
      </c>
      <c r="J6845" s="329" t="str">
        <f ca="1">IFERROR(VLOOKUP(ROWS($J$2:J6845),$A$2:$B$7000,2,0),"")</f>
        <v>WGSW-28040P</v>
      </c>
    </row>
    <row r="6846" spans="1:10">
      <c r="A6846" s="330">
        <f ca="1">IF(ISNUMBER(SEARCH($L$2,[1]Database!$A6846)),MAX($A$1:A6845)+1,0)</f>
        <v>6841</v>
      </c>
      <c r="B6846" s="625" t="str">
        <f>[1]Database!$A6846</f>
        <v>S24P</v>
      </c>
      <c r="J6846" s="329">
        <f ca="1">IFERROR(VLOOKUP(ROWS($J$2:J6846),$A$2:$B$7000,2,0),"")</f>
        <v>100020</v>
      </c>
    </row>
    <row r="6847" spans="1:10">
      <c r="A6847" s="330">
        <f ca="1">IF(ISNUMBER(SEARCH($L$2,[1]Database!$A6847)),MAX($A$1:A6846)+1,0)</f>
        <v>6842</v>
      </c>
      <c r="B6847" s="625" t="str">
        <f>[1]Database!$A6847</f>
        <v>PT-D1200U</v>
      </c>
      <c r="J6847" s="329" t="str">
        <f ca="1">IFERROR(VLOOKUP(ROWS($J$2:J6847),$A$2:$B$7000,2,0),"")</f>
        <v>202010J</v>
      </c>
    </row>
    <row r="6848" spans="1:10">
      <c r="A6848" s="330">
        <f ca="1">IF(ISNUMBER(SEARCH($L$2,[1]Database!$A6848)),MAX($A$1:A6847)+1,0)</f>
        <v>6843</v>
      </c>
      <c r="B6848" s="625" t="str">
        <f>[1]Database!$A6848</f>
        <v>PT-DW730US</v>
      </c>
      <c r="J6848" s="329" t="str">
        <f ca="1">IFERROR(VLOOKUP(ROWS($J$2:J6848),$A$2:$B$7000,2,0),"")</f>
        <v>202003J</v>
      </c>
    </row>
    <row r="6849" spans="1:10">
      <c r="A6849" s="330">
        <f ca="1">IF(ISNUMBER(SEARCH($L$2,[1]Database!$A6849)),MAX($A$1:A6848)+1,0)</f>
        <v>6844</v>
      </c>
      <c r="B6849" s="625" t="str">
        <f>[1]Database!$A6849</f>
        <v>WGSW-28040P</v>
      </c>
      <c r="J6849" s="329" t="str">
        <f ca="1">IFERROR(VLOOKUP(ROWS($J$2:J6849),$A$2:$B$7000,2,0),"")</f>
        <v>StudioLive 24.4.2</v>
      </c>
    </row>
    <row r="6850" spans="1:10">
      <c r="A6850" s="330">
        <f ca="1">IF(ISNUMBER(SEARCH($L$2,[1]Database!$A6850)),MAX($A$1:A6849)+1,0)</f>
        <v>6845</v>
      </c>
      <c r="B6850" s="625">
        <f>[1]Database!$A6850</f>
        <v>100020</v>
      </c>
      <c r="J6850" s="329" t="str">
        <f ca="1">IFERROR(VLOOKUP(ROWS($J$2:J6850),$A$2:$B$7000,2,0),"")</f>
        <v>KLA12-BK</v>
      </c>
    </row>
    <row r="6851" spans="1:10">
      <c r="A6851" s="330">
        <f ca="1">IF(ISNUMBER(SEARCH($L$2,[1]Database!$A6851)),MAX($A$1:A6850)+1,0)</f>
        <v>6846</v>
      </c>
      <c r="B6851" s="625" t="str">
        <f>[1]Database!$A6851</f>
        <v>202010J</v>
      </c>
      <c r="J6851" s="329" t="str">
        <f ca="1">IFERROR(VLOOKUP(ROWS($J$2:J6851),$A$2:$B$7000,2,0),"")</f>
        <v>KLA AF12</v>
      </c>
    </row>
    <row r="6852" spans="1:10">
      <c r="A6852" s="330">
        <f ca="1">IF(ISNUMBER(SEARCH($L$2,[1]Database!$A6852)),MAX($A$1:A6851)+1,0)</f>
        <v>6847</v>
      </c>
      <c r="B6852" s="625" t="str">
        <f>[1]Database!$A6852</f>
        <v>202003J</v>
      </c>
      <c r="J6852" s="329" t="str">
        <f ca="1">IFERROR(VLOOKUP(ROWS($J$2:J6852),$A$2:$B$7000,2,0),"")</f>
        <v>CX602V</v>
      </c>
    </row>
    <row r="6853" spans="1:10">
      <c r="A6853" s="330">
        <f ca="1">IF(ISNUMBER(SEARCH($L$2,[1]Database!$A6853)),MAX($A$1:A6852)+1,0)</f>
        <v>6848</v>
      </c>
      <c r="B6853" s="625" t="str">
        <f>[1]Database!$A6853</f>
        <v>StudioLive 24.4.2</v>
      </c>
      <c r="J6853" s="329" t="str">
        <f ca="1">IFERROR(VLOOKUP(ROWS($J$2:J6853),$A$2:$B$7000,2,0),"")</f>
        <v>KLA181-BK</v>
      </c>
    </row>
    <row r="6854" spans="1:10">
      <c r="A6854" s="330">
        <f ca="1">IF(ISNUMBER(SEARCH($L$2,[1]Database!$A6854)),MAX($A$1:A6853)+1,0)</f>
        <v>6849</v>
      </c>
      <c r="B6854" s="625" t="str">
        <f>[1]Database!$A6854</f>
        <v>KLA12-BK</v>
      </c>
      <c r="J6854" s="329" t="str">
        <f ca="1">IFERROR(VLOOKUP(ROWS($J$2:J6854),$A$2:$B$7000,2,0),"")</f>
        <v>1200 CUSTOM</v>
      </c>
    </row>
    <row r="6855" spans="1:10">
      <c r="A6855" s="330">
        <f ca="1">IF(ISNUMBER(SEARCH($L$2,[1]Database!$A6855)),MAX($A$1:A6854)+1,0)</f>
        <v>6850</v>
      </c>
      <c r="B6855" s="625" t="str">
        <f>[1]Database!$A6855</f>
        <v>KLA AF12</v>
      </c>
      <c r="J6855" s="329" t="str">
        <f ca="1">IFERROR(VLOOKUP(ROWS($J$2:J6855),$A$2:$B$7000,2,0),"")</f>
        <v>IPAC8</v>
      </c>
    </row>
    <row r="6856" spans="1:10">
      <c r="A6856" s="330">
        <f ca="1">IF(ISNUMBER(SEARCH($L$2,[1]Database!$A6856)),MAX($A$1:A6855)+1,0)</f>
        <v>6851</v>
      </c>
      <c r="B6856" s="625" t="str">
        <f>[1]Database!$A6856</f>
        <v>CX602V</v>
      </c>
      <c r="J6856" s="329" t="str">
        <f ca="1">IFERROR(VLOOKUP(ROWS($J$2:J6856),$A$2:$B$7000,2,0),"")</f>
        <v>DISPLAY-75-SAMSUNG</v>
      </c>
    </row>
    <row r="6857" spans="1:10">
      <c r="A6857" s="330">
        <f ca="1">IF(ISNUMBER(SEARCH($L$2,[1]Database!$A6857)),MAX($A$1:A6856)+1,0)</f>
        <v>6852</v>
      </c>
      <c r="B6857" s="625" t="str">
        <f>[1]Database!$A6857</f>
        <v>KLA181-BK</v>
      </c>
      <c r="J6857" s="329" t="str">
        <f ca="1">IFERROR(VLOOKUP(ROWS($J$2:J6857),$A$2:$B$7000,2,0),"")</f>
        <v>DISPLAY-65-SAMSUNG</v>
      </c>
    </row>
    <row r="6858" spans="1:10">
      <c r="A6858" s="330">
        <f ca="1">IF(ISNUMBER(SEARCH($L$2,[1]Database!$A6858)),MAX($A$1:A6857)+1,0)</f>
        <v>6853</v>
      </c>
      <c r="B6858" s="625" t="str">
        <f>[1]Database!$A6858</f>
        <v>1200 CUSTOM</v>
      </c>
      <c r="J6858" s="329" t="str">
        <f ca="1">IFERROR(VLOOKUP(ROWS($J$2:J6858),$A$2:$B$7000,2,0),"")</f>
        <v>C55SA</v>
      </c>
    </row>
    <row r="6859" spans="1:10">
      <c r="A6859" s="330">
        <f ca="1">IF(ISNUMBER(SEARCH($L$2,[1]Database!$A6859)),MAX($A$1:A6858)+1,0)</f>
        <v>6854</v>
      </c>
      <c r="B6859" s="625" t="str">
        <f>[1]Database!$A6859</f>
        <v>IPAC8</v>
      </c>
      <c r="J6859" s="329" t="str">
        <f ca="1">IFERROR(VLOOKUP(ROWS($J$2:J6859),$A$2:$B$7000,2,0),"")</f>
        <v>DISPLAY-55-SAMSUNG</v>
      </c>
    </row>
    <row r="6860" spans="1:10">
      <c r="A6860" s="330">
        <f ca="1">IF(ISNUMBER(SEARCH($L$2,[1]Database!$A6860)),MAX($A$1:A6859)+1,0)</f>
        <v>6855</v>
      </c>
      <c r="B6860" s="625" t="str">
        <f>[1]Database!$A6860</f>
        <v>DISPLAY-75-SAMSUNG</v>
      </c>
      <c r="J6860" s="329" t="str">
        <f ca="1">IFERROR(VLOOKUP(ROWS($J$2:J6860),$A$2:$B$7000,2,0),"")</f>
        <v>DISPLAY-46-SAMSUNG</v>
      </c>
    </row>
    <row r="6861" spans="1:10">
      <c r="A6861" s="330">
        <f ca="1">IF(ISNUMBER(SEARCH($L$2,[1]Database!$A6861)),MAX($A$1:A6860)+1,0)</f>
        <v>6856</v>
      </c>
      <c r="B6861" s="625" t="str">
        <f>[1]Database!$A6861</f>
        <v>DISPLAY-65-SAMSUNG</v>
      </c>
      <c r="J6861" s="329" t="str">
        <f ca="1">IFERROR(VLOOKUP(ROWS($J$2:J6861),$A$2:$B$7000,2,0),"")</f>
        <v>DISPLAY-32-SAMSUNG</v>
      </c>
    </row>
    <row r="6862" spans="1:10">
      <c r="A6862" s="330">
        <f ca="1">IF(ISNUMBER(SEARCH($L$2,[1]Database!$A6862)),MAX($A$1:A6861)+1,0)</f>
        <v>6857</v>
      </c>
      <c r="B6862" s="625" t="str">
        <f>[1]Database!$A6862</f>
        <v>C55SA</v>
      </c>
      <c r="J6862" s="329" t="str">
        <f ca="1">IFERROR(VLOOKUP(ROWS($J$2:J6862),$A$2:$B$7000,2,0),"")</f>
        <v>OFE-TELEVISION</v>
      </c>
    </row>
    <row r="6863" spans="1:10">
      <c r="A6863" s="330">
        <f ca="1">IF(ISNUMBER(SEARCH($L$2,[1]Database!$A6863)),MAX($A$1:A6862)+1,0)</f>
        <v>6858</v>
      </c>
      <c r="B6863" s="625" t="str">
        <f>[1]Database!$A6863</f>
        <v>DISPLAY-55-SAMSUNG</v>
      </c>
      <c r="J6863" s="329" t="str">
        <f ca="1">IFERROR(VLOOKUP(ROWS($J$2:J6863),$A$2:$B$7000,2,0),"")</f>
        <v>SM-226RQ</v>
      </c>
    </row>
    <row r="6864" spans="1:10">
      <c r="A6864" s="330">
        <f ca="1">IF(ISNUMBER(SEARCH($L$2,[1]Database!$A6864)),MAX($A$1:A6863)+1,0)</f>
        <v>6859</v>
      </c>
      <c r="B6864" s="625" t="str">
        <f>[1]Database!$A6864</f>
        <v>DISPLAY-46-SAMSUNG</v>
      </c>
      <c r="J6864" s="329" t="str">
        <f ca="1">IFERROR(VLOOKUP(ROWS($J$2:J6864),$A$2:$B$7000,2,0),"")</f>
        <v>SM-407-5T</v>
      </c>
    </row>
    <row r="6865" spans="1:10">
      <c r="A6865" s="330">
        <f ca="1">IF(ISNUMBER(SEARCH($L$2,[1]Database!$A6865)),MAX($A$1:A6864)+1,0)</f>
        <v>6860</v>
      </c>
      <c r="B6865" s="625" t="str">
        <f>[1]Database!$A6865</f>
        <v>DISPLAY-32-SAMSUNG</v>
      </c>
      <c r="J6865" s="329" t="str">
        <f ca="1">IFERROR(VLOOKUP(ROWS($J$2:J6865),$A$2:$B$7000,2,0),"")</f>
        <v>92958</v>
      </c>
    </row>
    <row r="6866" spans="1:10">
      <c r="A6866" s="330">
        <f ca="1">IF(ISNUMBER(SEARCH($L$2,[1]Database!$A6866)),MAX($A$1:A6865)+1,0)</f>
        <v>6861</v>
      </c>
      <c r="B6866" s="625" t="str">
        <f>[1]Database!$A6866</f>
        <v>OFE-TELEVISION</v>
      </c>
      <c r="J6866" s="329" t="str">
        <f ca="1">IFERROR(VLOOKUP(ROWS($J$2:J6866),$A$2:$B$7000,2,0),"")</f>
        <v>92957</v>
      </c>
    </row>
    <row r="6867" spans="1:10">
      <c r="A6867" s="330">
        <f ca="1">IF(ISNUMBER(SEARCH($L$2,[1]Database!$A6867)),MAX($A$1:A6866)+1,0)</f>
        <v>6862</v>
      </c>
      <c r="B6867" s="625" t="str">
        <f>[1]Database!$A6867</f>
        <v>SM-226RQ</v>
      </c>
      <c r="J6867" s="329" t="str">
        <f ca="1">IFERROR(VLOOKUP(ROWS($J$2:J6867),$A$2:$B$7000,2,0),"")</f>
        <v>92941</v>
      </c>
    </row>
    <row r="6868" spans="1:10">
      <c r="A6868" s="330">
        <f ca="1">IF(ISNUMBER(SEARCH($L$2,[1]Database!$A6868)),MAX($A$1:A6867)+1,0)</f>
        <v>6863</v>
      </c>
      <c r="B6868" s="625" t="str">
        <f>[1]Database!$A6868</f>
        <v>SM-407-5T</v>
      </c>
      <c r="J6868" s="329" t="str">
        <f ca="1">IFERROR(VLOOKUP(ROWS($J$2:J6868),$A$2:$B$7000,2,0),"")</f>
        <v>92924</v>
      </c>
    </row>
    <row r="6869" spans="1:10">
      <c r="A6869" s="330">
        <f ca="1">IF(ISNUMBER(SEARCH($L$2,[1]Database!$A6869)),MAX($A$1:A6868)+1,0)</f>
        <v>6864</v>
      </c>
      <c r="B6869" s="625" t="str">
        <f>[1]Database!$A6869</f>
        <v>92958</v>
      </c>
      <c r="J6869" s="329" t="str">
        <f ca="1">IFERROR(VLOOKUP(ROWS($J$2:J6869),$A$2:$B$7000,2,0),"")</f>
        <v>LS67 SUB12 SYSTEM</v>
      </c>
    </row>
    <row r="6870" spans="1:10">
      <c r="A6870" s="330">
        <f ca="1">IF(ISNUMBER(SEARCH($L$2,[1]Database!$A6870)),MAX($A$1:A6869)+1,0)</f>
        <v>6865</v>
      </c>
      <c r="B6870" s="625" t="str">
        <f>[1]Database!$A6870</f>
        <v>92957</v>
      </c>
      <c r="J6870" s="329" t="str">
        <f ca="1">IFERROR(VLOOKUP(ROWS($J$2:J6870),$A$2:$B$7000,2,0),"")</f>
        <v>LS47 SUB12 SYSTEM</v>
      </c>
    </row>
    <row r="6871" spans="1:10">
      <c r="A6871" s="330">
        <f ca="1">IF(ISNUMBER(SEARCH($L$2,[1]Database!$A6871)),MAX($A$1:A6870)+1,0)</f>
        <v>6866</v>
      </c>
      <c r="B6871" s="625" t="str">
        <f>[1]Database!$A6871</f>
        <v>92941</v>
      </c>
      <c r="J6871" s="329" t="str">
        <f ca="1">IFERROR(VLOOKUP(ROWS($J$2:J6871),$A$2:$B$7000,2,0),"")</f>
        <v>92925</v>
      </c>
    </row>
    <row r="6872" spans="1:10">
      <c r="A6872" s="330">
        <f ca="1">IF(ISNUMBER(SEARCH($L$2,[1]Database!$A6872)),MAX($A$1:A6871)+1,0)</f>
        <v>6867</v>
      </c>
      <c r="B6872" s="625" t="str">
        <f>[1]Database!$A6872</f>
        <v>92924</v>
      </c>
      <c r="J6872" s="329" t="str">
        <f ca="1">IFERROR(VLOOKUP(ROWS($J$2:J6872),$A$2:$B$7000,2,0),"")</f>
        <v>ABB220HUM13B-12-3-9</v>
      </c>
    </row>
    <row r="6873" spans="1:10">
      <c r="A6873" s="330">
        <f ca="1">IF(ISNUMBER(SEARCH($L$2,[1]Database!$A6873)),MAX($A$1:A6872)+1,0)</f>
        <v>6868</v>
      </c>
      <c r="B6873" s="625" t="str">
        <f>[1]Database!$A6873</f>
        <v>LS67 SUB12 SYSTEM</v>
      </c>
      <c r="J6873" s="329" t="str">
        <f ca="1">IFERROR(VLOOKUP(ROWS($J$2:J6873),$A$2:$B$7000,2,0),"")</f>
        <v xml:space="preserve">SNDQ110HST13G3X </v>
      </c>
    </row>
    <row r="6874" spans="1:10">
      <c r="A6874" s="330">
        <f ca="1">IF(ISNUMBER(SEARCH($L$2,[1]Database!$A6874)),MAX($A$1:A6873)+1,0)</f>
        <v>6869</v>
      </c>
      <c r="B6874" s="625" t="str">
        <f>[1]Database!$A6874</f>
        <v>LS47 SUB12 SYSTEM</v>
      </c>
      <c r="J6874" s="329" t="str">
        <f ca="1">IFERROR(VLOOKUP(ROWS($J$2:J6874),$A$2:$B$7000,2,0),"")</f>
        <v>SNDQ123HST13G3X</v>
      </c>
    </row>
    <row r="6875" spans="1:10">
      <c r="A6875" s="330">
        <f ca="1">IF(ISNUMBER(SEARCH($L$2,[1]Database!$A6875)),MAX($A$1:A6874)+1,0)</f>
        <v>6870</v>
      </c>
      <c r="B6875" s="625" t="str">
        <f>[1]Database!$A6875</f>
        <v>92925</v>
      </c>
      <c r="J6875" s="329" t="str">
        <f ca="1">IFERROR(VLOOKUP(ROWS($J$2:J6875),$A$2:$B$7000,2,0),"")</f>
        <v>CAB110HST13G3-6-2-5</v>
      </c>
    </row>
    <row r="6876" spans="1:10">
      <c r="A6876" s="330">
        <f ca="1">IF(ISNUMBER(SEARCH($L$2,[1]Database!$A6876)),MAX($A$1:A6875)+1,0)</f>
        <v>6871</v>
      </c>
      <c r="B6876" s="625" t="str">
        <f>[1]Database!$A6876</f>
        <v>ABB220HUM13B-12-3-9</v>
      </c>
      <c r="J6876" s="329" t="str">
        <f ca="1">IFERROR(VLOOKUP(ROWS($J$2:J6876),$A$2:$B$7000,2,0),"")</f>
        <v>CC140CST13G3WXMP</v>
      </c>
    </row>
    <row r="6877" spans="1:10">
      <c r="A6877" s="330">
        <f ca="1">IF(ISNUMBER(SEARCH($L$2,[1]Database!$A6877)),MAX($A$1:A6876)+1,0)</f>
        <v>6872</v>
      </c>
      <c r="B6877" s="625" t="str">
        <f>[1]Database!$A6877</f>
        <v xml:space="preserve">SNDQ110HST13G3X </v>
      </c>
      <c r="J6877" s="329" t="str">
        <f ca="1">IFERROR(VLOOKUP(ROWS($J$2:J6877),$A$2:$B$7000,2,0),"")</f>
        <v>CC140CST13G3WX</v>
      </c>
    </row>
    <row r="6878" spans="1:10">
      <c r="A6878" s="330">
        <f ca="1">IF(ISNUMBER(SEARCH($L$2,[1]Database!$A6878)),MAX($A$1:A6877)+1,0)</f>
        <v>6873</v>
      </c>
      <c r="B6878" s="625" t="str">
        <f>[1]Database!$A6878</f>
        <v>SNDQ123HST13G3X</v>
      </c>
      <c r="J6878" s="329" t="str">
        <f ca="1">IFERROR(VLOOKUP(ROWS($J$2:J6878),$A$2:$B$7000,2,0),"")</f>
        <v>CC135SUM15WMapX</v>
      </c>
    </row>
    <row r="6879" spans="1:10">
      <c r="A6879" s="330">
        <f ca="1">IF(ISNUMBER(SEARCH($L$2,[1]Database!$A6879)),MAX($A$1:A6878)+1,0)</f>
        <v>6874</v>
      </c>
      <c r="B6879" s="625" t="str">
        <f>[1]Database!$A6879</f>
        <v>CAB110HST13G3-6-2-5</v>
      </c>
      <c r="J6879" s="329" t="str">
        <f ca="1">IFERROR(VLOOKUP(ROWS($J$2:J6879),$A$2:$B$7000,2,0),"")</f>
        <v>CC135CST13G3WXMP</v>
      </c>
    </row>
    <row r="6880" spans="1:10">
      <c r="A6880" s="330">
        <f ca="1">IF(ISNUMBER(SEARCH($L$2,[1]Database!$A6880)),MAX($A$1:A6879)+1,0)</f>
        <v>6875</v>
      </c>
      <c r="B6880" s="625" t="str">
        <f>[1]Database!$A6880</f>
        <v>CC140CST13G3WXMP</v>
      </c>
      <c r="J6880" s="329" t="str">
        <f ca="1">IFERROR(VLOOKUP(ROWS($J$2:J6880),$A$2:$B$7000,2,0),"")</f>
        <v>SNDQ135HST13G3WX</v>
      </c>
    </row>
    <row r="6881" spans="1:10">
      <c r="A6881" s="330">
        <f ca="1">IF(ISNUMBER(SEARCH($L$2,[1]Database!$A6881)),MAX($A$1:A6880)+1,0)</f>
        <v>6876</v>
      </c>
      <c r="B6881" s="625" t="str">
        <f>[1]Database!$A6881</f>
        <v>CC140CST13G3WX</v>
      </c>
      <c r="J6881" s="329" t="str">
        <f ca="1">IFERROR(VLOOKUP(ROWS($J$2:J6881),$A$2:$B$7000,2,0),"")</f>
        <v>CCTVNVR</v>
      </c>
    </row>
    <row r="6882" spans="1:10">
      <c r="A6882" s="330">
        <f ca="1">IF(ISNUMBER(SEARCH($L$2,[1]Database!$A6882)),MAX($A$1:A6881)+1,0)</f>
        <v>6877</v>
      </c>
      <c r="B6882" s="625" t="str">
        <f>[1]Database!$A6882</f>
        <v>CC135SUM15WMapX</v>
      </c>
      <c r="J6882" s="329" t="str">
        <f ca="1">IFERROR(VLOOKUP(ROWS($J$2:J6882),$A$2:$B$7000,2,0),"")</f>
        <v>CCTVCAMERA</v>
      </c>
    </row>
    <row r="6883" spans="1:10">
      <c r="A6883" s="330">
        <f ca="1">IF(ISNUMBER(SEARCH($L$2,[1]Database!$A6883)),MAX($A$1:A6882)+1,0)</f>
        <v>6878</v>
      </c>
      <c r="B6883" s="625" t="str">
        <f>[1]Database!$A6883</f>
        <v>CC135CST13G3WXMP</v>
      </c>
      <c r="J6883" s="329" t="str">
        <f ca="1">IFERROR(VLOOKUP(ROWS($J$2:J6883),$A$2:$B$7000,2,0),"")</f>
        <v>BANBFA50</v>
      </c>
    </row>
    <row r="6884" spans="1:10">
      <c r="A6884" s="330">
        <f ca="1">IF(ISNUMBER(SEARCH($L$2,[1]Database!$A6884)),MAX($A$1:A6883)+1,0)</f>
        <v>6879</v>
      </c>
      <c r="B6884" s="625" t="str">
        <f>[1]Database!$A6884</f>
        <v>SNDQ135HST13G3WX</v>
      </c>
      <c r="J6884" s="329" t="str">
        <f ca="1">IFERROR(VLOOKUP(ROWS($J$2:J6884),$A$2:$B$7000,2,0),"")</f>
        <v>SQSCF330</v>
      </c>
    </row>
    <row r="6885" spans="1:10">
      <c r="A6885" s="330">
        <f ca="1">IF(ISNUMBER(SEARCH($L$2,[1]Database!$A6885)),MAX($A$1:A6884)+1,0)</f>
        <v>6880</v>
      </c>
      <c r="B6885" s="625" t="str">
        <f>[1]Database!$A6885</f>
        <v>CCTVNVR</v>
      </c>
      <c r="J6885" s="329" t="str">
        <f ca="1">IFERROR(VLOOKUP(ROWS($J$2:J6885),$A$2:$B$7000,2,0),"")</f>
        <v>OSCPF00</v>
      </c>
    </row>
    <row r="6886" spans="1:10">
      <c r="A6886" s="330">
        <f ca="1">IF(ISNUMBER(SEARCH($L$2,[1]Database!$A6886)),MAX($A$1:A6885)+1,0)</f>
        <v>6881</v>
      </c>
      <c r="B6886" s="625" t="str">
        <f>[1]Database!$A6886</f>
        <v>CCTVCAMERA</v>
      </c>
      <c r="J6886" s="329" t="str">
        <f ca="1">IFERROR(VLOOKUP(ROWS($J$2:J6886),$A$2:$B$7000,2,0),"")</f>
        <v>MCSCF330</v>
      </c>
    </row>
    <row r="6887" spans="1:10">
      <c r="A6887" s="330">
        <f ca="1">IF(ISNUMBER(SEARCH($L$2,[1]Database!$A6887)),MAX($A$1:A6886)+1,0)</f>
        <v>6882</v>
      </c>
      <c r="B6887" s="625" t="str">
        <f>[1]Database!$A6887</f>
        <v>BANBFA50</v>
      </c>
      <c r="J6887" s="329" t="str">
        <f ca="1">IFERROR(VLOOKUP(ROWS($J$2:J6887),$A$2:$B$7000,2,0),"")</f>
        <v>PPPRED</v>
      </c>
    </row>
    <row r="6888" spans="1:10">
      <c r="A6888" s="330">
        <f ca="1">IF(ISNUMBER(SEARCH($L$2,[1]Database!$A6888)),MAX($A$1:A6887)+1,0)</f>
        <v>6883</v>
      </c>
      <c r="B6888" s="625" t="str">
        <f>[1]Database!$A6888</f>
        <v>SQSCF330</v>
      </c>
      <c r="J6888" s="329" t="str">
        <f ca="1">IFERROR(VLOOKUP(ROWS($J$2:J6888),$A$2:$B$7000,2,0),"")</f>
        <v>PPPBLK</v>
      </c>
    </row>
    <row r="6889" spans="1:10">
      <c r="A6889" s="330">
        <f ca="1">IF(ISNUMBER(SEARCH($L$2,[1]Database!$A6889)),MAX($A$1:A6888)+1,0)</f>
        <v>6884</v>
      </c>
      <c r="B6889" s="625" t="str">
        <f>[1]Database!$A6889</f>
        <v>OSCPF00</v>
      </c>
      <c r="J6889" s="329" t="str">
        <f ca="1">IFERROR(VLOOKUP(ROWS($J$2:J6889),$A$2:$B$7000,2,0),"")</f>
        <v>HDADAPU</v>
      </c>
    </row>
    <row r="6890" spans="1:10">
      <c r="A6890" s="330">
        <f ca="1">IF(ISNUMBER(SEARCH($L$2,[1]Database!$A6890)),MAX($A$1:A6889)+1,0)</f>
        <v>6885</v>
      </c>
      <c r="B6890" s="625" t="str">
        <f>[1]Database!$A6890</f>
        <v>MCSCF330</v>
      </c>
      <c r="J6890" s="329" t="str">
        <f ca="1">IFERROR(VLOOKUP(ROWS($J$2:J6890),$A$2:$B$7000,2,0),"")</f>
        <v>HDADAPR</v>
      </c>
    </row>
    <row r="6891" spans="1:10">
      <c r="A6891" s="330">
        <f ca="1">IF(ISNUMBER(SEARCH($L$2,[1]Database!$A6891)),MAX($A$1:A6890)+1,0)</f>
        <v>6886</v>
      </c>
      <c r="B6891" s="625" t="str">
        <f>[1]Database!$A6891</f>
        <v>PPPRED</v>
      </c>
      <c r="J6891" s="329" t="str">
        <f ca="1">IFERROR(VLOOKUP(ROWS($J$2:J6891),$A$2:$B$7000,2,0),"")</f>
        <v>HDADAPL</v>
      </c>
    </row>
    <row r="6892" spans="1:10">
      <c r="A6892" s="330">
        <f ca="1">IF(ISNUMBER(SEARCH($L$2,[1]Database!$A6892)),MAX($A$1:A6891)+1,0)</f>
        <v>6887</v>
      </c>
      <c r="B6892" s="625" t="str">
        <f>[1]Database!$A6892</f>
        <v>PPPBLK</v>
      </c>
      <c r="J6892" s="329" t="str">
        <f ca="1">IFERROR(VLOOKUP(ROWS($J$2:J6892),$A$2:$B$7000,2,0),"")</f>
        <v>HDADAPD</v>
      </c>
    </row>
    <row r="6893" spans="1:10">
      <c r="A6893" s="330">
        <f ca="1">IF(ISNUMBER(SEARCH($L$2,[1]Database!$A6893)),MAX($A$1:A6892)+1,0)</f>
        <v>6888</v>
      </c>
      <c r="B6893" s="625" t="str">
        <f>[1]Database!$A6893</f>
        <v>HDADAPU</v>
      </c>
      <c r="J6893" s="329" t="str">
        <f ca="1">IFERROR(VLOOKUP(ROWS($J$2:J6893),$A$2:$B$7000,2,0),"")</f>
        <v>HDADAPFF</v>
      </c>
    </row>
    <row r="6894" spans="1:10">
      <c r="A6894" s="330">
        <f ca="1">IF(ISNUMBER(SEARCH($L$2,[1]Database!$A6894)),MAX($A$1:A6893)+1,0)</f>
        <v>6889</v>
      </c>
      <c r="B6894" s="625" t="str">
        <f>[1]Database!$A6894</f>
        <v>HDADAPR</v>
      </c>
      <c r="J6894" s="329" t="str">
        <f ca="1">IFERROR(VLOOKUP(ROWS($J$2:J6894),$A$2:$B$7000,2,0),"")</f>
        <v>CHE080</v>
      </c>
    </row>
    <row r="6895" spans="1:10">
      <c r="A6895" s="330">
        <f ca="1">IF(ISNUMBER(SEARCH($L$2,[1]Database!$A6895)),MAX($A$1:A6894)+1,0)</f>
        <v>6890</v>
      </c>
      <c r="B6895" s="625" t="str">
        <f>[1]Database!$A6895</f>
        <v>HDADAPL</v>
      </c>
      <c r="J6895" s="329" t="str">
        <f ca="1">IFERROR(VLOOKUP(ROWS($J$2:J6895),$A$2:$B$7000,2,0),"")</f>
        <v>CHE060</v>
      </c>
    </row>
    <row r="6896" spans="1:10">
      <c r="A6896" s="330">
        <f ca="1">IF(ISNUMBER(SEARCH($L$2,[1]Database!$A6896)),MAX($A$1:A6895)+1,0)</f>
        <v>6891</v>
      </c>
      <c r="B6896" s="625" t="str">
        <f>[1]Database!$A6896</f>
        <v>HDADAPD</v>
      </c>
      <c r="J6896" s="329" t="str">
        <f ca="1">IFERROR(VLOOKUP(ROWS($J$2:J6896),$A$2:$B$7000,2,0),"")</f>
        <v>CHE050</v>
      </c>
    </row>
    <row r="6897" spans="1:10">
      <c r="A6897" s="330">
        <f ca="1">IF(ISNUMBER(SEARCH($L$2,[1]Database!$A6897)),MAX($A$1:A6896)+1,0)</f>
        <v>6892</v>
      </c>
      <c r="B6897" s="625" t="str">
        <f>[1]Database!$A6897</f>
        <v>HDADAPFF</v>
      </c>
      <c r="J6897" s="329" t="str">
        <f ca="1">IFERROR(VLOOKUP(ROWS($J$2:J6897),$A$2:$B$7000,2,0),"")</f>
        <v>CHE040</v>
      </c>
    </row>
    <row r="6898" spans="1:10">
      <c r="A6898" s="330">
        <f ca="1">IF(ISNUMBER(SEARCH($L$2,[1]Database!$A6898)),MAX($A$1:A6897)+1,0)</f>
        <v>6893</v>
      </c>
      <c r="B6898" s="625" t="str">
        <f>[1]Database!$A6898</f>
        <v>CHE080</v>
      </c>
      <c r="J6898" s="329" t="str">
        <f ca="1">IFERROR(VLOOKUP(ROWS($J$2:J6898),$A$2:$B$7000,2,0),"")</f>
        <v>CHE030</v>
      </c>
    </row>
    <row r="6899" spans="1:10">
      <c r="A6899" s="330">
        <f ca="1">IF(ISNUMBER(SEARCH($L$2,[1]Database!$A6899)),MAX($A$1:A6898)+1,0)</f>
        <v>6894</v>
      </c>
      <c r="B6899" s="625" t="str">
        <f>[1]Database!$A6899</f>
        <v>CHE060</v>
      </c>
      <c r="J6899" s="329" t="str">
        <f ca="1">IFERROR(VLOOKUP(ROWS($J$2:J6899),$A$2:$B$7000,2,0),"")</f>
        <v>CHE020</v>
      </c>
    </row>
    <row r="6900" spans="1:10">
      <c r="A6900" s="330">
        <f ca="1">IF(ISNUMBER(SEARCH($L$2,[1]Database!$A6900)),MAX($A$1:A6899)+1,0)</f>
        <v>6895</v>
      </c>
      <c r="B6900" s="625" t="str">
        <f>[1]Database!$A6900</f>
        <v>CHE050</v>
      </c>
      <c r="J6900" s="329" t="str">
        <f ca="1">IFERROR(VLOOKUP(ROWS($J$2:J6900),$A$2:$B$7000,2,0),"")</f>
        <v>CHE100</v>
      </c>
    </row>
    <row r="6901" spans="1:10">
      <c r="A6901" s="330">
        <f ca="1">IF(ISNUMBER(SEARCH($L$2,[1]Database!$A6901)),MAX($A$1:A6900)+1,0)</f>
        <v>6896</v>
      </c>
      <c r="B6901" s="625" t="str">
        <f>[1]Database!$A6901</f>
        <v>CHE040</v>
      </c>
      <c r="J6901" s="329" t="str">
        <f ca="1">IFERROR(VLOOKUP(ROWS($J$2:J6901),$A$2:$B$7000,2,0),"")</f>
        <v>CHE015</v>
      </c>
    </row>
    <row r="6902" spans="1:10">
      <c r="A6902" s="330">
        <f ca="1">IF(ISNUMBER(SEARCH($L$2,[1]Database!$A6902)),MAX($A$1:A6901)+1,0)</f>
        <v>6897</v>
      </c>
      <c r="B6902" s="625" t="str">
        <f>[1]Database!$A6902</f>
        <v>CHE030</v>
      </c>
      <c r="J6902" s="329" t="str">
        <f ca="1">IFERROR(VLOOKUP(ROWS($J$2:J6902),$A$2:$B$7000,2,0),"")</f>
        <v>CHE010</v>
      </c>
    </row>
    <row r="6903" spans="1:10">
      <c r="A6903" s="330">
        <f ca="1">IF(ISNUMBER(SEARCH($L$2,[1]Database!$A6903)),MAX($A$1:A6902)+1,0)</f>
        <v>6898</v>
      </c>
      <c r="B6903" s="625" t="str">
        <f>[1]Database!$A6903</f>
        <v>CHE020</v>
      </c>
      <c r="J6903" s="329" t="str">
        <f ca="1">IFERROR(VLOOKUP(ROWS($J$2:J6903),$A$2:$B$7000,2,0),"")</f>
        <v>CHE006</v>
      </c>
    </row>
    <row r="6904" spans="1:10">
      <c r="A6904" s="330">
        <f ca="1">IF(ISNUMBER(SEARCH($L$2,[1]Database!$A6904)),MAX($A$1:A6903)+1,0)</f>
        <v>6899</v>
      </c>
      <c r="B6904" s="625" t="str">
        <f>[1]Database!$A6904</f>
        <v>CHE100</v>
      </c>
      <c r="J6904" s="329" t="str">
        <f ca="1">IFERROR(VLOOKUP(ROWS($J$2:J6904),$A$2:$B$7000,2,0),"")</f>
        <v>S23TF</v>
      </c>
    </row>
    <row r="6905" spans="1:10">
      <c r="A6905" s="330">
        <f ca="1">IF(ISNUMBER(SEARCH($L$2,[1]Database!$A6905)),MAX($A$1:A6904)+1,0)</f>
        <v>6900</v>
      </c>
      <c r="B6905" s="625" t="str">
        <f>[1]Database!$A6905</f>
        <v>CHE015</v>
      </c>
      <c r="J6905" s="329" t="str">
        <f ca="1">IFERROR(VLOOKUP(ROWS($J$2:J6905),$A$2:$B$7000,2,0),"")</f>
        <v>WG3.0</v>
      </c>
    </row>
    <row r="6906" spans="1:10">
      <c r="A6906" s="330">
        <f ca="1">IF(ISNUMBER(SEARCH($L$2,[1]Database!$A6906)),MAX($A$1:A6905)+1,0)</f>
        <v>6901</v>
      </c>
      <c r="B6906" s="625" t="str">
        <f>[1]Database!$A6906</f>
        <v>CHE010</v>
      </c>
      <c r="J6906" s="329" t="str">
        <f ca="1">IFERROR(VLOOKUP(ROWS($J$2:J6906),$A$2:$B$7000,2,0),"")</f>
        <v>WG3.5</v>
      </c>
    </row>
    <row r="6907" spans="1:10">
      <c r="A6907" s="330">
        <f ca="1">IF(ISNUMBER(SEARCH($L$2,[1]Database!$A6907)),MAX($A$1:A6906)+1,0)</f>
        <v>6902</v>
      </c>
      <c r="B6907" s="625" t="str">
        <f>[1]Database!$A6907</f>
        <v>CHE006</v>
      </c>
      <c r="J6907" s="329" t="str">
        <f ca="1">IFERROR(VLOOKUP(ROWS($J$2:J6907),$A$2:$B$7000,2,0),"")</f>
        <v>96-BI</v>
      </c>
    </row>
    <row r="6908" spans="1:10">
      <c r="A6908" s="330">
        <f ca="1">IF(ISNUMBER(SEARCH($L$2,[1]Database!$A6908)),MAX($A$1:A6907)+1,0)</f>
        <v>6903</v>
      </c>
      <c r="B6908" s="625" t="str">
        <f>[1]Database!$A6908</f>
        <v>S23TF</v>
      </c>
      <c r="J6908" s="329" t="str">
        <f ca="1">IFERROR(VLOOKUP(ROWS($J$2:J6908),$A$2:$B$7000,2,0),"")</f>
        <v>TCD840300</v>
      </c>
    </row>
    <row r="6909" spans="1:10">
      <c r="A6909" s="330">
        <f ca="1">IF(ISNUMBER(SEARCH($L$2,[1]Database!$A6909)),MAX($A$1:A6908)+1,0)</f>
        <v>6904</v>
      </c>
      <c r="B6909" s="625" t="str">
        <f>[1]Database!$A6909</f>
        <v>WG3.0</v>
      </c>
      <c r="J6909" s="329" t="str">
        <f ca="1">IFERROR(VLOOKUP(ROWS($J$2:J6909),$A$2:$B$7000,2,0),"")</f>
        <v>DS500se</v>
      </c>
    </row>
    <row r="6910" spans="1:10">
      <c r="A6910" s="330">
        <f ca="1">IF(ISNUMBER(SEARCH($L$2,[1]Database!$A6910)),MAX($A$1:A6909)+1,0)</f>
        <v>6905</v>
      </c>
      <c r="B6910" s="625" t="str">
        <f>[1]Database!$A6910</f>
        <v>WG3.5</v>
      </c>
      <c r="J6910" s="329" t="str">
        <f ca="1">IFERROR(VLOOKUP(ROWS($J$2:J6910),$A$2:$B$7000,2,0),"")</f>
        <v xml:space="preserve">DS400dc </v>
      </c>
    </row>
    <row r="6911" spans="1:10">
      <c r="A6911" s="330">
        <f ca="1">IF(ISNUMBER(SEARCH($L$2,[1]Database!$A6911)),MAX($A$1:A6910)+1,0)</f>
        <v>6906</v>
      </c>
      <c r="B6911" s="625" t="str">
        <f>[1]Database!$A6911</f>
        <v>96-BI</v>
      </c>
      <c r="J6911" s="329" t="str">
        <f ca="1">IFERROR(VLOOKUP(ROWS($J$2:J6911),$A$2:$B$7000,2,0),"")</f>
        <v>DS300se</v>
      </c>
    </row>
    <row r="6912" spans="1:10">
      <c r="A6912" s="330">
        <f ca="1">IF(ISNUMBER(SEARCH($L$2,[1]Database!$A6912)),MAX($A$1:A6911)+1,0)</f>
        <v>6907</v>
      </c>
      <c r="B6912" s="625" t="str">
        <f>[1]Database!$A6912</f>
        <v>TCD840300</v>
      </c>
      <c r="J6912" s="329" t="str">
        <f ca="1">IFERROR(VLOOKUP(ROWS($J$2:J6912),$A$2:$B$7000,2,0),"")</f>
        <v>DS300narrow</v>
      </c>
    </row>
    <row r="6913" spans="1:10">
      <c r="A6913" s="330">
        <f ca="1">IF(ISNUMBER(SEARCH($L$2,[1]Database!$A6913)),MAX($A$1:A6912)+1,0)</f>
        <v>6908</v>
      </c>
      <c r="B6913" s="625" t="str">
        <f>[1]Database!$A6913</f>
        <v>DS500se</v>
      </c>
      <c r="J6913" s="329" t="str">
        <f ca="1">IFERROR(VLOOKUP(ROWS($J$2:J6913),$A$2:$B$7000,2,0),"")</f>
        <v xml:space="preserve">DS200dc </v>
      </c>
    </row>
    <row r="6914" spans="1:10">
      <c r="A6914" s="330">
        <f ca="1">IF(ISNUMBER(SEARCH($L$2,[1]Database!$A6914)),MAX($A$1:A6913)+1,0)</f>
        <v>6909</v>
      </c>
      <c r="B6914" s="625" t="str">
        <f>[1]Database!$A6914</f>
        <v xml:space="preserve">DS400dc </v>
      </c>
      <c r="J6914" s="329" t="str">
        <f ca="1">IFERROR(VLOOKUP(ROWS($J$2:J6914),$A$2:$B$7000,2,0),"")</f>
        <v>DS100se Narrow - New</v>
      </c>
    </row>
    <row r="6915" spans="1:10">
      <c r="A6915" s="330">
        <f ca="1">IF(ISNUMBER(SEARCH($L$2,[1]Database!$A6915)),MAX($A$1:A6914)+1,0)</f>
        <v>6910</v>
      </c>
      <c r="B6915" s="625" t="str">
        <f>[1]Database!$A6915</f>
        <v>DS300se</v>
      </c>
      <c r="J6915" s="329" t="str">
        <f ca="1">IFERROR(VLOOKUP(ROWS($J$2:J6915),$A$2:$B$7000,2,0),"")</f>
        <v xml:space="preserve">DS100se </v>
      </c>
    </row>
    <row r="6916" spans="1:10">
      <c r="A6916" s="330">
        <f ca="1">IF(ISNUMBER(SEARCH($L$2,[1]Database!$A6916)),MAX($A$1:A6915)+1,0)</f>
        <v>6911</v>
      </c>
      <c r="B6916" s="625" t="str">
        <f>[1]Database!$A6916</f>
        <v>DS300narrow</v>
      </c>
      <c r="J6916" s="329" t="str">
        <f ca="1">IFERROR(VLOOKUP(ROWS($J$2:J6916),$A$2:$B$7000,2,0),"")</f>
        <v>OnWall Gold Surround</v>
      </c>
    </row>
    <row r="6917" spans="1:10">
      <c r="A6917" s="330">
        <f ca="1">IF(ISNUMBER(SEARCH($L$2,[1]Database!$A6917)),MAX($A$1:A6916)+1,0)</f>
        <v>6912</v>
      </c>
      <c r="B6917" s="625" t="str">
        <f>[1]Database!$A6917</f>
        <v xml:space="preserve">DS200dc </v>
      </c>
      <c r="J6917" s="329" t="str">
        <f ca="1">IFERROR(VLOOKUP(ROWS($J$2:J6917),$A$2:$B$7000,2,0),"")</f>
        <v>InWall Gold/4 Surround</v>
      </c>
    </row>
    <row r="6918" spans="1:10">
      <c r="A6918" s="330">
        <f ca="1">IF(ISNUMBER(SEARCH($L$2,[1]Database!$A6918)),MAX($A$1:A6917)+1,0)</f>
        <v>6913</v>
      </c>
      <c r="B6918" s="625" t="str">
        <f>[1]Database!$A6918</f>
        <v>DS100se Narrow - New</v>
      </c>
      <c r="J6918" s="329" t="str">
        <f ca="1">IFERROR(VLOOKUP(ROWS($J$2:J6918),$A$2:$B$7000,2,0),"")</f>
        <v>RackAmp 600 DSP Amp</v>
      </c>
    </row>
    <row r="6919" spans="1:10">
      <c r="A6919" s="330">
        <f ca="1">IF(ISNUMBER(SEARCH($L$2,[1]Database!$A6919)),MAX($A$1:A6918)+1,0)</f>
        <v>6914</v>
      </c>
      <c r="B6919" s="625" t="str">
        <f>[1]Database!$A6919</f>
        <v xml:space="preserve">DS100se </v>
      </c>
      <c r="J6919" s="329" t="str">
        <f ca="1">IFERROR(VLOOKUP(ROWS($J$2:J6919),$A$2:$B$7000,2,0),"")</f>
        <v>RackAmp 350 DSP Amp</v>
      </c>
    </row>
    <row r="6920" spans="1:10">
      <c r="A6920" s="330">
        <f ca="1">IF(ISNUMBER(SEARCH($L$2,[1]Database!$A6920)),MAX($A$1:A6919)+1,0)</f>
        <v>6915</v>
      </c>
      <c r="B6920" s="625" t="str">
        <f>[1]Database!$A6920</f>
        <v>OnWall Gold Surround</v>
      </c>
      <c r="J6920" s="329" t="str">
        <f ca="1">IFERROR(VLOOKUP(ROWS($J$2:J6920),$A$2:$B$7000,2,0),"")</f>
        <v>InCeiling Silver DT SealedRound</v>
      </c>
    </row>
    <row r="6921" spans="1:10">
      <c r="A6921" s="330">
        <f ca="1">IF(ISNUMBER(SEARCH($L$2,[1]Database!$A6921)),MAX($A$1:A6920)+1,0)</f>
        <v>6916</v>
      </c>
      <c r="B6921" s="625" t="str">
        <f>[1]Database!$A6921</f>
        <v>InWall Gold/4 Surround</v>
      </c>
      <c r="J6921" s="329" t="str">
        <f ca="1">IFERROR(VLOOKUP(ROWS($J$2:J6921),$A$2:$B$7000,2,0),"")</f>
        <v>InCeiling Silver SealedRound</v>
      </c>
    </row>
    <row r="6922" spans="1:10">
      <c r="A6922" s="330">
        <f ca="1">IF(ISNUMBER(SEARCH($L$2,[1]Database!$A6922)),MAX($A$1:A6921)+1,0)</f>
        <v>6917</v>
      </c>
      <c r="B6922" s="625" t="str">
        <f>[1]Database!$A6922</f>
        <v>RackAmp 600 DSP Amp</v>
      </c>
      <c r="J6922" s="329" t="str">
        <f ca="1">IFERROR(VLOOKUP(ROWS($J$2:J6922),$A$2:$B$7000,2,0),"")</f>
        <v>InCeiling Bronze SealedRound</v>
      </c>
    </row>
    <row r="6923" spans="1:10">
      <c r="A6923" s="330">
        <f ca="1">IF(ISNUMBER(SEARCH($L$2,[1]Database!$A6923)),MAX($A$1:A6922)+1,0)</f>
        <v>6918</v>
      </c>
      <c r="B6923" s="625" t="str">
        <f>[1]Database!$A6923</f>
        <v>RackAmp 350 DSP Amp</v>
      </c>
      <c r="J6923" s="329" t="str">
        <f ca="1">IFERROR(VLOOKUP(ROWS($J$2:J6923),$A$2:$B$7000,2,0),"")</f>
        <v>InCeiling Mini SealedRound</v>
      </c>
    </row>
    <row r="6924" spans="1:10">
      <c r="A6924" s="330">
        <f ca="1">IF(ISNUMBER(SEARCH($L$2,[1]Database!$A6924)),MAX($A$1:A6923)+1,0)</f>
        <v>6919</v>
      </c>
      <c r="B6924" s="625" t="str">
        <f>[1]Database!$A6924</f>
        <v>InCeiling Silver DT SealedRound</v>
      </c>
      <c r="J6924" s="329" t="str">
        <f ca="1">IFERROR(VLOOKUP(ROWS($J$2:J6924),$A$2:$B$7000,2,0),"")</f>
        <v>DSSW - Solid Wall Backbox</v>
      </c>
    </row>
    <row r="6925" spans="1:10">
      <c r="A6925" s="330">
        <f ca="1">IF(ISNUMBER(SEARCH($L$2,[1]Database!$A6925)),MAX($A$1:A6924)+1,0)</f>
        <v>6920</v>
      </c>
      <c r="B6925" s="625" t="str">
        <f>[1]Database!$A6925</f>
        <v>InCeiling Silver SealedRound</v>
      </c>
      <c r="J6925" s="329" t="str">
        <f ca="1">IFERROR(VLOOKUP(ROWS($J$2:J6925),$A$2:$B$7000,2,0),"")</f>
        <v>DSBn - Backbox NARROW</v>
      </c>
    </row>
    <row r="6926" spans="1:10">
      <c r="A6926" s="330">
        <f ca="1">IF(ISNUMBER(SEARCH($L$2,[1]Database!$A6926)),MAX($A$1:A6925)+1,0)</f>
        <v>6921</v>
      </c>
      <c r="B6926" s="625" t="str">
        <f>[1]Database!$A6926</f>
        <v>InCeiling Bronze SealedRound</v>
      </c>
      <c r="J6926" s="329" t="str">
        <f ca="1">IFERROR(VLOOKUP(ROWS($J$2:J6926),$A$2:$B$7000,2,0),"")</f>
        <v>DSB - Backbox</v>
      </c>
    </row>
    <row r="6927" spans="1:10">
      <c r="A6927" s="330">
        <f ca="1">IF(ISNUMBER(SEARCH($L$2,[1]Database!$A6927)),MAX($A$1:A6926)+1,0)</f>
        <v>6922</v>
      </c>
      <c r="B6927" s="625" t="str">
        <f>[1]Database!$A6927</f>
        <v>InCeiling Mini SealedRound</v>
      </c>
      <c r="J6927" s="329" t="str">
        <f ca="1">IFERROR(VLOOKUP(ROWS($J$2:J6927),$A$2:$B$7000,2,0),"")</f>
        <v>CinemaPlus Silver Sub</v>
      </c>
    </row>
    <row r="6928" spans="1:10">
      <c r="A6928" s="330">
        <f ca="1">IF(ISNUMBER(SEARCH($L$2,[1]Database!$A6928)),MAX($A$1:A6927)+1,0)</f>
        <v>6923</v>
      </c>
      <c r="B6928" s="625" t="str">
        <f>[1]Database!$A6928</f>
        <v>DSSW - Solid Wall Backbox</v>
      </c>
      <c r="J6928" s="329" t="str">
        <f ca="1">IFERROR(VLOOKUP(ROWS($J$2:J6928),$A$2:$B$7000,2,0),"")</f>
        <v>InCeiling Open &amp; Sealed Round  NCB</v>
      </c>
    </row>
    <row r="6929" spans="1:10">
      <c r="A6929" s="330">
        <f ca="1">IF(ISNUMBER(SEARCH($L$2,[1]Database!$A6929)),MAX($A$1:A6928)+1,0)</f>
        <v>6924</v>
      </c>
      <c r="B6929" s="625" t="str">
        <f>[1]Database!$A6929</f>
        <v>DSBn - Backbox NARROW</v>
      </c>
      <c r="J6929" s="329" t="str">
        <f ca="1">IFERROR(VLOOKUP(ROWS($J$2:J6929),$A$2:$B$7000,2,0),"")</f>
        <v>CinemaPlus Platinum LCR</v>
      </c>
    </row>
    <row r="6930" spans="1:10">
      <c r="A6930" s="330">
        <f ca="1">IF(ISNUMBER(SEARCH($L$2,[1]Database!$A6930)),MAX($A$1:A6929)+1,0)</f>
        <v>6925</v>
      </c>
      <c r="B6930" s="625" t="str">
        <f>[1]Database!$A6930</f>
        <v>DSB - Backbox</v>
      </c>
      <c r="J6930" s="329" t="str">
        <f ca="1">IFERROR(VLOOKUP(ROWS($J$2:J6930),$A$2:$B$7000,2,0),"")</f>
        <v>InWall Silver/15 Sub</v>
      </c>
    </row>
    <row r="6931" spans="1:10">
      <c r="A6931" s="330">
        <f ca="1">IF(ISNUMBER(SEARCH($L$2,[1]Database!$A6931)),MAX($A$1:A6930)+1,0)</f>
        <v>6926</v>
      </c>
      <c r="B6931" s="625" t="str">
        <f>[1]Database!$A6931</f>
        <v>CinemaPlus Silver Sub</v>
      </c>
      <c r="J6931" s="329" t="str">
        <f ca="1">IFERROR(VLOOKUP(ROWS($J$2:J6931),$A$2:$B$7000,2,0),"")</f>
        <v>HPF-2 - DS500SE</v>
      </c>
    </row>
    <row r="6932" spans="1:10">
      <c r="A6932" s="330">
        <f ca="1">IF(ISNUMBER(SEARCH($L$2,[1]Database!$A6932)),MAX($A$1:A6931)+1,0)</f>
        <v>6927</v>
      </c>
      <c r="B6932" s="625" t="str">
        <f>[1]Database!$A6932</f>
        <v>InCeiling Open &amp; Sealed Round  NCB</v>
      </c>
      <c r="J6932" s="329" t="str">
        <f ca="1">IFERROR(VLOOKUP(ROWS($J$2:J6932),$A$2:$B$7000,2,0),"")</f>
        <v>HPF-2 - DS300SE</v>
      </c>
    </row>
    <row r="6933" spans="1:10">
      <c r="A6933" s="330">
        <f ca="1">IF(ISNUMBER(SEARCH($L$2,[1]Database!$A6933)),MAX($A$1:A6932)+1,0)</f>
        <v>6928</v>
      </c>
      <c r="B6933" s="625" t="str">
        <f>[1]Database!$A6933</f>
        <v>CinemaPlus Platinum LCR</v>
      </c>
      <c r="J6933" s="329" t="str">
        <f ca="1">IFERROR(VLOOKUP(ROWS($J$2:J6933),$A$2:$B$7000,2,0),"")</f>
        <v>HPF-2 - DS100SE</v>
      </c>
    </row>
    <row r="6934" spans="1:10">
      <c r="A6934" s="330">
        <f ca="1">IF(ISNUMBER(SEARCH($L$2,[1]Database!$A6934)),MAX($A$1:A6933)+1,0)</f>
        <v>6929</v>
      </c>
      <c r="B6934" s="625" t="str">
        <f>[1]Database!$A6934</f>
        <v>InWall Silver/15 Sub</v>
      </c>
      <c r="J6934" s="329" t="str">
        <f ca="1">IFERROR(VLOOKUP(ROWS($J$2:J6934),$A$2:$B$7000,2,0),"")</f>
        <v>HPF-8  High Pass Filter for 8 Speakers - MANDATORY FOR WTY.</v>
      </c>
    </row>
    <row r="6935" spans="1:10">
      <c r="A6935" s="330">
        <f ca="1">IF(ISNUMBER(SEARCH($L$2,[1]Database!$A6935)),MAX($A$1:A6934)+1,0)</f>
        <v>6930</v>
      </c>
      <c r="B6935" s="625" t="str">
        <f>[1]Database!$A6935</f>
        <v>HPF-2 - DS500SE</v>
      </c>
      <c r="J6935" s="329" t="str">
        <f ca="1">IFERROR(VLOOKUP(ROWS($J$2:J6935),$A$2:$B$7000,2,0),"")</f>
        <v>InRoom Silver Monitor</v>
      </c>
    </row>
    <row r="6936" spans="1:10">
      <c r="A6936" s="330">
        <f ca="1">IF(ISNUMBER(SEARCH($L$2,[1]Database!$A6936)),MAX($A$1:A6935)+1,0)</f>
        <v>6931</v>
      </c>
      <c r="B6936" s="625" t="str">
        <f>[1]Database!$A6936</f>
        <v>HPF-2 - DS300SE</v>
      </c>
      <c r="J6936" s="329" t="str">
        <f ca="1">IFERROR(VLOOKUP(ROWS($J$2:J6936),$A$2:$B$7000,2,0),"")</f>
        <v>InCeiling Silver DT OpenRound</v>
      </c>
    </row>
    <row r="6937" spans="1:10">
      <c r="A6937" s="330">
        <f ca="1">IF(ISNUMBER(SEARCH($L$2,[1]Database!$A6937)),MAX($A$1:A6936)+1,0)</f>
        <v>6932</v>
      </c>
      <c r="B6937" s="625" t="str">
        <f>[1]Database!$A6937</f>
        <v>HPF-2 - DS100SE</v>
      </c>
      <c r="J6937" s="329" t="str">
        <f ca="1">IFERROR(VLOOKUP(ROWS($J$2:J6937),$A$2:$B$7000,2,0),"")</f>
        <v>CinemaPlus Baffle Wall</v>
      </c>
    </row>
    <row r="6938" spans="1:10">
      <c r="A6938" s="330">
        <f ca="1">IF(ISNUMBER(SEARCH($L$2,[1]Database!$A6938)),MAX($A$1:A6937)+1,0)</f>
        <v>6933</v>
      </c>
      <c r="B6938" s="625" t="str">
        <f>[1]Database!$A6938</f>
        <v>HPF-8  High Pass Filter for 8 Speakers - MANDATORY FOR WTY.</v>
      </c>
      <c r="J6938" s="329" t="str">
        <f ca="1">IFERROR(VLOOKUP(ROWS($J$2:J6938),$A$2:$B$7000,2,0),"")</f>
        <v>InCeiling Silver OpenRound</v>
      </c>
    </row>
    <row r="6939" spans="1:10">
      <c r="A6939" s="330">
        <f ca="1">IF(ISNUMBER(SEARCH($L$2,[1]Database!$A6939)),MAX($A$1:A6938)+1,0)</f>
        <v>6934</v>
      </c>
      <c r="B6939" s="625" t="str">
        <f>[1]Database!$A6939</f>
        <v>InRoom Silver Monitor</v>
      </c>
      <c r="J6939" s="329" t="str">
        <f ca="1">IFERROR(VLOOKUP(ROWS($J$2:J6939),$A$2:$B$7000,2,0),"")</f>
        <v>InCeiling Bronze OpenRound</v>
      </c>
    </row>
    <row r="6940" spans="1:10">
      <c r="A6940" s="330">
        <f ca="1">IF(ISNUMBER(SEARCH($L$2,[1]Database!$A6940)),MAX($A$1:A6939)+1,0)</f>
        <v>6935</v>
      </c>
      <c r="B6940" s="625" t="str">
        <f>[1]Database!$A6940</f>
        <v>InCeiling Silver DT OpenRound</v>
      </c>
      <c r="J6940" s="329" t="str">
        <f ca="1">IFERROR(VLOOKUP(ROWS($J$2:J6940),$A$2:$B$7000,2,0),"")</f>
        <v>InCeiling Mini OpenRound</v>
      </c>
    </row>
    <row r="6941" spans="1:10">
      <c r="A6941" s="330">
        <f ca="1">IF(ISNUMBER(SEARCH($L$2,[1]Database!$A6941)),MAX($A$1:A6940)+1,0)</f>
        <v>6936</v>
      </c>
      <c r="B6941" s="625" t="str">
        <f>[1]Database!$A6941</f>
        <v>CinemaPlus Baffle Wall</v>
      </c>
      <c r="J6941" s="329" t="str">
        <f ca="1">IFERROR(VLOOKUP(ROWS($J$2:J6941),$A$2:$B$7000,2,0),"")</f>
        <v>OnWall Micro Sat 3.0</v>
      </c>
    </row>
    <row r="6942" spans="1:10">
      <c r="A6942" s="330">
        <f ca="1">IF(ISNUMBER(SEARCH($L$2,[1]Database!$A6942)),MAX($A$1:A6941)+1,0)</f>
        <v>6937</v>
      </c>
      <c r="B6942" s="625" t="str">
        <f>[1]Database!$A6942</f>
        <v>InCeiling Silver OpenRound</v>
      </c>
      <c r="J6942" s="329" t="str">
        <f ca="1">IFERROR(VLOOKUP(ROWS($J$2:J6942),$A$2:$B$7000,2,0),"")</f>
        <v>UB1270</v>
      </c>
    </row>
    <row r="6943" spans="1:10">
      <c r="A6943" s="330">
        <f ca="1">IF(ISNUMBER(SEARCH($L$2,[1]Database!$A6943)),MAX($A$1:A6942)+1,0)</f>
        <v>6938</v>
      </c>
      <c r="B6943" s="625" t="str">
        <f>[1]Database!$A6943</f>
        <v>InCeiling Bronze OpenRound</v>
      </c>
      <c r="J6943" s="329" t="str">
        <f ca="1">IFERROR(VLOOKUP(ROWS($J$2:J6943),$A$2:$B$7000,2,0),"")</f>
        <v>120815X</v>
      </c>
    </row>
    <row r="6944" spans="1:10">
      <c r="A6944" s="330">
        <f ca="1">IF(ISNUMBER(SEARCH($L$2,[1]Database!$A6944)),MAX($A$1:A6943)+1,0)</f>
        <v>6939</v>
      </c>
      <c r="B6944" s="625" t="str">
        <f>[1]Database!$A6944</f>
        <v>InCeiling Mini OpenRound</v>
      </c>
      <c r="J6944" s="329" t="str">
        <f ca="1">IFERROR(VLOOKUP(ROWS($J$2:J6944),$A$2:$B$7000,2,0),"")</f>
        <v>280515</v>
      </c>
    </row>
    <row r="6945" spans="1:10">
      <c r="A6945" s="330">
        <f ca="1">IF(ISNUMBER(SEARCH($L$2,[1]Database!$A6945)),MAX($A$1:A6944)+1,0)</f>
        <v>6940</v>
      </c>
      <c r="B6945" s="625" t="str">
        <f>[1]Database!$A6945</f>
        <v>OnWall Micro Sat 3.0</v>
      </c>
      <c r="J6945" s="329" t="str">
        <f ca="1">IFERROR(VLOOKUP(ROWS($J$2:J6945),$A$2:$B$7000,2,0),"")</f>
        <v>FL-MS-MINI-360-16</v>
      </c>
    </row>
    <row r="6946" spans="1:10">
      <c r="A6946" s="330">
        <f ca="1">IF(ISNUMBER(SEARCH($L$2,[1]Database!$A6946)),MAX($A$1:A6945)+1,0)</f>
        <v>6941</v>
      </c>
      <c r="B6946" s="625" t="str">
        <f>[1]Database!$A6946</f>
        <v>UB1270</v>
      </c>
      <c r="J6946" s="329" t="str">
        <f ca="1">IFERROR(VLOOKUP(ROWS($J$2:J6946),$A$2:$B$7000,2,0),"")</f>
        <v>CAT6SBL</v>
      </c>
    </row>
    <row r="6947" spans="1:10">
      <c r="A6947" s="330">
        <f ca="1">IF(ISNUMBER(SEARCH($L$2,[1]Database!$A6947)),MAX($A$1:A6946)+1,0)</f>
        <v>6942</v>
      </c>
      <c r="B6947" s="625" t="str">
        <f>[1]Database!$A6947</f>
        <v>120815X</v>
      </c>
      <c r="J6947" s="329" t="str">
        <f ca="1">IFERROR(VLOOKUP(ROWS($J$2:J6947),$A$2:$B$7000,2,0),"")</f>
        <v>CAT6WH</v>
      </c>
    </row>
    <row r="6948" spans="1:10">
      <c r="A6948" s="330">
        <f ca="1">IF(ISNUMBER(SEARCH($L$2,[1]Database!$A6948)),MAX($A$1:A6947)+1,0)</f>
        <v>6943</v>
      </c>
      <c r="B6948" s="625" t="str">
        <f>[1]Database!$A6948</f>
        <v>280515</v>
      </c>
      <c r="J6948" s="329" t="str">
        <f ca="1">IFERROR(VLOOKUP(ROWS($J$2:J6948),$A$2:$B$7000,2,0),"")</f>
        <v>CAT5EWH</v>
      </c>
    </row>
    <row r="6949" spans="1:10">
      <c r="A6949" s="330">
        <f ca="1">IF(ISNUMBER(SEARCH($L$2,[1]Database!$A6949)),MAX($A$1:A6948)+1,0)</f>
        <v>6944</v>
      </c>
      <c r="B6949" s="625" t="str">
        <f>[1]Database!$A6949</f>
        <v>FL-MS-MINI-360-16</v>
      </c>
      <c r="J6949" s="329" t="str">
        <f ca="1">IFERROR(VLOOKUP(ROWS($J$2:J6949),$A$2:$B$7000,2,0),"")</f>
        <v>144-500WH</v>
      </c>
    </row>
    <row r="6950" spans="1:10">
      <c r="A6950" s="330">
        <f ca="1">IF(ISNUMBER(SEARCH($L$2,[1]Database!$A6950)),MAX($A$1:A6949)+1,0)</f>
        <v>6945</v>
      </c>
      <c r="B6950" s="625" t="str">
        <f>[1]Database!$A6950</f>
        <v>CAT6SBL</v>
      </c>
      <c r="J6950" s="329" t="str">
        <f ca="1">IFERROR(VLOOKUP(ROWS($J$2:J6950),$A$2:$B$7000,2,0),"")</f>
        <v>144-500DB</v>
      </c>
    </row>
    <row r="6951" spans="1:10">
      <c r="A6951" s="330">
        <f ca="1">IF(ISNUMBER(SEARCH($L$2,[1]Database!$A6951)),MAX($A$1:A6950)+1,0)</f>
        <v>6946</v>
      </c>
      <c r="B6951" s="625" t="str">
        <f>[1]Database!$A6951</f>
        <v>CAT6WH</v>
      </c>
      <c r="J6951" s="329" t="str">
        <f ca="1">IFERROR(VLOOKUP(ROWS($J$2:J6951),$A$2:$B$7000,2,0),"")</f>
        <v>10-01-030</v>
      </c>
    </row>
    <row r="6952" spans="1:10">
      <c r="A6952" s="330">
        <f ca="1">IF(ISNUMBER(SEARCH($L$2,[1]Database!$A6952)),MAX($A$1:A6951)+1,0)</f>
        <v>6947</v>
      </c>
      <c r="B6952" s="625" t="str">
        <f>[1]Database!$A6952</f>
        <v>CAT5EWH</v>
      </c>
      <c r="J6952" s="329" t="str">
        <f ca="1">IFERROR(VLOOKUP(ROWS($J$2:J6952),$A$2:$B$7000,2,0),"")</f>
        <v>10-01-063</v>
      </c>
    </row>
    <row r="6953" spans="1:10">
      <c r="A6953" s="330">
        <f ca="1">IF(ISNUMBER(SEARCH($L$2,[1]Database!$A6953)),MAX($A$1:A6952)+1,0)</f>
        <v>6948</v>
      </c>
      <c r="B6953" s="625" t="str">
        <f>[1]Database!$A6953</f>
        <v>144-500WH</v>
      </c>
      <c r="J6953" s="329" t="str">
        <f ca="1">IFERROR(VLOOKUP(ROWS($J$2:J6953),$A$2:$B$7000,2,0),"")</f>
        <v>10-01-064</v>
      </c>
    </row>
    <row r="6954" spans="1:10">
      <c r="A6954" s="330">
        <f ca="1">IF(ISNUMBER(SEARCH($L$2,[1]Database!$A6954)),MAX($A$1:A6953)+1,0)</f>
        <v>6949</v>
      </c>
      <c r="B6954" s="625" t="str">
        <f>[1]Database!$A6954</f>
        <v>144-500DB</v>
      </c>
      <c r="J6954" s="329" t="str">
        <f ca="1">IFERROR(VLOOKUP(ROWS($J$2:J6954),$A$2:$B$7000,2,0),"")</f>
        <v>D25454</v>
      </c>
    </row>
    <row r="6955" spans="1:10">
      <c r="A6955" s="330">
        <f ca="1">IF(ISNUMBER(SEARCH($L$2,[1]Database!$A6955)),MAX($A$1:A6954)+1,0)</f>
        <v>6950</v>
      </c>
      <c r="B6955" s="625" t="str">
        <f>[1]Database!$A6955</f>
        <v>10-01-030</v>
      </c>
      <c r="J6955" s="329" t="str">
        <f ca="1">IFERROR(VLOOKUP(ROWS($J$2:J6955),$A$2:$B$7000,2,0),"")</f>
        <v>D25454</v>
      </c>
    </row>
    <row r="6956" spans="1:10">
      <c r="A6956" s="330">
        <f ca="1">IF(ISNUMBER(SEARCH($L$2,[1]Database!$A6956)),MAX($A$1:A6955)+1,0)</f>
        <v>6951</v>
      </c>
      <c r="B6956" s="625" t="str">
        <f>[1]Database!$A6956</f>
        <v>10-01-063</v>
      </c>
      <c r="J6956" s="329" t="str">
        <f ca="1">IFERROR(VLOOKUP(ROWS($J$2:J6956),$A$2:$B$7000,2,0),"")</f>
        <v>25226B</v>
      </c>
    </row>
    <row r="6957" spans="1:10">
      <c r="A6957" s="330">
        <f ca="1">IF(ISNUMBER(SEARCH($L$2,[1]Database!$A6957)),MAX($A$1:A6956)+1,0)</f>
        <v>6952</v>
      </c>
      <c r="B6957" s="625" t="str">
        <f>[1]Database!$A6957</f>
        <v>10-01-064</v>
      </c>
      <c r="J6957" s="329" t="str">
        <f ca="1">IFERROR(VLOOKUP(ROWS($J$2:J6957),$A$2:$B$7000,2,0),"")</f>
        <v>FI-4247</v>
      </c>
    </row>
    <row r="6958" spans="1:10">
      <c r="A6958" s="330">
        <f ca="1">IF(ISNUMBER(SEARCH($L$2,[1]Database!$A6958)),MAX($A$1:A6957)+1,0)</f>
        <v>6953</v>
      </c>
      <c r="B6958" s="625" t="str">
        <f>[1]Database!$A6958</f>
        <v>D25454</v>
      </c>
      <c r="J6958" s="329" t="str">
        <f ca="1">IFERROR(VLOOKUP(ROWS($J$2:J6958),$A$2:$B$7000,2,0),"")</f>
        <v>M9W045T</v>
      </c>
    </row>
    <row r="6959" spans="1:10">
      <c r="A6959" s="330">
        <f ca="1">IF(ISNUMBER(SEARCH($L$2,[1]Database!$A6959)),MAX($A$1:A6958)+1,0)</f>
        <v>6954</v>
      </c>
      <c r="B6959" s="625" t="str">
        <f>[1]Database!$A6959</f>
        <v>D25454</v>
      </c>
      <c r="J6959" s="329">
        <f ca="1">IFERROR(VLOOKUP(ROWS($J$2:J6959),$A$2:$B$7000,2,0),"")</f>
        <v>291</v>
      </c>
    </row>
    <row r="6960" spans="1:10">
      <c r="A6960" s="330">
        <f ca="1">IF(ISNUMBER(SEARCH($L$2,[1]Database!$A6960)),MAX($A$1:A6959)+1,0)</f>
        <v>6955</v>
      </c>
      <c r="B6960" s="625" t="str">
        <f>[1]Database!$A6960</f>
        <v>25226B</v>
      </c>
      <c r="J6960" s="329" t="str">
        <f ca="1">IFERROR(VLOOKUP(ROWS($J$2:J6960),$A$2:$B$7000,2,0),"")</f>
        <v>WP1B/2FW</v>
      </c>
    </row>
    <row r="6961" spans="1:10">
      <c r="A6961" s="330">
        <f ca="1">IF(ISNUMBER(SEARCH($L$2,[1]Database!$A6961)),MAX($A$1:A6960)+1,0)</f>
        <v>6956</v>
      </c>
      <c r="B6961" s="625" t="str">
        <f>[1]Database!$A6961</f>
        <v>FI-4247</v>
      </c>
      <c r="J6961" s="329" t="str">
        <f ca="1">IFERROR(VLOOKUP(ROWS($J$2:J6961),$A$2:$B$7000,2,0),"")</f>
        <v>WC-ANAVFXUP-01</v>
      </c>
    </row>
    <row r="6962" spans="1:10">
      <c r="A6962" s="330">
        <f ca="1">IF(ISNUMBER(SEARCH($L$2,[1]Database!$A6962)),MAX($A$1:A6961)+1,0)</f>
        <v>6957</v>
      </c>
      <c r="B6962" s="625" t="str">
        <f>[1]Database!$A6962</f>
        <v>M9W045T</v>
      </c>
      <c r="J6962" s="329" t="str">
        <f ca="1">IFERROR(VLOOKUP(ROWS($J$2:J6962),$A$2:$B$7000,2,0),"")</f>
        <v>WC-ANAVFXP-01</v>
      </c>
    </row>
    <row r="6963" spans="1:10">
      <c r="A6963" s="330">
        <f ca="1">IF(ISNUMBER(SEARCH($L$2,[1]Database!$A6963)),MAX($A$1:A6962)+1,0)</f>
        <v>6958</v>
      </c>
      <c r="B6963" s="625">
        <f>[1]Database!$A6963</f>
        <v>291</v>
      </c>
      <c r="J6963" s="329" t="str">
        <f ca="1">IFERROR(VLOOKUP(ROWS($J$2:J6963),$A$2:$B$7000,2,0),"")</f>
        <v>WC-PM-MS</v>
      </c>
    </row>
    <row r="6964" spans="1:10">
      <c r="A6964" s="330">
        <f ca="1">IF(ISNUMBER(SEARCH($L$2,[1]Database!$A6964)),MAX($A$1:A6963)+1,0)</f>
        <v>6959</v>
      </c>
      <c r="B6964" s="625" t="str">
        <f>[1]Database!$A6964</f>
        <v>WP1B/2FW</v>
      </c>
      <c r="J6964" s="329" t="str">
        <f ca="1">IFERROR(VLOOKUP(ROWS($J$2:J6964),$A$2:$B$7000,2,0),"")</f>
        <v>DCL-200NX-S01</v>
      </c>
    </row>
    <row r="6965" spans="1:10">
      <c r="A6965" s="330">
        <f ca="1">IF(ISNUMBER(SEARCH($L$2,[1]Database!$A6965)),MAX($A$1:A6964)+1,0)</f>
        <v>6960</v>
      </c>
      <c r="B6965" s="625" t="str">
        <f>[1]Database!$A6965</f>
        <v>WC-ANAVFXUP-01</v>
      </c>
      <c r="J6965" s="329" t="str">
        <f ca="1">IFERROR(VLOOKUP(ROWS($J$2:J6965),$A$2:$B$7000,2,0),"")</f>
        <v>WC-PM-L</v>
      </c>
    </row>
    <row r="6966" spans="1:10">
      <c r="A6966" s="330">
        <f ca="1">IF(ISNUMBER(SEARCH($L$2,[1]Database!$A6966)),MAX($A$1:A6965)+1,0)</f>
        <v>6961</v>
      </c>
      <c r="B6966" s="625" t="str">
        <f>[1]Database!$A6966</f>
        <v>WC-ANAVFXP-01</v>
      </c>
      <c r="J6966" s="329" t="str">
        <f ca="1">IFERROR(VLOOKUP(ROWS($J$2:J6966),$A$2:$B$7000,2,0),"")</f>
        <v>WC-PM-M</v>
      </c>
    </row>
    <row r="6967" spans="1:10">
      <c r="A6967" s="330">
        <f ca="1">IF(ISNUMBER(SEARCH($L$2,[1]Database!$A6967)),MAX($A$1:A6966)+1,0)</f>
        <v>6962</v>
      </c>
      <c r="B6967" s="625" t="str">
        <f>[1]Database!$A6967</f>
        <v>WC-PM-MS</v>
      </c>
      <c r="J6967" s="329" t="str">
        <f ca="1">IFERROR(VLOOKUP(ROWS($J$2:J6967),$A$2:$B$7000,2,0),"")</f>
        <v>SDC-6-B</v>
      </c>
    </row>
    <row r="6968" spans="1:10">
      <c r="A6968" s="330">
        <f ca="1">IF(ISNUMBER(SEARCH($L$2,[1]Database!$A6968)),MAX($A$1:A6967)+1,0)</f>
        <v>6963</v>
      </c>
      <c r="B6968" s="625" t="str">
        <f>[1]Database!$A6968</f>
        <v>DCL-200NX-S01</v>
      </c>
      <c r="J6968" s="329" t="str">
        <f ca="1">IFERROR(VLOOKUP(ROWS($J$2:J6968),$A$2:$B$7000,2,0),"")</f>
        <v>DCL-200NX-L01</v>
      </c>
    </row>
    <row r="6969" spans="1:10">
      <c r="A6969" s="330">
        <f ca="1">IF(ISNUMBER(SEARCH($L$2,[1]Database!$A6969)),MAX($A$1:A6968)+1,0)</f>
        <v>6964</v>
      </c>
      <c r="B6969" s="625" t="str">
        <f>[1]Database!$A6969</f>
        <v>WC-PM-L</v>
      </c>
      <c r="J6969" s="329" t="str">
        <f ca="1">IFERROR(VLOOKUP(ROWS($J$2:J6969),$A$2:$B$7000,2,0),"")</f>
        <v>SDC-15</v>
      </c>
    </row>
    <row r="6970" spans="1:10">
      <c r="A6970" s="330">
        <f ca="1">IF(ISNUMBER(SEARCH($L$2,[1]Database!$A6970)),MAX($A$1:A6969)+1,0)</f>
        <v>6965</v>
      </c>
      <c r="B6970" s="625" t="str">
        <f>[1]Database!$A6970</f>
        <v>WC-PM-M</v>
      </c>
      <c r="J6970" s="329" t="str">
        <f ca="1">IFERROR(VLOOKUP(ROWS($J$2:J6970),$A$2:$B$7000,2,0),"")</f>
        <v>SDC-10</v>
      </c>
    </row>
    <row r="6971" spans="1:10">
      <c r="A6971" s="330">
        <f ca="1">IF(ISNUMBER(SEARCH($L$2,[1]Database!$A6971)),MAX($A$1:A6970)+1,0)</f>
        <v>6966</v>
      </c>
      <c r="B6971" s="625" t="str">
        <f>[1]Database!$A6971</f>
        <v>SDC-6-B</v>
      </c>
      <c r="J6971" s="329" t="str">
        <f ca="1">IFERROR(VLOOKUP(ROWS($J$2:J6971),$A$2:$B$7000,2,0),"")</f>
        <v>WC-SD3DA-01</v>
      </c>
    </row>
    <row r="6972" spans="1:10">
      <c r="A6972" s="330">
        <f ca="1">IF(ISNUMBER(SEARCH($L$2,[1]Database!$A6972)),MAX($A$1:A6971)+1,0)</f>
        <v>6967</v>
      </c>
      <c r="B6972" s="625" t="str">
        <f>[1]Database!$A6972</f>
        <v>DCL-200NX-L01</v>
      </c>
      <c r="J6972" s="329" t="str">
        <f ca="1">IFERROR(VLOOKUP(ROWS($J$2:J6972),$A$2:$B$7000,2,0),"")</f>
        <v>REF-700-3D</v>
      </c>
    </row>
    <row r="6973" spans="1:10">
      <c r="A6973" s="330">
        <f ca="1">IF(ISNUMBER(SEARCH($L$2,[1]Database!$A6973)),MAX($A$1:A6972)+1,0)</f>
        <v>6968</v>
      </c>
      <c r="B6973" s="625" t="str">
        <f>[1]Database!$A6973</f>
        <v>SDC-15</v>
      </c>
      <c r="J6973" s="329" t="str">
        <f ca="1">IFERROR(VLOOKUP(ROWS($J$2:J6973),$A$2:$B$7000,2,0),"")</f>
        <v>REF-700-2D</v>
      </c>
    </row>
    <row r="6974" spans="1:10">
      <c r="A6974" s="330">
        <f ca="1">IF(ISNUMBER(SEARCH($L$2,[1]Database!$A6974)),MAX($A$1:A6973)+1,0)</f>
        <v>6969</v>
      </c>
      <c r="B6974" s="625" t="str">
        <f>[1]Database!$A6974</f>
        <v>SDC-10</v>
      </c>
      <c r="J6974" s="329" t="str">
        <f ca="1">IFERROR(VLOOKUP(ROWS($J$2:J6974),$A$2:$B$7000,2,0),"")</f>
        <v>WC-LPX700</v>
      </c>
    </row>
    <row r="6975" spans="1:10">
      <c r="A6975" s="330">
        <f ca="1">IF(ISNUMBER(SEARCH($L$2,[1]Database!$A6975)),MAX($A$1:A6974)+1,0)</f>
        <v>6970</v>
      </c>
      <c r="B6975" s="625" t="str">
        <f>[1]Database!$A6975</f>
        <v>WC-SD3DA-01</v>
      </c>
      <c r="J6975" s="329" t="str">
        <f ca="1">IFERROR(VLOOKUP(ROWS($J$2:J6975),$A$2:$B$7000,2,0),"")</f>
        <v>WC-SD3PK-01</v>
      </c>
    </row>
    <row r="6976" spans="1:10">
      <c r="A6976" s="330">
        <f ca="1">IF(ISNUMBER(SEARCH($L$2,[1]Database!$A6976)),MAX($A$1:A6975)+1,0)</f>
        <v>6971</v>
      </c>
      <c r="B6976" s="625" t="str">
        <f>[1]Database!$A6976</f>
        <v>REF-700-3D</v>
      </c>
      <c r="J6976" s="329" t="str">
        <f ca="1">IFERROR(VLOOKUP(ROWS($J$2:J6976),$A$2:$B$7000,2,0),"")</f>
        <v>WC-LPU220</v>
      </c>
    </row>
    <row r="6977" spans="1:10">
      <c r="A6977" s="330">
        <f ca="1">IF(ISNUMBER(SEARCH($L$2,[1]Database!$A6977)),MAX($A$1:A6976)+1,0)</f>
        <v>6972</v>
      </c>
      <c r="B6977" s="625" t="str">
        <f>[1]Database!$A6977</f>
        <v>REF-700-2D</v>
      </c>
      <c r="J6977" s="329" t="str">
        <f ca="1">IFERROR(VLOOKUP(ROWS($J$2:J6977),$A$2:$B$7000,2,0),"")</f>
        <v>REF-1000-3D</v>
      </c>
    </row>
    <row r="6978" spans="1:10">
      <c r="A6978" s="330">
        <f ca="1">IF(ISNUMBER(SEARCH($L$2,[1]Database!$A6978)),MAX($A$1:A6977)+1,0)</f>
        <v>6973</v>
      </c>
      <c r="B6978" s="625" t="str">
        <f>[1]Database!$A6978</f>
        <v>WC-LPX700</v>
      </c>
      <c r="J6978" s="329" t="str">
        <f ca="1">IFERROR(VLOOKUP(ROWS($J$2:J6978),$A$2:$B$7000,2,0),"")</f>
        <v>REF-1000-2D</v>
      </c>
    </row>
    <row r="6979" spans="1:10">
      <c r="A6979" s="330">
        <f ca="1">IF(ISNUMBER(SEARCH($L$2,[1]Database!$A6979)),MAX($A$1:A6978)+1,0)</f>
        <v>6974</v>
      </c>
      <c r="B6979" s="625" t="str">
        <f>[1]Database!$A6979</f>
        <v>WC-SD3PK-01</v>
      </c>
      <c r="J6979" s="329" t="str">
        <f ca="1">IFERROR(VLOOKUP(ROWS($J$2:J6979),$A$2:$B$7000,2,0),"")</f>
        <v>WC-LPX1000</v>
      </c>
    </row>
    <row r="6980" spans="1:10">
      <c r="A6980" s="330">
        <f ca="1">IF(ISNUMBER(SEARCH($L$2,[1]Database!$A6980)),MAX($A$1:A6979)+1,0)</f>
        <v>6975</v>
      </c>
      <c r="B6980" s="625" t="str">
        <f>[1]Database!$A6980</f>
        <v>WC-LPU220</v>
      </c>
      <c r="J6980" s="329" t="str">
        <f ca="1">IFERROR(VLOOKUP(ROWS($J$2:J6980),$A$2:$B$7000,2,0),"")</f>
        <v>SLLC1</v>
      </c>
    </row>
    <row r="6981" spans="1:10">
      <c r="A6981" s="330">
        <f ca="1">IF(ISNUMBER(SEARCH($L$2,[1]Database!$A6981)),MAX($A$1:A6980)+1,0)</f>
        <v>6976</v>
      </c>
      <c r="B6981" s="625" t="str">
        <f>[1]Database!$A6981</f>
        <v>REF-1000-3D</v>
      </c>
      <c r="J6981" s="329" t="str">
        <f ca="1">IFERROR(VLOOKUP(ROWS($J$2:J6981),$A$2:$B$7000,2,0),"")</f>
        <v>282D</v>
      </c>
    </row>
    <row r="6982" spans="1:10">
      <c r="A6982" s="330">
        <f ca="1">IF(ISNUMBER(SEARCH($L$2,[1]Database!$A6982)),MAX($A$1:A6981)+1,0)</f>
        <v>6977</v>
      </c>
      <c r="B6982" s="625" t="str">
        <f>[1]Database!$A6982</f>
        <v>REF-1000-2D</v>
      </c>
      <c r="J6982" s="329" t="str">
        <f ca="1">IFERROR(VLOOKUP(ROWS($J$2:J6982),$A$2:$B$7000,2,0),"")</f>
        <v/>
      </c>
    </row>
    <row r="6983" spans="1:10">
      <c r="A6983" s="330">
        <f ca="1">IF(ISNUMBER(SEARCH($L$2,[1]Database!$A6983)),MAX($A$1:A6982)+1,0)</f>
        <v>6978</v>
      </c>
      <c r="B6983" s="625" t="str">
        <f>[1]Database!$A6983</f>
        <v>WC-LPX1000</v>
      </c>
      <c r="J6983" s="329" t="str">
        <f ca="1">IFERROR(VLOOKUP(ROWS($J$2:J6983),$A$2:$B$7000,2,0),"")</f>
        <v/>
      </c>
    </row>
    <row r="6984" spans="1:10">
      <c r="A6984" s="330">
        <f ca="1">IF(ISNUMBER(SEARCH($L$2,[1]Database!$A6984)),MAX($A$1:A6983)+1,0)</f>
        <v>6979</v>
      </c>
      <c r="B6984" s="625" t="str">
        <f>[1]Database!$A6984</f>
        <v>SLLC1</v>
      </c>
      <c r="J6984" s="329" t="str">
        <f ca="1">IFERROR(VLOOKUP(ROWS($J$2:J6984),$A$2:$B$7000,2,0),"")</f>
        <v/>
      </c>
    </row>
    <row r="6985" spans="1:10">
      <c r="A6985" s="330">
        <f ca="1">IF(ISNUMBER(SEARCH($L$2,[1]Database!$A6985)),MAX($A$1:A6984)+1,0)</f>
        <v>6980</v>
      </c>
      <c r="B6985" s="625" t="str">
        <f>[1]Database!$A6985</f>
        <v>282D</v>
      </c>
      <c r="J6985" s="329" t="str">
        <f ca="1">IFERROR(VLOOKUP(ROWS($J$2:J6985),$A$2:$B$7000,2,0),"")</f>
        <v/>
      </c>
    </row>
    <row r="6986" spans="1:10">
      <c r="A6986" s="330">
        <f ca="1">IF(ISNUMBER(SEARCH($L$2,[1]Database!$A6986)),MAX($A$1:A6985)+1,0)</f>
        <v>0</v>
      </c>
      <c r="B6986" s="625">
        <f>[1]Database!$A6986</f>
        <v>0</v>
      </c>
      <c r="J6986" s="329" t="str">
        <f ca="1">IFERROR(VLOOKUP(ROWS($J$2:J6986),$A$2:$B$7000,2,0),"")</f>
        <v/>
      </c>
    </row>
    <row r="6987" spans="1:10">
      <c r="A6987" s="330">
        <f ca="1">IF(ISNUMBER(SEARCH($L$2,[1]Database!$A6987)),MAX($A$1:A6986)+1,0)</f>
        <v>0</v>
      </c>
      <c r="B6987" s="625">
        <f>[1]Database!$A6987</f>
        <v>0</v>
      </c>
      <c r="J6987" s="329" t="str">
        <f ca="1">IFERROR(VLOOKUP(ROWS($J$2:J6987),$A$2:$B$7000,2,0),"")</f>
        <v/>
      </c>
    </row>
    <row r="6988" spans="1:10">
      <c r="A6988" s="330">
        <f ca="1">IF(ISNUMBER(SEARCH($L$2,[1]Database!$A6988)),MAX($A$1:A6987)+1,0)</f>
        <v>0</v>
      </c>
      <c r="B6988" s="625">
        <f>[1]Database!$A6988</f>
        <v>0</v>
      </c>
      <c r="J6988" s="329" t="str">
        <f ca="1">IFERROR(VLOOKUP(ROWS($J$2:J6988),$A$2:$B$7000,2,0),"")</f>
        <v/>
      </c>
    </row>
    <row r="6989" spans="1:10">
      <c r="A6989" s="330">
        <f ca="1">IF(ISNUMBER(SEARCH($L$2,[1]Database!$A6989)),MAX($A$1:A6988)+1,0)</f>
        <v>0</v>
      </c>
      <c r="B6989" s="625">
        <f>[1]Database!$A6989</f>
        <v>0</v>
      </c>
      <c r="J6989" s="329" t="str">
        <f ca="1">IFERROR(VLOOKUP(ROWS($J$2:J6989),$A$2:$B$7000,2,0),"")</f>
        <v/>
      </c>
    </row>
    <row r="6990" spans="1:10">
      <c r="A6990" s="330">
        <f ca="1">IF(ISNUMBER(SEARCH($L$2,[1]Database!$A6990)),MAX($A$1:A6989)+1,0)</f>
        <v>0</v>
      </c>
      <c r="B6990" s="625">
        <f>[1]Database!$A6990</f>
        <v>0</v>
      </c>
      <c r="J6990" s="329" t="str">
        <f ca="1">IFERROR(VLOOKUP(ROWS($J$2:J6990),$A$2:$B$7000,2,0),"")</f>
        <v/>
      </c>
    </row>
    <row r="6991" spans="1:10">
      <c r="A6991" s="330">
        <f ca="1">IF(ISNUMBER(SEARCH($L$2,[1]Database!$A6991)),MAX($A$1:A6990)+1,0)</f>
        <v>0</v>
      </c>
      <c r="B6991" s="625">
        <f>[1]Database!$A6991</f>
        <v>0</v>
      </c>
      <c r="J6991" s="329" t="str">
        <f ca="1">IFERROR(VLOOKUP(ROWS($J$2:J6991),$A$2:$B$7000,2,0),"")</f>
        <v/>
      </c>
    </row>
    <row r="6992" spans="1:10">
      <c r="A6992" s="330">
        <f ca="1">IF(ISNUMBER(SEARCH($L$2,[1]Database!$A6992)),MAX($A$1:A6991)+1,0)</f>
        <v>0</v>
      </c>
      <c r="B6992" s="625">
        <f>[1]Database!$A6992</f>
        <v>0</v>
      </c>
      <c r="J6992" s="329" t="str">
        <f ca="1">IFERROR(VLOOKUP(ROWS($J$2:J6992),$A$2:$B$7000,2,0),"")</f>
        <v/>
      </c>
    </row>
    <row r="6993" spans="1:10">
      <c r="A6993" s="330">
        <f ca="1">IF(ISNUMBER(SEARCH($L$2,[1]Database!$A6993)),MAX($A$1:A6992)+1,0)</f>
        <v>0</v>
      </c>
      <c r="B6993" s="625">
        <f>[1]Database!$A6993</f>
        <v>0</v>
      </c>
      <c r="J6993" s="329" t="str">
        <f ca="1">IFERROR(VLOOKUP(ROWS($J$2:J6993),$A$2:$B$7000,2,0),"")</f>
        <v/>
      </c>
    </row>
    <row r="6994" spans="1:10">
      <c r="A6994" s="330">
        <f ca="1">IF(ISNUMBER(SEARCH($L$2,[1]Database!$A6994)),MAX($A$1:A6993)+1,0)</f>
        <v>0</v>
      </c>
      <c r="B6994" s="625">
        <f>[1]Database!$A6994</f>
        <v>0</v>
      </c>
      <c r="J6994" s="329" t="str">
        <f ca="1">IFERROR(VLOOKUP(ROWS($J$2:J6994),$A$2:$B$7000,2,0),"")</f>
        <v/>
      </c>
    </row>
    <row r="6995" spans="1:10">
      <c r="A6995" s="330">
        <f ca="1">IF(ISNUMBER(SEARCH($L$2,[1]Database!$A6995)),MAX($A$1:A6994)+1,0)</f>
        <v>0</v>
      </c>
      <c r="B6995" s="625">
        <f>[1]Database!$A6995</f>
        <v>0</v>
      </c>
      <c r="J6995" s="329" t="str">
        <f ca="1">IFERROR(VLOOKUP(ROWS($J$2:J6995),$A$2:$B$7000,2,0),"")</f>
        <v/>
      </c>
    </row>
    <row r="6996" spans="1:10">
      <c r="A6996" s="330">
        <f ca="1">IF(ISNUMBER(SEARCH($L$2,[1]Database!$A6996)),MAX($A$1:A6995)+1,0)</f>
        <v>0</v>
      </c>
      <c r="B6996" s="625">
        <f>[1]Database!$A6996</f>
        <v>0</v>
      </c>
      <c r="J6996" s="329" t="str">
        <f ca="1">IFERROR(VLOOKUP(ROWS($J$2:J6996),$A$2:$B$7000,2,0),"")</f>
        <v/>
      </c>
    </row>
    <row r="6997" spans="1:10">
      <c r="A6997" s="330">
        <f ca="1">IF(ISNUMBER(SEARCH($L$2,[1]Database!$A6997)),MAX($A$1:A6996)+1,0)</f>
        <v>0</v>
      </c>
      <c r="B6997" s="625">
        <f>[1]Database!$A6997</f>
        <v>0</v>
      </c>
      <c r="J6997" s="329" t="str">
        <f ca="1">IFERROR(VLOOKUP(ROWS($J$2:J6997),$A$2:$B$7000,2,0),"")</f>
        <v/>
      </c>
    </row>
    <row r="6998" spans="1:10">
      <c r="A6998" s="330">
        <f ca="1">IF(ISNUMBER(SEARCH($L$2,[1]Database!$A6998)),MAX($A$1:A6997)+1,0)</f>
        <v>0</v>
      </c>
      <c r="B6998" s="625">
        <f>[1]Database!$A6998</f>
        <v>0</v>
      </c>
      <c r="J6998" s="329" t="str">
        <f ca="1">IFERROR(VLOOKUP(ROWS($J$2:J6998),$A$2:$B$7000,2,0),"")</f>
        <v/>
      </c>
    </row>
    <row r="6999" spans="1:10">
      <c r="A6999" s="330">
        <f ca="1">IF(ISNUMBER(SEARCH($L$2,[1]Database!$A6999)),MAX($A$1:A6998)+1,0)</f>
        <v>0</v>
      </c>
      <c r="B6999" s="625">
        <f>[1]Database!$A6999</f>
        <v>0</v>
      </c>
      <c r="J6999" s="329" t="str">
        <f ca="1">IFERROR(VLOOKUP(ROWS($J$2:J6999),$A$2:$B$7000,2,0),"")</f>
        <v/>
      </c>
    </row>
    <row r="7000" spans="1:10">
      <c r="A7000" s="330">
        <f ca="1">IF(ISNUMBER(SEARCH($L$2,[1]Database!$A7000)),MAX($A$1:A6999)+1,0)</f>
        <v>0</v>
      </c>
      <c r="B7000" s="625">
        <f>[1]Database!$A7000</f>
        <v>0</v>
      </c>
      <c r="J7000" s="329" t="str">
        <f ca="1">IFERROR(VLOOKUP(ROWS($J$2:J7000),$A$2:$B$7000,2,0),"")</f>
        <v/>
      </c>
    </row>
    <row r="7001" spans="1:10">
      <c r="A7001" s="330"/>
    </row>
    <row r="7002" spans="1:10">
      <c r="A7002" s="330"/>
    </row>
    <row r="7003" spans="1:10">
      <c r="A7003" s="330"/>
    </row>
    <row r="7004" spans="1:10">
      <c r="A7004" s="330"/>
    </row>
    <row r="7005" spans="1:10">
      <c r="A7005" s="330"/>
    </row>
    <row r="7006" spans="1:10">
      <c r="A7006" s="330"/>
    </row>
    <row r="7007" spans="1:10">
      <c r="A7007" s="330"/>
    </row>
    <row r="7008" spans="1:10">
      <c r="A7008" s="330"/>
    </row>
    <row r="7009" spans="1:1">
      <c r="A7009" s="330"/>
    </row>
    <row r="7010" spans="1:1">
      <c r="A7010" s="330"/>
    </row>
    <row r="7011" spans="1:1">
      <c r="A7011" s="330"/>
    </row>
    <row r="7012" spans="1:1">
      <c r="A7012" s="330"/>
    </row>
    <row r="7013" spans="1:1">
      <c r="A7013" s="330"/>
    </row>
    <row r="7014" spans="1:1">
      <c r="A7014" s="330"/>
    </row>
    <row r="7015" spans="1:1">
      <c r="A7015" s="330"/>
    </row>
    <row r="7016" spans="1:1">
      <c r="A7016" s="330"/>
    </row>
    <row r="7017" spans="1:1">
      <c r="A7017" s="330"/>
    </row>
    <row r="7018" spans="1:1">
      <c r="A7018" s="330"/>
    </row>
    <row r="7019" spans="1:1">
      <c r="A7019" s="330"/>
    </row>
    <row r="7020" spans="1:1">
      <c r="A7020" s="330"/>
    </row>
    <row r="7021" spans="1:1">
      <c r="A7021" s="330"/>
    </row>
    <row r="7022" spans="1:1">
      <c r="A7022" s="330"/>
    </row>
    <row r="7023" spans="1:1">
      <c r="A7023" s="330"/>
    </row>
    <row r="7024" spans="1:1">
      <c r="A7024" s="330"/>
    </row>
    <row r="7025" spans="1:1">
      <c r="A7025" s="330"/>
    </row>
    <row r="7026" spans="1:1">
      <c r="A7026" s="330"/>
    </row>
    <row r="7027" spans="1:1">
      <c r="A7027" s="330"/>
    </row>
    <row r="7028" spans="1:1">
      <c r="A7028" s="330"/>
    </row>
    <row r="7029" spans="1:1">
      <c r="A7029" s="330"/>
    </row>
    <row r="7030" spans="1:1">
      <c r="A7030" s="330"/>
    </row>
    <row r="7031" spans="1:1">
      <c r="A7031" s="330"/>
    </row>
    <row r="7032" spans="1:1">
      <c r="A7032" s="330"/>
    </row>
    <row r="7033" spans="1:1">
      <c r="A7033" s="330"/>
    </row>
    <row r="7034" spans="1:1">
      <c r="A7034" s="330"/>
    </row>
    <row r="7035" spans="1:1">
      <c r="A7035" s="330"/>
    </row>
    <row r="7036" spans="1:1">
      <c r="A7036" s="330"/>
    </row>
    <row r="7037" spans="1:1">
      <c r="A7037" s="330"/>
    </row>
    <row r="7038" spans="1:1">
      <c r="A7038" s="330"/>
    </row>
    <row r="7039" spans="1:1">
      <c r="A7039" s="330"/>
    </row>
    <row r="7040" spans="1:1">
      <c r="A7040" s="330"/>
    </row>
    <row r="7041" spans="1:1">
      <c r="A7041" s="330"/>
    </row>
    <row r="7042" spans="1:1">
      <c r="A7042" s="330"/>
    </row>
    <row r="7043" spans="1:1">
      <c r="A7043" s="330"/>
    </row>
    <row r="7044" spans="1:1">
      <c r="A7044" s="330"/>
    </row>
    <row r="7045" spans="1:1">
      <c r="A7045" s="330"/>
    </row>
    <row r="7046" spans="1:1">
      <c r="A7046" s="330"/>
    </row>
    <row r="7047" spans="1:1">
      <c r="A7047" s="330"/>
    </row>
    <row r="7048" spans="1:1">
      <c r="A7048" s="330"/>
    </row>
    <row r="7049" spans="1:1">
      <c r="A7049" s="330"/>
    </row>
    <row r="7050" spans="1:1">
      <c r="A7050" s="330"/>
    </row>
    <row r="7051" spans="1:1">
      <c r="A7051" s="330"/>
    </row>
    <row r="7052" spans="1:1">
      <c r="A7052" s="330"/>
    </row>
    <row r="7053" spans="1:1">
      <c r="A7053" s="330"/>
    </row>
    <row r="7054" spans="1:1">
      <c r="A7054" s="330"/>
    </row>
    <row r="7055" spans="1:1">
      <c r="A7055" s="330"/>
    </row>
    <row r="7056" spans="1:1">
      <c r="A7056" s="330"/>
    </row>
    <row r="7057" spans="1:1">
      <c r="A7057" s="330"/>
    </row>
    <row r="7058" spans="1:1">
      <c r="A7058" s="330"/>
    </row>
    <row r="7059" spans="1:1">
      <c r="A7059" s="330"/>
    </row>
    <row r="7060" spans="1:1">
      <c r="A7060" s="330"/>
    </row>
    <row r="7061" spans="1:1">
      <c r="A7061" s="330"/>
    </row>
    <row r="7062" spans="1:1">
      <c r="A7062" s="330"/>
    </row>
    <row r="7063" spans="1:1">
      <c r="A7063" s="330"/>
    </row>
    <row r="7064" spans="1:1">
      <c r="A7064" s="330"/>
    </row>
    <row r="7065" spans="1:1">
      <c r="A7065" s="330"/>
    </row>
    <row r="7066" spans="1:1">
      <c r="A7066" s="330"/>
    </row>
    <row r="7067" spans="1:1">
      <c r="A7067" s="330"/>
    </row>
    <row r="7068" spans="1:1">
      <c r="A7068" s="330"/>
    </row>
    <row r="7069" spans="1:1">
      <c r="A7069" s="330"/>
    </row>
    <row r="7070" spans="1:1">
      <c r="A7070" s="330"/>
    </row>
    <row r="7071" spans="1:1">
      <c r="A7071" s="330"/>
    </row>
    <row r="7072" spans="1:1">
      <c r="A7072" s="330"/>
    </row>
    <row r="7073" spans="1:1">
      <c r="A7073" s="330"/>
    </row>
    <row r="7074" spans="1:1">
      <c r="A7074" s="330"/>
    </row>
    <row r="7075" spans="1:1">
      <c r="A7075" s="330"/>
    </row>
    <row r="7076" spans="1:1">
      <c r="A7076" s="330"/>
    </row>
    <row r="7077" spans="1:1">
      <c r="A7077" s="330"/>
    </row>
    <row r="7078" spans="1:1">
      <c r="A7078" s="330"/>
    </row>
    <row r="7079" spans="1:1">
      <c r="A7079" s="330"/>
    </row>
    <row r="7080" spans="1:1">
      <c r="A7080" s="330"/>
    </row>
    <row r="7081" spans="1:1">
      <c r="A7081" s="330"/>
    </row>
    <row r="7082" spans="1:1">
      <c r="A7082" s="330"/>
    </row>
    <row r="7083" spans="1:1">
      <c r="A7083" s="330"/>
    </row>
    <row r="7084" spans="1:1">
      <c r="A7084" s="330"/>
    </row>
    <row r="7085" spans="1:1">
      <c r="A7085" s="330"/>
    </row>
    <row r="7086" spans="1:1">
      <c r="A7086" s="330"/>
    </row>
    <row r="7087" spans="1:1">
      <c r="A7087" s="330"/>
    </row>
    <row r="7088" spans="1:1">
      <c r="A7088" s="330"/>
    </row>
    <row r="7089" spans="1:1">
      <c r="A7089" s="330"/>
    </row>
    <row r="7090" spans="1:1">
      <c r="A7090" s="330"/>
    </row>
    <row r="7091" spans="1:1">
      <c r="A7091" s="330"/>
    </row>
    <row r="7092" spans="1:1">
      <c r="A7092" s="330"/>
    </row>
    <row r="7093" spans="1:1">
      <c r="A7093" s="330"/>
    </row>
    <row r="7094" spans="1:1">
      <c r="A7094" s="330"/>
    </row>
    <row r="7095" spans="1:1">
      <c r="A7095" s="330"/>
    </row>
    <row r="7096" spans="1:1">
      <c r="A7096" s="330"/>
    </row>
    <row r="7097" spans="1:1">
      <c r="A7097" s="330"/>
    </row>
    <row r="7098" spans="1:1">
      <c r="A7098" s="330"/>
    </row>
    <row r="7099" spans="1:1">
      <c r="A7099" s="330"/>
    </row>
    <row r="7100" spans="1:1">
      <c r="A7100" s="330"/>
    </row>
    <row r="7101" spans="1:1">
      <c r="A7101" s="330"/>
    </row>
    <row r="7102" spans="1:1">
      <c r="A7102" s="330"/>
    </row>
    <row r="7103" spans="1:1">
      <c r="A7103" s="330"/>
    </row>
    <row r="7104" spans="1:1">
      <c r="A7104" s="330"/>
    </row>
    <row r="7105" spans="1:1">
      <c r="A7105" s="330"/>
    </row>
    <row r="7106" spans="1:1">
      <c r="A7106" s="330"/>
    </row>
    <row r="7107" spans="1:1">
      <c r="A7107" s="330"/>
    </row>
    <row r="7108" spans="1:1">
      <c r="A7108" s="330"/>
    </row>
    <row r="7109" spans="1:1">
      <c r="A7109" s="330"/>
    </row>
    <row r="7110" spans="1:1">
      <c r="A7110" s="330"/>
    </row>
    <row r="7111" spans="1:1">
      <c r="A7111" s="330"/>
    </row>
    <row r="7112" spans="1:1">
      <c r="A7112" s="330"/>
    </row>
    <row r="7113" spans="1:1">
      <c r="A7113" s="330"/>
    </row>
    <row r="7114" spans="1:1">
      <c r="A7114" s="330"/>
    </row>
    <row r="7115" spans="1:1">
      <c r="A7115" s="330"/>
    </row>
    <row r="7116" spans="1:1">
      <c r="A7116" s="330"/>
    </row>
    <row r="7117" spans="1:1">
      <c r="A7117" s="330"/>
    </row>
    <row r="7118" spans="1:1">
      <c r="A7118" s="330"/>
    </row>
    <row r="7119" spans="1:1">
      <c r="A7119" s="330"/>
    </row>
    <row r="7120" spans="1:1">
      <c r="A7120" s="330"/>
    </row>
    <row r="7121" spans="1:1">
      <c r="A7121" s="330"/>
    </row>
    <row r="7122" spans="1:1">
      <c r="A7122" s="330"/>
    </row>
    <row r="7123" spans="1:1">
      <c r="A7123" s="330"/>
    </row>
    <row r="7124" spans="1:1">
      <c r="A7124" s="330"/>
    </row>
    <row r="7125" spans="1:1">
      <c r="A7125" s="330"/>
    </row>
    <row r="7126" spans="1:1">
      <c r="A7126" s="330"/>
    </row>
    <row r="7127" spans="1:1">
      <c r="A7127" s="330"/>
    </row>
    <row r="7128" spans="1:1">
      <c r="A7128" s="330"/>
    </row>
    <row r="7129" spans="1:1">
      <c r="A7129" s="330"/>
    </row>
    <row r="7130" spans="1:1">
      <c r="A7130" s="330"/>
    </row>
    <row r="7131" spans="1:1">
      <c r="A7131" s="330"/>
    </row>
    <row r="7132" spans="1:1">
      <c r="A7132" s="330"/>
    </row>
    <row r="7133" spans="1:1">
      <c r="A7133" s="330"/>
    </row>
    <row r="7134" spans="1:1">
      <c r="A7134" s="330"/>
    </row>
    <row r="7135" spans="1:1">
      <c r="A7135" s="330"/>
    </row>
    <row r="7136" spans="1:1">
      <c r="A7136" s="330"/>
    </row>
    <row r="7137" spans="1:1">
      <c r="A7137" s="330"/>
    </row>
    <row r="7138" spans="1:1">
      <c r="A7138" s="330"/>
    </row>
    <row r="7139" spans="1:1">
      <c r="A7139" s="330"/>
    </row>
    <row r="7140" spans="1:1">
      <c r="A7140" s="330"/>
    </row>
    <row r="7141" spans="1:1">
      <c r="A7141" s="330"/>
    </row>
    <row r="7142" spans="1:1">
      <c r="A7142" s="330"/>
    </row>
    <row r="7143" spans="1:1">
      <c r="A7143" s="330"/>
    </row>
    <row r="7144" spans="1:1">
      <c r="A7144" s="330"/>
    </row>
    <row r="7145" spans="1:1">
      <c r="A7145" s="330"/>
    </row>
    <row r="7146" spans="1:1">
      <c r="A7146" s="330"/>
    </row>
    <row r="7147" spans="1:1">
      <c r="A7147" s="330"/>
    </row>
    <row r="7148" spans="1:1">
      <c r="A7148" s="330"/>
    </row>
    <row r="7149" spans="1:1">
      <c r="A7149" s="330"/>
    </row>
    <row r="7150" spans="1:1">
      <c r="A7150" s="330"/>
    </row>
    <row r="7151" spans="1:1">
      <c r="A7151" s="330"/>
    </row>
    <row r="7152" spans="1:1">
      <c r="A7152" s="330"/>
    </row>
    <row r="7153" spans="1:1">
      <c r="A7153" s="330"/>
    </row>
    <row r="7154" spans="1:1">
      <c r="A7154" s="330"/>
    </row>
    <row r="7155" spans="1:1">
      <c r="A7155" s="330"/>
    </row>
    <row r="7156" spans="1:1">
      <c r="A7156" s="330"/>
    </row>
    <row r="7157" spans="1:1">
      <c r="A7157" s="330"/>
    </row>
    <row r="7158" spans="1:1">
      <c r="A7158" s="330"/>
    </row>
    <row r="7159" spans="1:1">
      <c r="A7159" s="330"/>
    </row>
    <row r="7160" spans="1:1">
      <c r="A7160" s="330"/>
    </row>
    <row r="7161" spans="1:1">
      <c r="A7161" s="330"/>
    </row>
    <row r="7162" spans="1:1">
      <c r="A7162" s="330"/>
    </row>
    <row r="7163" spans="1:1">
      <c r="A7163" s="330"/>
    </row>
    <row r="7164" spans="1:1">
      <c r="A7164" s="330"/>
    </row>
    <row r="7165" spans="1:1">
      <c r="A7165" s="330"/>
    </row>
    <row r="7166" spans="1:1">
      <c r="A7166" s="330"/>
    </row>
    <row r="7167" spans="1:1">
      <c r="A7167" s="330"/>
    </row>
    <row r="7168" spans="1:1">
      <c r="A7168" s="330"/>
    </row>
    <row r="7169" spans="1:1">
      <c r="A7169" s="330"/>
    </row>
    <row r="7170" spans="1:1">
      <c r="A7170" s="330"/>
    </row>
    <row r="7171" spans="1:1">
      <c r="A7171" s="330"/>
    </row>
    <row r="7172" spans="1:1">
      <c r="A7172" s="330"/>
    </row>
    <row r="7173" spans="1:1">
      <c r="A7173" s="330"/>
    </row>
    <row r="7174" spans="1:1">
      <c r="A7174" s="330"/>
    </row>
    <row r="7175" spans="1:1">
      <c r="A7175" s="330"/>
    </row>
    <row r="7176" spans="1:1">
      <c r="A7176" s="330"/>
    </row>
    <row r="7177" spans="1:1">
      <c r="A7177" s="330"/>
    </row>
    <row r="7178" spans="1:1">
      <c r="A7178" s="330"/>
    </row>
    <row r="7179" spans="1:1">
      <c r="A7179" s="330"/>
    </row>
    <row r="7180" spans="1:1">
      <c r="A7180" s="330"/>
    </row>
    <row r="7181" spans="1:1">
      <c r="A7181" s="330"/>
    </row>
    <row r="7182" spans="1:1">
      <c r="A7182" s="330"/>
    </row>
    <row r="7183" spans="1:1">
      <c r="A7183" s="330"/>
    </row>
    <row r="7184" spans="1:1">
      <c r="A7184" s="330"/>
    </row>
    <row r="7185" spans="1:1">
      <c r="A7185" s="330"/>
    </row>
    <row r="7186" spans="1:1">
      <c r="A7186" s="330"/>
    </row>
    <row r="7187" spans="1:1">
      <c r="A7187" s="330"/>
    </row>
    <row r="7188" spans="1:1">
      <c r="A7188" s="330"/>
    </row>
    <row r="7189" spans="1:1">
      <c r="A7189" s="330"/>
    </row>
    <row r="7190" spans="1:1">
      <c r="A7190" s="330"/>
    </row>
    <row r="7191" spans="1:1">
      <c r="A7191" s="330"/>
    </row>
    <row r="7192" spans="1:1">
      <c r="A7192" s="330"/>
    </row>
    <row r="7193" spans="1:1">
      <c r="A7193" s="330"/>
    </row>
    <row r="7194" spans="1:1">
      <c r="A7194" s="330"/>
    </row>
    <row r="7195" spans="1:1">
      <c r="A7195" s="330"/>
    </row>
    <row r="7196" spans="1:1">
      <c r="A7196" s="330"/>
    </row>
    <row r="7197" spans="1:1">
      <c r="A7197" s="330"/>
    </row>
    <row r="7198" spans="1:1">
      <c r="A7198" s="330"/>
    </row>
    <row r="7199" spans="1:1">
      <c r="A7199" s="330"/>
    </row>
    <row r="7200" spans="1:1">
      <c r="A7200" s="330"/>
    </row>
    <row r="7201" spans="1:1">
      <c r="A7201" s="330"/>
    </row>
    <row r="7202" spans="1:1">
      <c r="A7202" s="330"/>
    </row>
    <row r="7203" spans="1:1">
      <c r="A7203" s="330"/>
    </row>
    <row r="7204" spans="1:1">
      <c r="A7204" s="330"/>
    </row>
    <row r="7205" spans="1:1">
      <c r="A7205" s="330"/>
    </row>
    <row r="7206" spans="1:1">
      <c r="A7206" s="330"/>
    </row>
    <row r="7207" spans="1:1">
      <c r="A7207" s="330"/>
    </row>
    <row r="7208" spans="1:1">
      <c r="A7208" s="330"/>
    </row>
    <row r="7209" spans="1:1">
      <c r="A7209" s="330"/>
    </row>
    <row r="7210" spans="1:1">
      <c r="A7210" s="330"/>
    </row>
    <row r="7211" spans="1:1">
      <c r="A7211" s="330"/>
    </row>
    <row r="7212" spans="1:1">
      <c r="A7212" s="330"/>
    </row>
    <row r="7213" spans="1:1">
      <c r="A7213" s="330"/>
    </row>
    <row r="7214" spans="1:1">
      <c r="A7214" s="330"/>
    </row>
    <row r="7215" spans="1:1">
      <c r="A7215" s="330"/>
    </row>
    <row r="7216" spans="1:1">
      <c r="A7216" s="330"/>
    </row>
    <row r="7217" spans="1:1">
      <c r="A7217" s="330"/>
    </row>
    <row r="7218" spans="1:1">
      <c r="A7218" s="330"/>
    </row>
    <row r="7219" spans="1:1">
      <c r="A7219" s="330"/>
    </row>
    <row r="7220" spans="1:1">
      <c r="A7220" s="330"/>
    </row>
    <row r="7221" spans="1:1">
      <c r="A7221" s="330"/>
    </row>
    <row r="7222" spans="1:1">
      <c r="A7222" s="330"/>
    </row>
    <row r="7223" spans="1:1">
      <c r="A7223" s="330"/>
    </row>
    <row r="7224" spans="1:1">
      <c r="A7224" s="330"/>
    </row>
    <row r="7225" spans="1:1">
      <c r="A7225" s="330"/>
    </row>
    <row r="7226" spans="1:1">
      <c r="A7226" s="330"/>
    </row>
    <row r="7227" spans="1:1">
      <c r="A7227" s="330"/>
    </row>
    <row r="7228" spans="1:1">
      <c r="A7228" s="330"/>
    </row>
    <row r="7229" spans="1:1">
      <c r="A7229" s="330"/>
    </row>
    <row r="7230" spans="1:1">
      <c r="A7230" s="330"/>
    </row>
    <row r="7231" spans="1:1">
      <c r="A7231" s="330"/>
    </row>
    <row r="7232" spans="1:1">
      <c r="A7232" s="330"/>
    </row>
    <row r="7233" spans="1:1">
      <c r="A7233" s="330"/>
    </row>
    <row r="7234" spans="1:1">
      <c r="A7234" s="330"/>
    </row>
    <row r="7235" spans="1:1">
      <c r="A7235" s="330"/>
    </row>
    <row r="7236" spans="1:1">
      <c r="A7236" s="330"/>
    </row>
    <row r="7237" spans="1:1">
      <c r="A7237" s="330"/>
    </row>
    <row r="7238" spans="1:1">
      <c r="A7238" s="330"/>
    </row>
    <row r="7239" spans="1:1">
      <c r="A7239" s="330"/>
    </row>
    <row r="7240" spans="1:1">
      <c r="A7240" s="330"/>
    </row>
    <row r="7241" spans="1:1">
      <c r="A7241" s="330"/>
    </row>
    <row r="7242" spans="1:1">
      <c r="A7242" s="330"/>
    </row>
    <row r="7243" spans="1:1">
      <c r="A7243" s="330"/>
    </row>
    <row r="7244" spans="1:1">
      <c r="A7244" s="330"/>
    </row>
    <row r="7245" spans="1:1">
      <c r="A7245" s="330"/>
    </row>
    <row r="7246" spans="1:1">
      <c r="A7246" s="330"/>
    </row>
    <row r="7247" spans="1:1">
      <c r="A7247" s="330"/>
    </row>
    <row r="7248" spans="1:1">
      <c r="A7248" s="330"/>
    </row>
    <row r="7249" spans="1:1">
      <c r="A7249" s="330"/>
    </row>
    <row r="7250" spans="1:1">
      <c r="A7250" s="330"/>
    </row>
    <row r="7251" spans="1:1">
      <c r="A7251" s="330"/>
    </row>
    <row r="7252" spans="1:1">
      <c r="A7252" s="330"/>
    </row>
    <row r="7253" spans="1:1">
      <c r="A7253" s="330"/>
    </row>
    <row r="7254" spans="1:1">
      <c r="A7254" s="330"/>
    </row>
    <row r="7255" spans="1:1">
      <c r="A7255" s="330"/>
    </row>
    <row r="7256" spans="1:1">
      <c r="A7256" s="330"/>
    </row>
    <row r="7257" spans="1:1">
      <c r="A7257" s="330"/>
    </row>
    <row r="7258" spans="1:1">
      <c r="A7258" s="330"/>
    </row>
    <row r="7259" spans="1:1">
      <c r="A7259" s="330"/>
    </row>
    <row r="7260" spans="1:1">
      <c r="A7260" s="330"/>
    </row>
    <row r="7261" spans="1:1">
      <c r="A7261" s="330"/>
    </row>
    <row r="7262" spans="1:1">
      <c r="A7262" s="330"/>
    </row>
    <row r="7263" spans="1:1">
      <c r="A7263" s="330"/>
    </row>
    <row r="7264" spans="1:1">
      <c r="A7264" s="330"/>
    </row>
    <row r="7265" spans="1:1">
      <c r="A7265" s="330"/>
    </row>
    <row r="7266" spans="1:1">
      <c r="A7266" s="330"/>
    </row>
    <row r="7267" spans="1:1">
      <c r="A7267" s="330"/>
    </row>
    <row r="7268" spans="1:1">
      <c r="A7268" s="330"/>
    </row>
    <row r="7269" spans="1:1">
      <c r="A7269" s="330"/>
    </row>
    <row r="7270" spans="1:1">
      <c r="A7270" s="330"/>
    </row>
    <row r="7271" spans="1:1">
      <c r="A7271" s="330"/>
    </row>
    <row r="7272" spans="1:1">
      <c r="A7272" s="330"/>
    </row>
    <row r="7273" spans="1:1">
      <c r="A7273" s="330"/>
    </row>
    <row r="7274" spans="1:1">
      <c r="A7274" s="330"/>
    </row>
    <row r="7275" spans="1:1">
      <c r="A7275" s="330"/>
    </row>
    <row r="7276" spans="1:1">
      <c r="A7276" s="330"/>
    </row>
    <row r="7277" spans="1:1">
      <c r="A7277" s="330"/>
    </row>
    <row r="7278" spans="1:1">
      <c r="A7278" s="330"/>
    </row>
    <row r="7279" spans="1:1">
      <c r="A7279" s="330"/>
    </row>
    <row r="7280" spans="1:1">
      <c r="A7280" s="330"/>
    </row>
    <row r="7281" spans="1:1">
      <c r="A7281" s="330"/>
    </row>
    <row r="7282" spans="1:1">
      <c r="A7282" s="330"/>
    </row>
    <row r="7283" spans="1:1">
      <c r="A7283" s="330"/>
    </row>
    <row r="7284" spans="1:1">
      <c r="A7284" s="330"/>
    </row>
    <row r="7285" spans="1:1">
      <c r="A7285" s="330"/>
    </row>
    <row r="7286" spans="1:1">
      <c r="A7286" s="330"/>
    </row>
    <row r="7287" spans="1:1">
      <c r="A7287" s="330"/>
    </row>
    <row r="7288" spans="1:1">
      <c r="A7288" s="330"/>
    </row>
    <row r="7289" spans="1:1">
      <c r="A7289" s="330"/>
    </row>
    <row r="7290" spans="1:1">
      <c r="A7290" s="330"/>
    </row>
    <row r="7291" spans="1:1">
      <c r="A7291" s="330"/>
    </row>
    <row r="7292" spans="1:1">
      <c r="A7292" s="330"/>
    </row>
    <row r="7293" spans="1:1">
      <c r="A7293" s="330"/>
    </row>
    <row r="7294" spans="1:1">
      <c r="A7294" s="330"/>
    </row>
    <row r="7295" spans="1:1">
      <c r="A7295" s="330"/>
    </row>
    <row r="7296" spans="1:1">
      <c r="A7296" s="330"/>
    </row>
    <row r="7297" spans="1:1">
      <c r="A7297" s="330"/>
    </row>
    <row r="7298" spans="1:1">
      <c r="A7298" s="330"/>
    </row>
    <row r="7299" spans="1:1">
      <c r="A7299" s="330"/>
    </row>
    <row r="7300" spans="1:1">
      <c r="A7300" s="330"/>
    </row>
    <row r="7301" spans="1:1">
      <c r="A7301" s="330"/>
    </row>
    <row r="7302" spans="1:1">
      <c r="A7302" s="330"/>
    </row>
    <row r="7303" spans="1:1">
      <c r="A7303" s="330"/>
    </row>
    <row r="7304" spans="1:1">
      <c r="A7304" s="330"/>
    </row>
    <row r="7305" spans="1:1">
      <c r="A7305" s="330"/>
    </row>
    <row r="7306" spans="1:1">
      <c r="A7306" s="330"/>
    </row>
    <row r="7307" spans="1:1">
      <c r="A7307" s="330"/>
    </row>
    <row r="7308" spans="1:1">
      <c r="A7308" s="330"/>
    </row>
    <row r="7309" spans="1:1">
      <c r="A7309" s="330"/>
    </row>
    <row r="7310" spans="1:1">
      <c r="A7310" s="330"/>
    </row>
    <row r="7311" spans="1:1">
      <c r="A7311" s="330"/>
    </row>
    <row r="7312" spans="1:1">
      <c r="A7312" s="330"/>
    </row>
    <row r="7313" spans="1:1">
      <c r="A7313" s="330"/>
    </row>
    <row r="7314" spans="1:1">
      <c r="A7314" s="330"/>
    </row>
    <row r="7315" spans="1:1">
      <c r="A7315" s="330"/>
    </row>
    <row r="7316" spans="1:1">
      <c r="A7316" s="330"/>
    </row>
    <row r="7317" spans="1:1">
      <c r="A7317" s="330"/>
    </row>
    <row r="7318" spans="1:1">
      <c r="A7318" s="330"/>
    </row>
    <row r="7319" spans="1:1">
      <c r="A7319" s="330"/>
    </row>
    <row r="7320" spans="1:1">
      <c r="A7320" s="330"/>
    </row>
    <row r="7321" spans="1:1">
      <c r="A7321" s="330"/>
    </row>
    <row r="7322" spans="1:1">
      <c r="A7322" s="330"/>
    </row>
    <row r="7323" spans="1:1">
      <c r="A7323" s="330"/>
    </row>
    <row r="7324" spans="1:1">
      <c r="A7324" s="330"/>
    </row>
    <row r="7325" spans="1:1">
      <c r="A7325" s="330"/>
    </row>
    <row r="7326" spans="1:1">
      <c r="A7326" s="330"/>
    </row>
    <row r="7327" spans="1:1">
      <c r="A7327" s="330"/>
    </row>
    <row r="7328" spans="1:1">
      <c r="A7328" s="330"/>
    </row>
    <row r="7329" spans="1:1">
      <c r="A7329" s="330"/>
    </row>
    <row r="7330" spans="1:1">
      <c r="A7330" s="330"/>
    </row>
    <row r="7331" spans="1:1">
      <c r="A7331" s="330"/>
    </row>
    <row r="7332" spans="1:1">
      <c r="A7332" s="330"/>
    </row>
    <row r="7333" spans="1:1">
      <c r="A7333" s="330"/>
    </row>
    <row r="7334" spans="1:1">
      <c r="A7334" s="330"/>
    </row>
    <row r="7335" spans="1:1">
      <c r="A7335" s="330"/>
    </row>
    <row r="7336" spans="1:1">
      <c r="A7336" s="330"/>
    </row>
    <row r="7337" spans="1:1">
      <c r="A7337" s="330"/>
    </row>
    <row r="7338" spans="1:1">
      <c r="A7338" s="330"/>
    </row>
    <row r="7339" spans="1:1">
      <c r="A7339" s="330"/>
    </row>
    <row r="7340" spans="1:1">
      <c r="A7340" s="330"/>
    </row>
    <row r="7341" spans="1:1">
      <c r="A7341" s="330"/>
    </row>
    <row r="7342" spans="1:1">
      <c r="A7342" s="330"/>
    </row>
    <row r="7343" spans="1:1">
      <c r="A7343" s="330"/>
    </row>
    <row r="7344" spans="1:1">
      <c r="A7344" s="330"/>
    </row>
    <row r="7345" spans="1:1">
      <c r="A7345" s="330"/>
    </row>
    <row r="7346" spans="1:1">
      <c r="A7346" s="330"/>
    </row>
    <row r="7347" spans="1:1">
      <c r="A7347" s="330"/>
    </row>
    <row r="7348" spans="1:1">
      <c r="A7348" s="330"/>
    </row>
    <row r="7349" spans="1:1">
      <c r="A7349" s="330"/>
    </row>
    <row r="7350" spans="1:1">
      <c r="A7350" s="330"/>
    </row>
    <row r="7351" spans="1:1">
      <c r="A7351" s="330"/>
    </row>
    <row r="7352" spans="1:1">
      <c r="A7352" s="330"/>
    </row>
    <row r="7353" spans="1:1">
      <c r="A7353" s="330"/>
    </row>
    <row r="7354" spans="1:1">
      <c r="A7354" s="330"/>
    </row>
    <row r="7355" spans="1:1">
      <c r="A7355" s="330"/>
    </row>
    <row r="7356" spans="1:1">
      <c r="A7356" s="330"/>
    </row>
    <row r="7357" spans="1:1">
      <c r="A7357" s="330"/>
    </row>
    <row r="7358" spans="1:1">
      <c r="A7358" s="330"/>
    </row>
    <row r="7359" spans="1:1">
      <c r="A7359" s="330"/>
    </row>
    <row r="7360" spans="1:1">
      <c r="A7360" s="330"/>
    </row>
    <row r="7361" spans="1:1">
      <c r="A7361" s="330"/>
    </row>
    <row r="7362" spans="1:1">
      <c r="A7362" s="330"/>
    </row>
    <row r="7363" spans="1:1">
      <c r="A7363" s="330"/>
    </row>
    <row r="7364" spans="1:1">
      <c r="A7364" s="330"/>
    </row>
    <row r="7365" spans="1:1">
      <c r="A7365" s="330"/>
    </row>
    <row r="7366" spans="1:1">
      <c r="A7366" s="330"/>
    </row>
    <row r="7367" spans="1:1">
      <c r="A7367" s="330"/>
    </row>
    <row r="7368" spans="1:1">
      <c r="A7368" s="330"/>
    </row>
    <row r="7369" spans="1:1">
      <c r="A7369" s="330"/>
    </row>
    <row r="7370" spans="1:1">
      <c r="A7370" s="330"/>
    </row>
    <row r="7371" spans="1:1">
      <c r="A7371" s="330"/>
    </row>
    <row r="7372" spans="1:1">
      <c r="A7372" s="330"/>
    </row>
    <row r="7373" spans="1:1">
      <c r="A7373" s="330"/>
    </row>
    <row r="7374" spans="1:1">
      <c r="A7374" s="330"/>
    </row>
    <row r="7375" spans="1:1">
      <c r="A7375" s="330"/>
    </row>
    <row r="7376" spans="1:1">
      <c r="A7376" s="330"/>
    </row>
    <row r="7377" spans="1:1">
      <c r="A7377" s="330"/>
    </row>
    <row r="7378" spans="1:1">
      <c r="A7378" s="330"/>
    </row>
    <row r="7379" spans="1:1">
      <c r="A7379" s="330"/>
    </row>
    <row r="7380" spans="1:1">
      <c r="A7380" s="330"/>
    </row>
    <row r="7381" spans="1:1">
      <c r="A7381" s="330"/>
    </row>
    <row r="7382" spans="1:1">
      <c r="A7382" s="330"/>
    </row>
    <row r="7383" spans="1:1">
      <c r="A7383" s="330"/>
    </row>
    <row r="7384" spans="1:1">
      <c r="A7384" s="330"/>
    </row>
    <row r="7385" spans="1:1">
      <c r="A7385" s="330"/>
    </row>
    <row r="7386" spans="1:1">
      <c r="A7386" s="330"/>
    </row>
    <row r="7387" spans="1:1">
      <c r="A7387" s="330"/>
    </row>
    <row r="7388" spans="1:1">
      <c r="A7388" s="330"/>
    </row>
    <row r="7389" spans="1:1">
      <c r="A7389" s="330"/>
    </row>
    <row r="7390" spans="1:1">
      <c r="A7390" s="330"/>
    </row>
    <row r="7391" spans="1:1">
      <c r="A7391" s="330"/>
    </row>
    <row r="7392" spans="1:1">
      <c r="A7392" s="330"/>
    </row>
    <row r="7393" spans="1:1">
      <c r="A7393" s="330"/>
    </row>
    <row r="7394" spans="1:1">
      <c r="A7394" s="330"/>
    </row>
    <row r="7395" spans="1:1">
      <c r="A7395" s="330"/>
    </row>
    <row r="7396" spans="1:1">
      <c r="A7396" s="330"/>
    </row>
    <row r="7397" spans="1:1">
      <c r="A7397" s="330"/>
    </row>
    <row r="7398" spans="1:1">
      <c r="A7398" s="330"/>
    </row>
    <row r="7399" spans="1:1">
      <c r="A7399" s="330"/>
    </row>
    <row r="7400" spans="1:1">
      <c r="A7400" s="330"/>
    </row>
    <row r="7401" spans="1:1">
      <c r="A7401" s="330"/>
    </row>
    <row r="7402" spans="1:1">
      <c r="A7402" s="330"/>
    </row>
    <row r="7403" spans="1:1">
      <c r="A7403" s="330"/>
    </row>
    <row r="7404" spans="1:1">
      <c r="A7404" s="330"/>
    </row>
    <row r="7405" spans="1:1">
      <c r="A7405" s="330"/>
    </row>
    <row r="7406" spans="1:1">
      <c r="A7406" s="330"/>
    </row>
    <row r="7407" spans="1:1">
      <c r="A7407" s="330"/>
    </row>
    <row r="7408" spans="1:1">
      <c r="A7408" s="330"/>
    </row>
    <row r="7409" spans="1:1">
      <c r="A7409" s="330"/>
    </row>
    <row r="7410" spans="1:1">
      <c r="A7410" s="330"/>
    </row>
    <row r="7411" spans="1:1">
      <c r="A7411" s="330"/>
    </row>
    <row r="7412" spans="1:1">
      <c r="A7412" s="330"/>
    </row>
    <row r="7413" spans="1:1">
      <c r="A7413" s="330"/>
    </row>
    <row r="7414" spans="1:1">
      <c r="A7414" s="330"/>
    </row>
    <row r="7415" spans="1:1">
      <c r="A7415" s="330"/>
    </row>
    <row r="7416" spans="1:1">
      <c r="A7416" s="330"/>
    </row>
    <row r="7417" spans="1:1">
      <c r="A7417" s="330"/>
    </row>
    <row r="7418" spans="1:1">
      <c r="A7418" s="330"/>
    </row>
    <row r="7419" spans="1:1">
      <c r="A7419" s="330"/>
    </row>
    <row r="7420" spans="1:1">
      <c r="A7420" s="330"/>
    </row>
    <row r="7421" spans="1:1">
      <c r="A7421" s="330"/>
    </row>
    <row r="7422" spans="1:1">
      <c r="A7422" s="330"/>
    </row>
    <row r="7423" spans="1:1">
      <c r="A7423" s="330"/>
    </row>
    <row r="7424" spans="1:1">
      <c r="A7424" s="330"/>
    </row>
    <row r="7425" spans="1:1">
      <c r="A7425" s="330"/>
    </row>
    <row r="7426" spans="1:1">
      <c r="A7426" s="330"/>
    </row>
    <row r="7427" spans="1:1">
      <c r="A7427" s="330"/>
    </row>
    <row r="7428" spans="1:1">
      <c r="A7428" s="330"/>
    </row>
    <row r="7429" spans="1:1">
      <c r="A7429" s="330"/>
    </row>
    <row r="7430" spans="1:1">
      <c r="A7430" s="330"/>
    </row>
    <row r="7431" spans="1:1">
      <c r="A7431" s="330"/>
    </row>
    <row r="7432" spans="1:1">
      <c r="A7432" s="330"/>
    </row>
    <row r="7433" spans="1:1">
      <c r="A7433" s="330"/>
    </row>
    <row r="7434" spans="1:1">
      <c r="A7434" s="330"/>
    </row>
    <row r="7435" spans="1:1">
      <c r="A7435" s="330"/>
    </row>
    <row r="7436" spans="1:1">
      <c r="A7436" s="330"/>
    </row>
    <row r="7437" spans="1:1">
      <c r="A7437" s="330"/>
    </row>
    <row r="7438" spans="1:1">
      <c r="A7438" s="330"/>
    </row>
    <row r="7439" spans="1:1">
      <c r="A7439" s="330"/>
    </row>
    <row r="7440" spans="1:1">
      <c r="A7440" s="330"/>
    </row>
    <row r="7441" spans="1:1">
      <c r="A7441" s="330"/>
    </row>
    <row r="7442" spans="1:1">
      <c r="A7442" s="330"/>
    </row>
    <row r="7443" spans="1:1">
      <c r="A7443" s="330"/>
    </row>
    <row r="7444" spans="1:1">
      <c r="A7444" s="330"/>
    </row>
    <row r="7445" spans="1:1">
      <c r="A7445" s="330"/>
    </row>
    <row r="7446" spans="1:1">
      <c r="A7446" s="330"/>
    </row>
    <row r="7447" spans="1:1">
      <c r="A7447" s="330"/>
    </row>
    <row r="7448" spans="1:1">
      <c r="A7448" s="330"/>
    </row>
    <row r="7449" spans="1:1">
      <c r="A7449" s="330"/>
    </row>
    <row r="7450" spans="1:1">
      <c r="A7450" s="330"/>
    </row>
    <row r="7451" spans="1:1">
      <c r="A7451" s="330"/>
    </row>
    <row r="7452" spans="1:1">
      <c r="A7452" s="330"/>
    </row>
    <row r="7453" spans="1:1">
      <c r="A7453" s="330"/>
    </row>
    <row r="7454" spans="1:1">
      <c r="A7454" s="330"/>
    </row>
    <row r="7455" spans="1:1">
      <c r="A7455" s="330"/>
    </row>
    <row r="7456" spans="1:1">
      <c r="A7456" s="330"/>
    </row>
    <row r="7457" spans="1:1">
      <c r="A7457" s="330"/>
    </row>
    <row r="7458" spans="1:1">
      <c r="A7458" s="330"/>
    </row>
    <row r="7459" spans="1:1">
      <c r="A7459" s="330"/>
    </row>
    <row r="7460" spans="1:1">
      <c r="A7460" s="330"/>
    </row>
    <row r="7461" spans="1:1">
      <c r="A7461" s="330"/>
    </row>
    <row r="7462" spans="1:1">
      <c r="A7462" s="330"/>
    </row>
    <row r="7463" spans="1:1">
      <c r="A7463" s="330"/>
    </row>
    <row r="7464" spans="1:1">
      <c r="A7464" s="330"/>
    </row>
    <row r="7465" spans="1:1">
      <c r="A7465" s="330"/>
    </row>
    <row r="7466" spans="1:1">
      <c r="A7466" s="330"/>
    </row>
    <row r="7467" spans="1:1">
      <c r="A7467" s="330"/>
    </row>
    <row r="7468" spans="1:1">
      <c r="A7468" s="330"/>
    </row>
    <row r="7469" spans="1:1">
      <c r="A7469" s="330"/>
    </row>
    <row r="7470" spans="1:1">
      <c r="A7470" s="330"/>
    </row>
    <row r="7471" spans="1:1">
      <c r="A7471" s="330"/>
    </row>
    <row r="7472" spans="1:1">
      <c r="A7472" s="330"/>
    </row>
    <row r="7473" spans="1:1">
      <c r="A7473" s="330"/>
    </row>
    <row r="7474" spans="1:1">
      <c r="A7474" s="330"/>
    </row>
    <row r="7475" spans="1:1">
      <c r="A7475" s="330"/>
    </row>
    <row r="7476" spans="1:1">
      <c r="A7476" s="330"/>
    </row>
    <row r="7477" spans="1:1">
      <c r="A7477" s="330"/>
    </row>
    <row r="7478" spans="1:1">
      <c r="A7478" s="330"/>
    </row>
    <row r="7479" spans="1:1">
      <c r="A7479" s="330"/>
    </row>
    <row r="7480" spans="1:1">
      <c r="A7480" s="330"/>
    </row>
    <row r="7481" spans="1:1">
      <c r="A7481" s="330"/>
    </row>
    <row r="7482" spans="1:1">
      <c r="A7482" s="330"/>
    </row>
    <row r="7483" spans="1:1">
      <c r="A7483" s="330"/>
    </row>
    <row r="7484" spans="1:1">
      <c r="A7484" s="330"/>
    </row>
    <row r="7485" spans="1:1">
      <c r="A7485" s="330"/>
    </row>
    <row r="7486" spans="1:1">
      <c r="A7486" s="330"/>
    </row>
    <row r="7487" spans="1:1">
      <c r="A7487" s="330"/>
    </row>
    <row r="7488" spans="1:1">
      <c r="A7488" s="330"/>
    </row>
    <row r="7489" spans="1:1">
      <c r="A7489" s="330"/>
    </row>
    <row r="7490" spans="1:1">
      <c r="A7490" s="330"/>
    </row>
    <row r="7491" spans="1:1">
      <c r="A7491" s="330"/>
    </row>
    <row r="7492" spans="1:1">
      <c r="A7492" s="330"/>
    </row>
    <row r="7493" spans="1:1">
      <c r="A7493" s="330"/>
    </row>
    <row r="7494" spans="1:1">
      <c r="A7494" s="330"/>
    </row>
    <row r="7495" spans="1:1">
      <c r="A7495" s="330"/>
    </row>
    <row r="7496" spans="1:1">
      <c r="A7496" s="330"/>
    </row>
    <row r="7497" spans="1:1">
      <c r="A7497" s="330"/>
    </row>
    <row r="7498" spans="1:1">
      <c r="A7498" s="330"/>
    </row>
    <row r="7499" spans="1:1">
      <c r="A7499" s="330"/>
    </row>
    <row r="7500" spans="1:1">
      <c r="A7500" s="330"/>
    </row>
    <row r="7501" spans="1:1">
      <c r="A7501" s="330"/>
    </row>
    <row r="7502" spans="1:1">
      <c r="A7502" s="330"/>
    </row>
    <row r="7503" spans="1:1">
      <c r="A7503" s="330"/>
    </row>
    <row r="7504" spans="1:1">
      <c r="A7504" s="330"/>
    </row>
    <row r="7505" spans="1:1">
      <c r="A7505" s="330"/>
    </row>
    <row r="7506" spans="1:1">
      <c r="A7506" s="330"/>
    </row>
    <row r="7507" spans="1:1">
      <c r="A7507" s="330"/>
    </row>
    <row r="7508" spans="1:1">
      <c r="A7508" s="330"/>
    </row>
    <row r="7509" spans="1:1">
      <c r="A7509" s="330"/>
    </row>
    <row r="7510" spans="1:1">
      <c r="A7510" s="330"/>
    </row>
    <row r="7511" spans="1:1">
      <c r="A7511" s="330"/>
    </row>
    <row r="7512" spans="1:1">
      <c r="A7512" s="330"/>
    </row>
    <row r="7513" spans="1:1">
      <c r="A7513" s="330"/>
    </row>
    <row r="7514" spans="1:1">
      <c r="A7514" s="330"/>
    </row>
    <row r="7515" spans="1:1">
      <c r="A7515" s="330"/>
    </row>
    <row r="7516" spans="1:1">
      <c r="A7516" s="330"/>
    </row>
    <row r="7517" spans="1:1">
      <c r="A7517" s="330"/>
    </row>
    <row r="7518" spans="1:1">
      <c r="A7518" s="330"/>
    </row>
    <row r="7519" spans="1:1">
      <c r="A7519" s="330"/>
    </row>
    <row r="7520" spans="1:1">
      <c r="A7520" s="330"/>
    </row>
    <row r="7521" spans="1:1">
      <c r="A7521" s="330"/>
    </row>
    <row r="7522" spans="1:1">
      <c r="A7522" s="330"/>
    </row>
    <row r="7523" spans="1:1">
      <c r="A7523" s="330"/>
    </row>
    <row r="7524" spans="1:1">
      <c r="A7524" s="330"/>
    </row>
    <row r="7525" spans="1:1">
      <c r="A7525" s="330"/>
    </row>
    <row r="7526" spans="1:1">
      <c r="A7526" s="330"/>
    </row>
    <row r="7527" spans="1:1">
      <c r="A7527" s="330"/>
    </row>
    <row r="7528" spans="1:1">
      <c r="A7528" s="330"/>
    </row>
    <row r="7529" spans="1:1">
      <c r="A7529" s="330"/>
    </row>
    <row r="7530" spans="1:1">
      <c r="A7530" s="330"/>
    </row>
    <row r="7531" spans="1:1">
      <c r="A7531" s="330"/>
    </row>
    <row r="7532" spans="1:1">
      <c r="A7532" s="330"/>
    </row>
    <row r="7533" spans="1:1">
      <c r="A7533" s="330"/>
    </row>
    <row r="7534" spans="1:1">
      <c r="A7534" s="330"/>
    </row>
    <row r="7535" spans="1:1">
      <c r="A7535" s="330"/>
    </row>
    <row r="7536" spans="1:1">
      <c r="A7536" s="330"/>
    </row>
    <row r="7537" spans="1:1">
      <c r="A7537" s="330"/>
    </row>
    <row r="7538" spans="1:1">
      <c r="A7538" s="330"/>
    </row>
    <row r="7539" spans="1:1">
      <c r="A7539" s="330"/>
    </row>
    <row r="7540" spans="1:1">
      <c r="A7540" s="330"/>
    </row>
    <row r="7541" spans="1:1">
      <c r="A7541" s="330"/>
    </row>
    <row r="7542" spans="1:1">
      <c r="A7542" s="330"/>
    </row>
    <row r="7543" spans="1:1">
      <c r="A7543" s="330"/>
    </row>
    <row r="7544" spans="1:1">
      <c r="A7544" s="330"/>
    </row>
    <row r="7545" spans="1:1">
      <c r="A7545" s="330"/>
    </row>
    <row r="7546" spans="1:1">
      <c r="A7546" s="330"/>
    </row>
    <row r="7547" spans="1:1">
      <c r="A7547" s="330"/>
    </row>
    <row r="7548" spans="1:1">
      <c r="A7548" s="330"/>
    </row>
    <row r="7549" spans="1:1">
      <c r="A7549" s="330"/>
    </row>
    <row r="7550" spans="1:1">
      <c r="A7550" s="330"/>
    </row>
    <row r="7551" spans="1:1">
      <c r="A7551" s="330"/>
    </row>
    <row r="7552" spans="1:1">
      <c r="A7552" s="330"/>
    </row>
    <row r="7553" spans="1:1">
      <c r="A7553" s="330"/>
    </row>
    <row r="7554" spans="1:1">
      <c r="A7554" s="330"/>
    </row>
    <row r="7555" spans="1:1">
      <c r="A7555" s="330"/>
    </row>
    <row r="7556" spans="1:1">
      <c r="A7556" s="330"/>
    </row>
    <row r="7557" spans="1:1">
      <c r="A7557" s="330"/>
    </row>
    <row r="7558" spans="1:1">
      <c r="A7558" s="330"/>
    </row>
    <row r="7559" spans="1:1">
      <c r="A7559" s="330"/>
    </row>
    <row r="7560" spans="1:1">
      <c r="A7560" s="330"/>
    </row>
    <row r="7561" spans="1:1">
      <c r="A7561" s="330"/>
    </row>
    <row r="7562" spans="1:1">
      <c r="A7562" s="330"/>
    </row>
    <row r="7563" spans="1:1">
      <c r="A7563" s="330"/>
    </row>
    <row r="7564" spans="1:1">
      <c r="A7564" s="330"/>
    </row>
    <row r="7565" spans="1:1">
      <c r="A7565" s="330"/>
    </row>
    <row r="7566" spans="1:1">
      <c r="A7566" s="330"/>
    </row>
    <row r="7567" spans="1:1">
      <c r="A7567" s="330"/>
    </row>
    <row r="7568" spans="1:1">
      <c r="A7568" s="330"/>
    </row>
    <row r="7569" spans="1:1">
      <c r="A7569" s="330"/>
    </row>
    <row r="7570" spans="1:1">
      <c r="A7570" s="330"/>
    </row>
    <row r="7571" spans="1:1">
      <c r="A7571" s="330"/>
    </row>
    <row r="7572" spans="1:1">
      <c r="A7572" s="330"/>
    </row>
    <row r="7573" spans="1:1">
      <c r="A7573" s="330"/>
    </row>
    <row r="7574" spans="1:1">
      <c r="A7574" s="330"/>
    </row>
    <row r="7575" spans="1:1">
      <c r="A7575" s="330"/>
    </row>
    <row r="7576" spans="1:1">
      <c r="A7576" s="330"/>
    </row>
    <row r="7577" spans="1:1">
      <c r="A7577" s="330"/>
    </row>
    <row r="7578" spans="1:1">
      <c r="A7578" s="330"/>
    </row>
    <row r="7579" spans="1:1">
      <c r="A7579" s="330"/>
    </row>
    <row r="7580" spans="1:1">
      <c r="A7580" s="330"/>
    </row>
    <row r="7581" spans="1:1">
      <c r="A7581" s="330"/>
    </row>
    <row r="7582" spans="1:1">
      <c r="A7582" s="330"/>
    </row>
    <row r="7583" spans="1:1">
      <c r="A7583" s="330"/>
    </row>
    <row r="7584" spans="1:1">
      <c r="A7584" s="330"/>
    </row>
    <row r="7585" spans="1:1">
      <c r="A7585" s="330"/>
    </row>
    <row r="7586" spans="1:1">
      <c r="A7586" s="330"/>
    </row>
    <row r="7587" spans="1:1">
      <c r="A7587" s="330"/>
    </row>
    <row r="7588" spans="1:1">
      <c r="A7588" s="330"/>
    </row>
    <row r="7589" spans="1:1">
      <c r="A7589" s="330"/>
    </row>
    <row r="7590" spans="1:1">
      <c r="A7590" s="330"/>
    </row>
    <row r="7591" spans="1:1">
      <c r="A7591" s="330"/>
    </row>
    <row r="7592" spans="1:1">
      <c r="A7592" s="330"/>
    </row>
    <row r="7593" spans="1:1">
      <c r="A7593" s="330"/>
    </row>
    <row r="7594" spans="1:1">
      <c r="A7594" s="330"/>
    </row>
    <row r="7595" spans="1:1">
      <c r="A7595" s="330"/>
    </row>
    <row r="7596" spans="1:1">
      <c r="A7596" s="330"/>
    </row>
    <row r="7597" spans="1:1">
      <c r="A7597" s="330"/>
    </row>
    <row r="7598" spans="1:1">
      <c r="A7598" s="330"/>
    </row>
    <row r="7599" spans="1:1">
      <c r="A7599" s="330"/>
    </row>
    <row r="7600" spans="1:1">
      <c r="A7600" s="330"/>
    </row>
    <row r="7601" spans="1:1">
      <c r="A7601" s="330"/>
    </row>
    <row r="7602" spans="1:1">
      <c r="A7602" s="330"/>
    </row>
    <row r="7603" spans="1:1">
      <c r="A7603" s="330"/>
    </row>
    <row r="7604" spans="1:1">
      <c r="A7604" s="330"/>
    </row>
    <row r="7605" spans="1:1">
      <c r="A7605" s="330"/>
    </row>
    <row r="7606" spans="1:1">
      <c r="A7606" s="330"/>
    </row>
    <row r="7607" spans="1:1">
      <c r="A7607" s="330"/>
    </row>
    <row r="7608" spans="1:1">
      <c r="A7608" s="330"/>
    </row>
    <row r="7609" spans="1:1">
      <c r="A7609" s="330"/>
    </row>
    <row r="7610" spans="1:1">
      <c r="A7610" s="330"/>
    </row>
    <row r="7611" spans="1:1">
      <c r="A7611" s="330"/>
    </row>
    <row r="7612" spans="1:1">
      <c r="A7612" s="330"/>
    </row>
    <row r="7613" spans="1:1">
      <c r="A7613" s="330"/>
    </row>
    <row r="7614" spans="1:1">
      <c r="A7614" s="330"/>
    </row>
    <row r="7615" spans="1:1">
      <c r="A7615" s="330"/>
    </row>
    <row r="7616" spans="1:1">
      <c r="A7616" s="330"/>
    </row>
    <row r="7617" spans="1:1">
      <c r="A7617" s="330"/>
    </row>
    <row r="7618" spans="1:1">
      <c r="A7618" s="330"/>
    </row>
    <row r="7619" spans="1:1">
      <c r="A7619" s="330"/>
    </row>
    <row r="7620" spans="1:1">
      <c r="A7620" s="330"/>
    </row>
    <row r="7621" spans="1:1">
      <c r="A7621" s="330"/>
    </row>
    <row r="7622" spans="1:1">
      <c r="A7622" s="330"/>
    </row>
    <row r="7623" spans="1:1">
      <c r="A7623" s="330"/>
    </row>
    <row r="7624" spans="1:1">
      <c r="A7624" s="330"/>
    </row>
    <row r="7625" spans="1:1">
      <c r="A7625" s="330"/>
    </row>
    <row r="7626" spans="1:1">
      <c r="A7626" s="330"/>
    </row>
    <row r="7627" spans="1:1">
      <c r="A7627" s="330"/>
    </row>
    <row r="7628" spans="1:1">
      <c r="A7628" s="330"/>
    </row>
    <row r="7629" spans="1:1">
      <c r="A7629" s="330"/>
    </row>
    <row r="7630" spans="1:1">
      <c r="A7630" s="330"/>
    </row>
    <row r="7631" spans="1:1">
      <c r="A7631" s="330"/>
    </row>
    <row r="7632" spans="1:1">
      <c r="A7632" s="330"/>
    </row>
    <row r="7633" spans="1:1">
      <c r="A7633" s="330"/>
    </row>
    <row r="7634" spans="1:1">
      <c r="A7634" s="330"/>
    </row>
    <row r="7635" spans="1:1">
      <c r="A7635" s="330"/>
    </row>
    <row r="7636" spans="1:1">
      <c r="A7636" s="330"/>
    </row>
    <row r="7637" spans="1:1">
      <c r="A7637" s="330"/>
    </row>
    <row r="7638" spans="1:1">
      <c r="A7638" s="330"/>
    </row>
    <row r="7639" spans="1:1">
      <c r="A7639" s="330"/>
    </row>
    <row r="7640" spans="1:1">
      <c r="A7640" s="330"/>
    </row>
    <row r="7641" spans="1:1">
      <c r="A7641" s="330"/>
    </row>
    <row r="7642" spans="1:1">
      <c r="A7642" s="330"/>
    </row>
    <row r="7643" spans="1:1">
      <c r="A7643" s="330"/>
    </row>
    <row r="7644" spans="1:1">
      <c r="A7644" s="330"/>
    </row>
    <row r="7645" spans="1:1">
      <c r="A7645" s="330"/>
    </row>
    <row r="7646" spans="1:1">
      <c r="A7646" s="330"/>
    </row>
    <row r="7647" spans="1:1">
      <c r="A7647" s="330"/>
    </row>
    <row r="7648" spans="1:1">
      <c r="A7648" s="330"/>
    </row>
    <row r="7649" spans="1:1">
      <c r="A7649" s="330"/>
    </row>
    <row r="7650" spans="1:1">
      <c r="A7650" s="330"/>
    </row>
    <row r="7651" spans="1:1">
      <c r="A7651" s="330"/>
    </row>
    <row r="7652" spans="1:1">
      <c r="A7652" s="330"/>
    </row>
    <row r="7653" spans="1:1">
      <c r="A7653" s="330"/>
    </row>
    <row r="7654" spans="1:1">
      <c r="A7654" s="330"/>
    </row>
    <row r="7655" spans="1:1">
      <c r="A7655" s="330"/>
    </row>
    <row r="7656" spans="1:1">
      <c r="A7656" s="330"/>
    </row>
    <row r="7657" spans="1:1">
      <c r="A7657" s="330"/>
    </row>
    <row r="7658" spans="1:1">
      <c r="A7658" s="330"/>
    </row>
    <row r="7659" spans="1:1">
      <c r="A7659" s="330"/>
    </row>
    <row r="7660" spans="1:1">
      <c r="A7660" s="330"/>
    </row>
    <row r="7661" spans="1:1">
      <c r="A7661" s="330"/>
    </row>
    <row r="7662" spans="1:1">
      <c r="A7662" s="330"/>
    </row>
    <row r="7663" spans="1:1">
      <c r="A7663" s="330"/>
    </row>
    <row r="7664" spans="1:1">
      <c r="A7664" s="330"/>
    </row>
    <row r="7665" spans="1:1">
      <c r="A7665" s="330"/>
    </row>
    <row r="7666" spans="1:1">
      <c r="A7666" s="330"/>
    </row>
    <row r="7667" spans="1:1">
      <c r="A7667" s="330"/>
    </row>
    <row r="7668" spans="1:1">
      <c r="A7668" s="330"/>
    </row>
    <row r="7669" spans="1:1">
      <c r="A7669" s="330"/>
    </row>
    <row r="7670" spans="1:1">
      <c r="A7670" s="330"/>
    </row>
    <row r="7671" spans="1:1">
      <c r="A7671" s="330"/>
    </row>
    <row r="7672" spans="1:1">
      <c r="A7672" s="330"/>
    </row>
    <row r="7673" spans="1:1">
      <c r="A7673" s="330"/>
    </row>
    <row r="7674" spans="1:1">
      <c r="A7674" s="330"/>
    </row>
    <row r="7675" spans="1:1">
      <c r="A7675" s="330"/>
    </row>
    <row r="7676" spans="1:1">
      <c r="A7676" s="330"/>
    </row>
    <row r="7677" spans="1:1">
      <c r="A7677" s="330"/>
    </row>
    <row r="7678" spans="1:1">
      <c r="A7678" s="330"/>
    </row>
    <row r="7679" spans="1:1">
      <c r="A7679" s="330"/>
    </row>
    <row r="7680" spans="1:1">
      <c r="A7680" s="330"/>
    </row>
    <row r="7681" spans="1:1">
      <c r="A7681" s="330"/>
    </row>
    <row r="7682" spans="1:1">
      <c r="A7682" s="330"/>
    </row>
    <row r="7683" spans="1:1">
      <c r="A7683" s="330"/>
    </row>
    <row r="7684" spans="1:1">
      <c r="A7684" s="330"/>
    </row>
    <row r="7685" spans="1:1">
      <c r="A7685" s="330"/>
    </row>
    <row r="7686" spans="1:1">
      <c r="A7686" s="330"/>
    </row>
    <row r="7687" spans="1:1">
      <c r="A7687" s="330"/>
    </row>
    <row r="7688" spans="1:1">
      <c r="A7688" s="330"/>
    </row>
    <row r="7689" spans="1:1">
      <c r="A7689" s="330"/>
    </row>
    <row r="7690" spans="1:1">
      <c r="A7690" s="330"/>
    </row>
    <row r="7691" spans="1:1">
      <c r="A7691" s="330"/>
    </row>
    <row r="7692" spans="1:1">
      <c r="A7692" s="330"/>
    </row>
    <row r="7693" spans="1:1">
      <c r="A7693" s="330"/>
    </row>
    <row r="7694" spans="1:1">
      <c r="A7694" s="330"/>
    </row>
    <row r="7695" spans="1:1">
      <c r="A7695" s="330"/>
    </row>
    <row r="7696" spans="1:1">
      <c r="A7696" s="330"/>
    </row>
    <row r="7697" spans="1:1">
      <c r="A7697" s="330"/>
    </row>
    <row r="7698" spans="1:1">
      <c r="A7698" s="330"/>
    </row>
    <row r="7699" spans="1:1">
      <c r="A7699" s="330"/>
    </row>
    <row r="7700" spans="1:1">
      <c r="A7700" s="330"/>
    </row>
    <row r="7701" spans="1:1">
      <c r="A7701" s="330"/>
    </row>
    <row r="7702" spans="1:1">
      <c r="A7702" s="330"/>
    </row>
    <row r="7703" spans="1:1">
      <c r="A7703" s="330"/>
    </row>
    <row r="7704" spans="1:1">
      <c r="A7704" s="330"/>
    </row>
    <row r="7705" spans="1:1">
      <c r="A7705" s="330"/>
    </row>
    <row r="7706" spans="1:1">
      <c r="A7706" s="330"/>
    </row>
    <row r="7707" spans="1:1">
      <c r="A7707" s="330"/>
    </row>
    <row r="7708" spans="1:1">
      <c r="A7708" s="330"/>
    </row>
    <row r="7709" spans="1:1">
      <c r="A7709" s="330"/>
    </row>
    <row r="7710" spans="1:1">
      <c r="A7710" s="330"/>
    </row>
    <row r="7711" spans="1:1">
      <c r="A7711" s="330"/>
    </row>
    <row r="7712" spans="1:1">
      <c r="A7712" s="330"/>
    </row>
    <row r="7713" spans="1:1">
      <c r="A7713" s="330"/>
    </row>
    <row r="7714" spans="1:1">
      <c r="A7714" s="330"/>
    </row>
    <row r="7715" spans="1:1">
      <c r="A7715" s="330"/>
    </row>
    <row r="7716" spans="1:1">
      <c r="A7716" s="330"/>
    </row>
    <row r="7717" spans="1:1">
      <c r="A7717" s="330"/>
    </row>
    <row r="7718" spans="1:1">
      <c r="A7718" s="330"/>
    </row>
    <row r="7719" spans="1:1">
      <c r="A7719" s="330"/>
    </row>
    <row r="7720" spans="1:1">
      <c r="A7720" s="330"/>
    </row>
    <row r="7721" spans="1:1">
      <c r="A7721" s="330"/>
    </row>
    <row r="7722" spans="1:1">
      <c r="A7722" s="330"/>
    </row>
    <row r="7723" spans="1:1">
      <c r="A7723" s="330"/>
    </row>
    <row r="7724" spans="1:1">
      <c r="A7724" s="330"/>
    </row>
    <row r="7725" spans="1:1">
      <c r="A7725" s="330"/>
    </row>
    <row r="7726" spans="1:1">
      <c r="A7726" s="330"/>
    </row>
    <row r="7727" spans="1:1">
      <c r="A7727" s="330"/>
    </row>
    <row r="7728" spans="1:1">
      <c r="A7728" s="330"/>
    </row>
    <row r="7729" spans="1:1">
      <c r="A7729" s="330"/>
    </row>
    <row r="7730" spans="1:1">
      <c r="A7730" s="330"/>
    </row>
    <row r="7731" spans="1:1">
      <c r="A7731" s="330"/>
    </row>
    <row r="7732" spans="1:1">
      <c r="A7732" s="330"/>
    </row>
    <row r="7733" spans="1:1">
      <c r="A7733" s="330"/>
    </row>
    <row r="7734" spans="1:1">
      <c r="A7734" s="330"/>
    </row>
    <row r="7735" spans="1:1">
      <c r="A7735" s="330"/>
    </row>
    <row r="7736" spans="1:1">
      <c r="A7736" s="330"/>
    </row>
    <row r="7737" spans="1:1">
      <c r="A7737" s="330"/>
    </row>
    <row r="7738" spans="1:1">
      <c r="A7738" s="330"/>
    </row>
    <row r="7739" spans="1:1">
      <c r="A7739" s="330"/>
    </row>
    <row r="7740" spans="1:1">
      <c r="A7740" s="330"/>
    </row>
    <row r="7741" spans="1:1">
      <c r="A7741" s="330"/>
    </row>
    <row r="7742" spans="1:1">
      <c r="A7742" s="330"/>
    </row>
    <row r="7743" spans="1:1">
      <c r="A7743" s="330"/>
    </row>
    <row r="7744" spans="1:1">
      <c r="A7744" s="330"/>
    </row>
    <row r="7745" spans="1:1">
      <c r="A7745" s="330"/>
    </row>
    <row r="7746" spans="1:1">
      <c r="A7746" s="330"/>
    </row>
    <row r="7747" spans="1:1">
      <c r="A7747" s="330"/>
    </row>
    <row r="7748" spans="1:1">
      <c r="A7748" s="330"/>
    </row>
    <row r="7749" spans="1:1">
      <c r="A7749" s="330"/>
    </row>
    <row r="7750" spans="1:1">
      <c r="A7750" s="330"/>
    </row>
    <row r="7751" spans="1:1">
      <c r="A7751" s="330"/>
    </row>
    <row r="7752" spans="1:1">
      <c r="A7752" s="330"/>
    </row>
    <row r="7753" spans="1:1">
      <c r="A7753" s="330"/>
    </row>
    <row r="7754" spans="1:1">
      <c r="A7754" s="330"/>
    </row>
    <row r="7755" spans="1:1">
      <c r="A7755" s="330"/>
    </row>
    <row r="7756" spans="1:1">
      <c r="A7756" s="330"/>
    </row>
    <row r="7757" spans="1:1">
      <c r="A7757" s="330"/>
    </row>
    <row r="7758" spans="1:1">
      <c r="A7758" s="330"/>
    </row>
    <row r="7759" spans="1:1">
      <c r="A7759" s="330"/>
    </row>
    <row r="7760" spans="1:1">
      <c r="A7760" s="330"/>
    </row>
    <row r="7761" spans="1:1">
      <c r="A7761" s="330"/>
    </row>
    <row r="7762" spans="1:1">
      <c r="A7762" s="330"/>
    </row>
    <row r="7763" spans="1:1">
      <c r="A7763" s="330"/>
    </row>
    <row r="7764" spans="1:1">
      <c r="A7764" s="330"/>
    </row>
    <row r="7765" spans="1:1">
      <c r="A7765" s="330"/>
    </row>
    <row r="7766" spans="1:1">
      <c r="A7766" s="330"/>
    </row>
    <row r="7767" spans="1:1">
      <c r="A7767" s="330"/>
    </row>
    <row r="7768" spans="1:1">
      <c r="A7768" s="330"/>
    </row>
    <row r="7769" spans="1:1">
      <c r="A7769" s="330"/>
    </row>
    <row r="7770" spans="1:1">
      <c r="A7770" s="330"/>
    </row>
    <row r="7771" spans="1:1">
      <c r="A7771" s="330"/>
    </row>
    <row r="7772" spans="1:1">
      <c r="A7772" s="330"/>
    </row>
    <row r="7773" spans="1:1">
      <c r="A7773" s="330"/>
    </row>
    <row r="7774" spans="1:1">
      <c r="A7774" s="330"/>
    </row>
    <row r="7775" spans="1:1">
      <c r="A7775" s="330"/>
    </row>
    <row r="7776" spans="1:1">
      <c r="A7776" s="330"/>
    </row>
    <row r="7777" spans="1:1">
      <c r="A7777" s="330"/>
    </row>
    <row r="7778" spans="1:1">
      <c r="A7778" s="330"/>
    </row>
    <row r="7779" spans="1:1">
      <c r="A7779" s="330"/>
    </row>
    <row r="7780" spans="1:1">
      <c r="A7780" s="330"/>
    </row>
    <row r="7781" spans="1:1">
      <c r="A7781" s="330"/>
    </row>
    <row r="7782" spans="1:1">
      <c r="A7782" s="330"/>
    </row>
    <row r="7783" spans="1:1">
      <c r="A7783" s="330"/>
    </row>
    <row r="7784" spans="1:1">
      <c r="A7784" s="330"/>
    </row>
    <row r="7785" spans="1:1">
      <c r="A7785" s="330"/>
    </row>
    <row r="7786" spans="1:1">
      <c r="A7786" s="330"/>
    </row>
    <row r="7787" spans="1:1">
      <c r="A7787" s="330"/>
    </row>
    <row r="7788" spans="1:1">
      <c r="A7788" s="330"/>
    </row>
    <row r="7789" spans="1:1">
      <c r="A7789" s="330"/>
    </row>
    <row r="7790" spans="1:1">
      <c r="A7790" s="330"/>
    </row>
    <row r="7791" spans="1:1">
      <c r="A7791" s="330"/>
    </row>
    <row r="7792" spans="1:1">
      <c r="A7792" s="330"/>
    </row>
    <row r="7793" spans="1:1">
      <c r="A7793" s="330"/>
    </row>
    <row r="7794" spans="1:1">
      <c r="A7794" s="330"/>
    </row>
    <row r="7795" spans="1:1">
      <c r="A7795" s="330"/>
    </row>
    <row r="7796" spans="1:1">
      <c r="A7796" s="330"/>
    </row>
    <row r="7797" spans="1:1">
      <c r="A7797" s="330"/>
    </row>
    <row r="7798" spans="1:1">
      <c r="A7798" s="330"/>
    </row>
    <row r="7799" spans="1:1">
      <c r="A7799" s="330"/>
    </row>
    <row r="7800" spans="1:1">
      <c r="A7800" s="330"/>
    </row>
    <row r="7801" spans="1:1">
      <c r="A7801" s="330"/>
    </row>
    <row r="7802" spans="1:1">
      <c r="A7802" s="330"/>
    </row>
    <row r="7803" spans="1:1">
      <c r="A7803" s="330"/>
    </row>
    <row r="7804" spans="1:1">
      <c r="A7804" s="330"/>
    </row>
    <row r="7805" spans="1:1">
      <c r="A7805" s="330"/>
    </row>
    <row r="7806" spans="1:1">
      <c r="A7806" s="330"/>
    </row>
    <row r="7807" spans="1:1">
      <c r="A7807" s="330"/>
    </row>
    <row r="7808" spans="1:1">
      <c r="A7808" s="330"/>
    </row>
    <row r="7809" spans="1:1">
      <c r="A7809" s="330"/>
    </row>
    <row r="7810" spans="1:1">
      <c r="A7810" s="330"/>
    </row>
    <row r="7811" spans="1:1">
      <c r="A7811" s="330"/>
    </row>
    <row r="7812" spans="1:1">
      <c r="A7812" s="330"/>
    </row>
    <row r="7813" spans="1:1">
      <c r="A7813" s="330"/>
    </row>
    <row r="7814" spans="1:1">
      <c r="A7814" s="330"/>
    </row>
    <row r="7815" spans="1:1">
      <c r="A7815" s="330"/>
    </row>
    <row r="7816" spans="1:1">
      <c r="A7816" s="330"/>
    </row>
    <row r="7817" spans="1:1">
      <c r="A7817" s="330"/>
    </row>
    <row r="7818" spans="1:1">
      <c r="A7818" s="330"/>
    </row>
    <row r="7819" spans="1:1">
      <c r="A7819" s="330"/>
    </row>
    <row r="7820" spans="1:1">
      <c r="A7820" s="330"/>
    </row>
    <row r="7821" spans="1:1">
      <c r="A7821" s="330"/>
    </row>
    <row r="7822" spans="1:1">
      <c r="A7822" s="330"/>
    </row>
    <row r="7823" spans="1:1">
      <c r="A7823" s="330"/>
    </row>
    <row r="7824" spans="1:1">
      <c r="A7824" s="330"/>
    </row>
    <row r="7825" spans="1:1">
      <c r="A7825" s="330"/>
    </row>
    <row r="7826" spans="1:1">
      <c r="A7826" s="330"/>
    </row>
    <row r="7827" spans="1:1">
      <c r="A7827" s="330"/>
    </row>
    <row r="7828" spans="1:1">
      <c r="A7828" s="330"/>
    </row>
    <row r="7829" spans="1:1">
      <c r="A7829" s="330"/>
    </row>
    <row r="7830" spans="1:1">
      <c r="A7830" s="330"/>
    </row>
    <row r="7831" spans="1:1">
      <c r="A7831" s="330"/>
    </row>
    <row r="7832" spans="1:1">
      <c r="A7832" s="330"/>
    </row>
    <row r="7833" spans="1:1">
      <c r="A7833" s="330"/>
    </row>
    <row r="7834" spans="1:1">
      <c r="A7834" s="330"/>
    </row>
    <row r="7835" spans="1:1">
      <c r="A7835" s="330"/>
    </row>
    <row r="7836" spans="1:1">
      <c r="A7836" s="330"/>
    </row>
    <row r="7837" spans="1:1">
      <c r="A7837" s="330"/>
    </row>
    <row r="7838" spans="1:1">
      <c r="A7838" s="330"/>
    </row>
    <row r="7839" spans="1:1">
      <c r="A7839" s="330"/>
    </row>
    <row r="7840" spans="1:1">
      <c r="A7840" s="330"/>
    </row>
    <row r="7841" spans="1:1">
      <c r="A7841" s="330"/>
    </row>
    <row r="7842" spans="1:1">
      <c r="A7842" s="330"/>
    </row>
    <row r="7843" spans="1:1">
      <c r="A7843" s="330"/>
    </row>
    <row r="7844" spans="1:1">
      <c r="A7844" s="330"/>
    </row>
    <row r="7845" spans="1:1">
      <c r="A7845" s="330"/>
    </row>
    <row r="7846" spans="1:1">
      <c r="A7846" s="330"/>
    </row>
    <row r="7847" spans="1:1">
      <c r="A7847" s="330"/>
    </row>
    <row r="7848" spans="1:1">
      <c r="A7848" s="330"/>
    </row>
    <row r="7849" spans="1:1">
      <c r="A7849" s="330"/>
    </row>
    <row r="7850" spans="1:1">
      <c r="A7850" s="330"/>
    </row>
    <row r="7851" spans="1:1">
      <c r="A7851" s="330"/>
    </row>
    <row r="7852" spans="1:1">
      <c r="A7852" s="330"/>
    </row>
    <row r="7853" spans="1:1">
      <c r="A7853" s="330"/>
    </row>
    <row r="7854" spans="1:1">
      <c r="A7854" s="330"/>
    </row>
    <row r="7855" spans="1:1">
      <c r="A7855" s="330"/>
    </row>
    <row r="7856" spans="1:1">
      <c r="A7856" s="330"/>
    </row>
    <row r="7857" spans="1:1">
      <c r="A7857" s="330"/>
    </row>
    <row r="7858" spans="1:1">
      <c r="A7858" s="330"/>
    </row>
    <row r="7859" spans="1:1">
      <c r="A7859" s="330"/>
    </row>
    <row r="7860" spans="1:1">
      <c r="A7860" s="330"/>
    </row>
    <row r="7861" spans="1:1">
      <c r="A7861" s="330"/>
    </row>
    <row r="7862" spans="1:1">
      <c r="A7862" s="330"/>
    </row>
    <row r="7863" spans="1:1">
      <c r="A7863" s="330"/>
    </row>
    <row r="7864" spans="1:1">
      <c r="A7864" s="330"/>
    </row>
    <row r="7865" spans="1:1">
      <c r="A7865" s="330"/>
    </row>
    <row r="7866" spans="1:1">
      <c r="A7866" s="330"/>
    </row>
    <row r="7867" spans="1:1">
      <c r="A7867" s="330"/>
    </row>
    <row r="7868" spans="1:1">
      <c r="A7868" s="330"/>
    </row>
    <row r="7869" spans="1:1">
      <c r="A7869" s="330"/>
    </row>
    <row r="7870" spans="1:1">
      <c r="A7870" s="330"/>
    </row>
    <row r="7871" spans="1:1">
      <c r="A7871" s="330"/>
    </row>
    <row r="7872" spans="1:1">
      <c r="A7872" s="330"/>
    </row>
    <row r="7873" spans="1:1">
      <c r="A7873" s="330"/>
    </row>
    <row r="7874" spans="1:1">
      <c r="A7874" s="330"/>
    </row>
    <row r="7875" spans="1:1">
      <c r="A7875" s="330"/>
    </row>
    <row r="7876" spans="1:1">
      <c r="A7876" s="330"/>
    </row>
    <row r="7877" spans="1:1">
      <c r="A7877" s="330"/>
    </row>
    <row r="7878" spans="1:1">
      <c r="A7878" s="330"/>
    </row>
    <row r="7879" spans="1:1">
      <c r="A7879" s="330"/>
    </row>
    <row r="7880" spans="1:1">
      <c r="A7880" s="330"/>
    </row>
    <row r="7881" spans="1:1">
      <c r="A7881" s="330"/>
    </row>
    <row r="7882" spans="1:1">
      <c r="A7882" s="330"/>
    </row>
    <row r="7883" spans="1:1">
      <c r="A7883" s="330"/>
    </row>
    <row r="7884" spans="1:1">
      <c r="A7884" s="330"/>
    </row>
    <row r="7885" spans="1:1">
      <c r="A7885" s="330"/>
    </row>
    <row r="7886" spans="1:1">
      <c r="A7886" s="330"/>
    </row>
    <row r="7887" spans="1:1">
      <c r="A7887" s="330"/>
    </row>
    <row r="7888" spans="1:1">
      <c r="A7888" s="330"/>
    </row>
    <row r="7889" spans="1:1">
      <c r="A7889" s="330"/>
    </row>
    <row r="7890" spans="1:1">
      <c r="A7890" s="330"/>
    </row>
    <row r="7891" spans="1:1">
      <c r="A7891" s="330"/>
    </row>
    <row r="7892" spans="1:1">
      <c r="A7892" s="330"/>
    </row>
    <row r="7893" spans="1:1">
      <c r="A7893" s="330"/>
    </row>
    <row r="7894" spans="1:1">
      <c r="A7894" s="330"/>
    </row>
    <row r="7895" spans="1:1">
      <c r="A7895" s="330"/>
    </row>
    <row r="7896" spans="1:1">
      <c r="A7896" s="330"/>
    </row>
    <row r="7897" spans="1:1">
      <c r="A7897" s="330"/>
    </row>
    <row r="7898" spans="1:1">
      <c r="A7898" s="330"/>
    </row>
    <row r="7899" spans="1:1">
      <c r="A7899" s="330"/>
    </row>
    <row r="7900" spans="1:1">
      <c r="A7900" s="330"/>
    </row>
    <row r="7901" spans="1:1">
      <c r="A7901" s="330"/>
    </row>
    <row r="7902" spans="1:1">
      <c r="A7902" s="330"/>
    </row>
    <row r="7903" spans="1:1">
      <c r="A7903" s="330"/>
    </row>
    <row r="7904" spans="1:1">
      <c r="A7904" s="330"/>
    </row>
    <row r="7905" spans="1:1">
      <c r="A7905" s="330"/>
    </row>
    <row r="7906" spans="1:1">
      <c r="A7906" s="330"/>
    </row>
    <row r="7907" spans="1:1">
      <c r="A7907" s="330"/>
    </row>
    <row r="7908" spans="1:1">
      <c r="A7908" s="330"/>
    </row>
    <row r="7909" spans="1:1">
      <c r="A7909" s="330"/>
    </row>
    <row r="7910" spans="1:1">
      <c r="A7910" s="330"/>
    </row>
    <row r="7911" spans="1:1">
      <c r="A7911" s="330"/>
    </row>
    <row r="7912" spans="1:1">
      <c r="A7912" s="330"/>
    </row>
    <row r="7913" spans="1:1">
      <c r="A7913" s="330"/>
    </row>
    <row r="7914" spans="1:1">
      <c r="A7914" s="330"/>
    </row>
    <row r="7915" spans="1:1">
      <c r="A7915" s="330"/>
    </row>
    <row r="7916" spans="1:1">
      <c r="A7916" s="330"/>
    </row>
    <row r="7917" spans="1:1">
      <c r="A7917" s="330"/>
    </row>
    <row r="7918" spans="1:1">
      <c r="A7918" s="330"/>
    </row>
    <row r="7919" spans="1:1">
      <c r="A7919" s="330"/>
    </row>
    <row r="7920" spans="1:1">
      <c r="A7920" s="330"/>
    </row>
    <row r="7921" spans="1:1">
      <c r="A7921" s="330"/>
    </row>
    <row r="7922" spans="1:1">
      <c r="A7922" s="330"/>
    </row>
    <row r="7923" spans="1:1">
      <c r="A7923" s="330"/>
    </row>
    <row r="7924" spans="1:1">
      <c r="A7924" s="330"/>
    </row>
    <row r="7925" spans="1:1">
      <c r="A7925" s="330"/>
    </row>
    <row r="7926" spans="1:1">
      <c r="A7926" s="330"/>
    </row>
    <row r="7927" spans="1:1">
      <c r="A7927" s="330"/>
    </row>
    <row r="7928" spans="1:1">
      <c r="A7928" s="330"/>
    </row>
    <row r="7929" spans="1:1">
      <c r="A7929" s="330"/>
    </row>
    <row r="7930" spans="1:1">
      <c r="A7930" s="330"/>
    </row>
    <row r="7931" spans="1:1">
      <c r="A7931" s="330"/>
    </row>
    <row r="7932" spans="1:1">
      <c r="A7932" s="330"/>
    </row>
    <row r="7933" spans="1:1">
      <c r="A7933" s="330"/>
    </row>
    <row r="7934" spans="1:1">
      <c r="A7934" s="330"/>
    </row>
    <row r="7935" spans="1:1">
      <c r="A7935" s="330"/>
    </row>
    <row r="7936" spans="1:1">
      <c r="A7936" s="330"/>
    </row>
    <row r="7937" spans="1:1">
      <c r="A7937" s="330"/>
    </row>
    <row r="7938" spans="1:1">
      <c r="A7938" s="330"/>
    </row>
    <row r="7939" spans="1:1">
      <c r="A7939" s="330"/>
    </row>
    <row r="7940" spans="1:1">
      <c r="A7940" s="330"/>
    </row>
    <row r="7941" spans="1:1">
      <c r="A7941" s="330"/>
    </row>
    <row r="7942" spans="1:1">
      <c r="A7942" s="330"/>
    </row>
    <row r="7943" spans="1:1">
      <c r="A7943" s="330"/>
    </row>
    <row r="7944" spans="1:1">
      <c r="A7944" s="330"/>
    </row>
    <row r="7945" spans="1:1">
      <c r="A7945" s="330"/>
    </row>
    <row r="7946" spans="1:1">
      <c r="A7946" s="330"/>
    </row>
    <row r="7947" spans="1:1">
      <c r="A7947" s="330"/>
    </row>
    <row r="7948" spans="1:1">
      <c r="A7948" s="330"/>
    </row>
    <row r="7949" spans="1:1">
      <c r="A7949" s="330"/>
    </row>
    <row r="7950" spans="1:1">
      <c r="A7950" s="330"/>
    </row>
    <row r="7951" spans="1:1">
      <c r="A7951" s="330"/>
    </row>
    <row r="7952" spans="1:1">
      <c r="A7952" s="330"/>
    </row>
    <row r="7953" spans="1:1">
      <c r="A7953" s="330"/>
    </row>
    <row r="7954" spans="1:1">
      <c r="A7954" s="330"/>
    </row>
    <row r="7955" spans="1:1">
      <c r="A7955" s="330"/>
    </row>
    <row r="7956" spans="1:1">
      <c r="A7956" s="330"/>
    </row>
    <row r="7957" spans="1:1">
      <c r="A7957" s="330"/>
    </row>
    <row r="7958" spans="1:1">
      <c r="A7958" s="330"/>
    </row>
    <row r="7959" spans="1:1">
      <c r="A7959" s="330"/>
    </row>
    <row r="7960" spans="1:1">
      <c r="A7960" s="330"/>
    </row>
    <row r="7961" spans="1:1">
      <c r="A7961" s="330"/>
    </row>
    <row r="7962" spans="1:1">
      <c r="A7962" s="330"/>
    </row>
    <row r="7963" spans="1:1">
      <c r="A7963" s="330"/>
    </row>
    <row r="7964" spans="1:1">
      <c r="A7964" s="330"/>
    </row>
    <row r="7965" spans="1:1">
      <c r="A7965" s="330"/>
    </row>
    <row r="7966" spans="1:1">
      <c r="A7966" s="330"/>
    </row>
    <row r="7967" spans="1:1">
      <c r="A7967" s="330"/>
    </row>
    <row r="7968" spans="1:1">
      <c r="A7968" s="330"/>
    </row>
    <row r="7969" spans="1:1">
      <c r="A7969" s="330"/>
    </row>
    <row r="7970" spans="1:1">
      <c r="A7970" s="330"/>
    </row>
    <row r="7971" spans="1:1">
      <c r="A7971" s="330"/>
    </row>
    <row r="7972" spans="1:1">
      <c r="A7972" s="330"/>
    </row>
    <row r="7973" spans="1:1">
      <c r="A7973" s="330"/>
    </row>
    <row r="7974" spans="1:1">
      <c r="A7974" s="330"/>
    </row>
    <row r="7975" spans="1:1">
      <c r="A7975" s="330"/>
    </row>
    <row r="7976" spans="1:1">
      <c r="A7976" s="330"/>
    </row>
    <row r="7977" spans="1:1">
      <c r="A7977" s="330"/>
    </row>
    <row r="7978" spans="1:1">
      <c r="A7978" s="330"/>
    </row>
    <row r="7979" spans="1:1">
      <c r="A7979" s="330"/>
    </row>
    <row r="7980" spans="1:1">
      <c r="A7980" s="330"/>
    </row>
    <row r="7981" spans="1:1">
      <c r="A7981" s="330"/>
    </row>
    <row r="7982" spans="1:1">
      <c r="A7982" s="330"/>
    </row>
    <row r="7983" spans="1:1">
      <c r="A7983" s="330"/>
    </row>
    <row r="7984" spans="1:1">
      <c r="A7984" s="330"/>
    </row>
    <row r="7985" spans="1:1">
      <c r="A7985" s="330"/>
    </row>
    <row r="7986" spans="1:1">
      <c r="A7986" s="330"/>
    </row>
    <row r="7987" spans="1:1">
      <c r="A7987" s="330"/>
    </row>
    <row r="7988" spans="1:1">
      <c r="A7988" s="330"/>
    </row>
    <row r="7989" spans="1:1">
      <c r="A7989" s="330"/>
    </row>
    <row r="7990" spans="1:1">
      <c r="A7990" s="330"/>
    </row>
    <row r="7991" spans="1:1">
      <c r="A7991" s="330"/>
    </row>
    <row r="7992" spans="1:1">
      <c r="A7992" s="330"/>
    </row>
    <row r="7993" spans="1:1">
      <c r="A7993" s="330"/>
    </row>
    <row r="7994" spans="1:1">
      <c r="A7994" s="330"/>
    </row>
    <row r="7995" spans="1:1">
      <c r="A7995" s="330"/>
    </row>
    <row r="7996" spans="1:1">
      <c r="A7996" s="330"/>
    </row>
    <row r="7997" spans="1:1">
      <c r="A7997" s="330"/>
    </row>
    <row r="7998" spans="1:1">
      <c r="A7998" s="330"/>
    </row>
    <row r="7999" spans="1:1">
      <c r="A7999" s="330"/>
    </row>
    <row r="8000" spans="1:1">
      <c r="A8000" s="330"/>
    </row>
    <row r="8001" spans="1:1">
      <c r="A8001" s="330"/>
    </row>
    <row r="8002" spans="1:1">
      <c r="A8002" s="330"/>
    </row>
    <row r="8003" spans="1:1">
      <c r="A8003" s="330"/>
    </row>
    <row r="8004" spans="1:1">
      <c r="A8004" s="330"/>
    </row>
    <row r="8005" spans="1:1">
      <c r="A8005" s="330"/>
    </row>
    <row r="8006" spans="1:1">
      <c r="A8006" s="330"/>
    </row>
    <row r="8007" spans="1:1">
      <c r="A8007" s="330"/>
    </row>
    <row r="8008" spans="1:1">
      <c r="A8008" s="330"/>
    </row>
    <row r="8009" spans="1:1">
      <c r="A8009" s="330"/>
    </row>
    <row r="8010" spans="1:1">
      <c r="A8010" s="330"/>
    </row>
    <row r="8011" spans="1:1">
      <c r="A8011" s="330"/>
    </row>
    <row r="8012" spans="1:1">
      <c r="A8012" s="330"/>
    </row>
    <row r="8013" spans="1:1">
      <c r="A8013" s="330"/>
    </row>
    <row r="8014" spans="1:1">
      <c r="A8014" s="330"/>
    </row>
    <row r="8015" spans="1:1">
      <c r="A8015" s="330"/>
    </row>
    <row r="8016" spans="1:1">
      <c r="A8016" s="330"/>
    </row>
    <row r="8017" spans="1:1">
      <c r="A8017" s="330"/>
    </row>
    <row r="8018" spans="1:1">
      <c r="A8018" s="330"/>
    </row>
    <row r="8019" spans="1:1">
      <c r="A8019" s="330"/>
    </row>
    <row r="8020" spans="1:1">
      <c r="A8020" s="330"/>
    </row>
    <row r="8021" spans="1:1">
      <c r="A8021" s="330"/>
    </row>
    <row r="8022" spans="1:1">
      <c r="A8022" s="330"/>
    </row>
    <row r="8023" spans="1:1">
      <c r="A8023" s="330"/>
    </row>
    <row r="8024" spans="1:1">
      <c r="A8024" s="330"/>
    </row>
    <row r="8025" spans="1:1">
      <c r="A8025" s="330"/>
    </row>
    <row r="8026" spans="1:1">
      <c r="A8026" s="330"/>
    </row>
    <row r="8027" spans="1:1">
      <c r="A8027" s="330"/>
    </row>
    <row r="8028" spans="1:1">
      <c r="A8028" s="330"/>
    </row>
    <row r="8029" spans="1:1">
      <c r="A8029" s="330"/>
    </row>
    <row r="8030" spans="1:1">
      <c r="A8030" s="330"/>
    </row>
    <row r="8031" spans="1:1">
      <c r="A8031" s="330"/>
    </row>
    <row r="8032" spans="1:1">
      <c r="A8032" s="330"/>
    </row>
    <row r="8033" spans="1:1">
      <c r="A8033" s="330"/>
    </row>
    <row r="8034" spans="1:1">
      <c r="A8034" s="330"/>
    </row>
    <row r="8035" spans="1:1">
      <c r="A8035" s="330"/>
    </row>
    <row r="8036" spans="1:1">
      <c r="A8036" s="330"/>
    </row>
    <row r="8037" spans="1:1">
      <c r="A8037" s="330"/>
    </row>
    <row r="8038" spans="1:1">
      <c r="A8038" s="330"/>
    </row>
    <row r="8039" spans="1:1">
      <c r="A8039" s="330"/>
    </row>
    <row r="8040" spans="1:1">
      <c r="A8040" s="330"/>
    </row>
    <row r="8041" spans="1:1">
      <c r="A8041" s="330"/>
    </row>
    <row r="8042" spans="1:1">
      <c r="A8042" s="330"/>
    </row>
    <row r="8043" spans="1:1">
      <c r="A8043" s="330"/>
    </row>
    <row r="8044" spans="1:1">
      <c r="A8044" s="330"/>
    </row>
    <row r="8045" spans="1:1">
      <c r="A8045" s="330"/>
    </row>
    <row r="8046" spans="1:1">
      <c r="A8046" s="330"/>
    </row>
    <row r="8047" spans="1:1">
      <c r="A8047" s="330"/>
    </row>
    <row r="8048" spans="1:1">
      <c r="A8048" s="330"/>
    </row>
    <row r="8049" spans="1:1">
      <c r="A8049" s="330"/>
    </row>
    <row r="8050" spans="1:1">
      <c r="A8050" s="330"/>
    </row>
    <row r="8051" spans="1:1">
      <c r="A8051" s="330"/>
    </row>
    <row r="8052" spans="1:1">
      <c r="A8052" s="330"/>
    </row>
    <row r="8053" spans="1:1">
      <c r="A8053" s="330"/>
    </row>
    <row r="8054" spans="1:1">
      <c r="A8054" s="330"/>
    </row>
    <row r="8055" spans="1:1">
      <c r="A8055" s="330"/>
    </row>
    <row r="8056" spans="1:1">
      <c r="A8056" s="330"/>
    </row>
    <row r="8057" spans="1:1">
      <c r="A8057" s="330"/>
    </row>
    <row r="8058" spans="1:1">
      <c r="A8058" s="330"/>
    </row>
    <row r="8059" spans="1:1">
      <c r="A8059" s="330"/>
    </row>
    <row r="8060" spans="1:1">
      <c r="A8060" s="330"/>
    </row>
    <row r="8061" spans="1:1">
      <c r="A8061" s="330"/>
    </row>
    <row r="8062" spans="1:1">
      <c r="A8062" s="330"/>
    </row>
    <row r="8063" spans="1:1">
      <c r="A8063" s="330"/>
    </row>
    <row r="8064" spans="1:1">
      <c r="A8064" s="330"/>
    </row>
    <row r="8065" spans="1:1">
      <c r="A8065" s="330"/>
    </row>
    <row r="8066" spans="1:1">
      <c r="A8066" s="330"/>
    </row>
    <row r="8067" spans="1:1">
      <c r="A8067" s="330"/>
    </row>
    <row r="8068" spans="1:1">
      <c r="A8068" s="330"/>
    </row>
    <row r="8069" spans="1:1">
      <c r="A8069" s="330"/>
    </row>
    <row r="8070" spans="1:1">
      <c r="A8070" s="330"/>
    </row>
    <row r="8071" spans="1:1">
      <c r="A8071" s="330"/>
    </row>
    <row r="8072" spans="1:1">
      <c r="A8072" s="330"/>
    </row>
    <row r="8073" spans="1:1">
      <c r="A8073" s="330"/>
    </row>
    <row r="8074" spans="1:1">
      <c r="A8074" s="330"/>
    </row>
    <row r="8075" spans="1:1">
      <c r="A8075" s="330"/>
    </row>
    <row r="8076" spans="1:1">
      <c r="A8076" s="330"/>
    </row>
    <row r="8077" spans="1:1">
      <c r="A8077" s="330"/>
    </row>
    <row r="8078" spans="1:1">
      <c r="A8078" s="330"/>
    </row>
    <row r="8079" spans="1:1">
      <c r="A8079" s="330"/>
    </row>
    <row r="8080" spans="1:1">
      <c r="A8080" s="330"/>
    </row>
    <row r="8081" spans="1:1">
      <c r="A8081" s="330"/>
    </row>
    <row r="8082" spans="1:1">
      <c r="A8082" s="330"/>
    </row>
    <row r="8083" spans="1:1">
      <c r="A8083" s="330"/>
    </row>
    <row r="8084" spans="1:1">
      <c r="A8084" s="330"/>
    </row>
    <row r="8085" spans="1:1">
      <c r="A8085" s="330"/>
    </row>
    <row r="8086" spans="1:1">
      <c r="A8086" s="330"/>
    </row>
    <row r="8087" spans="1:1">
      <c r="A8087" s="330"/>
    </row>
    <row r="8088" spans="1:1">
      <c r="A8088" s="330"/>
    </row>
    <row r="8089" spans="1:1">
      <c r="A8089" s="330"/>
    </row>
    <row r="8090" spans="1:1">
      <c r="A8090" s="330"/>
    </row>
    <row r="8091" spans="1:1">
      <c r="A8091" s="330"/>
    </row>
    <row r="8092" spans="1:1">
      <c r="A8092" s="330"/>
    </row>
    <row r="8093" spans="1:1">
      <c r="A8093" s="330"/>
    </row>
    <row r="8094" spans="1:1">
      <c r="A8094" s="330"/>
    </row>
    <row r="8095" spans="1:1">
      <c r="A8095" s="330"/>
    </row>
    <row r="8096" spans="1:1">
      <c r="A8096" s="330"/>
    </row>
    <row r="8097" spans="1:1">
      <c r="A8097" s="330"/>
    </row>
    <row r="8098" spans="1:1">
      <c r="A8098" s="330"/>
    </row>
    <row r="8099" spans="1:1">
      <c r="A8099" s="330"/>
    </row>
    <row r="8100" spans="1:1">
      <c r="A8100" s="330"/>
    </row>
    <row r="8101" spans="1:1">
      <c r="A8101" s="330"/>
    </row>
    <row r="8102" spans="1:1">
      <c r="A8102" s="330"/>
    </row>
    <row r="8103" spans="1:1">
      <c r="A8103" s="330"/>
    </row>
    <row r="8104" spans="1:1">
      <c r="A8104" s="330"/>
    </row>
    <row r="8105" spans="1:1">
      <c r="A8105" s="330"/>
    </row>
    <row r="8106" spans="1:1">
      <c r="A8106" s="330"/>
    </row>
    <row r="8107" spans="1:1">
      <c r="A8107" s="330"/>
    </row>
    <row r="8108" spans="1:1">
      <c r="A8108" s="330"/>
    </row>
    <row r="8109" spans="1:1">
      <c r="A8109" s="330"/>
    </row>
    <row r="8110" spans="1:1">
      <c r="A8110" s="330"/>
    </row>
    <row r="8111" spans="1:1">
      <c r="A8111" s="330"/>
    </row>
    <row r="8112" spans="1:1">
      <c r="A8112" s="330"/>
    </row>
    <row r="8113" spans="1:1">
      <c r="A8113" s="330"/>
    </row>
    <row r="8114" spans="1:1">
      <c r="A8114" s="330"/>
    </row>
    <row r="8115" spans="1:1">
      <c r="A8115" s="330"/>
    </row>
    <row r="8116" spans="1:1">
      <c r="A8116" s="330"/>
    </row>
    <row r="8117" spans="1:1">
      <c r="A8117" s="330"/>
    </row>
    <row r="8118" spans="1:1">
      <c r="A8118" s="330"/>
    </row>
    <row r="8119" spans="1:1">
      <c r="A8119" s="330"/>
    </row>
    <row r="8120" spans="1:1">
      <c r="A8120" s="330"/>
    </row>
    <row r="8121" spans="1:1">
      <c r="A8121" s="330"/>
    </row>
    <row r="8122" spans="1:1">
      <c r="A8122" s="330"/>
    </row>
    <row r="8123" spans="1:1">
      <c r="A8123" s="330"/>
    </row>
    <row r="8124" spans="1:1">
      <c r="A8124" s="330"/>
    </row>
    <row r="8125" spans="1:1">
      <c r="A8125" s="330"/>
    </row>
    <row r="8126" spans="1:1">
      <c r="A8126" s="330"/>
    </row>
    <row r="8127" spans="1:1">
      <c r="A8127" s="330"/>
    </row>
    <row r="8128" spans="1:1">
      <c r="A8128" s="330"/>
    </row>
    <row r="8129" spans="1:1">
      <c r="A8129" s="330"/>
    </row>
    <row r="8130" spans="1:1">
      <c r="A8130" s="330"/>
    </row>
    <row r="8131" spans="1:1">
      <c r="A8131" s="330"/>
    </row>
    <row r="8132" spans="1:1">
      <c r="A8132" s="330"/>
    </row>
    <row r="8133" spans="1:1">
      <c r="A8133" s="330"/>
    </row>
    <row r="8134" spans="1:1">
      <c r="A8134" s="330"/>
    </row>
    <row r="8135" spans="1:1">
      <c r="A8135" s="330"/>
    </row>
    <row r="8136" spans="1:1">
      <c r="A8136" s="330"/>
    </row>
    <row r="8137" spans="1:1">
      <c r="A8137" s="330"/>
    </row>
    <row r="8138" spans="1:1">
      <c r="A8138" s="330"/>
    </row>
    <row r="8139" spans="1:1">
      <c r="A8139" s="330"/>
    </row>
    <row r="8140" spans="1:1">
      <c r="A8140" s="330"/>
    </row>
    <row r="8141" spans="1:1">
      <c r="A8141" s="330"/>
    </row>
    <row r="8142" spans="1:1">
      <c r="A8142" s="330"/>
    </row>
    <row r="8143" spans="1:1">
      <c r="A8143" s="330"/>
    </row>
    <row r="8144" spans="1:1">
      <c r="A8144" s="330"/>
    </row>
    <row r="8145" spans="1:1">
      <c r="A8145" s="330"/>
    </row>
    <row r="8146" spans="1:1">
      <c r="A8146" s="330"/>
    </row>
    <row r="8147" spans="1:1">
      <c r="A8147" s="330"/>
    </row>
    <row r="8148" spans="1:1">
      <c r="A8148" s="330"/>
    </row>
    <row r="8149" spans="1:1">
      <c r="A8149" s="330"/>
    </row>
    <row r="8150" spans="1:1">
      <c r="A8150" s="330"/>
    </row>
    <row r="8151" spans="1:1">
      <c r="A8151" s="330"/>
    </row>
    <row r="8152" spans="1:1">
      <c r="A8152" s="330"/>
    </row>
    <row r="8153" spans="1:1">
      <c r="A8153" s="330"/>
    </row>
    <row r="8154" spans="1:1">
      <c r="A8154" s="330"/>
    </row>
    <row r="8155" spans="1:1">
      <c r="A8155" s="330"/>
    </row>
    <row r="8156" spans="1:1">
      <c r="A8156" s="330"/>
    </row>
    <row r="8157" spans="1:1">
      <c r="A8157" s="330"/>
    </row>
    <row r="8158" spans="1:1">
      <c r="A8158" s="330"/>
    </row>
    <row r="8159" spans="1:1">
      <c r="A8159" s="330"/>
    </row>
    <row r="8160" spans="1:1">
      <c r="A8160" s="330"/>
    </row>
    <row r="8161" spans="1:1">
      <c r="A8161" s="330"/>
    </row>
    <row r="8162" spans="1:1">
      <c r="A8162" s="330"/>
    </row>
    <row r="8163" spans="1:1">
      <c r="A8163" s="330"/>
    </row>
    <row r="8164" spans="1:1">
      <c r="A8164" s="330"/>
    </row>
    <row r="8165" spans="1:1">
      <c r="A8165" s="330"/>
    </row>
    <row r="8166" spans="1:1">
      <c r="A8166" s="330"/>
    </row>
    <row r="8167" spans="1:1">
      <c r="A8167" s="330"/>
    </row>
    <row r="8168" spans="1:1">
      <c r="A8168" s="330"/>
    </row>
    <row r="8169" spans="1:1">
      <c r="A8169" s="330"/>
    </row>
    <row r="8170" spans="1:1">
      <c r="A8170" s="330"/>
    </row>
    <row r="8171" spans="1:1">
      <c r="A8171" s="330"/>
    </row>
    <row r="8172" spans="1:1">
      <c r="A8172" s="330"/>
    </row>
    <row r="8173" spans="1:1">
      <c r="A8173" s="330"/>
    </row>
    <row r="8174" spans="1:1">
      <c r="A8174" s="330"/>
    </row>
    <row r="8175" spans="1:1">
      <c r="A8175" s="330"/>
    </row>
    <row r="8176" spans="1:1">
      <c r="A8176" s="330"/>
    </row>
    <row r="8177" spans="1:1">
      <c r="A8177" s="330"/>
    </row>
    <row r="8178" spans="1:1">
      <c r="A8178" s="330"/>
    </row>
    <row r="8179" spans="1:1">
      <c r="A8179" s="330"/>
    </row>
    <row r="8180" spans="1:1">
      <c r="A8180" s="330"/>
    </row>
    <row r="8181" spans="1:1">
      <c r="A8181" s="330"/>
    </row>
    <row r="8182" spans="1:1">
      <c r="A8182" s="330"/>
    </row>
    <row r="8183" spans="1:1">
      <c r="A8183" s="330"/>
    </row>
    <row r="8184" spans="1:1">
      <c r="A8184" s="330"/>
    </row>
    <row r="8185" spans="1:1">
      <c r="A8185" s="330"/>
    </row>
    <row r="8186" spans="1:1">
      <c r="A8186" s="330"/>
    </row>
    <row r="8187" spans="1:1">
      <c r="A8187" s="330"/>
    </row>
    <row r="8188" spans="1:1">
      <c r="A8188" s="330"/>
    </row>
    <row r="8189" spans="1:1">
      <c r="A8189" s="330"/>
    </row>
    <row r="8190" spans="1:1">
      <c r="A8190" s="330"/>
    </row>
    <row r="8191" spans="1:1">
      <c r="A8191" s="330"/>
    </row>
    <row r="8192" spans="1:1">
      <c r="A8192" s="330"/>
    </row>
    <row r="8193" spans="1:1">
      <c r="A8193" s="330"/>
    </row>
    <row r="8194" spans="1:1">
      <c r="A8194" s="330"/>
    </row>
    <row r="8195" spans="1:1">
      <c r="A8195" s="330"/>
    </row>
    <row r="8196" spans="1:1">
      <c r="A8196" s="330"/>
    </row>
    <row r="8197" spans="1:1">
      <c r="A8197" s="330"/>
    </row>
    <row r="8198" spans="1:1">
      <c r="A8198" s="330"/>
    </row>
    <row r="8199" spans="1:1">
      <c r="A8199" s="330"/>
    </row>
    <row r="8200" spans="1:1">
      <c r="A8200" s="330"/>
    </row>
    <row r="8201" spans="1:1">
      <c r="A8201" s="330"/>
    </row>
    <row r="8202" spans="1:1">
      <c r="A8202" s="330"/>
    </row>
    <row r="8203" spans="1:1">
      <c r="A8203" s="330"/>
    </row>
    <row r="8204" spans="1:1">
      <c r="A8204" s="330"/>
    </row>
    <row r="8205" spans="1:1">
      <c r="A8205" s="330"/>
    </row>
    <row r="8206" spans="1:1">
      <c r="A8206" s="330"/>
    </row>
    <row r="8207" spans="1:1">
      <c r="A8207" s="330"/>
    </row>
    <row r="8208" spans="1:1">
      <c r="A8208" s="330"/>
    </row>
    <row r="8209" spans="1:1">
      <c r="A8209" s="330"/>
    </row>
    <row r="8210" spans="1:1">
      <c r="A8210" s="330"/>
    </row>
    <row r="8211" spans="1:1">
      <c r="A8211" s="330"/>
    </row>
    <row r="8212" spans="1:1">
      <c r="A8212" s="330"/>
    </row>
    <row r="8213" spans="1:1">
      <c r="A8213" s="330"/>
    </row>
    <row r="8214" spans="1:1">
      <c r="A8214" s="330"/>
    </row>
    <row r="8215" spans="1:1">
      <c r="A8215" s="330"/>
    </row>
    <row r="8216" spans="1:1">
      <c r="A8216" s="330"/>
    </row>
    <row r="8217" spans="1:1">
      <c r="A8217" s="330"/>
    </row>
    <row r="8218" spans="1:1">
      <c r="A8218" s="330"/>
    </row>
    <row r="8219" spans="1:1">
      <c r="A8219" s="330"/>
    </row>
    <row r="8220" spans="1:1">
      <c r="A8220" s="330"/>
    </row>
    <row r="8221" spans="1:1">
      <c r="A8221" s="330"/>
    </row>
    <row r="8222" spans="1:1">
      <c r="A8222" s="330"/>
    </row>
    <row r="8223" spans="1:1">
      <c r="A8223" s="330"/>
    </row>
    <row r="8224" spans="1:1">
      <c r="A8224" s="330"/>
    </row>
    <row r="8225" spans="1:1">
      <c r="A8225" s="330"/>
    </row>
    <row r="8226" spans="1:1">
      <c r="A8226" s="330"/>
    </row>
    <row r="8227" spans="1:1">
      <c r="A8227" s="330"/>
    </row>
    <row r="8228" spans="1:1">
      <c r="A8228" s="330"/>
    </row>
    <row r="8229" spans="1:1">
      <c r="A8229" s="330"/>
    </row>
    <row r="8230" spans="1:1">
      <c r="A8230" s="330"/>
    </row>
    <row r="8231" spans="1:1">
      <c r="A8231" s="330"/>
    </row>
    <row r="8232" spans="1:1">
      <c r="A8232" s="330"/>
    </row>
    <row r="8233" spans="1:1">
      <c r="A8233" s="330"/>
    </row>
    <row r="8234" spans="1:1">
      <c r="A8234" s="330"/>
    </row>
    <row r="8235" spans="1:1">
      <c r="A8235" s="330"/>
    </row>
    <row r="8236" spans="1:1">
      <c r="A8236" s="330"/>
    </row>
    <row r="8237" spans="1:1">
      <c r="A8237" s="330"/>
    </row>
    <row r="8238" spans="1:1">
      <c r="A8238" s="330"/>
    </row>
    <row r="8239" spans="1:1">
      <c r="A8239" s="330"/>
    </row>
    <row r="8240" spans="1:1">
      <c r="A8240" s="330"/>
    </row>
    <row r="8241" spans="1:1">
      <c r="A8241" s="330"/>
    </row>
    <row r="8242" spans="1:1">
      <c r="A8242" s="330"/>
    </row>
    <row r="8243" spans="1:1">
      <c r="A8243" s="330"/>
    </row>
    <row r="8244" spans="1:1">
      <c r="A8244" s="330"/>
    </row>
    <row r="8245" spans="1:1">
      <c r="A8245" s="330"/>
    </row>
    <row r="8246" spans="1:1">
      <c r="A8246" s="330"/>
    </row>
    <row r="8247" spans="1:1">
      <c r="A8247" s="330"/>
    </row>
    <row r="8248" spans="1:1">
      <c r="A8248" s="330"/>
    </row>
    <row r="8249" spans="1:1">
      <c r="A8249" s="330"/>
    </row>
    <row r="8250" spans="1:1">
      <c r="A8250" s="330"/>
    </row>
    <row r="8251" spans="1:1">
      <c r="A8251" s="330"/>
    </row>
    <row r="8252" spans="1:1">
      <c r="A8252" s="330"/>
    </row>
    <row r="8253" spans="1:1">
      <c r="A8253" s="330"/>
    </row>
    <row r="8254" spans="1:1">
      <c r="A8254" s="330"/>
    </row>
    <row r="8255" spans="1:1">
      <c r="A8255" s="330"/>
    </row>
    <row r="8256" spans="1:1">
      <c r="A8256" s="330"/>
    </row>
    <row r="8257" spans="1:1">
      <c r="A8257" s="330"/>
    </row>
    <row r="8258" spans="1:1">
      <c r="A8258" s="330"/>
    </row>
    <row r="8259" spans="1:1">
      <c r="A8259" s="330"/>
    </row>
    <row r="8260" spans="1:1">
      <c r="A8260" s="330"/>
    </row>
    <row r="8261" spans="1:1">
      <c r="A8261" s="330"/>
    </row>
    <row r="8262" spans="1:1">
      <c r="A8262" s="330"/>
    </row>
    <row r="8263" spans="1:1">
      <c r="A8263" s="330"/>
    </row>
    <row r="8264" spans="1:1">
      <c r="A8264" s="330"/>
    </row>
    <row r="8265" spans="1:1">
      <c r="A8265" s="330"/>
    </row>
    <row r="8266" spans="1:1">
      <c r="A8266" s="330"/>
    </row>
    <row r="8267" spans="1:1">
      <c r="A8267" s="330"/>
    </row>
    <row r="8268" spans="1:1">
      <c r="A8268" s="330"/>
    </row>
    <row r="8269" spans="1:1">
      <c r="A8269" s="330"/>
    </row>
    <row r="8270" spans="1:1">
      <c r="A8270" s="330"/>
    </row>
    <row r="8271" spans="1:1">
      <c r="A8271" s="330"/>
    </row>
    <row r="8272" spans="1:1">
      <c r="A8272" s="330"/>
    </row>
    <row r="8273" spans="1:1">
      <c r="A8273" s="330"/>
    </row>
    <row r="8274" spans="1:1">
      <c r="A8274" s="330"/>
    </row>
    <row r="8275" spans="1:1">
      <c r="A8275" s="330"/>
    </row>
    <row r="8276" spans="1:1">
      <c r="A8276" s="330"/>
    </row>
    <row r="8277" spans="1:1">
      <c r="A8277" s="330"/>
    </row>
    <row r="8278" spans="1:1">
      <c r="A8278" s="330"/>
    </row>
    <row r="8279" spans="1:1">
      <c r="A8279" s="330"/>
    </row>
    <row r="8280" spans="1:1">
      <c r="A8280" s="330"/>
    </row>
    <row r="8281" spans="1:1">
      <c r="A8281" s="330"/>
    </row>
    <row r="8282" spans="1:1">
      <c r="A8282" s="330"/>
    </row>
    <row r="8283" spans="1:1">
      <c r="A8283" s="330"/>
    </row>
    <row r="8284" spans="1:1">
      <c r="A8284" s="330"/>
    </row>
    <row r="8285" spans="1:1">
      <c r="A8285" s="330"/>
    </row>
    <row r="8286" spans="1:1">
      <c r="A8286" s="330"/>
    </row>
    <row r="8287" spans="1:1">
      <c r="A8287" s="330"/>
    </row>
    <row r="8288" spans="1:1">
      <c r="A8288" s="330"/>
    </row>
    <row r="8289" spans="1:1">
      <c r="A8289" s="330"/>
    </row>
    <row r="8290" spans="1:1">
      <c r="A8290" s="330"/>
    </row>
    <row r="8291" spans="1:1">
      <c r="A8291" s="330"/>
    </row>
    <row r="8292" spans="1:1">
      <c r="A8292" s="330"/>
    </row>
    <row r="8293" spans="1:1">
      <c r="A8293" s="330"/>
    </row>
    <row r="8294" spans="1:1">
      <c r="A8294" s="330"/>
    </row>
    <row r="8295" spans="1:1">
      <c r="A8295" s="330"/>
    </row>
    <row r="8296" spans="1:1">
      <c r="A8296" s="330"/>
    </row>
    <row r="8297" spans="1:1">
      <c r="A8297" s="330"/>
    </row>
    <row r="8298" spans="1:1">
      <c r="A8298" s="330"/>
    </row>
    <row r="8299" spans="1:1">
      <c r="A8299" s="330"/>
    </row>
    <row r="8300" spans="1:1">
      <c r="A8300" s="330"/>
    </row>
    <row r="8301" spans="1:1">
      <c r="A8301" s="330"/>
    </row>
    <row r="8302" spans="1:1">
      <c r="A8302" s="330"/>
    </row>
    <row r="8303" spans="1:1">
      <c r="A8303" s="330"/>
    </row>
    <row r="8304" spans="1:1">
      <c r="A8304" s="330"/>
    </row>
    <row r="8305" spans="1:1">
      <c r="A8305" s="330"/>
    </row>
    <row r="8306" spans="1:1">
      <c r="A8306" s="330"/>
    </row>
    <row r="8307" spans="1:1">
      <c r="A8307" s="330"/>
    </row>
    <row r="8308" spans="1:1">
      <c r="A8308" s="330"/>
    </row>
    <row r="8309" spans="1:1">
      <c r="A8309" s="330"/>
    </row>
    <row r="8310" spans="1:1">
      <c r="A8310" s="330"/>
    </row>
    <row r="8311" spans="1:1">
      <c r="A8311" s="330"/>
    </row>
    <row r="8312" spans="1:1">
      <c r="A8312" s="330"/>
    </row>
    <row r="8313" spans="1:1">
      <c r="A8313" s="330"/>
    </row>
    <row r="8314" spans="1:1">
      <c r="A8314" s="330"/>
    </row>
    <row r="8315" spans="1:1">
      <c r="A8315" s="330"/>
    </row>
    <row r="8316" spans="1:1">
      <c r="A8316" s="330"/>
    </row>
    <row r="8317" spans="1:1">
      <c r="A8317" s="330"/>
    </row>
    <row r="8318" spans="1:1">
      <c r="A8318" s="330"/>
    </row>
    <row r="8319" spans="1:1">
      <c r="A8319" s="330"/>
    </row>
    <row r="8320" spans="1:1">
      <c r="A8320" s="330"/>
    </row>
    <row r="8321" spans="1:1">
      <c r="A8321" s="330"/>
    </row>
    <row r="8322" spans="1:1">
      <c r="A8322" s="330"/>
    </row>
    <row r="8323" spans="1:1">
      <c r="A8323" s="330"/>
    </row>
    <row r="8324" spans="1:1">
      <c r="A8324" s="330"/>
    </row>
    <row r="8325" spans="1:1">
      <c r="A8325" s="330"/>
    </row>
    <row r="8326" spans="1:1">
      <c r="A8326" s="330"/>
    </row>
    <row r="8327" spans="1:1">
      <c r="A8327" s="330"/>
    </row>
    <row r="8328" spans="1:1">
      <c r="A8328" s="330"/>
    </row>
    <row r="8329" spans="1:1">
      <c r="A8329" s="330"/>
    </row>
    <row r="8330" spans="1:1">
      <c r="A8330" s="330"/>
    </row>
    <row r="8331" spans="1:1">
      <c r="A8331" s="330"/>
    </row>
    <row r="8332" spans="1:1">
      <c r="A8332" s="330"/>
    </row>
    <row r="8333" spans="1:1">
      <c r="A8333" s="330"/>
    </row>
    <row r="8334" spans="1:1">
      <c r="A8334" s="330"/>
    </row>
    <row r="8335" spans="1:1">
      <c r="A8335" s="330"/>
    </row>
    <row r="8336" spans="1:1">
      <c r="A8336" s="330"/>
    </row>
    <row r="8337" spans="1:1">
      <c r="A8337" s="330"/>
    </row>
    <row r="8338" spans="1:1">
      <c r="A8338" s="330"/>
    </row>
    <row r="8339" spans="1:1">
      <c r="A8339" s="330"/>
    </row>
    <row r="8340" spans="1:1">
      <c r="A8340" s="330"/>
    </row>
    <row r="8341" spans="1:1">
      <c r="A8341" s="330"/>
    </row>
    <row r="8342" spans="1:1">
      <c r="A8342" s="330"/>
    </row>
    <row r="8343" spans="1:1">
      <c r="A8343" s="330"/>
    </row>
    <row r="8344" spans="1:1">
      <c r="A8344" s="330"/>
    </row>
    <row r="8345" spans="1:1">
      <c r="A8345" s="330"/>
    </row>
    <row r="8346" spans="1:1">
      <c r="A8346" s="330"/>
    </row>
    <row r="8347" spans="1:1">
      <c r="A8347" s="330"/>
    </row>
    <row r="8348" spans="1:1">
      <c r="A8348" s="330"/>
    </row>
    <row r="8349" spans="1:1">
      <c r="A8349" s="330"/>
    </row>
    <row r="8350" spans="1:1">
      <c r="A8350" s="330"/>
    </row>
    <row r="8351" spans="1:1">
      <c r="A8351" s="330"/>
    </row>
    <row r="8352" spans="1:1">
      <c r="A8352" s="330"/>
    </row>
    <row r="8353" spans="1:1">
      <c r="A8353" s="330"/>
    </row>
    <row r="8354" spans="1:1">
      <c r="A8354" s="330"/>
    </row>
    <row r="8355" spans="1:1">
      <c r="A8355" s="330"/>
    </row>
    <row r="8356" spans="1:1">
      <c r="A8356" s="330"/>
    </row>
    <row r="8357" spans="1:1">
      <c r="A8357" s="330"/>
    </row>
    <row r="8358" spans="1:1">
      <c r="A8358" s="330"/>
    </row>
    <row r="8359" spans="1:1">
      <c r="A8359" s="330"/>
    </row>
    <row r="8360" spans="1:1">
      <c r="A8360" s="330"/>
    </row>
    <row r="8361" spans="1:1">
      <c r="A8361" s="330"/>
    </row>
    <row r="8362" spans="1:1">
      <c r="A8362" s="330"/>
    </row>
    <row r="8363" spans="1:1">
      <c r="A8363" s="330"/>
    </row>
    <row r="8364" spans="1:1">
      <c r="A8364" s="330"/>
    </row>
    <row r="8365" spans="1:1">
      <c r="A8365" s="330"/>
    </row>
    <row r="8366" spans="1:1">
      <c r="A8366" s="330"/>
    </row>
    <row r="8367" spans="1:1">
      <c r="A8367" s="330"/>
    </row>
    <row r="8368" spans="1:1">
      <c r="A8368" s="330"/>
    </row>
    <row r="8369" spans="1:1">
      <c r="A8369" s="330"/>
    </row>
    <row r="8370" spans="1:1">
      <c r="A8370" s="330"/>
    </row>
    <row r="8371" spans="1:1">
      <c r="A8371" s="330"/>
    </row>
    <row r="8372" spans="1:1">
      <c r="A8372" s="330"/>
    </row>
    <row r="8373" spans="1:1">
      <c r="A8373" s="330"/>
    </row>
    <row r="8374" spans="1:1">
      <c r="A8374" s="330"/>
    </row>
    <row r="8375" spans="1:1">
      <c r="A8375" s="330"/>
    </row>
    <row r="8376" spans="1:1">
      <c r="A8376" s="330"/>
    </row>
    <row r="8377" spans="1:1">
      <c r="A8377" s="330"/>
    </row>
    <row r="8378" spans="1:1">
      <c r="A8378" s="330"/>
    </row>
    <row r="8379" spans="1:1">
      <c r="A8379" s="330"/>
    </row>
    <row r="8380" spans="1:1">
      <c r="A8380" s="330"/>
    </row>
    <row r="8381" spans="1:1">
      <c r="A8381" s="330"/>
    </row>
    <row r="8382" spans="1:1">
      <c r="A8382" s="330"/>
    </row>
    <row r="8383" spans="1:1">
      <c r="A8383" s="330"/>
    </row>
    <row r="8384" spans="1:1">
      <c r="A8384" s="330"/>
    </row>
    <row r="8385" spans="1:1">
      <c r="A8385" s="330"/>
    </row>
    <row r="8386" spans="1:1">
      <c r="A8386" s="330"/>
    </row>
    <row r="8387" spans="1:1">
      <c r="A8387" s="330"/>
    </row>
    <row r="8388" spans="1:1">
      <c r="A8388" s="330"/>
    </row>
    <row r="8389" spans="1:1">
      <c r="A8389" s="330"/>
    </row>
    <row r="8390" spans="1:1">
      <c r="A8390" s="330"/>
    </row>
    <row r="8391" spans="1:1">
      <c r="A8391" s="330"/>
    </row>
    <row r="8392" spans="1:1">
      <c r="A8392" s="330"/>
    </row>
    <row r="8393" spans="1:1">
      <c r="A8393" s="330"/>
    </row>
    <row r="8394" spans="1:1">
      <c r="A8394" s="330"/>
    </row>
    <row r="8395" spans="1:1">
      <c r="A8395" s="330"/>
    </row>
    <row r="8396" spans="1:1">
      <c r="A8396" s="330"/>
    </row>
    <row r="8397" spans="1:1">
      <c r="A8397" s="330"/>
    </row>
    <row r="8398" spans="1:1">
      <c r="A8398" s="330"/>
    </row>
    <row r="8399" spans="1:1">
      <c r="A8399" s="330"/>
    </row>
    <row r="8400" spans="1:1">
      <c r="A8400" s="330"/>
    </row>
    <row r="8401" spans="1:1">
      <c r="A8401" s="330"/>
    </row>
    <row r="8402" spans="1:1">
      <c r="A8402" s="330"/>
    </row>
    <row r="8403" spans="1:1">
      <c r="A8403" s="330"/>
    </row>
    <row r="8404" spans="1:1">
      <c r="A8404" s="330"/>
    </row>
    <row r="8405" spans="1:1">
      <c r="A8405" s="330"/>
    </row>
    <row r="8406" spans="1:1">
      <c r="A8406" s="330"/>
    </row>
    <row r="8407" spans="1:1">
      <c r="A8407" s="330"/>
    </row>
    <row r="8408" spans="1:1">
      <c r="A8408" s="330"/>
    </row>
    <row r="8409" spans="1:1">
      <c r="A8409" s="330"/>
    </row>
    <row r="8410" spans="1:1">
      <c r="A8410" s="330"/>
    </row>
    <row r="8411" spans="1:1">
      <c r="A8411" s="330"/>
    </row>
    <row r="8412" spans="1:1">
      <c r="A8412" s="330"/>
    </row>
    <row r="8413" spans="1:1">
      <c r="A8413" s="330"/>
    </row>
    <row r="8414" spans="1:1">
      <c r="A8414" s="330"/>
    </row>
    <row r="8415" spans="1:1">
      <c r="A8415" s="330"/>
    </row>
    <row r="8416" spans="1:1">
      <c r="A8416" s="330"/>
    </row>
    <row r="8417" spans="1:1">
      <c r="A8417" s="330"/>
    </row>
    <row r="8418" spans="1:1">
      <c r="A8418" s="330"/>
    </row>
    <row r="8419" spans="1:1">
      <c r="A8419" s="330"/>
    </row>
    <row r="8420" spans="1:1">
      <c r="A8420" s="330"/>
    </row>
    <row r="8421" spans="1:1">
      <c r="A8421" s="330"/>
    </row>
    <row r="8422" spans="1:1">
      <c r="A8422" s="330"/>
    </row>
    <row r="8423" spans="1:1">
      <c r="A8423" s="330"/>
    </row>
    <row r="8424" spans="1:1">
      <c r="A8424" s="330"/>
    </row>
    <row r="8425" spans="1:1">
      <c r="A8425" s="330"/>
    </row>
    <row r="8426" spans="1:1">
      <c r="A8426" s="330"/>
    </row>
    <row r="8427" spans="1:1">
      <c r="A8427" s="330"/>
    </row>
    <row r="8428" spans="1:1">
      <c r="A8428" s="330"/>
    </row>
    <row r="8429" spans="1:1">
      <c r="A8429" s="330"/>
    </row>
    <row r="8430" spans="1:1">
      <c r="A8430" s="330"/>
    </row>
    <row r="8431" spans="1:1">
      <c r="A8431" s="330"/>
    </row>
    <row r="8432" spans="1:1">
      <c r="A8432" s="330"/>
    </row>
    <row r="8433" spans="1:1">
      <c r="A8433" s="330"/>
    </row>
    <row r="8434" spans="1:1">
      <c r="A8434" s="330"/>
    </row>
    <row r="8435" spans="1:1">
      <c r="A8435" s="330"/>
    </row>
    <row r="8436" spans="1:1">
      <c r="A8436" s="330"/>
    </row>
    <row r="8437" spans="1:1">
      <c r="A8437" s="330"/>
    </row>
    <row r="8438" spans="1:1">
      <c r="A8438" s="330"/>
    </row>
    <row r="8439" spans="1:1">
      <c r="A8439" s="330"/>
    </row>
    <row r="8440" spans="1:1">
      <c r="A8440" s="330"/>
    </row>
    <row r="8441" spans="1:1">
      <c r="A8441" s="330"/>
    </row>
    <row r="8442" spans="1:1">
      <c r="A8442" s="330"/>
    </row>
    <row r="8443" spans="1:1">
      <c r="A8443" s="330"/>
    </row>
    <row r="8444" spans="1:1">
      <c r="A8444" s="330"/>
    </row>
    <row r="8445" spans="1:1">
      <c r="A8445" s="330"/>
    </row>
    <row r="8446" spans="1:1">
      <c r="A8446" s="330"/>
    </row>
    <row r="8447" spans="1:1">
      <c r="A8447" s="330"/>
    </row>
    <row r="8448" spans="1:1">
      <c r="A8448" s="330"/>
    </row>
    <row r="8449" spans="1:1">
      <c r="A8449" s="330"/>
    </row>
    <row r="8450" spans="1:1">
      <c r="A8450" s="330"/>
    </row>
    <row r="8451" spans="1:1">
      <c r="A8451" s="330"/>
    </row>
    <row r="8452" spans="1:1">
      <c r="A8452" s="330"/>
    </row>
    <row r="8453" spans="1:1">
      <c r="A8453" s="330"/>
    </row>
    <row r="8454" spans="1:1">
      <c r="A8454" s="330"/>
    </row>
    <row r="8455" spans="1:1">
      <c r="A8455" s="330"/>
    </row>
    <row r="8456" spans="1:1">
      <c r="A8456" s="330"/>
    </row>
    <row r="8457" spans="1:1">
      <c r="A8457" s="330"/>
    </row>
    <row r="8458" spans="1:1">
      <c r="A8458" s="330"/>
    </row>
    <row r="8459" spans="1:1">
      <c r="A8459" s="330"/>
    </row>
    <row r="8460" spans="1:1">
      <c r="A8460" s="330"/>
    </row>
    <row r="8461" spans="1:1">
      <c r="A8461" s="330"/>
    </row>
    <row r="8462" spans="1:1">
      <c r="A8462" s="330"/>
    </row>
    <row r="8463" spans="1:1">
      <c r="A8463" s="330"/>
    </row>
    <row r="8464" spans="1:1">
      <c r="A8464" s="330"/>
    </row>
    <row r="8465" spans="1:1">
      <c r="A8465" s="330"/>
    </row>
    <row r="8466" spans="1:1">
      <c r="A8466" s="330"/>
    </row>
    <row r="8467" spans="1:1">
      <c r="A8467" s="330"/>
    </row>
    <row r="8468" spans="1:1">
      <c r="A8468" s="330"/>
    </row>
    <row r="8469" spans="1:1">
      <c r="A8469" s="330"/>
    </row>
    <row r="8470" spans="1:1">
      <c r="A8470" s="330"/>
    </row>
    <row r="8471" spans="1:1">
      <c r="A8471" s="330"/>
    </row>
    <row r="8472" spans="1:1">
      <c r="A8472" s="330"/>
    </row>
    <row r="8473" spans="1:1">
      <c r="A8473" s="330"/>
    </row>
    <row r="8474" spans="1:1">
      <c r="A8474" s="330"/>
    </row>
    <row r="8475" spans="1:1">
      <c r="A8475" s="330"/>
    </row>
    <row r="8476" spans="1:1">
      <c r="A8476" s="330"/>
    </row>
    <row r="8477" spans="1:1">
      <c r="A8477" s="330"/>
    </row>
    <row r="8478" spans="1:1">
      <c r="A8478" s="330"/>
    </row>
    <row r="8479" spans="1:1">
      <c r="A8479" s="330"/>
    </row>
    <row r="8480" spans="1:1">
      <c r="A8480" s="330"/>
    </row>
    <row r="8481" spans="1:1">
      <c r="A8481" s="330"/>
    </row>
    <row r="8482" spans="1:1">
      <c r="A8482" s="330"/>
    </row>
    <row r="8483" spans="1:1">
      <c r="A8483" s="330"/>
    </row>
    <row r="8484" spans="1:1">
      <c r="A8484" s="330"/>
    </row>
    <row r="8485" spans="1:1">
      <c r="A8485" s="330"/>
    </row>
    <row r="8486" spans="1:1">
      <c r="A8486" s="330"/>
    </row>
    <row r="8487" spans="1:1">
      <c r="A8487" s="330"/>
    </row>
    <row r="8488" spans="1:1">
      <c r="A8488" s="330"/>
    </row>
    <row r="8489" spans="1:1">
      <c r="A8489" s="330"/>
    </row>
    <row r="8490" spans="1:1">
      <c r="A8490" s="330"/>
    </row>
    <row r="8491" spans="1:1">
      <c r="A8491" s="330"/>
    </row>
    <row r="8492" spans="1:1">
      <c r="A8492" s="330"/>
    </row>
    <row r="8493" spans="1:1">
      <c r="A8493" s="330"/>
    </row>
    <row r="8494" spans="1:1">
      <c r="A8494" s="330"/>
    </row>
    <row r="8495" spans="1:1">
      <c r="A8495" s="330"/>
    </row>
    <row r="8496" spans="1:1">
      <c r="A8496" s="330"/>
    </row>
    <row r="8497" spans="1:1">
      <c r="A8497" s="330"/>
    </row>
    <row r="8498" spans="1:1">
      <c r="A8498" s="330"/>
    </row>
    <row r="8499" spans="1:1">
      <c r="A8499" s="330"/>
    </row>
    <row r="8500" spans="1:1">
      <c r="A8500" s="330"/>
    </row>
    <row r="8501" spans="1:1">
      <c r="A8501" s="330"/>
    </row>
    <row r="8502" spans="1:1">
      <c r="A8502" s="330"/>
    </row>
    <row r="8503" spans="1:1">
      <c r="A8503" s="330"/>
    </row>
    <row r="8504" spans="1:1">
      <c r="A8504" s="330"/>
    </row>
    <row r="8505" spans="1:1">
      <c r="A8505" s="330"/>
    </row>
    <row r="8506" spans="1:1">
      <c r="A8506" s="330"/>
    </row>
    <row r="8507" spans="1:1">
      <c r="A8507" s="330"/>
    </row>
    <row r="8508" spans="1:1">
      <c r="A8508" s="330"/>
    </row>
    <row r="8509" spans="1:1">
      <c r="A8509" s="330"/>
    </row>
    <row r="8510" spans="1:1">
      <c r="A8510" s="330"/>
    </row>
    <row r="8511" spans="1:1">
      <c r="A8511" s="330"/>
    </row>
    <row r="8512" spans="1:1">
      <c r="A8512" s="330"/>
    </row>
    <row r="8513" spans="1:1">
      <c r="A8513" s="330"/>
    </row>
    <row r="8514" spans="1:1">
      <c r="A8514" s="330"/>
    </row>
    <row r="8515" spans="1:1">
      <c r="A8515" s="330"/>
    </row>
    <row r="8516" spans="1:1">
      <c r="A8516" s="330"/>
    </row>
    <row r="8517" spans="1:1">
      <c r="A8517" s="330"/>
    </row>
    <row r="8518" spans="1:1">
      <c r="A8518" s="330"/>
    </row>
    <row r="8519" spans="1:1">
      <c r="A8519" s="330"/>
    </row>
    <row r="8520" spans="1:1">
      <c r="A8520" s="330"/>
    </row>
    <row r="8521" spans="1:1">
      <c r="A8521" s="330"/>
    </row>
    <row r="8522" spans="1:1">
      <c r="A8522" s="330"/>
    </row>
    <row r="8523" spans="1:1">
      <c r="A8523" s="330"/>
    </row>
    <row r="8524" spans="1:1">
      <c r="A8524" s="330"/>
    </row>
    <row r="8525" spans="1:1">
      <c r="A8525" s="330"/>
    </row>
    <row r="8526" spans="1:1">
      <c r="A8526" s="330"/>
    </row>
    <row r="8527" spans="1:1">
      <c r="A8527" s="330"/>
    </row>
    <row r="8528" spans="1:1">
      <c r="A8528" s="330"/>
    </row>
    <row r="8529" spans="1:1">
      <c r="A8529" s="330"/>
    </row>
    <row r="8530" spans="1:1">
      <c r="A8530" s="330"/>
    </row>
    <row r="8531" spans="1:1">
      <c r="A8531" s="330"/>
    </row>
    <row r="8532" spans="1:1">
      <c r="A8532" s="330"/>
    </row>
    <row r="8533" spans="1:1">
      <c r="A8533" s="330"/>
    </row>
    <row r="8534" spans="1:1">
      <c r="A8534" s="330"/>
    </row>
    <row r="8535" spans="1:1">
      <c r="A8535" s="330"/>
    </row>
    <row r="8536" spans="1:1">
      <c r="A8536" s="330"/>
    </row>
    <row r="8537" spans="1:1">
      <c r="A8537" s="330"/>
    </row>
    <row r="8538" spans="1:1">
      <c r="A8538" s="330"/>
    </row>
    <row r="8539" spans="1:1">
      <c r="A8539" s="330"/>
    </row>
    <row r="8540" spans="1:1">
      <c r="A8540" s="330"/>
    </row>
    <row r="8541" spans="1:1">
      <c r="A8541" s="330"/>
    </row>
    <row r="8542" spans="1:1">
      <c r="A8542" s="330"/>
    </row>
    <row r="8543" spans="1:1">
      <c r="A8543" s="330"/>
    </row>
    <row r="8544" spans="1:1">
      <c r="A8544" s="330"/>
    </row>
    <row r="8545" spans="1:1">
      <c r="A8545" s="330"/>
    </row>
    <row r="8546" spans="1:1">
      <c r="A8546" s="330"/>
    </row>
    <row r="8547" spans="1:1">
      <c r="A8547" s="330"/>
    </row>
    <row r="8548" spans="1:1">
      <c r="A8548" s="330"/>
    </row>
    <row r="8549" spans="1:1">
      <c r="A8549" s="330"/>
    </row>
    <row r="8550" spans="1:1">
      <c r="A8550" s="330"/>
    </row>
    <row r="8551" spans="1:1">
      <c r="A8551" s="330"/>
    </row>
    <row r="8552" spans="1:1">
      <c r="A8552" s="330"/>
    </row>
    <row r="8553" spans="1:1">
      <c r="A8553" s="330"/>
    </row>
    <row r="8554" spans="1:1">
      <c r="A8554" s="330"/>
    </row>
    <row r="8555" spans="1:1">
      <c r="A8555" s="330"/>
    </row>
    <row r="8556" spans="1:1">
      <c r="A8556" s="330"/>
    </row>
    <row r="8557" spans="1:1">
      <c r="A8557" s="330"/>
    </row>
    <row r="8558" spans="1:1">
      <c r="A8558" s="330"/>
    </row>
    <row r="8559" spans="1:1">
      <c r="A8559" s="330"/>
    </row>
    <row r="8560" spans="1:1">
      <c r="A8560" s="330"/>
    </row>
    <row r="8561" spans="1:1">
      <c r="A8561" s="330"/>
    </row>
    <row r="8562" spans="1:1">
      <c r="A8562" s="330"/>
    </row>
    <row r="8563" spans="1:1">
      <c r="A8563" s="330"/>
    </row>
    <row r="8564" spans="1:1">
      <c r="A8564" s="330"/>
    </row>
    <row r="8565" spans="1:1">
      <c r="A8565" s="330"/>
    </row>
    <row r="8566" spans="1:1">
      <c r="A8566" s="330"/>
    </row>
    <row r="8567" spans="1:1">
      <c r="A8567" s="330"/>
    </row>
    <row r="8568" spans="1:1">
      <c r="A8568" s="330"/>
    </row>
    <row r="8569" spans="1:1">
      <c r="A8569" s="330"/>
    </row>
    <row r="8570" spans="1:1">
      <c r="A8570" s="330"/>
    </row>
    <row r="8571" spans="1:1">
      <c r="A8571" s="330"/>
    </row>
    <row r="8572" spans="1:1">
      <c r="A8572" s="330"/>
    </row>
    <row r="8573" spans="1:1">
      <c r="A8573" s="330"/>
    </row>
    <row r="8574" spans="1:1">
      <c r="A8574" s="330"/>
    </row>
    <row r="8575" spans="1:1">
      <c r="A8575" s="330"/>
    </row>
    <row r="8576" spans="1:1">
      <c r="A8576" s="330"/>
    </row>
    <row r="8577" spans="1:1">
      <c r="A8577" s="330"/>
    </row>
    <row r="8578" spans="1:1">
      <c r="A8578" s="330"/>
    </row>
    <row r="8579" spans="1:1">
      <c r="A8579" s="330"/>
    </row>
    <row r="8580" spans="1:1">
      <c r="A8580" s="330"/>
    </row>
    <row r="8581" spans="1:1">
      <c r="A8581" s="330"/>
    </row>
    <row r="8582" spans="1:1">
      <c r="A8582" s="330"/>
    </row>
    <row r="8583" spans="1:1">
      <c r="A8583" s="330"/>
    </row>
    <row r="8584" spans="1:1">
      <c r="A8584" s="330"/>
    </row>
    <row r="8585" spans="1:1">
      <c r="A8585" s="330"/>
    </row>
    <row r="8586" spans="1:1">
      <c r="A8586" s="330"/>
    </row>
    <row r="8587" spans="1:1">
      <c r="A8587" s="330"/>
    </row>
    <row r="8588" spans="1:1">
      <c r="A8588" s="330"/>
    </row>
    <row r="8589" spans="1:1">
      <c r="A8589" s="330"/>
    </row>
    <row r="8590" spans="1:1">
      <c r="A8590" s="330"/>
    </row>
    <row r="8591" spans="1:1">
      <c r="A8591" s="330"/>
    </row>
    <row r="8592" spans="1:1">
      <c r="A8592" s="330"/>
    </row>
    <row r="8593" spans="1:1">
      <c r="A8593" s="330"/>
    </row>
    <row r="8594" spans="1:1">
      <c r="A8594" s="330"/>
    </row>
    <row r="8595" spans="1:1">
      <c r="A8595" s="330"/>
    </row>
    <row r="8596" spans="1:1">
      <c r="A8596" s="330"/>
    </row>
    <row r="8597" spans="1:1">
      <c r="A8597" s="330"/>
    </row>
    <row r="8598" spans="1:1">
      <c r="A8598" s="330"/>
    </row>
    <row r="8599" spans="1:1">
      <c r="A8599" s="330"/>
    </row>
    <row r="8600" spans="1:1">
      <c r="A8600" s="330"/>
    </row>
    <row r="8601" spans="1:1">
      <c r="A8601" s="330"/>
    </row>
    <row r="8602" spans="1:1">
      <c r="A8602" s="330"/>
    </row>
    <row r="8603" spans="1:1">
      <c r="A8603" s="330"/>
    </row>
    <row r="8604" spans="1:1">
      <c r="A8604" s="330"/>
    </row>
    <row r="8605" spans="1:1">
      <c r="A8605" s="330"/>
    </row>
    <row r="8606" spans="1:1">
      <c r="A8606" s="330"/>
    </row>
    <row r="8607" spans="1:1">
      <c r="A8607" s="330"/>
    </row>
    <row r="8608" spans="1:1">
      <c r="A8608" s="330"/>
    </row>
    <row r="8609" spans="1:1">
      <c r="A8609" s="330"/>
    </row>
    <row r="8610" spans="1:1">
      <c r="A8610" s="330"/>
    </row>
    <row r="8611" spans="1:1">
      <c r="A8611" s="330"/>
    </row>
    <row r="8612" spans="1:1">
      <c r="A8612" s="330"/>
    </row>
    <row r="8613" spans="1:1">
      <c r="A8613" s="330"/>
    </row>
    <row r="8614" spans="1:1">
      <c r="A8614" s="330"/>
    </row>
    <row r="8615" spans="1:1">
      <c r="A8615" s="330"/>
    </row>
    <row r="8616" spans="1:1">
      <c r="A8616" s="330"/>
    </row>
    <row r="8617" spans="1:1">
      <c r="A8617" s="330"/>
    </row>
    <row r="8618" spans="1:1">
      <c r="A8618" s="330"/>
    </row>
    <row r="8619" spans="1:1">
      <c r="A8619" s="330"/>
    </row>
    <row r="8620" spans="1:1">
      <c r="A8620" s="330"/>
    </row>
    <row r="8621" spans="1:1">
      <c r="A8621" s="330"/>
    </row>
    <row r="8622" spans="1:1">
      <c r="A8622" s="330"/>
    </row>
    <row r="8623" spans="1:1">
      <c r="A8623" s="330"/>
    </row>
    <row r="8624" spans="1:1">
      <c r="A8624" s="330"/>
    </row>
    <row r="8625" spans="1:1">
      <c r="A8625" s="330"/>
    </row>
    <row r="8626" spans="1:1">
      <c r="A8626" s="330"/>
    </row>
    <row r="8627" spans="1:1">
      <c r="A8627" s="330"/>
    </row>
    <row r="8628" spans="1:1">
      <c r="A8628" s="330"/>
    </row>
    <row r="8629" spans="1:1">
      <c r="A8629" s="330"/>
    </row>
    <row r="8630" spans="1:1">
      <c r="A8630" s="330"/>
    </row>
    <row r="8631" spans="1:1">
      <c r="A8631" s="330"/>
    </row>
    <row r="8632" spans="1:1">
      <c r="A8632" s="330"/>
    </row>
    <row r="8633" spans="1:1">
      <c r="A8633" s="330"/>
    </row>
    <row r="8634" spans="1:1">
      <c r="A8634" s="330"/>
    </row>
    <row r="8635" spans="1:1">
      <c r="A8635" s="330"/>
    </row>
    <row r="8636" spans="1:1">
      <c r="A8636" s="330"/>
    </row>
    <row r="8637" spans="1:1">
      <c r="A8637" s="330"/>
    </row>
    <row r="8638" spans="1:1">
      <c r="A8638" s="330"/>
    </row>
    <row r="8639" spans="1:1">
      <c r="A8639" s="330"/>
    </row>
    <row r="8640" spans="1:1">
      <c r="A8640" s="330"/>
    </row>
    <row r="8641" spans="1:1">
      <c r="A8641" s="330"/>
    </row>
    <row r="8642" spans="1:1">
      <c r="A8642" s="330"/>
    </row>
    <row r="8643" spans="1:1">
      <c r="A8643" s="330"/>
    </row>
    <row r="8644" spans="1:1">
      <c r="A8644" s="330"/>
    </row>
    <row r="8645" spans="1:1">
      <c r="A8645" s="330"/>
    </row>
    <row r="8646" spans="1:1">
      <c r="A8646" s="330"/>
    </row>
    <row r="8647" spans="1:1">
      <c r="A8647" s="330"/>
    </row>
    <row r="8648" spans="1:1">
      <c r="A8648" s="330"/>
    </row>
    <row r="8649" spans="1:1">
      <c r="A8649" s="330"/>
    </row>
    <row r="8650" spans="1:1">
      <c r="A8650" s="330"/>
    </row>
    <row r="8651" spans="1:1">
      <c r="A8651" s="330"/>
    </row>
    <row r="8652" spans="1:1">
      <c r="A8652" s="330"/>
    </row>
    <row r="8653" spans="1:1">
      <c r="A8653" s="330"/>
    </row>
    <row r="8654" spans="1:1">
      <c r="A8654" s="330"/>
    </row>
    <row r="8655" spans="1:1">
      <c r="A8655" s="330"/>
    </row>
    <row r="8656" spans="1:1">
      <c r="A8656" s="330"/>
    </row>
    <row r="8657" spans="1:1">
      <c r="A8657" s="330"/>
    </row>
    <row r="8658" spans="1:1">
      <c r="A8658" s="330"/>
    </row>
    <row r="8659" spans="1:1">
      <c r="A8659" s="330"/>
    </row>
    <row r="8660" spans="1:1">
      <c r="A8660" s="330"/>
    </row>
    <row r="8661" spans="1:1">
      <c r="A8661" s="330"/>
    </row>
    <row r="8662" spans="1:1">
      <c r="A8662" s="330"/>
    </row>
    <row r="8663" spans="1:1">
      <c r="A8663" s="330"/>
    </row>
    <row r="8664" spans="1:1">
      <c r="A8664" s="330"/>
    </row>
    <row r="8665" spans="1:1">
      <c r="A8665" s="330"/>
    </row>
    <row r="8666" spans="1:1">
      <c r="A8666" s="330"/>
    </row>
    <row r="8667" spans="1:1">
      <c r="A8667" s="330"/>
    </row>
    <row r="8668" spans="1:1">
      <c r="A8668" s="330"/>
    </row>
    <row r="8669" spans="1:1">
      <c r="A8669" s="330"/>
    </row>
    <row r="8670" spans="1:1">
      <c r="A8670" s="330"/>
    </row>
    <row r="8671" spans="1:1">
      <c r="A8671" s="330"/>
    </row>
    <row r="8672" spans="1:1">
      <c r="A8672" s="330"/>
    </row>
    <row r="8673" spans="1:1">
      <c r="A8673" s="330"/>
    </row>
    <row r="8674" spans="1:1">
      <c r="A8674" s="330"/>
    </row>
    <row r="8675" spans="1:1">
      <c r="A8675" s="330"/>
    </row>
    <row r="8676" spans="1:1">
      <c r="A8676" s="330"/>
    </row>
    <row r="8677" spans="1:1">
      <c r="A8677" s="330"/>
    </row>
    <row r="8678" spans="1:1">
      <c r="A8678" s="330"/>
    </row>
    <row r="8679" spans="1:1">
      <c r="A8679" s="330"/>
    </row>
    <row r="8680" spans="1:1">
      <c r="A8680" s="330"/>
    </row>
    <row r="8681" spans="1:1">
      <c r="A8681" s="330"/>
    </row>
    <row r="8682" spans="1:1">
      <c r="A8682" s="330"/>
    </row>
    <row r="8683" spans="1:1">
      <c r="A8683" s="330"/>
    </row>
    <row r="8684" spans="1:1">
      <c r="A8684" s="330"/>
    </row>
    <row r="8685" spans="1:1">
      <c r="A8685" s="330"/>
    </row>
    <row r="8686" spans="1:1">
      <c r="A8686" s="330"/>
    </row>
    <row r="8687" spans="1:1">
      <c r="A8687" s="330"/>
    </row>
    <row r="8688" spans="1:1">
      <c r="A8688" s="330"/>
    </row>
    <row r="8689" spans="1:1">
      <c r="A8689" s="330"/>
    </row>
    <row r="8690" spans="1:1">
      <c r="A8690" s="330"/>
    </row>
    <row r="8691" spans="1:1">
      <c r="A8691" s="330"/>
    </row>
    <row r="8692" spans="1:1">
      <c r="A8692" s="330"/>
    </row>
    <row r="8693" spans="1:1">
      <c r="A8693" s="330"/>
    </row>
    <row r="8694" spans="1:1">
      <c r="A8694" s="330"/>
    </row>
    <row r="8695" spans="1:1">
      <c r="A8695" s="330"/>
    </row>
    <row r="8696" spans="1:1">
      <c r="A8696" s="330"/>
    </row>
    <row r="8697" spans="1:1">
      <c r="A8697" s="330"/>
    </row>
    <row r="8698" spans="1:1">
      <c r="A8698" s="330"/>
    </row>
    <row r="8699" spans="1:1">
      <c r="A8699" s="330"/>
    </row>
    <row r="8700" spans="1:1">
      <c r="A8700" s="330"/>
    </row>
    <row r="8701" spans="1:1">
      <c r="A8701" s="330"/>
    </row>
    <row r="8702" spans="1:1">
      <c r="A8702" s="330"/>
    </row>
    <row r="8703" spans="1:1">
      <c r="A8703" s="330"/>
    </row>
    <row r="8704" spans="1:1">
      <c r="A8704" s="330"/>
    </row>
    <row r="8705" spans="1:1">
      <c r="A8705" s="330"/>
    </row>
    <row r="8706" spans="1:1">
      <c r="A8706" s="330"/>
    </row>
    <row r="8707" spans="1:1">
      <c r="A8707" s="330"/>
    </row>
    <row r="8708" spans="1:1">
      <c r="A8708" s="330"/>
    </row>
    <row r="8709" spans="1:1">
      <c r="A8709" s="330"/>
    </row>
    <row r="8710" spans="1:1">
      <c r="A8710" s="330"/>
    </row>
    <row r="8711" spans="1:1">
      <c r="A8711" s="330"/>
    </row>
    <row r="8712" spans="1:1">
      <c r="A8712" s="330"/>
    </row>
    <row r="8713" spans="1:1">
      <c r="A8713" s="330"/>
    </row>
    <row r="8714" spans="1:1">
      <c r="A8714" s="330"/>
    </row>
    <row r="8715" spans="1:1">
      <c r="A8715" s="330"/>
    </row>
    <row r="8716" spans="1:1">
      <c r="A8716" s="330"/>
    </row>
    <row r="8717" spans="1:1">
      <c r="A8717" s="330"/>
    </row>
    <row r="8718" spans="1:1">
      <c r="A8718" s="330"/>
    </row>
    <row r="8719" spans="1:1">
      <c r="A8719" s="330"/>
    </row>
    <row r="8720" spans="1:1">
      <c r="A8720" s="330"/>
    </row>
    <row r="8721" spans="1:1">
      <c r="A8721" s="330"/>
    </row>
    <row r="8722" spans="1:1">
      <c r="A8722" s="330"/>
    </row>
    <row r="8723" spans="1:1">
      <c r="A8723" s="330"/>
    </row>
    <row r="8724" spans="1:1">
      <c r="A8724" s="330"/>
    </row>
    <row r="8725" spans="1:1">
      <c r="A8725" s="330"/>
    </row>
    <row r="8726" spans="1:1">
      <c r="A8726" s="330"/>
    </row>
    <row r="8727" spans="1:1">
      <c r="A8727" s="330"/>
    </row>
    <row r="8728" spans="1:1">
      <c r="A8728" s="330"/>
    </row>
    <row r="8729" spans="1:1">
      <c r="A8729" s="330"/>
    </row>
    <row r="8730" spans="1:1">
      <c r="A8730" s="330"/>
    </row>
    <row r="8731" spans="1:1">
      <c r="A8731" s="330"/>
    </row>
    <row r="8732" spans="1:1">
      <c r="A8732" s="330"/>
    </row>
    <row r="8733" spans="1:1">
      <c r="A8733" s="330"/>
    </row>
    <row r="8734" spans="1:1">
      <c r="A8734" s="330"/>
    </row>
    <row r="8735" spans="1:1">
      <c r="A8735" s="330"/>
    </row>
    <row r="8736" spans="1:1">
      <c r="A8736" s="330"/>
    </row>
    <row r="8737" spans="1:1">
      <c r="A8737" s="330"/>
    </row>
    <row r="8738" spans="1:1">
      <c r="A8738" s="330"/>
    </row>
    <row r="8739" spans="1:1">
      <c r="A8739" s="330"/>
    </row>
    <row r="8740" spans="1:1">
      <c r="A8740" s="330"/>
    </row>
    <row r="8741" spans="1:1">
      <c r="A8741" s="330"/>
    </row>
    <row r="8742" spans="1:1">
      <c r="A8742" s="330"/>
    </row>
    <row r="8743" spans="1:1">
      <c r="A8743" s="330"/>
    </row>
    <row r="8744" spans="1:1">
      <c r="A8744" s="330"/>
    </row>
    <row r="8745" spans="1:1">
      <c r="A8745" s="330"/>
    </row>
    <row r="8746" spans="1:1">
      <c r="A8746" s="330"/>
    </row>
    <row r="8747" spans="1:1">
      <c r="A8747" s="330"/>
    </row>
    <row r="8748" spans="1:1">
      <c r="A8748" s="330"/>
    </row>
    <row r="8749" spans="1:1">
      <c r="A8749" s="330"/>
    </row>
    <row r="8750" spans="1:1">
      <c r="A8750" s="330"/>
    </row>
    <row r="8751" spans="1:1">
      <c r="A8751" s="330"/>
    </row>
    <row r="8752" spans="1:1">
      <c r="A8752" s="330"/>
    </row>
    <row r="8753" spans="1:1">
      <c r="A8753" s="330"/>
    </row>
    <row r="8754" spans="1:1">
      <c r="A8754" s="330"/>
    </row>
    <row r="8755" spans="1:1">
      <c r="A8755" s="330"/>
    </row>
    <row r="8756" spans="1:1">
      <c r="A8756" s="330"/>
    </row>
    <row r="8757" spans="1:1">
      <c r="A8757" s="330"/>
    </row>
    <row r="8758" spans="1:1">
      <c r="A8758" s="330"/>
    </row>
    <row r="8759" spans="1:1">
      <c r="A8759" s="330"/>
    </row>
    <row r="8760" spans="1:1">
      <c r="A8760" s="330"/>
    </row>
    <row r="8761" spans="1:1">
      <c r="A8761" s="330"/>
    </row>
    <row r="8762" spans="1:1">
      <c r="A8762" s="330"/>
    </row>
    <row r="8763" spans="1:1">
      <c r="A8763" s="330"/>
    </row>
    <row r="8764" spans="1:1">
      <c r="A8764" s="330"/>
    </row>
    <row r="8765" spans="1:1">
      <c r="A8765" s="330"/>
    </row>
    <row r="8766" spans="1:1">
      <c r="A8766" s="330"/>
    </row>
    <row r="8767" spans="1:1">
      <c r="A8767" s="330"/>
    </row>
    <row r="8768" spans="1:1">
      <c r="A8768" s="330"/>
    </row>
    <row r="8769" spans="1:1">
      <c r="A8769" s="330"/>
    </row>
    <row r="8770" spans="1:1">
      <c r="A8770" s="330"/>
    </row>
    <row r="8771" spans="1:1">
      <c r="A8771" s="330"/>
    </row>
    <row r="8772" spans="1:1">
      <c r="A8772" s="330"/>
    </row>
    <row r="8773" spans="1:1">
      <c r="A8773" s="330"/>
    </row>
    <row r="8774" spans="1:1">
      <c r="A8774" s="330"/>
    </row>
    <row r="8775" spans="1:1">
      <c r="A8775" s="330"/>
    </row>
    <row r="8776" spans="1:1">
      <c r="A8776" s="330"/>
    </row>
    <row r="8777" spans="1:1">
      <c r="A8777" s="330"/>
    </row>
    <row r="8778" spans="1:1">
      <c r="A8778" s="330"/>
    </row>
    <row r="8779" spans="1:1">
      <c r="A8779" s="330"/>
    </row>
    <row r="8780" spans="1:1">
      <c r="A8780" s="330"/>
    </row>
    <row r="8781" spans="1:1">
      <c r="A8781" s="330"/>
    </row>
    <row r="8782" spans="1:1">
      <c r="A8782" s="330"/>
    </row>
    <row r="8783" spans="1:1">
      <c r="A8783" s="330"/>
    </row>
    <row r="8784" spans="1:1">
      <c r="A8784" s="330"/>
    </row>
    <row r="8785" spans="1:1">
      <c r="A8785" s="330"/>
    </row>
    <row r="8786" spans="1:1">
      <c r="A8786" s="330"/>
    </row>
    <row r="8787" spans="1:1">
      <c r="A8787" s="330"/>
    </row>
    <row r="8788" spans="1:1">
      <c r="A8788" s="330"/>
    </row>
    <row r="8789" spans="1:1">
      <c r="A8789" s="330"/>
    </row>
    <row r="8790" spans="1:1">
      <c r="A8790" s="330"/>
    </row>
    <row r="8791" spans="1:1">
      <c r="A8791" s="330"/>
    </row>
    <row r="8792" spans="1:1">
      <c r="A8792" s="330"/>
    </row>
    <row r="8793" spans="1:1">
      <c r="A8793" s="330"/>
    </row>
    <row r="8794" spans="1:1">
      <c r="A8794" s="330"/>
    </row>
    <row r="8795" spans="1:1">
      <c r="A8795" s="330"/>
    </row>
    <row r="8796" spans="1:1">
      <c r="A8796" s="330"/>
    </row>
    <row r="8797" spans="1:1">
      <c r="A8797" s="330"/>
    </row>
    <row r="8798" spans="1:1">
      <c r="A8798" s="330"/>
    </row>
    <row r="8799" spans="1:1">
      <c r="A8799" s="330"/>
    </row>
    <row r="8800" spans="1:1">
      <c r="A8800" s="330"/>
    </row>
    <row r="8801" spans="1:1">
      <c r="A8801" s="330"/>
    </row>
    <row r="8802" spans="1:1">
      <c r="A8802" s="330"/>
    </row>
    <row r="8803" spans="1:1">
      <c r="A8803" s="330"/>
    </row>
    <row r="8804" spans="1:1">
      <c r="A8804" s="330"/>
    </row>
    <row r="8805" spans="1:1">
      <c r="A8805" s="330"/>
    </row>
    <row r="8806" spans="1:1">
      <c r="A8806" s="330"/>
    </row>
    <row r="8807" spans="1:1">
      <c r="A8807" s="330"/>
    </row>
    <row r="8808" spans="1:1">
      <c r="A8808" s="330"/>
    </row>
    <row r="8809" spans="1:1">
      <c r="A8809" s="330"/>
    </row>
    <row r="8810" spans="1:1">
      <c r="A8810" s="330"/>
    </row>
    <row r="8811" spans="1:1">
      <c r="A8811" s="330"/>
    </row>
    <row r="8812" spans="1:1">
      <c r="A8812" s="330"/>
    </row>
    <row r="8813" spans="1:1">
      <c r="A8813" s="330"/>
    </row>
    <row r="8814" spans="1:1">
      <c r="A8814" s="330"/>
    </row>
    <row r="8815" spans="1:1">
      <c r="A8815" s="330"/>
    </row>
    <row r="8816" spans="1:1">
      <c r="A8816" s="330"/>
    </row>
    <row r="8817" spans="1:1">
      <c r="A8817" s="330"/>
    </row>
    <row r="8818" spans="1:1">
      <c r="A8818" s="330"/>
    </row>
    <row r="8819" spans="1:1">
      <c r="A8819" s="330"/>
    </row>
    <row r="8820" spans="1:1">
      <c r="A8820" s="330"/>
    </row>
    <row r="8821" spans="1:1">
      <c r="A8821" s="330"/>
    </row>
    <row r="8822" spans="1:1">
      <c r="A8822" s="330"/>
    </row>
    <row r="8823" spans="1:1">
      <c r="A8823" s="330"/>
    </row>
    <row r="8824" spans="1:1">
      <c r="A8824" s="330"/>
    </row>
    <row r="8825" spans="1:1">
      <c r="A8825" s="330"/>
    </row>
    <row r="8826" spans="1:1">
      <c r="A8826" s="330"/>
    </row>
    <row r="8827" spans="1:1">
      <c r="A8827" s="330"/>
    </row>
    <row r="8828" spans="1:1">
      <c r="A8828" s="330"/>
    </row>
    <row r="8829" spans="1:1">
      <c r="A8829" s="330"/>
    </row>
    <row r="8830" spans="1:1">
      <c r="A8830" s="330"/>
    </row>
    <row r="8831" spans="1:1">
      <c r="A8831" s="330"/>
    </row>
    <row r="8832" spans="1:1">
      <c r="A8832" s="330"/>
    </row>
    <row r="8833" spans="1:1">
      <c r="A8833" s="330"/>
    </row>
    <row r="8834" spans="1:1">
      <c r="A8834" s="330"/>
    </row>
    <row r="8835" spans="1:1">
      <c r="A8835" s="330"/>
    </row>
    <row r="8836" spans="1:1">
      <c r="A8836" s="330"/>
    </row>
    <row r="8837" spans="1:1">
      <c r="A8837" s="330"/>
    </row>
    <row r="8838" spans="1:1">
      <c r="A8838" s="330"/>
    </row>
    <row r="8839" spans="1:1">
      <c r="A8839" s="330"/>
    </row>
    <row r="8840" spans="1:1">
      <c r="A8840" s="330"/>
    </row>
    <row r="8841" spans="1:1">
      <c r="A8841" s="330"/>
    </row>
    <row r="8842" spans="1:1">
      <c r="A8842" s="330"/>
    </row>
    <row r="8843" spans="1:1">
      <c r="A8843" s="330"/>
    </row>
    <row r="8844" spans="1:1">
      <c r="A8844" s="330"/>
    </row>
    <row r="8845" spans="1:1">
      <c r="A8845" s="330"/>
    </row>
    <row r="8846" spans="1:1">
      <c r="A8846" s="330"/>
    </row>
    <row r="8847" spans="1:1">
      <c r="A8847" s="330"/>
    </row>
    <row r="8848" spans="1:1">
      <c r="A8848" s="330"/>
    </row>
    <row r="8849" spans="1:1">
      <c r="A8849" s="330"/>
    </row>
    <row r="8850" spans="1:1">
      <c r="A8850" s="330"/>
    </row>
    <row r="8851" spans="1:1">
      <c r="A8851" s="330"/>
    </row>
    <row r="8852" spans="1:1">
      <c r="A8852" s="330"/>
    </row>
    <row r="8853" spans="1:1">
      <c r="A8853" s="330"/>
    </row>
    <row r="8854" spans="1:1">
      <c r="A8854" s="330"/>
    </row>
    <row r="8855" spans="1:1">
      <c r="A8855" s="330"/>
    </row>
    <row r="8856" spans="1:1">
      <c r="A8856" s="330"/>
    </row>
    <row r="8857" spans="1:1">
      <c r="A8857" s="330"/>
    </row>
    <row r="8858" spans="1:1">
      <c r="A8858" s="330"/>
    </row>
    <row r="8859" spans="1:1">
      <c r="A8859" s="330"/>
    </row>
    <row r="8860" spans="1:1">
      <c r="A8860" s="330"/>
    </row>
    <row r="8861" spans="1:1">
      <c r="A8861" s="330"/>
    </row>
    <row r="8862" spans="1:1">
      <c r="A8862" s="330"/>
    </row>
    <row r="8863" spans="1:1">
      <c r="A8863" s="330"/>
    </row>
    <row r="8864" spans="1:1">
      <c r="A8864" s="330"/>
    </row>
    <row r="8865" spans="1:1">
      <c r="A8865" s="330"/>
    </row>
    <row r="8866" spans="1:1">
      <c r="A8866" s="330"/>
    </row>
    <row r="8867" spans="1:1">
      <c r="A8867" s="330"/>
    </row>
    <row r="8868" spans="1:1">
      <c r="A8868" s="330"/>
    </row>
    <row r="8869" spans="1:1">
      <c r="A8869" s="330"/>
    </row>
    <row r="8870" spans="1:1">
      <c r="A8870" s="330"/>
    </row>
    <row r="8871" spans="1:1">
      <c r="A8871" s="330"/>
    </row>
    <row r="8872" spans="1:1">
      <c r="A8872" s="330"/>
    </row>
    <row r="8873" spans="1:1">
      <c r="A8873" s="330"/>
    </row>
    <row r="8874" spans="1:1">
      <c r="A8874" s="330"/>
    </row>
    <row r="8875" spans="1:1">
      <c r="A8875" s="330"/>
    </row>
    <row r="8876" spans="1:1">
      <c r="A8876" s="330"/>
    </row>
    <row r="8877" spans="1:1">
      <c r="A8877" s="330"/>
    </row>
    <row r="8878" spans="1:1">
      <c r="A8878" s="330"/>
    </row>
    <row r="8879" spans="1:1">
      <c r="A8879" s="330"/>
    </row>
    <row r="8880" spans="1:1">
      <c r="A8880" s="330"/>
    </row>
    <row r="8881" spans="1:1">
      <c r="A8881" s="330"/>
    </row>
    <row r="8882" spans="1:1">
      <c r="A8882" s="330"/>
    </row>
    <row r="8883" spans="1:1">
      <c r="A8883" s="330"/>
    </row>
    <row r="8884" spans="1:1">
      <c r="A8884" s="330"/>
    </row>
    <row r="8885" spans="1:1">
      <c r="A8885" s="330"/>
    </row>
    <row r="8886" spans="1:1">
      <c r="A8886" s="330"/>
    </row>
    <row r="8887" spans="1:1">
      <c r="A8887" s="330"/>
    </row>
    <row r="8888" spans="1:1">
      <c r="A8888" s="330"/>
    </row>
    <row r="8889" spans="1:1">
      <c r="A8889" s="330"/>
    </row>
    <row r="8890" spans="1:1">
      <c r="A8890" s="330"/>
    </row>
    <row r="8891" spans="1:1">
      <c r="A8891" s="330"/>
    </row>
    <row r="8892" spans="1:1">
      <c r="A8892" s="330"/>
    </row>
    <row r="8893" spans="1:1">
      <c r="A8893" s="330"/>
    </row>
    <row r="8894" spans="1:1">
      <c r="A8894" s="330"/>
    </row>
    <row r="8895" spans="1:1">
      <c r="A8895" s="330"/>
    </row>
    <row r="8896" spans="1:1">
      <c r="A8896" s="330"/>
    </row>
    <row r="8897" spans="1:1">
      <c r="A8897" s="330"/>
    </row>
    <row r="8898" spans="1:1">
      <c r="A8898" s="330"/>
    </row>
    <row r="8899" spans="1:1">
      <c r="A8899" s="330"/>
    </row>
    <row r="8900" spans="1:1">
      <c r="A8900" s="330"/>
    </row>
    <row r="8901" spans="1:1">
      <c r="A8901" s="330"/>
    </row>
    <row r="8902" spans="1:1">
      <c r="A8902" s="330"/>
    </row>
    <row r="8903" spans="1:1">
      <c r="A8903" s="330"/>
    </row>
    <row r="8904" spans="1:1">
      <c r="A8904" s="330"/>
    </row>
    <row r="8905" spans="1:1">
      <c r="A8905" s="330"/>
    </row>
    <row r="8906" spans="1:1">
      <c r="A8906" s="330"/>
    </row>
    <row r="8907" spans="1:1">
      <c r="A8907" s="330"/>
    </row>
    <row r="8908" spans="1:1">
      <c r="A8908" s="330"/>
    </row>
    <row r="8909" spans="1:1">
      <c r="A8909" s="330"/>
    </row>
    <row r="8910" spans="1:1">
      <c r="A8910" s="330"/>
    </row>
    <row r="8911" spans="1:1">
      <c r="A8911" s="330"/>
    </row>
    <row r="8912" spans="1:1">
      <c r="A8912" s="330"/>
    </row>
    <row r="8913" spans="1:1">
      <c r="A8913" s="330"/>
    </row>
    <row r="8914" spans="1:1">
      <c r="A8914" s="330"/>
    </row>
    <row r="8915" spans="1:1">
      <c r="A8915" s="330"/>
    </row>
    <row r="8916" spans="1:1">
      <c r="A8916" s="330"/>
    </row>
    <row r="8917" spans="1:1">
      <c r="A8917" s="330"/>
    </row>
    <row r="8918" spans="1:1">
      <c r="A8918" s="330"/>
    </row>
    <row r="8919" spans="1:1">
      <c r="A8919" s="330"/>
    </row>
    <row r="8920" spans="1:1">
      <c r="A8920" s="330"/>
    </row>
    <row r="8921" spans="1:1">
      <c r="A8921" s="330"/>
    </row>
    <row r="8922" spans="1:1">
      <c r="A8922" s="330"/>
    </row>
    <row r="8923" spans="1:1">
      <c r="A8923" s="330"/>
    </row>
    <row r="8924" spans="1:1">
      <c r="A8924" s="330"/>
    </row>
    <row r="8925" spans="1:1">
      <c r="A8925" s="330"/>
    </row>
    <row r="8926" spans="1:1">
      <c r="A8926" s="330"/>
    </row>
    <row r="8927" spans="1:1">
      <c r="A8927" s="330"/>
    </row>
    <row r="8928" spans="1:1">
      <c r="A8928" s="330"/>
    </row>
    <row r="8929" spans="1:1">
      <c r="A8929" s="330"/>
    </row>
    <row r="8930" spans="1:1">
      <c r="A8930" s="330"/>
    </row>
    <row r="8931" spans="1:1">
      <c r="A8931" s="330"/>
    </row>
    <row r="8932" spans="1:1">
      <c r="A8932" s="330"/>
    </row>
    <row r="8933" spans="1:1">
      <c r="A8933" s="330"/>
    </row>
    <row r="8934" spans="1:1">
      <c r="A8934" s="330"/>
    </row>
    <row r="8935" spans="1:1">
      <c r="A8935" s="330"/>
    </row>
    <row r="8936" spans="1:1">
      <c r="A8936" s="330"/>
    </row>
    <row r="8937" spans="1:1">
      <c r="A8937" s="330"/>
    </row>
    <row r="8938" spans="1:1">
      <c r="A8938" s="330"/>
    </row>
    <row r="8939" spans="1:1">
      <c r="A8939" s="330"/>
    </row>
    <row r="8940" spans="1:1">
      <c r="A8940" s="330"/>
    </row>
    <row r="8941" spans="1:1">
      <c r="A8941" s="330"/>
    </row>
    <row r="8942" spans="1:1">
      <c r="A8942" s="330"/>
    </row>
    <row r="8943" spans="1:1">
      <c r="A8943" s="330"/>
    </row>
    <row r="8944" spans="1:1">
      <c r="A8944" s="330"/>
    </row>
    <row r="8945" spans="1:1">
      <c r="A8945" s="330"/>
    </row>
    <row r="8946" spans="1:1">
      <c r="A8946" s="330"/>
    </row>
    <row r="8947" spans="1:1">
      <c r="A8947" s="330"/>
    </row>
    <row r="8948" spans="1:1">
      <c r="A8948" s="330"/>
    </row>
    <row r="8949" spans="1:1">
      <c r="A8949" s="330"/>
    </row>
    <row r="8950" spans="1:1">
      <c r="A8950" s="330"/>
    </row>
    <row r="8951" spans="1:1">
      <c r="A8951" s="330"/>
    </row>
    <row r="8952" spans="1:1">
      <c r="A8952" s="330"/>
    </row>
    <row r="8953" spans="1:1">
      <c r="A8953" s="330"/>
    </row>
    <row r="8954" spans="1:1">
      <c r="A8954" s="330"/>
    </row>
    <row r="8955" spans="1:1">
      <c r="A8955" s="330"/>
    </row>
    <row r="8956" spans="1:1">
      <c r="A8956" s="330"/>
    </row>
    <row r="8957" spans="1:1">
      <c r="A8957" s="330"/>
    </row>
    <row r="8958" spans="1:1">
      <c r="A8958" s="330"/>
    </row>
    <row r="8959" spans="1:1">
      <c r="A8959" s="330"/>
    </row>
    <row r="8960" spans="1:1">
      <c r="A8960" s="330"/>
    </row>
    <row r="8961" spans="1:1">
      <c r="A8961" s="330"/>
    </row>
    <row r="8962" spans="1:1">
      <c r="A8962" s="330"/>
    </row>
    <row r="8963" spans="1:1">
      <c r="A8963" s="330"/>
    </row>
    <row r="8964" spans="1:1">
      <c r="A8964" s="330"/>
    </row>
    <row r="8965" spans="1:1">
      <c r="A8965" s="330"/>
    </row>
    <row r="8966" spans="1:1">
      <c r="A8966" s="330"/>
    </row>
    <row r="8967" spans="1:1">
      <c r="A8967" s="330"/>
    </row>
    <row r="8968" spans="1:1">
      <c r="A8968" s="330"/>
    </row>
    <row r="8969" spans="1:1">
      <c r="A8969" s="330"/>
    </row>
    <row r="8970" spans="1:1">
      <c r="A8970" s="330"/>
    </row>
    <row r="8971" spans="1:1">
      <c r="A8971" s="330"/>
    </row>
    <row r="8972" spans="1:1">
      <c r="A8972" s="330"/>
    </row>
    <row r="8973" spans="1:1">
      <c r="A8973" s="330"/>
    </row>
    <row r="8974" spans="1:1">
      <c r="A8974" s="330"/>
    </row>
    <row r="8975" spans="1:1">
      <c r="A8975" s="330"/>
    </row>
    <row r="8976" spans="1:1">
      <c r="A8976" s="330"/>
    </row>
    <row r="8977" spans="1:1">
      <c r="A8977" s="330"/>
    </row>
    <row r="8978" spans="1:1">
      <c r="A8978" s="330"/>
    </row>
    <row r="8979" spans="1:1">
      <c r="A8979" s="330"/>
    </row>
    <row r="8980" spans="1:1">
      <c r="A8980" s="330"/>
    </row>
    <row r="8981" spans="1:1">
      <c r="A8981" s="330"/>
    </row>
    <row r="8982" spans="1:1">
      <c r="A8982" s="330"/>
    </row>
    <row r="8983" spans="1:1">
      <c r="A8983" s="330"/>
    </row>
    <row r="8984" spans="1:1">
      <c r="A8984" s="330"/>
    </row>
    <row r="8985" spans="1:1">
      <c r="A8985" s="330"/>
    </row>
    <row r="8986" spans="1:1">
      <c r="A8986" s="330"/>
    </row>
    <row r="8987" spans="1:1">
      <c r="A8987" s="330"/>
    </row>
    <row r="8988" spans="1:1">
      <c r="A8988" s="330"/>
    </row>
    <row r="8989" spans="1:1">
      <c r="A8989" s="330"/>
    </row>
    <row r="8990" spans="1:1">
      <c r="A8990" s="330"/>
    </row>
    <row r="8991" spans="1:1">
      <c r="A8991" s="330"/>
    </row>
    <row r="8992" spans="1:1">
      <c r="A8992" s="330"/>
    </row>
    <row r="8993" spans="1:1">
      <c r="A8993" s="330"/>
    </row>
    <row r="8994" spans="1:1">
      <c r="A8994" s="330"/>
    </row>
    <row r="8995" spans="1:1">
      <c r="A8995" s="330"/>
    </row>
    <row r="8996" spans="1:1">
      <c r="A8996" s="330"/>
    </row>
    <row r="8997" spans="1:1">
      <c r="A8997" s="330"/>
    </row>
    <row r="8998" spans="1:1">
      <c r="A8998" s="330"/>
    </row>
    <row r="8999" spans="1:1">
      <c r="A8999" s="330"/>
    </row>
    <row r="9000" spans="1:1">
      <c r="A9000" s="330"/>
    </row>
    <row r="9001" spans="1:1">
      <c r="A9001" s="330"/>
    </row>
    <row r="9002" spans="1:1">
      <c r="A9002" s="330"/>
    </row>
    <row r="9003" spans="1:1">
      <c r="A9003" s="330"/>
    </row>
    <row r="9004" spans="1:1">
      <c r="A9004" s="330"/>
    </row>
    <row r="9005" spans="1:1">
      <c r="A9005" s="330"/>
    </row>
    <row r="9006" spans="1:1">
      <c r="A9006" s="330"/>
    </row>
    <row r="9007" spans="1:1">
      <c r="A9007" s="330"/>
    </row>
    <row r="9008" spans="1:1">
      <c r="A9008" s="330"/>
    </row>
    <row r="9009" spans="1:1">
      <c r="A9009" s="330"/>
    </row>
    <row r="9010" spans="1:1">
      <c r="A9010" s="330"/>
    </row>
    <row r="9011" spans="1:1">
      <c r="A9011" s="330"/>
    </row>
    <row r="9012" spans="1:1">
      <c r="A9012" s="330"/>
    </row>
    <row r="9013" spans="1:1">
      <c r="A9013" s="330"/>
    </row>
    <row r="9014" spans="1:1">
      <c r="A9014" s="330"/>
    </row>
    <row r="9015" spans="1:1">
      <c r="A9015" s="330"/>
    </row>
    <row r="9016" spans="1:1">
      <c r="A9016" s="330"/>
    </row>
    <row r="9017" spans="1:1">
      <c r="A9017" s="330"/>
    </row>
    <row r="9018" spans="1:1">
      <c r="A9018" s="330"/>
    </row>
    <row r="9019" spans="1:1">
      <c r="A9019" s="330"/>
    </row>
    <row r="9020" spans="1:1">
      <c r="A9020" s="330"/>
    </row>
    <row r="9021" spans="1:1">
      <c r="A9021" s="330"/>
    </row>
    <row r="9022" spans="1:1">
      <c r="A9022" s="330"/>
    </row>
    <row r="9023" spans="1:1">
      <c r="A9023" s="330"/>
    </row>
    <row r="9024" spans="1:1">
      <c r="A9024" s="330"/>
    </row>
    <row r="9025" spans="1:1">
      <c r="A9025" s="330"/>
    </row>
    <row r="9026" spans="1:1">
      <c r="A9026" s="330"/>
    </row>
    <row r="9027" spans="1:1">
      <c r="A9027" s="330"/>
    </row>
    <row r="9028" spans="1:1">
      <c r="A9028" s="330"/>
    </row>
    <row r="9029" spans="1:1">
      <c r="A9029" s="330"/>
    </row>
    <row r="9030" spans="1:1">
      <c r="A9030" s="330"/>
    </row>
    <row r="9031" spans="1:1">
      <c r="A9031" s="330"/>
    </row>
    <row r="9032" spans="1:1">
      <c r="A9032" s="330"/>
    </row>
    <row r="9033" spans="1:1">
      <c r="A9033" s="330"/>
    </row>
    <row r="9034" spans="1:1">
      <c r="A9034" s="330"/>
    </row>
    <row r="9035" spans="1:1">
      <c r="A9035" s="330"/>
    </row>
    <row r="9036" spans="1:1">
      <c r="A9036" s="330"/>
    </row>
    <row r="9037" spans="1:1">
      <c r="A9037" s="330"/>
    </row>
    <row r="9038" spans="1:1">
      <c r="A9038" s="330"/>
    </row>
    <row r="9039" spans="1:1">
      <c r="A9039" s="330"/>
    </row>
    <row r="9040" spans="1:1">
      <c r="A9040" s="330"/>
    </row>
    <row r="9041" spans="1:1">
      <c r="A9041" s="330"/>
    </row>
    <row r="9042" spans="1:1">
      <c r="A9042" s="330"/>
    </row>
    <row r="9043" spans="1:1">
      <c r="A9043" s="330"/>
    </row>
    <row r="9044" spans="1:1">
      <c r="A9044" s="330"/>
    </row>
    <row r="9045" spans="1:1">
      <c r="A9045" s="330"/>
    </row>
    <row r="9046" spans="1:1">
      <c r="A9046" s="330"/>
    </row>
    <row r="9047" spans="1:1">
      <c r="A9047" s="330"/>
    </row>
    <row r="9048" spans="1:1">
      <c r="A9048" s="330"/>
    </row>
    <row r="9049" spans="1:1">
      <c r="A9049" s="330"/>
    </row>
    <row r="9050" spans="1:1">
      <c r="A9050" s="330"/>
    </row>
    <row r="9051" spans="1:1">
      <c r="A9051" s="330"/>
    </row>
    <row r="9052" spans="1:1">
      <c r="A9052" s="330"/>
    </row>
    <row r="9053" spans="1:1">
      <c r="A9053" s="330"/>
    </row>
    <row r="9054" spans="1:1">
      <c r="A9054" s="330"/>
    </row>
    <row r="9055" spans="1:1">
      <c r="A9055" s="330"/>
    </row>
    <row r="9056" spans="1:1">
      <c r="A9056" s="330"/>
    </row>
    <row r="9057" spans="1:1">
      <c r="A9057" s="330"/>
    </row>
    <row r="9058" spans="1:1">
      <c r="A9058" s="330"/>
    </row>
    <row r="9059" spans="1:1">
      <c r="A9059" s="330"/>
    </row>
    <row r="9060" spans="1:1">
      <c r="A9060" s="330"/>
    </row>
    <row r="9061" spans="1:1">
      <c r="A9061" s="330"/>
    </row>
    <row r="9062" spans="1:1">
      <c r="A9062" s="330"/>
    </row>
    <row r="9063" spans="1:1">
      <c r="A9063" s="330"/>
    </row>
    <row r="9064" spans="1:1">
      <c r="A9064" s="330"/>
    </row>
    <row r="9065" spans="1:1">
      <c r="A9065" s="330"/>
    </row>
    <row r="9066" spans="1:1">
      <c r="A9066" s="330"/>
    </row>
    <row r="9067" spans="1:1">
      <c r="A9067" s="330"/>
    </row>
    <row r="9068" spans="1:1">
      <c r="A9068" s="330"/>
    </row>
    <row r="9069" spans="1:1">
      <c r="A9069" s="330"/>
    </row>
    <row r="9070" spans="1:1">
      <c r="A9070" s="330"/>
    </row>
    <row r="9071" spans="1:1">
      <c r="A9071" s="330"/>
    </row>
    <row r="9072" spans="1:1">
      <c r="A9072" s="330"/>
    </row>
    <row r="9073" spans="1:1">
      <c r="A9073" s="330"/>
    </row>
    <row r="9074" spans="1:1">
      <c r="A9074" s="330"/>
    </row>
    <row r="9075" spans="1:1">
      <c r="A9075" s="330"/>
    </row>
    <row r="9076" spans="1:1">
      <c r="A9076" s="330"/>
    </row>
    <row r="9077" spans="1:1">
      <c r="A9077" s="330"/>
    </row>
    <row r="9078" spans="1:1">
      <c r="A9078" s="330"/>
    </row>
    <row r="9079" spans="1:1">
      <c r="A9079" s="330"/>
    </row>
    <row r="9080" spans="1:1">
      <c r="A9080" s="330"/>
    </row>
    <row r="9081" spans="1:1">
      <c r="A9081" s="330"/>
    </row>
    <row r="9082" spans="1:1">
      <c r="A9082" s="330"/>
    </row>
    <row r="9083" spans="1:1">
      <c r="A9083" s="330"/>
    </row>
    <row r="9084" spans="1:1">
      <c r="A9084" s="330"/>
    </row>
    <row r="9085" spans="1:1">
      <c r="A9085" s="330"/>
    </row>
    <row r="9086" spans="1:1">
      <c r="A9086" s="330"/>
    </row>
    <row r="9087" spans="1:1">
      <c r="A9087" s="330"/>
    </row>
    <row r="9088" spans="1:1">
      <c r="A9088" s="330"/>
    </row>
    <row r="9089" spans="1:1">
      <c r="A9089" s="330"/>
    </row>
    <row r="9090" spans="1:1">
      <c r="A9090" s="330"/>
    </row>
    <row r="9091" spans="1:1">
      <c r="A9091" s="330"/>
    </row>
    <row r="9092" spans="1:1">
      <c r="A9092" s="330"/>
    </row>
    <row r="9093" spans="1:1">
      <c r="A9093" s="330"/>
    </row>
    <row r="9094" spans="1:1">
      <c r="A9094" s="330"/>
    </row>
    <row r="9095" spans="1:1">
      <c r="A9095" s="330"/>
    </row>
    <row r="9096" spans="1:1">
      <c r="A9096" s="330"/>
    </row>
    <row r="9097" spans="1:1">
      <c r="A9097" s="330"/>
    </row>
    <row r="9098" spans="1:1">
      <c r="A9098" s="330"/>
    </row>
    <row r="9099" spans="1:1">
      <c r="A9099" s="330"/>
    </row>
    <row r="9100" spans="1:1">
      <c r="A9100" s="330"/>
    </row>
    <row r="9101" spans="1:1">
      <c r="A9101" s="330"/>
    </row>
    <row r="9102" spans="1:1">
      <c r="A9102" s="330"/>
    </row>
    <row r="9103" spans="1:1">
      <c r="A9103" s="330"/>
    </row>
    <row r="9104" spans="1:1">
      <c r="A9104" s="330"/>
    </row>
    <row r="9105" spans="1:1">
      <c r="A9105" s="330"/>
    </row>
    <row r="9106" spans="1:1">
      <c r="A9106" s="330"/>
    </row>
    <row r="9107" spans="1:1">
      <c r="A9107" s="330"/>
    </row>
    <row r="9108" spans="1:1">
      <c r="A9108" s="330"/>
    </row>
    <row r="9109" spans="1:1">
      <c r="A9109" s="330"/>
    </row>
    <row r="9110" spans="1:1">
      <c r="A9110" s="330"/>
    </row>
    <row r="9111" spans="1:1">
      <c r="A9111" s="330"/>
    </row>
    <row r="9112" spans="1:1">
      <c r="A9112" s="330"/>
    </row>
    <row r="9113" spans="1:1">
      <c r="A9113" s="330"/>
    </row>
    <row r="9114" spans="1:1">
      <c r="A9114" s="330"/>
    </row>
    <row r="9115" spans="1:1">
      <c r="A9115" s="330"/>
    </row>
    <row r="9116" spans="1:1">
      <c r="A9116" s="330"/>
    </row>
    <row r="9117" spans="1:1">
      <c r="A9117" s="330"/>
    </row>
    <row r="9118" spans="1:1">
      <c r="A9118" s="330"/>
    </row>
    <row r="9119" spans="1:1">
      <c r="A9119" s="330"/>
    </row>
    <row r="9120" spans="1:1">
      <c r="A9120" s="330"/>
    </row>
    <row r="9121" spans="1:1">
      <c r="A9121" s="330"/>
    </row>
    <row r="9122" spans="1:1">
      <c r="A9122" s="330"/>
    </row>
    <row r="9123" spans="1:1">
      <c r="A9123" s="330"/>
    </row>
    <row r="9124" spans="1:1">
      <c r="A9124" s="330"/>
    </row>
    <row r="9125" spans="1:1">
      <c r="A9125" s="330"/>
    </row>
    <row r="9126" spans="1:1">
      <c r="A9126" s="330"/>
    </row>
    <row r="9127" spans="1:1">
      <c r="A9127" s="330"/>
    </row>
    <row r="9128" spans="1:1">
      <c r="A9128" s="330"/>
    </row>
    <row r="9129" spans="1:1">
      <c r="A9129" s="330"/>
    </row>
    <row r="9130" spans="1:1">
      <c r="A9130" s="330"/>
    </row>
    <row r="9131" spans="1:1">
      <c r="A9131" s="330"/>
    </row>
    <row r="9132" spans="1:1">
      <c r="A9132" s="330"/>
    </row>
    <row r="9133" spans="1:1">
      <c r="A9133" s="330"/>
    </row>
    <row r="9134" spans="1:1">
      <c r="A9134" s="330"/>
    </row>
    <row r="9135" spans="1:1">
      <c r="A9135" s="330"/>
    </row>
    <row r="9136" spans="1:1">
      <c r="A9136" s="330"/>
    </row>
    <row r="9137" spans="1:1">
      <c r="A9137" s="330"/>
    </row>
    <row r="9138" spans="1:1">
      <c r="A9138" s="330"/>
    </row>
    <row r="9139" spans="1:1">
      <c r="A9139" s="330"/>
    </row>
    <row r="9140" spans="1:1">
      <c r="A9140" s="330"/>
    </row>
    <row r="9141" spans="1:1">
      <c r="A9141" s="330"/>
    </row>
    <row r="9142" spans="1:1">
      <c r="A9142" s="330"/>
    </row>
    <row r="9143" spans="1:1">
      <c r="A9143" s="330"/>
    </row>
    <row r="9144" spans="1:1">
      <c r="A9144" s="330"/>
    </row>
    <row r="9145" spans="1:1">
      <c r="A9145" s="330"/>
    </row>
    <row r="9146" spans="1:1">
      <c r="A9146" s="330"/>
    </row>
    <row r="9147" spans="1:1">
      <c r="A9147" s="330"/>
    </row>
    <row r="9148" spans="1:1">
      <c r="A9148" s="330"/>
    </row>
    <row r="9149" spans="1:1">
      <c r="A9149" s="330"/>
    </row>
    <row r="9150" spans="1:1">
      <c r="A9150" s="330"/>
    </row>
    <row r="9151" spans="1:1">
      <c r="A9151" s="330"/>
    </row>
    <row r="9152" spans="1:1">
      <c r="A9152" s="330"/>
    </row>
    <row r="9153" spans="1:1">
      <c r="A9153" s="330"/>
    </row>
    <row r="9154" spans="1:1">
      <c r="A9154" s="330"/>
    </row>
    <row r="9155" spans="1:1">
      <c r="A9155" s="330"/>
    </row>
    <row r="9156" spans="1:1">
      <c r="A9156" s="330"/>
    </row>
    <row r="9157" spans="1:1">
      <c r="A9157" s="330"/>
    </row>
    <row r="9158" spans="1:1">
      <c r="A9158" s="330"/>
    </row>
    <row r="9159" spans="1:1">
      <c r="A9159" s="330"/>
    </row>
    <row r="9160" spans="1:1">
      <c r="A9160" s="330"/>
    </row>
    <row r="9161" spans="1:1">
      <c r="A9161" s="330"/>
    </row>
    <row r="9162" spans="1:1">
      <c r="A9162" s="330"/>
    </row>
    <row r="9163" spans="1:1">
      <c r="A9163" s="330"/>
    </row>
    <row r="9164" spans="1:1">
      <c r="A9164" s="330"/>
    </row>
    <row r="9165" spans="1:1">
      <c r="A9165" s="330"/>
    </row>
    <row r="9166" spans="1:1">
      <c r="A9166" s="330"/>
    </row>
    <row r="9167" spans="1:1">
      <c r="A9167" s="330"/>
    </row>
    <row r="9168" spans="1:1">
      <c r="A9168" s="330"/>
    </row>
    <row r="9169" spans="1:1">
      <c r="A9169" s="330"/>
    </row>
    <row r="9170" spans="1:1">
      <c r="A9170" s="330"/>
    </row>
    <row r="9171" spans="1:1">
      <c r="A9171" s="330"/>
    </row>
    <row r="9172" spans="1:1">
      <c r="A9172" s="330"/>
    </row>
    <row r="9173" spans="1:1">
      <c r="A9173" s="330"/>
    </row>
    <row r="9174" spans="1:1">
      <c r="A9174" s="330"/>
    </row>
    <row r="9175" spans="1:1">
      <c r="A9175" s="330"/>
    </row>
    <row r="9176" spans="1:1">
      <c r="A9176" s="330"/>
    </row>
    <row r="9177" spans="1:1">
      <c r="A9177" s="330"/>
    </row>
    <row r="9178" spans="1:1">
      <c r="A9178" s="330"/>
    </row>
    <row r="9179" spans="1:1">
      <c r="A9179" s="330"/>
    </row>
    <row r="9180" spans="1:1">
      <c r="A9180" s="330"/>
    </row>
    <row r="9181" spans="1:1">
      <c r="A9181" s="330"/>
    </row>
    <row r="9182" spans="1:1">
      <c r="A9182" s="330"/>
    </row>
    <row r="9183" spans="1:1">
      <c r="A9183" s="330"/>
    </row>
    <row r="9184" spans="1:1">
      <c r="A9184" s="330"/>
    </row>
    <row r="9185" spans="1:1">
      <c r="A9185" s="330"/>
    </row>
    <row r="9186" spans="1:1">
      <c r="A9186" s="330"/>
    </row>
    <row r="9187" spans="1:1">
      <c r="A9187" s="330"/>
    </row>
    <row r="9188" spans="1:1">
      <c r="A9188" s="330"/>
    </row>
    <row r="9189" spans="1:1">
      <c r="A9189" s="330"/>
    </row>
    <row r="9190" spans="1:1">
      <c r="A9190" s="330"/>
    </row>
    <row r="9191" spans="1:1">
      <c r="A9191" s="330"/>
    </row>
    <row r="9192" spans="1:1">
      <c r="A9192" s="330"/>
    </row>
    <row r="9193" spans="1:1">
      <c r="A9193" s="330"/>
    </row>
    <row r="9194" spans="1:1">
      <c r="A9194" s="330"/>
    </row>
    <row r="9195" spans="1:1">
      <c r="A9195" s="330"/>
    </row>
    <row r="9196" spans="1:1">
      <c r="A9196" s="330"/>
    </row>
    <row r="9197" spans="1:1">
      <c r="A9197" s="330"/>
    </row>
    <row r="9198" spans="1:1">
      <c r="A9198" s="330"/>
    </row>
    <row r="9199" spans="1:1">
      <c r="A9199" s="330"/>
    </row>
    <row r="9200" spans="1:1">
      <c r="A9200" s="330"/>
    </row>
    <row r="9201" spans="1:1">
      <c r="A9201" s="330"/>
    </row>
    <row r="9202" spans="1:1">
      <c r="A9202" s="330"/>
    </row>
    <row r="9203" spans="1:1">
      <c r="A9203" s="330"/>
    </row>
    <row r="9204" spans="1:1">
      <c r="A9204" s="330"/>
    </row>
    <row r="9205" spans="1:1">
      <c r="A9205" s="330"/>
    </row>
    <row r="9206" spans="1:1">
      <c r="A9206" s="330"/>
    </row>
    <row r="9207" spans="1:1">
      <c r="A9207" s="330"/>
    </row>
    <row r="9208" spans="1:1">
      <c r="A9208" s="330"/>
    </row>
    <row r="9209" spans="1:1">
      <c r="A9209" s="330"/>
    </row>
    <row r="9210" spans="1:1">
      <c r="A9210" s="330"/>
    </row>
    <row r="9211" spans="1:1">
      <c r="A9211" s="330"/>
    </row>
    <row r="9212" spans="1:1">
      <c r="A9212" s="330"/>
    </row>
    <row r="9213" spans="1:1">
      <c r="A9213" s="330"/>
    </row>
    <row r="9214" spans="1:1">
      <c r="A9214" s="330"/>
    </row>
    <row r="9215" spans="1:1">
      <c r="A9215" s="330"/>
    </row>
    <row r="9216" spans="1:1">
      <c r="A9216" s="330"/>
    </row>
    <row r="9217" spans="1:1">
      <c r="A9217" s="330"/>
    </row>
    <row r="9218" spans="1:1">
      <c r="A9218" s="330"/>
    </row>
    <row r="9219" spans="1:1">
      <c r="A9219" s="330"/>
    </row>
    <row r="9220" spans="1:1">
      <c r="A9220" s="330"/>
    </row>
    <row r="9221" spans="1:1">
      <c r="A9221" s="330"/>
    </row>
    <row r="9222" spans="1:1">
      <c r="A9222" s="330"/>
    </row>
    <row r="9223" spans="1:1">
      <c r="A9223" s="330"/>
    </row>
    <row r="9224" spans="1:1">
      <c r="A9224" s="330"/>
    </row>
    <row r="9225" spans="1:1">
      <c r="A9225" s="330"/>
    </row>
    <row r="9226" spans="1:1">
      <c r="A9226" s="330"/>
    </row>
    <row r="9227" spans="1:1">
      <c r="A9227" s="330"/>
    </row>
    <row r="9228" spans="1:1">
      <c r="A9228" s="330"/>
    </row>
    <row r="9229" spans="1:1">
      <c r="A9229" s="330"/>
    </row>
    <row r="9230" spans="1:1">
      <c r="A9230" s="330"/>
    </row>
    <row r="9231" spans="1:1">
      <c r="A9231" s="330"/>
    </row>
    <row r="9232" spans="1:1">
      <c r="A9232" s="330"/>
    </row>
    <row r="9233" spans="1:1">
      <c r="A9233" s="330"/>
    </row>
    <row r="9234" spans="1:1">
      <c r="A9234" s="330"/>
    </row>
    <row r="9235" spans="1:1">
      <c r="A9235" s="330"/>
    </row>
    <row r="9236" spans="1:1">
      <c r="A9236" s="330"/>
    </row>
    <row r="9237" spans="1:1">
      <c r="A9237" s="330"/>
    </row>
    <row r="9238" spans="1:1">
      <c r="A9238" s="330"/>
    </row>
    <row r="9239" spans="1:1">
      <c r="A9239" s="330"/>
    </row>
    <row r="9240" spans="1:1">
      <c r="A9240" s="330"/>
    </row>
    <row r="9241" spans="1:1">
      <c r="A9241" s="330"/>
    </row>
    <row r="9242" spans="1:1">
      <c r="A9242" s="330"/>
    </row>
    <row r="9243" spans="1:1">
      <c r="A9243" s="330"/>
    </row>
    <row r="9244" spans="1:1">
      <c r="A9244" s="330"/>
    </row>
    <row r="9245" spans="1:1">
      <c r="A9245" s="330"/>
    </row>
    <row r="9246" spans="1:1">
      <c r="A9246" s="330"/>
    </row>
    <row r="9247" spans="1:1">
      <c r="A9247" s="330"/>
    </row>
    <row r="9248" spans="1:1">
      <c r="A9248" s="330"/>
    </row>
    <row r="9249" spans="1:1">
      <c r="A9249" s="330"/>
    </row>
    <row r="9250" spans="1:1">
      <c r="A9250" s="330"/>
    </row>
    <row r="9251" spans="1:1">
      <c r="A9251" s="330"/>
    </row>
    <row r="9252" spans="1:1">
      <c r="A9252" s="330"/>
    </row>
    <row r="9253" spans="1:1">
      <c r="A9253" s="330"/>
    </row>
    <row r="9254" spans="1:1">
      <c r="A9254" s="330"/>
    </row>
    <row r="9255" spans="1:1">
      <c r="A9255" s="330"/>
    </row>
    <row r="9256" spans="1:1">
      <c r="A9256" s="330"/>
    </row>
    <row r="9257" spans="1:1">
      <c r="A9257" s="330"/>
    </row>
    <row r="9258" spans="1:1">
      <c r="A9258" s="330"/>
    </row>
    <row r="9259" spans="1:1">
      <c r="A9259" s="330"/>
    </row>
    <row r="9260" spans="1:1">
      <c r="A9260" s="330"/>
    </row>
    <row r="9261" spans="1:1">
      <c r="A9261" s="330"/>
    </row>
    <row r="9262" spans="1:1">
      <c r="A9262" s="330"/>
    </row>
    <row r="9263" spans="1:1">
      <c r="A9263" s="330"/>
    </row>
    <row r="9264" spans="1:1">
      <c r="A9264" s="330"/>
    </row>
    <row r="9265" spans="1:1">
      <c r="A9265" s="330"/>
    </row>
    <row r="9266" spans="1:1">
      <c r="A9266" s="330"/>
    </row>
    <row r="9267" spans="1:1">
      <c r="A9267" s="330"/>
    </row>
    <row r="9268" spans="1:1">
      <c r="A9268" s="330"/>
    </row>
    <row r="9269" spans="1:1">
      <c r="A9269" s="330"/>
    </row>
    <row r="9270" spans="1:1">
      <c r="A9270" s="330"/>
    </row>
    <row r="9271" spans="1:1">
      <c r="A9271" s="330"/>
    </row>
    <row r="9272" spans="1:1">
      <c r="A9272" s="330"/>
    </row>
    <row r="9273" spans="1:1">
      <c r="A9273" s="330"/>
    </row>
    <row r="9274" spans="1:1">
      <c r="A9274" s="330"/>
    </row>
    <row r="9275" spans="1:1">
      <c r="A9275" s="330"/>
    </row>
    <row r="9276" spans="1:1">
      <c r="A9276" s="330"/>
    </row>
    <row r="9277" spans="1:1">
      <c r="A9277" s="330"/>
    </row>
    <row r="9278" spans="1:1">
      <c r="A9278" s="330"/>
    </row>
    <row r="9279" spans="1:1">
      <c r="A9279" s="330"/>
    </row>
    <row r="9280" spans="1:1">
      <c r="A9280" s="330"/>
    </row>
    <row r="9281" spans="1:1">
      <c r="A9281" s="330"/>
    </row>
    <row r="9282" spans="1:1">
      <c r="A9282" s="330"/>
    </row>
    <row r="9283" spans="1:1">
      <c r="A9283" s="330"/>
    </row>
    <row r="9284" spans="1:1">
      <c r="A9284" s="330"/>
    </row>
    <row r="9285" spans="1:1">
      <c r="A9285" s="330"/>
    </row>
    <row r="9286" spans="1:1">
      <c r="A9286" s="330"/>
    </row>
    <row r="9287" spans="1:1">
      <c r="A9287" s="330"/>
    </row>
    <row r="9288" spans="1:1">
      <c r="A9288" s="330"/>
    </row>
    <row r="9289" spans="1:1">
      <c r="A9289" s="330"/>
    </row>
    <row r="9290" spans="1:1">
      <c r="A9290" s="330"/>
    </row>
    <row r="9291" spans="1:1">
      <c r="A9291" s="330"/>
    </row>
    <row r="9292" spans="1:1">
      <c r="A9292" s="330"/>
    </row>
    <row r="9293" spans="1:1">
      <c r="A9293" s="330"/>
    </row>
    <row r="9294" spans="1:1">
      <c r="A9294" s="330"/>
    </row>
    <row r="9295" spans="1:1">
      <c r="A9295" s="330"/>
    </row>
    <row r="9296" spans="1:1">
      <c r="A9296" s="330"/>
    </row>
    <row r="9297" spans="1:1">
      <c r="A9297" s="330"/>
    </row>
    <row r="9298" spans="1:1">
      <c r="A9298" s="330"/>
    </row>
    <row r="9299" spans="1:1">
      <c r="A9299" s="330"/>
    </row>
    <row r="9300" spans="1:1">
      <c r="A9300" s="330"/>
    </row>
    <row r="9301" spans="1:1">
      <c r="A9301" s="330"/>
    </row>
    <row r="9302" spans="1:1">
      <c r="A9302" s="330"/>
    </row>
    <row r="9303" spans="1:1">
      <c r="A9303" s="330"/>
    </row>
    <row r="9304" spans="1:1">
      <c r="A9304" s="330"/>
    </row>
    <row r="9305" spans="1:1">
      <c r="A9305" s="330"/>
    </row>
    <row r="9306" spans="1:1">
      <c r="A9306" s="330"/>
    </row>
    <row r="9307" spans="1:1">
      <c r="A9307" s="330"/>
    </row>
    <row r="9308" spans="1:1">
      <c r="A9308" s="330"/>
    </row>
    <row r="9309" spans="1:1">
      <c r="A9309" s="330"/>
    </row>
    <row r="9310" spans="1:1">
      <c r="A9310" s="330"/>
    </row>
    <row r="9311" spans="1:1">
      <c r="A9311" s="330"/>
    </row>
    <row r="9312" spans="1:1">
      <c r="A9312" s="330"/>
    </row>
    <row r="9313" spans="1:1">
      <c r="A9313" s="330"/>
    </row>
    <row r="9314" spans="1:1">
      <c r="A9314" s="330"/>
    </row>
    <row r="9315" spans="1:1">
      <c r="A9315" s="330"/>
    </row>
    <row r="9316" spans="1:1">
      <c r="A9316" s="330"/>
    </row>
    <row r="9317" spans="1:1">
      <c r="A9317" s="330"/>
    </row>
    <row r="9318" spans="1:1">
      <c r="A9318" s="330"/>
    </row>
    <row r="9319" spans="1:1">
      <c r="A9319" s="330"/>
    </row>
    <row r="9320" spans="1:1">
      <c r="A9320" s="330"/>
    </row>
    <row r="9321" spans="1:1">
      <c r="A9321" s="330"/>
    </row>
    <row r="9322" spans="1:1">
      <c r="A9322" s="330"/>
    </row>
    <row r="9323" spans="1:1">
      <c r="A9323" s="330"/>
    </row>
    <row r="9324" spans="1:1">
      <c r="A9324" s="330"/>
    </row>
    <row r="9325" spans="1:1">
      <c r="A9325" s="330"/>
    </row>
    <row r="9326" spans="1:1">
      <c r="A9326" s="330"/>
    </row>
    <row r="9327" spans="1:1">
      <c r="A9327" s="330"/>
    </row>
    <row r="9328" spans="1:1">
      <c r="A9328" s="330"/>
    </row>
    <row r="9329" spans="1:1">
      <c r="A9329" s="330"/>
    </row>
    <row r="9330" spans="1:1">
      <c r="A9330" s="330"/>
    </row>
    <row r="9331" spans="1:1">
      <c r="A9331" s="330"/>
    </row>
    <row r="9332" spans="1:1">
      <c r="A9332" s="330"/>
    </row>
    <row r="9333" spans="1:1">
      <c r="A9333" s="330"/>
    </row>
    <row r="9334" spans="1:1">
      <c r="A9334" s="330"/>
    </row>
    <row r="9335" spans="1:1">
      <c r="A9335" s="330"/>
    </row>
    <row r="9336" spans="1:1">
      <c r="A9336" s="330"/>
    </row>
    <row r="9337" spans="1:1">
      <c r="A9337" s="330"/>
    </row>
    <row r="9338" spans="1:1">
      <c r="A9338" s="330"/>
    </row>
    <row r="9339" spans="1:1">
      <c r="A9339" s="330"/>
    </row>
    <row r="9340" spans="1:1">
      <c r="A9340" s="330"/>
    </row>
    <row r="9341" spans="1:1">
      <c r="A9341" s="330"/>
    </row>
    <row r="9342" spans="1:1">
      <c r="A9342" s="330"/>
    </row>
    <row r="9343" spans="1:1">
      <c r="A9343" s="330"/>
    </row>
    <row r="9344" spans="1:1">
      <c r="A9344" s="330"/>
    </row>
    <row r="9345" spans="1:1">
      <c r="A9345" s="330"/>
    </row>
    <row r="9346" spans="1:1">
      <c r="A9346" s="330"/>
    </row>
    <row r="9347" spans="1:1">
      <c r="A9347" s="330"/>
    </row>
    <row r="9348" spans="1:1">
      <c r="A9348" s="330"/>
    </row>
    <row r="9349" spans="1:1">
      <c r="A9349" s="330"/>
    </row>
    <row r="9350" spans="1:1">
      <c r="A9350" s="330"/>
    </row>
    <row r="9351" spans="1:1">
      <c r="A9351" s="330"/>
    </row>
    <row r="9352" spans="1:1">
      <c r="A9352" s="330"/>
    </row>
    <row r="9353" spans="1:1">
      <c r="A9353" s="330"/>
    </row>
    <row r="9354" spans="1:1">
      <c r="A9354" s="330"/>
    </row>
    <row r="9355" spans="1:1">
      <c r="A9355" s="330"/>
    </row>
    <row r="9356" spans="1:1">
      <c r="A9356" s="330"/>
    </row>
    <row r="9357" spans="1:1">
      <c r="A9357" s="330"/>
    </row>
    <row r="9358" spans="1:1">
      <c r="A9358" s="330"/>
    </row>
    <row r="9359" spans="1:1">
      <c r="A9359" s="330"/>
    </row>
    <row r="9360" spans="1:1">
      <c r="A9360" s="330"/>
    </row>
    <row r="9361" spans="1:1">
      <c r="A9361" s="330"/>
    </row>
    <row r="9362" spans="1:1">
      <c r="A9362" s="330"/>
    </row>
    <row r="9363" spans="1:1">
      <c r="A9363" s="330"/>
    </row>
    <row r="9364" spans="1:1">
      <c r="A9364" s="330"/>
    </row>
    <row r="9365" spans="1:1">
      <c r="A9365" s="330"/>
    </row>
    <row r="9366" spans="1:1">
      <c r="A9366" s="330"/>
    </row>
    <row r="9367" spans="1:1">
      <c r="A9367" s="330"/>
    </row>
    <row r="9368" spans="1:1">
      <c r="A9368" s="330"/>
    </row>
    <row r="9369" spans="1:1">
      <c r="A9369" s="330"/>
    </row>
    <row r="9370" spans="1:1">
      <c r="A9370" s="330"/>
    </row>
    <row r="9371" spans="1:1">
      <c r="A9371" s="330"/>
    </row>
    <row r="9372" spans="1:1">
      <c r="A9372" s="330"/>
    </row>
    <row r="9373" spans="1:1">
      <c r="A9373" s="330"/>
    </row>
    <row r="9374" spans="1:1">
      <c r="A9374" s="330"/>
    </row>
    <row r="9375" spans="1:1">
      <c r="A9375" s="330"/>
    </row>
    <row r="9376" spans="1:1">
      <c r="A9376" s="330"/>
    </row>
    <row r="9377" spans="1:1">
      <c r="A9377" s="330"/>
    </row>
    <row r="9378" spans="1:1">
      <c r="A9378" s="330"/>
    </row>
    <row r="9379" spans="1:1">
      <c r="A9379" s="330"/>
    </row>
    <row r="9380" spans="1:1">
      <c r="A9380" s="330"/>
    </row>
    <row r="9381" spans="1:1">
      <c r="A9381" s="330"/>
    </row>
    <row r="9382" spans="1:1">
      <c r="A9382" s="330"/>
    </row>
    <row r="9383" spans="1:1">
      <c r="A9383" s="330"/>
    </row>
    <row r="9384" spans="1:1">
      <c r="A9384" s="330"/>
    </row>
    <row r="9385" spans="1:1">
      <c r="A9385" s="330"/>
    </row>
    <row r="9386" spans="1:1">
      <c r="A9386" s="330"/>
    </row>
    <row r="9387" spans="1:1">
      <c r="A9387" s="330"/>
    </row>
    <row r="9388" spans="1:1">
      <c r="A9388" s="330"/>
    </row>
    <row r="9389" spans="1:1">
      <c r="A9389" s="330"/>
    </row>
    <row r="9390" spans="1:1">
      <c r="A9390" s="330"/>
    </row>
    <row r="9391" spans="1:1">
      <c r="A9391" s="330"/>
    </row>
    <row r="9392" spans="1:1">
      <c r="A9392" s="330"/>
    </row>
    <row r="9393" spans="1:1">
      <c r="A9393" s="330"/>
    </row>
    <row r="9394" spans="1:1">
      <c r="A9394" s="330"/>
    </row>
    <row r="9395" spans="1:1">
      <c r="A9395" s="330"/>
    </row>
    <row r="9396" spans="1:1">
      <c r="A9396" s="330"/>
    </row>
    <row r="9397" spans="1:1">
      <c r="A9397" s="330"/>
    </row>
    <row r="9398" spans="1:1">
      <c r="A9398" s="330"/>
    </row>
    <row r="9399" spans="1:1">
      <c r="A9399" s="330"/>
    </row>
    <row r="9400" spans="1:1">
      <c r="A9400" s="330"/>
    </row>
    <row r="9401" spans="1:1">
      <c r="A9401" s="330"/>
    </row>
    <row r="9402" spans="1:1">
      <c r="A9402" s="330"/>
    </row>
    <row r="9403" spans="1:1">
      <c r="A9403" s="330"/>
    </row>
    <row r="9404" spans="1:1">
      <c r="A9404" s="330"/>
    </row>
    <row r="9405" spans="1:1">
      <c r="A9405" s="330"/>
    </row>
    <row r="9406" spans="1:1">
      <c r="A9406" s="330"/>
    </row>
    <row r="9407" spans="1:1">
      <c r="A9407" s="330"/>
    </row>
    <row r="9408" spans="1:1">
      <c r="A9408" s="330"/>
    </row>
    <row r="9409" spans="1:1">
      <c r="A9409" s="330"/>
    </row>
    <row r="9410" spans="1:1">
      <c r="A9410" s="330"/>
    </row>
    <row r="9411" spans="1:1">
      <c r="A9411" s="330"/>
    </row>
    <row r="9412" spans="1:1">
      <c r="A9412" s="330"/>
    </row>
    <row r="9413" spans="1:1">
      <c r="A9413" s="330"/>
    </row>
    <row r="9414" spans="1:1">
      <c r="A9414" s="330"/>
    </row>
    <row r="9415" spans="1:1">
      <c r="A9415" s="330"/>
    </row>
    <row r="9416" spans="1:1">
      <c r="A9416" s="330"/>
    </row>
    <row r="9417" spans="1:1">
      <c r="A9417" s="330"/>
    </row>
    <row r="9418" spans="1:1">
      <c r="A9418" s="330"/>
    </row>
    <row r="9419" spans="1:1">
      <c r="A9419" s="330"/>
    </row>
    <row r="9420" spans="1:1">
      <c r="A9420" s="330"/>
    </row>
    <row r="9421" spans="1:1">
      <c r="A9421" s="330"/>
    </row>
    <row r="9422" spans="1:1">
      <c r="A9422" s="330"/>
    </row>
    <row r="9423" spans="1:1">
      <c r="A9423" s="330"/>
    </row>
    <row r="9424" spans="1:1">
      <c r="A9424" s="330"/>
    </row>
    <row r="9425" spans="1:1">
      <c r="A9425" s="330"/>
    </row>
    <row r="9426" spans="1:1">
      <c r="A9426" s="330"/>
    </row>
    <row r="9427" spans="1:1">
      <c r="A9427" s="330"/>
    </row>
    <row r="9428" spans="1:1">
      <c r="A9428" s="330"/>
    </row>
    <row r="9429" spans="1:1">
      <c r="A9429" s="330"/>
    </row>
    <row r="9430" spans="1:1">
      <c r="A9430" s="330"/>
    </row>
    <row r="9431" spans="1:1">
      <c r="A9431" s="330"/>
    </row>
    <row r="9432" spans="1:1">
      <c r="A9432" s="330"/>
    </row>
    <row r="9433" spans="1:1">
      <c r="A9433" s="330"/>
    </row>
    <row r="9434" spans="1:1">
      <c r="A9434" s="330"/>
    </row>
    <row r="9435" spans="1:1">
      <c r="A9435" s="330"/>
    </row>
    <row r="9436" spans="1:1">
      <c r="A9436" s="330"/>
    </row>
    <row r="9437" spans="1:1">
      <c r="A9437" s="330"/>
    </row>
    <row r="9438" spans="1:1">
      <c r="A9438" s="330"/>
    </row>
    <row r="9439" spans="1:1">
      <c r="A9439" s="330"/>
    </row>
    <row r="9440" spans="1:1">
      <c r="A9440" s="330"/>
    </row>
    <row r="9441" spans="1:1">
      <c r="A9441" s="330"/>
    </row>
    <row r="9442" spans="1:1">
      <c r="A9442" s="330"/>
    </row>
    <row r="9443" spans="1:1">
      <c r="A9443" s="330"/>
    </row>
    <row r="9444" spans="1:1">
      <c r="A9444" s="330"/>
    </row>
    <row r="9445" spans="1:1">
      <c r="A9445" s="330"/>
    </row>
    <row r="9446" spans="1:1">
      <c r="A9446" s="330"/>
    </row>
    <row r="9447" spans="1:1">
      <c r="A9447" s="330"/>
    </row>
    <row r="9448" spans="1:1">
      <c r="A9448" s="330"/>
    </row>
    <row r="9449" spans="1:1">
      <c r="A9449" s="330"/>
    </row>
    <row r="9450" spans="1:1">
      <c r="A9450" s="330"/>
    </row>
    <row r="9451" spans="1:1">
      <c r="A9451" s="330"/>
    </row>
    <row r="9452" spans="1:1">
      <c r="A9452" s="330"/>
    </row>
    <row r="9453" spans="1:1">
      <c r="A9453" s="330"/>
    </row>
    <row r="9454" spans="1:1">
      <c r="A9454" s="330"/>
    </row>
    <row r="9455" spans="1:1">
      <c r="A9455" s="330"/>
    </row>
    <row r="9456" spans="1:1">
      <c r="A9456" s="330"/>
    </row>
    <row r="9457" spans="1:1">
      <c r="A9457" s="330"/>
    </row>
    <row r="9458" spans="1:1">
      <c r="A9458" s="330"/>
    </row>
    <row r="9459" spans="1:1">
      <c r="A9459" s="330"/>
    </row>
    <row r="9460" spans="1:1">
      <c r="A9460" s="330"/>
    </row>
    <row r="9461" spans="1:1">
      <c r="A9461" s="330"/>
    </row>
    <row r="9462" spans="1:1">
      <c r="A9462" s="330"/>
    </row>
    <row r="9463" spans="1:1">
      <c r="A9463" s="330"/>
    </row>
    <row r="9464" spans="1:1">
      <c r="A9464" s="330"/>
    </row>
    <row r="9465" spans="1:1">
      <c r="A9465" s="330"/>
    </row>
    <row r="9466" spans="1:1">
      <c r="A9466" s="330"/>
    </row>
    <row r="9467" spans="1:1">
      <c r="A9467" s="330"/>
    </row>
    <row r="9468" spans="1:1">
      <c r="A9468" s="330"/>
    </row>
    <row r="9469" spans="1:1">
      <c r="A9469" s="330"/>
    </row>
    <row r="9470" spans="1:1">
      <c r="A9470" s="330"/>
    </row>
    <row r="9471" spans="1:1">
      <c r="A9471" s="330"/>
    </row>
    <row r="9472" spans="1:1">
      <c r="A9472" s="330"/>
    </row>
    <row r="9473" spans="1:1">
      <c r="A9473" s="330"/>
    </row>
    <row r="9474" spans="1:1">
      <c r="A9474" s="330"/>
    </row>
    <row r="9475" spans="1:1">
      <c r="A9475" s="330"/>
    </row>
    <row r="9476" spans="1:1">
      <c r="A9476" s="330"/>
    </row>
    <row r="9477" spans="1:1">
      <c r="A9477" s="330"/>
    </row>
    <row r="9478" spans="1:1">
      <c r="A9478" s="330"/>
    </row>
    <row r="9479" spans="1:1">
      <c r="A9479" s="330"/>
    </row>
    <row r="9480" spans="1:1">
      <c r="A9480" s="330"/>
    </row>
    <row r="9481" spans="1:1">
      <c r="A9481" s="330"/>
    </row>
    <row r="9482" spans="1:1">
      <c r="A9482" s="330"/>
    </row>
    <row r="9483" spans="1:1">
      <c r="A9483" s="330"/>
    </row>
    <row r="9484" spans="1:1">
      <c r="A9484" s="330"/>
    </row>
    <row r="9485" spans="1:1">
      <c r="A9485" s="330"/>
    </row>
    <row r="9486" spans="1:1">
      <c r="A9486" s="330"/>
    </row>
    <row r="9487" spans="1:1">
      <c r="A9487" s="330"/>
    </row>
    <row r="9488" spans="1:1">
      <c r="A9488" s="330"/>
    </row>
    <row r="9489" spans="1:1">
      <c r="A9489" s="330"/>
    </row>
    <row r="9490" spans="1:1">
      <c r="A9490" s="330"/>
    </row>
    <row r="9491" spans="1:1">
      <c r="A9491" s="330"/>
    </row>
    <row r="9492" spans="1:1">
      <c r="A9492" s="330"/>
    </row>
    <row r="9493" spans="1:1">
      <c r="A9493" s="330"/>
    </row>
    <row r="9494" spans="1:1">
      <c r="A9494" s="330"/>
    </row>
    <row r="9495" spans="1:1">
      <c r="A9495" s="330"/>
    </row>
    <row r="9496" spans="1:1">
      <c r="A9496" s="330"/>
    </row>
    <row r="9497" spans="1:1">
      <c r="A9497" s="330"/>
    </row>
    <row r="9498" spans="1:1">
      <c r="A9498" s="330"/>
    </row>
    <row r="9499" spans="1:1">
      <c r="A9499" s="330"/>
    </row>
    <row r="9500" spans="1:1">
      <c r="A9500" s="330"/>
    </row>
    <row r="9501" spans="1:1">
      <c r="A9501" s="330"/>
    </row>
    <row r="9502" spans="1:1">
      <c r="A9502" s="330"/>
    </row>
    <row r="9503" spans="1:1">
      <c r="A9503" s="330"/>
    </row>
    <row r="9504" spans="1:1">
      <c r="A9504" s="330"/>
    </row>
    <row r="9505" spans="1:1">
      <c r="A9505" s="330"/>
    </row>
    <row r="9506" spans="1:1">
      <c r="A9506" s="330"/>
    </row>
    <row r="9507" spans="1:1">
      <c r="A9507" s="330"/>
    </row>
    <row r="9508" spans="1:1">
      <c r="A9508" s="330"/>
    </row>
    <row r="9509" spans="1:1">
      <c r="A9509" s="330"/>
    </row>
    <row r="9510" spans="1:1">
      <c r="A9510" s="330"/>
    </row>
    <row r="9511" spans="1:1">
      <c r="A9511" s="330"/>
    </row>
    <row r="9512" spans="1:1">
      <c r="A9512" s="330"/>
    </row>
    <row r="9513" spans="1:1">
      <c r="A9513" s="330"/>
    </row>
    <row r="9514" spans="1:1">
      <c r="A9514" s="330"/>
    </row>
    <row r="9515" spans="1:1">
      <c r="A9515" s="330"/>
    </row>
    <row r="9516" spans="1:1">
      <c r="A9516" s="330"/>
    </row>
    <row r="9517" spans="1:1">
      <c r="A9517" s="330"/>
    </row>
    <row r="9518" spans="1:1">
      <c r="A9518" s="330"/>
    </row>
    <row r="9519" spans="1:1">
      <c r="A9519" s="330"/>
    </row>
    <row r="9520" spans="1:1">
      <c r="A9520" s="330"/>
    </row>
    <row r="9521" spans="1:1">
      <c r="A9521" s="330"/>
    </row>
    <row r="9522" spans="1:1">
      <c r="A9522" s="330"/>
    </row>
    <row r="9523" spans="1:1">
      <c r="A9523" s="330"/>
    </row>
    <row r="9524" spans="1:1">
      <c r="A9524" s="330"/>
    </row>
    <row r="9525" spans="1:1">
      <c r="A9525" s="330"/>
    </row>
    <row r="9526" spans="1:1">
      <c r="A9526" s="330"/>
    </row>
    <row r="9527" spans="1:1">
      <c r="A9527" s="330"/>
    </row>
    <row r="9528" spans="1:1">
      <c r="A9528" s="330"/>
    </row>
    <row r="9529" spans="1:1">
      <c r="A9529" s="330"/>
    </row>
    <row r="9530" spans="1:1">
      <c r="A9530" s="330"/>
    </row>
    <row r="9531" spans="1:1">
      <c r="A9531" s="330"/>
    </row>
    <row r="9532" spans="1:1">
      <c r="A9532" s="330"/>
    </row>
    <row r="9533" spans="1:1">
      <c r="A9533" s="330"/>
    </row>
    <row r="9534" spans="1:1">
      <c r="A9534" s="330"/>
    </row>
    <row r="9535" spans="1:1">
      <c r="A9535" s="330"/>
    </row>
    <row r="9536" spans="1:1">
      <c r="A9536" s="330"/>
    </row>
    <row r="9537" spans="1:1">
      <c r="A9537" s="330"/>
    </row>
    <row r="9538" spans="1:1">
      <c r="A9538" s="330"/>
    </row>
    <row r="9539" spans="1:1">
      <c r="A9539" s="330"/>
    </row>
    <row r="9540" spans="1:1">
      <c r="A9540" s="330"/>
    </row>
    <row r="9541" spans="1:1">
      <c r="A9541" s="330"/>
    </row>
    <row r="9542" spans="1:1">
      <c r="A9542" s="330"/>
    </row>
    <row r="9543" spans="1:1">
      <c r="A9543" s="330"/>
    </row>
    <row r="9544" spans="1:1">
      <c r="A9544" s="330"/>
    </row>
    <row r="9545" spans="1:1">
      <c r="A9545" s="330"/>
    </row>
    <row r="9546" spans="1:1">
      <c r="A9546" s="330"/>
    </row>
    <row r="9547" spans="1:1">
      <c r="A9547" s="330"/>
    </row>
    <row r="9548" spans="1:1">
      <c r="A9548" s="330"/>
    </row>
    <row r="9549" spans="1:1">
      <c r="A9549" s="330"/>
    </row>
    <row r="9550" spans="1:1">
      <c r="A9550" s="330"/>
    </row>
    <row r="9551" spans="1:1">
      <c r="A9551" s="330"/>
    </row>
    <row r="9552" spans="1:1">
      <c r="A9552" s="330"/>
    </row>
    <row r="9553" spans="1:1">
      <c r="A9553" s="330"/>
    </row>
    <row r="9554" spans="1:1">
      <c r="A9554" s="330"/>
    </row>
    <row r="9555" spans="1:1">
      <c r="A9555" s="330"/>
    </row>
    <row r="9556" spans="1:1">
      <c r="A9556" s="330"/>
    </row>
    <row r="9557" spans="1:1">
      <c r="A9557" s="330"/>
    </row>
    <row r="9558" spans="1:1">
      <c r="A9558" s="330"/>
    </row>
    <row r="9559" spans="1:1">
      <c r="A9559" s="330"/>
    </row>
    <row r="9560" spans="1:1">
      <c r="A9560" s="330"/>
    </row>
    <row r="9561" spans="1:1">
      <c r="A9561" s="330"/>
    </row>
    <row r="9562" spans="1:1">
      <c r="A9562" s="330"/>
    </row>
    <row r="9563" spans="1:1">
      <c r="A9563" s="330"/>
    </row>
    <row r="9564" spans="1:1">
      <c r="A9564" s="330"/>
    </row>
    <row r="9565" spans="1:1">
      <c r="A9565" s="330"/>
    </row>
    <row r="9566" spans="1:1">
      <c r="A9566" s="330"/>
    </row>
    <row r="9567" spans="1:1">
      <c r="A9567" s="330"/>
    </row>
    <row r="9568" spans="1:1">
      <c r="A9568" s="330"/>
    </row>
    <row r="9569" spans="1:1">
      <c r="A9569" s="330"/>
    </row>
    <row r="9570" spans="1:1">
      <c r="A9570" s="330"/>
    </row>
    <row r="9571" spans="1:1">
      <c r="A9571" s="330"/>
    </row>
    <row r="9572" spans="1:1">
      <c r="A9572" s="330"/>
    </row>
    <row r="9573" spans="1:1">
      <c r="A9573" s="330"/>
    </row>
    <row r="9574" spans="1:1">
      <c r="A9574" s="330"/>
    </row>
    <row r="9575" spans="1:1">
      <c r="A9575" s="330"/>
    </row>
    <row r="9576" spans="1:1">
      <c r="A9576" s="330"/>
    </row>
    <row r="9577" spans="1:1">
      <c r="A9577" s="330"/>
    </row>
    <row r="9578" spans="1:1">
      <c r="A9578" s="330"/>
    </row>
    <row r="9579" spans="1:1">
      <c r="A9579" s="330"/>
    </row>
    <row r="9580" spans="1:1">
      <c r="A9580" s="330"/>
    </row>
    <row r="9581" spans="1:1">
      <c r="A9581" s="330"/>
    </row>
    <row r="9582" spans="1:1">
      <c r="A9582" s="330"/>
    </row>
    <row r="9583" spans="1:1">
      <c r="A9583" s="330"/>
    </row>
    <row r="9584" spans="1:1">
      <c r="A9584" s="330"/>
    </row>
    <row r="9585" spans="1:1">
      <c r="A9585" s="330"/>
    </row>
    <row r="9586" spans="1:1">
      <c r="A9586" s="330"/>
    </row>
    <row r="9587" spans="1:1">
      <c r="A9587" s="330"/>
    </row>
    <row r="9588" spans="1:1">
      <c r="A9588" s="330"/>
    </row>
    <row r="9589" spans="1:1">
      <c r="A9589" s="330"/>
    </row>
    <row r="9590" spans="1:1">
      <c r="A9590" s="330"/>
    </row>
    <row r="9591" spans="1:1">
      <c r="A9591" s="330"/>
    </row>
    <row r="9592" spans="1:1">
      <c r="A9592" s="330"/>
    </row>
    <row r="9593" spans="1:1">
      <c r="A9593" s="330"/>
    </row>
    <row r="9594" spans="1:1">
      <c r="A9594" s="330"/>
    </row>
    <row r="9595" spans="1:1">
      <c r="A9595" s="330"/>
    </row>
    <row r="9596" spans="1:1">
      <c r="A9596" s="330"/>
    </row>
    <row r="9597" spans="1:1">
      <c r="A9597" s="330"/>
    </row>
    <row r="9598" spans="1:1">
      <c r="A9598" s="330"/>
    </row>
    <row r="9599" spans="1:1">
      <c r="A9599" s="330"/>
    </row>
    <row r="9600" spans="1:1">
      <c r="A9600" s="330"/>
    </row>
    <row r="9601" spans="1:1">
      <c r="A9601" s="330"/>
    </row>
    <row r="9602" spans="1:1">
      <c r="A9602" s="330"/>
    </row>
    <row r="9603" spans="1:1">
      <c r="A9603" s="330"/>
    </row>
    <row r="9604" spans="1:1">
      <c r="A9604" s="330"/>
    </row>
    <row r="9605" spans="1:1">
      <c r="A9605" s="330"/>
    </row>
    <row r="9606" spans="1:1">
      <c r="A9606" s="330"/>
    </row>
    <row r="9607" spans="1:1">
      <c r="A9607" s="330"/>
    </row>
    <row r="9608" spans="1:1">
      <c r="A9608" s="330"/>
    </row>
    <row r="9609" spans="1:1">
      <c r="A9609" s="330"/>
    </row>
    <row r="9610" spans="1:1">
      <c r="A9610" s="330"/>
    </row>
    <row r="9611" spans="1:1">
      <c r="A9611" s="330"/>
    </row>
    <row r="9612" spans="1:1">
      <c r="A9612" s="330"/>
    </row>
    <row r="9613" spans="1:1">
      <c r="A9613" s="330"/>
    </row>
    <row r="9614" spans="1:1">
      <c r="A9614" s="330"/>
    </row>
    <row r="9615" spans="1:1">
      <c r="A9615" s="330"/>
    </row>
    <row r="9616" spans="1:1">
      <c r="A9616" s="330"/>
    </row>
    <row r="9617" spans="1:1">
      <c r="A9617" s="330"/>
    </row>
    <row r="9618" spans="1:1">
      <c r="A9618" s="330"/>
    </row>
    <row r="9619" spans="1:1">
      <c r="A9619" s="330"/>
    </row>
    <row r="9620" spans="1:1">
      <c r="A9620" s="330"/>
    </row>
    <row r="9621" spans="1:1">
      <c r="A9621" s="330"/>
    </row>
    <row r="9622" spans="1:1">
      <c r="A9622" s="330"/>
    </row>
    <row r="9623" spans="1:1">
      <c r="A9623" s="330"/>
    </row>
    <row r="9624" spans="1:1">
      <c r="A9624" s="330"/>
    </row>
    <row r="9625" spans="1:1">
      <c r="A9625" s="330"/>
    </row>
    <row r="9626" spans="1:1">
      <c r="A9626" s="330"/>
    </row>
    <row r="9627" spans="1:1">
      <c r="A9627" s="330"/>
    </row>
    <row r="9628" spans="1:1">
      <c r="A9628" s="330"/>
    </row>
    <row r="9629" spans="1:1">
      <c r="A9629" s="330"/>
    </row>
    <row r="9630" spans="1:1">
      <c r="A9630" s="330"/>
    </row>
    <row r="9631" spans="1:1">
      <c r="A9631" s="330"/>
    </row>
    <row r="9632" spans="1:1">
      <c r="A9632" s="330"/>
    </row>
    <row r="9633" spans="1:1">
      <c r="A9633" s="330"/>
    </row>
    <row r="9634" spans="1:1">
      <c r="A9634" s="330"/>
    </row>
    <row r="9635" spans="1:1">
      <c r="A9635" s="330"/>
    </row>
    <row r="9636" spans="1:1">
      <c r="A9636" s="330"/>
    </row>
    <row r="9637" spans="1:1">
      <c r="A9637" s="330"/>
    </row>
    <row r="9638" spans="1:1">
      <c r="A9638" s="330"/>
    </row>
    <row r="9639" spans="1:1">
      <c r="A9639" s="330"/>
    </row>
    <row r="9640" spans="1:1">
      <c r="A9640" s="330"/>
    </row>
    <row r="9641" spans="1:1">
      <c r="A9641" s="330"/>
    </row>
    <row r="9642" spans="1:1">
      <c r="A9642" s="330"/>
    </row>
    <row r="9643" spans="1:1">
      <c r="A9643" s="330"/>
    </row>
    <row r="9644" spans="1:1">
      <c r="A9644" s="330"/>
    </row>
    <row r="9645" spans="1:1">
      <c r="A9645" s="330"/>
    </row>
    <row r="9646" spans="1:1">
      <c r="A9646" s="330"/>
    </row>
    <row r="9647" spans="1:1">
      <c r="A9647" s="330"/>
    </row>
    <row r="9648" spans="1:1">
      <c r="A9648" s="330"/>
    </row>
    <row r="9649" spans="1:1">
      <c r="A9649" s="330"/>
    </row>
    <row r="9650" spans="1:1">
      <c r="A9650" s="330"/>
    </row>
    <row r="9651" spans="1:1">
      <c r="A9651" s="330"/>
    </row>
    <row r="9652" spans="1:1">
      <c r="A9652" s="330"/>
    </row>
    <row r="9653" spans="1:1">
      <c r="A9653" s="330"/>
    </row>
    <row r="9654" spans="1:1">
      <c r="A9654" s="330"/>
    </row>
    <row r="9655" spans="1:1">
      <c r="A9655" s="330"/>
    </row>
    <row r="9656" spans="1:1">
      <c r="A9656" s="330"/>
    </row>
    <row r="9657" spans="1:1">
      <c r="A9657" s="330"/>
    </row>
    <row r="9658" spans="1:1">
      <c r="A9658" s="330"/>
    </row>
    <row r="9659" spans="1:1">
      <c r="A9659" s="330"/>
    </row>
    <row r="9660" spans="1:1">
      <c r="A9660" s="330"/>
    </row>
    <row r="9661" spans="1:1">
      <c r="A9661" s="330"/>
    </row>
    <row r="9662" spans="1:1">
      <c r="A9662" s="330"/>
    </row>
    <row r="9663" spans="1:1">
      <c r="A9663" s="330"/>
    </row>
    <row r="9664" spans="1:1">
      <c r="A9664" s="330"/>
    </row>
    <row r="9665" spans="1:1">
      <c r="A9665" s="330"/>
    </row>
    <row r="9666" spans="1:1">
      <c r="A9666" s="330"/>
    </row>
    <row r="9667" spans="1:1">
      <c r="A9667" s="330"/>
    </row>
    <row r="9668" spans="1:1">
      <c r="A9668" s="330"/>
    </row>
    <row r="9669" spans="1:1">
      <c r="A9669" s="330"/>
    </row>
    <row r="9670" spans="1:1">
      <c r="A9670" s="330"/>
    </row>
    <row r="9671" spans="1:1">
      <c r="A9671" s="330"/>
    </row>
    <row r="9672" spans="1:1">
      <c r="A9672" s="330"/>
    </row>
    <row r="9673" spans="1:1">
      <c r="A9673" s="330"/>
    </row>
    <row r="9674" spans="1:1">
      <c r="A9674" s="330"/>
    </row>
    <row r="9675" spans="1:1">
      <c r="A9675" s="330"/>
    </row>
    <row r="9676" spans="1:1">
      <c r="A9676" s="330"/>
    </row>
    <row r="9677" spans="1:1">
      <c r="A9677" s="330"/>
    </row>
    <row r="9678" spans="1:1">
      <c r="A9678" s="330"/>
    </row>
    <row r="9679" spans="1:1">
      <c r="A9679" s="330"/>
    </row>
    <row r="9680" spans="1:1">
      <c r="A9680" s="330"/>
    </row>
    <row r="9681" spans="1:1">
      <c r="A9681" s="330"/>
    </row>
    <row r="9682" spans="1:1">
      <c r="A9682" s="330"/>
    </row>
    <row r="9683" spans="1:1">
      <c r="A9683" s="330"/>
    </row>
    <row r="9684" spans="1:1">
      <c r="A9684" s="330"/>
    </row>
    <row r="9685" spans="1:1">
      <c r="A9685" s="330"/>
    </row>
    <row r="9686" spans="1:1">
      <c r="A9686" s="330"/>
    </row>
    <row r="9687" spans="1:1">
      <c r="A9687" s="330"/>
    </row>
    <row r="9688" spans="1:1">
      <c r="A9688" s="330"/>
    </row>
    <row r="9689" spans="1:1">
      <c r="A9689" s="330"/>
    </row>
    <row r="9690" spans="1:1">
      <c r="A9690" s="330"/>
    </row>
    <row r="9691" spans="1:1">
      <c r="A9691" s="330"/>
    </row>
    <row r="9692" spans="1:1">
      <c r="A9692" s="330"/>
    </row>
    <row r="9693" spans="1:1">
      <c r="A9693" s="330"/>
    </row>
    <row r="9694" spans="1:1">
      <c r="A9694" s="330"/>
    </row>
    <row r="9695" spans="1:1">
      <c r="A9695" s="330"/>
    </row>
    <row r="9696" spans="1:1">
      <c r="A9696" s="330"/>
    </row>
    <row r="9697" spans="1:1">
      <c r="A9697" s="330"/>
    </row>
    <row r="9698" spans="1:1">
      <c r="A9698" s="330"/>
    </row>
    <row r="9699" spans="1:1">
      <c r="A9699" s="330"/>
    </row>
    <row r="9700" spans="1:1">
      <c r="A9700" s="330"/>
    </row>
    <row r="9701" spans="1:1">
      <c r="A9701" s="330"/>
    </row>
    <row r="9702" spans="1:1">
      <c r="A9702" s="330"/>
    </row>
    <row r="9703" spans="1:1">
      <c r="A9703" s="330"/>
    </row>
    <row r="9704" spans="1:1">
      <c r="A9704" s="330"/>
    </row>
    <row r="9705" spans="1:1">
      <c r="A9705" s="330"/>
    </row>
    <row r="9706" spans="1:1">
      <c r="A9706" s="330"/>
    </row>
    <row r="9707" spans="1:1">
      <c r="A9707" s="330"/>
    </row>
    <row r="9708" spans="1:1">
      <c r="A9708" s="330"/>
    </row>
    <row r="9709" spans="1:1">
      <c r="A9709" s="330"/>
    </row>
    <row r="9710" spans="1:1">
      <c r="A9710" s="330"/>
    </row>
    <row r="9711" spans="1:1">
      <c r="A9711" s="330"/>
    </row>
    <row r="9712" spans="1:1">
      <c r="A9712" s="330"/>
    </row>
    <row r="9713" spans="1:1">
      <c r="A9713" s="330"/>
    </row>
    <row r="9714" spans="1:1">
      <c r="A9714" s="330"/>
    </row>
    <row r="9715" spans="1:1">
      <c r="A9715" s="330"/>
    </row>
    <row r="9716" spans="1:1">
      <c r="A9716" s="330"/>
    </row>
    <row r="9717" spans="1:1">
      <c r="A9717" s="330"/>
    </row>
    <row r="9718" spans="1:1">
      <c r="A9718" s="330"/>
    </row>
    <row r="9719" spans="1:1">
      <c r="A9719" s="330"/>
    </row>
    <row r="9720" spans="1:1">
      <c r="A9720" s="330"/>
    </row>
    <row r="9721" spans="1:1">
      <c r="A9721" s="330"/>
    </row>
    <row r="9722" spans="1:1">
      <c r="A9722" s="330"/>
    </row>
    <row r="9723" spans="1:1">
      <c r="A9723" s="330"/>
    </row>
    <row r="9724" spans="1:1">
      <c r="A9724" s="330"/>
    </row>
    <row r="9725" spans="1:1">
      <c r="A9725" s="330"/>
    </row>
    <row r="9726" spans="1:1">
      <c r="A9726" s="330"/>
    </row>
    <row r="9727" spans="1:1">
      <c r="A9727" s="330"/>
    </row>
    <row r="9728" spans="1:1">
      <c r="A9728" s="330"/>
    </row>
    <row r="9729" spans="1:1">
      <c r="A9729" s="330"/>
    </row>
    <row r="9730" spans="1:1">
      <c r="A9730" s="330"/>
    </row>
    <row r="9731" spans="1:1">
      <c r="A9731" s="330"/>
    </row>
    <row r="9732" spans="1:1">
      <c r="A9732" s="330"/>
    </row>
    <row r="9733" spans="1:1">
      <c r="A9733" s="330"/>
    </row>
    <row r="9734" spans="1:1">
      <c r="A9734" s="330"/>
    </row>
    <row r="9735" spans="1:1">
      <c r="A9735" s="330"/>
    </row>
    <row r="9736" spans="1:1">
      <c r="A9736" s="330"/>
    </row>
    <row r="9737" spans="1:1">
      <c r="A9737" s="330"/>
    </row>
    <row r="9738" spans="1:1">
      <c r="A9738" s="330"/>
    </row>
    <row r="9739" spans="1:1">
      <c r="A9739" s="330"/>
    </row>
    <row r="9740" spans="1:1">
      <c r="A9740" s="330"/>
    </row>
    <row r="9741" spans="1:1">
      <c r="A9741" s="330"/>
    </row>
    <row r="9742" spans="1:1">
      <c r="A9742" s="330"/>
    </row>
    <row r="9743" spans="1:1">
      <c r="A9743" s="330"/>
    </row>
    <row r="9744" spans="1:1">
      <c r="A9744" s="330"/>
    </row>
    <row r="9745" spans="1:1">
      <c r="A9745" s="330"/>
    </row>
    <row r="9746" spans="1:1">
      <c r="A9746" s="330"/>
    </row>
    <row r="9747" spans="1:1">
      <c r="A9747" s="330"/>
    </row>
    <row r="9748" spans="1:1">
      <c r="A9748" s="330"/>
    </row>
    <row r="9749" spans="1:1">
      <c r="A9749" s="330"/>
    </row>
    <row r="9750" spans="1:1">
      <c r="A9750" s="330"/>
    </row>
    <row r="9751" spans="1:1">
      <c r="A9751" s="330"/>
    </row>
    <row r="9752" spans="1:1">
      <c r="A9752" s="330"/>
    </row>
    <row r="9753" spans="1:1">
      <c r="A9753" s="330"/>
    </row>
    <row r="9754" spans="1:1">
      <c r="A9754" s="330"/>
    </row>
    <row r="9755" spans="1:1">
      <c r="A9755" s="330"/>
    </row>
    <row r="9756" spans="1:1">
      <c r="A9756" s="330"/>
    </row>
    <row r="9757" spans="1:1">
      <c r="A9757" s="330"/>
    </row>
    <row r="9758" spans="1:1">
      <c r="A9758" s="330"/>
    </row>
    <row r="9759" spans="1:1">
      <c r="A9759" s="330"/>
    </row>
    <row r="9760" spans="1:1">
      <c r="A9760" s="330"/>
    </row>
    <row r="9761" spans="1:1">
      <c r="A9761" s="330"/>
    </row>
    <row r="9762" spans="1:1">
      <c r="A9762" s="330"/>
    </row>
    <row r="9763" spans="1:1">
      <c r="A9763" s="330"/>
    </row>
    <row r="9764" spans="1:1">
      <c r="A9764" s="330"/>
    </row>
    <row r="9765" spans="1:1">
      <c r="A9765" s="330"/>
    </row>
    <row r="9766" spans="1:1">
      <c r="A9766" s="330"/>
    </row>
    <row r="9767" spans="1:1">
      <c r="A9767" s="330"/>
    </row>
    <row r="9768" spans="1:1">
      <c r="A9768" s="330"/>
    </row>
    <row r="9769" spans="1:1">
      <c r="A9769" s="330"/>
    </row>
    <row r="9770" spans="1:1">
      <c r="A9770" s="330"/>
    </row>
    <row r="9771" spans="1:1">
      <c r="A9771" s="330"/>
    </row>
    <row r="9772" spans="1:1">
      <c r="A9772" s="330"/>
    </row>
    <row r="9773" spans="1:1">
      <c r="A9773" s="330"/>
    </row>
    <row r="9774" spans="1:1">
      <c r="A9774" s="330"/>
    </row>
    <row r="9775" spans="1:1">
      <c r="A9775" s="330"/>
    </row>
    <row r="9776" spans="1:1">
      <c r="A9776" s="330"/>
    </row>
    <row r="9777" spans="1:1">
      <c r="A9777" s="330"/>
    </row>
    <row r="9778" spans="1:1">
      <c r="A9778" s="330"/>
    </row>
    <row r="9779" spans="1:1">
      <c r="A9779" s="330"/>
    </row>
    <row r="9780" spans="1:1">
      <c r="A9780" s="330"/>
    </row>
    <row r="9781" spans="1:1">
      <c r="A9781" s="330"/>
    </row>
    <row r="9782" spans="1:1">
      <c r="A9782" s="330"/>
    </row>
    <row r="9783" spans="1:1">
      <c r="A9783" s="330"/>
    </row>
    <row r="9784" spans="1:1">
      <c r="A9784" s="330"/>
    </row>
    <row r="9785" spans="1:1">
      <c r="A9785" s="330"/>
    </row>
    <row r="9786" spans="1:1">
      <c r="A9786" s="330"/>
    </row>
    <row r="9787" spans="1:1">
      <c r="A9787" s="330"/>
    </row>
    <row r="9788" spans="1:1">
      <c r="A9788" s="330"/>
    </row>
    <row r="9789" spans="1:1">
      <c r="A9789" s="330"/>
    </row>
    <row r="9790" spans="1:1">
      <c r="A9790" s="330"/>
    </row>
    <row r="9791" spans="1:1">
      <c r="A9791" s="330"/>
    </row>
    <row r="9792" spans="1:1">
      <c r="A9792" s="330"/>
    </row>
    <row r="9793" spans="1:1">
      <c r="A9793" s="330"/>
    </row>
    <row r="9794" spans="1:1">
      <c r="A9794" s="330"/>
    </row>
    <row r="9795" spans="1:1">
      <c r="A9795" s="330"/>
    </row>
    <row r="9796" spans="1:1">
      <c r="A9796" s="330"/>
    </row>
    <row r="9797" spans="1:1">
      <c r="A9797" s="330"/>
    </row>
    <row r="9798" spans="1:1">
      <c r="A9798" s="330"/>
    </row>
    <row r="9799" spans="1:1">
      <c r="A9799" s="330"/>
    </row>
    <row r="9800" spans="1:1">
      <c r="A9800" s="330"/>
    </row>
    <row r="9801" spans="1:1">
      <c r="A9801" s="330"/>
    </row>
    <row r="9802" spans="1:1">
      <c r="A9802" s="330"/>
    </row>
    <row r="9803" spans="1:1">
      <c r="A9803" s="330"/>
    </row>
    <row r="9804" spans="1:1">
      <c r="A9804" s="330"/>
    </row>
    <row r="9805" spans="1:1">
      <c r="A9805" s="330"/>
    </row>
    <row r="9806" spans="1:1">
      <c r="A9806" s="330"/>
    </row>
    <row r="9807" spans="1:1">
      <c r="A9807" s="330"/>
    </row>
    <row r="9808" spans="1:1">
      <c r="A9808" s="330"/>
    </row>
    <row r="9809" spans="1:1">
      <c r="A9809" s="330"/>
    </row>
    <row r="9810" spans="1:1">
      <c r="A9810" s="330"/>
    </row>
    <row r="9811" spans="1:1">
      <c r="A9811" s="330"/>
    </row>
    <row r="9812" spans="1:1">
      <c r="A9812" s="330"/>
    </row>
    <row r="9813" spans="1:1">
      <c r="A9813" s="330"/>
    </row>
    <row r="9814" spans="1:1">
      <c r="A9814" s="330"/>
    </row>
    <row r="9815" spans="1:1">
      <c r="A9815" s="330"/>
    </row>
    <row r="9816" spans="1:1">
      <c r="A9816" s="330"/>
    </row>
    <row r="9817" spans="1:1">
      <c r="A9817" s="330"/>
    </row>
    <row r="9818" spans="1:1">
      <c r="A9818" s="330"/>
    </row>
    <row r="9819" spans="1:1">
      <c r="A9819" s="330"/>
    </row>
    <row r="9820" spans="1:1">
      <c r="A9820" s="330"/>
    </row>
    <row r="9821" spans="1:1">
      <c r="A9821" s="330"/>
    </row>
    <row r="9822" spans="1:1">
      <c r="A9822" s="330"/>
    </row>
    <row r="9823" spans="1:1">
      <c r="A9823" s="330"/>
    </row>
    <row r="9824" spans="1:1">
      <c r="A9824" s="330"/>
    </row>
    <row r="9825" spans="1:1">
      <c r="A9825" s="330"/>
    </row>
    <row r="9826" spans="1:1">
      <c r="A9826" s="330"/>
    </row>
    <row r="9827" spans="1:1">
      <c r="A9827" s="330"/>
    </row>
    <row r="9828" spans="1:1">
      <c r="A9828" s="330"/>
    </row>
    <row r="9829" spans="1:1">
      <c r="A9829" s="330"/>
    </row>
    <row r="9830" spans="1:1">
      <c r="A9830" s="330"/>
    </row>
    <row r="9831" spans="1:1">
      <c r="A9831" s="330"/>
    </row>
    <row r="9832" spans="1:1">
      <c r="A9832" s="330"/>
    </row>
    <row r="9833" spans="1:1">
      <c r="A9833" s="330"/>
    </row>
    <row r="9834" spans="1:1">
      <c r="A9834" s="330"/>
    </row>
    <row r="9835" spans="1:1">
      <c r="A9835" s="330"/>
    </row>
    <row r="9836" spans="1:1">
      <c r="A9836" s="330"/>
    </row>
    <row r="9837" spans="1:1">
      <c r="A9837" s="330"/>
    </row>
    <row r="9838" spans="1:1">
      <c r="A9838" s="330"/>
    </row>
    <row r="9839" spans="1:1">
      <c r="A9839" s="330"/>
    </row>
    <row r="9840" spans="1:1">
      <c r="A9840" s="330"/>
    </row>
    <row r="9841" spans="1:1">
      <c r="A9841" s="330"/>
    </row>
    <row r="9842" spans="1:1">
      <c r="A9842" s="330"/>
    </row>
    <row r="9843" spans="1:1">
      <c r="A9843" s="330"/>
    </row>
    <row r="9844" spans="1:1">
      <c r="A9844" s="330"/>
    </row>
    <row r="9845" spans="1:1">
      <c r="A9845" s="330"/>
    </row>
    <row r="9846" spans="1:1">
      <c r="A9846" s="330"/>
    </row>
    <row r="9847" spans="1:1">
      <c r="A9847" s="330"/>
    </row>
    <row r="9848" spans="1:1">
      <c r="A9848" s="330"/>
    </row>
    <row r="9849" spans="1:1">
      <c r="A9849" s="330"/>
    </row>
    <row r="9850" spans="1:1">
      <c r="A9850" s="330"/>
    </row>
    <row r="9851" spans="1:1">
      <c r="A9851" s="330"/>
    </row>
    <row r="9852" spans="1:1">
      <c r="A9852" s="330"/>
    </row>
    <row r="9853" spans="1:1">
      <c r="A9853" s="330"/>
    </row>
    <row r="9854" spans="1:1">
      <c r="A9854" s="330"/>
    </row>
    <row r="9855" spans="1:1">
      <c r="A9855" s="330"/>
    </row>
    <row r="9856" spans="1:1">
      <c r="A9856" s="330"/>
    </row>
    <row r="9857" spans="1:1">
      <c r="A9857" s="330"/>
    </row>
    <row r="9858" spans="1:1">
      <c r="A9858" s="330"/>
    </row>
    <row r="9859" spans="1:1">
      <c r="A9859" s="330"/>
    </row>
    <row r="9860" spans="1:1">
      <c r="A9860" s="330"/>
    </row>
    <row r="9861" spans="1:1">
      <c r="A9861" s="330"/>
    </row>
    <row r="9862" spans="1:1">
      <c r="A9862" s="330"/>
    </row>
    <row r="9863" spans="1:1">
      <c r="A9863" s="330"/>
    </row>
    <row r="9864" spans="1:1">
      <c r="A9864" s="330"/>
    </row>
    <row r="9865" spans="1:1">
      <c r="A9865" s="330"/>
    </row>
    <row r="9866" spans="1:1">
      <c r="A9866" s="330"/>
    </row>
    <row r="9867" spans="1:1">
      <c r="A9867" s="330"/>
    </row>
    <row r="9868" spans="1:1">
      <c r="A9868" s="330"/>
    </row>
    <row r="9869" spans="1:1">
      <c r="A9869" s="330"/>
    </row>
    <row r="9870" spans="1:1">
      <c r="A9870" s="330"/>
    </row>
    <row r="9871" spans="1:1">
      <c r="A9871" s="330"/>
    </row>
    <row r="9872" spans="1:1">
      <c r="A9872" s="330"/>
    </row>
    <row r="9873" spans="1:1">
      <c r="A9873" s="330"/>
    </row>
    <row r="9874" spans="1:1">
      <c r="A9874" s="330"/>
    </row>
    <row r="9875" spans="1:1">
      <c r="A9875" s="330"/>
    </row>
    <row r="9876" spans="1:1">
      <c r="A9876" s="330"/>
    </row>
    <row r="9877" spans="1:1">
      <c r="A9877" s="330"/>
    </row>
    <row r="9878" spans="1:1">
      <c r="A9878" s="330"/>
    </row>
    <row r="9879" spans="1:1">
      <c r="A9879" s="330"/>
    </row>
    <row r="9880" spans="1:1">
      <c r="A9880" s="330"/>
    </row>
    <row r="9881" spans="1:1">
      <c r="A9881" s="330"/>
    </row>
    <row r="9882" spans="1:1">
      <c r="A9882" s="330"/>
    </row>
    <row r="9883" spans="1:1">
      <c r="A9883" s="330"/>
    </row>
    <row r="9884" spans="1:1">
      <c r="A9884" s="330"/>
    </row>
    <row r="9885" spans="1:1">
      <c r="A9885" s="330"/>
    </row>
    <row r="9886" spans="1:1">
      <c r="A9886" s="330"/>
    </row>
    <row r="9887" spans="1:1">
      <c r="A9887" s="330"/>
    </row>
    <row r="9888" spans="1:1">
      <c r="A9888" s="330"/>
    </row>
    <row r="9889" spans="1:1">
      <c r="A9889" s="330"/>
    </row>
    <row r="9890" spans="1:1">
      <c r="A9890" s="330"/>
    </row>
    <row r="9891" spans="1:1">
      <c r="A9891" s="330"/>
    </row>
    <row r="9892" spans="1:1">
      <c r="A9892" s="330"/>
    </row>
    <row r="9893" spans="1:1">
      <c r="A9893" s="330"/>
    </row>
    <row r="9894" spans="1:1">
      <c r="A9894" s="330"/>
    </row>
    <row r="9895" spans="1:1">
      <c r="A9895" s="330"/>
    </row>
    <row r="9896" spans="1:1">
      <c r="A9896" s="330"/>
    </row>
    <row r="9897" spans="1:1">
      <c r="A9897" s="330"/>
    </row>
    <row r="9898" spans="1:1">
      <c r="A9898" s="330"/>
    </row>
    <row r="9899" spans="1:1">
      <c r="A9899" s="330"/>
    </row>
    <row r="9900" spans="1:1">
      <c r="A9900" s="330"/>
    </row>
    <row r="9901" spans="1:1">
      <c r="A9901" s="330"/>
    </row>
    <row r="9902" spans="1:1">
      <c r="A9902" s="330"/>
    </row>
    <row r="9903" spans="1:1">
      <c r="A9903" s="330"/>
    </row>
    <row r="9904" spans="1:1">
      <c r="A9904" s="330"/>
    </row>
    <row r="9905" spans="1:1">
      <c r="A9905" s="330"/>
    </row>
    <row r="9906" spans="1:1">
      <c r="A9906" s="330"/>
    </row>
    <row r="9907" spans="1:1">
      <c r="A9907" s="330"/>
    </row>
    <row r="9908" spans="1:1">
      <c r="A9908" s="330"/>
    </row>
    <row r="9909" spans="1:1">
      <c r="A9909" s="330"/>
    </row>
    <row r="9910" spans="1:1">
      <c r="A9910" s="330"/>
    </row>
    <row r="9911" spans="1:1">
      <c r="A9911" s="330"/>
    </row>
    <row r="9912" spans="1:1">
      <c r="A9912" s="330"/>
    </row>
    <row r="9913" spans="1:1">
      <c r="A9913" s="330"/>
    </row>
    <row r="9914" spans="1:1">
      <c r="A9914" s="330"/>
    </row>
    <row r="9915" spans="1:1">
      <c r="A9915" s="330"/>
    </row>
    <row r="9916" spans="1:1">
      <c r="A9916" s="330"/>
    </row>
    <row r="9917" spans="1:1">
      <c r="A9917" s="330"/>
    </row>
    <row r="9918" spans="1:1">
      <c r="A9918" s="330"/>
    </row>
    <row r="9919" spans="1:1">
      <c r="A9919" s="330"/>
    </row>
    <row r="9920" spans="1:1">
      <c r="A9920" s="330"/>
    </row>
    <row r="9921" spans="1:1">
      <c r="A9921" s="330"/>
    </row>
    <row r="9922" spans="1:1">
      <c r="A9922" s="330"/>
    </row>
    <row r="9923" spans="1:1">
      <c r="A9923" s="330"/>
    </row>
    <row r="9924" spans="1:1">
      <c r="A9924" s="330"/>
    </row>
    <row r="9925" spans="1:1">
      <c r="A9925" s="330"/>
    </row>
    <row r="9926" spans="1:1">
      <c r="A9926" s="330"/>
    </row>
    <row r="9927" spans="1:1">
      <c r="A9927" s="330"/>
    </row>
    <row r="9928" spans="1:1">
      <c r="A9928" s="330"/>
    </row>
    <row r="9929" spans="1:1">
      <c r="A9929" s="330"/>
    </row>
    <row r="9930" spans="1:1">
      <c r="A9930" s="330"/>
    </row>
    <row r="9931" spans="1:1">
      <c r="A9931" s="330"/>
    </row>
    <row r="9932" spans="1:1">
      <c r="A9932" s="330"/>
    </row>
    <row r="9933" spans="1:1">
      <c r="A9933" s="330"/>
    </row>
    <row r="9934" spans="1:1">
      <c r="A9934" s="330"/>
    </row>
    <row r="9935" spans="1:1">
      <c r="A9935" s="330"/>
    </row>
    <row r="9936" spans="1:1">
      <c r="A9936" s="330"/>
    </row>
    <row r="9937" spans="1:1">
      <c r="A9937" s="330"/>
    </row>
    <row r="9938" spans="1:1">
      <c r="A9938" s="330"/>
    </row>
    <row r="9939" spans="1:1">
      <c r="A9939" s="330"/>
    </row>
    <row r="9940" spans="1:1">
      <c r="A9940" s="330"/>
    </row>
    <row r="9941" spans="1:1">
      <c r="A9941" s="330"/>
    </row>
    <row r="9942" spans="1:1">
      <c r="A9942" s="330"/>
    </row>
    <row r="9943" spans="1:1">
      <c r="A9943" s="330"/>
    </row>
    <row r="9944" spans="1:1">
      <c r="A9944" s="330"/>
    </row>
    <row r="9945" spans="1:1">
      <c r="A9945" s="330"/>
    </row>
    <row r="9946" spans="1:1">
      <c r="A9946" s="330"/>
    </row>
    <row r="9947" spans="1:1">
      <c r="A9947" s="330"/>
    </row>
    <row r="9948" spans="1:1">
      <c r="A9948" s="330"/>
    </row>
    <row r="9949" spans="1:1">
      <c r="A9949" s="330"/>
    </row>
    <row r="9950" spans="1:1">
      <c r="A9950" s="330"/>
    </row>
    <row r="9951" spans="1:1">
      <c r="A9951" s="330"/>
    </row>
    <row r="9952" spans="1:1">
      <c r="A9952" s="330"/>
    </row>
    <row r="9953" spans="1:1">
      <c r="A9953" s="330"/>
    </row>
    <row r="9954" spans="1:1">
      <c r="A9954" s="330"/>
    </row>
    <row r="9955" spans="1:1">
      <c r="A9955" s="330"/>
    </row>
    <row r="9956" spans="1:1">
      <c r="A9956" s="330"/>
    </row>
    <row r="9957" spans="1:1">
      <c r="A9957" s="330"/>
    </row>
    <row r="9958" spans="1:1">
      <c r="A9958" s="330"/>
    </row>
    <row r="9959" spans="1:1">
      <c r="A9959" s="330"/>
    </row>
    <row r="9960" spans="1:1">
      <c r="A9960" s="330"/>
    </row>
    <row r="9961" spans="1:1">
      <c r="A9961" s="330"/>
    </row>
    <row r="9962" spans="1:1">
      <c r="A9962" s="330"/>
    </row>
    <row r="9963" spans="1:1">
      <c r="A9963" s="330"/>
    </row>
    <row r="9964" spans="1:1">
      <c r="A9964" s="330"/>
    </row>
    <row r="9965" spans="1:1">
      <c r="A9965" s="330"/>
    </row>
    <row r="9966" spans="1:1">
      <c r="A9966" s="330"/>
    </row>
    <row r="9967" spans="1:1">
      <c r="A9967" s="330"/>
    </row>
    <row r="9968" spans="1:1">
      <c r="A9968" s="330"/>
    </row>
    <row r="9969" spans="1:1">
      <c r="A9969" s="330"/>
    </row>
    <row r="9970" spans="1:1">
      <c r="A9970" s="330"/>
    </row>
    <row r="9971" spans="1:1">
      <c r="A9971" s="330"/>
    </row>
    <row r="9972" spans="1:1">
      <c r="A9972" s="330"/>
    </row>
    <row r="9973" spans="1:1">
      <c r="A9973" s="330"/>
    </row>
    <row r="9974" spans="1:1">
      <c r="A9974" s="330"/>
    </row>
    <row r="9975" spans="1:1">
      <c r="A9975" s="330"/>
    </row>
    <row r="9976" spans="1:1">
      <c r="A9976" s="330"/>
    </row>
    <row r="9977" spans="1:1">
      <c r="A9977" s="330"/>
    </row>
    <row r="9978" spans="1:1">
      <c r="A9978" s="330"/>
    </row>
    <row r="9979" spans="1:1">
      <c r="A9979" s="330"/>
    </row>
    <row r="9980" spans="1:1">
      <c r="A9980" s="330"/>
    </row>
    <row r="9981" spans="1:1">
      <c r="A9981" s="330"/>
    </row>
    <row r="9982" spans="1:1">
      <c r="A9982" s="330"/>
    </row>
    <row r="9983" spans="1:1">
      <c r="A9983" s="330"/>
    </row>
    <row r="9984" spans="1:1">
      <c r="A9984" s="330"/>
    </row>
    <row r="9985" spans="1:1">
      <c r="A9985" s="330"/>
    </row>
    <row r="9986" spans="1:1">
      <c r="A9986" s="330"/>
    </row>
    <row r="9987" spans="1:1">
      <c r="A9987" s="330"/>
    </row>
    <row r="9988" spans="1:1">
      <c r="A9988" s="330"/>
    </row>
    <row r="9989" spans="1:1">
      <c r="A9989" s="330"/>
    </row>
    <row r="9990" spans="1:1">
      <c r="A9990" s="330"/>
    </row>
    <row r="9991" spans="1:1">
      <c r="A9991" s="330"/>
    </row>
    <row r="9992" spans="1:1">
      <c r="A9992" s="330"/>
    </row>
    <row r="9993" spans="1:1">
      <c r="A9993" s="330"/>
    </row>
    <row r="9994" spans="1:1">
      <c r="A9994" s="330"/>
    </row>
    <row r="9995" spans="1:1">
      <c r="A9995" s="330"/>
    </row>
    <row r="9996" spans="1:1">
      <c r="A9996" s="330"/>
    </row>
    <row r="9997" spans="1:1">
      <c r="A9997" s="330"/>
    </row>
    <row r="9998" spans="1:1">
      <c r="A9998" s="330"/>
    </row>
    <row r="9999" spans="1:1">
      <c r="A9999" s="330"/>
    </row>
    <row r="10000" spans="1:1">
      <c r="A10000" s="330"/>
    </row>
    <row r="10001" spans="1:1">
      <c r="A10001" s="330"/>
    </row>
    <row r="10002" spans="1:1">
      <c r="A10002" s="330"/>
    </row>
    <row r="10003" spans="1:1">
      <c r="A10003" s="330"/>
    </row>
    <row r="10004" spans="1:1">
      <c r="A10004" s="330"/>
    </row>
    <row r="10005" spans="1:1">
      <c r="A10005" s="330"/>
    </row>
    <row r="10006" spans="1:1">
      <c r="A10006" s="330"/>
    </row>
    <row r="10007" spans="1:1">
      <c r="A10007" s="330"/>
    </row>
    <row r="10008" spans="1:1">
      <c r="A10008" s="330"/>
    </row>
    <row r="10009" spans="1:1">
      <c r="A10009" s="330"/>
    </row>
    <row r="10010" spans="1:1">
      <c r="A10010" s="330"/>
    </row>
    <row r="10011" spans="1:1">
      <c r="A10011" s="330"/>
    </row>
    <row r="10012" spans="1:1">
      <c r="A10012" s="330"/>
    </row>
    <row r="10013" spans="1:1">
      <c r="A10013" s="330"/>
    </row>
    <row r="10014" spans="1:1">
      <c r="A10014" s="330"/>
    </row>
    <row r="10015" spans="1:1">
      <c r="A10015" s="330"/>
    </row>
    <row r="10016" spans="1:1">
      <c r="A10016" s="330"/>
    </row>
    <row r="10017" spans="1:1">
      <c r="A10017" s="330"/>
    </row>
    <row r="10018" spans="1:1">
      <c r="A10018" s="330"/>
    </row>
    <row r="10019" spans="1:1">
      <c r="A10019" s="330"/>
    </row>
    <row r="10020" spans="1:1">
      <c r="A10020" s="330"/>
    </row>
    <row r="10021" spans="1:1">
      <c r="A10021" s="330"/>
    </row>
    <row r="10022" spans="1:1">
      <c r="A10022" s="330"/>
    </row>
    <row r="10023" spans="1:1">
      <c r="A10023" s="330"/>
    </row>
    <row r="10024" spans="1:1">
      <c r="A10024" s="330"/>
    </row>
    <row r="10025" spans="1:1">
      <c r="A10025" s="330"/>
    </row>
    <row r="10026" spans="1:1">
      <c r="A10026" s="330"/>
    </row>
    <row r="10027" spans="1:1">
      <c r="A10027" s="330"/>
    </row>
    <row r="10028" spans="1:1">
      <c r="A10028" s="330"/>
    </row>
    <row r="10029" spans="1:1">
      <c r="A10029" s="330"/>
    </row>
    <row r="10030" spans="1:1">
      <c r="A10030" s="330"/>
    </row>
    <row r="10031" spans="1:1">
      <c r="A10031" s="330"/>
    </row>
    <row r="10032" spans="1:1">
      <c r="A10032" s="330"/>
    </row>
    <row r="10033" spans="1:1">
      <c r="A10033" s="330"/>
    </row>
    <row r="10034" spans="1:1">
      <c r="A10034" s="330"/>
    </row>
    <row r="10035" spans="1:1">
      <c r="A10035" s="330"/>
    </row>
    <row r="10036" spans="1:1">
      <c r="A10036" s="330"/>
    </row>
    <row r="10037" spans="1:1">
      <c r="A10037" s="330"/>
    </row>
    <row r="10038" spans="1:1">
      <c r="A10038" s="330"/>
    </row>
    <row r="10039" spans="1:1">
      <c r="A10039" s="330"/>
    </row>
    <row r="10040" spans="1:1">
      <c r="A10040" s="330"/>
    </row>
    <row r="10041" spans="1:1">
      <c r="A10041" s="330"/>
    </row>
    <row r="10042" spans="1:1">
      <c r="A10042" s="330"/>
    </row>
    <row r="10043" spans="1:1">
      <c r="A10043" s="330"/>
    </row>
    <row r="10044" spans="1:1">
      <c r="A10044" s="330"/>
    </row>
    <row r="10045" spans="1:1">
      <c r="A10045" s="330"/>
    </row>
    <row r="10046" spans="1:1">
      <c r="A10046" s="330"/>
    </row>
    <row r="10047" spans="1:1">
      <c r="A10047" s="330"/>
    </row>
    <row r="10048" spans="1:1">
      <c r="A10048" s="330"/>
    </row>
    <row r="10049" spans="1:1">
      <c r="A10049" s="330"/>
    </row>
    <row r="10050" spans="1:1">
      <c r="A10050" s="330"/>
    </row>
    <row r="10051" spans="1:1">
      <c r="A10051" s="330"/>
    </row>
    <row r="10052" spans="1:1">
      <c r="A10052" s="330"/>
    </row>
    <row r="10053" spans="1:1">
      <c r="A10053" s="330"/>
    </row>
    <row r="10054" spans="1:1">
      <c r="A10054" s="330"/>
    </row>
    <row r="10055" spans="1:1">
      <c r="A10055" s="330"/>
    </row>
    <row r="10056" spans="1:1">
      <c r="A10056" s="330"/>
    </row>
    <row r="10057" spans="1:1">
      <c r="A10057" s="330"/>
    </row>
    <row r="10058" spans="1:1">
      <c r="A10058" s="330"/>
    </row>
    <row r="10059" spans="1:1">
      <c r="A10059" s="330"/>
    </row>
    <row r="10060" spans="1:1">
      <c r="A10060" s="330"/>
    </row>
    <row r="10061" spans="1:1">
      <c r="A10061" s="330"/>
    </row>
    <row r="10062" spans="1:1">
      <c r="A10062" s="330"/>
    </row>
    <row r="10063" spans="1:1">
      <c r="A10063" s="330"/>
    </row>
    <row r="10064" spans="1:1">
      <c r="A10064" s="330"/>
    </row>
    <row r="10065" spans="1:1">
      <c r="A10065" s="330"/>
    </row>
    <row r="10066" spans="1:1">
      <c r="A10066" s="330"/>
    </row>
    <row r="10067" spans="1:1">
      <c r="A10067" s="330"/>
    </row>
    <row r="10068" spans="1:1">
      <c r="A10068" s="330"/>
    </row>
    <row r="10069" spans="1:1">
      <c r="A10069" s="330"/>
    </row>
    <row r="10070" spans="1:1">
      <c r="A10070" s="330"/>
    </row>
    <row r="10071" spans="1:1">
      <c r="A10071" s="330"/>
    </row>
    <row r="10072" spans="1:1">
      <c r="A10072" s="330"/>
    </row>
    <row r="10073" spans="1:1">
      <c r="A10073" s="330"/>
    </row>
    <row r="10074" spans="1:1">
      <c r="A10074" s="330"/>
    </row>
    <row r="10075" spans="1:1">
      <c r="A10075" s="330"/>
    </row>
    <row r="10076" spans="1:1">
      <c r="A10076" s="330"/>
    </row>
    <row r="10077" spans="1:1">
      <c r="A10077" s="330"/>
    </row>
    <row r="10078" spans="1:1">
      <c r="A10078" s="330"/>
    </row>
    <row r="10079" spans="1:1">
      <c r="A10079" s="330"/>
    </row>
    <row r="10080" spans="1:1">
      <c r="A10080" s="330"/>
    </row>
    <row r="10081" spans="1:1">
      <c r="A10081" s="330"/>
    </row>
    <row r="10082" spans="1:1">
      <c r="A10082" s="330"/>
    </row>
    <row r="10083" spans="1:1">
      <c r="A10083" s="330"/>
    </row>
    <row r="10084" spans="1:1">
      <c r="A10084" s="330"/>
    </row>
    <row r="10085" spans="1:1">
      <c r="A10085" s="330"/>
    </row>
    <row r="10086" spans="1:1">
      <c r="A10086" s="330"/>
    </row>
    <row r="10087" spans="1:1">
      <c r="A10087" s="330"/>
    </row>
    <row r="10088" spans="1:1">
      <c r="A10088" s="330"/>
    </row>
    <row r="10089" spans="1:1">
      <c r="A10089" s="330"/>
    </row>
    <row r="10090" spans="1:1">
      <c r="A10090" s="330"/>
    </row>
    <row r="10091" spans="1:1">
      <c r="A10091" s="330"/>
    </row>
    <row r="10092" spans="1:1">
      <c r="A10092" s="330"/>
    </row>
    <row r="10093" spans="1:1">
      <c r="A10093" s="330"/>
    </row>
    <row r="10094" spans="1:1">
      <c r="A10094" s="330"/>
    </row>
    <row r="10095" spans="1:1">
      <c r="A10095" s="330"/>
    </row>
    <row r="10096" spans="1:1">
      <c r="A10096" s="330"/>
    </row>
    <row r="10097" spans="1:1">
      <c r="A10097" s="330"/>
    </row>
    <row r="10098" spans="1:1">
      <c r="A10098" s="330"/>
    </row>
    <row r="10099" spans="1:1">
      <c r="A10099" s="330"/>
    </row>
    <row r="10100" spans="1:1">
      <c r="A10100" s="330"/>
    </row>
    <row r="10101" spans="1:1">
      <c r="A10101" s="330"/>
    </row>
    <row r="10102" spans="1:1">
      <c r="A10102" s="330"/>
    </row>
    <row r="10103" spans="1:1">
      <c r="A10103" s="330"/>
    </row>
    <row r="10104" spans="1:1">
      <c r="A10104" s="330"/>
    </row>
    <row r="10105" spans="1:1">
      <c r="A10105" s="330"/>
    </row>
    <row r="10106" spans="1:1">
      <c r="A10106" s="330"/>
    </row>
    <row r="10107" spans="1:1">
      <c r="A10107" s="330"/>
    </row>
    <row r="10108" spans="1:1">
      <c r="A10108" s="330"/>
    </row>
    <row r="10109" spans="1:1">
      <c r="A10109" s="330"/>
    </row>
    <row r="10110" spans="1:1">
      <c r="A10110" s="330"/>
    </row>
    <row r="10111" spans="1:1">
      <c r="A10111" s="330"/>
    </row>
    <row r="10112" spans="1:1">
      <c r="A10112" s="330"/>
    </row>
    <row r="10113" spans="1:1">
      <c r="A10113" s="330"/>
    </row>
    <row r="10114" spans="1:1">
      <c r="A10114" s="330"/>
    </row>
    <row r="10115" spans="1:1">
      <c r="A10115" s="330"/>
    </row>
    <row r="10116" spans="1:1">
      <c r="A10116" s="330"/>
    </row>
    <row r="10117" spans="1:1">
      <c r="A10117" s="330"/>
    </row>
    <row r="10118" spans="1:1">
      <c r="A10118" s="330"/>
    </row>
    <row r="10119" spans="1:1">
      <c r="A10119" s="330"/>
    </row>
    <row r="10120" spans="1:1">
      <c r="A10120" s="330"/>
    </row>
    <row r="10121" spans="1:1">
      <c r="A10121" s="330"/>
    </row>
    <row r="10122" spans="1:1">
      <c r="A10122" s="330"/>
    </row>
    <row r="10123" spans="1:1">
      <c r="A10123" s="330"/>
    </row>
    <row r="10124" spans="1:1">
      <c r="A10124" s="330"/>
    </row>
    <row r="10125" spans="1:1">
      <c r="A10125" s="330"/>
    </row>
    <row r="10126" spans="1:1">
      <c r="A10126" s="330"/>
    </row>
    <row r="10127" spans="1:1">
      <c r="A10127" s="330"/>
    </row>
    <row r="10128" spans="1:1">
      <c r="A10128" s="330"/>
    </row>
    <row r="10129" spans="1:1">
      <c r="A10129" s="330"/>
    </row>
    <row r="10130" spans="1:1">
      <c r="A10130" s="330"/>
    </row>
    <row r="10131" spans="1:1">
      <c r="A10131" s="330"/>
    </row>
    <row r="10132" spans="1:1">
      <c r="A10132" s="330"/>
    </row>
    <row r="10133" spans="1:1">
      <c r="A10133" s="330"/>
    </row>
    <row r="10134" spans="1:1">
      <c r="A10134" s="330"/>
    </row>
    <row r="10135" spans="1:1">
      <c r="A10135" s="330"/>
    </row>
    <row r="10136" spans="1:1">
      <c r="A10136" s="330"/>
    </row>
    <row r="10137" spans="1:1">
      <c r="A10137" s="330"/>
    </row>
    <row r="10138" spans="1:1">
      <c r="A10138" s="330"/>
    </row>
    <row r="10139" spans="1:1">
      <c r="A10139" s="330"/>
    </row>
    <row r="10140" spans="1:1">
      <c r="A10140" s="330"/>
    </row>
    <row r="10141" spans="1:1">
      <c r="A10141" s="330"/>
    </row>
    <row r="10142" spans="1:1">
      <c r="A10142" s="330"/>
    </row>
    <row r="10143" spans="1:1">
      <c r="A10143" s="330"/>
    </row>
    <row r="10144" spans="1:1">
      <c r="A10144" s="330"/>
    </row>
    <row r="10145" spans="1:1">
      <c r="A10145" s="330"/>
    </row>
    <row r="10146" spans="1:1">
      <c r="A10146" s="330"/>
    </row>
    <row r="10147" spans="1:1">
      <c r="A10147" s="330"/>
    </row>
    <row r="10148" spans="1:1">
      <c r="A10148" s="330"/>
    </row>
    <row r="10149" spans="1:1">
      <c r="A10149" s="330"/>
    </row>
    <row r="10150" spans="1:1">
      <c r="A10150" s="330"/>
    </row>
    <row r="10151" spans="1:1">
      <c r="A10151" s="330"/>
    </row>
    <row r="10152" spans="1:1">
      <c r="A10152" s="330"/>
    </row>
    <row r="10153" spans="1:1">
      <c r="A10153" s="330"/>
    </row>
    <row r="10154" spans="1:1">
      <c r="A10154" s="330"/>
    </row>
    <row r="10155" spans="1:1">
      <c r="A10155" s="330"/>
    </row>
    <row r="10156" spans="1:1">
      <c r="A10156" s="330"/>
    </row>
    <row r="10157" spans="1:1">
      <c r="A10157" s="330"/>
    </row>
    <row r="10158" spans="1:1">
      <c r="A10158" s="330"/>
    </row>
    <row r="10159" spans="1:1">
      <c r="A10159" s="330"/>
    </row>
    <row r="10160" spans="1:1">
      <c r="A10160" s="330"/>
    </row>
    <row r="10161" spans="1:1">
      <c r="A10161" s="330"/>
    </row>
    <row r="10162" spans="1:1">
      <c r="A10162" s="330"/>
    </row>
    <row r="10163" spans="1:1">
      <c r="A10163" s="330"/>
    </row>
    <row r="10164" spans="1:1">
      <c r="A10164" s="330"/>
    </row>
    <row r="10165" spans="1:1">
      <c r="A10165" s="330"/>
    </row>
    <row r="10166" spans="1:1">
      <c r="A10166" s="330"/>
    </row>
    <row r="10167" spans="1:1">
      <c r="A10167" s="330"/>
    </row>
    <row r="10168" spans="1:1">
      <c r="A10168" s="330"/>
    </row>
    <row r="10169" spans="1:1">
      <c r="A10169" s="330"/>
    </row>
    <row r="10170" spans="1:1">
      <c r="A10170" s="330"/>
    </row>
    <row r="10171" spans="1:1">
      <c r="A10171" s="330"/>
    </row>
    <row r="10172" spans="1:1">
      <c r="A10172" s="330"/>
    </row>
    <row r="10173" spans="1:1">
      <c r="A10173" s="330"/>
    </row>
    <row r="10174" spans="1:1">
      <c r="A10174" s="330"/>
    </row>
    <row r="10175" spans="1:1">
      <c r="A10175" s="330"/>
    </row>
    <row r="10176" spans="1:1">
      <c r="A10176" s="330"/>
    </row>
    <row r="10177" spans="1:1">
      <c r="A10177" s="330"/>
    </row>
    <row r="10178" spans="1:1">
      <c r="A10178" s="330"/>
    </row>
    <row r="10179" spans="1:1">
      <c r="A10179" s="330"/>
    </row>
    <row r="10180" spans="1:1">
      <c r="A10180" s="330"/>
    </row>
    <row r="10181" spans="1:1">
      <c r="A10181" s="330"/>
    </row>
    <row r="10182" spans="1:1">
      <c r="A10182" s="330"/>
    </row>
    <row r="10183" spans="1:1">
      <c r="A10183" s="330"/>
    </row>
    <row r="10184" spans="1:1">
      <c r="A10184" s="330"/>
    </row>
    <row r="10185" spans="1:1">
      <c r="A10185" s="330"/>
    </row>
    <row r="10186" spans="1:1">
      <c r="A10186" s="330"/>
    </row>
    <row r="10187" spans="1:1">
      <c r="A10187" s="330"/>
    </row>
    <row r="10188" spans="1:1">
      <c r="A10188" s="330"/>
    </row>
    <row r="10189" spans="1:1">
      <c r="A10189" s="330"/>
    </row>
    <row r="10190" spans="1:1">
      <c r="A10190" s="330"/>
    </row>
    <row r="10191" spans="1:1">
      <c r="A10191" s="330"/>
    </row>
    <row r="10192" spans="1:1">
      <c r="A10192" s="330"/>
    </row>
    <row r="10193" spans="1:1">
      <c r="A10193" s="330"/>
    </row>
    <row r="10194" spans="1:1">
      <c r="A10194" s="330"/>
    </row>
    <row r="10195" spans="1:1">
      <c r="A10195" s="330"/>
    </row>
    <row r="10196" spans="1:1">
      <c r="A10196" s="330"/>
    </row>
    <row r="10197" spans="1:1">
      <c r="A10197" s="330"/>
    </row>
    <row r="10198" spans="1:1">
      <c r="A10198" s="330"/>
    </row>
    <row r="10199" spans="1:1">
      <c r="A10199" s="330"/>
    </row>
    <row r="10200" spans="1:1">
      <c r="A10200" s="330"/>
    </row>
    <row r="10201" spans="1:1">
      <c r="A10201" s="330"/>
    </row>
    <row r="10202" spans="1:1">
      <c r="A10202" s="330"/>
    </row>
    <row r="10203" spans="1:1">
      <c r="A10203" s="330"/>
    </row>
    <row r="10204" spans="1:1">
      <c r="A10204" s="330"/>
    </row>
    <row r="10205" spans="1:1">
      <c r="A10205" s="330"/>
    </row>
    <row r="10206" spans="1:1">
      <c r="A10206" s="330"/>
    </row>
    <row r="10207" spans="1:1">
      <c r="A10207" s="330"/>
    </row>
    <row r="10208" spans="1:1">
      <c r="A10208" s="330"/>
    </row>
    <row r="10209" spans="1:1">
      <c r="A10209" s="330"/>
    </row>
    <row r="10210" spans="1:1">
      <c r="A10210" s="330"/>
    </row>
    <row r="10211" spans="1:1">
      <c r="A10211" s="330"/>
    </row>
    <row r="10212" spans="1:1">
      <c r="A10212" s="330"/>
    </row>
    <row r="10213" spans="1:1">
      <c r="A10213" s="330"/>
    </row>
    <row r="10214" spans="1:1">
      <c r="A10214" s="330"/>
    </row>
    <row r="10215" spans="1:1">
      <c r="A10215" s="330"/>
    </row>
    <row r="10216" spans="1:1">
      <c r="A10216" s="330"/>
    </row>
    <row r="10217" spans="1:1">
      <c r="A10217" s="330"/>
    </row>
    <row r="10218" spans="1:1">
      <c r="A10218" s="330"/>
    </row>
    <row r="10219" spans="1:1">
      <c r="A10219" s="330"/>
    </row>
    <row r="10220" spans="1:1">
      <c r="A10220" s="330"/>
    </row>
    <row r="10221" spans="1:1">
      <c r="A10221" s="330"/>
    </row>
    <row r="10222" spans="1:1">
      <c r="A10222" s="330"/>
    </row>
    <row r="10223" spans="1:1">
      <c r="A10223" s="330"/>
    </row>
    <row r="10224" spans="1:1">
      <c r="A10224" s="330"/>
    </row>
    <row r="10225" spans="1:1">
      <c r="A10225" s="330"/>
    </row>
    <row r="10226" spans="1:1">
      <c r="A10226" s="330"/>
    </row>
    <row r="10227" spans="1:1">
      <c r="A10227" s="330"/>
    </row>
    <row r="10228" spans="1:1">
      <c r="A10228" s="330"/>
    </row>
    <row r="10229" spans="1:1">
      <c r="A10229" s="330"/>
    </row>
    <row r="10230" spans="1:1">
      <c r="A10230" s="330"/>
    </row>
    <row r="10231" spans="1:1">
      <c r="A10231" s="330"/>
    </row>
    <row r="10232" spans="1:1">
      <c r="A10232" s="330"/>
    </row>
    <row r="10233" spans="1:1">
      <c r="A10233" s="330"/>
    </row>
    <row r="10234" spans="1:1">
      <c r="A10234" s="330"/>
    </row>
    <row r="10235" spans="1:1">
      <c r="A10235" s="330"/>
    </row>
    <row r="10236" spans="1:1">
      <c r="A10236" s="330"/>
    </row>
    <row r="10237" spans="1:1">
      <c r="A10237" s="330"/>
    </row>
    <row r="10238" spans="1:1">
      <c r="A10238" s="330"/>
    </row>
    <row r="10239" spans="1:1">
      <c r="A10239" s="330"/>
    </row>
    <row r="10240" spans="1:1">
      <c r="A10240" s="330"/>
    </row>
    <row r="10241" spans="1:1">
      <c r="A10241" s="330"/>
    </row>
    <row r="10242" spans="1:1">
      <c r="A10242" s="330"/>
    </row>
    <row r="10243" spans="1:1">
      <c r="A10243" s="330"/>
    </row>
    <row r="10244" spans="1:1">
      <c r="A10244" s="330"/>
    </row>
    <row r="10245" spans="1:1">
      <c r="A10245" s="330"/>
    </row>
    <row r="10246" spans="1:1">
      <c r="A10246" s="330"/>
    </row>
    <row r="10247" spans="1:1">
      <c r="A10247" s="330"/>
    </row>
    <row r="10248" spans="1:1">
      <c r="A10248" s="330"/>
    </row>
    <row r="10249" spans="1:1">
      <c r="A10249" s="330"/>
    </row>
    <row r="10250" spans="1:1">
      <c r="A10250" s="330"/>
    </row>
    <row r="10251" spans="1:1">
      <c r="A10251" s="330"/>
    </row>
    <row r="10252" spans="1:1">
      <c r="A10252" s="330"/>
    </row>
    <row r="10253" spans="1:1">
      <c r="A10253" s="330"/>
    </row>
    <row r="10254" spans="1:1">
      <c r="A10254" s="330"/>
    </row>
    <row r="10255" spans="1:1">
      <c r="A10255" s="330"/>
    </row>
    <row r="10256" spans="1:1">
      <c r="A10256" s="330"/>
    </row>
    <row r="10257" spans="1:1">
      <c r="A10257" s="330"/>
    </row>
    <row r="10258" spans="1:1">
      <c r="A10258" s="330"/>
    </row>
    <row r="10259" spans="1:1">
      <c r="A10259" s="330"/>
    </row>
    <row r="10260" spans="1:1">
      <c r="A10260" s="330"/>
    </row>
    <row r="10261" spans="1:1">
      <c r="A10261" s="330"/>
    </row>
    <row r="10262" spans="1:1">
      <c r="A10262" s="330"/>
    </row>
    <row r="10263" spans="1:1">
      <c r="A10263" s="330"/>
    </row>
    <row r="10264" spans="1:1">
      <c r="A10264" s="330"/>
    </row>
    <row r="10265" spans="1:1">
      <c r="A10265" s="330"/>
    </row>
    <row r="10266" spans="1:1">
      <c r="A10266" s="330"/>
    </row>
    <row r="10267" spans="1:1">
      <c r="A10267" s="330"/>
    </row>
    <row r="10268" spans="1:1">
      <c r="A10268" s="330"/>
    </row>
    <row r="10269" spans="1:1">
      <c r="A10269" s="330"/>
    </row>
    <row r="10270" spans="1:1">
      <c r="A10270" s="330"/>
    </row>
    <row r="10271" spans="1:1">
      <c r="A10271" s="330"/>
    </row>
    <row r="10272" spans="1:1">
      <c r="A10272" s="330"/>
    </row>
    <row r="10273" spans="1:1">
      <c r="A10273" s="330"/>
    </row>
    <row r="10274" spans="1:1">
      <c r="A10274" s="330"/>
    </row>
    <row r="10275" spans="1:1">
      <c r="A10275" s="330"/>
    </row>
    <row r="10276" spans="1:1">
      <c r="A10276" s="330"/>
    </row>
    <row r="10277" spans="1:1">
      <c r="A10277" s="330"/>
    </row>
    <row r="10278" spans="1:1">
      <c r="A10278" s="330"/>
    </row>
    <row r="10279" spans="1:1">
      <c r="A10279" s="330"/>
    </row>
    <row r="10280" spans="1:1">
      <c r="A10280" s="330"/>
    </row>
    <row r="10281" spans="1:1">
      <c r="A10281" s="330"/>
    </row>
    <row r="10282" spans="1:1">
      <c r="A10282" s="330"/>
    </row>
    <row r="10283" spans="1:1">
      <c r="A10283" s="330"/>
    </row>
    <row r="10284" spans="1:1">
      <c r="A10284" s="330"/>
    </row>
    <row r="10285" spans="1:1">
      <c r="A10285" s="330"/>
    </row>
    <row r="10286" spans="1:1">
      <c r="A10286" s="330"/>
    </row>
    <row r="10287" spans="1:1">
      <c r="A10287" s="330"/>
    </row>
    <row r="10288" spans="1:1">
      <c r="A10288" s="330"/>
    </row>
    <row r="10289" spans="1:1">
      <c r="A10289" s="330"/>
    </row>
    <row r="10290" spans="1:1">
      <c r="A10290" s="330"/>
    </row>
    <row r="10291" spans="1:1">
      <c r="A10291" s="330"/>
    </row>
    <row r="10292" spans="1:1">
      <c r="A10292" s="330"/>
    </row>
    <row r="10293" spans="1:1">
      <c r="A10293" s="330"/>
    </row>
    <row r="10294" spans="1:1">
      <c r="A10294" s="330"/>
    </row>
    <row r="10295" spans="1:1">
      <c r="A10295" s="330"/>
    </row>
    <row r="10296" spans="1:1">
      <c r="A10296" s="330"/>
    </row>
    <row r="10297" spans="1:1">
      <c r="A10297" s="330"/>
    </row>
    <row r="10298" spans="1:1">
      <c r="A10298" s="330"/>
    </row>
    <row r="10299" spans="1:1">
      <c r="A10299" s="330"/>
    </row>
    <row r="10300" spans="1:1">
      <c r="A10300" s="330"/>
    </row>
    <row r="10301" spans="1:1">
      <c r="A10301" s="330"/>
    </row>
    <row r="10302" spans="1:1">
      <c r="A10302" s="330"/>
    </row>
    <row r="10303" spans="1:1">
      <c r="A10303" s="330"/>
    </row>
    <row r="10304" spans="1:1">
      <c r="A10304" s="330"/>
    </row>
    <row r="10305" spans="1:1">
      <c r="A10305" s="330"/>
    </row>
    <row r="10306" spans="1:1">
      <c r="A10306" s="330"/>
    </row>
    <row r="10307" spans="1:1">
      <c r="A10307" s="330"/>
    </row>
    <row r="10308" spans="1:1">
      <c r="A10308" s="330"/>
    </row>
    <row r="10309" spans="1:1">
      <c r="A10309" s="330"/>
    </row>
    <row r="10310" spans="1:1">
      <c r="A10310" s="330"/>
    </row>
    <row r="10311" spans="1:1">
      <c r="A10311" s="330"/>
    </row>
    <row r="10312" spans="1:1">
      <c r="A10312" s="330"/>
    </row>
    <row r="10313" spans="1:1">
      <c r="A10313" s="330"/>
    </row>
    <row r="10314" spans="1:1">
      <c r="A10314" s="330"/>
    </row>
    <row r="10315" spans="1:1">
      <c r="A10315" s="330"/>
    </row>
    <row r="10316" spans="1:1">
      <c r="A10316" s="330"/>
    </row>
    <row r="10317" spans="1:1">
      <c r="A10317" s="330"/>
    </row>
    <row r="10318" spans="1:1">
      <c r="A10318" s="330"/>
    </row>
    <row r="10319" spans="1:1">
      <c r="A10319" s="330"/>
    </row>
    <row r="10320" spans="1:1">
      <c r="A10320" s="330"/>
    </row>
    <row r="10321" spans="1:1">
      <c r="A10321" s="330"/>
    </row>
    <row r="10322" spans="1:1">
      <c r="A10322" s="330"/>
    </row>
    <row r="10323" spans="1:1">
      <c r="A10323" s="330"/>
    </row>
    <row r="10324" spans="1:1">
      <c r="A10324" s="330"/>
    </row>
    <row r="10325" spans="1:1">
      <c r="A10325" s="330"/>
    </row>
    <row r="10326" spans="1:1">
      <c r="A10326" s="330"/>
    </row>
    <row r="10327" spans="1:1">
      <c r="A10327" s="330"/>
    </row>
    <row r="10328" spans="1:1">
      <c r="A10328" s="330"/>
    </row>
    <row r="10329" spans="1:1">
      <c r="A10329" s="330"/>
    </row>
    <row r="10330" spans="1:1">
      <c r="A10330" s="330"/>
    </row>
    <row r="10331" spans="1:1">
      <c r="A10331" s="330"/>
    </row>
    <row r="10332" spans="1:1">
      <c r="A10332" s="330"/>
    </row>
    <row r="10333" spans="1:1">
      <c r="A10333" s="330"/>
    </row>
    <row r="10334" spans="1:1">
      <c r="A10334" s="330"/>
    </row>
    <row r="10335" spans="1:1">
      <c r="A10335" s="330"/>
    </row>
    <row r="10336" spans="1:1">
      <c r="A10336" s="330"/>
    </row>
    <row r="10337" spans="1:1">
      <c r="A10337" s="330"/>
    </row>
    <row r="10338" spans="1:1">
      <c r="A10338" s="330"/>
    </row>
    <row r="10339" spans="1:1">
      <c r="A10339" s="330"/>
    </row>
    <row r="10340" spans="1:1">
      <c r="A10340" s="330"/>
    </row>
    <row r="10341" spans="1:1">
      <c r="A10341" s="330"/>
    </row>
    <row r="10342" spans="1:1">
      <c r="A10342" s="330"/>
    </row>
    <row r="10343" spans="1:1">
      <c r="A10343" s="330"/>
    </row>
    <row r="10344" spans="1:1">
      <c r="A10344" s="330"/>
    </row>
    <row r="10345" spans="1:1">
      <c r="A10345" s="330"/>
    </row>
    <row r="10346" spans="1:1">
      <c r="A10346" s="330"/>
    </row>
    <row r="10347" spans="1:1">
      <c r="A10347" s="330"/>
    </row>
    <row r="10348" spans="1:1">
      <c r="A10348" s="330"/>
    </row>
    <row r="10349" spans="1:1">
      <c r="A10349" s="330"/>
    </row>
    <row r="10350" spans="1:1">
      <c r="A10350" s="330"/>
    </row>
    <row r="10351" spans="1:1">
      <c r="A10351" s="330"/>
    </row>
    <row r="10352" spans="1:1">
      <c r="A10352" s="330"/>
    </row>
    <row r="10353" spans="1:1">
      <c r="A10353" s="330"/>
    </row>
    <row r="10354" spans="1:1">
      <c r="A10354" s="330"/>
    </row>
    <row r="10355" spans="1:1">
      <c r="A10355" s="330"/>
    </row>
    <row r="10356" spans="1:1">
      <c r="A10356" s="330"/>
    </row>
    <row r="10357" spans="1:1">
      <c r="A10357" s="330"/>
    </row>
    <row r="10358" spans="1:1">
      <c r="A10358" s="330"/>
    </row>
    <row r="10359" spans="1:1">
      <c r="A10359" s="330"/>
    </row>
    <row r="10360" spans="1:1">
      <c r="A10360" s="330"/>
    </row>
    <row r="10361" spans="1:1">
      <c r="A10361" s="330"/>
    </row>
    <row r="10362" spans="1:1">
      <c r="A10362" s="330"/>
    </row>
    <row r="10363" spans="1:1">
      <c r="A10363" s="330"/>
    </row>
    <row r="10364" spans="1:1">
      <c r="A10364" s="330"/>
    </row>
    <row r="10365" spans="1:1">
      <c r="A10365" s="330"/>
    </row>
    <row r="10366" spans="1:1">
      <c r="A10366" s="330"/>
    </row>
    <row r="10367" spans="1:1">
      <c r="A10367" s="330"/>
    </row>
    <row r="10368" spans="1:1">
      <c r="A10368" s="330"/>
    </row>
    <row r="10369" spans="1:1">
      <c r="A10369" s="330"/>
    </row>
    <row r="10370" spans="1:1">
      <c r="A10370" s="330"/>
    </row>
    <row r="10371" spans="1:1">
      <c r="A10371" s="330"/>
    </row>
    <row r="10372" spans="1:1">
      <c r="A10372" s="330"/>
    </row>
    <row r="10373" spans="1:1">
      <c r="A10373" s="330"/>
    </row>
    <row r="10374" spans="1:1">
      <c r="A10374" s="330"/>
    </row>
    <row r="10375" spans="1:1">
      <c r="A10375" s="330"/>
    </row>
    <row r="10376" spans="1:1">
      <c r="A10376" s="330"/>
    </row>
    <row r="10377" spans="1:1">
      <c r="A10377" s="330"/>
    </row>
    <row r="10378" spans="1:1">
      <c r="A10378" s="330"/>
    </row>
    <row r="10379" spans="1:1">
      <c r="A10379" s="330"/>
    </row>
    <row r="10380" spans="1:1">
      <c r="A10380" s="330"/>
    </row>
    <row r="10381" spans="1:1">
      <c r="A10381" s="330"/>
    </row>
    <row r="10382" spans="1:1">
      <c r="A10382" s="330"/>
    </row>
    <row r="10383" spans="1:1">
      <c r="A10383" s="330"/>
    </row>
    <row r="10384" spans="1:1">
      <c r="A10384" s="330"/>
    </row>
    <row r="10385" spans="1:1">
      <c r="A10385" s="330"/>
    </row>
    <row r="10386" spans="1:1">
      <c r="A10386" s="330"/>
    </row>
    <row r="10387" spans="1:1">
      <c r="A10387" s="330"/>
    </row>
    <row r="10388" spans="1:1">
      <c r="A10388" s="330"/>
    </row>
    <row r="10389" spans="1:1">
      <c r="A10389" s="330"/>
    </row>
    <row r="10390" spans="1:1">
      <c r="A10390" s="330"/>
    </row>
    <row r="10391" spans="1:1">
      <c r="A10391" s="330"/>
    </row>
    <row r="10392" spans="1:1">
      <c r="A10392" s="330"/>
    </row>
    <row r="10393" spans="1:1">
      <c r="A10393" s="330"/>
    </row>
    <row r="10394" spans="1:1">
      <c r="A10394" s="330"/>
    </row>
    <row r="10395" spans="1:1">
      <c r="A10395" s="330"/>
    </row>
    <row r="10396" spans="1:1">
      <c r="A10396" s="330"/>
    </row>
    <row r="10397" spans="1:1">
      <c r="A10397" s="330"/>
    </row>
    <row r="10398" spans="1:1">
      <c r="A10398" s="330"/>
    </row>
    <row r="10399" spans="1:1">
      <c r="A10399" s="330"/>
    </row>
    <row r="10400" spans="1:1">
      <c r="A10400" s="330"/>
    </row>
    <row r="10401" spans="1:1">
      <c r="A10401" s="330"/>
    </row>
    <row r="10402" spans="1:1">
      <c r="A10402" s="330"/>
    </row>
    <row r="10403" spans="1:1">
      <c r="A10403" s="330"/>
    </row>
    <row r="10404" spans="1:1">
      <c r="A10404" s="330"/>
    </row>
    <row r="10405" spans="1:1">
      <c r="A10405" s="330"/>
    </row>
    <row r="10406" spans="1:1">
      <c r="A10406" s="330"/>
    </row>
    <row r="10407" spans="1:1">
      <c r="A10407" s="330"/>
    </row>
    <row r="10408" spans="1:1">
      <c r="A10408" s="330"/>
    </row>
    <row r="10409" spans="1:1">
      <c r="A10409" s="330"/>
    </row>
    <row r="10410" spans="1:1">
      <c r="A10410" s="330"/>
    </row>
    <row r="10411" spans="1:1">
      <c r="A10411" s="330"/>
    </row>
    <row r="10412" spans="1:1">
      <c r="A10412" s="330"/>
    </row>
    <row r="10413" spans="1:1">
      <c r="A10413" s="330"/>
    </row>
    <row r="10414" spans="1:1">
      <c r="A10414" s="330"/>
    </row>
    <row r="10415" spans="1:1">
      <c r="A10415" s="330"/>
    </row>
    <row r="10416" spans="1:1">
      <c r="A10416" s="330"/>
    </row>
    <row r="10417" spans="1:1">
      <c r="A10417" s="330"/>
    </row>
    <row r="10418" spans="1:1">
      <c r="A10418" s="330"/>
    </row>
    <row r="10419" spans="1:1">
      <c r="A10419" s="330"/>
    </row>
    <row r="10420" spans="1:1">
      <c r="A10420" s="330"/>
    </row>
    <row r="10421" spans="1:1">
      <c r="A10421" s="330"/>
    </row>
    <row r="10422" spans="1:1">
      <c r="A10422" s="330"/>
    </row>
    <row r="10423" spans="1:1">
      <c r="A10423" s="330"/>
    </row>
    <row r="10424" spans="1:1">
      <c r="A10424" s="330"/>
    </row>
    <row r="10425" spans="1:1">
      <c r="A10425" s="330"/>
    </row>
    <row r="10426" spans="1:1">
      <c r="A10426" s="330"/>
    </row>
    <row r="10427" spans="1:1">
      <c r="A10427" s="330"/>
    </row>
    <row r="10428" spans="1:1">
      <c r="A10428" s="330"/>
    </row>
    <row r="10429" spans="1:1">
      <c r="A10429" s="330"/>
    </row>
    <row r="10430" spans="1:1">
      <c r="A10430" s="330"/>
    </row>
    <row r="10431" spans="1:1">
      <c r="A10431" s="330"/>
    </row>
    <row r="10432" spans="1:1">
      <c r="A10432" s="330"/>
    </row>
    <row r="10433" spans="1:1">
      <c r="A10433" s="330"/>
    </row>
    <row r="10434" spans="1:1">
      <c r="A10434" s="330"/>
    </row>
    <row r="10435" spans="1:1">
      <c r="A10435" s="330"/>
    </row>
    <row r="10436" spans="1:1">
      <c r="A10436" s="330"/>
    </row>
    <row r="10437" spans="1:1">
      <c r="A10437" s="330"/>
    </row>
    <row r="10438" spans="1:1">
      <c r="A10438" s="330"/>
    </row>
    <row r="10439" spans="1:1">
      <c r="A10439" s="330"/>
    </row>
    <row r="10440" spans="1:1">
      <c r="A10440" s="330"/>
    </row>
    <row r="10441" spans="1:1">
      <c r="A10441" s="330"/>
    </row>
    <row r="10442" spans="1:1">
      <c r="A10442" s="330"/>
    </row>
    <row r="10443" spans="1:1">
      <c r="A10443" s="330"/>
    </row>
    <row r="10444" spans="1:1">
      <c r="A10444" s="330"/>
    </row>
    <row r="10445" spans="1:1">
      <c r="A10445" s="330"/>
    </row>
    <row r="10446" spans="1:1">
      <c r="A10446" s="330"/>
    </row>
    <row r="10447" spans="1:1">
      <c r="A10447" s="330"/>
    </row>
    <row r="10448" spans="1:1">
      <c r="A10448" s="330"/>
    </row>
    <row r="10449" spans="1:1">
      <c r="A10449" s="330"/>
    </row>
    <row r="10450" spans="1:1">
      <c r="A10450" s="330"/>
    </row>
    <row r="10451" spans="1:1">
      <c r="A10451" s="330"/>
    </row>
    <row r="10452" spans="1:1">
      <c r="A10452" s="330"/>
    </row>
    <row r="10453" spans="1:1">
      <c r="A10453" s="330"/>
    </row>
    <row r="10454" spans="1:1">
      <c r="A10454" s="330"/>
    </row>
    <row r="10455" spans="1:1">
      <c r="A10455" s="330"/>
    </row>
    <row r="10456" spans="1:1">
      <c r="A10456" s="330"/>
    </row>
    <row r="10457" spans="1:1">
      <c r="A10457" s="330"/>
    </row>
    <row r="10458" spans="1:1">
      <c r="A10458" s="330"/>
    </row>
    <row r="10459" spans="1:1">
      <c r="A10459" s="330"/>
    </row>
    <row r="10460" spans="1:1">
      <c r="A10460" s="330"/>
    </row>
    <row r="10461" spans="1:1">
      <c r="A10461" s="330"/>
    </row>
    <row r="10462" spans="1:1">
      <c r="A10462" s="330"/>
    </row>
    <row r="10463" spans="1:1">
      <c r="A10463" s="330"/>
    </row>
    <row r="10464" spans="1:1">
      <c r="A10464" s="330"/>
    </row>
    <row r="10465" spans="1:1">
      <c r="A10465" s="330"/>
    </row>
    <row r="10466" spans="1:1">
      <c r="A10466" s="330"/>
    </row>
    <row r="10467" spans="1:1">
      <c r="A10467" s="330"/>
    </row>
    <row r="10468" spans="1:1">
      <c r="A10468" s="330"/>
    </row>
    <row r="10469" spans="1:1">
      <c r="A10469" s="330"/>
    </row>
    <row r="10470" spans="1:1">
      <c r="A10470" s="330"/>
    </row>
    <row r="10471" spans="1:1">
      <c r="A10471" s="330"/>
    </row>
    <row r="10472" spans="1:1">
      <c r="A10472" s="330"/>
    </row>
    <row r="10473" spans="1:1">
      <c r="A10473" s="330"/>
    </row>
    <row r="10474" spans="1:1">
      <c r="A10474" s="330"/>
    </row>
    <row r="10475" spans="1:1">
      <c r="A10475" s="330"/>
    </row>
    <row r="10476" spans="1:1">
      <c r="A10476" s="330"/>
    </row>
    <row r="10477" spans="1:1">
      <c r="A10477" s="330"/>
    </row>
    <row r="10478" spans="1:1">
      <c r="A10478" s="330"/>
    </row>
    <row r="10479" spans="1:1">
      <c r="A10479" s="330"/>
    </row>
    <row r="10480" spans="1:1">
      <c r="A10480" s="330"/>
    </row>
    <row r="10481" spans="1:1">
      <c r="A10481" s="330"/>
    </row>
    <row r="10482" spans="1:1">
      <c r="A10482" s="330"/>
    </row>
    <row r="10483" spans="1:1">
      <c r="A10483" s="330"/>
    </row>
    <row r="10484" spans="1:1">
      <c r="A10484" s="330"/>
    </row>
    <row r="10485" spans="1:1">
      <c r="A10485" s="330"/>
    </row>
    <row r="10486" spans="1:1">
      <c r="A10486" s="330"/>
    </row>
    <row r="10487" spans="1:1">
      <c r="A10487" s="330"/>
    </row>
    <row r="10488" spans="1:1">
      <c r="A10488" s="330"/>
    </row>
    <row r="10489" spans="1:1">
      <c r="A10489" s="330"/>
    </row>
    <row r="10490" spans="1:1">
      <c r="A10490" s="330"/>
    </row>
    <row r="10491" spans="1:1">
      <c r="A10491" s="330"/>
    </row>
    <row r="10492" spans="1:1">
      <c r="A10492" s="330"/>
    </row>
    <row r="10493" spans="1:1">
      <c r="A10493" s="330"/>
    </row>
    <row r="10494" spans="1:1">
      <c r="A10494" s="330"/>
    </row>
    <row r="10495" spans="1:1">
      <c r="A10495" s="330"/>
    </row>
    <row r="10496" spans="1:1">
      <c r="A10496" s="330"/>
    </row>
    <row r="10497" spans="1:1">
      <c r="A10497" s="330"/>
    </row>
    <row r="10498" spans="1:1">
      <c r="A10498" s="330"/>
    </row>
    <row r="10499" spans="1:1">
      <c r="A10499" s="330"/>
    </row>
    <row r="10500" spans="1:1">
      <c r="A10500" s="330"/>
    </row>
    <row r="10501" spans="1:1">
      <c r="A10501" s="330"/>
    </row>
    <row r="10502" spans="1:1">
      <c r="A10502" s="330"/>
    </row>
    <row r="10503" spans="1:1">
      <c r="A10503" s="330"/>
    </row>
    <row r="10504" spans="1:1">
      <c r="A10504" s="330"/>
    </row>
    <row r="10505" spans="1:1">
      <c r="A10505" s="330"/>
    </row>
    <row r="10506" spans="1:1">
      <c r="A10506" s="330"/>
    </row>
    <row r="10507" spans="1:1">
      <c r="A10507" s="330"/>
    </row>
    <row r="10508" spans="1:1">
      <c r="A10508" s="330"/>
    </row>
    <row r="10509" spans="1:1">
      <c r="A10509" s="330"/>
    </row>
    <row r="10510" spans="1:1">
      <c r="A10510" s="330"/>
    </row>
    <row r="10511" spans="1:1">
      <c r="A10511" s="330"/>
    </row>
    <row r="10512" spans="1:1">
      <c r="A10512" s="330"/>
    </row>
    <row r="10513" spans="1:1">
      <c r="A10513" s="330"/>
    </row>
    <row r="10514" spans="1:1">
      <c r="A10514" s="330"/>
    </row>
    <row r="10515" spans="1:1">
      <c r="A10515" s="330"/>
    </row>
    <row r="10516" spans="1:1">
      <c r="A10516" s="330"/>
    </row>
    <row r="10517" spans="1:1">
      <c r="A10517" s="330"/>
    </row>
    <row r="10518" spans="1:1">
      <c r="A10518" s="330"/>
    </row>
    <row r="10519" spans="1:1">
      <c r="A10519" s="330"/>
    </row>
    <row r="10520" spans="1:1">
      <c r="A10520" s="330"/>
    </row>
    <row r="10521" spans="1:1">
      <c r="A10521" s="330"/>
    </row>
    <row r="10522" spans="1:1">
      <c r="A10522" s="330"/>
    </row>
    <row r="10523" spans="1:1">
      <c r="A10523" s="330"/>
    </row>
    <row r="10524" spans="1:1">
      <c r="A10524" s="330"/>
    </row>
    <row r="10525" spans="1:1">
      <c r="A10525" s="330"/>
    </row>
    <row r="10526" spans="1:1">
      <c r="A10526" s="330"/>
    </row>
    <row r="10527" spans="1:1">
      <c r="A10527" s="330"/>
    </row>
    <row r="10528" spans="1:1">
      <c r="A10528" s="330"/>
    </row>
    <row r="10529" spans="1:1">
      <c r="A10529" s="330"/>
    </row>
    <row r="10530" spans="1:1">
      <c r="A10530" s="330"/>
    </row>
    <row r="10531" spans="1:1">
      <c r="A10531" s="330"/>
    </row>
    <row r="10532" spans="1:1">
      <c r="A10532" s="330"/>
    </row>
    <row r="10533" spans="1:1">
      <c r="A10533" s="330"/>
    </row>
    <row r="10534" spans="1:1">
      <c r="A10534" s="330"/>
    </row>
    <row r="10535" spans="1:1">
      <c r="A10535" s="330"/>
    </row>
    <row r="10536" spans="1:1">
      <c r="A10536" s="330"/>
    </row>
    <row r="10537" spans="1:1">
      <c r="A10537" s="330"/>
    </row>
    <row r="10538" spans="1:1">
      <c r="A10538" s="330"/>
    </row>
    <row r="10539" spans="1:1">
      <c r="A10539" s="330"/>
    </row>
    <row r="10540" spans="1:1">
      <c r="A10540" s="330"/>
    </row>
    <row r="10541" spans="1:1">
      <c r="A10541" s="330"/>
    </row>
    <row r="10542" spans="1:1">
      <c r="A10542" s="330"/>
    </row>
    <row r="10543" spans="1:1">
      <c r="A10543" s="330"/>
    </row>
    <row r="10544" spans="1:1">
      <c r="A10544" s="330"/>
    </row>
    <row r="10545" spans="1:1">
      <c r="A10545" s="330"/>
    </row>
    <row r="10546" spans="1:1">
      <c r="A10546" s="330"/>
    </row>
    <row r="10547" spans="1:1">
      <c r="A10547" s="330"/>
    </row>
    <row r="10548" spans="1:1">
      <c r="A10548" s="330"/>
    </row>
    <row r="10549" spans="1:1">
      <c r="A10549" s="330"/>
    </row>
    <row r="10550" spans="1:1">
      <c r="A10550" s="330"/>
    </row>
    <row r="10551" spans="1:1">
      <c r="A10551" s="330"/>
    </row>
    <row r="10552" spans="1:1">
      <c r="A10552" s="330"/>
    </row>
    <row r="10553" spans="1:1">
      <c r="A10553" s="330"/>
    </row>
    <row r="10554" spans="1:1">
      <c r="A10554" s="330"/>
    </row>
    <row r="10555" spans="1:1">
      <c r="A10555" s="330"/>
    </row>
    <row r="10556" spans="1:1">
      <c r="A10556" s="330"/>
    </row>
    <row r="10557" spans="1:1">
      <c r="A10557" s="330"/>
    </row>
    <row r="10558" spans="1:1">
      <c r="A10558" s="330"/>
    </row>
    <row r="10559" spans="1:1">
      <c r="A10559" s="330"/>
    </row>
    <row r="10560" spans="1:1">
      <c r="A10560" s="330"/>
    </row>
    <row r="10561" spans="1:1">
      <c r="A10561" s="330"/>
    </row>
    <row r="10562" spans="1:1">
      <c r="A10562" s="330"/>
    </row>
    <row r="10563" spans="1:1">
      <c r="A10563" s="330"/>
    </row>
    <row r="10564" spans="1:1">
      <c r="A10564" s="330"/>
    </row>
    <row r="10565" spans="1:1">
      <c r="A10565" s="330"/>
    </row>
    <row r="10566" spans="1:1">
      <c r="A10566" s="330"/>
    </row>
    <row r="10567" spans="1:1">
      <c r="A10567" s="330"/>
    </row>
    <row r="10568" spans="1:1">
      <c r="A10568" s="330"/>
    </row>
    <row r="10569" spans="1:1">
      <c r="A10569" s="330"/>
    </row>
    <row r="10570" spans="1:1">
      <c r="A10570" s="330"/>
    </row>
    <row r="10571" spans="1:1">
      <c r="A10571" s="330"/>
    </row>
    <row r="10572" spans="1:1">
      <c r="A10572" s="330"/>
    </row>
    <row r="10573" spans="1:1">
      <c r="A10573" s="330"/>
    </row>
    <row r="10574" spans="1:1">
      <c r="A10574" s="330"/>
    </row>
    <row r="10575" spans="1:1">
      <c r="A10575" s="330"/>
    </row>
    <row r="10576" spans="1:1">
      <c r="A10576" s="330"/>
    </row>
    <row r="10577" spans="1:1">
      <c r="A10577" s="330"/>
    </row>
    <row r="10578" spans="1:1">
      <c r="A10578" s="330"/>
    </row>
    <row r="10579" spans="1:1">
      <c r="A10579" s="330"/>
    </row>
    <row r="10580" spans="1:1">
      <c r="A10580" s="330"/>
    </row>
    <row r="10581" spans="1:1">
      <c r="A10581" s="330"/>
    </row>
    <row r="10582" spans="1:1">
      <c r="A10582" s="330"/>
    </row>
    <row r="10583" spans="1:1">
      <c r="A10583" s="330"/>
    </row>
    <row r="10584" spans="1:1">
      <c r="A10584" s="330"/>
    </row>
    <row r="10585" spans="1:1">
      <c r="A10585" s="330"/>
    </row>
    <row r="10586" spans="1:1">
      <c r="A10586" s="330"/>
    </row>
    <row r="10587" spans="1:1">
      <c r="A10587" s="330"/>
    </row>
    <row r="10588" spans="1:1">
      <c r="A10588" s="330"/>
    </row>
    <row r="10589" spans="1:1">
      <c r="A10589" s="330"/>
    </row>
    <row r="10590" spans="1:1">
      <c r="A10590" s="330"/>
    </row>
    <row r="10591" spans="1:1">
      <c r="A10591" s="330"/>
    </row>
    <row r="10592" spans="1:1">
      <c r="A10592" s="330"/>
    </row>
    <row r="10593" spans="1:1">
      <c r="A10593" s="330"/>
    </row>
    <row r="10594" spans="1:1">
      <c r="A10594" s="330"/>
    </row>
    <row r="10595" spans="1:1">
      <c r="A10595" s="330"/>
    </row>
    <row r="10596" spans="1:1">
      <c r="A10596" s="330"/>
    </row>
    <row r="10597" spans="1:1">
      <c r="A10597" s="330"/>
    </row>
    <row r="10598" spans="1:1">
      <c r="A10598" s="330"/>
    </row>
    <row r="10599" spans="1:1">
      <c r="A10599" s="330"/>
    </row>
    <row r="10600" spans="1:1">
      <c r="A10600" s="330"/>
    </row>
    <row r="10601" spans="1:1">
      <c r="A10601" s="330"/>
    </row>
    <row r="10602" spans="1:1">
      <c r="A10602" s="330"/>
    </row>
    <row r="10603" spans="1:1">
      <c r="A10603" s="330"/>
    </row>
    <row r="10604" spans="1:1">
      <c r="A10604" s="330"/>
    </row>
    <row r="10605" spans="1:1">
      <c r="A10605" s="330"/>
    </row>
    <row r="10606" spans="1:1">
      <c r="A10606" s="330"/>
    </row>
    <row r="10607" spans="1:1">
      <c r="A10607" s="330"/>
    </row>
    <row r="10608" spans="1:1">
      <c r="A10608" s="330"/>
    </row>
    <row r="10609" spans="1:1">
      <c r="A10609" s="330"/>
    </row>
    <row r="10610" spans="1:1">
      <c r="A10610" s="330"/>
    </row>
    <row r="10611" spans="1:1">
      <c r="A10611" s="330"/>
    </row>
    <row r="10612" spans="1:1">
      <c r="A10612" s="330"/>
    </row>
    <row r="10613" spans="1:1">
      <c r="A10613" s="330"/>
    </row>
    <row r="10614" spans="1:1">
      <c r="A10614" s="330"/>
    </row>
    <row r="10615" spans="1:1">
      <c r="A10615" s="330"/>
    </row>
    <row r="10616" spans="1:1">
      <c r="A10616" s="330"/>
    </row>
    <row r="10617" spans="1:1">
      <c r="A10617" s="330"/>
    </row>
    <row r="10618" spans="1:1">
      <c r="A10618" s="330"/>
    </row>
    <row r="10619" spans="1:1">
      <c r="A10619" s="330"/>
    </row>
    <row r="10620" spans="1:1">
      <c r="A10620" s="330"/>
    </row>
    <row r="10621" spans="1:1">
      <c r="A10621" s="330"/>
    </row>
    <row r="10622" spans="1:1">
      <c r="A10622" s="330"/>
    </row>
    <row r="10623" spans="1:1">
      <c r="A10623" s="330"/>
    </row>
    <row r="10624" spans="1:1">
      <c r="A10624" s="330"/>
    </row>
    <row r="10625" spans="1:1">
      <c r="A10625" s="330"/>
    </row>
    <row r="10626" spans="1:1">
      <c r="A10626" s="330"/>
    </row>
    <row r="10627" spans="1:1">
      <c r="A10627" s="330"/>
    </row>
    <row r="10628" spans="1:1">
      <c r="A10628" s="330"/>
    </row>
    <row r="10629" spans="1:1">
      <c r="A10629" s="330"/>
    </row>
    <row r="10630" spans="1:1">
      <c r="A10630" s="330"/>
    </row>
    <row r="10631" spans="1:1">
      <c r="A10631" s="330"/>
    </row>
    <row r="10632" spans="1:1">
      <c r="A10632" s="330"/>
    </row>
    <row r="10633" spans="1:1">
      <c r="A10633" s="330"/>
    </row>
    <row r="10634" spans="1:1">
      <c r="A10634" s="330"/>
    </row>
    <row r="10635" spans="1:1">
      <c r="A10635" s="330"/>
    </row>
    <row r="10636" spans="1:1">
      <c r="A10636" s="330"/>
    </row>
    <row r="10637" spans="1:1">
      <c r="A10637" s="330"/>
    </row>
    <row r="10638" spans="1:1">
      <c r="A10638" s="330"/>
    </row>
    <row r="10639" spans="1:1">
      <c r="A10639" s="330"/>
    </row>
    <row r="10640" spans="1:1">
      <c r="A10640" s="330"/>
    </row>
    <row r="10641" spans="1:1">
      <c r="A10641" s="330"/>
    </row>
    <row r="10642" spans="1:1">
      <c r="A10642" s="330"/>
    </row>
    <row r="10643" spans="1:1">
      <c r="A10643" s="330"/>
    </row>
    <row r="10644" spans="1:1">
      <c r="A10644" s="330"/>
    </row>
    <row r="10645" spans="1:1">
      <c r="A10645" s="330"/>
    </row>
    <row r="10646" spans="1:1">
      <c r="A10646" s="330"/>
    </row>
    <row r="10647" spans="1:1">
      <c r="A10647" s="330"/>
    </row>
    <row r="10648" spans="1:1">
      <c r="A10648" s="330"/>
    </row>
    <row r="10649" spans="1:1">
      <c r="A10649" s="330"/>
    </row>
    <row r="10650" spans="1:1">
      <c r="A10650" s="330"/>
    </row>
    <row r="10651" spans="1:1">
      <c r="A10651" s="330"/>
    </row>
    <row r="10652" spans="1:1">
      <c r="A10652" s="330"/>
    </row>
    <row r="10653" spans="1:1">
      <c r="A10653" s="330"/>
    </row>
    <row r="10654" spans="1:1">
      <c r="A10654" s="330"/>
    </row>
    <row r="10655" spans="1:1">
      <c r="A10655" s="330"/>
    </row>
    <row r="10656" spans="1:1">
      <c r="A10656" s="330"/>
    </row>
    <row r="10657" spans="1:1">
      <c r="A10657" s="330"/>
    </row>
    <row r="10658" spans="1:1">
      <c r="A10658" s="330"/>
    </row>
    <row r="10659" spans="1:1">
      <c r="A10659" s="330"/>
    </row>
    <row r="10660" spans="1:1">
      <c r="A10660" s="330"/>
    </row>
    <row r="10661" spans="1:1">
      <c r="A10661" s="330"/>
    </row>
    <row r="10662" spans="1:1">
      <c r="A10662" s="330"/>
    </row>
    <row r="10663" spans="1:1">
      <c r="A10663" s="330"/>
    </row>
    <row r="10664" spans="1:1">
      <c r="A10664" s="330"/>
    </row>
    <row r="10665" spans="1:1">
      <c r="A10665" s="330"/>
    </row>
    <row r="10666" spans="1:1">
      <c r="A10666" s="330"/>
    </row>
    <row r="10667" spans="1:1">
      <c r="A10667" s="330"/>
    </row>
    <row r="10668" spans="1:1">
      <c r="A10668" s="330"/>
    </row>
    <row r="10669" spans="1:1">
      <c r="A10669" s="330"/>
    </row>
    <row r="10670" spans="1:1">
      <c r="A10670" s="330"/>
    </row>
    <row r="10671" spans="1:1">
      <c r="A10671" s="330"/>
    </row>
    <row r="10672" spans="1:1">
      <c r="A10672" s="330"/>
    </row>
    <row r="10673" spans="1:1">
      <c r="A10673" s="330"/>
    </row>
    <row r="10674" spans="1:1">
      <c r="A10674" s="330"/>
    </row>
    <row r="10675" spans="1:1">
      <c r="A10675" s="330"/>
    </row>
    <row r="10676" spans="1:1">
      <c r="A10676" s="330"/>
    </row>
    <row r="10677" spans="1:1">
      <c r="A10677" s="330"/>
    </row>
    <row r="10678" spans="1:1">
      <c r="A10678" s="330"/>
    </row>
    <row r="10679" spans="1:1">
      <c r="A10679" s="330"/>
    </row>
    <row r="10680" spans="1:1">
      <c r="A10680" s="330"/>
    </row>
    <row r="10681" spans="1:1">
      <c r="A10681" s="330"/>
    </row>
    <row r="10682" spans="1:1">
      <c r="A10682" s="330"/>
    </row>
    <row r="10683" spans="1:1">
      <c r="A10683" s="330"/>
    </row>
    <row r="10684" spans="1:1">
      <c r="A10684" s="330"/>
    </row>
    <row r="10685" spans="1:1">
      <c r="A10685" s="330"/>
    </row>
    <row r="10686" spans="1:1">
      <c r="A10686" s="330"/>
    </row>
    <row r="10687" spans="1:1">
      <c r="A10687" s="330"/>
    </row>
    <row r="10688" spans="1:1">
      <c r="A10688" s="330"/>
    </row>
    <row r="10689" spans="1:1">
      <c r="A10689" s="330"/>
    </row>
    <row r="10690" spans="1:1">
      <c r="A10690" s="330"/>
    </row>
    <row r="10691" spans="1:1">
      <c r="A10691" s="330"/>
    </row>
    <row r="10692" spans="1:1">
      <c r="A10692" s="330"/>
    </row>
    <row r="10693" spans="1:1">
      <c r="A10693" s="330"/>
    </row>
    <row r="10694" spans="1:1">
      <c r="A10694" s="330"/>
    </row>
    <row r="10695" spans="1:1">
      <c r="A10695" s="330"/>
    </row>
    <row r="10696" spans="1:1">
      <c r="A10696" s="330"/>
    </row>
    <row r="10697" spans="1:1">
      <c r="A10697" s="330"/>
    </row>
    <row r="10698" spans="1:1">
      <c r="A10698" s="330"/>
    </row>
    <row r="10699" spans="1:1">
      <c r="A10699" s="330"/>
    </row>
    <row r="10700" spans="1:1">
      <c r="A10700" s="330"/>
    </row>
    <row r="10701" spans="1:1">
      <c r="A10701" s="330"/>
    </row>
    <row r="10702" spans="1:1">
      <c r="A10702" s="330"/>
    </row>
    <row r="10703" spans="1:1">
      <c r="A10703" s="330"/>
    </row>
    <row r="10704" spans="1:1">
      <c r="A10704" s="330"/>
    </row>
    <row r="10705" spans="1:1">
      <c r="A10705" s="330"/>
    </row>
    <row r="10706" spans="1:1">
      <c r="A10706" s="330"/>
    </row>
    <row r="10707" spans="1:1">
      <c r="A10707" s="330"/>
    </row>
    <row r="10708" spans="1:1">
      <c r="A10708" s="330"/>
    </row>
    <row r="10709" spans="1:1">
      <c r="A10709" s="330"/>
    </row>
    <row r="10710" spans="1:1">
      <c r="A10710" s="330"/>
    </row>
    <row r="10711" spans="1:1">
      <c r="A10711" s="330"/>
    </row>
    <row r="10712" spans="1:1">
      <c r="A10712" s="330"/>
    </row>
    <row r="10713" spans="1:1">
      <c r="A10713" s="330"/>
    </row>
    <row r="10714" spans="1:1">
      <c r="A10714" s="330"/>
    </row>
    <row r="10715" spans="1:1">
      <c r="A10715" s="330"/>
    </row>
    <row r="10716" spans="1:1">
      <c r="A10716" s="330"/>
    </row>
    <row r="10717" spans="1:1">
      <c r="A10717" s="330"/>
    </row>
    <row r="10718" spans="1:1">
      <c r="A10718" s="330"/>
    </row>
    <row r="10719" spans="1:1">
      <c r="A10719" s="330"/>
    </row>
    <row r="10720" spans="1:1">
      <c r="A10720" s="330"/>
    </row>
    <row r="10721" spans="1:1">
      <c r="A10721" s="330"/>
    </row>
    <row r="10722" spans="1:1">
      <c r="A10722" s="330"/>
    </row>
    <row r="10723" spans="1:1">
      <c r="A10723" s="330"/>
    </row>
    <row r="10724" spans="1:1">
      <c r="A10724" s="330"/>
    </row>
    <row r="10725" spans="1:1">
      <c r="A10725" s="330"/>
    </row>
    <row r="10726" spans="1:1">
      <c r="A10726" s="330"/>
    </row>
    <row r="10727" spans="1:1">
      <c r="A10727" s="330"/>
    </row>
    <row r="10728" spans="1:1">
      <c r="A10728" s="330"/>
    </row>
    <row r="10729" spans="1:1">
      <c r="A10729" s="330"/>
    </row>
    <row r="10730" spans="1:1">
      <c r="A10730" s="330"/>
    </row>
    <row r="10731" spans="1:1">
      <c r="A10731" s="330"/>
    </row>
    <row r="10732" spans="1:1">
      <c r="A10732" s="330"/>
    </row>
    <row r="10733" spans="1:1">
      <c r="A10733" s="330"/>
    </row>
    <row r="10734" spans="1:1">
      <c r="A10734" s="330"/>
    </row>
    <row r="10735" spans="1:1">
      <c r="A10735" s="330"/>
    </row>
    <row r="10736" spans="1:1">
      <c r="A10736" s="330"/>
    </row>
    <row r="10737" spans="1:1">
      <c r="A10737" s="330"/>
    </row>
    <row r="10738" spans="1:1">
      <c r="A10738" s="330"/>
    </row>
    <row r="10739" spans="1:1">
      <c r="A10739" s="330"/>
    </row>
    <row r="10740" spans="1:1">
      <c r="A10740" s="330"/>
    </row>
    <row r="10741" spans="1:1">
      <c r="A10741" s="330"/>
    </row>
    <row r="10742" spans="1:1">
      <c r="A10742" s="330"/>
    </row>
    <row r="10743" spans="1:1">
      <c r="A10743" s="330"/>
    </row>
    <row r="10744" spans="1:1">
      <c r="A10744" s="330"/>
    </row>
    <row r="10745" spans="1:1">
      <c r="A10745" s="330"/>
    </row>
    <row r="10746" spans="1:1">
      <c r="A10746" s="330"/>
    </row>
    <row r="10747" spans="1:1">
      <c r="A10747" s="330"/>
    </row>
    <row r="10748" spans="1:1">
      <c r="A10748" s="330"/>
    </row>
    <row r="10749" spans="1:1">
      <c r="A10749" s="330"/>
    </row>
    <row r="10750" spans="1:1">
      <c r="A10750" s="330"/>
    </row>
    <row r="10751" spans="1:1">
      <c r="A10751" s="330"/>
    </row>
    <row r="10752" spans="1:1">
      <c r="A10752" s="330"/>
    </row>
    <row r="10753" spans="1:1">
      <c r="A10753" s="330"/>
    </row>
    <row r="10754" spans="1:1">
      <c r="A10754" s="330"/>
    </row>
    <row r="10755" spans="1:1">
      <c r="A10755" s="330"/>
    </row>
    <row r="10756" spans="1:1">
      <c r="A10756" s="330"/>
    </row>
    <row r="10757" spans="1:1">
      <c r="A10757" s="330"/>
    </row>
    <row r="10758" spans="1:1">
      <c r="A10758" s="330"/>
    </row>
    <row r="10759" spans="1:1">
      <c r="A10759" s="330"/>
    </row>
    <row r="10760" spans="1:1">
      <c r="A10760" s="330"/>
    </row>
    <row r="10761" spans="1:1">
      <c r="A10761" s="330"/>
    </row>
    <row r="10762" spans="1:1">
      <c r="A10762" s="330"/>
    </row>
    <row r="10763" spans="1:1">
      <c r="A10763" s="330"/>
    </row>
    <row r="10764" spans="1:1">
      <c r="A10764" s="330"/>
    </row>
    <row r="10765" spans="1:1">
      <c r="A10765" s="330"/>
    </row>
    <row r="10766" spans="1:1">
      <c r="A10766" s="330"/>
    </row>
    <row r="10767" spans="1:1">
      <c r="A10767" s="330"/>
    </row>
    <row r="10768" spans="1:1">
      <c r="A10768" s="330"/>
    </row>
    <row r="10769" spans="1:1">
      <c r="A10769" s="330"/>
    </row>
    <row r="10770" spans="1:1">
      <c r="A10770" s="330"/>
    </row>
    <row r="10771" spans="1:1">
      <c r="A10771" s="330"/>
    </row>
    <row r="10772" spans="1:1">
      <c r="A10772" s="330"/>
    </row>
    <row r="10773" spans="1:1">
      <c r="A10773" s="330"/>
    </row>
    <row r="10774" spans="1:1">
      <c r="A10774" s="330"/>
    </row>
    <row r="10775" spans="1:1">
      <c r="A10775" s="330"/>
    </row>
    <row r="10776" spans="1:1">
      <c r="A10776" s="330"/>
    </row>
    <row r="10777" spans="1:1">
      <c r="A10777" s="330"/>
    </row>
    <row r="10778" spans="1:1">
      <c r="A10778" s="330"/>
    </row>
    <row r="10779" spans="1:1">
      <c r="A10779" s="330"/>
    </row>
    <row r="10780" spans="1:1">
      <c r="A10780" s="330"/>
    </row>
    <row r="10781" spans="1:1">
      <c r="A10781" s="330"/>
    </row>
    <row r="10782" spans="1:1">
      <c r="A10782" s="330"/>
    </row>
    <row r="10783" spans="1:1">
      <c r="A10783" s="330"/>
    </row>
    <row r="10784" spans="1:1">
      <c r="A10784" s="330"/>
    </row>
    <row r="10785" spans="1:1">
      <c r="A10785" s="330"/>
    </row>
    <row r="10786" spans="1:1">
      <c r="A10786" s="330"/>
    </row>
    <row r="10787" spans="1:1">
      <c r="A10787" s="330"/>
    </row>
    <row r="10788" spans="1:1">
      <c r="A10788" s="330"/>
    </row>
    <row r="10789" spans="1:1">
      <c r="A10789" s="330"/>
    </row>
    <row r="10790" spans="1:1">
      <c r="A10790" s="330"/>
    </row>
    <row r="10791" spans="1:1">
      <c r="A10791" s="330"/>
    </row>
    <row r="10792" spans="1:1">
      <c r="A10792" s="330"/>
    </row>
    <row r="10793" spans="1:1">
      <c r="A10793" s="330"/>
    </row>
    <row r="10794" spans="1:1">
      <c r="A10794" s="330"/>
    </row>
    <row r="10795" spans="1:1">
      <c r="A10795" s="330"/>
    </row>
    <row r="10796" spans="1:1">
      <c r="A10796" s="330"/>
    </row>
    <row r="10797" spans="1:1">
      <c r="A10797" s="330"/>
    </row>
    <row r="10798" spans="1:1">
      <c r="A10798" s="330"/>
    </row>
    <row r="10799" spans="1:1">
      <c r="A10799" s="330"/>
    </row>
    <row r="10800" spans="1:1">
      <c r="A10800" s="330"/>
    </row>
    <row r="10801" spans="1:1">
      <c r="A10801" s="330"/>
    </row>
    <row r="10802" spans="1:1">
      <c r="A10802" s="330"/>
    </row>
    <row r="10803" spans="1:1">
      <c r="A10803" s="330"/>
    </row>
    <row r="10804" spans="1:1">
      <c r="A10804" s="330"/>
    </row>
    <row r="10805" spans="1:1">
      <c r="A10805" s="330"/>
    </row>
    <row r="10806" spans="1:1">
      <c r="A10806" s="330"/>
    </row>
    <row r="10807" spans="1:1">
      <c r="A10807" s="330"/>
    </row>
    <row r="10808" spans="1:1">
      <c r="A10808" s="330"/>
    </row>
    <row r="10809" spans="1:1">
      <c r="A10809" s="330"/>
    </row>
    <row r="10810" spans="1:1">
      <c r="A10810" s="330"/>
    </row>
    <row r="10811" spans="1:1">
      <c r="A10811" s="330"/>
    </row>
    <row r="10812" spans="1:1">
      <c r="A10812" s="330"/>
    </row>
    <row r="10813" spans="1:1">
      <c r="A10813" s="330"/>
    </row>
    <row r="10814" spans="1:1">
      <c r="A10814" s="330"/>
    </row>
    <row r="10815" spans="1:1">
      <c r="A10815" s="330"/>
    </row>
    <row r="10816" spans="1:1">
      <c r="A10816" s="330"/>
    </row>
    <row r="10817" spans="1:1">
      <c r="A10817" s="330"/>
    </row>
    <row r="10818" spans="1:1">
      <c r="A10818" s="330"/>
    </row>
    <row r="10819" spans="1:1">
      <c r="A10819" s="330"/>
    </row>
    <row r="10820" spans="1:1">
      <c r="A10820" s="330"/>
    </row>
    <row r="10821" spans="1:1">
      <c r="A10821" s="330"/>
    </row>
    <row r="10822" spans="1:1">
      <c r="A10822" s="330"/>
    </row>
    <row r="10823" spans="1:1">
      <c r="A10823" s="330"/>
    </row>
    <row r="10824" spans="1:1">
      <c r="A10824" s="330"/>
    </row>
    <row r="10825" spans="1:1">
      <c r="A10825" s="330"/>
    </row>
    <row r="10826" spans="1:1">
      <c r="A10826" s="330"/>
    </row>
    <row r="10827" spans="1:1">
      <c r="A10827" s="330"/>
    </row>
    <row r="10828" spans="1:1">
      <c r="A10828" s="330"/>
    </row>
    <row r="10829" spans="1:1">
      <c r="A10829" s="330"/>
    </row>
    <row r="10830" spans="1:1">
      <c r="A10830" s="330"/>
    </row>
    <row r="10831" spans="1:1">
      <c r="A10831" s="330"/>
    </row>
    <row r="10832" spans="1:1">
      <c r="A10832" s="330"/>
    </row>
    <row r="10833" spans="1:1">
      <c r="A10833" s="330"/>
    </row>
    <row r="10834" spans="1:1">
      <c r="A10834" s="330"/>
    </row>
    <row r="10835" spans="1:1">
      <c r="A10835" s="330"/>
    </row>
    <row r="10836" spans="1:1">
      <c r="A10836" s="330"/>
    </row>
    <row r="10837" spans="1:1">
      <c r="A10837" s="330"/>
    </row>
    <row r="10838" spans="1:1">
      <c r="A10838" s="330"/>
    </row>
    <row r="10839" spans="1:1">
      <c r="A10839" s="330"/>
    </row>
    <row r="10840" spans="1:1">
      <c r="A10840" s="330"/>
    </row>
    <row r="10841" spans="1:1">
      <c r="A10841" s="330"/>
    </row>
    <row r="10842" spans="1:1">
      <c r="A10842" s="330"/>
    </row>
    <row r="10843" spans="1:1">
      <c r="A10843" s="330"/>
    </row>
    <row r="10844" spans="1:1">
      <c r="A10844" s="330"/>
    </row>
    <row r="10845" spans="1:1">
      <c r="A10845" s="330"/>
    </row>
    <row r="10846" spans="1:1">
      <c r="A10846" s="330"/>
    </row>
    <row r="10847" spans="1:1">
      <c r="A10847" s="330"/>
    </row>
    <row r="10848" spans="1:1">
      <c r="A10848" s="330"/>
    </row>
    <row r="10849" spans="1:1">
      <c r="A10849" s="330"/>
    </row>
    <row r="10850" spans="1:1">
      <c r="A10850" s="330"/>
    </row>
    <row r="10851" spans="1:1">
      <c r="A10851" s="330"/>
    </row>
    <row r="10852" spans="1:1">
      <c r="A10852" s="330"/>
    </row>
    <row r="10853" spans="1:1">
      <c r="A10853" s="330"/>
    </row>
    <row r="10854" spans="1:1">
      <c r="A10854" s="330"/>
    </row>
    <row r="10855" spans="1:1">
      <c r="A10855" s="330"/>
    </row>
    <row r="10856" spans="1:1">
      <c r="A10856" s="330"/>
    </row>
    <row r="10857" spans="1:1">
      <c r="A10857" s="330"/>
    </row>
    <row r="10858" spans="1:1">
      <c r="A10858" s="330"/>
    </row>
    <row r="10859" spans="1:1">
      <c r="A10859" s="330"/>
    </row>
    <row r="10860" spans="1:1">
      <c r="A10860" s="330"/>
    </row>
    <row r="10861" spans="1:1">
      <c r="A10861" s="330"/>
    </row>
    <row r="10862" spans="1:1">
      <c r="A10862" s="330"/>
    </row>
    <row r="10863" spans="1:1">
      <c r="A10863" s="330"/>
    </row>
    <row r="10864" spans="1:1">
      <c r="A10864" s="330"/>
    </row>
    <row r="10865" spans="1:1">
      <c r="A10865" s="330"/>
    </row>
    <row r="10866" spans="1:1">
      <c r="A10866" s="330"/>
    </row>
    <row r="10867" spans="1:1">
      <c r="A10867" s="330"/>
    </row>
    <row r="10868" spans="1:1">
      <c r="A10868" s="330"/>
    </row>
    <row r="10869" spans="1:1">
      <c r="A10869" s="330"/>
    </row>
    <row r="10870" spans="1:1">
      <c r="A10870" s="330"/>
    </row>
    <row r="10871" spans="1:1">
      <c r="A10871" s="330"/>
    </row>
    <row r="10872" spans="1:1">
      <c r="A10872" s="330"/>
    </row>
    <row r="10873" spans="1:1">
      <c r="A10873" s="330"/>
    </row>
    <row r="10874" spans="1:1">
      <c r="A10874" s="330"/>
    </row>
    <row r="10875" spans="1:1">
      <c r="A10875" s="330"/>
    </row>
    <row r="10876" spans="1:1">
      <c r="A10876" s="330"/>
    </row>
    <row r="10877" spans="1:1">
      <c r="A10877" s="330"/>
    </row>
    <row r="10878" spans="1:1">
      <c r="A10878" s="330"/>
    </row>
    <row r="10879" spans="1:1">
      <c r="A10879" s="330"/>
    </row>
    <row r="10880" spans="1:1">
      <c r="A10880" s="330"/>
    </row>
    <row r="10881" spans="1:1">
      <c r="A10881" s="330"/>
    </row>
    <row r="10882" spans="1:1">
      <c r="A10882" s="330"/>
    </row>
    <row r="10883" spans="1:1">
      <c r="A10883" s="330"/>
    </row>
    <row r="10884" spans="1:1">
      <c r="A10884" s="330"/>
    </row>
    <row r="10885" spans="1:1">
      <c r="A10885" s="330"/>
    </row>
    <row r="10886" spans="1:1">
      <c r="A10886" s="330"/>
    </row>
    <row r="10887" spans="1:1">
      <c r="A10887" s="330"/>
    </row>
    <row r="10888" spans="1:1">
      <c r="A10888" s="330"/>
    </row>
    <row r="10889" spans="1:1">
      <c r="A10889" s="330"/>
    </row>
    <row r="10890" spans="1:1">
      <c r="A10890" s="330"/>
    </row>
    <row r="10891" spans="1:1">
      <c r="A10891" s="330"/>
    </row>
    <row r="10892" spans="1:1">
      <c r="A10892" s="330"/>
    </row>
    <row r="10893" spans="1:1">
      <c r="A10893" s="330"/>
    </row>
    <row r="10894" spans="1:1">
      <c r="A10894" s="330"/>
    </row>
    <row r="10895" spans="1:1">
      <c r="A10895" s="330"/>
    </row>
    <row r="10896" spans="1:1">
      <c r="A10896" s="330"/>
    </row>
    <row r="10897" spans="1:1">
      <c r="A10897" s="330"/>
    </row>
    <row r="10898" spans="1:1">
      <c r="A10898" s="330"/>
    </row>
    <row r="10899" spans="1:1">
      <c r="A10899" s="330"/>
    </row>
    <row r="10900" spans="1:1">
      <c r="A10900" s="330"/>
    </row>
    <row r="10901" spans="1:1">
      <c r="A10901" s="330"/>
    </row>
    <row r="10902" spans="1:1">
      <c r="A10902" s="330"/>
    </row>
    <row r="10903" spans="1:1">
      <c r="A10903" s="330"/>
    </row>
    <row r="10904" spans="1:1">
      <c r="A10904" s="330"/>
    </row>
    <row r="10905" spans="1:1">
      <c r="A10905" s="330"/>
    </row>
    <row r="10906" spans="1:1">
      <c r="A10906" s="330"/>
    </row>
    <row r="10907" spans="1:1">
      <c r="A10907" s="330"/>
    </row>
    <row r="10908" spans="1:1">
      <c r="A10908" s="330"/>
    </row>
    <row r="10909" spans="1:1">
      <c r="A10909" s="330"/>
    </row>
    <row r="10910" spans="1:1">
      <c r="A10910" s="330"/>
    </row>
    <row r="10911" spans="1:1">
      <c r="A10911" s="330"/>
    </row>
    <row r="10912" spans="1:1">
      <c r="A10912" s="330"/>
    </row>
    <row r="10913" spans="1:1">
      <c r="A10913" s="330"/>
    </row>
    <row r="10914" spans="1:1">
      <c r="A10914" s="330"/>
    </row>
    <row r="10915" spans="1:1">
      <c r="A10915" s="330"/>
    </row>
    <row r="10916" spans="1:1">
      <c r="A10916" s="330"/>
    </row>
    <row r="10917" spans="1:1">
      <c r="A10917" s="330"/>
    </row>
    <row r="10918" spans="1:1">
      <c r="A10918" s="330"/>
    </row>
    <row r="10919" spans="1:1">
      <c r="A10919" s="330"/>
    </row>
    <row r="10920" spans="1:1">
      <c r="A10920" s="330"/>
    </row>
    <row r="10921" spans="1:1">
      <c r="A10921" s="330"/>
    </row>
    <row r="10922" spans="1:1">
      <c r="A10922" s="330"/>
    </row>
    <row r="10923" spans="1:1">
      <c r="A10923" s="330"/>
    </row>
    <row r="10924" spans="1:1">
      <c r="A10924" s="330"/>
    </row>
    <row r="10925" spans="1:1">
      <c r="A10925" s="330"/>
    </row>
    <row r="10926" spans="1:1">
      <c r="A10926" s="330"/>
    </row>
    <row r="10927" spans="1:1">
      <c r="A10927" s="330"/>
    </row>
    <row r="10928" spans="1:1">
      <c r="A10928" s="330"/>
    </row>
    <row r="10929" spans="1:1">
      <c r="A10929" s="330"/>
    </row>
    <row r="10930" spans="1:1">
      <c r="A10930" s="330"/>
    </row>
    <row r="10931" spans="1:1">
      <c r="A10931" s="330"/>
    </row>
    <row r="10932" spans="1:1">
      <c r="A10932" s="330"/>
    </row>
    <row r="10933" spans="1:1">
      <c r="A10933" s="330"/>
    </row>
    <row r="10934" spans="1:1">
      <c r="A10934" s="330"/>
    </row>
    <row r="10935" spans="1:1">
      <c r="A10935" s="330"/>
    </row>
    <row r="10936" spans="1:1">
      <c r="A10936" s="330"/>
    </row>
    <row r="10937" spans="1:1">
      <c r="A10937" s="330"/>
    </row>
    <row r="10938" spans="1:1">
      <c r="A10938" s="330"/>
    </row>
    <row r="10939" spans="1:1">
      <c r="A10939" s="330"/>
    </row>
    <row r="10940" spans="1:1">
      <c r="A10940" s="330"/>
    </row>
    <row r="10941" spans="1:1">
      <c r="A10941" s="330"/>
    </row>
    <row r="10942" spans="1:1">
      <c r="A10942" s="330"/>
    </row>
    <row r="10943" spans="1:1">
      <c r="A10943" s="330"/>
    </row>
    <row r="10944" spans="1:1">
      <c r="A10944" s="330"/>
    </row>
    <row r="10945" spans="1:1">
      <c r="A10945" s="330"/>
    </row>
    <row r="10946" spans="1:1">
      <c r="A10946" s="330"/>
    </row>
    <row r="10947" spans="1:1">
      <c r="A10947" s="330"/>
    </row>
    <row r="10948" spans="1:1">
      <c r="A10948" s="330"/>
    </row>
    <row r="10949" spans="1:1">
      <c r="A10949" s="330"/>
    </row>
    <row r="10950" spans="1:1">
      <c r="A10950" s="330"/>
    </row>
    <row r="10951" spans="1:1">
      <c r="A10951" s="330"/>
    </row>
    <row r="10952" spans="1:1">
      <c r="A10952" s="330"/>
    </row>
    <row r="10953" spans="1:1">
      <c r="A10953" s="330"/>
    </row>
    <row r="10954" spans="1:1">
      <c r="A10954" s="330"/>
    </row>
    <row r="10955" spans="1:1">
      <c r="A10955" s="330"/>
    </row>
    <row r="10956" spans="1:1">
      <c r="A10956" s="330"/>
    </row>
    <row r="10957" spans="1:1">
      <c r="A10957" s="330"/>
    </row>
    <row r="10958" spans="1:1">
      <c r="A10958" s="330"/>
    </row>
    <row r="10959" spans="1:1">
      <c r="A10959" s="330"/>
    </row>
    <row r="10960" spans="1:1">
      <c r="A10960" s="330"/>
    </row>
    <row r="10961" spans="1:1">
      <c r="A10961" s="330"/>
    </row>
    <row r="10962" spans="1:1">
      <c r="A10962" s="330"/>
    </row>
    <row r="10963" spans="1:1">
      <c r="A10963" s="330"/>
    </row>
    <row r="10964" spans="1:1">
      <c r="A10964" s="330"/>
    </row>
    <row r="10965" spans="1:1">
      <c r="A10965" s="330"/>
    </row>
    <row r="10966" spans="1:1">
      <c r="A10966" s="330"/>
    </row>
    <row r="10967" spans="1:1">
      <c r="A10967" s="330"/>
    </row>
    <row r="10968" spans="1:1">
      <c r="A10968" s="330"/>
    </row>
    <row r="10969" spans="1:1">
      <c r="A10969" s="330"/>
    </row>
    <row r="10970" spans="1:1">
      <c r="A10970" s="330"/>
    </row>
    <row r="10971" spans="1:1">
      <c r="A10971" s="330"/>
    </row>
    <row r="10972" spans="1:1">
      <c r="A10972" s="330"/>
    </row>
    <row r="10973" spans="1:1">
      <c r="A10973" s="330"/>
    </row>
    <row r="10974" spans="1:1">
      <c r="A10974" s="330"/>
    </row>
    <row r="10975" spans="1:1">
      <c r="A10975" s="330"/>
    </row>
    <row r="10976" spans="1:1">
      <c r="A10976" s="330"/>
    </row>
    <row r="10977" spans="1:1">
      <c r="A10977" s="330"/>
    </row>
    <row r="10978" spans="1:1">
      <c r="A10978" s="330"/>
    </row>
    <row r="10979" spans="1:1">
      <c r="A10979" s="330"/>
    </row>
    <row r="10980" spans="1:1">
      <c r="A10980" s="330"/>
    </row>
    <row r="10981" spans="1:1">
      <c r="A10981" s="330"/>
    </row>
    <row r="10982" spans="1:1">
      <c r="A10982" s="330"/>
    </row>
    <row r="10983" spans="1:1">
      <c r="A10983" s="330"/>
    </row>
    <row r="10984" spans="1:1">
      <c r="A10984" s="330"/>
    </row>
    <row r="10985" spans="1:1">
      <c r="A10985" s="330"/>
    </row>
    <row r="10986" spans="1:1">
      <c r="A10986" s="330"/>
    </row>
    <row r="10987" spans="1:1">
      <c r="A10987" s="330"/>
    </row>
    <row r="10988" spans="1:1">
      <c r="A10988" s="330"/>
    </row>
    <row r="10989" spans="1:1">
      <c r="A10989" s="330"/>
    </row>
    <row r="10990" spans="1:1">
      <c r="A10990" s="330"/>
    </row>
    <row r="10991" spans="1:1">
      <c r="A10991" s="330"/>
    </row>
    <row r="10992" spans="1:1">
      <c r="A10992" s="330"/>
    </row>
    <row r="10993" spans="1:1">
      <c r="A10993" s="330"/>
    </row>
    <row r="10994" spans="1:1">
      <c r="A10994" s="330"/>
    </row>
    <row r="10995" spans="1:1">
      <c r="A10995" s="330"/>
    </row>
    <row r="10996" spans="1:1">
      <c r="A10996" s="330"/>
    </row>
    <row r="10997" spans="1:1">
      <c r="A10997" s="330"/>
    </row>
    <row r="10998" spans="1:1">
      <c r="A10998" s="330"/>
    </row>
    <row r="10999" spans="1:1">
      <c r="A10999" s="330"/>
    </row>
    <row r="11000" spans="1:1">
      <c r="A11000" s="330"/>
    </row>
    <row r="11001" spans="1:1">
      <c r="A11001" s="330"/>
    </row>
    <row r="11002" spans="1:1">
      <c r="A11002" s="330"/>
    </row>
    <row r="11003" spans="1:1">
      <c r="A11003" s="330"/>
    </row>
    <row r="11004" spans="1:1">
      <c r="A11004" s="330"/>
    </row>
    <row r="11005" spans="1:1">
      <c r="A11005" s="330"/>
    </row>
    <row r="11006" spans="1:1">
      <c r="A11006" s="330"/>
    </row>
    <row r="11007" spans="1:1">
      <c r="A11007" s="330"/>
    </row>
    <row r="11008" spans="1:1">
      <c r="A11008" s="330"/>
    </row>
    <row r="11009" spans="1:1">
      <c r="A11009" s="330"/>
    </row>
    <row r="11010" spans="1:1">
      <c r="A11010" s="330"/>
    </row>
    <row r="11011" spans="1:1">
      <c r="A11011" s="330"/>
    </row>
    <row r="11012" spans="1:1">
      <c r="A11012" s="330"/>
    </row>
    <row r="11013" spans="1:1">
      <c r="A11013" s="330"/>
    </row>
    <row r="11014" spans="1:1">
      <c r="A11014" s="330"/>
    </row>
    <row r="11015" spans="1:1">
      <c r="A11015" s="330"/>
    </row>
    <row r="11016" spans="1:1">
      <c r="A11016" s="330"/>
    </row>
    <row r="11017" spans="1:1">
      <c r="A11017" s="330"/>
    </row>
    <row r="11018" spans="1:1">
      <c r="A11018" s="330"/>
    </row>
    <row r="11019" spans="1:1">
      <c r="A11019" s="330"/>
    </row>
    <row r="11020" spans="1:1">
      <c r="A11020" s="330"/>
    </row>
    <row r="11021" spans="1:1">
      <c r="A11021" s="330"/>
    </row>
    <row r="11022" spans="1:1">
      <c r="A11022" s="330"/>
    </row>
    <row r="11023" spans="1:1">
      <c r="A11023" s="330"/>
    </row>
    <row r="11024" spans="1:1">
      <c r="A11024" s="330"/>
    </row>
    <row r="11025" spans="1:1">
      <c r="A11025" s="330"/>
    </row>
    <row r="11026" spans="1:1">
      <c r="A11026" s="330"/>
    </row>
    <row r="11027" spans="1:1">
      <c r="A11027" s="330"/>
    </row>
    <row r="11028" spans="1:1">
      <c r="A11028" s="330"/>
    </row>
    <row r="11029" spans="1:1">
      <c r="A11029" s="330"/>
    </row>
    <row r="11030" spans="1:1">
      <c r="A11030" s="330"/>
    </row>
    <row r="11031" spans="1:1">
      <c r="A11031" s="330"/>
    </row>
    <row r="11032" spans="1:1">
      <c r="A11032" s="330"/>
    </row>
    <row r="11033" spans="1:1">
      <c r="A11033" s="330"/>
    </row>
    <row r="11034" spans="1:1">
      <c r="A11034" s="330"/>
    </row>
    <row r="11035" spans="1:1">
      <c r="A11035" s="330"/>
    </row>
    <row r="11036" spans="1:1">
      <c r="A11036" s="330"/>
    </row>
    <row r="11037" spans="1:1">
      <c r="A11037" s="330"/>
    </row>
    <row r="11038" spans="1:1">
      <c r="A11038" s="330"/>
    </row>
    <row r="11039" spans="1:1">
      <c r="A11039" s="330"/>
    </row>
    <row r="11040" spans="1:1">
      <c r="A11040" s="330"/>
    </row>
    <row r="11041" spans="1:1">
      <c r="A11041" s="330"/>
    </row>
    <row r="11042" spans="1:1">
      <c r="A11042" s="330"/>
    </row>
    <row r="11043" spans="1:1">
      <c r="A11043" s="330"/>
    </row>
    <row r="11044" spans="1:1">
      <c r="A11044" s="330"/>
    </row>
    <row r="11045" spans="1:1">
      <c r="A11045" s="330"/>
    </row>
    <row r="11046" spans="1:1">
      <c r="A11046" s="330"/>
    </row>
    <row r="11047" spans="1:1">
      <c r="A11047" s="330"/>
    </row>
    <row r="11048" spans="1:1">
      <c r="A11048" s="330"/>
    </row>
    <row r="11049" spans="1:1">
      <c r="A11049" s="330"/>
    </row>
    <row r="11050" spans="1:1">
      <c r="A11050" s="330"/>
    </row>
    <row r="11051" spans="1:1">
      <c r="A11051" s="330"/>
    </row>
    <row r="11052" spans="1:1">
      <c r="A11052" s="330"/>
    </row>
    <row r="11053" spans="1:1">
      <c r="A11053" s="330"/>
    </row>
    <row r="11054" spans="1:1">
      <c r="A11054" s="330"/>
    </row>
    <row r="11055" spans="1:1">
      <c r="A11055" s="330"/>
    </row>
    <row r="11056" spans="1:1">
      <c r="A11056" s="330"/>
    </row>
    <row r="11057" spans="1:1">
      <c r="A11057" s="330"/>
    </row>
    <row r="11058" spans="1:1">
      <c r="A11058" s="330"/>
    </row>
    <row r="11059" spans="1:1">
      <c r="A11059" s="330"/>
    </row>
    <row r="11060" spans="1:1">
      <c r="A11060" s="330"/>
    </row>
    <row r="11061" spans="1:1">
      <c r="A11061" s="330"/>
    </row>
    <row r="11062" spans="1:1">
      <c r="A11062" s="330"/>
    </row>
    <row r="11063" spans="1:1">
      <c r="A11063" s="330"/>
    </row>
    <row r="11064" spans="1:1">
      <c r="A11064" s="330"/>
    </row>
    <row r="11065" spans="1:1">
      <c r="A11065" s="330"/>
    </row>
    <row r="11066" spans="1:1">
      <c r="A11066" s="330"/>
    </row>
    <row r="11067" spans="1:1">
      <c r="A11067" s="330"/>
    </row>
    <row r="11068" spans="1:1">
      <c r="A11068" s="330"/>
    </row>
    <row r="11069" spans="1:1">
      <c r="A11069" s="330"/>
    </row>
    <row r="11070" spans="1:1">
      <c r="A11070" s="330"/>
    </row>
    <row r="11071" spans="1:1">
      <c r="A11071" s="330"/>
    </row>
    <row r="11072" spans="1:1">
      <c r="A11072" s="330"/>
    </row>
    <row r="11073" spans="1:1">
      <c r="A11073" s="330"/>
    </row>
    <row r="11074" spans="1:1">
      <c r="A11074" s="330"/>
    </row>
    <row r="11075" spans="1:1">
      <c r="A11075" s="330"/>
    </row>
    <row r="11076" spans="1:1">
      <c r="A11076" s="330"/>
    </row>
    <row r="11077" spans="1:1">
      <c r="A11077" s="330"/>
    </row>
    <row r="11078" spans="1:1">
      <c r="A11078" s="330"/>
    </row>
    <row r="11079" spans="1:1">
      <c r="A11079" s="330"/>
    </row>
    <row r="11080" spans="1:1">
      <c r="A11080" s="330"/>
    </row>
    <row r="11081" spans="1:1">
      <c r="A11081" s="330"/>
    </row>
    <row r="11082" spans="1:1">
      <c r="A11082" s="330"/>
    </row>
    <row r="11083" spans="1:1">
      <c r="A11083" s="330"/>
    </row>
    <row r="11084" spans="1:1">
      <c r="A11084" s="330"/>
    </row>
    <row r="11085" spans="1:1">
      <c r="A11085" s="330"/>
    </row>
    <row r="11086" spans="1:1">
      <c r="A11086" s="330"/>
    </row>
    <row r="11087" spans="1:1">
      <c r="A11087" s="330"/>
    </row>
    <row r="11088" spans="1:1">
      <c r="A11088" s="330"/>
    </row>
    <row r="11089" spans="1:1">
      <c r="A11089" s="330"/>
    </row>
    <row r="11090" spans="1:1">
      <c r="A11090" s="330"/>
    </row>
    <row r="11091" spans="1:1">
      <c r="A11091" s="330"/>
    </row>
    <row r="11092" spans="1:1">
      <c r="A11092" s="330"/>
    </row>
    <row r="11093" spans="1:1">
      <c r="A11093" s="330"/>
    </row>
    <row r="11094" spans="1:1">
      <c r="A11094" s="330"/>
    </row>
    <row r="11095" spans="1:1">
      <c r="A11095" s="330"/>
    </row>
    <row r="11096" spans="1:1">
      <c r="A11096" s="330"/>
    </row>
    <row r="11097" spans="1:1">
      <c r="A11097" s="330"/>
    </row>
    <row r="11098" spans="1:1">
      <c r="A11098" s="330"/>
    </row>
    <row r="11099" spans="1:1">
      <c r="A11099" s="330"/>
    </row>
    <row r="11100" spans="1:1">
      <c r="A11100" s="330"/>
    </row>
    <row r="11101" spans="1:1">
      <c r="A11101" s="330"/>
    </row>
    <row r="11102" spans="1:1">
      <c r="A11102" s="330"/>
    </row>
    <row r="11103" spans="1:1">
      <c r="A11103" s="330"/>
    </row>
    <row r="11104" spans="1:1">
      <c r="A11104" s="330"/>
    </row>
    <row r="11105" spans="1:1">
      <c r="A11105" s="330"/>
    </row>
    <row r="11106" spans="1:1">
      <c r="A11106" s="330"/>
    </row>
    <row r="11107" spans="1:1">
      <c r="A11107" s="330"/>
    </row>
    <row r="11108" spans="1:1">
      <c r="A11108" s="330"/>
    </row>
    <row r="11109" spans="1:1">
      <c r="A11109" s="330"/>
    </row>
    <row r="11110" spans="1:1">
      <c r="A11110" s="330"/>
    </row>
    <row r="11111" spans="1:1">
      <c r="A11111" s="330"/>
    </row>
    <row r="11112" spans="1:1">
      <c r="A11112" s="330"/>
    </row>
    <row r="11113" spans="1:1">
      <c r="A11113" s="330"/>
    </row>
    <row r="11114" spans="1:1">
      <c r="A11114" s="330"/>
    </row>
    <row r="11115" spans="1:1">
      <c r="A11115" s="330"/>
    </row>
    <row r="11116" spans="1:1">
      <c r="A11116" s="330"/>
    </row>
    <row r="11117" spans="1:1">
      <c r="A11117" s="330"/>
    </row>
    <row r="11118" spans="1:1">
      <c r="A11118" s="330"/>
    </row>
    <row r="11119" spans="1:1">
      <c r="A11119" s="330"/>
    </row>
    <row r="11120" spans="1:1">
      <c r="A11120" s="330"/>
    </row>
    <row r="11121" spans="1:1">
      <c r="A11121" s="330"/>
    </row>
    <row r="11122" spans="1:1">
      <c r="A11122" s="330"/>
    </row>
    <row r="11123" spans="1:1">
      <c r="A11123" s="330"/>
    </row>
    <row r="11124" spans="1:1">
      <c r="A11124" s="330"/>
    </row>
    <row r="11125" spans="1:1">
      <c r="A11125" s="330"/>
    </row>
    <row r="11126" spans="1:1">
      <c r="A11126" s="330"/>
    </row>
    <row r="11127" spans="1:1">
      <c r="A11127" s="330"/>
    </row>
    <row r="11128" spans="1:1">
      <c r="A11128" s="330"/>
    </row>
    <row r="11129" spans="1:1">
      <c r="A11129" s="330"/>
    </row>
    <row r="11130" spans="1:1">
      <c r="A11130" s="330"/>
    </row>
    <row r="11131" spans="1:1">
      <c r="A11131" s="330"/>
    </row>
    <row r="11132" spans="1:1">
      <c r="A11132" s="330"/>
    </row>
    <row r="11133" spans="1:1">
      <c r="A11133" s="330"/>
    </row>
    <row r="11134" spans="1:1">
      <c r="A11134" s="330"/>
    </row>
    <row r="11135" spans="1:1">
      <c r="A11135" s="330"/>
    </row>
    <row r="11136" spans="1:1">
      <c r="A11136" s="330"/>
    </row>
    <row r="11137" spans="1:1">
      <c r="A11137" s="330"/>
    </row>
    <row r="11138" spans="1:1">
      <c r="A11138" s="330"/>
    </row>
    <row r="11139" spans="1:1">
      <c r="A11139" s="330"/>
    </row>
    <row r="11140" spans="1:1">
      <c r="A11140" s="330"/>
    </row>
    <row r="11141" spans="1:1">
      <c r="A11141" s="330"/>
    </row>
    <row r="11142" spans="1:1">
      <c r="A11142" s="330"/>
    </row>
    <row r="11143" spans="1:1">
      <c r="A11143" s="330"/>
    </row>
    <row r="11144" spans="1:1">
      <c r="A11144" s="330"/>
    </row>
    <row r="11145" spans="1:1">
      <c r="A11145" s="330"/>
    </row>
    <row r="11146" spans="1:1">
      <c r="A11146" s="330"/>
    </row>
    <row r="11147" spans="1:1">
      <c r="A11147" s="330"/>
    </row>
    <row r="11148" spans="1:1">
      <c r="A11148" s="330"/>
    </row>
    <row r="11149" spans="1:1">
      <c r="A11149" s="330"/>
    </row>
    <row r="11150" spans="1:1">
      <c r="A11150" s="330"/>
    </row>
    <row r="11151" spans="1:1">
      <c r="A11151" s="330"/>
    </row>
    <row r="11152" spans="1:1">
      <c r="A11152" s="330"/>
    </row>
    <row r="11153" spans="1:1">
      <c r="A11153" s="330"/>
    </row>
    <row r="11154" spans="1:1">
      <c r="A11154" s="330"/>
    </row>
    <row r="11155" spans="1:1">
      <c r="A11155" s="330"/>
    </row>
    <row r="11156" spans="1:1">
      <c r="A11156" s="330"/>
    </row>
    <row r="11157" spans="1:1">
      <c r="A11157" s="330"/>
    </row>
    <row r="11158" spans="1:1">
      <c r="A11158" s="330"/>
    </row>
    <row r="11159" spans="1:1">
      <c r="A11159" s="330"/>
    </row>
    <row r="11160" spans="1:1">
      <c r="A11160" s="330"/>
    </row>
    <row r="11161" spans="1:1">
      <c r="A11161" s="330"/>
    </row>
    <row r="11162" spans="1:1">
      <c r="A11162" s="330"/>
    </row>
    <row r="11163" spans="1:1">
      <c r="A11163" s="330"/>
    </row>
    <row r="11164" spans="1:1">
      <c r="A11164" s="330"/>
    </row>
    <row r="11165" spans="1:1">
      <c r="A11165" s="330"/>
    </row>
    <row r="11166" spans="1:1">
      <c r="A11166" s="330"/>
    </row>
    <row r="11167" spans="1:1">
      <c r="A11167" s="330"/>
    </row>
    <row r="11168" spans="1:1">
      <c r="A11168" s="330"/>
    </row>
    <row r="11169" spans="1:1">
      <c r="A11169" s="330"/>
    </row>
    <row r="11170" spans="1:1">
      <c r="A11170" s="330"/>
    </row>
    <row r="11171" spans="1:1">
      <c r="A11171" s="330"/>
    </row>
    <row r="11172" spans="1:1">
      <c r="A11172" s="330"/>
    </row>
    <row r="11173" spans="1:1">
      <c r="A11173" s="330"/>
    </row>
    <row r="11174" spans="1:1">
      <c r="A11174" s="330"/>
    </row>
    <row r="11175" spans="1:1">
      <c r="A11175" s="330"/>
    </row>
    <row r="11176" spans="1:1">
      <c r="A11176" s="330"/>
    </row>
    <row r="11177" spans="1:1">
      <c r="A11177" s="330"/>
    </row>
    <row r="11178" spans="1:1">
      <c r="A11178" s="330"/>
    </row>
    <row r="11179" spans="1:1">
      <c r="A11179" s="330"/>
    </row>
    <row r="11180" spans="1:1">
      <c r="A11180" s="330"/>
    </row>
    <row r="11181" spans="1:1">
      <c r="A11181" s="330"/>
    </row>
    <row r="11182" spans="1:1">
      <c r="A11182" s="330"/>
    </row>
    <row r="11183" spans="1:1">
      <c r="A11183" s="330"/>
    </row>
    <row r="11184" spans="1:1">
      <c r="A11184" s="330"/>
    </row>
    <row r="11185" spans="1:1">
      <c r="A11185" s="330"/>
    </row>
    <row r="11186" spans="1:1">
      <c r="A11186" s="330"/>
    </row>
    <row r="11187" spans="1:1">
      <c r="A11187" s="330"/>
    </row>
    <row r="11188" spans="1:1">
      <c r="A11188" s="330"/>
    </row>
    <row r="11189" spans="1:1">
      <c r="A11189" s="330"/>
    </row>
    <row r="11190" spans="1:1">
      <c r="A11190" s="330"/>
    </row>
    <row r="11191" spans="1:1">
      <c r="A11191" s="330"/>
    </row>
    <row r="11192" spans="1:1">
      <c r="A11192" s="330"/>
    </row>
    <row r="11193" spans="1:1">
      <c r="A11193" s="330"/>
    </row>
    <row r="11194" spans="1:1">
      <c r="A11194" s="330"/>
    </row>
    <row r="11195" spans="1:1">
      <c r="A11195" s="330"/>
    </row>
    <row r="11196" spans="1:1">
      <c r="A11196" s="330"/>
    </row>
    <row r="11197" spans="1:1">
      <c r="A11197" s="330"/>
    </row>
    <row r="11198" spans="1:1">
      <c r="A11198" s="330"/>
    </row>
    <row r="11199" spans="1:1">
      <c r="A11199" s="330"/>
    </row>
    <row r="11200" spans="1:1">
      <c r="A11200" s="330"/>
    </row>
    <row r="11201" spans="1:1">
      <c r="A11201" s="330"/>
    </row>
    <row r="11202" spans="1:1">
      <c r="A11202" s="330"/>
    </row>
    <row r="11203" spans="1:1">
      <c r="A11203" s="330"/>
    </row>
    <row r="11204" spans="1:1">
      <c r="A11204" s="330"/>
    </row>
    <row r="11205" spans="1:1">
      <c r="A11205" s="330"/>
    </row>
    <row r="11206" spans="1:1">
      <c r="A11206" s="330"/>
    </row>
    <row r="11207" spans="1:1">
      <c r="A11207" s="330"/>
    </row>
    <row r="11208" spans="1:1">
      <c r="A11208" s="330"/>
    </row>
    <row r="11209" spans="1:1">
      <c r="A11209" s="330"/>
    </row>
    <row r="11210" spans="1:1">
      <c r="A11210" s="330"/>
    </row>
    <row r="11211" spans="1:1">
      <c r="A11211" s="330"/>
    </row>
    <row r="11212" spans="1:1">
      <c r="A11212" s="330"/>
    </row>
    <row r="11213" spans="1:1">
      <c r="A11213" s="330"/>
    </row>
    <row r="11214" spans="1:1">
      <c r="A11214" s="330"/>
    </row>
    <row r="11215" spans="1:1">
      <c r="A11215" s="330"/>
    </row>
    <row r="11216" spans="1:1">
      <c r="A11216" s="330"/>
    </row>
    <row r="11217" spans="1:1">
      <c r="A11217" s="330"/>
    </row>
    <row r="11218" spans="1:1">
      <c r="A11218" s="330"/>
    </row>
    <row r="11219" spans="1:1">
      <c r="A11219" s="330"/>
    </row>
    <row r="11220" spans="1:1">
      <c r="A11220" s="330"/>
    </row>
    <row r="11221" spans="1:1">
      <c r="A11221" s="330"/>
    </row>
    <row r="11222" spans="1:1">
      <c r="A11222" s="330"/>
    </row>
    <row r="11223" spans="1:1">
      <c r="A11223" s="330"/>
    </row>
    <row r="11224" spans="1:1">
      <c r="A11224" s="330"/>
    </row>
    <row r="11225" spans="1:1">
      <c r="A11225" s="330"/>
    </row>
    <row r="11226" spans="1:1">
      <c r="A11226" s="330"/>
    </row>
    <row r="11227" spans="1:1">
      <c r="A11227" s="330"/>
    </row>
    <row r="11228" spans="1:1">
      <c r="A11228" s="330"/>
    </row>
    <row r="11229" spans="1:1">
      <c r="A11229" s="330"/>
    </row>
    <row r="11230" spans="1:1">
      <c r="A11230" s="330"/>
    </row>
    <row r="11231" spans="1:1">
      <c r="A11231" s="330"/>
    </row>
    <row r="11232" spans="1:1">
      <c r="A11232" s="330"/>
    </row>
    <row r="11233" spans="1:1">
      <c r="A11233" s="330"/>
    </row>
    <row r="11234" spans="1:1">
      <c r="A11234" s="330"/>
    </row>
    <row r="11235" spans="1:1">
      <c r="A11235" s="330"/>
    </row>
    <row r="11236" spans="1:1">
      <c r="A11236" s="330"/>
    </row>
    <row r="11237" spans="1:1">
      <c r="A11237" s="330"/>
    </row>
    <row r="11238" spans="1:1">
      <c r="A11238" s="330"/>
    </row>
    <row r="11239" spans="1:1">
      <c r="A11239" s="330"/>
    </row>
    <row r="11240" spans="1:1">
      <c r="A11240" s="330"/>
    </row>
    <row r="11241" spans="1:1">
      <c r="A11241" s="330"/>
    </row>
    <row r="11242" spans="1:1">
      <c r="A11242" s="330"/>
    </row>
    <row r="11243" spans="1:1">
      <c r="A11243" s="330"/>
    </row>
    <row r="11244" spans="1:1">
      <c r="A11244" s="330"/>
    </row>
    <row r="11245" spans="1:1">
      <c r="A11245" s="330"/>
    </row>
    <row r="11246" spans="1:1">
      <c r="A11246" s="330"/>
    </row>
    <row r="11247" spans="1:1">
      <c r="A11247" s="330"/>
    </row>
    <row r="11248" spans="1:1">
      <c r="A11248" s="330"/>
    </row>
    <row r="11249" spans="1:1">
      <c r="A11249" s="330"/>
    </row>
    <row r="11250" spans="1:1">
      <c r="A11250" s="330"/>
    </row>
    <row r="11251" spans="1:1">
      <c r="A11251" s="330"/>
    </row>
    <row r="11252" spans="1:1">
      <c r="A11252" s="330"/>
    </row>
    <row r="11253" spans="1:1">
      <c r="A11253" s="330"/>
    </row>
    <row r="11254" spans="1:1">
      <c r="A11254" s="330"/>
    </row>
    <row r="11255" spans="1:1">
      <c r="A11255" s="330"/>
    </row>
    <row r="11256" spans="1:1">
      <c r="A11256" s="330"/>
    </row>
    <row r="11257" spans="1:1">
      <c r="A11257" s="330"/>
    </row>
    <row r="11258" spans="1:1">
      <c r="A11258" s="330"/>
    </row>
    <row r="11259" spans="1:1">
      <c r="A11259" s="330"/>
    </row>
    <row r="11260" spans="1:1">
      <c r="A11260" s="330"/>
    </row>
    <row r="11261" spans="1:1">
      <c r="A11261" s="330"/>
    </row>
    <row r="11262" spans="1:1">
      <c r="A11262" s="330"/>
    </row>
    <row r="11263" spans="1:1">
      <c r="A11263" s="330"/>
    </row>
    <row r="11264" spans="1:1">
      <c r="A11264" s="330"/>
    </row>
    <row r="11265" spans="1:1">
      <c r="A11265" s="330"/>
    </row>
    <row r="11266" spans="1:1">
      <c r="A11266" s="330"/>
    </row>
    <row r="11267" spans="1:1">
      <c r="A11267" s="330"/>
    </row>
    <row r="11268" spans="1:1">
      <c r="A11268" s="330"/>
    </row>
    <row r="11269" spans="1:1">
      <c r="A11269" s="330"/>
    </row>
    <row r="11270" spans="1:1">
      <c r="A11270" s="330"/>
    </row>
    <row r="11271" spans="1:1">
      <c r="A11271" s="330"/>
    </row>
    <row r="11272" spans="1:1">
      <c r="A11272" s="330"/>
    </row>
    <row r="11273" spans="1:1">
      <c r="A11273" s="330"/>
    </row>
    <row r="11274" spans="1:1">
      <c r="A11274" s="330"/>
    </row>
    <row r="11275" spans="1:1">
      <c r="A11275" s="330"/>
    </row>
    <row r="11276" spans="1:1">
      <c r="A11276" s="330"/>
    </row>
    <row r="11277" spans="1:1">
      <c r="A11277" s="330"/>
    </row>
    <row r="11278" spans="1:1">
      <c r="A11278" s="330"/>
    </row>
    <row r="11279" spans="1:1">
      <c r="A11279" s="330"/>
    </row>
    <row r="11280" spans="1:1">
      <c r="A11280" s="330"/>
    </row>
    <row r="11281" spans="1:1">
      <c r="A11281" s="330"/>
    </row>
    <row r="11282" spans="1:1">
      <c r="A11282" s="330"/>
    </row>
    <row r="11283" spans="1:1">
      <c r="A11283" s="330"/>
    </row>
    <row r="11284" spans="1:1">
      <c r="A11284" s="330"/>
    </row>
    <row r="11285" spans="1:1">
      <c r="A11285" s="330"/>
    </row>
    <row r="11286" spans="1:1">
      <c r="A11286" s="330"/>
    </row>
    <row r="11287" spans="1:1">
      <c r="A11287" s="330"/>
    </row>
    <row r="11288" spans="1:1">
      <c r="A11288" s="330"/>
    </row>
    <row r="11289" spans="1:1">
      <c r="A11289" s="330"/>
    </row>
    <row r="11290" spans="1:1">
      <c r="A11290" s="330"/>
    </row>
    <row r="11291" spans="1:1">
      <c r="A11291" s="330"/>
    </row>
    <row r="11292" spans="1:1">
      <c r="A11292" s="330"/>
    </row>
    <row r="11293" spans="1:1">
      <c r="A11293" s="330"/>
    </row>
    <row r="11294" spans="1:1">
      <c r="A11294" s="330"/>
    </row>
    <row r="11295" spans="1:1">
      <c r="A11295" s="330"/>
    </row>
    <row r="11296" spans="1:1">
      <c r="A11296" s="330"/>
    </row>
    <row r="11297" spans="1:1">
      <c r="A11297" s="330"/>
    </row>
    <row r="11298" spans="1:1">
      <c r="A11298" s="330"/>
    </row>
    <row r="11299" spans="1:1">
      <c r="A11299" s="330"/>
    </row>
    <row r="11300" spans="1:1">
      <c r="A11300" s="330"/>
    </row>
    <row r="11301" spans="1:1">
      <c r="A11301" s="330"/>
    </row>
    <row r="11302" spans="1:1">
      <c r="A11302" s="330"/>
    </row>
    <row r="11303" spans="1:1">
      <c r="A11303" s="330"/>
    </row>
    <row r="11304" spans="1:1">
      <c r="A11304" s="330"/>
    </row>
    <row r="11305" spans="1:1">
      <c r="A11305" s="330"/>
    </row>
    <row r="11306" spans="1:1">
      <c r="A11306" s="330"/>
    </row>
    <row r="11307" spans="1:1">
      <c r="A11307" s="330"/>
    </row>
    <row r="11308" spans="1:1">
      <c r="A11308" s="330"/>
    </row>
    <row r="11309" spans="1:1">
      <c r="A11309" s="330"/>
    </row>
    <row r="11310" spans="1:1">
      <c r="A11310" s="330"/>
    </row>
    <row r="11311" spans="1:1">
      <c r="A11311" s="330"/>
    </row>
    <row r="11312" spans="1:1">
      <c r="A11312" s="330"/>
    </row>
    <row r="11313" spans="1:1">
      <c r="A11313" s="330"/>
    </row>
    <row r="11314" spans="1:1">
      <c r="A11314" s="330"/>
    </row>
    <row r="11315" spans="1:1">
      <c r="A11315" s="330"/>
    </row>
    <row r="11316" spans="1:1">
      <c r="A11316" s="330"/>
    </row>
    <row r="11317" spans="1:1">
      <c r="A11317" s="330"/>
    </row>
    <row r="11318" spans="1:1">
      <c r="A11318" s="330"/>
    </row>
    <row r="11319" spans="1:1">
      <c r="A11319" s="330"/>
    </row>
    <row r="11320" spans="1:1">
      <c r="A11320" s="330"/>
    </row>
    <row r="11321" spans="1:1">
      <c r="A11321" s="330"/>
    </row>
    <row r="11322" spans="1:1">
      <c r="A11322" s="330"/>
    </row>
    <row r="11323" spans="1:1">
      <c r="A11323" s="330"/>
    </row>
    <row r="11324" spans="1:1">
      <c r="A11324" s="330"/>
    </row>
    <row r="11325" spans="1:1">
      <c r="A11325" s="330"/>
    </row>
    <row r="11326" spans="1:1">
      <c r="A11326" s="330"/>
    </row>
    <row r="11327" spans="1:1">
      <c r="A11327" s="330"/>
    </row>
    <row r="11328" spans="1:1">
      <c r="A11328" s="330"/>
    </row>
    <row r="11329" spans="1:1">
      <c r="A11329" s="330"/>
    </row>
    <row r="11330" spans="1:1">
      <c r="A11330" s="330"/>
    </row>
    <row r="11331" spans="1:1">
      <c r="A11331" s="330"/>
    </row>
    <row r="11332" spans="1:1">
      <c r="A11332" s="330"/>
    </row>
    <row r="11333" spans="1:1">
      <c r="A11333" s="330"/>
    </row>
    <row r="11334" spans="1:1">
      <c r="A11334" s="330"/>
    </row>
    <row r="11335" spans="1:1">
      <c r="A11335" s="330"/>
    </row>
    <row r="11336" spans="1:1">
      <c r="A11336" s="330"/>
    </row>
    <row r="11337" spans="1:1">
      <c r="A11337" s="330"/>
    </row>
    <row r="11338" spans="1:1">
      <c r="A11338" s="330"/>
    </row>
    <row r="11339" spans="1:1">
      <c r="A11339" s="330"/>
    </row>
    <row r="11340" spans="1:1">
      <c r="A11340" s="330"/>
    </row>
    <row r="11341" spans="1:1">
      <c r="A11341" s="330"/>
    </row>
    <row r="11342" spans="1:1">
      <c r="A11342" s="330"/>
    </row>
    <row r="11343" spans="1:1">
      <c r="A11343" s="330"/>
    </row>
    <row r="11344" spans="1:1">
      <c r="A11344" s="330"/>
    </row>
    <row r="11345" spans="1:1">
      <c r="A11345" s="330"/>
    </row>
    <row r="11346" spans="1:1">
      <c r="A11346" s="330"/>
    </row>
    <row r="11347" spans="1:1">
      <c r="A11347" s="330"/>
    </row>
    <row r="11348" spans="1:1">
      <c r="A11348" s="330"/>
    </row>
    <row r="11349" spans="1:1">
      <c r="A11349" s="330"/>
    </row>
    <row r="11350" spans="1:1">
      <c r="A11350" s="330"/>
    </row>
    <row r="11351" spans="1:1">
      <c r="A11351" s="330"/>
    </row>
    <row r="11352" spans="1:1">
      <c r="A11352" s="330"/>
    </row>
    <row r="11353" spans="1:1">
      <c r="A11353" s="330"/>
    </row>
    <row r="11354" spans="1:1">
      <c r="A11354" s="330"/>
    </row>
    <row r="11355" spans="1:1">
      <c r="A11355" s="330"/>
    </row>
    <row r="11356" spans="1:1">
      <c r="A11356" s="330"/>
    </row>
    <row r="11357" spans="1:1">
      <c r="A11357" s="330"/>
    </row>
    <row r="11358" spans="1:1">
      <c r="A11358" s="330"/>
    </row>
    <row r="11359" spans="1:1">
      <c r="A11359" s="330"/>
    </row>
    <row r="11360" spans="1:1">
      <c r="A11360" s="330"/>
    </row>
    <row r="11361" spans="1:1">
      <c r="A11361" s="330"/>
    </row>
    <row r="11362" spans="1:1">
      <c r="A11362" s="330"/>
    </row>
    <row r="11363" spans="1:1">
      <c r="A11363" s="330"/>
    </row>
    <row r="11364" spans="1:1">
      <c r="A11364" s="330"/>
    </row>
    <row r="11365" spans="1:1">
      <c r="A11365" s="330"/>
    </row>
    <row r="11366" spans="1:1">
      <c r="A11366" s="330"/>
    </row>
    <row r="11367" spans="1:1">
      <c r="A11367" s="330"/>
    </row>
    <row r="11368" spans="1:1">
      <c r="A11368" s="330"/>
    </row>
    <row r="11369" spans="1:1">
      <c r="A11369" s="330"/>
    </row>
    <row r="11370" spans="1:1">
      <c r="A11370" s="330"/>
    </row>
    <row r="11371" spans="1:1">
      <c r="A11371" s="330"/>
    </row>
    <row r="11372" spans="1:1">
      <c r="A11372" s="330"/>
    </row>
    <row r="11373" spans="1:1">
      <c r="A11373" s="330"/>
    </row>
    <row r="11374" spans="1:1">
      <c r="A11374" s="330"/>
    </row>
    <row r="11375" spans="1:1">
      <c r="A11375" s="330"/>
    </row>
    <row r="11376" spans="1:1">
      <c r="A11376" s="330"/>
    </row>
    <row r="11377" spans="1:1">
      <c r="A11377" s="330"/>
    </row>
    <row r="11378" spans="1:1">
      <c r="A11378" s="330"/>
    </row>
    <row r="11379" spans="1:1">
      <c r="A11379" s="330"/>
    </row>
    <row r="11380" spans="1:1">
      <c r="A11380" s="330"/>
    </row>
    <row r="11381" spans="1:1">
      <c r="A11381" s="330"/>
    </row>
    <row r="11382" spans="1:1">
      <c r="A11382" s="330"/>
    </row>
    <row r="11383" spans="1:1">
      <c r="A11383" s="330"/>
    </row>
    <row r="11384" spans="1:1">
      <c r="A11384" s="330"/>
    </row>
    <row r="11385" spans="1:1">
      <c r="A11385" s="330"/>
    </row>
    <row r="11386" spans="1:1">
      <c r="A11386" s="330"/>
    </row>
    <row r="11387" spans="1:1">
      <c r="A11387" s="330"/>
    </row>
    <row r="11388" spans="1:1">
      <c r="A11388" s="330"/>
    </row>
    <row r="11389" spans="1:1">
      <c r="A11389" s="330"/>
    </row>
    <row r="11390" spans="1:1">
      <c r="A11390" s="330"/>
    </row>
    <row r="11391" spans="1:1">
      <c r="A11391" s="330"/>
    </row>
    <row r="11392" spans="1:1">
      <c r="A11392" s="330"/>
    </row>
    <row r="11393" spans="1:1">
      <c r="A11393" s="330"/>
    </row>
    <row r="11394" spans="1:1">
      <c r="A11394" s="330"/>
    </row>
    <row r="11395" spans="1:1">
      <c r="A11395" s="330"/>
    </row>
    <row r="11396" spans="1:1">
      <c r="A11396" s="330"/>
    </row>
    <row r="11397" spans="1:1">
      <c r="A11397" s="330"/>
    </row>
    <row r="11398" spans="1:1">
      <c r="A11398" s="330"/>
    </row>
    <row r="11399" spans="1:1">
      <c r="A11399" s="330"/>
    </row>
    <row r="11400" spans="1:1">
      <c r="A11400" s="330"/>
    </row>
    <row r="11401" spans="1:1">
      <c r="A11401" s="330"/>
    </row>
    <row r="11402" spans="1:1">
      <c r="A11402" s="330"/>
    </row>
    <row r="11403" spans="1:1">
      <c r="A11403" s="330"/>
    </row>
    <row r="11404" spans="1:1">
      <c r="A11404" s="330"/>
    </row>
    <row r="11405" spans="1:1">
      <c r="A11405" s="330"/>
    </row>
    <row r="11406" spans="1:1">
      <c r="A11406" s="330"/>
    </row>
    <row r="11407" spans="1:1">
      <c r="A11407" s="330"/>
    </row>
    <row r="11408" spans="1:1">
      <c r="A11408" s="330"/>
    </row>
    <row r="11409" spans="1:1">
      <c r="A11409" s="330"/>
    </row>
    <row r="11410" spans="1:1">
      <c r="A11410" s="330"/>
    </row>
    <row r="11411" spans="1:1">
      <c r="A11411" s="330"/>
    </row>
    <row r="11412" spans="1:1">
      <c r="A11412" s="330"/>
    </row>
    <row r="11413" spans="1:1">
      <c r="A11413" s="330"/>
    </row>
    <row r="11414" spans="1:1">
      <c r="A11414" s="330"/>
    </row>
    <row r="11415" spans="1:1">
      <c r="A11415" s="330"/>
    </row>
    <row r="11416" spans="1:1">
      <c r="A11416" s="330"/>
    </row>
    <row r="11417" spans="1:1">
      <c r="A11417" s="330"/>
    </row>
    <row r="11418" spans="1:1">
      <c r="A11418" s="330"/>
    </row>
    <row r="11419" spans="1:1">
      <c r="A11419" s="330"/>
    </row>
    <row r="11420" spans="1:1">
      <c r="A11420" s="330"/>
    </row>
    <row r="11421" spans="1:1">
      <c r="A11421" s="330"/>
    </row>
    <row r="11422" spans="1:1">
      <c r="A11422" s="330"/>
    </row>
    <row r="11423" spans="1:1">
      <c r="A11423" s="330"/>
    </row>
    <row r="11424" spans="1:1">
      <c r="A11424" s="330"/>
    </row>
    <row r="11425" spans="1:1">
      <c r="A11425" s="330"/>
    </row>
    <row r="11426" spans="1:1">
      <c r="A11426" s="330"/>
    </row>
    <row r="11427" spans="1:1">
      <c r="A11427" s="330"/>
    </row>
    <row r="11428" spans="1:1">
      <c r="A11428" s="330"/>
    </row>
    <row r="11429" spans="1:1">
      <c r="A11429" s="330"/>
    </row>
    <row r="11430" spans="1:1">
      <c r="A11430" s="330"/>
    </row>
    <row r="11431" spans="1:1">
      <c r="A11431" s="330"/>
    </row>
    <row r="11432" spans="1:1">
      <c r="A11432" s="330"/>
    </row>
    <row r="11433" spans="1:1">
      <c r="A11433" s="330"/>
    </row>
    <row r="11434" spans="1:1">
      <c r="A11434" s="330"/>
    </row>
    <row r="11435" spans="1:1">
      <c r="A11435" s="330"/>
    </row>
    <row r="11436" spans="1:1">
      <c r="A11436" s="330"/>
    </row>
    <row r="11437" spans="1:1">
      <c r="A11437" s="330"/>
    </row>
    <row r="11438" spans="1:1">
      <c r="A11438" s="330"/>
    </row>
    <row r="11439" spans="1:1">
      <c r="A11439" s="330"/>
    </row>
    <row r="11440" spans="1:1">
      <c r="A11440" s="330"/>
    </row>
    <row r="11441" spans="1:1">
      <c r="A11441" s="330"/>
    </row>
    <row r="11442" spans="1:1">
      <c r="A11442" s="330"/>
    </row>
    <row r="11443" spans="1:1">
      <c r="A11443" s="330"/>
    </row>
    <row r="11444" spans="1:1">
      <c r="A11444" s="330"/>
    </row>
    <row r="11445" spans="1:1">
      <c r="A11445" s="330"/>
    </row>
    <row r="11446" spans="1:1">
      <c r="A11446" s="330"/>
    </row>
    <row r="11447" spans="1:1">
      <c r="A11447" s="330"/>
    </row>
    <row r="11448" spans="1:1">
      <c r="A11448" s="330"/>
    </row>
    <row r="11449" spans="1:1">
      <c r="A11449" s="330"/>
    </row>
    <row r="11450" spans="1:1">
      <c r="A11450" s="330"/>
    </row>
    <row r="11451" spans="1:1">
      <c r="A11451" s="330"/>
    </row>
    <row r="11452" spans="1:1">
      <c r="A11452" s="330"/>
    </row>
    <row r="11453" spans="1:1">
      <c r="A11453" s="330"/>
    </row>
    <row r="11454" spans="1:1">
      <c r="A11454" s="330"/>
    </row>
    <row r="11455" spans="1:1">
      <c r="A11455" s="330"/>
    </row>
    <row r="11456" spans="1:1">
      <c r="A11456" s="330"/>
    </row>
    <row r="11457" spans="1:1">
      <c r="A11457" s="330"/>
    </row>
    <row r="11458" spans="1:1">
      <c r="A11458" s="330"/>
    </row>
    <row r="11459" spans="1:1">
      <c r="A11459" s="330"/>
    </row>
    <row r="11460" spans="1:1">
      <c r="A11460" s="330"/>
    </row>
    <row r="11461" spans="1:1">
      <c r="A11461" s="330"/>
    </row>
    <row r="11462" spans="1:1">
      <c r="A11462" s="330"/>
    </row>
    <row r="11463" spans="1:1">
      <c r="A11463" s="330"/>
    </row>
    <row r="11464" spans="1:1">
      <c r="A11464" s="330"/>
    </row>
    <row r="11465" spans="1:1">
      <c r="A11465" s="330"/>
    </row>
    <row r="11466" spans="1:1">
      <c r="A11466" s="330"/>
    </row>
    <row r="11467" spans="1:1">
      <c r="A11467" s="330"/>
    </row>
    <row r="11468" spans="1:1">
      <c r="A11468" s="330"/>
    </row>
    <row r="11469" spans="1:1">
      <c r="A11469" s="330"/>
    </row>
    <row r="11470" spans="1:1">
      <c r="A11470" s="330"/>
    </row>
    <row r="11471" spans="1:1">
      <c r="A11471" s="330"/>
    </row>
    <row r="11472" spans="1:1">
      <c r="A11472" s="330"/>
    </row>
    <row r="11473" spans="1:1">
      <c r="A11473" s="330"/>
    </row>
    <row r="11474" spans="1:1">
      <c r="A11474" s="330"/>
    </row>
    <row r="11475" spans="1:1">
      <c r="A11475" s="330"/>
    </row>
    <row r="11476" spans="1:1">
      <c r="A11476" s="330"/>
    </row>
    <row r="11477" spans="1:1">
      <c r="A11477" s="330"/>
    </row>
    <row r="11478" spans="1:1">
      <c r="A11478" s="330"/>
    </row>
    <row r="11479" spans="1:1">
      <c r="A11479" s="330"/>
    </row>
    <row r="11480" spans="1:1">
      <c r="A11480" s="330"/>
    </row>
    <row r="11481" spans="1:1">
      <c r="A11481" s="330"/>
    </row>
    <row r="11482" spans="1:1">
      <c r="A11482" s="330"/>
    </row>
    <row r="11483" spans="1:1">
      <c r="A11483" s="330"/>
    </row>
    <row r="11484" spans="1:1">
      <c r="A11484" s="330"/>
    </row>
    <row r="11485" spans="1:1">
      <c r="A11485" s="330"/>
    </row>
    <row r="11486" spans="1:1">
      <c r="A11486" s="330"/>
    </row>
    <row r="11487" spans="1:1">
      <c r="A11487" s="330"/>
    </row>
    <row r="11488" spans="1:1">
      <c r="A11488" s="330"/>
    </row>
    <row r="11489" spans="1:1">
      <c r="A11489" s="330"/>
    </row>
    <row r="11490" spans="1:1">
      <c r="A11490" s="330"/>
    </row>
    <row r="11491" spans="1:1">
      <c r="A11491" s="330"/>
    </row>
    <row r="11492" spans="1:1">
      <c r="A11492" s="330"/>
    </row>
    <row r="11493" spans="1:1">
      <c r="A11493" s="330"/>
    </row>
    <row r="11494" spans="1:1">
      <c r="A11494" s="330"/>
    </row>
    <row r="11495" spans="1:1">
      <c r="A11495" s="330"/>
    </row>
    <row r="11496" spans="1:1">
      <c r="A11496" s="330"/>
    </row>
    <row r="11497" spans="1:1">
      <c r="A11497" s="330"/>
    </row>
    <row r="11498" spans="1:1">
      <c r="A11498" s="330"/>
    </row>
    <row r="11499" spans="1:1">
      <c r="A11499" s="330"/>
    </row>
    <row r="11500" spans="1:1">
      <c r="A11500" s="330"/>
    </row>
    <row r="11501" spans="1:1">
      <c r="A11501" s="330"/>
    </row>
    <row r="11502" spans="1:1">
      <c r="A11502" s="330"/>
    </row>
    <row r="11503" spans="1:1">
      <c r="A11503" s="330"/>
    </row>
    <row r="11504" spans="1:1">
      <c r="A11504" s="330"/>
    </row>
    <row r="11505" spans="1:1">
      <c r="A11505" s="330"/>
    </row>
    <row r="11506" spans="1:1">
      <c r="A11506" s="330"/>
    </row>
    <row r="11507" spans="1:1">
      <c r="A11507" s="330"/>
    </row>
    <row r="11508" spans="1:1">
      <c r="A11508" s="330"/>
    </row>
    <row r="11509" spans="1:1">
      <c r="A11509" s="330"/>
    </row>
    <row r="11510" spans="1:1">
      <c r="A11510" s="330"/>
    </row>
    <row r="11511" spans="1:1">
      <c r="A11511" s="330"/>
    </row>
    <row r="11512" spans="1:1">
      <c r="A11512" s="330"/>
    </row>
    <row r="11513" spans="1:1">
      <c r="A11513" s="330"/>
    </row>
    <row r="11514" spans="1:1">
      <c r="A11514" s="330"/>
    </row>
    <row r="11515" spans="1:1">
      <c r="A11515" s="330"/>
    </row>
    <row r="11516" spans="1:1">
      <c r="A11516" s="330"/>
    </row>
    <row r="11517" spans="1:1">
      <c r="A11517" s="330"/>
    </row>
    <row r="11518" spans="1:1">
      <c r="A11518" s="330"/>
    </row>
    <row r="11519" spans="1:1">
      <c r="A11519" s="330"/>
    </row>
    <row r="11520" spans="1:1">
      <c r="A11520" s="330"/>
    </row>
    <row r="11521" spans="1:1">
      <c r="A11521" s="330"/>
    </row>
    <row r="11522" spans="1:1">
      <c r="A11522" s="330"/>
    </row>
    <row r="11523" spans="1:1">
      <c r="A11523" s="330"/>
    </row>
    <row r="11524" spans="1:1">
      <c r="A11524" s="330"/>
    </row>
    <row r="11525" spans="1:1">
      <c r="A11525" s="330"/>
    </row>
    <row r="11526" spans="1:1">
      <c r="A11526" s="330"/>
    </row>
    <row r="11527" spans="1:1">
      <c r="A11527" s="330"/>
    </row>
    <row r="11528" spans="1:1">
      <c r="A11528" s="330"/>
    </row>
    <row r="11529" spans="1:1">
      <c r="A11529" s="330"/>
    </row>
    <row r="11530" spans="1:1">
      <c r="A11530" s="330"/>
    </row>
    <row r="11531" spans="1:1">
      <c r="A11531" s="330"/>
    </row>
    <row r="11532" spans="1:1">
      <c r="A11532" s="330"/>
    </row>
    <row r="11533" spans="1:1">
      <c r="A11533" s="330"/>
    </row>
    <row r="11534" spans="1:1">
      <c r="A11534" s="330"/>
    </row>
    <row r="11535" spans="1:1">
      <c r="A11535" s="330"/>
    </row>
    <row r="11536" spans="1:1">
      <c r="A11536" s="330"/>
    </row>
    <row r="11537" spans="1:1">
      <c r="A11537" s="330"/>
    </row>
    <row r="11538" spans="1:1">
      <c r="A11538" s="330"/>
    </row>
    <row r="11539" spans="1:1">
      <c r="A11539" s="330"/>
    </row>
    <row r="11540" spans="1:1">
      <c r="A11540" s="330"/>
    </row>
    <row r="11541" spans="1:1">
      <c r="A11541" s="330"/>
    </row>
    <row r="11542" spans="1:1">
      <c r="A11542" s="330"/>
    </row>
    <row r="11543" spans="1:1">
      <c r="A11543" s="330"/>
    </row>
    <row r="11544" spans="1:1">
      <c r="A11544" s="330"/>
    </row>
    <row r="11545" spans="1:1">
      <c r="A11545" s="330"/>
    </row>
    <row r="11546" spans="1:1">
      <c r="A11546" s="330"/>
    </row>
    <row r="11547" spans="1:1">
      <c r="A11547" s="330"/>
    </row>
    <row r="11548" spans="1:1">
      <c r="A11548" s="330"/>
    </row>
    <row r="11549" spans="1:1">
      <c r="A11549" s="330"/>
    </row>
    <row r="11550" spans="1:1">
      <c r="A11550" s="330"/>
    </row>
    <row r="11551" spans="1:1">
      <c r="A11551" s="330"/>
    </row>
    <row r="11552" spans="1:1">
      <c r="A11552" s="330"/>
    </row>
    <row r="11553" spans="1:1">
      <c r="A11553" s="330"/>
    </row>
    <row r="11554" spans="1:1">
      <c r="A11554" s="330"/>
    </row>
    <row r="11555" spans="1:1">
      <c r="A11555" s="330"/>
    </row>
    <row r="11556" spans="1:1">
      <c r="A11556" s="330"/>
    </row>
    <row r="11557" spans="1:1">
      <c r="A11557" s="330"/>
    </row>
    <row r="11558" spans="1:1">
      <c r="A11558" s="330"/>
    </row>
    <row r="11559" spans="1:1">
      <c r="A11559" s="330"/>
    </row>
    <row r="11560" spans="1:1">
      <c r="A11560" s="330"/>
    </row>
    <row r="11561" spans="1:1">
      <c r="A11561" s="330"/>
    </row>
    <row r="11562" spans="1:1">
      <c r="A11562" s="330"/>
    </row>
    <row r="11563" spans="1:1">
      <c r="A11563" s="330"/>
    </row>
    <row r="11564" spans="1:1">
      <c r="A11564" s="330"/>
    </row>
    <row r="11565" spans="1:1">
      <c r="A11565" s="330"/>
    </row>
    <row r="11566" spans="1:1">
      <c r="A11566" s="330"/>
    </row>
    <row r="11567" spans="1:1">
      <c r="A11567" s="330"/>
    </row>
    <row r="11568" spans="1:1">
      <c r="A11568" s="330"/>
    </row>
    <row r="11569" spans="1:1">
      <c r="A11569" s="330"/>
    </row>
    <row r="11570" spans="1:1">
      <c r="A11570" s="330"/>
    </row>
    <row r="11571" spans="1:1">
      <c r="A11571" s="330"/>
    </row>
    <row r="11572" spans="1:1">
      <c r="A11572" s="330"/>
    </row>
    <row r="11573" spans="1:1">
      <c r="A11573" s="330"/>
    </row>
    <row r="11574" spans="1:1">
      <c r="A11574" s="330"/>
    </row>
    <row r="11575" spans="1:1">
      <c r="A11575" s="330"/>
    </row>
    <row r="11576" spans="1:1">
      <c r="A11576" s="330"/>
    </row>
    <row r="11577" spans="1:1">
      <c r="A11577" s="330"/>
    </row>
    <row r="11578" spans="1:1">
      <c r="A11578" s="330"/>
    </row>
    <row r="11579" spans="1:1">
      <c r="A11579" s="330"/>
    </row>
    <row r="11580" spans="1:1">
      <c r="A11580" s="330"/>
    </row>
    <row r="11581" spans="1:1">
      <c r="A11581" s="330"/>
    </row>
    <row r="11582" spans="1:1">
      <c r="A11582" s="330"/>
    </row>
    <row r="11583" spans="1:1">
      <c r="A11583" s="330"/>
    </row>
    <row r="11584" spans="1:1">
      <c r="A11584" s="330"/>
    </row>
    <row r="11585" spans="1:1">
      <c r="A11585" s="330"/>
    </row>
    <row r="11586" spans="1:1">
      <c r="A11586" s="330"/>
    </row>
    <row r="11587" spans="1:1">
      <c r="A11587" s="330"/>
    </row>
    <row r="11588" spans="1:1">
      <c r="A11588" s="330"/>
    </row>
    <row r="11589" spans="1:1">
      <c r="A11589" s="330"/>
    </row>
    <row r="11590" spans="1:1">
      <c r="A11590" s="330"/>
    </row>
    <row r="11591" spans="1:1">
      <c r="A11591" s="330"/>
    </row>
    <row r="11592" spans="1:1">
      <c r="A11592" s="330"/>
    </row>
    <row r="11593" spans="1:1">
      <c r="A11593" s="330"/>
    </row>
    <row r="11594" spans="1:1">
      <c r="A11594" s="330"/>
    </row>
    <row r="11595" spans="1:1">
      <c r="A11595" s="330"/>
    </row>
    <row r="11596" spans="1:1">
      <c r="A11596" s="330"/>
    </row>
    <row r="11597" spans="1:1">
      <c r="A11597" s="330"/>
    </row>
    <row r="11598" spans="1:1">
      <c r="A11598" s="330"/>
    </row>
    <row r="11599" spans="1:1">
      <c r="A11599" s="330"/>
    </row>
    <row r="11600" spans="1:1">
      <c r="A11600" s="330"/>
    </row>
    <row r="11601" spans="1:1">
      <c r="A11601" s="330"/>
    </row>
    <row r="11602" spans="1:1">
      <c r="A11602" s="330"/>
    </row>
    <row r="11603" spans="1:1">
      <c r="A11603" s="330"/>
    </row>
    <row r="11604" spans="1:1">
      <c r="A11604" s="330"/>
    </row>
    <row r="11605" spans="1:1">
      <c r="A11605" s="330"/>
    </row>
    <row r="11606" spans="1:1">
      <c r="A11606" s="330"/>
    </row>
    <row r="11607" spans="1:1">
      <c r="A11607" s="330"/>
    </row>
    <row r="11608" spans="1:1">
      <c r="A11608" s="330"/>
    </row>
    <row r="11609" spans="1:1">
      <c r="A11609" s="330"/>
    </row>
    <row r="11610" spans="1:1">
      <c r="A11610" s="330"/>
    </row>
    <row r="11611" spans="1:1">
      <c r="A11611" s="330"/>
    </row>
    <row r="11612" spans="1:1">
      <c r="A11612" s="330"/>
    </row>
    <row r="11613" spans="1:1">
      <c r="A11613" s="330"/>
    </row>
    <row r="11614" spans="1:1">
      <c r="A11614" s="330"/>
    </row>
    <row r="11615" spans="1:1">
      <c r="A11615" s="330"/>
    </row>
    <row r="11616" spans="1:1">
      <c r="A11616" s="330"/>
    </row>
    <row r="11617" spans="1:1">
      <c r="A11617" s="330"/>
    </row>
    <row r="11618" spans="1:1">
      <c r="A11618" s="330"/>
    </row>
    <row r="11619" spans="1:1">
      <c r="A11619" s="330"/>
    </row>
    <row r="11620" spans="1:1">
      <c r="A11620" s="330"/>
    </row>
    <row r="11621" spans="1:1">
      <c r="A11621" s="330"/>
    </row>
    <row r="11622" spans="1:1">
      <c r="A11622" s="330"/>
    </row>
    <row r="11623" spans="1:1">
      <c r="A11623" s="330"/>
    </row>
    <row r="11624" spans="1:1">
      <c r="A11624" s="330"/>
    </row>
    <row r="11625" spans="1:1">
      <c r="A11625" s="330"/>
    </row>
    <row r="11626" spans="1:1">
      <c r="A11626" s="330"/>
    </row>
    <row r="11627" spans="1:1">
      <c r="A11627" s="330"/>
    </row>
    <row r="11628" spans="1:1">
      <c r="A11628" s="330"/>
    </row>
    <row r="11629" spans="1:1">
      <c r="A11629" s="330"/>
    </row>
    <row r="11630" spans="1:1">
      <c r="A11630" s="330"/>
    </row>
    <row r="11631" spans="1:1">
      <c r="A11631" s="330"/>
    </row>
    <row r="11632" spans="1:1">
      <c r="A11632" s="330"/>
    </row>
    <row r="11633" spans="1:1">
      <c r="A11633" s="330"/>
    </row>
    <row r="11634" spans="1:1">
      <c r="A11634" s="330"/>
    </row>
    <row r="11635" spans="1:1">
      <c r="A11635" s="330"/>
    </row>
    <row r="11636" spans="1:1">
      <c r="A11636" s="330"/>
    </row>
    <row r="11637" spans="1:1">
      <c r="A11637" s="330"/>
    </row>
    <row r="11638" spans="1:1">
      <c r="A11638" s="330"/>
    </row>
    <row r="11639" spans="1:1">
      <c r="A11639" s="330"/>
    </row>
    <row r="11640" spans="1:1">
      <c r="A11640" s="330"/>
    </row>
    <row r="11641" spans="1:1">
      <c r="A11641" s="330"/>
    </row>
    <row r="11642" spans="1:1">
      <c r="A11642" s="330"/>
    </row>
    <row r="11643" spans="1:1">
      <c r="A11643" s="330"/>
    </row>
    <row r="11644" spans="1:1">
      <c r="A11644" s="330"/>
    </row>
    <row r="11645" spans="1:1">
      <c r="A11645" s="330"/>
    </row>
    <row r="11646" spans="1:1">
      <c r="A11646" s="330"/>
    </row>
    <row r="11647" spans="1:1">
      <c r="A11647" s="330"/>
    </row>
    <row r="11648" spans="1:1">
      <c r="A11648" s="330"/>
    </row>
    <row r="11649" spans="1:1">
      <c r="A11649" s="330"/>
    </row>
    <row r="11650" spans="1:1">
      <c r="A11650" s="330"/>
    </row>
    <row r="11651" spans="1:1">
      <c r="A11651" s="330"/>
    </row>
    <row r="11652" spans="1:1">
      <c r="A11652" s="330"/>
    </row>
    <row r="11653" spans="1:1">
      <c r="A11653" s="330"/>
    </row>
    <row r="11654" spans="1:1">
      <c r="A11654" s="330"/>
    </row>
    <row r="11655" spans="1:1">
      <c r="A11655" s="330"/>
    </row>
    <row r="11656" spans="1:1">
      <c r="A11656" s="330"/>
    </row>
    <row r="11657" spans="1:1">
      <c r="A11657" s="330"/>
    </row>
    <row r="11658" spans="1:1">
      <c r="A11658" s="330"/>
    </row>
    <row r="11659" spans="1:1">
      <c r="A11659" s="330"/>
    </row>
    <row r="11660" spans="1:1">
      <c r="A11660" s="330"/>
    </row>
    <row r="11661" spans="1:1">
      <c r="A11661" s="330"/>
    </row>
    <row r="11662" spans="1:1">
      <c r="A11662" s="330"/>
    </row>
    <row r="11663" spans="1:1">
      <c r="A11663" s="330"/>
    </row>
    <row r="11664" spans="1:1">
      <c r="A11664" s="330"/>
    </row>
    <row r="11665" spans="1:1">
      <c r="A11665" s="330"/>
    </row>
    <row r="11666" spans="1:1">
      <c r="A11666" s="330"/>
    </row>
    <row r="11667" spans="1:1">
      <c r="A11667" s="330"/>
    </row>
    <row r="11668" spans="1:1">
      <c r="A11668" s="330"/>
    </row>
    <row r="11669" spans="1:1">
      <c r="A11669" s="330"/>
    </row>
    <row r="11670" spans="1:1">
      <c r="A11670" s="330"/>
    </row>
    <row r="11671" spans="1:1">
      <c r="A11671" s="330"/>
    </row>
    <row r="11672" spans="1:1">
      <c r="A11672" s="330"/>
    </row>
    <row r="11673" spans="1:1">
      <c r="A11673" s="330"/>
    </row>
    <row r="11674" spans="1:1">
      <c r="A11674" s="330"/>
    </row>
    <row r="11675" spans="1:1">
      <c r="A11675" s="330"/>
    </row>
    <row r="11676" spans="1:1">
      <c r="A11676" s="330"/>
    </row>
    <row r="11677" spans="1:1">
      <c r="A11677" s="330"/>
    </row>
    <row r="11678" spans="1:1">
      <c r="A11678" s="330"/>
    </row>
    <row r="11679" spans="1:1">
      <c r="A11679" s="330"/>
    </row>
    <row r="11680" spans="1:1">
      <c r="A11680" s="330"/>
    </row>
    <row r="11681" spans="1:1">
      <c r="A11681" s="330"/>
    </row>
    <row r="11682" spans="1:1">
      <c r="A11682" s="330"/>
    </row>
    <row r="11683" spans="1:1">
      <c r="A11683" s="330"/>
    </row>
    <row r="11684" spans="1:1">
      <c r="A11684" s="330"/>
    </row>
    <row r="11685" spans="1:1">
      <c r="A11685" s="330"/>
    </row>
    <row r="11686" spans="1:1">
      <c r="A11686" s="330"/>
    </row>
    <row r="11687" spans="1:1">
      <c r="A11687" s="330"/>
    </row>
    <row r="11688" spans="1:1">
      <c r="A11688" s="330"/>
    </row>
    <row r="11689" spans="1:1">
      <c r="A11689" s="330"/>
    </row>
    <row r="11690" spans="1:1">
      <c r="A11690" s="330"/>
    </row>
    <row r="11691" spans="1:1">
      <c r="A11691" s="330"/>
    </row>
    <row r="11692" spans="1:1">
      <c r="A11692" s="330"/>
    </row>
    <row r="11693" spans="1:1">
      <c r="A11693" s="330"/>
    </row>
    <row r="11694" spans="1:1">
      <c r="A11694" s="330"/>
    </row>
    <row r="11695" spans="1:1">
      <c r="A11695" s="330"/>
    </row>
    <row r="11696" spans="1:1">
      <c r="A11696" s="330"/>
    </row>
    <row r="11697" spans="1:1">
      <c r="A11697" s="330"/>
    </row>
    <row r="11698" spans="1:1">
      <c r="A11698" s="330"/>
    </row>
    <row r="11699" spans="1:1">
      <c r="A11699" s="330"/>
    </row>
    <row r="11700" spans="1:1">
      <c r="A11700" s="330"/>
    </row>
    <row r="11701" spans="1:1">
      <c r="A11701" s="330"/>
    </row>
    <row r="11702" spans="1:1">
      <c r="A11702" s="330"/>
    </row>
    <row r="11703" spans="1:1">
      <c r="A11703" s="330"/>
    </row>
    <row r="11704" spans="1:1">
      <c r="A11704" s="330"/>
    </row>
    <row r="11705" spans="1:1">
      <c r="A11705" s="330"/>
    </row>
    <row r="11706" spans="1:1">
      <c r="A11706" s="330"/>
    </row>
    <row r="11707" spans="1:1">
      <c r="A11707" s="330"/>
    </row>
    <row r="11708" spans="1:1">
      <c r="A11708" s="330"/>
    </row>
    <row r="11709" spans="1:1">
      <c r="A11709" s="330"/>
    </row>
    <row r="11710" spans="1:1">
      <c r="A11710" s="330"/>
    </row>
    <row r="11711" spans="1:1">
      <c r="A11711" s="330"/>
    </row>
    <row r="11712" spans="1:1">
      <c r="A11712" s="330"/>
    </row>
    <row r="11713" spans="1:1">
      <c r="A11713" s="330"/>
    </row>
    <row r="11714" spans="1:1">
      <c r="A11714" s="330"/>
    </row>
    <row r="11715" spans="1:1">
      <c r="A11715" s="330"/>
    </row>
    <row r="11716" spans="1:1">
      <c r="A11716" s="330"/>
    </row>
    <row r="11717" spans="1:1">
      <c r="A11717" s="330"/>
    </row>
    <row r="11718" spans="1:1">
      <c r="A11718" s="330"/>
    </row>
    <row r="11719" spans="1:1">
      <c r="A11719" s="330"/>
    </row>
    <row r="11720" spans="1:1">
      <c r="A11720" s="330"/>
    </row>
    <row r="11721" spans="1:1">
      <c r="A11721" s="330"/>
    </row>
    <row r="11722" spans="1:1">
      <c r="A11722" s="330"/>
    </row>
    <row r="11723" spans="1:1">
      <c r="A11723" s="330"/>
    </row>
    <row r="11724" spans="1:1">
      <c r="A11724" s="330"/>
    </row>
    <row r="11725" spans="1:1">
      <c r="A11725" s="330"/>
    </row>
    <row r="11726" spans="1:1">
      <c r="A11726" s="330"/>
    </row>
    <row r="11727" spans="1:1">
      <c r="A11727" s="330"/>
    </row>
    <row r="11728" spans="1:1">
      <c r="A11728" s="330"/>
    </row>
    <row r="11729" spans="1:1">
      <c r="A11729" s="330"/>
    </row>
    <row r="11730" spans="1:1">
      <c r="A11730" s="330"/>
    </row>
    <row r="11731" spans="1:1">
      <c r="A11731" s="330"/>
    </row>
    <row r="11732" spans="1:1">
      <c r="A11732" s="330"/>
    </row>
    <row r="11733" spans="1:1">
      <c r="A11733" s="330"/>
    </row>
    <row r="11734" spans="1:1">
      <c r="A11734" s="330"/>
    </row>
    <row r="11735" spans="1:1">
      <c r="A11735" s="330"/>
    </row>
    <row r="11736" spans="1:1">
      <c r="A11736" s="330"/>
    </row>
    <row r="11737" spans="1:1">
      <c r="A11737" s="330"/>
    </row>
    <row r="11738" spans="1:1">
      <c r="A11738" s="330"/>
    </row>
    <row r="11739" spans="1:1">
      <c r="A11739" s="330"/>
    </row>
    <row r="11740" spans="1:1">
      <c r="A11740" s="330"/>
    </row>
    <row r="11741" spans="1:1">
      <c r="A11741" s="330"/>
    </row>
    <row r="11742" spans="1:1">
      <c r="A11742" s="330"/>
    </row>
    <row r="11743" spans="1:1">
      <c r="A11743" s="330"/>
    </row>
    <row r="11744" spans="1:1">
      <c r="A11744" s="330"/>
    </row>
    <row r="11745" spans="1:1">
      <c r="A11745" s="330"/>
    </row>
    <row r="11746" spans="1:1">
      <c r="A11746" s="330"/>
    </row>
    <row r="11747" spans="1:1">
      <c r="A11747" s="330"/>
    </row>
    <row r="11748" spans="1:1">
      <c r="A11748" s="330"/>
    </row>
    <row r="11749" spans="1:1">
      <c r="A11749" s="330"/>
    </row>
    <row r="11750" spans="1:1">
      <c r="A11750" s="330"/>
    </row>
    <row r="11751" spans="1:1">
      <c r="A11751" s="330"/>
    </row>
    <row r="11752" spans="1:1">
      <c r="A11752" s="330"/>
    </row>
    <row r="11753" spans="1:1">
      <c r="A11753" s="330"/>
    </row>
    <row r="11754" spans="1:1">
      <c r="A11754" s="330"/>
    </row>
    <row r="11755" spans="1:1">
      <c r="A11755" s="330"/>
    </row>
    <row r="11756" spans="1:1">
      <c r="A11756" s="330"/>
    </row>
    <row r="11757" spans="1:1">
      <c r="A11757" s="330"/>
    </row>
    <row r="11758" spans="1:1">
      <c r="A11758" s="330"/>
    </row>
    <row r="11759" spans="1:1">
      <c r="A11759" s="330"/>
    </row>
    <row r="11760" spans="1:1">
      <c r="A11760" s="330"/>
    </row>
    <row r="11761" spans="1:1">
      <c r="A11761" s="330"/>
    </row>
    <row r="11762" spans="1:1">
      <c r="A11762" s="330"/>
    </row>
    <row r="11763" spans="1:1">
      <c r="A11763" s="330"/>
    </row>
    <row r="11764" spans="1:1">
      <c r="A11764" s="330"/>
    </row>
    <row r="11765" spans="1:1">
      <c r="A11765" s="330"/>
    </row>
    <row r="11766" spans="1:1">
      <c r="A11766" s="330"/>
    </row>
    <row r="11767" spans="1:1">
      <c r="A11767" s="330"/>
    </row>
    <row r="11768" spans="1:1">
      <c r="A11768" s="330"/>
    </row>
    <row r="11769" spans="1:1">
      <c r="A11769" s="330"/>
    </row>
    <row r="11770" spans="1:1">
      <c r="A11770" s="330"/>
    </row>
    <row r="11771" spans="1:1">
      <c r="A11771" s="330"/>
    </row>
    <row r="11772" spans="1:1">
      <c r="A11772" s="330"/>
    </row>
    <row r="11773" spans="1:1">
      <c r="A11773" s="330"/>
    </row>
    <row r="11774" spans="1:1">
      <c r="A11774" s="330"/>
    </row>
    <row r="11775" spans="1:1">
      <c r="A11775" s="330"/>
    </row>
    <row r="11776" spans="1:1">
      <c r="A11776" s="330"/>
    </row>
    <row r="11777" spans="1:1">
      <c r="A11777" s="330"/>
    </row>
    <row r="11778" spans="1:1">
      <c r="A11778" s="330"/>
    </row>
    <row r="11779" spans="1:1">
      <c r="A11779" s="330"/>
    </row>
    <row r="11780" spans="1:1">
      <c r="A11780" s="330"/>
    </row>
    <row r="11781" spans="1:1">
      <c r="A11781" s="330"/>
    </row>
    <row r="11782" spans="1:1">
      <c r="A11782" s="330"/>
    </row>
    <row r="11783" spans="1:1">
      <c r="A11783" s="330"/>
    </row>
    <row r="11784" spans="1:1">
      <c r="A11784" s="330"/>
    </row>
    <row r="11785" spans="1:1">
      <c r="A11785" s="330"/>
    </row>
    <row r="11786" spans="1:1">
      <c r="A11786" s="330"/>
    </row>
    <row r="11787" spans="1:1">
      <c r="A11787" s="330"/>
    </row>
    <row r="11788" spans="1:1">
      <c r="A11788" s="330"/>
    </row>
    <row r="11789" spans="1:1">
      <c r="A11789" s="330"/>
    </row>
    <row r="11790" spans="1:1">
      <c r="A11790" s="330"/>
    </row>
    <row r="11791" spans="1:1">
      <c r="A11791" s="330"/>
    </row>
    <row r="11792" spans="1:1">
      <c r="A11792" s="330"/>
    </row>
    <row r="11793" spans="1:1">
      <c r="A11793" s="330"/>
    </row>
    <row r="11794" spans="1:1">
      <c r="A11794" s="330"/>
    </row>
    <row r="11795" spans="1:1">
      <c r="A11795" s="330"/>
    </row>
    <row r="11796" spans="1:1">
      <c r="A11796" s="330"/>
    </row>
    <row r="11797" spans="1:1">
      <c r="A11797" s="330"/>
    </row>
    <row r="11798" spans="1:1">
      <c r="A11798" s="330"/>
    </row>
    <row r="11799" spans="1:1">
      <c r="A11799" s="330"/>
    </row>
    <row r="11800" spans="1:1">
      <c r="A11800" s="330"/>
    </row>
    <row r="11801" spans="1:1">
      <c r="A11801" s="330"/>
    </row>
    <row r="11802" spans="1:1">
      <c r="A11802" s="330"/>
    </row>
    <row r="11803" spans="1:1">
      <c r="A11803" s="330"/>
    </row>
    <row r="11804" spans="1:1">
      <c r="A11804" s="330"/>
    </row>
    <row r="11805" spans="1:1">
      <c r="A11805" s="330"/>
    </row>
    <row r="11806" spans="1:1">
      <c r="A11806" s="330"/>
    </row>
    <row r="11807" spans="1:1">
      <c r="A11807" s="330"/>
    </row>
    <row r="11808" spans="1:1">
      <c r="A11808" s="330"/>
    </row>
    <row r="11809" spans="1:1">
      <c r="A11809" s="330"/>
    </row>
    <row r="11810" spans="1:1">
      <c r="A11810" s="330"/>
    </row>
    <row r="11811" spans="1:1">
      <c r="A11811" s="330"/>
    </row>
    <row r="11812" spans="1:1">
      <c r="A11812" s="330"/>
    </row>
    <row r="11813" spans="1:1">
      <c r="A11813" s="330"/>
    </row>
    <row r="11814" spans="1:1">
      <c r="A11814" s="330"/>
    </row>
    <row r="11815" spans="1:1">
      <c r="A11815" s="330"/>
    </row>
    <row r="11816" spans="1:1">
      <c r="A11816" s="330"/>
    </row>
    <row r="11817" spans="1:1">
      <c r="A11817" s="330"/>
    </row>
    <row r="11818" spans="1:1">
      <c r="A11818" s="330"/>
    </row>
    <row r="11819" spans="1:1">
      <c r="A11819" s="330"/>
    </row>
    <row r="11820" spans="1:1">
      <c r="A11820" s="330"/>
    </row>
    <row r="11821" spans="1:1">
      <c r="A11821" s="330"/>
    </row>
    <row r="11822" spans="1:1">
      <c r="A11822" s="330"/>
    </row>
    <row r="11823" spans="1:1">
      <c r="A11823" s="330"/>
    </row>
    <row r="11824" spans="1:1">
      <c r="A11824" s="330"/>
    </row>
    <row r="11825" spans="1:1">
      <c r="A11825" s="330"/>
    </row>
    <row r="11826" spans="1:1">
      <c r="A11826" s="330"/>
    </row>
    <row r="11827" spans="1:1">
      <c r="A11827" s="330"/>
    </row>
    <row r="11828" spans="1:1">
      <c r="A11828" s="330"/>
    </row>
    <row r="11829" spans="1:1">
      <c r="A11829" s="330"/>
    </row>
    <row r="11830" spans="1:1">
      <c r="A11830" s="330"/>
    </row>
    <row r="11831" spans="1:1">
      <c r="A11831" s="330"/>
    </row>
    <row r="11832" spans="1:1">
      <c r="A11832" s="330"/>
    </row>
    <row r="11833" spans="1:1">
      <c r="A11833" s="330"/>
    </row>
    <row r="11834" spans="1:1">
      <c r="A11834" s="330"/>
    </row>
    <row r="11835" spans="1:1">
      <c r="A11835" s="330"/>
    </row>
    <row r="11836" spans="1:1">
      <c r="A11836" s="330"/>
    </row>
    <row r="11837" spans="1:1">
      <c r="A11837" s="330"/>
    </row>
    <row r="11838" spans="1:1">
      <c r="A11838" s="330"/>
    </row>
    <row r="11839" spans="1:1">
      <c r="A11839" s="330"/>
    </row>
    <row r="11840" spans="1:1">
      <c r="A11840" s="330"/>
    </row>
    <row r="11841" spans="1:1">
      <c r="A11841" s="330"/>
    </row>
    <row r="11842" spans="1:1">
      <c r="A11842" s="330"/>
    </row>
    <row r="11843" spans="1:1">
      <c r="A11843" s="330"/>
    </row>
    <row r="11844" spans="1:1">
      <c r="A11844" s="330"/>
    </row>
    <row r="11845" spans="1:1">
      <c r="A11845" s="330"/>
    </row>
    <row r="11846" spans="1:1">
      <c r="A11846" s="330"/>
    </row>
    <row r="11847" spans="1:1">
      <c r="A11847" s="330"/>
    </row>
    <row r="11848" spans="1:1">
      <c r="A11848" s="330"/>
    </row>
    <row r="11849" spans="1:1">
      <c r="A11849" s="330"/>
    </row>
    <row r="11850" spans="1:1">
      <c r="A11850" s="330"/>
    </row>
    <row r="11851" spans="1:1">
      <c r="A11851" s="330"/>
    </row>
    <row r="11852" spans="1:1">
      <c r="A11852" s="330"/>
    </row>
    <row r="11853" spans="1:1">
      <c r="A11853" s="330"/>
    </row>
    <row r="11854" spans="1:1">
      <c r="A11854" s="330"/>
    </row>
    <row r="11855" spans="1:1">
      <c r="A11855" s="330"/>
    </row>
    <row r="11856" spans="1:1">
      <c r="A11856" s="330"/>
    </row>
    <row r="11857" spans="1:1">
      <c r="A11857" s="330"/>
    </row>
    <row r="11858" spans="1:1">
      <c r="A11858" s="330"/>
    </row>
    <row r="11859" spans="1:1">
      <c r="A11859" s="330"/>
    </row>
    <row r="11860" spans="1:1">
      <c r="A11860" s="330"/>
    </row>
    <row r="11861" spans="1:1">
      <c r="A11861" s="330"/>
    </row>
    <row r="11862" spans="1:1">
      <c r="A11862" s="330"/>
    </row>
    <row r="11863" spans="1:1">
      <c r="A11863" s="330"/>
    </row>
    <row r="11864" spans="1:1">
      <c r="A11864" s="330"/>
    </row>
    <row r="11865" spans="1:1">
      <c r="A11865" s="330"/>
    </row>
    <row r="11866" spans="1:1">
      <c r="A11866" s="330"/>
    </row>
    <row r="11867" spans="1:1">
      <c r="A11867" s="330"/>
    </row>
    <row r="11868" spans="1:1">
      <c r="A11868" s="330"/>
    </row>
    <row r="11869" spans="1:1">
      <c r="A11869" s="330"/>
    </row>
    <row r="11870" spans="1:1">
      <c r="A11870" s="330"/>
    </row>
    <row r="11871" spans="1:1">
      <c r="A11871" s="330"/>
    </row>
    <row r="11872" spans="1:1">
      <c r="A11872" s="330"/>
    </row>
    <row r="11873" spans="1:1">
      <c r="A11873" s="330"/>
    </row>
    <row r="11874" spans="1:1">
      <c r="A11874" s="330"/>
    </row>
    <row r="11875" spans="1:1">
      <c r="A11875" s="330"/>
    </row>
    <row r="11876" spans="1:1">
      <c r="A11876" s="330"/>
    </row>
    <row r="11877" spans="1:1">
      <c r="A11877" s="330"/>
    </row>
    <row r="11878" spans="1:1">
      <c r="A11878" s="330"/>
    </row>
    <row r="11879" spans="1:1">
      <c r="A11879" s="330"/>
    </row>
    <row r="11880" spans="1:1">
      <c r="A11880" s="330"/>
    </row>
    <row r="11881" spans="1:1">
      <c r="A11881" s="330"/>
    </row>
    <row r="11882" spans="1:1">
      <c r="A11882" s="330"/>
    </row>
    <row r="11883" spans="1:1">
      <c r="A11883" s="330"/>
    </row>
    <row r="11884" spans="1:1">
      <c r="A11884" s="330"/>
    </row>
    <row r="11885" spans="1:1">
      <c r="A11885" s="330"/>
    </row>
    <row r="11886" spans="1:1">
      <c r="A11886" s="330"/>
    </row>
    <row r="11887" spans="1:1">
      <c r="A11887" s="330"/>
    </row>
    <row r="11888" spans="1:1">
      <c r="A11888" s="330"/>
    </row>
    <row r="11889" spans="1:1">
      <c r="A11889" s="330"/>
    </row>
    <row r="11890" spans="1:1">
      <c r="A11890" s="330"/>
    </row>
    <row r="11891" spans="1:1">
      <c r="A11891" s="330"/>
    </row>
    <row r="11892" spans="1:1">
      <c r="A11892" s="330"/>
    </row>
    <row r="11893" spans="1:1">
      <c r="A11893" s="330"/>
    </row>
    <row r="11894" spans="1:1">
      <c r="A11894" s="330"/>
    </row>
    <row r="11895" spans="1:1">
      <c r="A11895" s="330"/>
    </row>
    <row r="11896" spans="1:1">
      <c r="A11896" s="330"/>
    </row>
    <row r="11897" spans="1:1">
      <c r="A11897" s="330"/>
    </row>
    <row r="11898" spans="1:1">
      <c r="A11898" s="330"/>
    </row>
    <row r="11899" spans="1:1">
      <c r="A11899" s="330"/>
    </row>
    <row r="11900" spans="1:1">
      <c r="A11900" s="330"/>
    </row>
    <row r="11901" spans="1:1">
      <c r="A11901" s="330"/>
    </row>
    <row r="11902" spans="1:1">
      <c r="A11902" s="330"/>
    </row>
    <row r="11903" spans="1:1">
      <c r="A11903" s="330"/>
    </row>
    <row r="11904" spans="1:1">
      <c r="A11904" s="330"/>
    </row>
    <row r="11905" spans="1:1">
      <c r="A11905" s="330"/>
    </row>
    <row r="11906" spans="1:1">
      <c r="A11906" s="330"/>
    </row>
    <row r="11907" spans="1:1">
      <c r="A11907" s="330"/>
    </row>
    <row r="11908" spans="1:1">
      <c r="A11908" s="330"/>
    </row>
    <row r="11909" spans="1:1">
      <c r="A11909" s="330"/>
    </row>
    <row r="11910" spans="1:1">
      <c r="A11910" s="330"/>
    </row>
    <row r="11911" spans="1:1">
      <c r="A11911" s="330"/>
    </row>
    <row r="11912" spans="1:1">
      <c r="A11912" s="330"/>
    </row>
    <row r="11913" spans="1:1">
      <c r="A11913" s="330"/>
    </row>
    <row r="11914" spans="1:1">
      <c r="A11914" s="330"/>
    </row>
    <row r="11915" spans="1:1">
      <c r="A11915" s="330"/>
    </row>
    <row r="11916" spans="1:1">
      <c r="A11916" s="330"/>
    </row>
    <row r="11917" spans="1:1">
      <c r="A11917" s="330"/>
    </row>
    <row r="11918" spans="1:1">
      <c r="A11918" s="330"/>
    </row>
    <row r="11919" spans="1:1">
      <c r="A11919" s="330"/>
    </row>
    <row r="11920" spans="1:1">
      <c r="A11920" s="330"/>
    </row>
    <row r="11921" spans="1:1">
      <c r="A11921" s="330"/>
    </row>
    <row r="11922" spans="1:1">
      <c r="A11922" s="330"/>
    </row>
    <row r="11923" spans="1:1">
      <c r="A11923" s="330"/>
    </row>
    <row r="11924" spans="1:1">
      <c r="A11924" s="330"/>
    </row>
    <row r="11925" spans="1:1">
      <c r="A11925" s="330"/>
    </row>
    <row r="11926" spans="1:1">
      <c r="A11926" s="330"/>
    </row>
    <row r="11927" spans="1:1">
      <c r="A11927" s="330"/>
    </row>
    <row r="11928" spans="1:1">
      <c r="A11928" s="330"/>
    </row>
    <row r="11929" spans="1:1">
      <c r="A11929" s="330"/>
    </row>
    <row r="11930" spans="1:1">
      <c r="A11930" s="330"/>
    </row>
    <row r="11931" spans="1:1">
      <c r="A11931" s="330"/>
    </row>
    <row r="11932" spans="1:1">
      <c r="A11932" s="330"/>
    </row>
    <row r="11933" spans="1:1">
      <c r="A11933" s="330"/>
    </row>
    <row r="11934" spans="1:1">
      <c r="A11934" s="330"/>
    </row>
    <row r="11935" spans="1:1">
      <c r="A11935" s="330"/>
    </row>
    <row r="11936" spans="1:1">
      <c r="A11936" s="330"/>
    </row>
    <row r="11937" spans="1:1">
      <c r="A11937" s="330"/>
    </row>
    <row r="11938" spans="1:1">
      <c r="A11938" s="330"/>
    </row>
    <row r="11939" spans="1:1">
      <c r="A11939" s="330"/>
    </row>
    <row r="11940" spans="1:1">
      <c r="A11940" s="330"/>
    </row>
    <row r="11941" spans="1:1">
      <c r="A11941" s="330"/>
    </row>
    <row r="11942" spans="1:1">
      <c r="A11942" s="330"/>
    </row>
    <row r="11943" spans="1:1">
      <c r="A11943" s="330"/>
    </row>
    <row r="11944" spans="1:1">
      <c r="A11944" s="330"/>
    </row>
    <row r="11945" spans="1:1">
      <c r="A11945" s="330"/>
    </row>
    <row r="11946" spans="1:1">
      <c r="A11946" s="330"/>
    </row>
    <row r="11947" spans="1:1">
      <c r="A11947" s="330"/>
    </row>
    <row r="11948" spans="1:1">
      <c r="A11948" s="330"/>
    </row>
    <row r="11949" spans="1:1">
      <c r="A11949" s="330"/>
    </row>
    <row r="11950" spans="1:1">
      <c r="A11950" s="330"/>
    </row>
    <row r="11951" spans="1:1">
      <c r="A11951" s="330"/>
    </row>
    <row r="11952" spans="1:1">
      <c r="A11952" s="330"/>
    </row>
    <row r="11953" spans="1:1">
      <c r="A11953" s="330"/>
    </row>
    <row r="11954" spans="1:1">
      <c r="A11954" s="330"/>
    </row>
    <row r="11955" spans="1:1">
      <c r="A11955" s="330"/>
    </row>
    <row r="11956" spans="1:1">
      <c r="A11956" s="330"/>
    </row>
    <row r="11957" spans="1:1">
      <c r="A11957" s="330"/>
    </row>
    <row r="11958" spans="1:1">
      <c r="A11958" s="330"/>
    </row>
    <row r="11959" spans="1:1">
      <c r="A11959" s="330"/>
    </row>
    <row r="11960" spans="1:1">
      <c r="A11960" s="330"/>
    </row>
    <row r="11961" spans="1:1">
      <c r="A11961" s="330"/>
    </row>
    <row r="11962" spans="1:1">
      <c r="A11962" s="330"/>
    </row>
    <row r="11963" spans="1:1">
      <c r="A11963" s="330"/>
    </row>
    <row r="11964" spans="1:1">
      <c r="A11964" s="330"/>
    </row>
    <row r="11965" spans="1:1">
      <c r="A11965" s="330"/>
    </row>
    <row r="11966" spans="1:1">
      <c r="A11966" s="330"/>
    </row>
    <row r="11967" spans="1:1">
      <c r="A11967" s="330"/>
    </row>
    <row r="11968" spans="1:1">
      <c r="A11968" s="330"/>
    </row>
    <row r="11969" spans="1:1">
      <c r="A11969" s="330"/>
    </row>
    <row r="11970" spans="1:1">
      <c r="A11970" s="330"/>
    </row>
    <row r="11971" spans="1:1">
      <c r="A11971" s="330"/>
    </row>
    <row r="11972" spans="1:1">
      <c r="A11972" s="330"/>
    </row>
    <row r="11973" spans="1:1">
      <c r="A11973" s="330"/>
    </row>
    <row r="11974" spans="1:1">
      <c r="A11974" s="330"/>
    </row>
    <row r="11975" spans="1:1">
      <c r="A11975" s="330"/>
    </row>
    <row r="11976" spans="1:1">
      <c r="A11976" s="330"/>
    </row>
    <row r="11977" spans="1:1">
      <c r="A11977" s="330"/>
    </row>
    <row r="11978" spans="1:1">
      <c r="A11978" s="330"/>
    </row>
    <row r="11979" spans="1:1">
      <c r="A11979" s="330"/>
    </row>
    <row r="11980" spans="1:1">
      <c r="A11980" s="330"/>
    </row>
    <row r="11981" spans="1:1">
      <c r="A11981" s="330"/>
    </row>
    <row r="11982" spans="1:1">
      <c r="A11982" s="330"/>
    </row>
    <row r="11983" spans="1:1">
      <c r="A11983" s="330"/>
    </row>
    <row r="11984" spans="1:1">
      <c r="A11984" s="330"/>
    </row>
    <row r="11985" spans="1:1">
      <c r="A11985" s="330"/>
    </row>
    <row r="11986" spans="1:1">
      <c r="A11986" s="330"/>
    </row>
    <row r="11987" spans="1:1">
      <c r="A11987" s="330"/>
    </row>
    <row r="11988" spans="1:1">
      <c r="A11988" s="330"/>
    </row>
    <row r="11989" spans="1:1">
      <c r="A11989" s="330"/>
    </row>
    <row r="11990" spans="1:1">
      <c r="A11990" s="330"/>
    </row>
    <row r="11991" spans="1:1">
      <c r="A11991" s="330"/>
    </row>
    <row r="11992" spans="1:1">
      <c r="A11992" s="330"/>
    </row>
    <row r="11993" spans="1:1">
      <c r="A11993" s="330"/>
    </row>
    <row r="11994" spans="1:1">
      <c r="A11994" s="330"/>
    </row>
    <row r="11995" spans="1:1">
      <c r="A11995" s="330"/>
    </row>
    <row r="11996" spans="1:1">
      <c r="A11996" s="330"/>
    </row>
    <row r="11997" spans="1:1">
      <c r="A11997" s="330"/>
    </row>
    <row r="11998" spans="1:1">
      <c r="A11998" s="330"/>
    </row>
    <row r="11999" spans="1:1">
      <c r="A11999" s="330"/>
    </row>
    <row r="12000" spans="1:1">
      <c r="A12000" s="330"/>
    </row>
    <row r="12001" spans="1:1">
      <c r="A12001" s="330"/>
    </row>
    <row r="12002" spans="1:1">
      <c r="A12002" s="330"/>
    </row>
    <row r="12003" spans="1:1">
      <c r="A12003" s="330"/>
    </row>
    <row r="12004" spans="1:1">
      <c r="A12004" s="330"/>
    </row>
    <row r="12005" spans="1:1">
      <c r="A12005" s="330"/>
    </row>
    <row r="12006" spans="1:1">
      <c r="A12006" s="330"/>
    </row>
    <row r="12007" spans="1:1">
      <c r="A12007" s="330"/>
    </row>
    <row r="12008" spans="1:1">
      <c r="A12008" s="330"/>
    </row>
    <row r="12009" spans="1:1">
      <c r="A12009" s="330"/>
    </row>
    <row r="12010" spans="1:1">
      <c r="A12010" s="330"/>
    </row>
    <row r="12011" spans="1:1">
      <c r="A12011" s="330"/>
    </row>
    <row r="12012" spans="1:1">
      <c r="A12012" s="330"/>
    </row>
    <row r="12013" spans="1:1">
      <c r="A12013" s="330"/>
    </row>
    <row r="12014" spans="1:1">
      <c r="A12014" s="330"/>
    </row>
    <row r="12015" spans="1:1">
      <c r="A12015" s="330"/>
    </row>
    <row r="12016" spans="1:1">
      <c r="A12016" s="330"/>
    </row>
    <row r="12017" spans="1:1">
      <c r="A12017" s="330"/>
    </row>
    <row r="12018" spans="1:1">
      <c r="A12018" s="330"/>
    </row>
    <row r="12019" spans="1:1">
      <c r="A12019" s="330"/>
    </row>
    <row r="12020" spans="1:1">
      <c r="A12020" s="330"/>
    </row>
    <row r="12021" spans="1:1">
      <c r="A12021" s="330"/>
    </row>
    <row r="12022" spans="1:1">
      <c r="A12022" s="330"/>
    </row>
    <row r="12023" spans="1:1">
      <c r="A12023" s="330"/>
    </row>
    <row r="12024" spans="1:1">
      <c r="A12024" s="330"/>
    </row>
    <row r="12025" spans="1:1">
      <c r="A12025" s="330"/>
    </row>
    <row r="12026" spans="1:1">
      <c r="A12026" s="330"/>
    </row>
    <row r="12027" spans="1:1">
      <c r="A12027" s="330"/>
    </row>
    <row r="12028" spans="1:1">
      <c r="A12028" s="330"/>
    </row>
    <row r="12029" spans="1:1">
      <c r="A12029" s="330"/>
    </row>
    <row r="12030" spans="1:1">
      <c r="A12030" s="330"/>
    </row>
    <row r="12031" spans="1:1">
      <c r="A12031" s="330"/>
    </row>
    <row r="12032" spans="1:1">
      <c r="A12032" s="330"/>
    </row>
    <row r="12033" spans="1:1">
      <c r="A12033" s="330"/>
    </row>
    <row r="12034" spans="1:1">
      <c r="A12034" s="330"/>
    </row>
    <row r="12035" spans="1:1">
      <c r="A12035" s="330"/>
    </row>
    <row r="12036" spans="1:1">
      <c r="A12036" s="330"/>
    </row>
    <row r="12037" spans="1:1">
      <c r="A12037" s="330"/>
    </row>
    <row r="12038" spans="1:1">
      <c r="A12038" s="330"/>
    </row>
    <row r="12039" spans="1:1">
      <c r="A12039" s="330"/>
    </row>
    <row r="12040" spans="1:1">
      <c r="A12040" s="330"/>
    </row>
    <row r="12041" spans="1:1">
      <c r="A12041" s="330"/>
    </row>
    <row r="12042" spans="1:1">
      <c r="A12042" s="330"/>
    </row>
    <row r="12043" spans="1:1">
      <c r="A12043" s="330"/>
    </row>
    <row r="12044" spans="1:1">
      <c r="A12044" s="330"/>
    </row>
    <row r="12045" spans="1:1">
      <c r="A12045" s="330"/>
    </row>
    <row r="12046" spans="1:1">
      <c r="A12046" s="330"/>
    </row>
    <row r="12047" spans="1:1">
      <c r="A12047" s="330"/>
    </row>
    <row r="12048" spans="1:1">
      <c r="A12048" s="330"/>
    </row>
    <row r="12049" spans="1:1">
      <c r="A12049" s="330"/>
    </row>
    <row r="12050" spans="1:1">
      <c r="A12050" s="330"/>
    </row>
    <row r="12051" spans="1:1">
      <c r="A12051" s="330"/>
    </row>
    <row r="12052" spans="1:1">
      <c r="A12052" s="330"/>
    </row>
    <row r="12053" spans="1:1">
      <c r="A12053" s="330"/>
    </row>
    <row r="12054" spans="1:1">
      <c r="A12054" s="330"/>
    </row>
    <row r="12055" spans="1:1">
      <c r="A12055" s="330"/>
    </row>
    <row r="12056" spans="1:1">
      <c r="A12056" s="330"/>
    </row>
    <row r="12057" spans="1:1">
      <c r="A12057" s="330"/>
    </row>
    <row r="12058" spans="1:1">
      <c r="A12058" s="330"/>
    </row>
    <row r="12059" spans="1:1">
      <c r="A12059" s="330"/>
    </row>
    <row r="12060" spans="1:1">
      <c r="A12060" s="330"/>
    </row>
    <row r="12061" spans="1:1">
      <c r="A12061" s="330"/>
    </row>
    <row r="12062" spans="1:1">
      <c r="A12062" s="330"/>
    </row>
    <row r="12063" spans="1:1">
      <c r="A12063" s="330"/>
    </row>
    <row r="12064" spans="1:1">
      <c r="A12064" s="330"/>
    </row>
    <row r="12065" spans="1:1">
      <c r="A12065" s="330"/>
    </row>
    <row r="12066" spans="1:1">
      <c r="A12066" s="330"/>
    </row>
    <row r="12067" spans="1:1">
      <c r="A12067" s="330"/>
    </row>
    <row r="12068" spans="1:1">
      <c r="A12068" s="330"/>
    </row>
    <row r="12069" spans="1:1">
      <c r="A12069" s="330"/>
    </row>
    <row r="12070" spans="1:1">
      <c r="A12070" s="330"/>
    </row>
    <row r="12071" spans="1:1">
      <c r="A12071" s="330"/>
    </row>
    <row r="12072" spans="1:1">
      <c r="A12072" s="330"/>
    </row>
    <row r="12073" spans="1:1">
      <c r="A12073" s="330"/>
    </row>
    <row r="12074" spans="1:1">
      <c r="A12074" s="330"/>
    </row>
    <row r="12075" spans="1:1">
      <c r="A12075" s="330"/>
    </row>
    <row r="12076" spans="1:1">
      <c r="A12076" s="330"/>
    </row>
    <row r="12077" spans="1:1">
      <c r="A12077" s="330"/>
    </row>
    <row r="12078" spans="1:1">
      <c r="A12078" s="330"/>
    </row>
    <row r="12079" spans="1:1">
      <c r="A12079" s="330"/>
    </row>
    <row r="12080" spans="1:1">
      <c r="A12080" s="330"/>
    </row>
    <row r="12081" spans="1:1">
      <c r="A12081" s="330"/>
    </row>
    <row r="12082" spans="1:1">
      <c r="A12082" s="330"/>
    </row>
    <row r="12083" spans="1:1">
      <c r="A12083" s="330"/>
    </row>
    <row r="12084" spans="1:1">
      <c r="A12084" s="330"/>
    </row>
    <row r="12085" spans="1:1">
      <c r="A12085" s="330"/>
    </row>
    <row r="12086" spans="1:1">
      <c r="A12086" s="330"/>
    </row>
    <row r="12087" spans="1:1">
      <c r="A12087" s="330"/>
    </row>
    <row r="12088" spans="1:1">
      <c r="A12088" s="330"/>
    </row>
    <row r="12089" spans="1:1">
      <c r="A12089" s="330"/>
    </row>
    <row r="12090" spans="1:1">
      <c r="A12090" s="330"/>
    </row>
    <row r="12091" spans="1:1">
      <c r="A12091" s="330"/>
    </row>
    <row r="12092" spans="1:1">
      <c r="A12092" s="330"/>
    </row>
    <row r="12093" spans="1:1">
      <c r="A12093" s="330"/>
    </row>
    <row r="12094" spans="1:1">
      <c r="A12094" s="330"/>
    </row>
    <row r="12095" spans="1:1">
      <c r="A12095" s="330"/>
    </row>
    <row r="12096" spans="1:1">
      <c r="A12096" s="330"/>
    </row>
    <row r="12097" spans="1:1">
      <c r="A12097" s="330"/>
    </row>
    <row r="12098" spans="1:1">
      <c r="A12098" s="330"/>
    </row>
    <row r="12099" spans="1:1">
      <c r="A12099" s="330"/>
    </row>
    <row r="12100" spans="1:1">
      <c r="A12100" s="330"/>
    </row>
    <row r="12101" spans="1:1">
      <c r="A12101" s="330"/>
    </row>
    <row r="12102" spans="1:1">
      <c r="A12102" s="330"/>
    </row>
    <row r="12103" spans="1:1">
      <c r="A12103" s="330"/>
    </row>
    <row r="12104" spans="1:1">
      <c r="A12104" s="330"/>
    </row>
    <row r="12105" spans="1:1">
      <c r="A12105" s="330"/>
    </row>
    <row r="12106" spans="1:1">
      <c r="A12106" s="330"/>
    </row>
    <row r="12107" spans="1:1">
      <c r="A12107" s="330"/>
    </row>
    <row r="12108" spans="1:1">
      <c r="A12108" s="330"/>
    </row>
    <row r="12109" spans="1:1">
      <c r="A12109" s="330"/>
    </row>
    <row r="12110" spans="1:1">
      <c r="A12110" s="330"/>
    </row>
    <row r="12111" spans="1:1">
      <c r="A12111" s="330"/>
    </row>
    <row r="12112" spans="1:1">
      <c r="A12112" s="330"/>
    </row>
    <row r="12113" spans="1:1">
      <c r="A12113" s="330"/>
    </row>
    <row r="12114" spans="1:1">
      <c r="A12114" s="330"/>
    </row>
    <row r="12115" spans="1:1">
      <c r="A12115" s="330"/>
    </row>
    <row r="12116" spans="1:1">
      <c r="A12116" s="330"/>
    </row>
    <row r="12117" spans="1:1">
      <c r="A12117" s="330"/>
    </row>
    <row r="12118" spans="1:1">
      <c r="A12118" s="330"/>
    </row>
    <row r="12119" spans="1:1">
      <c r="A12119" s="330"/>
    </row>
    <row r="12120" spans="1:1">
      <c r="A12120" s="330"/>
    </row>
    <row r="12121" spans="1:1">
      <c r="A12121" s="330"/>
    </row>
    <row r="12122" spans="1:1">
      <c r="A12122" s="330"/>
    </row>
    <row r="12123" spans="1:1">
      <c r="A12123" s="330"/>
    </row>
    <row r="12124" spans="1:1">
      <c r="A12124" s="330"/>
    </row>
    <row r="12125" spans="1:1">
      <c r="A12125" s="330"/>
    </row>
    <row r="12126" spans="1:1">
      <c r="A12126" s="330"/>
    </row>
    <row r="12127" spans="1:1">
      <c r="A12127" s="330"/>
    </row>
    <row r="12128" spans="1:1">
      <c r="A12128" s="330"/>
    </row>
    <row r="12129" spans="1:1">
      <c r="A12129" s="330"/>
    </row>
    <row r="12130" spans="1:1">
      <c r="A12130" s="330"/>
    </row>
    <row r="12131" spans="1:1">
      <c r="A12131" s="330"/>
    </row>
    <row r="12132" spans="1:1">
      <c r="A12132" s="330"/>
    </row>
    <row r="12133" spans="1:1">
      <c r="A12133" s="330"/>
    </row>
    <row r="12134" spans="1:1">
      <c r="A12134" s="330"/>
    </row>
    <row r="12135" spans="1:1">
      <c r="A12135" s="330"/>
    </row>
    <row r="12136" spans="1:1">
      <c r="A12136" s="330"/>
    </row>
    <row r="12137" spans="1:1">
      <c r="A12137" s="330"/>
    </row>
    <row r="12138" spans="1:1">
      <c r="A12138" s="330"/>
    </row>
    <row r="12139" spans="1:1">
      <c r="A12139" s="330"/>
    </row>
    <row r="12140" spans="1:1">
      <c r="A12140" s="330"/>
    </row>
    <row r="12141" spans="1:1">
      <c r="A12141" s="330"/>
    </row>
    <row r="12142" spans="1:1">
      <c r="A12142" s="330"/>
    </row>
    <row r="12143" spans="1:1">
      <c r="A12143" s="330"/>
    </row>
    <row r="12144" spans="1:1">
      <c r="A12144" s="330"/>
    </row>
    <row r="12145" spans="1:1">
      <c r="A12145" s="330"/>
    </row>
    <row r="12146" spans="1:1">
      <c r="A12146" s="330"/>
    </row>
    <row r="12147" spans="1:1">
      <c r="A12147" s="330"/>
    </row>
    <row r="12148" spans="1:1">
      <c r="A12148" s="330"/>
    </row>
    <row r="12149" spans="1:1">
      <c r="A12149" s="330"/>
    </row>
    <row r="12150" spans="1:1">
      <c r="A12150" s="330"/>
    </row>
    <row r="12151" spans="1:1">
      <c r="A12151" s="330"/>
    </row>
    <row r="12152" spans="1:1">
      <c r="A12152" s="330"/>
    </row>
    <row r="12153" spans="1:1">
      <c r="A12153" s="330"/>
    </row>
    <row r="12154" spans="1:1">
      <c r="A12154" s="330"/>
    </row>
    <row r="12155" spans="1:1">
      <c r="A12155" s="330"/>
    </row>
    <row r="12156" spans="1:1">
      <c r="A12156" s="330"/>
    </row>
    <row r="12157" spans="1:1">
      <c r="A12157" s="330"/>
    </row>
    <row r="12158" spans="1:1">
      <c r="A12158" s="330"/>
    </row>
    <row r="12159" spans="1:1">
      <c r="A12159" s="330"/>
    </row>
    <row r="12160" spans="1:1">
      <c r="A12160" s="330"/>
    </row>
    <row r="12161" spans="1:1">
      <c r="A12161" s="330"/>
    </row>
    <row r="12162" spans="1:1">
      <c r="A12162" s="330"/>
    </row>
    <row r="12163" spans="1:1">
      <c r="A12163" s="330"/>
    </row>
    <row r="12164" spans="1:1">
      <c r="A12164" s="330"/>
    </row>
    <row r="12165" spans="1:1">
      <c r="A12165" s="330"/>
    </row>
    <row r="12166" spans="1:1">
      <c r="A12166" s="330"/>
    </row>
    <row r="12167" spans="1:1">
      <c r="A12167" s="330"/>
    </row>
    <row r="12168" spans="1:1">
      <c r="A12168" s="330"/>
    </row>
    <row r="12169" spans="1:1">
      <c r="A12169" s="330"/>
    </row>
    <row r="12170" spans="1:1">
      <c r="A12170" s="330"/>
    </row>
    <row r="12171" spans="1:1">
      <c r="A12171" s="330"/>
    </row>
    <row r="12172" spans="1:1">
      <c r="A12172" s="330"/>
    </row>
    <row r="12173" spans="1:1">
      <c r="A12173" s="330"/>
    </row>
    <row r="12174" spans="1:1">
      <c r="A12174" s="330"/>
    </row>
    <row r="12175" spans="1:1">
      <c r="A12175" s="330"/>
    </row>
    <row r="12176" spans="1:1">
      <c r="A12176" s="330"/>
    </row>
    <row r="12177" spans="1:1">
      <c r="A12177" s="330"/>
    </row>
    <row r="12178" spans="1:1">
      <c r="A12178" s="330"/>
    </row>
    <row r="12179" spans="1:1">
      <c r="A12179" s="330"/>
    </row>
    <row r="12180" spans="1:1">
      <c r="A12180" s="330"/>
    </row>
    <row r="12181" spans="1:1">
      <c r="A12181" s="330"/>
    </row>
    <row r="12182" spans="1:1">
      <c r="A12182" s="330"/>
    </row>
    <row r="12183" spans="1:1">
      <c r="A12183" s="330"/>
    </row>
    <row r="12184" spans="1:1">
      <c r="A12184" s="330"/>
    </row>
    <row r="12185" spans="1:1">
      <c r="A12185" s="330"/>
    </row>
    <row r="12186" spans="1:1">
      <c r="A12186" s="330"/>
    </row>
    <row r="12187" spans="1:1">
      <c r="A12187" s="330"/>
    </row>
    <row r="12188" spans="1:1">
      <c r="A12188" s="330"/>
    </row>
    <row r="12189" spans="1:1">
      <c r="A12189" s="330"/>
    </row>
    <row r="12190" spans="1:1">
      <c r="A12190" s="330"/>
    </row>
    <row r="12191" spans="1:1">
      <c r="A12191" s="330"/>
    </row>
    <row r="12192" spans="1:1">
      <c r="A12192" s="330"/>
    </row>
    <row r="12193" spans="1:1">
      <c r="A12193" s="330"/>
    </row>
    <row r="12194" spans="1:1">
      <c r="A12194" s="330"/>
    </row>
    <row r="12195" spans="1:1">
      <c r="A12195" s="330"/>
    </row>
    <row r="12196" spans="1:1">
      <c r="A12196" s="330"/>
    </row>
    <row r="12197" spans="1:1">
      <c r="A12197" s="330"/>
    </row>
    <row r="12198" spans="1:1">
      <c r="A12198" s="330"/>
    </row>
    <row r="12199" spans="1:1">
      <c r="A12199" s="330"/>
    </row>
    <row r="12200" spans="1:1">
      <c r="A12200" s="330"/>
    </row>
    <row r="12201" spans="1:1">
      <c r="A12201" s="330"/>
    </row>
    <row r="12202" spans="1:1">
      <c r="A12202" s="330"/>
    </row>
    <row r="12203" spans="1:1">
      <c r="A12203" s="330"/>
    </row>
    <row r="12204" spans="1:1">
      <c r="A12204" s="330"/>
    </row>
    <row r="12205" spans="1:1">
      <c r="A12205" s="330"/>
    </row>
    <row r="12206" spans="1:1">
      <c r="A12206" s="330"/>
    </row>
    <row r="12207" spans="1:1">
      <c r="A12207" s="330"/>
    </row>
    <row r="12208" spans="1:1">
      <c r="A12208" s="330"/>
    </row>
    <row r="12209" spans="1:1">
      <c r="A12209" s="330"/>
    </row>
    <row r="12210" spans="1:1">
      <c r="A12210" s="330"/>
    </row>
    <row r="12211" spans="1:1">
      <c r="A12211" s="330"/>
    </row>
    <row r="12212" spans="1:1">
      <c r="A12212" s="330"/>
    </row>
    <row r="12213" spans="1:1">
      <c r="A12213" s="330"/>
    </row>
    <row r="12214" spans="1:1">
      <c r="A12214" s="330"/>
    </row>
    <row r="12215" spans="1:1">
      <c r="A12215" s="330"/>
    </row>
    <row r="12216" spans="1:1">
      <c r="A12216" s="330"/>
    </row>
    <row r="12217" spans="1:1">
      <c r="A12217" s="330"/>
    </row>
    <row r="12218" spans="1:1">
      <c r="A12218" s="330"/>
    </row>
    <row r="12219" spans="1:1">
      <c r="A12219" s="330"/>
    </row>
    <row r="12220" spans="1:1">
      <c r="A12220" s="330"/>
    </row>
    <row r="12221" spans="1:1">
      <c r="A12221" s="330"/>
    </row>
    <row r="12222" spans="1:1">
      <c r="A12222" s="330"/>
    </row>
    <row r="12223" spans="1:1">
      <c r="A12223" s="330"/>
    </row>
    <row r="12224" spans="1:1">
      <c r="A12224" s="330"/>
    </row>
    <row r="12225" spans="1:1">
      <c r="A12225" s="330"/>
    </row>
    <row r="12226" spans="1:1">
      <c r="A12226" s="330"/>
    </row>
    <row r="12227" spans="1:1">
      <c r="A12227" s="330"/>
    </row>
    <row r="12228" spans="1:1">
      <c r="A12228" s="330"/>
    </row>
    <row r="12229" spans="1:1">
      <c r="A12229" s="330"/>
    </row>
    <row r="12230" spans="1:1">
      <c r="A12230" s="330"/>
    </row>
    <row r="12231" spans="1:1">
      <c r="A12231" s="330"/>
    </row>
    <row r="12232" spans="1:1">
      <c r="A12232" s="330"/>
    </row>
    <row r="12233" spans="1:1">
      <c r="A12233" s="330"/>
    </row>
    <row r="12234" spans="1:1">
      <c r="A12234" s="330"/>
    </row>
    <row r="12235" spans="1:1">
      <c r="A12235" s="330"/>
    </row>
    <row r="12236" spans="1:1">
      <c r="A12236" s="330"/>
    </row>
    <row r="12237" spans="1:1">
      <c r="A12237" s="330"/>
    </row>
    <row r="12238" spans="1:1">
      <c r="A12238" s="330"/>
    </row>
    <row r="12239" spans="1:1">
      <c r="A12239" s="330"/>
    </row>
    <row r="12240" spans="1:1">
      <c r="A12240" s="330"/>
    </row>
    <row r="12241" spans="1:1">
      <c r="A12241" s="330"/>
    </row>
    <row r="12242" spans="1:1">
      <c r="A12242" s="330"/>
    </row>
    <row r="12243" spans="1:1">
      <c r="A12243" s="330"/>
    </row>
    <row r="12244" spans="1:1">
      <c r="A12244" s="330"/>
    </row>
    <row r="12245" spans="1:1">
      <c r="A12245" s="330"/>
    </row>
    <row r="12246" spans="1:1">
      <c r="A12246" s="330"/>
    </row>
    <row r="12247" spans="1:1">
      <c r="A12247" s="330"/>
    </row>
    <row r="12248" spans="1:1">
      <c r="A12248" s="330"/>
    </row>
    <row r="12249" spans="1:1">
      <c r="A12249" s="330"/>
    </row>
    <row r="12250" spans="1:1">
      <c r="A12250" s="330"/>
    </row>
    <row r="12251" spans="1:1">
      <c r="A12251" s="330"/>
    </row>
    <row r="12252" spans="1:1">
      <c r="A12252" s="330"/>
    </row>
    <row r="12253" spans="1:1">
      <c r="A12253" s="330"/>
    </row>
    <row r="12254" spans="1:1">
      <c r="A12254" s="330"/>
    </row>
    <row r="12255" spans="1:1">
      <c r="A12255" s="330"/>
    </row>
    <row r="12256" spans="1:1">
      <c r="A12256" s="330"/>
    </row>
    <row r="12257" spans="1:1">
      <c r="A12257" s="330"/>
    </row>
    <row r="12258" spans="1:1">
      <c r="A12258" s="330"/>
    </row>
    <row r="12259" spans="1:1">
      <c r="A12259" s="330"/>
    </row>
    <row r="12260" spans="1:1">
      <c r="A12260" s="330"/>
    </row>
    <row r="12261" spans="1:1">
      <c r="A12261" s="330"/>
    </row>
    <row r="12262" spans="1:1">
      <c r="A12262" s="330"/>
    </row>
    <row r="12263" spans="1:1">
      <c r="A12263" s="330"/>
    </row>
    <row r="12264" spans="1:1">
      <c r="A12264" s="330"/>
    </row>
    <row r="12265" spans="1:1">
      <c r="A12265" s="330"/>
    </row>
    <row r="12266" spans="1:1">
      <c r="A12266" s="330"/>
    </row>
    <row r="12267" spans="1:1">
      <c r="A12267" s="330"/>
    </row>
    <row r="12268" spans="1:1">
      <c r="A12268" s="330"/>
    </row>
    <row r="12269" spans="1:1">
      <c r="A12269" s="330"/>
    </row>
    <row r="12270" spans="1:1">
      <c r="A12270" s="330"/>
    </row>
    <row r="12271" spans="1:1">
      <c r="A12271" s="330"/>
    </row>
    <row r="12272" spans="1:1">
      <c r="A12272" s="330"/>
    </row>
    <row r="12273" spans="1:1">
      <c r="A12273" s="330"/>
    </row>
    <row r="12274" spans="1:1">
      <c r="A12274" s="330"/>
    </row>
    <row r="12275" spans="1:1">
      <c r="A12275" s="330"/>
    </row>
    <row r="12276" spans="1:1">
      <c r="A12276" s="330"/>
    </row>
    <row r="12277" spans="1:1">
      <c r="A12277" s="330"/>
    </row>
    <row r="12278" spans="1:1">
      <c r="A12278" s="330"/>
    </row>
    <row r="12279" spans="1:1">
      <c r="A12279" s="330"/>
    </row>
    <row r="12280" spans="1:1">
      <c r="A12280" s="330"/>
    </row>
    <row r="12281" spans="1:1">
      <c r="A12281" s="330"/>
    </row>
    <row r="12282" spans="1:1">
      <c r="A12282" s="330"/>
    </row>
    <row r="12283" spans="1:1">
      <c r="A12283" s="330"/>
    </row>
    <row r="12284" spans="1:1">
      <c r="A12284" s="330"/>
    </row>
    <row r="12285" spans="1:1">
      <c r="A12285" s="330"/>
    </row>
    <row r="12286" spans="1:1">
      <c r="A12286" s="330"/>
    </row>
    <row r="12287" spans="1:1">
      <c r="A12287" s="330"/>
    </row>
    <row r="12288" spans="1:1">
      <c r="A12288" s="330"/>
    </row>
    <row r="12289" spans="1:1">
      <c r="A12289" s="330"/>
    </row>
    <row r="12290" spans="1:1">
      <c r="A12290" s="330"/>
    </row>
    <row r="12291" spans="1:1">
      <c r="A12291" s="330"/>
    </row>
    <row r="12292" spans="1:1">
      <c r="A12292" s="330"/>
    </row>
    <row r="12293" spans="1:1">
      <c r="A12293" s="330"/>
    </row>
    <row r="12294" spans="1:1">
      <c r="A12294" s="330"/>
    </row>
    <row r="12295" spans="1:1">
      <c r="A12295" s="330"/>
    </row>
    <row r="12296" spans="1:1">
      <c r="A12296" s="330"/>
    </row>
    <row r="12297" spans="1:1">
      <c r="A12297" s="330"/>
    </row>
    <row r="12298" spans="1:1">
      <c r="A12298" s="330"/>
    </row>
    <row r="12299" spans="1:1">
      <c r="A12299" s="330"/>
    </row>
    <row r="12300" spans="1:1">
      <c r="A12300" s="330"/>
    </row>
    <row r="12301" spans="1:1">
      <c r="A12301" s="330"/>
    </row>
    <row r="12302" spans="1:1">
      <c r="A12302" s="330"/>
    </row>
    <row r="12303" spans="1:1">
      <c r="A12303" s="330"/>
    </row>
    <row r="12304" spans="1:1">
      <c r="A12304" s="330"/>
    </row>
    <row r="12305" spans="1:1">
      <c r="A12305" s="330"/>
    </row>
    <row r="12306" spans="1:1">
      <c r="A12306" s="330"/>
    </row>
    <row r="12307" spans="1:1">
      <c r="A12307" s="330"/>
    </row>
    <row r="12308" spans="1:1">
      <c r="A12308" s="330"/>
    </row>
    <row r="12309" spans="1:1">
      <c r="A12309" s="330"/>
    </row>
    <row r="12310" spans="1:1">
      <c r="A12310" s="330"/>
    </row>
    <row r="12311" spans="1:1">
      <c r="A12311" s="330"/>
    </row>
    <row r="12312" spans="1:1">
      <c r="A12312" s="330"/>
    </row>
    <row r="12313" spans="1:1">
      <c r="A12313" s="330"/>
    </row>
    <row r="12314" spans="1:1">
      <c r="A12314" s="330"/>
    </row>
    <row r="12315" spans="1:1">
      <c r="A12315" s="330"/>
    </row>
    <row r="12316" spans="1:1">
      <c r="A12316" s="330"/>
    </row>
    <row r="12317" spans="1:1">
      <c r="A12317" s="330"/>
    </row>
    <row r="12318" spans="1:1">
      <c r="A12318" s="330"/>
    </row>
    <row r="12319" spans="1:1">
      <c r="A12319" s="330"/>
    </row>
    <row r="12320" spans="1:1">
      <c r="A12320" s="330"/>
    </row>
    <row r="12321" spans="1:1">
      <c r="A12321" s="330"/>
    </row>
    <row r="12322" spans="1:1">
      <c r="A12322" s="330"/>
    </row>
    <row r="12323" spans="1:1">
      <c r="A12323" s="330"/>
    </row>
    <row r="12324" spans="1:1">
      <c r="A12324" s="330"/>
    </row>
    <row r="12325" spans="1:1">
      <c r="A12325" s="330"/>
    </row>
    <row r="12326" spans="1:1">
      <c r="A12326" s="330"/>
    </row>
    <row r="12327" spans="1:1">
      <c r="A12327" s="330"/>
    </row>
    <row r="12328" spans="1:1">
      <c r="A12328" s="330"/>
    </row>
    <row r="12329" spans="1:1">
      <c r="A12329" s="330"/>
    </row>
    <row r="12330" spans="1:1">
      <c r="A12330" s="330"/>
    </row>
    <row r="12331" spans="1:1">
      <c r="A12331" s="330"/>
    </row>
    <row r="12332" spans="1:1">
      <c r="A12332" s="330"/>
    </row>
    <row r="12333" spans="1:1">
      <c r="A12333" s="330"/>
    </row>
    <row r="12334" spans="1:1">
      <c r="A12334" s="330"/>
    </row>
    <row r="12335" spans="1:1">
      <c r="A12335" s="330"/>
    </row>
    <row r="12336" spans="1:1">
      <c r="A12336" s="330"/>
    </row>
    <row r="12337" spans="1:1">
      <c r="A12337" s="330"/>
    </row>
    <row r="12338" spans="1:1">
      <c r="A12338" s="330"/>
    </row>
    <row r="12339" spans="1:1">
      <c r="A12339" s="330"/>
    </row>
    <row r="12340" spans="1:1">
      <c r="A12340" s="330"/>
    </row>
    <row r="12341" spans="1:1">
      <c r="A12341" s="330"/>
    </row>
    <row r="12342" spans="1:1">
      <c r="A12342" s="330"/>
    </row>
    <row r="12343" spans="1:1">
      <c r="A12343" s="330"/>
    </row>
    <row r="12344" spans="1:1">
      <c r="A12344" s="330"/>
    </row>
    <row r="12345" spans="1:1">
      <c r="A12345" s="330"/>
    </row>
    <row r="12346" spans="1:1">
      <c r="A12346" s="330"/>
    </row>
    <row r="12347" spans="1:1">
      <c r="A12347" s="330"/>
    </row>
    <row r="12348" spans="1:1">
      <c r="A12348" s="330"/>
    </row>
    <row r="12349" spans="1:1">
      <c r="A12349" s="330"/>
    </row>
    <row r="12350" spans="1:1">
      <c r="A12350" s="330"/>
    </row>
    <row r="12351" spans="1:1">
      <c r="A12351" s="330"/>
    </row>
    <row r="12352" spans="1:1">
      <c r="A12352" s="330"/>
    </row>
    <row r="12353" spans="1:1">
      <c r="A12353" s="330"/>
    </row>
    <row r="12354" spans="1:1">
      <c r="A12354" s="330"/>
    </row>
    <row r="12355" spans="1:1">
      <c r="A12355" s="330"/>
    </row>
    <row r="12356" spans="1:1">
      <c r="A12356" s="330"/>
    </row>
    <row r="12357" spans="1:1">
      <c r="A12357" s="330"/>
    </row>
    <row r="12358" spans="1:1">
      <c r="A12358" s="330"/>
    </row>
    <row r="12359" spans="1:1">
      <c r="A12359" s="330"/>
    </row>
    <row r="12360" spans="1:1">
      <c r="A12360" s="330"/>
    </row>
    <row r="12361" spans="1:1">
      <c r="A12361" s="330"/>
    </row>
    <row r="12362" spans="1:1">
      <c r="A12362" s="330"/>
    </row>
    <row r="12363" spans="1:1">
      <c r="A12363" s="330"/>
    </row>
    <row r="12364" spans="1:1">
      <c r="A12364" s="330"/>
    </row>
    <row r="12365" spans="1:1">
      <c r="A12365" s="330"/>
    </row>
    <row r="12366" spans="1:1">
      <c r="A12366" s="330"/>
    </row>
    <row r="12367" spans="1:1">
      <c r="A12367" s="330"/>
    </row>
    <row r="12368" spans="1:1">
      <c r="A12368" s="330"/>
    </row>
    <row r="12369" spans="1:1">
      <c r="A12369" s="330"/>
    </row>
    <row r="12370" spans="1:1">
      <c r="A12370" s="330"/>
    </row>
    <row r="12371" spans="1:1">
      <c r="A12371" s="330"/>
    </row>
    <row r="12372" spans="1:1">
      <c r="A12372" s="330"/>
    </row>
    <row r="12373" spans="1:1">
      <c r="A12373" s="330"/>
    </row>
    <row r="12374" spans="1:1">
      <c r="A12374" s="330"/>
    </row>
    <row r="12375" spans="1:1">
      <c r="A12375" s="330"/>
    </row>
    <row r="12376" spans="1:1">
      <c r="A12376" s="330"/>
    </row>
    <row r="12377" spans="1:1">
      <c r="A12377" s="330"/>
    </row>
    <row r="12378" spans="1:1">
      <c r="A12378" s="330"/>
    </row>
    <row r="12379" spans="1:1">
      <c r="A12379" s="330"/>
    </row>
    <row r="12380" spans="1:1">
      <c r="A12380" s="330"/>
    </row>
    <row r="12381" spans="1:1">
      <c r="A12381" s="330"/>
    </row>
    <row r="12382" spans="1:1">
      <c r="A12382" s="330"/>
    </row>
    <row r="12383" spans="1:1">
      <c r="A12383" s="330"/>
    </row>
    <row r="12384" spans="1:1">
      <c r="A12384" s="330"/>
    </row>
    <row r="12385" spans="1:1">
      <c r="A12385" s="330"/>
    </row>
    <row r="12386" spans="1:1">
      <c r="A12386" s="330"/>
    </row>
    <row r="12387" spans="1:1">
      <c r="A12387" s="330"/>
    </row>
    <row r="12388" spans="1:1">
      <c r="A12388" s="330"/>
    </row>
    <row r="12389" spans="1:1">
      <c r="A12389" s="330"/>
    </row>
    <row r="12390" spans="1:1">
      <c r="A12390" s="330"/>
    </row>
    <row r="12391" spans="1:1">
      <c r="A12391" s="330"/>
    </row>
    <row r="12392" spans="1:1">
      <c r="A12392" s="330"/>
    </row>
    <row r="12393" spans="1:1">
      <c r="A12393" s="330"/>
    </row>
    <row r="12394" spans="1:1">
      <c r="A12394" s="330"/>
    </row>
    <row r="12395" spans="1:1">
      <c r="A12395" s="330"/>
    </row>
    <row r="12396" spans="1:1">
      <c r="A12396" s="330"/>
    </row>
    <row r="12397" spans="1:1">
      <c r="A12397" s="330"/>
    </row>
    <row r="12398" spans="1:1">
      <c r="A12398" s="330"/>
    </row>
    <row r="12399" spans="1:1">
      <c r="A12399" s="330"/>
    </row>
    <row r="12400" spans="1:1">
      <c r="A12400" s="330"/>
    </row>
    <row r="12401" spans="1:1">
      <c r="A12401" s="330"/>
    </row>
    <row r="12402" spans="1:1">
      <c r="A12402" s="330"/>
    </row>
    <row r="12403" spans="1:1">
      <c r="A12403" s="330"/>
    </row>
    <row r="12404" spans="1:1">
      <c r="A12404" s="330"/>
    </row>
    <row r="12405" spans="1:1">
      <c r="A12405" s="330"/>
    </row>
    <row r="12406" spans="1:1">
      <c r="A12406" s="330"/>
    </row>
    <row r="12407" spans="1:1">
      <c r="A12407" s="330"/>
    </row>
    <row r="12408" spans="1:1">
      <c r="A12408" s="330"/>
    </row>
    <row r="12409" spans="1:1">
      <c r="A12409" s="330"/>
    </row>
    <row r="12410" spans="1:1">
      <c r="A12410" s="330"/>
    </row>
    <row r="12411" spans="1:1">
      <c r="A12411" s="330"/>
    </row>
    <row r="12412" spans="1:1">
      <c r="A12412" s="330"/>
    </row>
    <row r="12413" spans="1:1">
      <c r="A12413" s="330"/>
    </row>
    <row r="12414" spans="1:1">
      <c r="A12414" s="330"/>
    </row>
    <row r="12415" spans="1:1">
      <c r="A12415" s="330"/>
    </row>
    <row r="12416" spans="1:1">
      <c r="A12416" s="330"/>
    </row>
    <row r="12417" spans="1:1">
      <c r="A12417" s="330"/>
    </row>
    <row r="12418" spans="1:1">
      <c r="A12418" s="330"/>
    </row>
    <row r="12419" spans="1:1">
      <c r="A12419" s="330"/>
    </row>
    <row r="12420" spans="1:1">
      <c r="A12420" s="330"/>
    </row>
    <row r="12421" spans="1:1">
      <c r="A12421" s="330"/>
    </row>
    <row r="12422" spans="1:1">
      <c r="A12422" s="330"/>
    </row>
    <row r="12423" spans="1:1">
      <c r="A12423" s="330"/>
    </row>
    <row r="12424" spans="1:1">
      <c r="A12424" s="330"/>
    </row>
    <row r="12425" spans="1:1">
      <c r="A12425" s="330"/>
    </row>
    <row r="12426" spans="1:1">
      <c r="A12426" s="330"/>
    </row>
    <row r="12427" spans="1:1">
      <c r="A12427" s="330"/>
    </row>
    <row r="12428" spans="1:1">
      <c r="A12428" s="330"/>
    </row>
    <row r="12429" spans="1:1">
      <c r="A12429" s="330"/>
    </row>
    <row r="12430" spans="1:1">
      <c r="A12430" s="330"/>
    </row>
    <row r="12431" spans="1:1">
      <c r="A12431" s="330"/>
    </row>
    <row r="12432" spans="1:1">
      <c r="A12432" s="330"/>
    </row>
    <row r="12433" spans="1:1">
      <c r="A12433" s="330"/>
    </row>
    <row r="12434" spans="1:1">
      <c r="A12434" s="330"/>
    </row>
    <row r="12435" spans="1:1">
      <c r="A12435" s="330"/>
    </row>
    <row r="12436" spans="1:1">
      <c r="A12436" s="330"/>
    </row>
    <row r="12437" spans="1:1">
      <c r="A12437" s="330"/>
    </row>
    <row r="12438" spans="1:1">
      <c r="A12438" s="330"/>
    </row>
    <row r="12439" spans="1:1">
      <c r="A12439" s="330"/>
    </row>
    <row r="12440" spans="1:1">
      <c r="A12440" s="330"/>
    </row>
    <row r="12441" spans="1:1">
      <c r="A12441" s="330"/>
    </row>
    <row r="12442" spans="1:1">
      <c r="A12442" s="330"/>
    </row>
    <row r="12443" spans="1:1">
      <c r="A12443" s="330"/>
    </row>
    <row r="12444" spans="1:1">
      <c r="A12444" s="330"/>
    </row>
    <row r="12445" spans="1:1">
      <c r="A12445" s="330"/>
    </row>
    <row r="12446" spans="1:1">
      <c r="A12446" s="330"/>
    </row>
    <row r="12447" spans="1:1">
      <c r="A12447" s="330"/>
    </row>
    <row r="12448" spans="1:1">
      <c r="A12448" s="330"/>
    </row>
    <row r="12449" spans="1:1">
      <c r="A12449" s="330"/>
    </row>
    <row r="12450" spans="1:1">
      <c r="A12450" s="330"/>
    </row>
    <row r="12451" spans="1:1">
      <c r="A12451" s="330"/>
    </row>
    <row r="12452" spans="1:1">
      <c r="A12452" s="330"/>
    </row>
    <row r="12453" spans="1:1">
      <c r="A12453" s="330"/>
    </row>
    <row r="12454" spans="1:1">
      <c r="A12454" s="330"/>
    </row>
    <row r="12455" spans="1:1">
      <c r="A12455" s="330"/>
    </row>
    <row r="12456" spans="1:1">
      <c r="A12456" s="330"/>
    </row>
    <row r="12457" spans="1:1">
      <c r="A12457" s="330"/>
    </row>
    <row r="12458" spans="1:1">
      <c r="A12458" s="330"/>
    </row>
    <row r="12459" spans="1:1">
      <c r="A12459" s="330"/>
    </row>
    <row r="12460" spans="1:1">
      <c r="A12460" s="330"/>
    </row>
    <row r="12461" spans="1:1">
      <c r="A12461" s="330"/>
    </row>
    <row r="12462" spans="1:1">
      <c r="A12462" s="330"/>
    </row>
    <row r="12463" spans="1:1">
      <c r="A12463" s="330"/>
    </row>
    <row r="12464" spans="1:1">
      <c r="A12464" s="330"/>
    </row>
    <row r="12465" spans="1:1">
      <c r="A12465" s="330"/>
    </row>
    <row r="12466" spans="1:1">
      <c r="A12466" s="330"/>
    </row>
    <row r="12467" spans="1:1">
      <c r="A12467" s="330"/>
    </row>
    <row r="12468" spans="1:1">
      <c r="A12468" s="330"/>
    </row>
    <row r="12469" spans="1:1">
      <c r="A12469" s="330"/>
    </row>
    <row r="12470" spans="1:1">
      <c r="A12470" s="330"/>
    </row>
    <row r="12471" spans="1:1">
      <c r="A12471" s="330"/>
    </row>
    <row r="12472" spans="1:1">
      <c r="A12472" s="330"/>
    </row>
    <row r="12473" spans="1:1">
      <c r="A12473" s="330"/>
    </row>
    <row r="12474" spans="1:1">
      <c r="A12474" s="330"/>
    </row>
    <row r="12475" spans="1:1">
      <c r="A12475" s="330"/>
    </row>
    <row r="12476" spans="1:1">
      <c r="A12476" s="330"/>
    </row>
    <row r="12477" spans="1:1">
      <c r="A12477" s="330"/>
    </row>
    <row r="12478" spans="1:1">
      <c r="A12478" s="330"/>
    </row>
    <row r="12479" spans="1:1">
      <c r="A12479" s="330"/>
    </row>
    <row r="12480" spans="1:1">
      <c r="A12480" s="330"/>
    </row>
    <row r="12481" spans="1:1">
      <c r="A12481" s="330"/>
    </row>
    <row r="12482" spans="1:1">
      <c r="A12482" s="330"/>
    </row>
    <row r="12483" spans="1:1">
      <c r="A12483" s="330"/>
    </row>
    <row r="12484" spans="1:1">
      <c r="A12484" s="330"/>
    </row>
    <row r="12485" spans="1:1">
      <c r="A12485" s="330"/>
    </row>
    <row r="12486" spans="1:1">
      <c r="A12486" s="330"/>
    </row>
    <row r="12487" spans="1:1">
      <c r="A12487" s="330"/>
    </row>
    <row r="12488" spans="1:1">
      <c r="A12488" s="330"/>
    </row>
    <row r="12489" spans="1:1">
      <c r="A12489" s="330"/>
    </row>
    <row r="12490" spans="1:1">
      <c r="A12490" s="330"/>
    </row>
    <row r="12491" spans="1:1">
      <c r="A12491" s="330"/>
    </row>
    <row r="12492" spans="1:1">
      <c r="A12492" s="330"/>
    </row>
    <row r="12493" spans="1:1">
      <c r="A12493" s="330"/>
    </row>
    <row r="12494" spans="1:1">
      <c r="A12494" s="330"/>
    </row>
    <row r="12495" spans="1:1">
      <c r="A12495" s="330"/>
    </row>
    <row r="12496" spans="1:1">
      <c r="A12496" s="330"/>
    </row>
    <row r="12497" spans="1:1">
      <c r="A12497" s="330"/>
    </row>
    <row r="12498" spans="1:1">
      <c r="A12498" s="330"/>
    </row>
    <row r="12499" spans="1:1">
      <c r="A12499" s="330"/>
    </row>
    <row r="12500" spans="1:1">
      <c r="A12500" s="330"/>
    </row>
    <row r="12501" spans="1:1">
      <c r="A12501" s="330"/>
    </row>
    <row r="12502" spans="1:1">
      <c r="A12502" s="330"/>
    </row>
    <row r="12503" spans="1:1">
      <c r="A12503" s="330"/>
    </row>
    <row r="12504" spans="1:1">
      <c r="A12504" s="330"/>
    </row>
    <row r="12505" spans="1:1">
      <c r="A12505" s="330"/>
    </row>
    <row r="12506" spans="1:1">
      <c r="A12506" s="330"/>
    </row>
    <row r="12507" spans="1:1">
      <c r="A12507" s="330"/>
    </row>
    <row r="12508" spans="1:1">
      <c r="A12508" s="330"/>
    </row>
    <row r="12509" spans="1:1">
      <c r="A12509" s="330"/>
    </row>
    <row r="12510" spans="1:1">
      <c r="A12510" s="330"/>
    </row>
    <row r="12511" spans="1:1">
      <c r="A12511" s="330"/>
    </row>
    <row r="12512" spans="1:1">
      <c r="A12512" s="330"/>
    </row>
    <row r="12513" spans="1:1">
      <c r="A12513" s="330"/>
    </row>
    <row r="12514" spans="1:1">
      <c r="A12514" s="330"/>
    </row>
    <row r="12515" spans="1:1">
      <c r="A12515" s="330"/>
    </row>
    <row r="12516" spans="1:1">
      <c r="A12516" s="330"/>
    </row>
    <row r="12517" spans="1:1">
      <c r="A12517" s="330"/>
    </row>
    <row r="12518" spans="1:1">
      <c r="A12518" s="330"/>
    </row>
    <row r="12519" spans="1:1">
      <c r="A12519" s="330"/>
    </row>
    <row r="12520" spans="1:1">
      <c r="A12520" s="330"/>
    </row>
    <row r="12521" spans="1:1">
      <c r="A12521" s="330"/>
    </row>
    <row r="12522" spans="1:1">
      <c r="A12522" s="330"/>
    </row>
    <row r="12523" spans="1:1">
      <c r="A12523" s="330"/>
    </row>
    <row r="12524" spans="1:1">
      <c r="A12524" s="330"/>
    </row>
    <row r="12525" spans="1:1">
      <c r="A12525" s="330"/>
    </row>
    <row r="12526" spans="1:1">
      <c r="A12526" s="330"/>
    </row>
    <row r="12527" spans="1:1">
      <c r="A12527" s="330"/>
    </row>
    <row r="12528" spans="1:1">
      <c r="A12528" s="330"/>
    </row>
    <row r="12529" spans="1:1">
      <c r="A12529" s="330"/>
    </row>
    <row r="12530" spans="1:1">
      <c r="A12530" s="330"/>
    </row>
    <row r="12531" spans="1:1">
      <c r="A12531" s="330"/>
    </row>
    <row r="12532" spans="1:1">
      <c r="A12532" s="330"/>
    </row>
    <row r="12533" spans="1:1">
      <c r="A12533" s="330"/>
    </row>
    <row r="12534" spans="1:1">
      <c r="A12534" s="330"/>
    </row>
    <row r="12535" spans="1:1">
      <c r="A12535" s="330"/>
    </row>
    <row r="12536" spans="1:1">
      <c r="A12536" s="330"/>
    </row>
    <row r="12537" spans="1:1">
      <c r="A12537" s="330"/>
    </row>
    <row r="12538" spans="1:1">
      <c r="A12538" s="330"/>
    </row>
    <row r="12539" spans="1:1">
      <c r="A12539" s="330"/>
    </row>
    <row r="12540" spans="1:1">
      <c r="A12540" s="330"/>
    </row>
    <row r="12541" spans="1:1">
      <c r="A12541" s="330"/>
    </row>
    <row r="12542" spans="1:1">
      <c r="A12542" s="330"/>
    </row>
    <row r="12543" spans="1:1">
      <c r="A12543" s="330"/>
    </row>
    <row r="12544" spans="1:1">
      <c r="A12544" s="330"/>
    </row>
    <row r="12545" spans="1:1">
      <c r="A12545" s="330"/>
    </row>
    <row r="12546" spans="1:1">
      <c r="A12546" s="330"/>
    </row>
    <row r="12547" spans="1:1">
      <c r="A12547" s="330"/>
    </row>
    <row r="12548" spans="1:1">
      <c r="A12548" s="330"/>
    </row>
    <row r="12549" spans="1:1">
      <c r="A12549" s="330"/>
    </row>
    <row r="12550" spans="1:1">
      <c r="A12550" s="330"/>
    </row>
    <row r="12551" spans="1:1">
      <c r="A12551" s="330"/>
    </row>
    <row r="12552" spans="1:1">
      <c r="A12552" s="330"/>
    </row>
    <row r="12553" spans="1:1">
      <c r="A12553" s="330"/>
    </row>
    <row r="12554" spans="1:1">
      <c r="A12554" s="330"/>
    </row>
    <row r="12555" spans="1:1">
      <c r="A12555" s="330"/>
    </row>
    <row r="12556" spans="1:1">
      <c r="A12556" s="330"/>
    </row>
    <row r="12557" spans="1:1">
      <c r="A12557" s="330"/>
    </row>
    <row r="12558" spans="1:1">
      <c r="A12558" s="330"/>
    </row>
    <row r="12559" spans="1:1">
      <c r="A12559" s="330"/>
    </row>
    <row r="12560" spans="1:1">
      <c r="A12560" s="330"/>
    </row>
    <row r="12561" spans="1:1">
      <c r="A12561" s="330"/>
    </row>
    <row r="12562" spans="1:1">
      <c r="A12562" s="330"/>
    </row>
    <row r="12563" spans="1:1">
      <c r="A12563" s="330"/>
    </row>
    <row r="12564" spans="1:1">
      <c r="A12564" s="330"/>
    </row>
    <row r="12565" spans="1:1">
      <c r="A12565" s="330"/>
    </row>
    <row r="12566" spans="1:1">
      <c r="A12566" s="330"/>
    </row>
    <row r="12567" spans="1:1">
      <c r="A12567" s="330"/>
    </row>
    <row r="12568" spans="1:1">
      <c r="A12568" s="330"/>
    </row>
    <row r="12569" spans="1:1">
      <c r="A12569" s="330"/>
    </row>
    <row r="12570" spans="1:1">
      <c r="A12570" s="330"/>
    </row>
    <row r="12571" spans="1:1">
      <c r="A12571" s="330"/>
    </row>
    <row r="12572" spans="1:1">
      <c r="A12572" s="330"/>
    </row>
    <row r="12573" spans="1:1">
      <c r="A12573" s="330"/>
    </row>
    <row r="12574" spans="1:1">
      <c r="A12574" s="330"/>
    </row>
    <row r="12575" spans="1:1">
      <c r="A12575" s="330"/>
    </row>
    <row r="12576" spans="1:1">
      <c r="A12576" s="330"/>
    </row>
    <row r="12577" spans="1:1">
      <c r="A12577" s="330"/>
    </row>
    <row r="12578" spans="1:1">
      <c r="A12578" s="330"/>
    </row>
    <row r="12579" spans="1:1">
      <c r="A12579" s="330"/>
    </row>
    <row r="12580" spans="1:1">
      <c r="A12580" s="330"/>
    </row>
    <row r="12581" spans="1:1">
      <c r="A12581" s="330"/>
    </row>
    <row r="12582" spans="1:1">
      <c r="A12582" s="330"/>
    </row>
    <row r="12583" spans="1:1">
      <c r="A12583" s="330"/>
    </row>
    <row r="12584" spans="1:1">
      <c r="A12584" s="330"/>
    </row>
    <row r="12585" spans="1:1">
      <c r="A12585" s="330"/>
    </row>
    <row r="12586" spans="1:1">
      <c r="A12586" s="330"/>
    </row>
    <row r="12587" spans="1:1">
      <c r="A12587" s="330"/>
    </row>
    <row r="12588" spans="1:1">
      <c r="A12588" s="330"/>
    </row>
    <row r="12589" spans="1:1">
      <c r="A12589" s="330"/>
    </row>
    <row r="12590" spans="1:1">
      <c r="A12590" s="330"/>
    </row>
    <row r="12591" spans="1:1">
      <c r="A12591" s="330"/>
    </row>
    <row r="12592" spans="1:1">
      <c r="A12592" s="330"/>
    </row>
    <row r="12593" spans="1:1">
      <c r="A12593" s="330"/>
    </row>
    <row r="12594" spans="1:1">
      <c r="A12594" s="330"/>
    </row>
    <row r="12595" spans="1:1">
      <c r="A12595" s="330"/>
    </row>
    <row r="12596" spans="1:1">
      <c r="A12596" s="330"/>
    </row>
    <row r="12597" spans="1:1">
      <c r="A12597" s="330"/>
    </row>
    <row r="12598" spans="1:1">
      <c r="A12598" s="330"/>
    </row>
    <row r="12599" spans="1:1">
      <c r="A12599" s="330"/>
    </row>
    <row r="12600" spans="1:1">
      <c r="A12600" s="330"/>
    </row>
    <row r="12601" spans="1:1">
      <c r="A12601" s="330"/>
    </row>
    <row r="12602" spans="1:1">
      <c r="A12602" s="330"/>
    </row>
    <row r="12603" spans="1:1">
      <c r="A12603" s="330"/>
    </row>
    <row r="12604" spans="1:1">
      <c r="A12604" s="330"/>
    </row>
    <row r="12605" spans="1:1">
      <c r="A12605" s="330"/>
    </row>
    <row r="12606" spans="1:1">
      <c r="A12606" s="330"/>
    </row>
    <row r="12607" spans="1:1">
      <c r="A12607" s="330"/>
    </row>
    <row r="12608" spans="1:1">
      <c r="A12608" s="330"/>
    </row>
    <row r="12609" spans="1:1">
      <c r="A12609" s="330"/>
    </row>
    <row r="12610" spans="1:1">
      <c r="A12610" s="330"/>
    </row>
    <row r="12611" spans="1:1">
      <c r="A12611" s="330"/>
    </row>
    <row r="12612" spans="1:1">
      <c r="A12612" s="330"/>
    </row>
    <row r="12613" spans="1:1">
      <c r="A12613" s="330"/>
    </row>
    <row r="12614" spans="1:1">
      <c r="A12614" s="330"/>
    </row>
    <row r="12615" spans="1:1">
      <c r="A12615" s="330"/>
    </row>
    <row r="12616" spans="1:1">
      <c r="A12616" s="330"/>
    </row>
    <row r="12617" spans="1:1">
      <c r="A12617" s="330"/>
    </row>
    <row r="12618" spans="1:1">
      <c r="A12618" s="330"/>
    </row>
    <row r="12619" spans="1:1">
      <c r="A12619" s="330"/>
    </row>
    <row r="12620" spans="1:1">
      <c r="A12620" s="330"/>
    </row>
    <row r="12621" spans="1:1">
      <c r="A12621" s="330"/>
    </row>
    <row r="12622" spans="1:1">
      <c r="A12622" s="330"/>
    </row>
    <row r="12623" spans="1:1">
      <c r="A12623" s="330"/>
    </row>
    <row r="12624" spans="1:1">
      <c r="A12624" s="330"/>
    </row>
    <row r="12625" spans="1:1">
      <c r="A12625" s="330"/>
    </row>
    <row r="12626" spans="1:1">
      <c r="A12626" s="330"/>
    </row>
    <row r="12627" spans="1:1">
      <c r="A12627" s="330"/>
    </row>
    <row r="12628" spans="1:1">
      <c r="A12628" s="330"/>
    </row>
    <row r="12629" spans="1:1">
      <c r="A12629" s="330"/>
    </row>
    <row r="12630" spans="1:1">
      <c r="A12630" s="330"/>
    </row>
    <row r="12631" spans="1:1">
      <c r="A12631" s="330"/>
    </row>
    <row r="12632" spans="1:1">
      <c r="A12632" s="330"/>
    </row>
    <row r="12633" spans="1:1">
      <c r="A12633" s="330"/>
    </row>
    <row r="12634" spans="1:1">
      <c r="A12634" s="330"/>
    </row>
    <row r="12635" spans="1:1">
      <c r="A12635" s="330"/>
    </row>
    <row r="12636" spans="1:1">
      <c r="A12636" s="330"/>
    </row>
    <row r="12637" spans="1:1">
      <c r="A12637" s="330"/>
    </row>
    <row r="12638" spans="1:1">
      <c r="A12638" s="330"/>
    </row>
    <row r="12639" spans="1:1">
      <c r="A12639" s="330"/>
    </row>
    <row r="12640" spans="1:1">
      <c r="A12640" s="330"/>
    </row>
    <row r="12641" spans="1:1">
      <c r="A12641" s="330"/>
    </row>
    <row r="12642" spans="1:1">
      <c r="A12642" s="330"/>
    </row>
    <row r="12643" spans="1:1">
      <c r="A12643" s="330"/>
    </row>
    <row r="12644" spans="1:1">
      <c r="A12644" s="330"/>
    </row>
    <row r="12645" spans="1:1">
      <c r="A12645" s="330"/>
    </row>
    <row r="12646" spans="1:1">
      <c r="A12646" s="330"/>
    </row>
    <row r="12647" spans="1:1">
      <c r="A12647" s="330"/>
    </row>
    <row r="12648" spans="1:1">
      <c r="A12648" s="330"/>
    </row>
    <row r="12649" spans="1:1">
      <c r="A12649" s="330"/>
    </row>
    <row r="12650" spans="1:1">
      <c r="A12650" s="330"/>
    </row>
    <row r="12651" spans="1:1">
      <c r="A12651" s="330"/>
    </row>
    <row r="12652" spans="1:1">
      <c r="A12652" s="330"/>
    </row>
    <row r="12653" spans="1:1">
      <c r="A12653" s="330"/>
    </row>
    <row r="12654" spans="1:1">
      <c r="A12654" s="330"/>
    </row>
    <row r="12655" spans="1:1">
      <c r="A12655" s="330"/>
    </row>
    <row r="12656" spans="1:1">
      <c r="A12656" s="330"/>
    </row>
    <row r="12657" spans="1:1">
      <c r="A12657" s="330"/>
    </row>
    <row r="12658" spans="1:1">
      <c r="A12658" s="330"/>
    </row>
    <row r="12659" spans="1:1">
      <c r="A12659" s="330"/>
    </row>
    <row r="12660" spans="1:1">
      <c r="A12660" s="330"/>
    </row>
    <row r="12661" spans="1:1">
      <c r="A12661" s="330"/>
    </row>
    <row r="12662" spans="1:1">
      <c r="A12662" s="330"/>
    </row>
    <row r="12663" spans="1:1">
      <c r="A12663" s="330"/>
    </row>
    <row r="12664" spans="1:1">
      <c r="A12664" s="330"/>
    </row>
    <row r="12665" spans="1:1">
      <c r="A12665" s="330"/>
    </row>
    <row r="12666" spans="1:1">
      <c r="A12666" s="330"/>
    </row>
    <row r="12667" spans="1:1">
      <c r="A12667" s="330"/>
    </row>
    <row r="12668" spans="1:1">
      <c r="A12668" s="330"/>
    </row>
    <row r="12669" spans="1:1">
      <c r="A12669" s="330"/>
    </row>
    <row r="12670" spans="1:1">
      <c r="A12670" s="330"/>
    </row>
    <row r="12671" spans="1:1">
      <c r="A12671" s="330"/>
    </row>
    <row r="12672" spans="1:1">
      <c r="A12672" s="330"/>
    </row>
    <row r="12673" spans="1:1">
      <c r="A12673" s="330"/>
    </row>
    <row r="12674" spans="1:1">
      <c r="A12674" s="330"/>
    </row>
    <row r="12675" spans="1:1">
      <c r="A12675" s="330"/>
    </row>
    <row r="12676" spans="1:1">
      <c r="A12676" s="330"/>
    </row>
    <row r="12677" spans="1:1">
      <c r="A12677" s="330"/>
    </row>
    <row r="12678" spans="1:1">
      <c r="A12678" s="330"/>
    </row>
    <row r="12679" spans="1:1">
      <c r="A12679" s="330"/>
    </row>
    <row r="12680" spans="1:1">
      <c r="A12680" s="330"/>
    </row>
    <row r="12681" spans="1:1">
      <c r="A12681" s="330"/>
    </row>
    <row r="12682" spans="1:1">
      <c r="A12682" s="330"/>
    </row>
    <row r="12683" spans="1:1">
      <c r="A12683" s="330"/>
    </row>
    <row r="12684" spans="1:1">
      <c r="A12684" s="330"/>
    </row>
    <row r="12685" spans="1:1">
      <c r="A12685" s="330"/>
    </row>
    <row r="12686" spans="1:1">
      <c r="A12686" s="330"/>
    </row>
    <row r="12687" spans="1:1">
      <c r="A12687" s="330"/>
    </row>
    <row r="12688" spans="1:1">
      <c r="A12688" s="330"/>
    </row>
    <row r="12689" spans="1:1">
      <c r="A12689" s="330"/>
    </row>
    <row r="12690" spans="1:1">
      <c r="A12690" s="330"/>
    </row>
    <row r="12691" spans="1:1">
      <c r="A12691" s="330"/>
    </row>
    <row r="12692" spans="1:1">
      <c r="A12692" s="330"/>
    </row>
    <row r="12693" spans="1:1">
      <c r="A12693" s="330"/>
    </row>
    <row r="12694" spans="1:1">
      <c r="A12694" s="330"/>
    </row>
    <row r="12695" spans="1:1">
      <c r="A12695" s="330"/>
    </row>
    <row r="12696" spans="1:1">
      <c r="A12696" s="330"/>
    </row>
    <row r="12697" spans="1:1">
      <c r="A12697" s="330"/>
    </row>
    <row r="12698" spans="1:1">
      <c r="A12698" s="330"/>
    </row>
    <row r="12699" spans="1:1">
      <c r="A12699" s="330"/>
    </row>
    <row r="12700" spans="1:1">
      <c r="A12700" s="330"/>
    </row>
    <row r="12701" spans="1:1">
      <c r="A12701" s="330"/>
    </row>
    <row r="12702" spans="1:1">
      <c r="A12702" s="330"/>
    </row>
    <row r="12703" spans="1:1">
      <c r="A12703" s="330"/>
    </row>
    <row r="12704" spans="1:1">
      <c r="A12704" s="330"/>
    </row>
    <row r="12705" spans="1:1">
      <c r="A12705" s="330"/>
    </row>
    <row r="12706" spans="1:1">
      <c r="A12706" s="330"/>
    </row>
    <row r="12707" spans="1:1">
      <c r="A12707" s="330"/>
    </row>
    <row r="12708" spans="1:1">
      <c r="A12708" s="330"/>
    </row>
    <row r="12709" spans="1:1">
      <c r="A12709" s="330"/>
    </row>
    <row r="12710" spans="1:1">
      <c r="A12710" s="330"/>
    </row>
    <row r="12711" spans="1:1">
      <c r="A12711" s="330"/>
    </row>
    <row r="12712" spans="1:1">
      <c r="A12712" s="330"/>
    </row>
    <row r="12713" spans="1:1">
      <c r="A12713" s="330"/>
    </row>
    <row r="12714" spans="1:1">
      <c r="A12714" s="330"/>
    </row>
    <row r="12715" spans="1:1">
      <c r="A12715" s="330"/>
    </row>
    <row r="12716" spans="1:1">
      <c r="A12716" s="330"/>
    </row>
    <row r="12717" spans="1:1">
      <c r="A12717" s="330"/>
    </row>
    <row r="12718" spans="1:1">
      <c r="A12718" s="330"/>
    </row>
    <row r="12719" spans="1:1">
      <c r="A12719" s="330"/>
    </row>
    <row r="12720" spans="1:1">
      <c r="A12720" s="330"/>
    </row>
    <row r="12721" spans="1:1">
      <c r="A12721" s="330"/>
    </row>
    <row r="12722" spans="1:1">
      <c r="A12722" s="330"/>
    </row>
    <row r="12723" spans="1:1">
      <c r="A12723" s="330"/>
    </row>
    <row r="12724" spans="1:1">
      <c r="A12724" s="330"/>
    </row>
    <row r="12725" spans="1:1">
      <c r="A12725" s="330"/>
    </row>
    <row r="12726" spans="1:1">
      <c r="A12726" s="330"/>
    </row>
    <row r="12727" spans="1:1">
      <c r="A12727" s="330"/>
    </row>
    <row r="12728" spans="1:1">
      <c r="A12728" s="330"/>
    </row>
    <row r="12729" spans="1:1">
      <c r="A12729" s="330"/>
    </row>
    <row r="12730" spans="1:1">
      <c r="A12730" s="330"/>
    </row>
    <row r="12731" spans="1:1">
      <c r="A12731" s="330"/>
    </row>
    <row r="12732" spans="1:1">
      <c r="A12732" s="330"/>
    </row>
    <row r="12733" spans="1:1">
      <c r="A12733" s="330"/>
    </row>
    <row r="12734" spans="1:1">
      <c r="A12734" s="330"/>
    </row>
    <row r="12735" spans="1:1">
      <c r="A12735" s="330"/>
    </row>
    <row r="12736" spans="1:1">
      <c r="A12736" s="330"/>
    </row>
    <row r="12737" spans="1:1">
      <c r="A12737" s="330"/>
    </row>
    <row r="12738" spans="1:1">
      <c r="A12738" s="330"/>
    </row>
    <row r="12739" spans="1:1">
      <c r="A12739" s="330"/>
    </row>
    <row r="12740" spans="1:1">
      <c r="A12740" s="330"/>
    </row>
    <row r="12741" spans="1:1">
      <c r="A12741" s="330"/>
    </row>
    <row r="12742" spans="1:1">
      <c r="A12742" s="330"/>
    </row>
    <row r="12743" spans="1:1">
      <c r="A12743" s="330"/>
    </row>
    <row r="12744" spans="1:1">
      <c r="A12744" s="330"/>
    </row>
    <row r="12745" spans="1:1">
      <c r="A12745" s="330"/>
    </row>
    <row r="12746" spans="1:1">
      <c r="A12746" s="330"/>
    </row>
    <row r="12747" spans="1:1">
      <c r="A12747" s="330"/>
    </row>
    <row r="12748" spans="1:1">
      <c r="A12748" s="330"/>
    </row>
    <row r="12749" spans="1:1">
      <c r="A12749" s="330"/>
    </row>
    <row r="12750" spans="1:1">
      <c r="A12750" s="330"/>
    </row>
    <row r="12751" spans="1:1">
      <c r="A12751" s="330"/>
    </row>
    <row r="12752" spans="1:1">
      <c r="A12752" s="330"/>
    </row>
    <row r="12753" spans="1:1">
      <c r="A12753" s="330"/>
    </row>
    <row r="12754" spans="1:1">
      <c r="A12754" s="330"/>
    </row>
    <row r="12755" spans="1:1">
      <c r="A12755" s="330"/>
    </row>
    <row r="12756" spans="1:1">
      <c r="A12756" s="330"/>
    </row>
    <row r="12757" spans="1:1">
      <c r="A12757" s="330"/>
    </row>
    <row r="12758" spans="1:1">
      <c r="A12758" s="330"/>
    </row>
    <row r="12759" spans="1:1">
      <c r="A12759" s="330"/>
    </row>
    <row r="12760" spans="1:1">
      <c r="A12760" s="330"/>
    </row>
    <row r="12761" spans="1:1">
      <c r="A12761" s="330"/>
    </row>
    <row r="12762" spans="1:1">
      <c r="A12762" s="330"/>
    </row>
    <row r="12763" spans="1:1">
      <c r="A12763" s="330"/>
    </row>
    <row r="12764" spans="1:1">
      <c r="A12764" s="330"/>
    </row>
    <row r="12765" spans="1:1">
      <c r="A12765" s="330"/>
    </row>
    <row r="12766" spans="1:1">
      <c r="A12766" s="330"/>
    </row>
    <row r="12767" spans="1:1">
      <c r="A12767" s="330"/>
    </row>
    <row r="12768" spans="1:1">
      <c r="A12768" s="330"/>
    </row>
    <row r="12769" spans="1:1">
      <c r="A12769" s="330"/>
    </row>
    <row r="12770" spans="1:1">
      <c r="A12770" s="330"/>
    </row>
    <row r="12771" spans="1:1">
      <c r="A12771" s="330"/>
    </row>
    <row r="12772" spans="1:1">
      <c r="A12772" s="330"/>
    </row>
    <row r="12773" spans="1:1">
      <c r="A12773" s="330"/>
    </row>
    <row r="12774" spans="1:1">
      <c r="A12774" s="330"/>
    </row>
    <row r="12775" spans="1:1">
      <c r="A12775" s="330"/>
    </row>
    <row r="12776" spans="1:1">
      <c r="A12776" s="330"/>
    </row>
    <row r="12777" spans="1:1">
      <c r="A12777" s="330"/>
    </row>
    <row r="12778" spans="1:1">
      <c r="A12778" s="330"/>
    </row>
    <row r="12779" spans="1:1">
      <c r="A12779" s="330"/>
    </row>
    <row r="12780" spans="1:1">
      <c r="A12780" s="330"/>
    </row>
    <row r="12781" spans="1:1">
      <c r="A12781" s="330"/>
    </row>
    <row r="12782" spans="1:1">
      <c r="A12782" s="330"/>
    </row>
    <row r="12783" spans="1:1">
      <c r="A12783" s="330"/>
    </row>
    <row r="12784" spans="1:1">
      <c r="A12784" s="330"/>
    </row>
    <row r="12785" spans="1:1">
      <c r="A12785" s="330"/>
    </row>
    <row r="12786" spans="1:1">
      <c r="A12786" s="330"/>
    </row>
    <row r="12787" spans="1:1">
      <c r="A12787" s="330"/>
    </row>
    <row r="12788" spans="1:1">
      <c r="A12788" s="330"/>
    </row>
    <row r="12789" spans="1:1">
      <c r="A12789" s="330"/>
    </row>
    <row r="12790" spans="1:1">
      <c r="A12790" s="330"/>
    </row>
    <row r="12791" spans="1:1">
      <c r="A12791" s="330"/>
    </row>
    <row r="12792" spans="1:1">
      <c r="A12792" s="330"/>
    </row>
    <row r="12793" spans="1:1">
      <c r="A12793" s="330"/>
    </row>
    <row r="12794" spans="1:1">
      <c r="A12794" s="330"/>
    </row>
    <row r="12795" spans="1:1">
      <c r="A12795" s="330"/>
    </row>
    <row r="12796" spans="1:1">
      <c r="A12796" s="330"/>
    </row>
    <row r="12797" spans="1:1">
      <c r="A12797" s="330"/>
    </row>
    <row r="12798" spans="1:1">
      <c r="A12798" s="330"/>
    </row>
    <row r="12799" spans="1:1">
      <c r="A12799" s="330"/>
    </row>
    <row r="12800" spans="1:1">
      <c r="A12800" s="330"/>
    </row>
    <row r="12801" spans="1:1">
      <c r="A12801" s="330"/>
    </row>
    <row r="12802" spans="1:1">
      <c r="A12802" s="330"/>
    </row>
    <row r="12803" spans="1:1">
      <c r="A12803" s="330"/>
    </row>
    <row r="12804" spans="1:1">
      <c r="A12804" s="330"/>
    </row>
    <row r="12805" spans="1:1">
      <c r="A12805" s="330"/>
    </row>
    <row r="12806" spans="1:1">
      <c r="A12806" s="330"/>
    </row>
    <row r="12807" spans="1:1">
      <c r="A12807" s="330"/>
    </row>
    <row r="12808" spans="1:1">
      <c r="A12808" s="330"/>
    </row>
    <row r="12809" spans="1:1">
      <c r="A12809" s="330"/>
    </row>
    <row r="12810" spans="1:1">
      <c r="A12810" s="330"/>
    </row>
    <row r="12811" spans="1:1">
      <c r="A12811" s="330"/>
    </row>
    <row r="12812" spans="1:1">
      <c r="A12812" s="330"/>
    </row>
    <row r="12813" spans="1:1">
      <c r="A12813" s="330"/>
    </row>
    <row r="12814" spans="1:1">
      <c r="A12814" s="330"/>
    </row>
    <row r="12815" spans="1:1">
      <c r="A12815" s="330"/>
    </row>
    <row r="12816" spans="1:1">
      <c r="A12816" s="330"/>
    </row>
    <row r="12817" spans="1:1">
      <c r="A12817" s="330"/>
    </row>
    <row r="12818" spans="1:1">
      <c r="A12818" s="330"/>
    </row>
    <row r="12819" spans="1:1">
      <c r="A12819" s="330"/>
    </row>
    <row r="12820" spans="1:1">
      <c r="A12820" s="330"/>
    </row>
    <row r="12821" spans="1:1">
      <c r="A12821" s="330"/>
    </row>
    <row r="12822" spans="1:1">
      <c r="A12822" s="330"/>
    </row>
    <row r="12823" spans="1:1">
      <c r="A12823" s="330"/>
    </row>
    <row r="12824" spans="1:1">
      <c r="A12824" s="330"/>
    </row>
    <row r="12825" spans="1:1">
      <c r="A12825" s="330"/>
    </row>
    <row r="12826" spans="1:1">
      <c r="A12826" s="330"/>
    </row>
    <row r="12827" spans="1:1">
      <c r="A12827" s="330"/>
    </row>
    <row r="12828" spans="1:1">
      <c r="A12828" s="330"/>
    </row>
    <row r="12829" spans="1:1">
      <c r="A12829" s="330"/>
    </row>
    <row r="12830" spans="1:1">
      <c r="A12830" s="330"/>
    </row>
    <row r="12831" spans="1:1">
      <c r="A12831" s="330"/>
    </row>
    <row r="12832" spans="1:1">
      <c r="A12832" s="330"/>
    </row>
    <row r="12833" spans="1:1">
      <c r="A12833" s="330"/>
    </row>
    <row r="12834" spans="1:1">
      <c r="A12834" s="330"/>
    </row>
    <row r="12835" spans="1:1">
      <c r="A12835" s="330"/>
    </row>
    <row r="12836" spans="1:1">
      <c r="A12836" s="330"/>
    </row>
    <row r="12837" spans="1:1">
      <c r="A12837" s="330"/>
    </row>
    <row r="12838" spans="1:1">
      <c r="A12838" s="330"/>
    </row>
    <row r="12839" spans="1:1">
      <c r="A12839" s="330"/>
    </row>
    <row r="12840" spans="1:1">
      <c r="A12840" s="330"/>
    </row>
    <row r="12841" spans="1:1">
      <c r="A12841" s="330"/>
    </row>
    <row r="12842" spans="1:1">
      <c r="A12842" s="330"/>
    </row>
    <row r="12843" spans="1:1">
      <c r="A12843" s="330"/>
    </row>
    <row r="12844" spans="1:1">
      <c r="A12844" s="330"/>
    </row>
    <row r="12845" spans="1:1">
      <c r="A12845" s="330"/>
    </row>
    <row r="12846" spans="1:1">
      <c r="A12846" s="330"/>
    </row>
    <row r="12847" spans="1:1">
      <c r="A12847" s="330"/>
    </row>
    <row r="12848" spans="1:1">
      <c r="A12848" s="330"/>
    </row>
    <row r="12849" spans="1:1">
      <c r="A12849" s="330"/>
    </row>
    <row r="12850" spans="1:1">
      <c r="A12850" s="330"/>
    </row>
    <row r="12851" spans="1:1">
      <c r="A12851" s="330"/>
    </row>
    <row r="12852" spans="1:1">
      <c r="A12852" s="330"/>
    </row>
    <row r="12853" spans="1:1">
      <c r="A12853" s="330"/>
    </row>
    <row r="12854" spans="1:1">
      <c r="A12854" s="330"/>
    </row>
    <row r="12855" spans="1:1">
      <c r="A12855" s="330"/>
    </row>
    <row r="12856" spans="1:1">
      <c r="A12856" s="330"/>
    </row>
    <row r="12857" spans="1:1">
      <c r="A12857" s="330"/>
    </row>
    <row r="12858" spans="1:1">
      <c r="A12858" s="330"/>
    </row>
    <row r="12859" spans="1:1">
      <c r="A12859" s="330"/>
    </row>
    <row r="12860" spans="1:1">
      <c r="A12860" s="330"/>
    </row>
    <row r="12861" spans="1:1">
      <c r="A12861" s="330"/>
    </row>
    <row r="12862" spans="1:1">
      <c r="A12862" s="330"/>
    </row>
    <row r="12863" spans="1:1">
      <c r="A12863" s="330"/>
    </row>
    <row r="12864" spans="1:1">
      <c r="A12864" s="330"/>
    </row>
    <row r="12865" spans="1:1">
      <c r="A12865" s="330"/>
    </row>
    <row r="12866" spans="1:1">
      <c r="A12866" s="330"/>
    </row>
    <row r="12867" spans="1:1">
      <c r="A12867" s="330"/>
    </row>
    <row r="12868" spans="1:1">
      <c r="A12868" s="330"/>
    </row>
    <row r="12869" spans="1:1">
      <c r="A12869" s="330"/>
    </row>
    <row r="12870" spans="1:1">
      <c r="A12870" s="330"/>
    </row>
    <row r="12871" spans="1:1">
      <c r="A12871" s="330"/>
    </row>
    <row r="12872" spans="1:1">
      <c r="A12872" s="330"/>
    </row>
    <row r="12873" spans="1:1">
      <c r="A12873" s="330"/>
    </row>
    <row r="12874" spans="1:1">
      <c r="A12874" s="330"/>
    </row>
    <row r="12875" spans="1:1">
      <c r="A12875" s="330"/>
    </row>
    <row r="12876" spans="1:1">
      <c r="A12876" s="330"/>
    </row>
    <row r="12877" spans="1:1">
      <c r="A12877" s="330"/>
    </row>
    <row r="12878" spans="1:1">
      <c r="A12878" s="330"/>
    </row>
    <row r="12879" spans="1:1">
      <c r="A12879" s="330"/>
    </row>
    <row r="12880" spans="1:1">
      <c r="A12880" s="330"/>
    </row>
    <row r="12881" spans="1:1">
      <c r="A12881" s="330"/>
    </row>
    <row r="12882" spans="1:1">
      <c r="A12882" s="330"/>
    </row>
    <row r="12883" spans="1:1">
      <c r="A12883" s="330"/>
    </row>
    <row r="12884" spans="1:1">
      <c r="A12884" s="330"/>
    </row>
    <row r="12885" spans="1:1">
      <c r="A12885" s="330"/>
    </row>
    <row r="12886" spans="1:1">
      <c r="A12886" s="330"/>
    </row>
    <row r="12887" spans="1:1">
      <c r="A12887" s="330"/>
    </row>
    <row r="12888" spans="1:1">
      <c r="A12888" s="330"/>
    </row>
    <row r="12889" spans="1:1">
      <c r="A12889" s="330"/>
    </row>
    <row r="12890" spans="1:1">
      <c r="A12890" s="330"/>
    </row>
    <row r="12891" spans="1:1">
      <c r="A12891" s="330"/>
    </row>
    <row r="12892" spans="1:1">
      <c r="A12892" s="330"/>
    </row>
    <row r="12893" spans="1:1">
      <c r="A12893" s="330"/>
    </row>
    <row r="12894" spans="1:1">
      <c r="A12894" s="330"/>
    </row>
    <row r="12895" spans="1:1">
      <c r="A12895" s="330"/>
    </row>
    <row r="12896" spans="1:1">
      <c r="A12896" s="330"/>
    </row>
    <row r="12897" spans="1:1">
      <c r="A12897" s="330"/>
    </row>
    <row r="12898" spans="1:1">
      <c r="A12898" s="330"/>
    </row>
    <row r="12899" spans="1:1">
      <c r="A12899" s="330"/>
    </row>
    <row r="12900" spans="1:1">
      <c r="A12900" s="330"/>
    </row>
    <row r="12901" spans="1:1">
      <c r="A12901" s="330"/>
    </row>
    <row r="12902" spans="1:1">
      <c r="A12902" s="330"/>
    </row>
    <row r="12903" spans="1:1">
      <c r="A12903" s="330"/>
    </row>
    <row r="12904" spans="1:1">
      <c r="A12904" s="330"/>
    </row>
    <row r="12905" spans="1:1">
      <c r="A12905" s="330"/>
    </row>
    <row r="12906" spans="1:1">
      <c r="A12906" s="330"/>
    </row>
    <row r="12907" spans="1:1">
      <c r="A12907" s="330"/>
    </row>
    <row r="12908" spans="1:1">
      <c r="A12908" s="330"/>
    </row>
    <row r="12909" spans="1:1">
      <c r="A12909" s="330"/>
    </row>
    <row r="12910" spans="1:1">
      <c r="A12910" s="330"/>
    </row>
    <row r="12911" spans="1:1">
      <c r="A12911" s="330"/>
    </row>
    <row r="12912" spans="1:1">
      <c r="A12912" s="330"/>
    </row>
    <row r="12913" spans="1:1">
      <c r="A12913" s="330"/>
    </row>
    <row r="12914" spans="1:1">
      <c r="A12914" s="330"/>
    </row>
    <row r="12915" spans="1:1">
      <c r="A12915" s="330"/>
    </row>
    <row r="12916" spans="1:1">
      <c r="A12916" s="330"/>
    </row>
    <row r="12917" spans="1:1">
      <c r="A12917" s="330"/>
    </row>
    <row r="12918" spans="1:1">
      <c r="A12918" s="330"/>
    </row>
    <row r="12919" spans="1:1">
      <c r="A12919" s="330"/>
    </row>
    <row r="12920" spans="1:1">
      <c r="A12920" s="330"/>
    </row>
    <row r="12921" spans="1:1">
      <c r="A12921" s="330"/>
    </row>
    <row r="12922" spans="1:1">
      <c r="A12922" s="330"/>
    </row>
    <row r="12923" spans="1:1">
      <c r="A12923" s="330"/>
    </row>
    <row r="12924" spans="1:1">
      <c r="A12924" s="330"/>
    </row>
    <row r="12925" spans="1:1">
      <c r="A12925" s="330"/>
    </row>
    <row r="12926" spans="1:1">
      <c r="A12926" s="330"/>
    </row>
    <row r="12927" spans="1:1">
      <c r="A12927" s="330"/>
    </row>
    <row r="12928" spans="1:1">
      <c r="A12928" s="330"/>
    </row>
    <row r="12929" spans="1:1">
      <c r="A12929" s="330"/>
    </row>
    <row r="12930" spans="1:1">
      <c r="A12930" s="330"/>
    </row>
    <row r="12931" spans="1:1">
      <c r="A12931" s="330"/>
    </row>
    <row r="12932" spans="1:1">
      <c r="A12932" s="330"/>
    </row>
    <row r="12933" spans="1:1">
      <c r="A12933" s="330"/>
    </row>
    <row r="12934" spans="1:1">
      <c r="A12934" s="330"/>
    </row>
    <row r="12935" spans="1:1">
      <c r="A12935" s="330"/>
    </row>
    <row r="12936" spans="1:1">
      <c r="A12936" s="330"/>
    </row>
    <row r="12937" spans="1:1">
      <c r="A12937" s="330"/>
    </row>
    <row r="12938" spans="1:1">
      <c r="A12938" s="330"/>
    </row>
    <row r="12939" spans="1:1">
      <c r="A12939" s="330"/>
    </row>
    <row r="12940" spans="1:1">
      <c r="A12940" s="330"/>
    </row>
    <row r="12941" spans="1:1">
      <c r="A12941" s="330"/>
    </row>
    <row r="12942" spans="1:1">
      <c r="A12942" s="330"/>
    </row>
    <row r="12943" spans="1:1">
      <c r="A12943" s="330"/>
    </row>
    <row r="12944" spans="1:1">
      <c r="A12944" s="330"/>
    </row>
    <row r="12945" spans="1:1">
      <c r="A12945" s="330"/>
    </row>
    <row r="12946" spans="1:1">
      <c r="A12946" s="330"/>
    </row>
    <row r="12947" spans="1:1">
      <c r="A12947" s="330"/>
    </row>
    <row r="12948" spans="1:1">
      <c r="A12948" s="330"/>
    </row>
    <row r="12949" spans="1:1">
      <c r="A12949" s="330"/>
    </row>
    <row r="12950" spans="1:1">
      <c r="A12950" s="330"/>
    </row>
    <row r="12951" spans="1:1">
      <c r="A12951" s="330"/>
    </row>
    <row r="12952" spans="1:1">
      <c r="A12952" s="330"/>
    </row>
    <row r="12953" spans="1:1">
      <c r="A12953" s="330"/>
    </row>
    <row r="12954" spans="1:1">
      <c r="A12954" s="330"/>
    </row>
    <row r="12955" spans="1:1">
      <c r="A12955" s="330"/>
    </row>
    <row r="12956" spans="1:1">
      <c r="A12956" s="330"/>
    </row>
    <row r="12957" spans="1:1">
      <c r="A12957" s="330"/>
    </row>
    <row r="12958" spans="1:1">
      <c r="A12958" s="330"/>
    </row>
    <row r="12959" spans="1:1">
      <c r="A12959" s="330"/>
    </row>
    <row r="12960" spans="1:1">
      <c r="A12960" s="330"/>
    </row>
    <row r="12961" spans="1:1">
      <c r="A12961" s="330"/>
    </row>
    <row r="12962" spans="1:1">
      <c r="A12962" s="330"/>
    </row>
    <row r="12963" spans="1:1">
      <c r="A12963" s="330"/>
    </row>
    <row r="12964" spans="1:1">
      <c r="A12964" s="330"/>
    </row>
    <row r="12965" spans="1:1">
      <c r="A12965" s="330"/>
    </row>
    <row r="12966" spans="1:1">
      <c r="A12966" s="330"/>
    </row>
    <row r="12967" spans="1:1">
      <c r="A12967" s="330"/>
    </row>
    <row r="12968" spans="1:1">
      <c r="A12968" s="330"/>
    </row>
    <row r="12969" spans="1:1">
      <c r="A12969" s="330"/>
    </row>
    <row r="12970" spans="1:1">
      <c r="A12970" s="330"/>
    </row>
    <row r="12971" spans="1:1">
      <c r="A12971" s="330"/>
    </row>
    <row r="12972" spans="1:1">
      <c r="A12972" s="330"/>
    </row>
    <row r="12973" spans="1:1">
      <c r="A12973" s="330"/>
    </row>
    <row r="12974" spans="1:1">
      <c r="A12974" s="330"/>
    </row>
    <row r="12975" spans="1:1">
      <c r="A12975" s="330"/>
    </row>
    <row r="12976" spans="1:1">
      <c r="A12976" s="330"/>
    </row>
    <row r="12977" spans="1:1">
      <c r="A12977" s="330"/>
    </row>
    <row r="12978" spans="1:1">
      <c r="A12978" s="330"/>
    </row>
    <row r="12979" spans="1:1">
      <c r="A12979" s="330"/>
    </row>
    <row r="12980" spans="1:1">
      <c r="A12980" s="330"/>
    </row>
    <row r="12981" spans="1:1">
      <c r="A12981" s="330"/>
    </row>
    <row r="12982" spans="1:1">
      <c r="A12982" s="330"/>
    </row>
    <row r="12983" spans="1:1">
      <c r="A12983" s="330"/>
    </row>
    <row r="12984" spans="1:1">
      <c r="A12984" s="330"/>
    </row>
    <row r="12985" spans="1:1">
      <c r="A12985" s="330"/>
    </row>
    <row r="12986" spans="1:1">
      <c r="A12986" s="330"/>
    </row>
    <row r="12987" spans="1:1">
      <c r="A12987" s="330"/>
    </row>
    <row r="12988" spans="1:1">
      <c r="A12988" s="330"/>
    </row>
    <row r="12989" spans="1:1">
      <c r="A12989" s="330"/>
    </row>
    <row r="12990" spans="1:1">
      <c r="A12990" s="330"/>
    </row>
    <row r="12991" spans="1:1">
      <c r="A12991" s="330"/>
    </row>
    <row r="12992" spans="1:1">
      <c r="A12992" s="330"/>
    </row>
    <row r="12993" spans="1:1">
      <c r="A12993" s="330"/>
    </row>
    <row r="12994" spans="1:1">
      <c r="A12994" s="330"/>
    </row>
    <row r="12995" spans="1:1">
      <c r="A12995" s="330"/>
    </row>
    <row r="12996" spans="1:1">
      <c r="A12996" s="330"/>
    </row>
    <row r="12997" spans="1:1">
      <c r="A12997" s="330"/>
    </row>
    <row r="12998" spans="1:1">
      <c r="A12998" s="330"/>
    </row>
    <row r="12999" spans="1:1">
      <c r="A12999" s="330"/>
    </row>
    <row r="13000" spans="1:1">
      <c r="A13000" s="330"/>
    </row>
    <row r="13001" spans="1:1">
      <c r="A13001" s="330"/>
    </row>
    <row r="13002" spans="1:1">
      <c r="A13002" s="330"/>
    </row>
    <row r="13003" spans="1:1">
      <c r="A13003" s="330"/>
    </row>
    <row r="13004" spans="1:1">
      <c r="A13004" s="330"/>
    </row>
    <row r="13005" spans="1:1">
      <c r="A13005" s="330"/>
    </row>
    <row r="13006" spans="1:1">
      <c r="A13006" s="330"/>
    </row>
    <row r="13007" spans="1:1">
      <c r="A13007" s="330"/>
    </row>
    <row r="13008" spans="1:1">
      <c r="A13008" s="330"/>
    </row>
    <row r="13009" spans="1:1">
      <c r="A13009" s="330"/>
    </row>
    <row r="13010" spans="1:1">
      <c r="A13010" s="330"/>
    </row>
    <row r="13011" spans="1:1">
      <c r="A13011" s="330"/>
    </row>
    <row r="13012" spans="1:1">
      <c r="A13012" s="330"/>
    </row>
    <row r="13013" spans="1:1">
      <c r="A13013" s="330"/>
    </row>
    <row r="13014" spans="1:1">
      <c r="A13014" s="330"/>
    </row>
    <row r="13015" spans="1:1">
      <c r="A13015" s="330"/>
    </row>
    <row r="13016" spans="1:1">
      <c r="A13016" s="330"/>
    </row>
    <row r="13017" spans="1:1">
      <c r="A13017" s="330"/>
    </row>
    <row r="13018" spans="1:1">
      <c r="A13018" s="330"/>
    </row>
    <row r="13019" spans="1:1">
      <c r="A13019" s="330"/>
    </row>
    <row r="13020" spans="1:1">
      <c r="A13020" s="330"/>
    </row>
    <row r="13021" spans="1:1">
      <c r="A13021" s="330"/>
    </row>
    <row r="13022" spans="1:1">
      <c r="A13022" s="330"/>
    </row>
    <row r="13023" spans="1:1">
      <c r="A13023" s="330"/>
    </row>
    <row r="13024" spans="1:1">
      <c r="A13024" s="330"/>
    </row>
    <row r="13025" spans="1:1">
      <c r="A13025" s="330"/>
    </row>
    <row r="13026" spans="1:1">
      <c r="A13026" s="330"/>
    </row>
    <row r="13027" spans="1:1">
      <c r="A13027" s="330"/>
    </row>
    <row r="13028" spans="1:1">
      <c r="A13028" s="330"/>
    </row>
    <row r="13029" spans="1:1">
      <c r="A13029" s="330"/>
    </row>
    <row r="13030" spans="1:1">
      <c r="A13030" s="330"/>
    </row>
    <row r="13031" spans="1:1">
      <c r="A13031" s="330"/>
    </row>
    <row r="13032" spans="1:1">
      <c r="A13032" s="330"/>
    </row>
    <row r="13033" spans="1:1">
      <c r="A13033" s="330"/>
    </row>
    <row r="13034" spans="1:1">
      <c r="A13034" s="330"/>
    </row>
    <row r="13035" spans="1:1">
      <c r="A13035" s="330"/>
    </row>
    <row r="13036" spans="1:1">
      <c r="A13036" s="330"/>
    </row>
    <row r="13037" spans="1:1">
      <c r="A13037" s="330"/>
    </row>
    <row r="13038" spans="1:1">
      <c r="A13038" s="330"/>
    </row>
    <row r="13039" spans="1:1">
      <c r="A13039" s="330"/>
    </row>
    <row r="13040" spans="1:1">
      <c r="A13040" s="330"/>
    </row>
    <row r="13041" spans="1:1">
      <c r="A13041" s="330"/>
    </row>
    <row r="13042" spans="1:1">
      <c r="A13042" s="330"/>
    </row>
    <row r="13043" spans="1:1">
      <c r="A13043" s="330"/>
    </row>
    <row r="13044" spans="1:1">
      <c r="A13044" s="330"/>
    </row>
    <row r="13045" spans="1:1">
      <c r="A13045" s="330"/>
    </row>
    <row r="13046" spans="1:1">
      <c r="A13046" s="330"/>
    </row>
    <row r="13047" spans="1:1">
      <c r="A13047" s="330"/>
    </row>
    <row r="13048" spans="1:1">
      <c r="A13048" s="330"/>
    </row>
    <row r="13049" spans="1:1">
      <c r="A13049" s="330"/>
    </row>
    <row r="13050" spans="1:1">
      <c r="A13050" s="330"/>
    </row>
    <row r="13051" spans="1:1">
      <c r="A13051" s="330"/>
    </row>
    <row r="13052" spans="1:1">
      <c r="A13052" s="330"/>
    </row>
    <row r="13053" spans="1:1">
      <c r="A13053" s="330"/>
    </row>
    <row r="13054" spans="1:1">
      <c r="A13054" s="330"/>
    </row>
    <row r="13055" spans="1:1">
      <c r="A13055" s="330"/>
    </row>
    <row r="13056" spans="1:1">
      <c r="A13056" s="330"/>
    </row>
    <row r="13057" spans="1:1">
      <c r="A13057" s="330"/>
    </row>
    <row r="13058" spans="1:1">
      <c r="A13058" s="330"/>
    </row>
    <row r="13059" spans="1:1">
      <c r="A13059" s="330"/>
    </row>
    <row r="13060" spans="1:1">
      <c r="A13060" s="330"/>
    </row>
    <row r="13061" spans="1:1">
      <c r="A13061" s="330"/>
    </row>
    <row r="13062" spans="1:1">
      <c r="A13062" s="330"/>
    </row>
    <row r="13063" spans="1:1">
      <c r="A13063" s="330"/>
    </row>
    <row r="13064" spans="1:1">
      <c r="A13064" s="330"/>
    </row>
    <row r="13065" spans="1:1">
      <c r="A13065" s="330"/>
    </row>
    <row r="13066" spans="1:1">
      <c r="A13066" s="330"/>
    </row>
    <row r="13067" spans="1:1">
      <c r="A13067" s="330"/>
    </row>
    <row r="13068" spans="1:1">
      <c r="A13068" s="330"/>
    </row>
    <row r="13069" spans="1:1">
      <c r="A13069" s="330"/>
    </row>
    <row r="13070" spans="1:1">
      <c r="A13070" s="330"/>
    </row>
    <row r="13071" spans="1:1">
      <c r="A13071" s="330"/>
    </row>
    <row r="13072" spans="1:1">
      <c r="A13072" s="330"/>
    </row>
    <row r="13073" spans="1:1">
      <c r="A13073" s="330"/>
    </row>
    <row r="13074" spans="1:1">
      <c r="A13074" s="330"/>
    </row>
    <row r="13075" spans="1:1">
      <c r="A13075" s="330"/>
    </row>
    <row r="13076" spans="1:1">
      <c r="A13076" s="330"/>
    </row>
    <row r="13077" spans="1:1">
      <c r="A13077" s="330"/>
    </row>
    <row r="13078" spans="1:1">
      <c r="A13078" s="330"/>
    </row>
    <row r="13079" spans="1:1">
      <c r="A13079" s="330"/>
    </row>
    <row r="13080" spans="1:1">
      <c r="A13080" s="330"/>
    </row>
    <row r="13081" spans="1:1">
      <c r="A13081" s="330"/>
    </row>
    <row r="13082" spans="1:1">
      <c r="A13082" s="330"/>
    </row>
    <row r="13083" spans="1:1">
      <c r="A13083" s="330"/>
    </row>
    <row r="13084" spans="1:1">
      <c r="A13084" s="330"/>
    </row>
    <row r="13085" spans="1:1">
      <c r="A13085" s="330"/>
    </row>
    <row r="13086" spans="1:1">
      <c r="A13086" s="330"/>
    </row>
    <row r="13087" spans="1:1">
      <c r="A13087" s="330"/>
    </row>
    <row r="13088" spans="1:1">
      <c r="A13088" s="330"/>
    </row>
    <row r="13089" spans="1:1">
      <c r="A13089" s="330"/>
    </row>
    <row r="13090" spans="1:1">
      <c r="A13090" s="330"/>
    </row>
    <row r="13091" spans="1:1">
      <c r="A13091" s="330"/>
    </row>
    <row r="13092" spans="1:1">
      <c r="A13092" s="330"/>
    </row>
    <row r="13093" spans="1:1">
      <c r="A13093" s="330"/>
    </row>
    <row r="13094" spans="1:1">
      <c r="A13094" s="330"/>
    </row>
    <row r="13095" spans="1:1">
      <c r="A13095" s="330"/>
    </row>
    <row r="13096" spans="1:1">
      <c r="A13096" s="330"/>
    </row>
    <row r="13097" spans="1:1">
      <c r="A13097" s="330"/>
    </row>
    <row r="13098" spans="1:1">
      <c r="A13098" s="330"/>
    </row>
    <row r="13099" spans="1:1">
      <c r="A13099" s="330"/>
    </row>
    <row r="13100" spans="1:1">
      <c r="A13100" s="330"/>
    </row>
    <row r="13101" spans="1:1">
      <c r="A13101" s="330"/>
    </row>
    <row r="13102" spans="1:1">
      <c r="A13102" s="330"/>
    </row>
    <row r="13103" spans="1:1">
      <c r="A13103" s="330"/>
    </row>
    <row r="13104" spans="1:1">
      <c r="A13104" s="330"/>
    </row>
    <row r="13105" spans="1:1">
      <c r="A13105" s="330"/>
    </row>
    <row r="13106" spans="1:1">
      <c r="A13106" s="330"/>
    </row>
    <row r="13107" spans="1:1">
      <c r="A13107" s="330"/>
    </row>
    <row r="13108" spans="1:1">
      <c r="A13108" s="330"/>
    </row>
    <row r="13109" spans="1:1">
      <c r="A13109" s="330"/>
    </row>
    <row r="13110" spans="1:1">
      <c r="A13110" s="330"/>
    </row>
    <row r="13111" spans="1:1">
      <c r="A13111" s="330"/>
    </row>
    <row r="13112" spans="1:1">
      <c r="A13112" s="330"/>
    </row>
    <row r="13113" spans="1:1">
      <c r="A13113" s="330"/>
    </row>
    <row r="13114" spans="1:1">
      <c r="A13114" s="330"/>
    </row>
    <row r="13115" spans="1:1">
      <c r="A13115" s="330"/>
    </row>
    <row r="13116" spans="1:1">
      <c r="A13116" s="330"/>
    </row>
    <row r="13117" spans="1:1">
      <c r="A13117" s="330"/>
    </row>
    <row r="13118" spans="1:1">
      <c r="A13118" s="330"/>
    </row>
    <row r="13119" spans="1:1">
      <c r="A13119" s="330"/>
    </row>
    <row r="13120" spans="1:1">
      <c r="A13120" s="330"/>
    </row>
    <row r="13121" spans="1:1">
      <c r="A13121" s="330"/>
    </row>
    <row r="13122" spans="1:1">
      <c r="A13122" s="330"/>
    </row>
    <row r="13123" spans="1:1">
      <c r="A13123" s="330"/>
    </row>
    <row r="13124" spans="1:1">
      <c r="A13124" s="330"/>
    </row>
    <row r="13125" spans="1:1">
      <c r="A13125" s="330"/>
    </row>
    <row r="13126" spans="1:1">
      <c r="A13126" s="330"/>
    </row>
    <row r="13127" spans="1:1">
      <c r="A13127" s="330"/>
    </row>
    <row r="13128" spans="1:1">
      <c r="A13128" s="330"/>
    </row>
    <row r="13129" spans="1:1">
      <c r="A13129" s="330"/>
    </row>
    <row r="13130" spans="1:1">
      <c r="A13130" s="330"/>
    </row>
    <row r="13131" spans="1:1">
      <c r="A13131" s="330"/>
    </row>
    <row r="13132" spans="1:1">
      <c r="A13132" s="330"/>
    </row>
    <row r="13133" spans="1:1">
      <c r="A13133" s="330"/>
    </row>
    <row r="13134" spans="1:1">
      <c r="A13134" s="330"/>
    </row>
    <row r="13135" spans="1:1">
      <c r="A13135" s="330"/>
    </row>
    <row r="13136" spans="1:1">
      <c r="A13136" s="330"/>
    </row>
    <row r="13137" spans="1:1">
      <c r="A13137" s="330"/>
    </row>
    <row r="13138" spans="1:1">
      <c r="A13138" s="330"/>
    </row>
    <row r="13139" spans="1:1">
      <c r="A13139" s="330"/>
    </row>
    <row r="13140" spans="1:1">
      <c r="A13140" s="330"/>
    </row>
    <row r="13141" spans="1:1">
      <c r="A13141" s="330"/>
    </row>
    <row r="13142" spans="1:1">
      <c r="A13142" s="330"/>
    </row>
    <row r="13143" spans="1:1">
      <c r="A13143" s="330"/>
    </row>
    <row r="13144" spans="1:1">
      <c r="A13144" s="330"/>
    </row>
    <row r="13145" spans="1:1">
      <c r="A13145" s="330"/>
    </row>
    <row r="13146" spans="1:1">
      <c r="A13146" s="330"/>
    </row>
    <row r="13147" spans="1:1">
      <c r="A13147" s="330"/>
    </row>
    <row r="13148" spans="1:1">
      <c r="A13148" s="330"/>
    </row>
    <row r="13149" spans="1:1">
      <c r="A13149" s="330"/>
    </row>
    <row r="13150" spans="1:1">
      <c r="A13150" s="330"/>
    </row>
    <row r="13151" spans="1:1">
      <c r="A13151" s="330"/>
    </row>
    <row r="13152" spans="1:1">
      <c r="A13152" s="330"/>
    </row>
    <row r="13153" spans="1:1">
      <c r="A13153" s="330"/>
    </row>
    <row r="13154" spans="1:1">
      <c r="A13154" s="330"/>
    </row>
    <row r="13155" spans="1:1">
      <c r="A13155" s="330"/>
    </row>
    <row r="13156" spans="1:1">
      <c r="A13156" s="330"/>
    </row>
    <row r="13157" spans="1:1">
      <c r="A13157" s="330"/>
    </row>
    <row r="13158" spans="1:1">
      <c r="A13158" s="330"/>
    </row>
    <row r="13159" spans="1:1">
      <c r="A13159" s="330"/>
    </row>
    <row r="13160" spans="1:1">
      <c r="A13160" s="330"/>
    </row>
    <row r="13161" spans="1:1">
      <c r="A13161" s="330"/>
    </row>
    <row r="13162" spans="1:1">
      <c r="A13162" s="330"/>
    </row>
    <row r="13163" spans="1:1">
      <c r="A13163" s="330"/>
    </row>
    <row r="13164" spans="1:1">
      <c r="A13164" s="330"/>
    </row>
    <row r="13165" spans="1:1">
      <c r="A13165" s="330"/>
    </row>
    <row r="13166" spans="1:1">
      <c r="A13166" s="330"/>
    </row>
    <row r="13167" spans="1:1">
      <c r="A13167" s="330"/>
    </row>
    <row r="13168" spans="1:1">
      <c r="A13168" s="330"/>
    </row>
    <row r="13169" spans="1:1">
      <c r="A13169" s="330"/>
    </row>
    <row r="13170" spans="1:1">
      <c r="A13170" s="330"/>
    </row>
    <row r="13171" spans="1:1">
      <c r="A13171" s="330"/>
    </row>
    <row r="13172" spans="1:1">
      <c r="A13172" s="330"/>
    </row>
    <row r="13173" spans="1:1">
      <c r="A13173" s="330"/>
    </row>
    <row r="13174" spans="1:1">
      <c r="A13174" s="330"/>
    </row>
    <row r="13175" spans="1:1">
      <c r="A13175" s="330"/>
    </row>
    <row r="13176" spans="1:1">
      <c r="A13176" s="330"/>
    </row>
    <row r="13177" spans="1:1">
      <c r="A13177" s="330"/>
    </row>
    <row r="13178" spans="1:1">
      <c r="A13178" s="330"/>
    </row>
    <row r="13179" spans="1:1">
      <c r="A13179" s="330"/>
    </row>
    <row r="13180" spans="1:1">
      <c r="A13180" s="330"/>
    </row>
    <row r="13181" spans="1:1">
      <c r="A13181" s="330"/>
    </row>
    <row r="13182" spans="1:1">
      <c r="A13182" s="330"/>
    </row>
    <row r="13183" spans="1:1">
      <c r="A13183" s="330"/>
    </row>
    <row r="13184" spans="1:1">
      <c r="A13184" s="330"/>
    </row>
    <row r="13185" spans="1:1">
      <c r="A13185" s="330"/>
    </row>
    <row r="13186" spans="1:1">
      <c r="A13186" s="330"/>
    </row>
    <row r="13187" spans="1:1">
      <c r="A13187" s="330"/>
    </row>
    <row r="13188" spans="1:1">
      <c r="A13188" s="330"/>
    </row>
    <row r="13189" spans="1:1">
      <c r="A13189" s="330"/>
    </row>
    <row r="13190" spans="1:1">
      <c r="A13190" s="330"/>
    </row>
    <row r="13191" spans="1:1">
      <c r="A13191" s="330"/>
    </row>
    <row r="13192" spans="1:1">
      <c r="A13192" s="330"/>
    </row>
    <row r="13193" spans="1:1">
      <c r="A13193" s="330"/>
    </row>
    <row r="13194" spans="1:1">
      <c r="A13194" s="330"/>
    </row>
    <row r="13195" spans="1:1">
      <c r="A13195" s="330"/>
    </row>
    <row r="13196" spans="1:1">
      <c r="A13196" s="330"/>
    </row>
    <row r="13197" spans="1:1">
      <c r="A13197" s="330"/>
    </row>
    <row r="13198" spans="1:1">
      <c r="A13198" s="330"/>
    </row>
    <row r="13199" spans="1:1">
      <c r="A13199" s="330"/>
    </row>
    <row r="13200" spans="1:1">
      <c r="A13200" s="330"/>
    </row>
    <row r="13201" spans="1:1">
      <c r="A13201" s="330"/>
    </row>
    <row r="13202" spans="1:1">
      <c r="A13202" s="330"/>
    </row>
    <row r="13203" spans="1:1">
      <c r="A13203" s="330"/>
    </row>
    <row r="13204" spans="1:1">
      <c r="A13204" s="330"/>
    </row>
    <row r="13205" spans="1:1">
      <c r="A13205" s="330"/>
    </row>
    <row r="13206" spans="1:1">
      <c r="A13206" s="330"/>
    </row>
    <row r="13207" spans="1:1">
      <c r="A13207" s="330"/>
    </row>
    <row r="13208" spans="1:1">
      <c r="A13208" s="330"/>
    </row>
    <row r="13209" spans="1:1">
      <c r="A13209" s="330"/>
    </row>
    <row r="13210" spans="1:1">
      <c r="A13210" s="330"/>
    </row>
    <row r="13211" spans="1:1">
      <c r="A13211" s="330"/>
    </row>
    <row r="13212" spans="1:1">
      <c r="A13212" s="330"/>
    </row>
    <row r="13213" spans="1:1">
      <c r="A13213" s="330"/>
    </row>
    <row r="13214" spans="1:1">
      <c r="A13214" s="330"/>
    </row>
    <row r="13215" spans="1:1">
      <c r="A13215" s="330"/>
    </row>
    <row r="13216" spans="1:1">
      <c r="A13216" s="330"/>
    </row>
    <row r="13217" spans="1:1">
      <c r="A13217" s="330"/>
    </row>
    <row r="13218" spans="1:1">
      <c r="A13218" s="330"/>
    </row>
    <row r="13219" spans="1:1">
      <c r="A13219" s="330"/>
    </row>
    <row r="13220" spans="1:1">
      <c r="A13220" s="330"/>
    </row>
    <row r="13221" spans="1:1">
      <c r="A13221" s="330"/>
    </row>
    <row r="13222" spans="1:1">
      <c r="A13222" s="330"/>
    </row>
    <row r="13223" spans="1:1">
      <c r="A13223" s="330"/>
    </row>
    <row r="13224" spans="1:1">
      <c r="A13224" s="330"/>
    </row>
    <row r="13225" spans="1:1">
      <c r="A13225" s="330"/>
    </row>
    <row r="13226" spans="1:1">
      <c r="A13226" s="330"/>
    </row>
    <row r="13227" spans="1:1">
      <c r="A13227" s="330"/>
    </row>
    <row r="13228" spans="1:1">
      <c r="A13228" s="330"/>
    </row>
    <row r="13229" spans="1:1">
      <c r="A13229" s="330"/>
    </row>
    <row r="13230" spans="1:1">
      <c r="A13230" s="330"/>
    </row>
    <row r="13231" spans="1:1">
      <c r="A13231" s="330"/>
    </row>
    <row r="13232" spans="1:1">
      <c r="A13232" s="330"/>
    </row>
    <row r="13233" spans="1:1">
      <c r="A13233" s="330"/>
    </row>
    <row r="13234" spans="1:1">
      <c r="A13234" s="330"/>
    </row>
    <row r="13235" spans="1:1">
      <c r="A13235" s="330"/>
    </row>
    <row r="13236" spans="1:1">
      <c r="A13236" s="330"/>
    </row>
    <row r="13237" spans="1:1">
      <c r="A13237" s="330"/>
    </row>
    <row r="13238" spans="1:1">
      <c r="A13238" s="330"/>
    </row>
    <row r="13239" spans="1:1">
      <c r="A13239" s="330"/>
    </row>
    <row r="13240" spans="1:1">
      <c r="A13240" s="330"/>
    </row>
    <row r="13241" spans="1:1">
      <c r="A13241" s="330"/>
    </row>
    <row r="13242" spans="1:1">
      <c r="A13242" s="330"/>
    </row>
    <row r="13243" spans="1:1">
      <c r="A13243" s="330"/>
    </row>
    <row r="13244" spans="1:1">
      <c r="A13244" s="330"/>
    </row>
    <row r="13245" spans="1:1">
      <c r="A13245" s="330"/>
    </row>
    <row r="13246" spans="1:1">
      <c r="A13246" s="330"/>
    </row>
    <row r="13247" spans="1:1">
      <c r="A13247" s="330"/>
    </row>
    <row r="13248" spans="1:1">
      <c r="A13248" s="330"/>
    </row>
    <row r="13249" spans="1:1">
      <c r="A13249" s="330"/>
    </row>
    <row r="13250" spans="1:1">
      <c r="A13250" s="330"/>
    </row>
    <row r="13251" spans="1:1">
      <c r="A13251" s="330"/>
    </row>
    <row r="13252" spans="1:1">
      <c r="A13252" s="330"/>
    </row>
    <row r="13253" spans="1:1">
      <c r="A13253" s="330"/>
    </row>
    <row r="13254" spans="1:1">
      <c r="A13254" s="330"/>
    </row>
    <row r="13255" spans="1:1">
      <c r="A13255" s="330"/>
    </row>
    <row r="13256" spans="1:1">
      <c r="A13256" s="330"/>
    </row>
    <row r="13257" spans="1:1">
      <c r="A13257" s="330"/>
    </row>
    <row r="13258" spans="1:1">
      <c r="A13258" s="330"/>
    </row>
    <row r="13259" spans="1:1">
      <c r="A13259" s="330"/>
    </row>
    <row r="13260" spans="1:1">
      <c r="A13260" s="330"/>
    </row>
    <row r="13261" spans="1:1">
      <c r="A13261" s="330"/>
    </row>
    <row r="13262" spans="1:1">
      <c r="A13262" s="330"/>
    </row>
    <row r="13263" spans="1:1">
      <c r="A13263" s="330"/>
    </row>
    <row r="13264" spans="1:1">
      <c r="A13264" s="330"/>
    </row>
    <row r="13265" spans="1:1">
      <c r="A13265" s="330"/>
    </row>
    <row r="13266" spans="1:1">
      <c r="A13266" s="330"/>
    </row>
    <row r="13267" spans="1:1">
      <c r="A13267" s="330"/>
    </row>
    <row r="13268" spans="1:1">
      <c r="A13268" s="330"/>
    </row>
    <row r="13269" spans="1:1">
      <c r="A13269" s="330"/>
    </row>
    <row r="13270" spans="1:1">
      <c r="A13270" s="330"/>
    </row>
    <row r="13271" spans="1:1">
      <c r="A13271" s="330"/>
    </row>
    <row r="13272" spans="1:1">
      <c r="A13272" s="330"/>
    </row>
    <row r="13273" spans="1:1">
      <c r="A13273" s="330"/>
    </row>
    <row r="13274" spans="1:1">
      <c r="A13274" s="330"/>
    </row>
    <row r="13275" spans="1:1">
      <c r="A13275" s="330"/>
    </row>
    <row r="13276" spans="1:1">
      <c r="A13276" s="330"/>
    </row>
    <row r="13277" spans="1:1">
      <c r="A13277" s="330"/>
    </row>
    <row r="13278" spans="1:1">
      <c r="A13278" s="330"/>
    </row>
    <row r="13279" spans="1:1">
      <c r="A13279" s="330"/>
    </row>
    <row r="13280" spans="1:1">
      <c r="A13280" s="330"/>
    </row>
    <row r="13281" spans="1:1">
      <c r="A13281" s="330"/>
    </row>
    <row r="13282" spans="1:1">
      <c r="A13282" s="330"/>
    </row>
    <row r="13283" spans="1:1">
      <c r="A13283" s="330"/>
    </row>
    <row r="13284" spans="1:1">
      <c r="A13284" s="330"/>
    </row>
    <row r="13285" spans="1:1">
      <c r="A13285" s="330"/>
    </row>
    <row r="13286" spans="1:1">
      <c r="A13286" s="330"/>
    </row>
    <row r="13287" spans="1:1">
      <c r="A13287" s="330"/>
    </row>
    <row r="13288" spans="1:1">
      <c r="A13288" s="330"/>
    </row>
    <row r="13289" spans="1:1">
      <c r="A13289" s="330"/>
    </row>
    <row r="13290" spans="1:1">
      <c r="A13290" s="330"/>
    </row>
    <row r="13291" spans="1:1">
      <c r="A13291" s="330"/>
    </row>
    <row r="13292" spans="1:1">
      <c r="A13292" s="330"/>
    </row>
    <row r="13293" spans="1:1">
      <c r="A13293" s="330"/>
    </row>
    <row r="13294" spans="1:1">
      <c r="A13294" s="330"/>
    </row>
    <row r="13295" spans="1:1">
      <c r="A13295" s="330"/>
    </row>
    <row r="13296" spans="1:1">
      <c r="A13296" s="330"/>
    </row>
    <row r="13297" spans="1:1">
      <c r="A13297" s="330"/>
    </row>
    <row r="13298" spans="1:1">
      <c r="A13298" s="330"/>
    </row>
    <row r="13299" spans="1:1">
      <c r="A13299" s="330"/>
    </row>
    <row r="13300" spans="1:1">
      <c r="A13300" s="330"/>
    </row>
    <row r="13301" spans="1:1">
      <c r="A13301" s="330"/>
    </row>
    <row r="13302" spans="1:1">
      <c r="A13302" s="330"/>
    </row>
    <row r="13303" spans="1:1">
      <c r="A13303" s="330"/>
    </row>
    <row r="13304" spans="1:1">
      <c r="A13304" s="330"/>
    </row>
    <row r="13305" spans="1:1">
      <c r="A13305" s="330"/>
    </row>
    <row r="13306" spans="1:1">
      <c r="A13306" s="330"/>
    </row>
    <row r="13307" spans="1:1">
      <c r="A13307" s="330"/>
    </row>
    <row r="13308" spans="1:1">
      <c r="A13308" s="330"/>
    </row>
    <row r="13309" spans="1:1">
      <c r="A13309" s="330"/>
    </row>
    <row r="13310" spans="1:1">
      <c r="A13310" s="330"/>
    </row>
    <row r="13311" spans="1:1">
      <c r="A13311" s="330"/>
    </row>
    <row r="13312" spans="1:1">
      <c r="A13312" s="330"/>
    </row>
    <row r="13313" spans="1:1">
      <c r="A13313" s="330"/>
    </row>
    <row r="13314" spans="1:1">
      <c r="A13314" s="330"/>
    </row>
    <row r="13315" spans="1:1">
      <c r="A13315" s="330"/>
    </row>
    <row r="13316" spans="1:1">
      <c r="A13316" s="330"/>
    </row>
    <row r="13317" spans="1:1">
      <c r="A13317" s="330"/>
    </row>
    <row r="13318" spans="1:1">
      <c r="A13318" s="330"/>
    </row>
    <row r="13319" spans="1:1">
      <c r="A13319" s="330"/>
    </row>
    <row r="13320" spans="1:1">
      <c r="A13320" s="330"/>
    </row>
    <row r="13321" spans="1:1">
      <c r="A13321" s="330"/>
    </row>
    <row r="13322" spans="1:1">
      <c r="A13322" s="330"/>
    </row>
    <row r="13323" spans="1:1">
      <c r="A13323" s="330"/>
    </row>
    <row r="13324" spans="1:1">
      <c r="A13324" s="330"/>
    </row>
    <row r="13325" spans="1:1">
      <c r="A13325" s="330"/>
    </row>
    <row r="13326" spans="1:1">
      <c r="A13326" s="330"/>
    </row>
    <row r="13327" spans="1:1">
      <c r="A13327" s="330"/>
    </row>
    <row r="13328" spans="1:1">
      <c r="A13328" s="330"/>
    </row>
    <row r="13329" spans="1:1">
      <c r="A13329" s="330"/>
    </row>
    <row r="13330" spans="1:1">
      <c r="A13330" s="330"/>
    </row>
    <row r="13331" spans="1:1">
      <c r="A13331" s="330"/>
    </row>
    <row r="13332" spans="1:1">
      <c r="A13332" s="330"/>
    </row>
    <row r="13333" spans="1:1">
      <c r="A13333" s="330"/>
    </row>
    <row r="13334" spans="1:1">
      <c r="A13334" s="330"/>
    </row>
    <row r="13335" spans="1:1">
      <c r="A13335" s="330"/>
    </row>
    <row r="13336" spans="1:1">
      <c r="A13336" s="330"/>
    </row>
    <row r="13337" spans="1:1">
      <c r="A13337" s="330"/>
    </row>
    <row r="13338" spans="1:1">
      <c r="A13338" s="330"/>
    </row>
    <row r="13339" spans="1:1">
      <c r="A13339" s="330"/>
    </row>
    <row r="13340" spans="1:1">
      <c r="A13340" s="330"/>
    </row>
    <row r="13341" spans="1:1">
      <c r="A13341" s="330"/>
    </row>
    <row r="13342" spans="1:1">
      <c r="A13342" s="330"/>
    </row>
    <row r="13343" spans="1:1">
      <c r="A13343" s="330"/>
    </row>
    <row r="13344" spans="1:1">
      <c r="A13344" s="330"/>
    </row>
    <row r="13345" spans="1:1">
      <c r="A13345" s="330"/>
    </row>
    <row r="13346" spans="1:1">
      <c r="A13346" s="330"/>
    </row>
    <row r="13347" spans="1:1">
      <c r="A13347" s="330"/>
    </row>
    <row r="13348" spans="1:1">
      <c r="A13348" s="330"/>
    </row>
    <row r="13349" spans="1:1">
      <c r="A13349" s="330"/>
    </row>
    <row r="13350" spans="1:1">
      <c r="A13350" s="330"/>
    </row>
    <row r="13351" spans="1:1">
      <c r="A13351" s="330"/>
    </row>
    <row r="13352" spans="1:1">
      <c r="A13352" s="330"/>
    </row>
    <row r="13353" spans="1:1">
      <c r="A13353" s="330"/>
    </row>
    <row r="13354" spans="1:1">
      <c r="A13354" s="330"/>
    </row>
    <row r="13355" spans="1:1">
      <c r="A13355" s="330"/>
    </row>
    <row r="13356" spans="1:1">
      <c r="A13356" s="330"/>
    </row>
    <row r="13357" spans="1:1">
      <c r="A13357" s="330"/>
    </row>
    <row r="13358" spans="1:1">
      <c r="A13358" s="330"/>
    </row>
    <row r="13359" spans="1:1">
      <c r="A13359" s="330"/>
    </row>
    <row r="13360" spans="1:1">
      <c r="A13360" s="330"/>
    </row>
    <row r="13361" spans="1:1">
      <c r="A13361" s="330"/>
    </row>
    <row r="13362" spans="1:1">
      <c r="A13362" s="330"/>
    </row>
    <row r="13363" spans="1:1">
      <c r="A13363" s="330"/>
    </row>
    <row r="13364" spans="1:1">
      <c r="A13364" s="330"/>
    </row>
    <row r="13365" spans="1:1">
      <c r="A13365" s="330"/>
    </row>
    <row r="13366" spans="1:1">
      <c r="A13366" s="330"/>
    </row>
    <row r="13367" spans="1:1">
      <c r="A13367" s="330"/>
    </row>
    <row r="13368" spans="1:1">
      <c r="A13368" s="330"/>
    </row>
    <row r="13369" spans="1:1">
      <c r="A13369" s="330"/>
    </row>
    <row r="13370" spans="1:1">
      <c r="A13370" s="330"/>
    </row>
    <row r="13371" spans="1:1">
      <c r="A13371" s="330"/>
    </row>
    <row r="13372" spans="1:1">
      <c r="A13372" s="330"/>
    </row>
    <row r="13373" spans="1:1">
      <c r="A13373" s="330"/>
    </row>
    <row r="13374" spans="1:1">
      <c r="A13374" s="330"/>
    </row>
    <row r="13375" spans="1:1">
      <c r="A13375" s="330"/>
    </row>
    <row r="13376" spans="1:1">
      <c r="A13376" s="330"/>
    </row>
    <row r="13377" spans="1:1">
      <c r="A13377" s="330"/>
    </row>
    <row r="13378" spans="1:1">
      <c r="A13378" s="330"/>
    </row>
    <row r="13379" spans="1:1">
      <c r="A13379" s="330"/>
    </row>
    <row r="13380" spans="1:1">
      <c r="A13380" s="330"/>
    </row>
    <row r="13381" spans="1:1">
      <c r="A13381" s="330"/>
    </row>
    <row r="13382" spans="1:1">
      <c r="A13382" s="330"/>
    </row>
    <row r="13383" spans="1:1">
      <c r="A13383" s="330"/>
    </row>
    <row r="13384" spans="1:1">
      <c r="A13384" s="330"/>
    </row>
    <row r="13385" spans="1:1">
      <c r="A13385" s="330"/>
    </row>
    <row r="13386" spans="1:1">
      <c r="A13386" s="330"/>
    </row>
    <row r="13387" spans="1:1">
      <c r="A13387" s="330"/>
    </row>
    <row r="13388" spans="1:1">
      <c r="A13388" s="330"/>
    </row>
    <row r="13389" spans="1:1">
      <c r="A13389" s="330"/>
    </row>
    <row r="13390" spans="1:1">
      <c r="A13390" s="330"/>
    </row>
    <row r="13391" spans="1:1">
      <c r="A13391" s="330"/>
    </row>
    <row r="13392" spans="1:1">
      <c r="A13392" s="330"/>
    </row>
    <row r="13393" spans="1:1">
      <c r="A13393" s="330"/>
    </row>
    <row r="13394" spans="1:1">
      <c r="A13394" s="330"/>
    </row>
    <row r="13395" spans="1:1">
      <c r="A13395" s="330"/>
    </row>
    <row r="13396" spans="1:1">
      <c r="A13396" s="330"/>
    </row>
    <row r="13397" spans="1:1">
      <c r="A13397" s="330"/>
    </row>
    <row r="13398" spans="1:1">
      <c r="A13398" s="330"/>
    </row>
    <row r="13399" spans="1:1">
      <c r="A13399" s="330"/>
    </row>
    <row r="13400" spans="1:1">
      <c r="A13400" s="330"/>
    </row>
    <row r="13401" spans="1:1">
      <c r="A13401" s="330"/>
    </row>
    <row r="13402" spans="1:1">
      <c r="A13402" s="330"/>
    </row>
    <row r="13403" spans="1:1">
      <c r="A13403" s="330"/>
    </row>
    <row r="13404" spans="1:1">
      <c r="A13404" s="330"/>
    </row>
    <row r="13405" spans="1:1">
      <c r="A13405" s="330"/>
    </row>
    <row r="13406" spans="1:1">
      <c r="A13406" s="330"/>
    </row>
    <row r="13407" spans="1:1">
      <c r="A13407" s="330"/>
    </row>
    <row r="13408" spans="1:1">
      <c r="A13408" s="330"/>
    </row>
    <row r="13409" spans="1:1">
      <c r="A13409" s="330"/>
    </row>
    <row r="13410" spans="1:1">
      <c r="A13410" s="330"/>
    </row>
    <row r="13411" spans="1:1">
      <c r="A13411" s="330"/>
    </row>
    <row r="13412" spans="1:1">
      <c r="A13412" s="330"/>
    </row>
    <row r="13413" spans="1:1">
      <c r="A13413" s="330"/>
    </row>
    <row r="13414" spans="1:1">
      <c r="A13414" s="330"/>
    </row>
    <row r="13415" spans="1:1">
      <c r="A13415" s="330"/>
    </row>
    <row r="13416" spans="1:1">
      <c r="A13416" s="330"/>
    </row>
    <row r="13417" spans="1:1">
      <c r="A13417" s="330"/>
    </row>
    <row r="13418" spans="1:1">
      <c r="A13418" s="330"/>
    </row>
    <row r="13419" spans="1:1">
      <c r="A13419" s="330"/>
    </row>
    <row r="13420" spans="1:1">
      <c r="A13420" s="330"/>
    </row>
    <row r="13421" spans="1:1">
      <c r="A13421" s="330"/>
    </row>
    <row r="13422" spans="1:1">
      <c r="A13422" s="330"/>
    </row>
    <row r="13423" spans="1:1">
      <c r="A13423" s="330"/>
    </row>
    <row r="13424" spans="1:1">
      <c r="A13424" s="330"/>
    </row>
    <row r="13425" spans="1:1">
      <c r="A13425" s="330"/>
    </row>
    <row r="13426" spans="1:1">
      <c r="A13426" s="330"/>
    </row>
    <row r="13427" spans="1:1">
      <c r="A13427" s="330"/>
    </row>
    <row r="13428" spans="1:1">
      <c r="A13428" s="330"/>
    </row>
    <row r="13429" spans="1:1">
      <c r="A13429" s="330"/>
    </row>
    <row r="13430" spans="1:1">
      <c r="A13430" s="330"/>
    </row>
    <row r="13431" spans="1:1">
      <c r="A13431" s="330"/>
    </row>
    <row r="13432" spans="1:1">
      <c r="A13432" s="330"/>
    </row>
    <row r="13433" spans="1:1">
      <c r="A13433" s="330"/>
    </row>
    <row r="13434" spans="1:1">
      <c r="A13434" s="330"/>
    </row>
    <row r="13435" spans="1:1">
      <c r="A13435" s="330"/>
    </row>
    <row r="13436" spans="1:1">
      <c r="A13436" s="330"/>
    </row>
    <row r="13437" spans="1:1">
      <c r="A13437" s="330"/>
    </row>
    <row r="13438" spans="1:1">
      <c r="A13438" s="330"/>
    </row>
    <row r="13439" spans="1:1">
      <c r="A13439" s="330"/>
    </row>
    <row r="13440" spans="1:1">
      <c r="A13440" s="330"/>
    </row>
    <row r="13441" spans="1:1">
      <c r="A13441" s="330"/>
    </row>
    <row r="13442" spans="1:1">
      <c r="A13442" s="330"/>
    </row>
    <row r="13443" spans="1:1">
      <c r="A13443" s="330"/>
    </row>
    <row r="13444" spans="1:1">
      <c r="A13444" s="330"/>
    </row>
    <row r="13445" spans="1:1">
      <c r="A13445" s="330"/>
    </row>
    <row r="13446" spans="1:1">
      <c r="A13446" s="330"/>
    </row>
    <row r="13447" spans="1:1">
      <c r="A13447" s="330"/>
    </row>
    <row r="13448" spans="1:1">
      <c r="A13448" s="330"/>
    </row>
    <row r="13449" spans="1:1">
      <c r="A13449" s="330"/>
    </row>
    <row r="13450" spans="1:1">
      <c r="A13450" s="330"/>
    </row>
    <row r="13451" spans="1:1">
      <c r="A13451" s="330"/>
    </row>
    <row r="13452" spans="1:1">
      <c r="A13452" s="330"/>
    </row>
    <row r="13453" spans="1:1">
      <c r="A13453" s="330"/>
    </row>
    <row r="13454" spans="1:1">
      <c r="A13454" s="330"/>
    </row>
    <row r="13455" spans="1:1">
      <c r="A13455" s="330"/>
    </row>
    <row r="13456" spans="1:1">
      <c r="A13456" s="330"/>
    </row>
    <row r="13457" spans="1:1">
      <c r="A13457" s="330"/>
    </row>
    <row r="13458" spans="1:1">
      <c r="A13458" s="330"/>
    </row>
    <row r="13459" spans="1:1">
      <c r="A13459" s="330"/>
    </row>
    <row r="13460" spans="1:1">
      <c r="A13460" s="330"/>
    </row>
    <row r="13461" spans="1:1">
      <c r="A13461" s="330"/>
    </row>
    <row r="13462" spans="1:1">
      <c r="A13462" s="330"/>
    </row>
    <row r="13463" spans="1:1">
      <c r="A13463" s="330"/>
    </row>
    <row r="13464" spans="1:1">
      <c r="A13464" s="330"/>
    </row>
    <row r="13465" spans="1:1">
      <c r="A13465" s="330"/>
    </row>
    <row r="13466" spans="1:1">
      <c r="A13466" s="330"/>
    </row>
    <row r="13467" spans="1:1">
      <c r="A13467" s="330"/>
    </row>
    <row r="13468" spans="1:1">
      <c r="A13468" s="330"/>
    </row>
    <row r="13469" spans="1:1">
      <c r="A13469" s="330"/>
    </row>
    <row r="13470" spans="1:1">
      <c r="A13470" s="330"/>
    </row>
    <row r="13471" spans="1:1">
      <c r="A13471" s="330"/>
    </row>
    <row r="13472" spans="1:1">
      <c r="A13472" s="330"/>
    </row>
    <row r="13473" spans="1:1">
      <c r="A13473" s="330"/>
    </row>
    <row r="13474" spans="1:1">
      <c r="A13474" s="330"/>
    </row>
    <row r="13475" spans="1:1">
      <c r="A13475" s="330"/>
    </row>
    <row r="13476" spans="1:1">
      <c r="A13476" s="330"/>
    </row>
    <row r="13477" spans="1:1">
      <c r="A13477" s="330"/>
    </row>
    <row r="13478" spans="1:1">
      <c r="A13478" s="330"/>
    </row>
    <row r="13479" spans="1:1">
      <c r="A13479" s="330"/>
    </row>
    <row r="13480" spans="1:1">
      <c r="A13480" s="330"/>
    </row>
    <row r="13481" spans="1:1">
      <c r="A13481" s="330"/>
    </row>
    <row r="13482" spans="1:1">
      <c r="A13482" s="330"/>
    </row>
    <row r="13483" spans="1:1">
      <c r="A13483" s="330"/>
    </row>
    <row r="13484" spans="1:1">
      <c r="A13484" s="330"/>
    </row>
    <row r="13485" spans="1:1">
      <c r="A13485" s="330"/>
    </row>
    <row r="13486" spans="1:1">
      <c r="A13486" s="330"/>
    </row>
    <row r="13487" spans="1:1">
      <c r="A13487" s="330"/>
    </row>
    <row r="13488" spans="1:1">
      <c r="A13488" s="330"/>
    </row>
    <row r="13489" spans="1:1">
      <c r="A13489" s="330"/>
    </row>
    <row r="13490" spans="1:1">
      <c r="A13490" s="330"/>
    </row>
    <row r="13491" spans="1:1">
      <c r="A13491" s="330"/>
    </row>
    <row r="13492" spans="1:1">
      <c r="A13492" s="330"/>
    </row>
    <row r="13493" spans="1:1">
      <c r="A13493" s="330"/>
    </row>
    <row r="13494" spans="1:1">
      <c r="A13494" s="330"/>
    </row>
    <row r="13495" spans="1:1">
      <c r="A13495" s="330"/>
    </row>
    <row r="13496" spans="1:1">
      <c r="A13496" s="330"/>
    </row>
    <row r="13497" spans="1:1">
      <c r="A13497" s="330"/>
    </row>
    <row r="13498" spans="1:1">
      <c r="A13498" s="330"/>
    </row>
    <row r="13499" spans="1:1">
      <c r="A13499" s="330"/>
    </row>
    <row r="13500" spans="1:1">
      <c r="A13500" s="330"/>
    </row>
    <row r="13501" spans="1:1">
      <c r="A13501" s="330"/>
    </row>
    <row r="13502" spans="1:1">
      <c r="A13502" s="330"/>
    </row>
    <row r="13503" spans="1:1">
      <c r="A13503" s="330"/>
    </row>
    <row r="13504" spans="1:1">
      <c r="A13504" s="330"/>
    </row>
    <row r="13505" spans="1:1">
      <c r="A13505" s="330"/>
    </row>
    <row r="13506" spans="1:1">
      <c r="A13506" s="330"/>
    </row>
    <row r="13507" spans="1:1">
      <c r="A13507" s="330"/>
    </row>
    <row r="13508" spans="1:1">
      <c r="A13508" s="330"/>
    </row>
    <row r="13509" spans="1:1">
      <c r="A13509" s="330"/>
    </row>
    <row r="13510" spans="1:1">
      <c r="A13510" s="330"/>
    </row>
    <row r="13511" spans="1:1">
      <c r="A13511" s="330"/>
    </row>
    <row r="13512" spans="1:1">
      <c r="A13512" s="330"/>
    </row>
    <row r="13513" spans="1:1">
      <c r="A13513" s="330"/>
    </row>
    <row r="13514" spans="1:1">
      <c r="A13514" s="330"/>
    </row>
    <row r="13515" spans="1:1">
      <c r="A13515" s="330"/>
    </row>
    <row r="13516" spans="1:1">
      <c r="A13516" s="330"/>
    </row>
    <row r="13517" spans="1:1">
      <c r="A13517" s="330"/>
    </row>
    <row r="13518" spans="1:1">
      <c r="A13518" s="330"/>
    </row>
    <row r="13519" spans="1:1">
      <c r="A13519" s="330"/>
    </row>
    <row r="13520" spans="1:1">
      <c r="A13520" s="330"/>
    </row>
    <row r="13521" spans="1:1">
      <c r="A13521" s="330"/>
    </row>
    <row r="13522" spans="1:1">
      <c r="A13522" s="330"/>
    </row>
    <row r="13523" spans="1:1">
      <c r="A13523" s="330"/>
    </row>
    <row r="13524" spans="1:1">
      <c r="A13524" s="330"/>
    </row>
    <row r="13525" spans="1:1">
      <c r="A13525" s="330"/>
    </row>
    <row r="13526" spans="1:1">
      <c r="A13526" s="330"/>
    </row>
    <row r="13527" spans="1:1">
      <c r="A13527" s="330"/>
    </row>
    <row r="13528" spans="1:1">
      <c r="A13528" s="330"/>
    </row>
    <row r="13529" spans="1:1">
      <c r="A13529" s="330"/>
    </row>
    <row r="13530" spans="1:1">
      <c r="A13530" s="330"/>
    </row>
    <row r="13531" spans="1:1">
      <c r="A13531" s="330"/>
    </row>
    <row r="13532" spans="1:1">
      <c r="A13532" s="330"/>
    </row>
    <row r="13533" spans="1:1">
      <c r="A13533" s="330"/>
    </row>
    <row r="13534" spans="1:1">
      <c r="A13534" s="330"/>
    </row>
    <row r="13535" spans="1:1">
      <c r="A13535" s="330"/>
    </row>
    <row r="13536" spans="1:1">
      <c r="A13536" s="330"/>
    </row>
    <row r="13537" spans="1:1">
      <c r="A13537" s="330"/>
    </row>
    <row r="13538" spans="1:1">
      <c r="A13538" s="330"/>
    </row>
    <row r="13539" spans="1:1">
      <c r="A13539" s="330"/>
    </row>
    <row r="13540" spans="1:1">
      <c r="A13540" s="330"/>
    </row>
    <row r="13541" spans="1:1">
      <c r="A13541" s="330"/>
    </row>
    <row r="13542" spans="1:1">
      <c r="A13542" s="330"/>
    </row>
    <row r="13543" spans="1:1">
      <c r="A13543" s="330"/>
    </row>
    <row r="13544" spans="1:1">
      <c r="A13544" s="330"/>
    </row>
    <row r="13545" spans="1:1">
      <c r="A13545" s="330"/>
    </row>
    <row r="13546" spans="1:1">
      <c r="A13546" s="330"/>
    </row>
    <row r="13547" spans="1:1">
      <c r="A13547" s="330"/>
    </row>
    <row r="13548" spans="1:1">
      <c r="A13548" s="330"/>
    </row>
    <row r="13549" spans="1:1">
      <c r="A13549" s="330"/>
    </row>
    <row r="13550" spans="1:1">
      <c r="A13550" s="330"/>
    </row>
    <row r="13551" spans="1:1">
      <c r="A13551" s="330"/>
    </row>
    <row r="13552" spans="1:1">
      <c r="A13552" s="330"/>
    </row>
    <row r="13553" spans="1:1">
      <c r="A13553" s="330"/>
    </row>
    <row r="13554" spans="1:1">
      <c r="A13554" s="330"/>
    </row>
    <row r="13555" spans="1:1">
      <c r="A13555" s="330"/>
    </row>
    <row r="13556" spans="1:1">
      <c r="A13556" s="330"/>
    </row>
    <row r="13557" spans="1:1">
      <c r="A13557" s="330"/>
    </row>
    <row r="13558" spans="1:1">
      <c r="A13558" s="330"/>
    </row>
    <row r="13559" spans="1:1">
      <c r="A13559" s="330"/>
    </row>
    <row r="13560" spans="1:1">
      <c r="A13560" s="330"/>
    </row>
    <row r="13561" spans="1:1">
      <c r="A13561" s="330"/>
    </row>
    <row r="13562" spans="1:1">
      <c r="A13562" s="330"/>
    </row>
    <row r="13563" spans="1:1">
      <c r="A13563" s="330"/>
    </row>
    <row r="13564" spans="1:1">
      <c r="A13564" s="330"/>
    </row>
    <row r="13565" spans="1:1">
      <c r="A13565" s="330"/>
    </row>
    <row r="13566" spans="1:1">
      <c r="A13566" s="330"/>
    </row>
    <row r="13567" spans="1:1">
      <c r="A13567" s="330"/>
    </row>
    <row r="13568" spans="1:1">
      <c r="A13568" s="330"/>
    </row>
    <row r="13569" spans="1:1">
      <c r="A13569" s="330"/>
    </row>
    <row r="13570" spans="1:1">
      <c r="A13570" s="330"/>
    </row>
    <row r="13571" spans="1:1">
      <c r="A13571" s="330"/>
    </row>
    <row r="13572" spans="1:1">
      <c r="A13572" s="330"/>
    </row>
    <row r="13573" spans="1:1">
      <c r="A13573" s="330"/>
    </row>
    <row r="13574" spans="1:1">
      <c r="A13574" s="330"/>
    </row>
    <row r="13575" spans="1:1">
      <c r="A13575" s="330"/>
    </row>
    <row r="13576" spans="1:1">
      <c r="A13576" s="330"/>
    </row>
    <row r="13577" spans="1:1">
      <c r="A13577" s="330"/>
    </row>
    <row r="13578" spans="1:1">
      <c r="A13578" s="330"/>
    </row>
    <row r="13579" spans="1:1">
      <c r="A13579" s="330"/>
    </row>
    <row r="13580" spans="1:1">
      <c r="A13580" s="330"/>
    </row>
    <row r="13581" spans="1:1">
      <c r="A13581" s="330"/>
    </row>
    <row r="13582" spans="1:1">
      <c r="A13582" s="330"/>
    </row>
    <row r="13583" spans="1:1">
      <c r="A13583" s="330"/>
    </row>
    <row r="13584" spans="1:1">
      <c r="A13584" s="330"/>
    </row>
    <row r="13585" spans="1:1">
      <c r="A13585" s="330"/>
    </row>
    <row r="13586" spans="1:1">
      <c r="A13586" s="330"/>
    </row>
    <row r="13587" spans="1:1">
      <c r="A13587" s="330"/>
    </row>
    <row r="13588" spans="1:1">
      <c r="A13588" s="330"/>
    </row>
    <row r="13589" spans="1:1">
      <c r="A13589" s="330"/>
    </row>
    <row r="13590" spans="1:1">
      <c r="A13590" s="330"/>
    </row>
    <row r="13591" spans="1:1">
      <c r="A13591" s="330"/>
    </row>
    <row r="13592" spans="1:1">
      <c r="A13592" s="330"/>
    </row>
    <row r="13593" spans="1:1">
      <c r="A13593" s="330"/>
    </row>
    <row r="13594" spans="1:1">
      <c r="A13594" s="330"/>
    </row>
    <row r="13595" spans="1:1">
      <c r="A13595" s="330"/>
    </row>
    <row r="13596" spans="1:1">
      <c r="A13596" s="330"/>
    </row>
    <row r="13597" spans="1:1">
      <c r="A13597" s="330"/>
    </row>
    <row r="13598" spans="1:1">
      <c r="A13598" s="330"/>
    </row>
    <row r="13599" spans="1:1">
      <c r="A13599" s="330"/>
    </row>
    <row r="13600" spans="1:1">
      <c r="A13600" s="330"/>
    </row>
    <row r="13601" spans="1:1">
      <c r="A13601" s="330"/>
    </row>
    <row r="13602" spans="1:1">
      <c r="A13602" s="330"/>
    </row>
    <row r="13603" spans="1:1">
      <c r="A13603" s="330"/>
    </row>
    <row r="13604" spans="1:1">
      <c r="A13604" s="330"/>
    </row>
    <row r="13605" spans="1:1">
      <c r="A13605" s="330"/>
    </row>
    <row r="13606" spans="1:1">
      <c r="A13606" s="330"/>
    </row>
    <row r="13607" spans="1:1">
      <c r="A13607" s="330"/>
    </row>
    <row r="13608" spans="1:1">
      <c r="A13608" s="330"/>
    </row>
    <row r="13609" spans="1:1">
      <c r="A13609" s="330"/>
    </row>
    <row r="13610" spans="1:1">
      <c r="A13610" s="330"/>
    </row>
    <row r="13611" spans="1:1">
      <c r="A13611" s="330"/>
    </row>
    <row r="13612" spans="1:1">
      <c r="A13612" s="330"/>
    </row>
    <row r="13613" spans="1:1">
      <c r="A13613" s="330"/>
    </row>
    <row r="13614" spans="1:1">
      <c r="A13614" s="330"/>
    </row>
    <row r="13615" spans="1:1">
      <c r="A13615" s="330"/>
    </row>
    <row r="13616" spans="1:1">
      <c r="A13616" s="330"/>
    </row>
    <row r="13617" spans="1:1">
      <c r="A13617" s="330"/>
    </row>
    <row r="13618" spans="1:1">
      <c r="A13618" s="330"/>
    </row>
    <row r="13619" spans="1:1">
      <c r="A13619" s="330"/>
    </row>
    <row r="13620" spans="1:1">
      <c r="A13620" s="330"/>
    </row>
    <row r="13621" spans="1:1">
      <c r="A13621" s="330"/>
    </row>
    <row r="13622" spans="1:1">
      <c r="A13622" s="330"/>
    </row>
    <row r="13623" spans="1:1">
      <c r="A13623" s="330"/>
    </row>
    <row r="13624" spans="1:1">
      <c r="A13624" s="330"/>
    </row>
    <row r="13625" spans="1:1">
      <c r="A13625" s="330"/>
    </row>
    <row r="13626" spans="1:1">
      <c r="A13626" s="330"/>
    </row>
    <row r="13627" spans="1:1">
      <c r="A13627" s="330"/>
    </row>
    <row r="13628" spans="1:1">
      <c r="A13628" s="330"/>
    </row>
    <row r="13629" spans="1:1">
      <c r="A13629" s="330"/>
    </row>
    <row r="13630" spans="1:1">
      <c r="A13630" s="330"/>
    </row>
    <row r="13631" spans="1:1">
      <c r="A13631" s="330"/>
    </row>
    <row r="13632" spans="1:1">
      <c r="A13632" s="330"/>
    </row>
    <row r="13633" spans="1:1">
      <c r="A13633" s="330"/>
    </row>
    <row r="13634" spans="1:1">
      <c r="A13634" s="330"/>
    </row>
    <row r="13635" spans="1:1">
      <c r="A13635" s="330"/>
    </row>
    <row r="13636" spans="1:1">
      <c r="A13636" s="330"/>
    </row>
    <row r="13637" spans="1:1">
      <c r="A13637" s="330"/>
    </row>
    <row r="13638" spans="1:1">
      <c r="A13638" s="330"/>
    </row>
    <row r="13639" spans="1:1">
      <c r="A13639" s="330"/>
    </row>
    <row r="13640" spans="1:1">
      <c r="A13640" s="330"/>
    </row>
    <row r="13641" spans="1:1">
      <c r="A13641" s="330"/>
    </row>
    <row r="13642" spans="1:1">
      <c r="A13642" s="330"/>
    </row>
    <row r="13643" spans="1:1">
      <c r="A13643" s="330"/>
    </row>
    <row r="13644" spans="1:1">
      <c r="A13644" s="330"/>
    </row>
    <row r="13645" spans="1:1">
      <c r="A13645" s="330"/>
    </row>
    <row r="13646" spans="1:1">
      <c r="A13646" s="330"/>
    </row>
    <row r="13647" spans="1:1">
      <c r="A13647" s="330"/>
    </row>
    <row r="13648" spans="1:1">
      <c r="A13648" s="330"/>
    </row>
    <row r="13649" spans="1:1">
      <c r="A13649" s="330"/>
    </row>
    <row r="13650" spans="1:1">
      <c r="A13650" s="330"/>
    </row>
    <row r="13651" spans="1:1">
      <c r="A13651" s="330"/>
    </row>
    <row r="13652" spans="1:1">
      <c r="A13652" s="330"/>
    </row>
    <row r="13653" spans="1:1">
      <c r="A13653" s="330"/>
    </row>
    <row r="13654" spans="1:1">
      <c r="A13654" s="330"/>
    </row>
    <row r="13655" spans="1:1">
      <c r="A13655" s="330"/>
    </row>
    <row r="13656" spans="1:1">
      <c r="A13656" s="330"/>
    </row>
    <row r="13657" spans="1:1">
      <c r="A13657" s="330"/>
    </row>
    <row r="13658" spans="1:1">
      <c r="A13658" s="330"/>
    </row>
    <row r="13659" spans="1:1">
      <c r="A13659" s="330"/>
    </row>
    <row r="13660" spans="1:1">
      <c r="A13660" s="330"/>
    </row>
    <row r="13661" spans="1:1">
      <c r="A13661" s="330"/>
    </row>
    <row r="13662" spans="1:1">
      <c r="A13662" s="330"/>
    </row>
    <row r="13663" spans="1:1">
      <c r="A13663" s="330"/>
    </row>
    <row r="13664" spans="1:1">
      <c r="A13664" s="330"/>
    </row>
    <row r="13665" spans="1:1">
      <c r="A13665" s="330"/>
    </row>
    <row r="13666" spans="1:1">
      <c r="A13666" s="330"/>
    </row>
    <row r="13667" spans="1:1">
      <c r="A13667" s="330"/>
    </row>
    <row r="13668" spans="1:1">
      <c r="A13668" s="330"/>
    </row>
    <row r="13669" spans="1:1">
      <c r="A13669" s="330"/>
    </row>
    <row r="13670" spans="1:1">
      <c r="A13670" s="330"/>
    </row>
    <row r="13671" spans="1:1">
      <c r="A13671" s="330"/>
    </row>
    <row r="13672" spans="1:1">
      <c r="A13672" s="330"/>
    </row>
    <row r="13673" spans="1:1">
      <c r="A13673" s="330"/>
    </row>
    <row r="13674" spans="1:1">
      <c r="A13674" s="330"/>
    </row>
    <row r="13675" spans="1:1">
      <c r="A13675" s="330"/>
    </row>
    <row r="13676" spans="1:1">
      <c r="A13676" s="330"/>
    </row>
    <row r="13677" spans="1:1">
      <c r="A13677" s="330"/>
    </row>
    <row r="13678" spans="1:1">
      <c r="A13678" s="330"/>
    </row>
    <row r="13679" spans="1:1">
      <c r="A13679" s="330"/>
    </row>
    <row r="13680" spans="1:1">
      <c r="A13680" s="330"/>
    </row>
    <row r="13681" spans="1:1">
      <c r="A13681" s="330"/>
    </row>
    <row r="13682" spans="1:1">
      <c r="A13682" s="330"/>
    </row>
    <row r="13683" spans="1:1">
      <c r="A13683" s="330"/>
    </row>
    <row r="13684" spans="1:1">
      <c r="A13684" s="330"/>
    </row>
    <row r="13685" spans="1:1">
      <c r="A13685" s="330"/>
    </row>
    <row r="13686" spans="1:1">
      <c r="A13686" s="330"/>
    </row>
    <row r="13687" spans="1:1">
      <c r="A13687" s="330"/>
    </row>
    <row r="13688" spans="1:1">
      <c r="A13688" s="330"/>
    </row>
    <row r="13689" spans="1:1">
      <c r="A13689" s="330"/>
    </row>
    <row r="13690" spans="1:1">
      <c r="A13690" s="330"/>
    </row>
    <row r="13691" spans="1:1">
      <c r="A13691" s="330"/>
    </row>
    <row r="13692" spans="1:1">
      <c r="A13692" s="330"/>
    </row>
    <row r="13693" spans="1:1">
      <c r="A13693" s="330"/>
    </row>
    <row r="13694" spans="1:1">
      <c r="A13694" s="330"/>
    </row>
    <row r="13695" spans="1:1">
      <c r="A13695" s="330"/>
    </row>
    <row r="13696" spans="1:1">
      <c r="A13696" s="330"/>
    </row>
    <row r="13697" spans="1:1">
      <c r="A13697" s="330"/>
    </row>
    <row r="13698" spans="1:1">
      <c r="A13698" s="330"/>
    </row>
    <row r="13699" spans="1:1">
      <c r="A13699" s="330"/>
    </row>
    <row r="13700" spans="1:1">
      <c r="A13700" s="330"/>
    </row>
    <row r="13701" spans="1:1">
      <c r="A13701" s="330"/>
    </row>
    <row r="13702" spans="1:1">
      <c r="A13702" s="330"/>
    </row>
    <row r="13703" spans="1:1">
      <c r="A13703" s="330"/>
    </row>
    <row r="13704" spans="1:1">
      <c r="A13704" s="330"/>
    </row>
    <row r="13705" spans="1:1">
      <c r="A13705" s="330"/>
    </row>
    <row r="13706" spans="1:1">
      <c r="A13706" s="330"/>
    </row>
    <row r="13707" spans="1:1">
      <c r="A13707" s="330"/>
    </row>
    <row r="13708" spans="1:1">
      <c r="A13708" s="330"/>
    </row>
    <row r="13709" spans="1:1">
      <c r="A13709" s="330"/>
    </row>
    <row r="13710" spans="1:1">
      <c r="A13710" s="330"/>
    </row>
    <row r="13711" spans="1:1">
      <c r="A13711" s="330"/>
    </row>
    <row r="13712" spans="1:1">
      <c r="A13712" s="330"/>
    </row>
    <row r="13713" spans="1:1">
      <c r="A13713" s="330"/>
    </row>
    <row r="13714" spans="1:1">
      <c r="A13714" s="330"/>
    </row>
    <row r="13715" spans="1:1">
      <c r="A13715" s="330"/>
    </row>
    <row r="13716" spans="1:1">
      <c r="A13716" s="330"/>
    </row>
    <row r="13717" spans="1:1">
      <c r="A13717" s="330"/>
    </row>
    <row r="13718" spans="1:1">
      <c r="A13718" s="330"/>
    </row>
    <row r="13719" spans="1:1">
      <c r="A13719" s="330"/>
    </row>
    <row r="13720" spans="1:1">
      <c r="A13720" s="330"/>
    </row>
    <row r="13721" spans="1:1">
      <c r="A13721" s="330"/>
    </row>
    <row r="13722" spans="1:1">
      <c r="A13722" s="330"/>
    </row>
    <row r="13723" spans="1:1">
      <c r="A13723" s="330"/>
    </row>
    <row r="13724" spans="1:1">
      <c r="A13724" s="330"/>
    </row>
    <row r="13725" spans="1:1">
      <c r="A13725" s="330"/>
    </row>
    <row r="13726" spans="1:1">
      <c r="A13726" s="330"/>
    </row>
    <row r="13727" spans="1:1">
      <c r="A13727" s="330"/>
    </row>
    <row r="13728" spans="1:1">
      <c r="A13728" s="330"/>
    </row>
    <row r="13729" spans="1:1">
      <c r="A13729" s="330"/>
    </row>
    <row r="13730" spans="1:1">
      <c r="A13730" s="330"/>
    </row>
    <row r="13731" spans="1:1">
      <c r="A13731" s="330"/>
    </row>
    <row r="13732" spans="1:1">
      <c r="A13732" s="330"/>
    </row>
    <row r="13733" spans="1:1">
      <c r="A13733" s="330"/>
    </row>
    <row r="13734" spans="1:1">
      <c r="A13734" s="330"/>
    </row>
    <row r="13735" spans="1:1">
      <c r="A13735" s="330"/>
    </row>
    <row r="13736" spans="1:1">
      <c r="A13736" s="330"/>
    </row>
    <row r="13737" spans="1:1">
      <c r="A13737" s="330"/>
    </row>
    <row r="13738" spans="1:1">
      <c r="A13738" s="330"/>
    </row>
    <row r="13739" spans="1:1">
      <c r="A13739" s="330"/>
    </row>
    <row r="13740" spans="1:1">
      <c r="A13740" s="330"/>
    </row>
    <row r="13741" spans="1:1">
      <c r="A13741" s="330"/>
    </row>
    <row r="13742" spans="1:1">
      <c r="A13742" s="330"/>
    </row>
    <row r="13743" spans="1:1">
      <c r="A13743" s="330"/>
    </row>
    <row r="13744" spans="1:1">
      <c r="A13744" s="330"/>
    </row>
    <row r="13745" spans="1:1">
      <c r="A13745" s="330"/>
    </row>
    <row r="13746" spans="1:1">
      <c r="A13746" s="330"/>
    </row>
    <row r="13747" spans="1:1">
      <c r="A13747" s="330"/>
    </row>
    <row r="13748" spans="1:1">
      <c r="A13748" s="330"/>
    </row>
    <row r="13749" spans="1:1">
      <c r="A13749" s="330"/>
    </row>
    <row r="13750" spans="1:1">
      <c r="A13750" s="330"/>
    </row>
    <row r="13751" spans="1:1">
      <c r="A13751" s="330"/>
    </row>
    <row r="13752" spans="1:1">
      <c r="A13752" s="330"/>
    </row>
    <row r="13753" spans="1:1">
      <c r="A13753" s="330"/>
    </row>
    <row r="13754" spans="1:1">
      <c r="A13754" s="330"/>
    </row>
    <row r="13755" spans="1:1">
      <c r="A13755" s="330"/>
    </row>
    <row r="13756" spans="1:1">
      <c r="A13756" s="330"/>
    </row>
    <row r="13757" spans="1:1">
      <c r="A13757" s="330"/>
    </row>
    <row r="13758" spans="1:1">
      <c r="A13758" s="330"/>
    </row>
    <row r="13759" spans="1:1">
      <c r="A13759" s="330"/>
    </row>
    <row r="13760" spans="1:1">
      <c r="A13760" s="330"/>
    </row>
    <row r="13761" spans="1:1">
      <c r="A13761" s="330"/>
    </row>
    <row r="13762" spans="1:1">
      <c r="A13762" s="330"/>
    </row>
    <row r="13763" spans="1:1">
      <c r="A13763" s="330"/>
    </row>
    <row r="13764" spans="1:1">
      <c r="A13764" s="330"/>
    </row>
    <row r="13765" spans="1:1">
      <c r="A13765" s="330"/>
    </row>
    <row r="13766" spans="1:1">
      <c r="A13766" s="330"/>
    </row>
    <row r="13767" spans="1:1">
      <c r="A13767" s="330"/>
    </row>
    <row r="13768" spans="1:1">
      <c r="A13768" s="330"/>
    </row>
    <row r="13769" spans="1:1">
      <c r="A13769" s="330"/>
    </row>
    <row r="13770" spans="1:1">
      <c r="A13770" s="330"/>
    </row>
    <row r="13771" spans="1:1">
      <c r="A13771" s="330"/>
    </row>
    <row r="13772" spans="1:1">
      <c r="A13772" s="330"/>
    </row>
    <row r="13773" spans="1:1">
      <c r="A13773" s="330"/>
    </row>
    <row r="13774" spans="1:1">
      <c r="A13774" s="330"/>
    </row>
    <row r="13775" spans="1:1">
      <c r="A13775" s="330"/>
    </row>
    <row r="13776" spans="1:1">
      <c r="A13776" s="330"/>
    </row>
    <row r="13777" spans="1:1">
      <c r="A13777" s="330"/>
    </row>
    <row r="13778" spans="1:1">
      <c r="A13778" s="330"/>
    </row>
    <row r="13779" spans="1:1">
      <c r="A13779" s="330"/>
    </row>
    <row r="13780" spans="1:1">
      <c r="A13780" s="330"/>
    </row>
    <row r="13781" spans="1:1">
      <c r="A13781" s="330"/>
    </row>
    <row r="13782" spans="1:1">
      <c r="A13782" s="330"/>
    </row>
    <row r="13783" spans="1:1">
      <c r="A13783" s="330"/>
    </row>
    <row r="13784" spans="1:1">
      <c r="A13784" s="330"/>
    </row>
    <row r="13785" spans="1:1">
      <c r="A13785" s="330"/>
    </row>
    <row r="13786" spans="1:1">
      <c r="A13786" s="330"/>
    </row>
    <row r="13787" spans="1:1">
      <c r="A13787" s="330"/>
    </row>
    <row r="13788" spans="1:1">
      <c r="A13788" s="330"/>
    </row>
    <row r="13789" spans="1:1">
      <c r="A13789" s="330"/>
    </row>
    <row r="13790" spans="1:1">
      <c r="A13790" s="330"/>
    </row>
    <row r="13791" spans="1:1">
      <c r="A13791" s="330"/>
    </row>
    <row r="13792" spans="1:1">
      <c r="A13792" s="330"/>
    </row>
    <row r="13793" spans="1:1">
      <c r="A13793" s="330"/>
    </row>
    <row r="13794" spans="1:1">
      <c r="A13794" s="330"/>
    </row>
    <row r="13795" spans="1:1">
      <c r="A13795" s="330"/>
    </row>
    <row r="13796" spans="1:1">
      <c r="A13796" s="330"/>
    </row>
    <row r="13797" spans="1:1">
      <c r="A13797" s="330"/>
    </row>
    <row r="13798" spans="1:1">
      <c r="A13798" s="330"/>
    </row>
    <row r="13799" spans="1:1">
      <c r="A13799" s="330"/>
    </row>
    <row r="13800" spans="1:1">
      <c r="A13800" s="330"/>
    </row>
    <row r="13801" spans="1:1">
      <c r="A13801" s="330"/>
    </row>
    <row r="13802" spans="1:1">
      <c r="A13802" s="330"/>
    </row>
    <row r="13803" spans="1:1">
      <c r="A13803" s="330"/>
    </row>
    <row r="13804" spans="1:1">
      <c r="A13804" s="330"/>
    </row>
    <row r="13805" spans="1:1">
      <c r="A13805" s="330"/>
    </row>
    <row r="13806" spans="1:1">
      <c r="A13806" s="330"/>
    </row>
    <row r="13807" spans="1:1">
      <c r="A13807" s="330"/>
    </row>
    <row r="13808" spans="1:1">
      <c r="A13808" s="330"/>
    </row>
    <row r="13809" spans="1:1">
      <c r="A13809" s="330"/>
    </row>
    <row r="13810" spans="1:1">
      <c r="A13810" s="330"/>
    </row>
    <row r="13811" spans="1:1">
      <c r="A13811" s="330"/>
    </row>
    <row r="13812" spans="1:1">
      <c r="A13812" s="330"/>
    </row>
    <row r="13813" spans="1:1">
      <c r="A13813" s="330"/>
    </row>
    <row r="13814" spans="1:1">
      <c r="A13814" s="330"/>
    </row>
    <row r="13815" spans="1:1">
      <c r="A13815" s="330"/>
    </row>
    <row r="13816" spans="1:1">
      <c r="A13816" s="330"/>
    </row>
    <row r="13817" spans="1:1">
      <c r="A13817" s="330"/>
    </row>
    <row r="13818" spans="1:1">
      <c r="A13818" s="330"/>
    </row>
    <row r="13819" spans="1:1">
      <c r="A13819" s="330"/>
    </row>
    <row r="13820" spans="1:1">
      <c r="A13820" s="330"/>
    </row>
    <row r="13821" spans="1:1">
      <c r="A13821" s="330"/>
    </row>
    <row r="13822" spans="1:1">
      <c r="A13822" s="330"/>
    </row>
    <row r="13823" spans="1:1">
      <c r="A13823" s="330"/>
    </row>
    <row r="13824" spans="1:1">
      <c r="A13824" s="330"/>
    </row>
    <row r="13825" spans="1:1">
      <c r="A13825" s="330"/>
    </row>
    <row r="13826" spans="1:1">
      <c r="A13826" s="330"/>
    </row>
    <row r="13827" spans="1:1">
      <c r="A13827" s="330"/>
    </row>
    <row r="13828" spans="1:1">
      <c r="A13828" s="330"/>
    </row>
    <row r="13829" spans="1:1">
      <c r="A13829" s="330"/>
    </row>
    <row r="13830" spans="1:1">
      <c r="A13830" s="330"/>
    </row>
    <row r="13831" spans="1:1">
      <c r="A13831" s="330"/>
    </row>
    <row r="13832" spans="1:1">
      <c r="A13832" s="330"/>
    </row>
    <row r="13833" spans="1:1">
      <c r="A13833" s="330"/>
    </row>
    <row r="13834" spans="1:1">
      <c r="A13834" s="330"/>
    </row>
    <row r="13835" spans="1:1">
      <c r="A13835" s="330"/>
    </row>
    <row r="13836" spans="1:1">
      <c r="A13836" s="330"/>
    </row>
    <row r="13837" spans="1:1">
      <c r="A13837" s="330"/>
    </row>
    <row r="13838" spans="1:1">
      <c r="A13838" s="330"/>
    </row>
    <row r="13839" spans="1:1">
      <c r="A13839" s="330"/>
    </row>
    <row r="13840" spans="1:1">
      <c r="A13840" s="330"/>
    </row>
    <row r="13841" spans="1:1">
      <c r="A13841" s="330"/>
    </row>
    <row r="13842" spans="1:1">
      <c r="A13842" s="330"/>
    </row>
    <row r="13843" spans="1:1">
      <c r="A13843" s="330"/>
    </row>
    <row r="13844" spans="1:1">
      <c r="A13844" s="330"/>
    </row>
    <row r="13845" spans="1:1">
      <c r="A13845" s="330"/>
    </row>
    <row r="13846" spans="1:1">
      <c r="A13846" s="330"/>
    </row>
    <row r="13847" spans="1:1">
      <c r="A13847" s="330"/>
    </row>
    <row r="13848" spans="1:1">
      <c r="A13848" s="330"/>
    </row>
    <row r="13849" spans="1:1">
      <c r="A13849" s="330"/>
    </row>
    <row r="13850" spans="1:1">
      <c r="A13850" s="330"/>
    </row>
    <row r="13851" spans="1:1">
      <c r="A13851" s="330"/>
    </row>
    <row r="13852" spans="1:1">
      <c r="A13852" s="330"/>
    </row>
    <row r="13853" spans="1:1">
      <c r="A13853" s="330"/>
    </row>
    <row r="13854" spans="1:1">
      <c r="A13854" s="330"/>
    </row>
    <row r="13855" spans="1:1">
      <c r="A13855" s="330"/>
    </row>
    <row r="13856" spans="1:1">
      <c r="A13856" s="330"/>
    </row>
    <row r="13857" spans="1:1">
      <c r="A13857" s="330"/>
    </row>
    <row r="13858" spans="1:1">
      <c r="A13858" s="330"/>
    </row>
    <row r="13859" spans="1:1">
      <c r="A13859" s="330"/>
    </row>
    <row r="13860" spans="1:1">
      <c r="A13860" s="330"/>
    </row>
    <row r="13861" spans="1:1">
      <c r="A13861" s="330"/>
    </row>
    <row r="13862" spans="1:1">
      <c r="A13862" s="330"/>
    </row>
    <row r="13863" spans="1:1">
      <c r="A13863" s="330"/>
    </row>
    <row r="13864" spans="1:1">
      <c r="A13864" s="330"/>
    </row>
    <row r="13865" spans="1:1">
      <c r="A13865" s="330"/>
    </row>
    <row r="13866" spans="1:1">
      <c r="A13866" s="330"/>
    </row>
    <row r="13867" spans="1:1">
      <c r="A13867" s="330"/>
    </row>
    <row r="13868" spans="1:1">
      <c r="A13868" s="330"/>
    </row>
    <row r="13869" spans="1:1">
      <c r="A13869" s="330"/>
    </row>
    <row r="13870" spans="1:1">
      <c r="A13870" s="330"/>
    </row>
    <row r="13871" spans="1:1">
      <c r="A13871" s="330"/>
    </row>
    <row r="13872" spans="1:1">
      <c r="A13872" s="330"/>
    </row>
    <row r="13873" spans="1:1">
      <c r="A13873" s="330"/>
    </row>
    <row r="13874" spans="1:1">
      <c r="A13874" s="330"/>
    </row>
    <row r="13875" spans="1:1">
      <c r="A13875" s="330"/>
    </row>
    <row r="13876" spans="1:1">
      <c r="A13876" s="330"/>
    </row>
    <row r="13877" spans="1:1">
      <c r="A13877" s="330"/>
    </row>
    <row r="13878" spans="1:1">
      <c r="A13878" s="330"/>
    </row>
    <row r="13879" spans="1:1">
      <c r="A13879" s="330"/>
    </row>
    <row r="13880" spans="1:1">
      <c r="A13880" s="330"/>
    </row>
    <row r="13881" spans="1:1">
      <c r="A13881" s="330"/>
    </row>
    <row r="13882" spans="1:1">
      <c r="A13882" s="330"/>
    </row>
    <row r="13883" spans="1:1">
      <c r="A13883" s="330"/>
    </row>
    <row r="13884" spans="1:1">
      <c r="A13884" s="330"/>
    </row>
    <row r="13885" spans="1:1">
      <c r="A13885" s="330"/>
    </row>
    <row r="13886" spans="1:1">
      <c r="A13886" s="330"/>
    </row>
    <row r="13887" spans="1:1">
      <c r="A13887" s="330"/>
    </row>
    <row r="13888" spans="1:1">
      <c r="A13888" s="330"/>
    </row>
    <row r="13889" spans="1:1">
      <c r="A13889" s="330"/>
    </row>
    <row r="13890" spans="1:1">
      <c r="A13890" s="330"/>
    </row>
    <row r="13891" spans="1:1">
      <c r="A13891" s="330"/>
    </row>
    <row r="13892" spans="1:1">
      <c r="A13892" s="330"/>
    </row>
    <row r="13893" spans="1:1">
      <c r="A13893" s="330"/>
    </row>
    <row r="13894" spans="1:1">
      <c r="A13894" s="330"/>
    </row>
    <row r="13895" spans="1:1">
      <c r="A13895" s="330"/>
    </row>
    <row r="13896" spans="1:1">
      <c r="A13896" s="330"/>
    </row>
    <row r="13897" spans="1:1">
      <c r="A13897" s="330"/>
    </row>
    <row r="13898" spans="1:1">
      <c r="A13898" s="330"/>
    </row>
    <row r="13899" spans="1:1">
      <c r="A13899" s="330"/>
    </row>
    <row r="13900" spans="1:1">
      <c r="A13900" s="330"/>
    </row>
    <row r="13901" spans="1:1">
      <c r="A13901" s="330"/>
    </row>
    <row r="13902" spans="1:1">
      <c r="A13902" s="330"/>
    </row>
    <row r="13903" spans="1:1">
      <c r="A13903" s="330"/>
    </row>
    <row r="13904" spans="1:1">
      <c r="A13904" s="330"/>
    </row>
    <row r="13905" spans="1:1">
      <c r="A13905" s="330"/>
    </row>
    <row r="13906" spans="1:1">
      <c r="A13906" s="330"/>
    </row>
    <row r="13907" spans="1:1">
      <c r="A13907" s="330"/>
    </row>
    <row r="13908" spans="1:1">
      <c r="A13908" s="330"/>
    </row>
    <row r="13909" spans="1:1">
      <c r="A13909" s="330"/>
    </row>
    <row r="13910" spans="1:1">
      <c r="A13910" s="330"/>
    </row>
    <row r="13911" spans="1:1">
      <c r="A13911" s="330"/>
    </row>
    <row r="13912" spans="1:1">
      <c r="A13912" s="330"/>
    </row>
    <row r="13913" spans="1:1">
      <c r="A13913" s="330"/>
    </row>
    <row r="13914" spans="1:1">
      <c r="A13914" s="330"/>
    </row>
    <row r="13915" spans="1:1">
      <c r="A13915" s="330"/>
    </row>
    <row r="13916" spans="1:1">
      <c r="A13916" s="330"/>
    </row>
    <row r="13917" spans="1:1">
      <c r="A13917" s="330"/>
    </row>
    <row r="13918" spans="1:1">
      <c r="A13918" s="330"/>
    </row>
    <row r="13919" spans="1:1">
      <c r="A13919" s="330"/>
    </row>
    <row r="13920" spans="1:1">
      <c r="A13920" s="330"/>
    </row>
    <row r="13921" spans="1:1">
      <c r="A13921" s="330"/>
    </row>
    <row r="13922" spans="1:1">
      <c r="A13922" s="330"/>
    </row>
    <row r="13923" spans="1:1">
      <c r="A13923" s="330"/>
    </row>
    <row r="13924" spans="1:1">
      <c r="A13924" s="330"/>
    </row>
    <row r="13925" spans="1:1">
      <c r="A13925" s="330"/>
    </row>
    <row r="13926" spans="1:1">
      <c r="A13926" s="330"/>
    </row>
    <row r="13927" spans="1:1">
      <c r="A13927" s="330"/>
    </row>
    <row r="13928" spans="1:1">
      <c r="A13928" s="330"/>
    </row>
    <row r="13929" spans="1:1">
      <c r="A13929" s="330"/>
    </row>
    <row r="13930" spans="1:1">
      <c r="A13930" s="330"/>
    </row>
    <row r="13931" spans="1:1">
      <c r="A13931" s="330"/>
    </row>
    <row r="13932" spans="1:1">
      <c r="A13932" s="330"/>
    </row>
    <row r="13933" spans="1:1">
      <c r="A13933" s="330"/>
    </row>
    <row r="13934" spans="1:1">
      <c r="A13934" s="330"/>
    </row>
    <row r="13935" spans="1:1">
      <c r="A13935" s="330"/>
    </row>
    <row r="13936" spans="1:1">
      <c r="A13936" s="330"/>
    </row>
    <row r="13937" spans="1:1">
      <c r="A13937" s="330"/>
    </row>
    <row r="13938" spans="1:1">
      <c r="A13938" s="330"/>
    </row>
    <row r="13939" spans="1:1">
      <c r="A13939" s="330"/>
    </row>
    <row r="13940" spans="1:1">
      <c r="A13940" s="330"/>
    </row>
    <row r="13941" spans="1:1">
      <c r="A13941" s="330"/>
    </row>
    <row r="13942" spans="1:1">
      <c r="A13942" s="330"/>
    </row>
    <row r="13943" spans="1:1">
      <c r="A13943" s="330"/>
    </row>
    <row r="13944" spans="1:1">
      <c r="A13944" s="330"/>
    </row>
    <row r="13945" spans="1:1">
      <c r="A13945" s="330"/>
    </row>
    <row r="13946" spans="1:1">
      <c r="A13946" s="330"/>
    </row>
    <row r="13947" spans="1:1">
      <c r="A13947" s="330"/>
    </row>
    <row r="13948" spans="1:1">
      <c r="A13948" s="330"/>
    </row>
    <row r="13949" spans="1:1">
      <c r="A13949" s="330"/>
    </row>
    <row r="13950" spans="1:1">
      <c r="A13950" s="330"/>
    </row>
    <row r="13951" spans="1:1">
      <c r="A13951" s="330"/>
    </row>
    <row r="13952" spans="1:1">
      <c r="A13952" s="330"/>
    </row>
    <row r="13953" spans="1:1">
      <c r="A13953" s="330"/>
    </row>
    <row r="13954" spans="1:1">
      <c r="A13954" s="330"/>
    </row>
    <row r="13955" spans="1:1">
      <c r="A13955" s="330"/>
    </row>
    <row r="13956" spans="1:1">
      <c r="A13956" s="330"/>
    </row>
    <row r="13957" spans="1:1">
      <c r="A13957" s="330"/>
    </row>
    <row r="13958" spans="1:1">
      <c r="A13958" s="330"/>
    </row>
    <row r="13959" spans="1:1">
      <c r="A13959" s="330"/>
    </row>
    <row r="13960" spans="1:1">
      <c r="A13960" s="330"/>
    </row>
    <row r="13961" spans="1:1">
      <c r="A13961" s="330"/>
    </row>
    <row r="13962" spans="1:1">
      <c r="A13962" s="330"/>
    </row>
    <row r="13963" spans="1:1">
      <c r="A13963" s="330"/>
    </row>
    <row r="13964" spans="1:1">
      <c r="A13964" s="330"/>
    </row>
    <row r="13965" spans="1:1">
      <c r="A13965" s="330"/>
    </row>
    <row r="13966" spans="1:1">
      <c r="A13966" s="330"/>
    </row>
    <row r="13967" spans="1:1">
      <c r="A13967" s="330"/>
    </row>
    <row r="13968" spans="1:1">
      <c r="A13968" s="330"/>
    </row>
    <row r="13969" spans="1:1">
      <c r="A13969" s="330"/>
    </row>
    <row r="13970" spans="1:1">
      <c r="A13970" s="330"/>
    </row>
    <row r="13971" spans="1:1">
      <c r="A13971" s="330"/>
    </row>
    <row r="13972" spans="1:1">
      <c r="A13972" s="330"/>
    </row>
    <row r="13973" spans="1:1">
      <c r="A13973" s="330"/>
    </row>
    <row r="13974" spans="1:1">
      <c r="A13974" s="330"/>
    </row>
    <row r="13975" spans="1:1">
      <c r="A13975" s="330"/>
    </row>
    <row r="13976" spans="1:1">
      <c r="A13976" s="330"/>
    </row>
    <row r="13977" spans="1:1">
      <c r="A13977" s="330"/>
    </row>
    <row r="13978" spans="1:1">
      <c r="A13978" s="330"/>
    </row>
    <row r="13979" spans="1:1">
      <c r="A13979" s="330"/>
    </row>
    <row r="13980" spans="1:1">
      <c r="A13980" s="330"/>
    </row>
    <row r="13981" spans="1:1">
      <c r="A13981" s="330"/>
    </row>
    <row r="13982" spans="1:1">
      <c r="A13982" s="330"/>
    </row>
    <row r="13983" spans="1:1">
      <c r="A13983" s="330"/>
    </row>
    <row r="13984" spans="1:1">
      <c r="A13984" s="330"/>
    </row>
    <row r="13985" spans="1:1">
      <c r="A13985" s="330"/>
    </row>
    <row r="13986" spans="1:1">
      <c r="A13986" s="330"/>
    </row>
    <row r="13987" spans="1:1">
      <c r="A13987" s="330"/>
    </row>
    <row r="13988" spans="1:1">
      <c r="A13988" s="330"/>
    </row>
    <row r="13989" spans="1:1">
      <c r="A13989" s="330"/>
    </row>
    <row r="13990" spans="1:1">
      <c r="A13990" s="330"/>
    </row>
    <row r="13991" spans="1:1">
      <c r="A13991" s="330"/>
    </row>
    <row r="13992" spans="1:1">
      <c r="A13992" s="330"/>
    </row>
    <row r="13993" spans="1:1">
      <c r="A13993" s="330"/>
    </row>
    <row r="13994" spans="1:1">
      <c r="A13994" s="330"/>
    </row>
    <row r="13995" spans="1:1">
      <c r="A13995" s="330"/>
    </row>
    <row r="13996" spans="1:1">
      <c r="A13996" s="330"/>
    </row>
    <row r="13997" spans="1:1">
      <c r="A13997" s="330"/>
    </row>
    <row r="13998" spans="1:1">
      <c r="A13998" s="330"/>
    </row>
    <row r="13999" spans="1:1">
      <c r="A13999" s="330"/>
    </row>
    <row r="14000" spans="1:1">
      <c r="A14000" s="330"/>
    </row>
    <row r="14001" spans="1:1">
      <c r="A14001" s="330"/>
    </row>
    <row r="14002" spans="1:1">
      <c r="A14002" s="330"/>
    </row>
    <row r="14003" spans="1:1">
      <c r="A14003" s="330"/>
    </row>
    <row r="14004" spans="1:1">
      <c r="A14004" s="330"/>
    </row>
    <row r="14005" spans="1:1">
      <c r="A14005" s="330"/>
    </row>
    <row r="14006" spans="1:1">
      <c r="A14006" s="330"/>
    </row>
    <row r="14007" spans="1:1">
      <c r="A14007" s="330"/>
    </row>
    <row r="14008" spans="1:1">
      <c r="A14008" s="330"/>
    </row>
    <row r="14009" spans="1:1">
      <c r="A14009" s="330"/>
    </row>
    <row r="14010" spans="1:1">
      <c r="A14010" s="330"/>
    </row>
    <row r="14011" spans="1:1">
      <c r="A14011" s="330"/>
    </row>
    <row r="14012" spans="1:1">
      <c r="A14012" s="330"/>
    </row>
    <row r="14013" spans="1:1">
      <c r="A14013" s="330"/>
    </row>
    <row r="14014" spans="1:1">
      <c r="A14014" s="330"/>
    </row>
    <row r="14015" spans="1:1">
      <c r="A14015" s="330"/>
    </row>
    <row r="14016" spans="1:1">
      <c r="A14016" s="330"/>
    </row>
    <row r="14017" spans="1:1">
      <c r="A14017" s="330"/>
    </row>
    <row r="14018" spans="1:1">
      <c r="A14018" s="330"/>
    </row>
    <row r="14019" spans="1:1">
      <c r="A14019" s="330"/>
    </row>
    <row r="14020" spans="1:1">
      <c r="A14020" s="330"/>
    </row>
    <row r="14021" spans="1:1">
      <c r="A14021" s="330"/>
    </row>
    <row r="14022" spans="1:1">
      <c r="A14022" s="330"/>
    </row>
    <row r="14023" spans="1:1">
      <c r="A14023" s="330"/>
    </row>
    <row r="14024" spans="1:1">
      <c r="A14024" s="330"/>
    </row>
    <row r="14025" spans="1:1">
      <c r="A14025" s="330"/>
    </row>
    <row r="14026" spans="1:1">
      <c r="A14026" s="330"/>
    </row>
    <row r="14027" spans="1:1">
      <c r="A14027" s="330"/>
    </row>
    <row r="14028" spans="1:1">
      <c r="A14028" s="330"/>
    </row>
    <row r="14029" spans="1:1">
      <c r="A14029" s="330"/>
    </row>
    <row r="14030" spans="1:1">
      <c r="A14030" s="330"/>
    </row>
    <row r="14031" spans="1:1">
      <c r="A14031" s="330"/>
    </row>
    <row r="14032" spans="1:1">
      <c r="A14032" s="330"/>
    </row>
    <row r="14033" spans="1:1">
      <c r="A14033" s="330"/>
    </row>
    <row r="14034" spans="1:1">
      <c r="A14034" s="330"/>
    </row>
    <row r="14035" spans="1:1">
      <c r="A14035" s="330"/>
    </row>
    <row r="14036" spans="1:1">
      <c r="A14036" s="330"/>
    </row>
    <row r="14037" spans="1:1">
      <c r="A14037" s="330"/>
    </row>
    <row r="14038" spans="1:1">
      <c r="A14038" s="330"/>
    </row>
    <row r="14039" spans="1:1">
      <c r="A14039" s="330"/>
    </row>
    <row r="14040" spans="1:1">
      <c r="A14040" s="330"/>
    </row>
    <row r="14041" spans="1:1">
      <c r="A14041" s="330"/>
    </row>
    <row r="14042" spans="1:1">
      <c r="A14042" s="330"/>
    </row>
    <row r="14043" spans="1:1">
      <c r="A14043" s="330"/>
    </row>
    <row r="14044" spans="1:1">
      <c r="A14044" s="330"/>
    </row>
    <row r="14045" spans="1:1">
      <c r="A14045" s="330"/>
    </row>
    <row r="14046" spans="1:1">
      <c r="A14046" s="330"/>
    </row>
    <row r="14047" spans="1:1">
      <c r="A14047" s="330"/>
    </row>
    <row r="14048" spans="1:1">
      <c r="A14048" s="330"/>
    </row>
    <row r="14049" spans="1:1">
      <c r="A14049" s="330"/>
    </row>
    <row r="14050" spans="1:1">
      <c r="A14050" s="330"/>
    </row>
    <row r="14051" spans="1:1">
      <c r="A14051" s="330"/>
    </row>
    <row r="14052" spans="1:1">
      <c r="A14052" s="330"/>
    </row>
    <row r="14053" spans="1:1">
      <c r="A14053" s="330"/>
    </row>
    <row r="14054" spans="1:1">
      <c r="A14054" s="330"/>
    </row>
    <row r="14055" spans="1:1">
      <c r="A14055" s="330"/>
    </row>
    <row r="14056" spans="1:1">
      <c r="A14056" s="330"/>
    </row>
    <row r="14057" spans="1:1">
      <c r="A14057" s="330"/>
    </row>
    <row r="14058" spans="1:1">
      <c r="A14058" s="330"/>
    </row>
    <row r="14059" spans="1:1">
      <c r="A14059" s="330"/>
    </row>
    <row r="14060" spans="1:1">
      <c r="A14060" s="330"/>
    </row>
    <row r="14061" spans="1:1">
      <c r="A14061" s="330"/>
    </row>
    <row r="14062" spans="1:1">
      <c r="A14062" s="330"/>
    </row>
    <row r="14063" spans="1:1">
      <c r="A14063" s="330"/>
    </row>
    <row r="14064" spans="1:1">
      <c r="A14064" s="330"/>
    </row>
    <row r="14065" spans="1:1">
      <c r="A14065" s="330"/>
    </row>
    <row r="14066" spans="1:1">
      <c r="A14066" s="330"/>
    </row>
    <row r="14067" spans="1:1">
      <c r="A14067" s="330"/>
    </row>
    <row r="14068" spans="1:1">
      <c r="A14068" s="330"/>
    </row>
    <row r="14069" spans="1:1">
      <c r="A14069" s="330"/>
    </row>
    <row r="14070" spans="1:1">
      <c r="A14070" s="330"/>
    </row>
    <row r="14071" spans="1:1">
      <c r="A14071" s="330"/>
    </row>
    <row r="14072" spans="1:1">
      <c r="A14072" s="330"/>
    </row>
    <row r="14073" spans="1:1">
      <c r="A14073" s="330"/>
    </row>
    <row r="14074" spans="1:1">
      <c r="A14074" s="330"/>
    </row>
    <row r="14075" spans="1:1">
      <c r="A14075" s="330"/>
    </row>
    <row r="14076" spans="1:1">
      <c r="A14076" s="330"/>
    </row>
    <row r="14077" spans="1:1">
      <c r="A14077" s="330"/>
    </row>
    <row r="14078" spans="1:1">
      <c r="A14078" s="330"/>
    </row>
    <row r="14079" spans="1:1">
      <c r="A14079" s="330"/>
    </row>
    <row r="14080" spans="1:1">
      <c r="A14080" s="330"/>
    </row>
    <row r="14081" spans="1:1">
      <c r="A14081" s="330"/>
    </row>
    <row r="14082" spans="1:1">
      <c r="A14082" s="330"/>
    </row>
    <row r="14083" spans="1:1">
      <c r="A14083" s="330"/>
    </row>
    <row r="14084" spans="1:1">
      <c r="A14084" s="330"/>
    </row>
    <row r="14085" spans="1:1">
      <c r="A14085" s="330"/>
    </row>
    <row r="14086" spans="1:1">
      <c r="A14086" s="330"/>
    </row>
    <row r="14087" spans="1:1">
      <c r="A14087" s="330"/>
    </row>
    <row r="14088" spans="1:1">
      <c r="A14088" s="330"/>
    </row>
    <row r="14089" spans="1:1">
      <c r="A14089" s="330"/>
    </row>
    <row r="14090" spans="1:1">
      <c r="A14090" s="330"/>
    </row>
    <row r="14091" spans="1:1">
      <c r="A14091" s="330"/>
    </row>
    <row r="14092" spans="1:1">
      <c r="A14092" s="330"/>
    </row>
    <row r="14093" spans="1:1">
      <c r="A14093" s="330"/>
    </row>
    <row r="14094" spans="1:1">
      <c r="A14094" s="330"/>
    </row>
    <row r="14095" spans="1:1">
      <c r="A14095" s="330"/>
    </row>
    <row r="14096" spans="1:1">
      <c r="A14096" s="330"/>
    </row>
    <row r="14097" spans="1:1">
      <c r="A14097" s="330"/>
    </row>
    <row r="14098" spans="1:1">
      <c r="A14098" s="330"/>
    </row>
    <row r="14099" spans="1:1">
      <c r="A14099" s="330"/>
    </row>
    <row r="14100" spans="1:1">
      <c r="A14100" s="330"/>
    </row>
    <row r="14101" spans="1:1">
      <c r="A14101" s="330"/>
    </row>
    <row r="14102" spans="1:1">
      <c r="A14102" s="330"/>
    </row>
    <row r="14103" spans="1:1">
      <c r="A14103" s="330"/>
    </row>
    <row r="14104" spans="1:1">
      <c r="A14104" s="330"/>
    </row>
    <row r="14105" spans="1:1">
      <c r="A14105" s="330"/>
    </row>
    <row r="14106" spans="1:1">
      <c r="A14106" s="330"/>
    </row>
    <row r="14107" spans="1:1">
      <c r="A14107" s="330"/>
    </row>
    <row r="14108" spans="1:1">
      <c r="A14108" s="330"/>
    </row>
    <row r="14109" spans="1:1">
      <c r="A14109" s="330"/>
    </row>
    <row r="14110" spans="1:1">
      <c r="A14110" s="330"/>
    </row>
    <row r="14111" spans="1:1">
      <c r="A14111" s="330"/>
    </row>
    <row r="14112" spans="1:1">
      <c r="A14112" s="330"/>
    </row>
    <row r="14113" spans="1:1">
      <c r="A14113" s="330"/>
    </row>
    <row r="14114" spans="1:1">
      <c r="A14114" s="330"/>
    </row>
    <row r="14115" spans="1:1">
      <c r="A14115" s="330"/>
    </row>
    <row r="14116" spans="1:1">
      <c r="A14116" s="330"/>
    </row>
    <row r="14117" spans="1:1">
      <c r="A14117" s="330"/>
    </row>
    <row r="14118" spans="1:1">
      <c r="A14118" s="330"/>
    </row>
    <row r="14119" spans="1:1">
      <c r="A14119" s="330"/>
    </row>
    <row r="14120" spans="1:1">
      <c r="A14120" s="330"/>
    </row>
    <row r="14121" spans="1:1">
      <c r="A14121" s="330"/>
    </row>
    <row r="14122" spans="1:1">
      <c r="A14122" s="330"/>
    </row>
    <row r="14123" spans="1:1">
      <c r="A14123" s="330"/>
    </row>
    <row r="14124" spans="1:1">
      <c r="A14124" s="330"/>
    </row>
    <row r="14125" spans="1:1">
      <c r="A14125" s="330"/>
    </row>
    <row r="14126" spans="1:1">
      <c r="A14126" s="330"/>
    </row>
    <row r="14127" spans="1:1">
      <c r="A14127" s="330"/>
    </row>
    <row r="14128" spans="1:1">
      <c r="A14128" s="330"/>
    </row>
    <row r="14129" spans="1:1">
      <c r="A14129" s="330"/>
    </row>
    <row r="14130" spans="1:1">
      <c r="A14130" s="330"/>
    </row>
    <row r="14131" spans="1:1">
      <c r="A14131" s="330"/>
    </row>
    <row r="14132" spans="1:1">
      <c r="A14132" s="330"/>
    </row>
    <row r="14133" spans="1:1">
      <c r="A14133" s="330"/>
    </row>
    <row r="14134" spans="1:1">
      <c r="A14134" s="330"/>
    </row>
    <row r="14135" spans="1:1">
      <c r="A14135" s="330"/>
    </row>
    <row r="14136" spans="1:1">
      <c r="A14136" s="330"/>
    </row>
    <row r="14137" spans="1:1">
      <c r="A14137" s="330"/>
    </row>
    <row r="14138" spans="1:1">
      <c r="A14138" s="330"/>
    </row>
    <row r="14139" spans="1:1">
      <c r="A14139" s="330"/>
    </row>
    <row r="14140" spans="1:1">
      <c r="A14140" s="330"/>
    </row>
    <row r="14141" spans="1:1">
      <c r="A14141" s="330"/>
    </row>
    <row r="14142" spans="1:1">
      <c r="A14142" s="330"/>
    </row>
    <row r="14143" spans="1:1">
      <c r="A14143" s="330"/>
    </row>
    <row r="14144" spans="1:1">
      <c r="A14144" s="330"/>
    </row>
    <row r="14145" spans="1:1">
      <c r="A14145" s="330"/>
    </row>
    <row r="14146" spans="1:1">
      <c r="A14146" s="330"/>
    </row>
    <row r="14147" spans="1:1">
      <c r="A14147" s="330"/>
    </row>
    <row r="14148" spans="1:1">
      <c r="A14148" s="330"/>
    </row>
    <row r="14149" spans="1:1">
      <c r="A14149" s="330"/>
    </row>
    <row r="14150" spans="1:1">
      <c r="A14150" s="330"/>
    </row>
    <row r="14151" spans="1:1">
      <c r="A14151" s="330"/>
    </row>
    <row r="14152" spans="1:1">
      <c r="A14152" s="330"/>
    </row>
    <row r="14153" spans="1:1">
      <c r="A14153" s="330"/>
    </row>
    <row r="14154" spans="1:1">
      <c r="A14154" s="330"/>
    </row>
    <row r="14155" spans="1:1">
      <c r="A14155" s="330"/>
    </row>
    <row r="14156" spans="1:1">
      <c r="A14156" s="330"/>
    </row>
    <row r="14157" spans="1:1">
      <c r="A14157" s="330"/>
    </row>
    <row r="14158" spans="1:1">
      <c r="A14158" s="330"/>
    </row>
    <row r="14159" spans="1:1">
      <c r="A14159" s="330"/>
    </row>
    <row r="14160" spans="1:1">
      <c r="A14160" s="330"/>
    </row>
    <row r="14161" spans="1:1">
      <c r="A14161" s="330"/>
    </row>
    <row r="14162" spans="1:1">
      <c r="A14162" s="330"/>
    </row>
    <row r="14163" spans="1:1">
      <c r="A14163" s="330"/>
    </row>
    <row r="14164" spans="1:1">
      <c r="A14164" s="330"/>
    </row>
    <row r="14165" spans="1:1">
      <c r="A14165" s="330"/>
    </row>
    <row r="14166" spans="1:1">
      <c r="A14166" s="330"/>
    </row>
    <row r="14167" spans="1:1">
      <c r="A14167" s="330"/>
    </row>
    <row r="14168" spans="1:1">
      <c r="A14168" s="330"/>
    </row>
    <row r="14169" spans="1:1">
      <c r="A14169" s="330"/>
    </row>
    <row r="14170" spans="1:1">
      <c r="A14170" s="330"/>
    </row>
    <row r="14171" spans="1:1">
      <c r="A14171" s="330"/>
    </row>
    <row r="14172" spans="1:1">
      <c r="A14172" s="330"/>
    </row>
    <row r="14173" spans="1:1">
      <c r="A14173" s="330"/>
    </row>
    <row r="14174" spans="1:1">
      <c r="A14174" s="330"/>
    </row>
    <row r="14175" spans="1:1">
      <c r="A14175" s="330"/>
    </row>
    <row r="14176" spans="1:1">
      <c r="A14176" s="330"/>
    </row>
    <row r="14177" spans="1:1">
      <c r="A14177" s="330"/>
    </row>
    <row r="14178" spans="1:1">
      <c r="A14178" s="330"/>
    </row>
    <row r="14179" spans="1:1">
      <c r="A14179" s="330"/>
    </row>
    <row r="14180" spans="1:1">
      <c r="A14180" s="330"/>
    </row>
    <row r="14181" spans="1:1">
      <c r="A14181" s="330"/>
    </row>
    <row r="14182" spans="1:1">
      <c r="A14182" s="330"/>
    </row>
    <row r="14183" spans="1:1">
      <c r="A14183" s="330"/>
    </row>
    <row r="14184" spans="1:1">
      <c r="A14184" s="330"/>
    </row>
    <row r="14185" spans="1:1">
      <c r="A14185" s="330"/>
    </row>
    <row r="14186" spans="1:1">
      <c r="A14186" s="330"/>
    </row>
    <row r="14187" spans="1:1">
      <c r="A14187" s="330"/>
    </row>
    <row r="14188" spans="1:1">
      <c r="A14188" s="330"/>
    </row>
    <row r="14189" spans="1:1">
      <c r="A14189" s="330"/>
    </row>
    <row r="14190" spans="1:1">
      <c r="A14190" s="330"/>
    </row>
    <row r="14191" spans="1:1">
      <c r="A14191" s="330"/>
    </row>
    <row r="14192" spans="1:1">
      <c r="A14192" s="330"/>
    </row>
    <row r="14193" spans="1:1">
      <c r="A14193" s="330"/>
    </row>
    <row r="14194" spans="1:1">
      <c r="A14194" s="330"/>
    </row>
    <row r="14195" spans="1:1">
      <c r="A14195" s="330"/>
    </row>
    <row r="14196" spans="1:1">
      <c r="A14196" s="330"/>
    </row>
    <row r="14197" spans="1:1">
      <c r="A14197" s="330"/>
    </row>
    <row r="14198" spans="1:1">
      <c r="A14198" s="330"/>
    </row>
    <row r="14199" spans="1:1">
      <c r="A14199" s="330"/>
    </row>
    <row r="14200" spans="1:1">
      <c r="A14200" s="330"/>
    </row>
    <row r="14201" spans="1:1">
      <c r="A14201" s="330"/>
    </row>
    <row r="14202" spans="1:1">
      <c r="A14202" s="330"/>
    </row>
    <row r="14203" spans="1:1">
      <c r="A14203" s="330"/>
    </row>
    <row r="14204" spans="1:1">
      <c r="A14204" s="330"/>
    </row>
    <row r="14205" spans="1:1">
      <c r="A14205" s="330"/>
    </row>
    <row r="14206" spans="1:1">
      <c r="A14206" s="330"/>
    </row>
    <row r="14207" spans="1:1">
      <c r="A14207" s="330"/>
    </row>
    <row r="14208" spans="1:1">
      <c r="A14208" s="330"/>
    </row>
    <row r="14209" spans="1:1">
      <c r="A14209" s="330"/>
    </row>
    <row r="14210" spans="1:1">
      <c r="A14210" s="330"/>
    </row>
    <row r="14211" spans="1:1">
      <c r="A14211" s="330"/>
    </row>
    <row r="14212" spans="1:1">
      <c r="A14212" s="330"/>
    </row>
    <row r="14213" spans="1:1">
      <c r="A14213" s="330"/>
    </row>
    <row r="14214" spans="1:1">
      <c r="A14214" s="330"/>
    </row>
    <row r="14215" spans="1:1">
      <c r="A14215" s="330"/>
    </row>
    <row r="14216" spans="1:1">
      <c r="A14216" s="330"/>
    </row>
    <row r="14217" spans="1:1">
      <c r="A14217" s="330"/>
    </row>
    <row r="14218" spans="1:1">
      <c r="A14218" s="330"/>
    </row>
    <row r="14219" spans="1:1">
      <c r="A14219" s="330"/>
    </row>
    <row r="14220" spans="1:1">
      <c r="A14220" s="330"/>
    </row>
    <row r="14221" spans="1:1">
      <c r="A14221" s="330"/>
    </row>
    <row r="14222" spans="1:1">
      <c r="A14222" s="330"/>
    </row>
    <row r="14223" spans="1:1">
      <c r="A14223" s="330"/>
    </row>
    <row r="14224" spans="1:1">
      <c r="A14224" s="330"/>
    </row>
    <row r="14225" spans="1:1">
      <c r="A14225" s="330"/>
    </row>
    <row r="14226" spans="1:1">
      <c r="A14226" s="330"/>
    </row>
    <row r="14227" spans="1:1">
      <c r="A14227" s="330"/>
    </row>
    <row r="14228" spans="1:1">
      <c r="A14228" s="330"/>
    </row>
    <row r="14229" spans="1:1">
      <c r="A14229" s="330"/>
    </row>
    <row r="14230" spans="1:1">
      <c r="A14230" s="330"/>
    </row>
    <row r="14231" spans="1:1">
      <c r="A14231" s="330"/>
    </row>
    <row r="14232" spans="1:1">
      <c r="A14232" s="330"/>
    </row>
    <row r="14233" spans="1:1">
      <c r="A14233" s="330"/>
    </row>
    <row r="14234" spans="1:1">
      <c r="A14234" s="330"/>
    </row>
    <row r="14235" spans="1:1">
      <c r="A14235" s="330"/>
    </row>
    <row r="14236" spans="1:1">
      <c r="A14236" s="330"/>
    </row>
    <row r="14237" spans="1:1">
      <c r="A14237" s="330"/>
    </row>
    <row r="14238" spans="1:1">
      <c r="A14238" s="330"/>
    </row>
    <row r="14239" spans="1:1">
      <c r="A14239" s="330"/>
    </row>
    <row r="14240" spans="1:1">
      <c r="A14240" s="330"/>
    </row>
    <row r="14241" spans="1:1">
      <c r="A14241" s="330"/>
    </row>
    <row r="14242" spans="1:1">
      <c r="A14242" s="330"/>
    </row>
    <row r="14243" spans="1:1">
      <c r="A14243" s="330"/>
    </row>
    <row r="14244" spans="1:1">
      <c r="A14244" s="330"/>
    </row>
    <row r="14245" spans="1:1">
      <c r="A14245" s="330"/>
    </row>
    <row r="14246" spans="1:1">
      <c r="A14246" s="330"/>
    </row>
    <row r="14247" spans="1:1">
      <c r="A14247" s="330"/>
    </row>
    <row r="14248" spans="1:1">
      <c r="A14248" s="330"/>
    </row>
    <row r="14249" spans="1:1">
      <c r="A14249" s="330"/>
    </row>
    <row r="14250" spans="1:1">
      <c r="A14250" s="330"/>
    </row>
    <row r="14251" spans="1:1">
      <c r="A14251" s="330"/>
    </row>
    <row r="14252" spans="1:1">
      <c r="A14252" s="330"/>
    </row>
    <row r="14253" spans="1:1">
      <c r="A14253" s="330"/>
    </row>
    <row r="14254" spans="1:1">
      <c r="A14254" s="330"/>
    </row>
    <row r="14255" spans="1:1">
      <c r="A14255" s="330"/>
    </row>
    <row r="14256" spans="1:1">
      <c r="A14256" s="330"/>
    </row>
    <row r="14257" spans="1:1">
      <c r="A14257" s="330"/>
    </row>
    <row r="14258" spans="1:1">
      <c r="A14258" s="330"/>
    </row>
    <row r="14259" spans="1:1">
      <c r="A14259" s="330"/>
    </row>
    <row r="14260" spans="1:1">
      <c r="A14260" s="330"/>
    </row>
    <row r="14261" spans="1:1">
      <c r="A14261" s="330"/>
    </row>
    <row r="14262" spans="1:1">
      <c r="A14262" s="330"/>
    </row>
    <row r="14263" spans="1:1">
      <c r="A14263" s="330"/>
    </row>
    <row r="14264" spans="1:1">
      <c r="A14264" s="330"/>
    </row>
    <row r="14265" spans="1:1">
      <c r="A14265" s="330"/>
    </row>
    <row r="14266" spans="1:1">
      <c r="A14266" s="330"/>
    </row>
    <row r="14267" spans="1:1">
      <c r="A14267" s="330"/>
    </row>
    <row r="14268" spans="1:1">
      <c r="A14268" s="330"/>
    </row>
    <row r="14269" spans="1:1">
      <c r="A14269" s="330"/>
    </row>
    <row r="14270" spans="1:1">
      <c r="A14270" s="330"/>
    </row>
    <row r="14271" spans="1:1">
      <c r="A14271" s="330"/>
    </row>
    <row r="14272" spans="1:1">
      <c r="A14272" s="330"/>
    </row>
    <row r="14273" spans="1:1">
      <c r="A14273" s="330"/>
    </row>
    <row r="14274" spans="1:1">
      <c r="A14274" s="330"/>
    </row>
    <row r="14275" spans="1:1">
      <c r="A14275" s="330"/>
    </row>
    <row r="14276" spans="1:1">
      <c r="A14276" s="330"/>
    </row>
    <row r="14277" spans="1:1">
      <c r="A14277" s="330"/>
    </row>
    <row r="14278" spans="1:1">
      <c r="A14278" s="330"/>
    </row>
    <row r="14279" spans="1:1">
      <c r="A14279" s="330"/>
    </row>
    <row r="14280" spans="1:1">
      <c r="A14280" s="330"/>
    </row>
    <row r="14281" spans="1:1">
      <c r="A14281" s="330"/>
    </row>
    <row r="14282" spans="1:1">
      <c r="A14282" s="330"/>
    </row>
    <row r="14283" spans="1:1">
      <c r="A14283" s="330"/>
    </row>
    <row r="14284" spans="1:1">
      <c r="A14284" s="330"/>
    </row>
    <row r="14285" spans="1:1">
      <c r="A14285" s="330"/>
    </row>
    <row r="14286" spans="1:1">
      <c r="A14286" s="330"/>
    </row>
    <row r="14287" spans="1:1">
      <c r="A14287" s="330"/>
    </row>
    <row r="14288" spans="1:1">
      <c r="A14288" s="330"/>
    </row>
    <row r="14289" spans="1:1">
      <c r="A14289" s="330"/>
    </row>
    <row r="14290" spans="1:1">
      <c r="A14290" s="330"/>
    </row>
    <row r="14291" spans="1:1">
      <c r="A14291" s="330"/>
    </row>
    <row r="14292" spans="1:1">
      <c r="A14292" s="330"/>
    </row>
    <row r="14293" spans="1:1">
      <c r="A14293" s="330"/>
    </row>
    <row r="14294" spans="1:1">
      <c r="A14294" s="330"/>
    </row>
    <row r="14295" spans="1:1">
      <c r="A14295" s="330"/>
    </row>
    <row r="14296" spans="1:1">
      <c r="A14296" s="330"/>
    </row>
    <row r="14297" spans="1:1">
      <c r="A14297" s="330"/>
    </row>
    <row r="14298" spans="1:1">
      <c r="A14298" s="330"/>
    </row>
    <row r="14299" spans="1:1">
      <c r="A14299" s="330"/>
    </row>
    <row r="14300" spans="1:1">
      <c r="A14300" s="330"/>
    </row>
    <row r="14301" spans="1:1">
      <c r="A14301" s="330"/>
    </row>
    <row r="14302" spans="1:1">
      <c r="A14302" s="330"/>
    </row>
    <row r="14303" spans="1:1">
      <c r="A14303" s="330"/>
    </row>
    <row r="14304" spans="1:1">
      <c r="A14304" s="330"/>
    </row>
    <row r="14305" spans="1:1">
      <c r="A14305" s="330"/>
    </row>
    <row r="14306" spans="1:1">
      <c r="A14306" s="330"/>
    </row>
    <row r="14307" spans="1:1">
      <c r="A14307" s="330"/>
    </row>
    <row r="14308" spans="1:1">
      <c r="A14308" s="330"/>
    </row>
    <row r="14309" spans="1:1">
      <c r="A14309" s="330"/>
    </row>
    <row r="14310" spans="1:1">
      <c r="A14310" s="330"/>
    </row>
    <row r="14311" spans="1:1">
      <c r="A14311" s="330"/>
    </row>
    <row r="14312" spans="1:1">
      <c r="A14312" s="330"/>
    </row>
    <row r="14313" spans="1:1">
      <c r="A14313" s="330"/>
    </row>
    <row r="14314" spans="1:1">
      <c r="A14314" s="330"/>
    </row>
    <row r="14315" spans="1:1">
      <c r="A14315" s="330"/>
    </row>
    <row r="14316" spans="1:1">
      <c r="A14316" s="330"/>
    </row>
    <row r="14317" spans="1:1">
      <c r="A14317" s="330"/>
    </row>
    <row r="14318" spans="1:1">
      <c r="A14318" s="330"/>
    </row>
    <row r="14319" spans="1:1">
      <c r="A14319" s="330"/>
    </row>
    <row r="14320" spans="1:1">
      <c r="A14320" s="330"/>
    </row>
    <row r="14321" spans="1:1">
      <c r="A14321" s="330"/>
    </row>
    <row r="14322" spans="1:1">
      <c r="A14322" s="330"/>
    </row>
    <row r="14323" spans="1:1">
      <c r="A14323" s="330"/>
    </row>
    <row r="14324" spans="1:1">
      <c r="A14324" s="330"/>
    </row>
    <row r="14325" spans="1:1">
      <c r="A14325" s="330"/>
    </row>
    <row r="14326" spans="1:1">
      <c r="A14326" s="330"/>
    </row>
    <row r="14327" spans="1:1">
      <c r="A14327" s="330"/>
    </row>
    <row r="14328" spans="1:1">
      <c r="A14328" s="330"/>
    </row>
    <row r="14329" spans="1:1">
      <c r="A14329" s="330"/>
    </row>
    <row r="14330" spans="1:1">
      <c r="A14330" s="330"/>
    </row>
    <row r="14331" spans="1:1">
      <c r="A14331" s="330"/>
    </row>
    <row r="14332" spans="1:1">
      <c r="A14332" s="330"/>
    </row>
    <row r="14333" spans="1:1">
      <c r="A14333" s="330"/>
    </row>
    <row r="14334" spans="1:1">
      <c r="A14334" s="330"/>
    </row>
    <row r="14335" spans="1:1">
      <c r="A14335" s="330"/>
    </row>
    <row r="14336" spans="1:1">
      <c r="A14336" s="330"/>
    </row>
    <row r="14337" spans="1:1">
      <c r="A14337" s="330"/>
    </row>
    <row r="14338" spans="1:1">
      <c r="A14338" s="330"/>
    </row>
    <row r="14339" spans="1:1">
      <c r="A14339" s="330"/>
    </row>
    <row r="14340" spans="1:1">
      <c r="A14340" s="330"/>
    </row>
    <row r="14341" spans="1:1">
      <c r="A14341" s="330"/>
    </row>
    <row r="14342" spans="1:1">
      <c r="A14342" s="330"/>
    </row>
    <row r="14343" spans="1:1">
      <c r="A14343" s="330"/>
    </row>
    <row r="14344" spans="1:1">
      <c r="A14344" s="330"/>
    </row>
    <row r="14345" spans="1:1">
      <c r="A14345" s="330"/>
    </row>
    <row r="14346" spans="1:1">
      <c r="A14346" s="330"/>
    </row>
    <row r="14347" spans="1:1">
      <c r="A14347" s="330"/>
    </row>
    <row r="14348" spans="1:1">
      <c r="A14348" s="330"/>
    </row>
    <row r="14349" spans="1:1">
      <c r="A14349" s="330"/>
    </row>
    <row r="14350" spans="1:1">
      <c r="A14350" s="330"/>
    </row>
    <row r="14351" spans="1:1">
      <c r="A14351" s="330"/>
    </row>
    <row r="14352" spans="1:1">
      <c r="A14352" s="330"/>
    </row>
    <row r="14353" spans="1:1">
      <c r="A14353" s="330"/>
    </row>
    <row r="14354" spans="1:1">
      <c r="A14354" s="330"/>
    </row>
    <row r="14355" spans="1:1">
      <c r="A14355" s="330"/>
    </row>
    <row r="14356" spans="1:1">
      <c r="A14356" s="330"/>
    </row>
    <row r="14357" spans="1:1">
      <c r="A14357" s="330"/>
    </row>
    <row r="14358" spans="1:1">
      <c r="A14358" s="330"/>
    </row>
    <row r="14359" spans="1:1">
      <c r="A14359" s="330"/>
    </row>
    <row r="14360" spans="1:1">
      <c r="A14360" s="330"/>
    </row>
    <row r="14361" spans="1:1">
      <c r="A14361" s="330"/>
    </row>
    <row r="14362" spans="1:1">
      <c r="A14362" s="330"/>
    </row>
    <row r="14363" spans="1:1">
      <c r="A14363" s="330"/>
    </row>
    <row r="14364" spans="1:1">
      <c r="A14364" s="330"/>
    </row>
    <row r="14365" spans="1:1">
      <c r="A14365" s="330"/>
    </row>
    <row r="14366" spans="1:1">
      <c r="A14366" s="330"/>
    </row>
    <row r="14367" spans="1:1">
      <c r="A14367" s="330"/>
    </row>
    <row r="14368" spans="1:1">
      <c r="A14368" s="330"/>
    </row>
    <row r="14369" spans="1:1">
      <c r="A14369" s="330"/>
    </row>
    <row r="14370" spans="1:1">
      <c r="A14370" s="330"/>
    </row>
    <row r="14371" spans="1:1">
      <c r="A14371" s="330"/>
    </row>
    <row r="14372" spans="1:1">
      <c r="A14372" s="330"/>
    </row>
    <row r="14373" spans="1:1">
      <c r="A14373" s="330"/>
    </row>
    <row r="14374" spans="1:1">
      <c r="A14374" s="330"/>
    </row>
    <row r="14375" spans="1:1">
      <c r="A14375" s="330"/>
    </row>
    <row r="14376" spans="1:1">
      <c r="A14376" s="330"/>
    </row>
    <row r="14377" spans="1:1">
      <c r="A14377" s="330"/>
    </row>
    <row r="14378" spans="1:1">
      <c r="A14378" s="330"/>
    </row>
    <row r="14379" spans="1:1">
      <c r="A14379" s="330"/>
    </row>
    <row r="14380" spans="1:1">
      <c r="A14380" s="330"/>
    </row>
    <row r="14381" spans="1:1">
      <c r="A14381" s="330"/>
    </row>
    <row r="14382" spans="1:1">
      <c r="A14382" s="330"/>
    </row>
    <row r="14383" spans="1:1">
      <c r="A14383" s="330"/>
    </row>
    <row r="14384" spans="1:1">
      <c r="A14384" s="330"/>
    </row>
    <row r="14385" spans="1:1">
      <c r="A14385" s="330"/>
    </row>
    <row r="14386" spans="1:1">
      <c r="A14386" s="330"/>
    </row>
    <row r="14387" spans="1:1">
      <c r="A14387" s="330"/>
    </row>
    <row r="14388" spans="1:1">
      <c r="A14388" s="330"/>
    </row>
    <row r="14389" spans="1:1">
      <c r="A14389" s="330"/>
    </row>
    <row r="14390" spans="1:1">
      <c r="A14390" s="330"/>
    </row>
    <row r="14391" spans="1:1">
      <c r="A14391" s="330"/>
    </row>
    <row r="14392" spans="1:1">
      <c r="A14392" s="330"/>
    </row>
    <row r="14393" spans="1:1">
      <c r="A14393" s="330"/>
    </row>
    <row r="14394" spans="1:1">
      <c r="A14394" s="330"/>
    </row>
    <row r="14395" spans="1:1">
      <c r="A14395" s="330"/>
    </row>
    <row r="14396" spans="1:1">
      <c r="A14396" s="330"/>
    </row>
    <row r="14397" spans="1:1">
      <c r="A14397" s="330"/>
    </row>
    <row r="14398" spans="1:1">
      <c r="A14398" s="330"/>
    </row>
    <row r="14399" spans="1:1">
      <c r="A14399" s="330"/>
    </row>
    <row r="14400" spans="1:1">
      <c r="A14400" s="330"/>
    </row>
    <row r="14401" spans="1:1">
      <c r="A14401" s="330"/>
    </row>
    <row r="14402" spans="1:1">
      <c r="A14402" s="330"/>
    </row>
    <row r="14403" spans="1:1">
      <c r="A14403" s="330"/>
    </row>
    <row r="14404" spans="1:1">
      <c r="A14404" s="330"/>
    </row>
    <row r="14405" spans="1:1">
      <c r="A14405" s="330"/>
    </row>
    <row r="14406" spans="1:1">
      <c r="A14406" s="330"/>
    </row>
    <row r="14407" spans="1:1">
      <c r="A14407" s="330"/>
    </row>
    <row r="14408" spans="1:1">
      <c r="A14408" s="330"/>
    </row>
    <row r="14409" spans="1:1">
      <c r="A14409" s="330"/>
    </row>
    <row r="14410" spans="1:1">
      <c r="A14410" s="330"/>
    </row>
    <row r="14411" spans="1:1">
      <c r="A14411" s="330"/>
    </row>
    <row r="14412" spans="1:1">
      <c r="A14412" s="330"/>
    </row>
    <row r="14413" spans="1:1">
      <c r="A14413" s="330"/>
    </row>
    <row r="14414" spans="1:1">
      <c r="A14414" s="330"/>
    </row>
    <row r="14415" spans="1:1">
      <c r="A14415" s="330"/>
    </row>
    <row r="14416" spans="1:1">
      <c r="A14416" s="330"/>
    </row>
    <row r="14417" spans="1:1">
      <c r="A14417" s="330"/>
    </row>
    <row r="14418" spans="1:1">
      <c r="A14418" s="330"/>
    </row>
    <row r="14419" spans="1:1">
      <c r="A14419" s="330"/>
    </row>
    <row r="14420" spans="1:1">
      <c r="A14420" s="330"/>
    </row>
    <row r="14421" spans="1:1">
      <c r="A14421" s="330"/>
    </row>
    <row r="14422" spans="1:1">
      <c r="A14422" s="330"/>
    </row>
    <row r="14423" spans="1:1">
      <c r="A14423" s="330"/>
    </row>
    <row r="14424" spans="1:1">
      <c r="A14424" s="330"/>
    </row>
    <row r="14425" spans="1:1">
      <c r="A14425" s="330"/>
    </row>
    <row r="14426" spans="1:1">
      <c r="A14426" s="330"/>
    </row>
    <row r="14427" spans="1:1">
      <c r="A14427" s="330"/>
    </row>
    <row r="14428" spans="1:1">
      <c r="A14428" s="330"/>
    </row>
    <row r="14429" spans="1:1">
      <c r="A14429" s="330"/>
    </row>
    <row r="14430" spans="1:1">
      <c r="A14430" s="330"/>
    </row>
    <row r="14431" spans="1:1">
      <c r="A14431" s="330"/>
    </row>
    <row r="14432" spans="1:1">
      <c r="A14432" s="330"/>
    </row>
    <row r="14433" spans="1:1">
      <c r="A14433" s="330"/>
    </row>
    <row r="14434" spans="1:1">
      <c r="A14434" s="330"/>
    </row>
    <row r="14435" spans="1:1">
      <c r="A14435" s="330"/>
    </row>
    <row r="14436" spans="1:1">
      <c r="A14436" s="330"/>
    </row>
    <row r="14437" spans="1:1">
      <c r="A14437" s="330"/>
    </row>
    <row r="14438" spans="1:1">
      <c r="A14438" s="330"/>
    </row>
    <row r="14439" spans="1:1">
      <c r="A14439" s="330"/>
    </row>
    <row r="14440" spans="1:1">
      <c r="A14440" s="330"/>
    </row>
    <row r="14441" spans="1:1">
      <c r="A14441" s="330"/>
    </row>
    <row r="14442" spans="1:1">
      <c r="A14442" s="330"/>
    </row>
    <row r="14443" spans="1:1">
      <c r="A14443" s="330"/>
    </row>
    <row r="14444" spans="1:1">
      <c r="A14444" s="330"/>
    </row>
    <row r="14445" spans="1:1">
      <c r="A14445" s="330"/>
    </row>
    <row r="14446" spans="1:1">
      <c r="A14446" s="330"/>
    </row>
    <row r="14447" spans="1:1">
      <c r="A14447" s="330"/>
    </row>
    <row r="14448" spans="1:1">
      <c r="A14448" s="330"/>
    </row>
    <row r="14449" spans="1:1">
      <c r="A14449" s="330"/>
    </row>
    <row r="14450" spans="1:1">
      <c r="A14450" s="330"/>
    </row>
    <row r="14451" spans="1:1">
      <c r="A14451" s="330"/>
    </row>
    <row r="14452" spans="1:1">
      <c r="A14452" s="330"/>
    </row>
    <row r="14453" spans="1:1">
      <c r="A14453" s="330"/>
    </row>
    <row r="14454" spans="1:1">
      <c r="A14454" s="330"/>
    </row>
    <row r="14455" spans="1:1">
      <c r="A14455" s="330"/>
    </row>
    <row r="14456" spans="1:1">
      <c r="A14456" s="330"/>
    </row>
    <row r="14457" spans="1:1">
      <c r="A14457" s="330"/>
    </row>
    <row r="14458" spans="1:1">
      <c r="A14458" s="330"/>
    </row>
    <row r="14459" spans="1:1">
      <c r="A14459" s="330"/>
    </row>
    <row r="14460" spans="1:1">
      <c r="A14460" s="330"/>
    </row>
    <row r="14461" spans="1:1">
      <c r="A14461" s="330"/>
    </row>
    <row r="14462" spans="1:1">
      <c r="A14462" s="330"/>
    </row>
    <row r="14463" spans="1:1">
      <c r="A14463" s="330"/>
    </row>
    <row r="14464" spans="1:1">
      <c r="A14464" s="330"/>
    </row>
    <row r="14465" spans="1:1">
      <c r="A14465" s="330"/>
    </row>
    <row r="14466" spans="1:1">
      <c r="A14466" s="330"/>
    </row>
    <row r="14467" spans="1:1">
      <c r="A14467" s="330"/>
    </row>
    <row r="14468" spans="1:1">
      <c r="A14468" s="330"/>
    </row>
    <row r="14469" spans="1:1">
      <c r="A14469" s="330"/>
    </row>
    <row r="14470" spans="1:1">
      <c r="A14470" s="330"/>
    </row>
    <row r="14471" spans="1:1">
      <c r="A14471" s="330"/>
    </row>
    <row r="14472" spans="1:1">
      <c r="A14472" s="330"/>
    </row>
    <row r="14473" spans="1:1">
      <c r="A14473" s="330"/>
    </row>
    <row r="14474" spans="1:1">
      <c r="A14474" s="330"/>
    </row>
    <row r="14475" spans="1:1">
      <c r="A14475" s="330"/>
    </row>
    <row r="14476" spans="1:1">
      <c r="A14476" s="330"/>
    </row>
    <row r="14477" spans="1:1">
      <c r="A14477" s="330"/>
    </row>
    <row r="14478" spans="1:1">
      <c r="A14478" s="330"/>
    </row>
    <row r="14479" spans="1:1">
      <c r="A14479" s="330"/>
    </row>
    <row r="14480" spans="1:1">
      <c r="A14480" s="330"/>
    </row>
    <row r="14481" spans="1:1">
      <c r="A14481" s="330"/>
    </row>
    <row r="14482" spans="1:1">
      <c r="A14482" s="330"/>
    </row>
    <row r="14483" spans="1:1">
      <c r="A14483" s="330"/>
    </row>
    <row r="14484" spans="1:1">
      <c r="A14484" s="330"/>
    </row>
    <row r="14485" spans="1:1">
      <c r="A14485" s="330"/>
    </row>
    <row r="14486" spans="1:1">
      <c r="A14486" s="330"/>
    </row>
    <row r="14487" spans="1:1">
      <c r="A14487" s="330"/>
    </row>
    <row r="14488" spans="1:1">
      <c r="A14488" s="330"/>
    </row>
    <row r="14489" spans="1:1">
      <c r="A14489" s="330"/>
    </row>
    <row r="14490" spans="1:1">
      <c r="A14490" s="330"/>
    </row>
    <row r="14491" spans="1:1">
      <c r="A14491" s="330"/>
    </row>
    <row r="14492" spans="1:1">
      <c r="A14492" s="330"/>
    </row>
    <row r="14493" spans="1:1">
      <c r="A14493" s="330"/>
    </row>
    <row r="14494" spans="1:1">
      <c r="A14494" s="330"/>
    </row>
    <row r="14495" spans="1:1">
      <c r="A14495" s="330"/>
    </row>
    <row r="14496" spans="1:1">
      <c r="A14496" s="330"/>
    </row>
    <row r="14497" spans="1:1">
      <c r="A14497" s="330"/>
    </row>
    <row r="14498" spans="1:1">
      <c r="A14498" s="330"/>
    </row>
    <row r="14499" spans="1:1">
      <c r="A14499" s="330"/>
    </row>
    <row r="14500" spans="1:1">
      <c r="A14500" s="330"/>
    </row>
    <row r="14501" spans="1:1">
      <c r="A14501" s="330"/>
    </row>
    <row r="14502" spans="1:1">
      <c r="A14502" s="330"/>
    </row>
    <row r="14503" spans="1:1">
      <c r="A14503" s="330"/>
    </row>
    <row r="14504" spans="1:1">
      <c r="A14504" s="330"/>
    </row>
    <row r="14505" spans="1:1">
      <c r="A14505" s="330"/>
    </row>
    <row r="14506" spans="1:1">
      <c r="A14506" s="330"/>
    </row>
    <row r="14507" spans="1:1">
      <c r="A14507" s="330"/>
    </row>
    <row r="14508" spans="1:1">
      <c r="A14508" s="330"/>
    </row>
    <row r="14509" spans="1:1">
      <c r="A14509" s="330"/>
    </row>
    <row r="14510" spans="1:1">
      <c r="A14510" s="330"/>
    </row>
    <row r="14511" spans="1:1">
      <c r="A14511" s="330"/>
    </row>
    <row r="14512" spans="1:1">
      <c r="A14512" s="330"/>
    </row>
    <row r="14513" spans="1:1">
      <c r="A14513" s="330"/>
    </row>
    <row r="14514" spans="1:1">
      <c r="A14514" s="330"/>
    </row>
    <row r="14515" spans="1:1">
      <c r="A14515" s="330"/>
    </row>
    <row r="14516" spans="1:1">
      <c r="A14516" s="330"/>
    </row>
    <row r="14517" spans="1:1">
      <c r="A14517" s="330"/>
    </row>
    <row r="14518" spans="1:1">
      <c r="A14518" s="330"/>
    </row>
    <row r="14519" spans="1:1">
      <c r="A14519" s="330"/>
    </row>
    <row r="14520" spans="1:1">
      <c r="A14520" s="330"/>
    </row>
    <row r="14521" spans="1:1">
      <c r="A14521" s="330"/>
    </row>
    <row r="14522" spans="1:1">
      <c r="A14522" s="330"/>
    </row>
    <row r="14523" spans="1:1">
      <c r="A14523" s="330"/>
    </row>
    <row r="14524" spans="1:1">
      <c r="A14524" s="330"/>
    </row>
    <row r="14525" spans="1:1">
      <c r="A14525" s="330"/>
    </row>
    <row r="14526" spans="1:1">
      <c r="A14526" s="330"/>
    </row>
    <row r="14527" spans="1:1">
      <c r="A14527" s="330"/>
    </row>
    <row r="14528" spans="1:1">
      <c r="A14528" s="330"/>
    </row>
    <row r="14529" spans="1:1">
      <c r="A14529" s="330"/>
    </row>
    <row r="14530" spans="1:1">
      <c r="A14530" s="330"/>
    </row>
    <row r="14531" spans="1:1">
      <c r="A14531" s="330"/>
    </row>
    <row r="14532" spans="1:1">
      <c r="A14532" s="330"/>
    </row>
    <row r="14533" spans="1:1">
      <c r="A14533" s="330"/>
    </row>
    <row r="14534" spans="1:1">
      <c r="A14534" s="330"/>
    </row>
    <row r="14535" spans="1:1">
      <c r="A14535" s="330"/>
    </row>
    <row r="14536" spans="1:1">
      <c r="A14536" s="330"/>
    </row>
    <row r="14537" spans="1:1">
      <c r="A14537" s="330"/>
    </row>
    <row r="14538" spans="1:1">
      <c r="A14538" s="330"/>
    </row>
    <row r="14539" spans="1:1">
      <c r="A14539" s="330"/>
    </row>
    <row r="14540" spans="1:1">
      <c r="A14540" s="330"/>
    </row>
    <row r="14541" spans="1:1">
      <c r="A14541" s="330"/>
    </row>
    <row r="14542" spans="1:1">
      <c r="A14542" s="330"/>
    </row>
    <row r="14543" spans="1:1">
      <c r="A14543" s="330"/>
    </row>
    <row r="14544" spans="1:1">
      <c r="A14544" s="330"/>
    </row>
    <row r="14545" spans="1:1">
      <c r="A14545" s="330"/>
    </row>
    <row r="14546" spans="1:1">
      <c r="A14546" s="330"/>
    </row>
    <row r="14547" spans="1:1">
      <c r="A14547" s="330"/>
    </row>
    <row r="14548" spans="1:1">
      <c r="A14548" s="330"/>
    </row>
    <row r="14549" spans="1:1">
      <c r="A14549" s="330"/>
    </row>
    <row r="14550" spans="1:1">
      <c r="A14550" s="330"/>
    </row>
    <row r="14551" spans="1:1">
      <c r="A14551" s="330"/>
    </row>
    <row r="14552" spans="1:1">
      <c r="A14552" s="330"/>
    </row>
    <row r="14553" spans="1:1">
      <c r="A14553" s="330"/>
    </row>
    <row r="14554" spans="1:1">
      <c r="A14554" s="330"/>
    </row>
    <row r="14555" spans="1:1">
      <c r="A14555" s="330"/>
    </row>
    <row r="14556" spans="1:1">
      <c r="A14556" s="330"/>
    </row>
    <row r="14557" spans="1:1">
      <c r="A14557" s="330"/>
    </row>
    <row r="14558" spans="1:1">
      <c r="A14558" s="330"/>
    </row>
    <row r="14559" spans="1:1">
      <c r="A14559" s="330"/>
    </row>
    <row r="14560" spans="1:1">
      <c r="A14560" s="330"/>
    </row>
    <row r="14561" spans="1:1">
      <c r="A14561" s="330"/>
    </row>
    <row r="14562" spans="1:1">
      <c r="A14562" s="330"/>
    </row>
    <row r="14563" spans="1:1">
      <c r="A14563" s="330"/>
    </row>
    <row r="14564" spans="1:1">
      <c r="A14564" s="330"/>
    </row>
    <row r="14565" spans="1:1">
      <c r="A14565" s="330"/>
    </row>
    <row r="14566" spans="1:1">
      <c r="A14566" s="330"/>
    </row>
    <row r="14567" spans="1:1">
      <c r="A14567" s="330"/>
    </row>
    <row r="14568" spans="1:1">
      <c r="A14568" s="330"/>
    </row>
    <row r="14569" spans="1:1">
      <c r="A14569" s="330"/>
    </row>
    <row r="14570" spans="1:1">
      <c r="A14570" s="330"/>
    </row>
    <row r="14571" spans="1:1">
      <c r="A14571" s="330"/>
    </row>
    <row r="14572" spans="1:1">
      <c r="A14572" s="330"/>
    </row>
    <row r="14573" spans="1:1">
      <c r="A14573" s="330"/>
    </row>
    <row r="14574" spans="1:1">
      <c r="A14574" s="330"/>
    </row>
    <row r="14575" spans="1:1">
      <c r="A14575" s="330"/>
    </row>
    <row r="14576" spans="1:1">
      <c r="A14576" s="330"/>
    </row>
    <row r="14577" spans="1:1">
      <c r="A14577" s="330"/>
    </row>
    <row r="14578" spans="1:1">
      <c r="A14578" s="330"/>
    </row>
    <row r="14579" spans="1:1">
      <c r="A14579" s="330"/>
    </row>
    <row r="14580" spans="1:1">
      <c r="A14580" s="330"/>
    </row>
    <row r="14581" spans="1:1">
      <c r="A14581" s="330"/>
    </row>
    <row r="14582" spans="1:1">
      <c r="A14582" s="330"/>
    </row>
    <row r="14583" spans="1:1">
      <c r="A14583" s="330"/>
    </row>
    <row r="14584" spans="1:1">
      <c r="A14584" s="330"/>
    </row>
    <row r="14585" spans="1:1">
      <c r="A14585" s="330"/>
    </row>
    <row r="14586" spans="1:1">
      <c r="A14586" s="330"/>
    </row>
    <row r="14587" spans="1:1">
      <c r="A14587" s="330"/>
    </row>
    <row r="14588" spans="1:1">
      <c r="A14588" s="330"/>
    </row>
    <row r="14589" spans="1:1">
      <c r="A14589" s="330"/>
    </row>
    <row r="14590" spans="1:1">
      <c r="A14590" s="330"/>
    </row>
    <row r="14591" spans="1:1">
      <c r="A14591" s="330"/>
    </row>
    <row r="14592" spans="1:1">
      <c r="A14592" s="330"/>
    </row>
    <row r="14593" spans="1:1">
      <c r="A14593" s="330"/>
    </row>
    <row r="14594" spans="1:1">
      <c r="A14594" s="330"/>
    </row>
    <row r="14595" spans="1:1">
      <c r="A14595" s="330"/>
    </row>
    <row r="14596" spans="1:1">
      <c r="A14596" s="330"/>
    </row>
    <row r="14597" spans="1:1">
      <c r="A14597" s="330"/>
    </row>
    <row r="14598" spans="1:1">
      <c r="A14598" s="330"/>
    </row>
    <row r="14599" spans="1:1">
      <c r="A14599" s="330"/>
    </row>
    <row r="14600" spans="1:1">
      <c r="A14600" s="330"/>
    </row>
    <row r="14601" spans="1:1">
      <c r="A14601" s="330"/>
    </row>
    <row r="14602" spans="1:1">
      <c r="A14602" s="330"/>
    </row>
    <row r="14603" spans="1:1">
      <c r="A14603" s="330"/>
    </row>
    <row r="14604" spans="1:1">
      <c r="A14604" s="330"/>
    </row>
    <row r="14605" spans="1:1">
      <c r="A14605" s="330"/>
    </row>
    <row r="14606" spans="1:1">
      <c r="A14606" s="330"/>
    </row>
    <row r="14607" spans="1:1">
      <c r="A14607" s="330"/>
    </row>
    <row r="14608" spans="1:1">
      <c r="A14608" s="330"/>
    </row>
    <row r="14609" spans="1:1">
      <c r="A14609" s="330"/>
    </row>
    <row r="14610" spans="1:1">
      <c r="A14610" s="330"/>
    </row>
    <row r="14611" spans="1:1">
      <c r="A14611" s="330"/>
    </row>
    <row r="14612" spans="1:1">
      <c r="A14612" s="330"/>
    </row>
    <row r="14613" spans="1:1">
      <c r="A14613" s="330"/>
    </row>
    <row r="14614" spans="1:1">
      <c r="A14614" s="330"/>
    </row>
    <row r="14615" spans="1:1">
      <c r="A14615" s="330"/>
    </row>
    <row r="14616" spans="1:1">
      <c r="A14616" s="330"/>
    </row>
    <row r="14617" spans="1:1">
      <c r="A14617" s="330"/>
    </row>
    <row r="14618" spans="1:1">
      <c r="A14618" s="330"/>
    </row>
    <row r="14619" spans="1:1">
      <c r="A14619" s="330"/>
    </row>
    <row r="14620" spans="1:1">
      <c r="A14620" s="330"/>
    </row>
    <row r="14621" spans="1:1">
      <c r="A14621" s="330"/>
    </row>
    <row r="14622" spans="1:1">
      <c r="A14622" s="330"/>
    </row>
    <row r="14623" spans="1:1">
      <c r="A14623" s="330"/>
    </row>
    <row r="14624" spans="1:1">
      <c r="A14624" s="330"/>
    </row>
    <row r="14625" spans="1:1">
      <c r="A14625" s="330"/>
    </row>
    <row r="14626" spans="1:1">
      <c r="A14626" s="330"/>
    </row>
    <row r="14627" spans="1:1">
      <c r="A14627" s="330"/>
    </row>
    <row r="14628" spans="1:1">
      <c r="A14628" s="330"/>
    </row>
    <row r="14629" spans="1:1">
      <c r="A14629" s="330"/>
    </row>
    <row r="14630" spans="1:1">
      <c r="A14630" s="330"/>
    </row>
    <row r="14631" spans="1:1">
      <c r="A14631" s="330"/>
    </row>
    <row r="14632" spans="1:1">
      <c r="A14632" s="330"/>
    </row>
    <row r="14633" spans="1:1">
      <c r="A14633" s="330"/>
    </row>
    <row r="14634" spans="1:1">
      <c r="A14634" s="330"/>
    </row>
    <row r="14635" spans="1:1">
      <c r="A14635" s="330"/>
    </row>
    <row r="14636" spans="1:1">
      <c r="A14636" s="330"/>
    </row>
    <row r="14637" spans="1:1">
      <c r="A14637" s="330"/>
    </row>
    <row r="14638" spans="1:1">
      <c r="A14638" s="330"/>
    </row>
    <row r="14639" spans="1:1">
      <c r="A14639" s="330"/>
    </row>
    <row r="14640" spans="1:1">
      <c r="A14640" s="330"/>
    </row>
    <row r="14641" spans="1:1">
      <c r="A14641" s="330"/>
    </row>
    <row r="14642" spans="1:1">
      <c r="A14642" s="330"/>
    </row>
    <row r="14643" spans="1:1">
      <c r="A14643" s="330"/>
    </row>
    <row r="14644" spans="1:1">
      <c r="A14644" s="330"/>
    </row>
    <row r="14645" spans="1:1">
      <c r="A14645" s="330"/>
    </row>
    <row r="14646" spans="1:1">
      <c r="A14646" s="330"/>
    </row>
    <row r="14647" spans="1:1">
      <c r="A14647" s="330"/>
    </row>
    <row r="14648" spans="1:1">
      <c r="A14648" s="330"/>
    </row>
    <row r="14649" spans="1:1">
      <c r="A14649" s="330"/>
    </row>
    <row r="14650" spans="1:1">
      <c r="A14650" s="330"/>
    </row>
    <row r="14651" spans="1:1">
      <c r="A14651" s="330"/>
    </row>
    <row r="14652" spans="1:1">
      <c r="A14652" s="330"/>
    </row>
    <row r="14653" spans="1:1">
      <c r="A14653" s="330"/>
    </row>
    <row r="14654" spans="1:1">
      <c r="A14654" s="330"/>
    </row>
    <row r="14655" spans="1:1">
      <c r="A14655" s="330"/>
    </row>
    <row r="14656" spans="1:1">
      <c r="A14656" s="330"/>
    </row>
    <row r="14657" spans="1:1">
      <c r="A14657" s="330"/>
    </row>
    <row r="14658" spans="1:1">
      <c r="A14658" s="330"/>
    </row>
    <row r="14659" spans="1:1">
      <c r="A14659" s="330"/>
    </row>
    <row r="14660" spans="1:1">
      <c r="A14660" s="330"/>
    </row>
    <row r="14661" spans="1:1">
      <c r="A14661" s="330"/>
    </row>
    <row r="14662" spans="1:1">
      <c r="A14662" s="330"/>
    </row>
    <row r="14663" spans="1:1">
      <c r="A14663" s="330"/>
    </row>
    <row r="14664" spans="1:1">
      <c r="A14664" s="330"/>
    </row>
    <row r="14665" spans="1:1">
      <c r="A14665" s="330"/>
    </row>
    <row r="14666" spans="1:1">
      <c r="A14666" s="330"/>
    </row>
    <row r="14667" spans="1:1">
      <c r="A14667" s="330"/>
    </row>
    <row r="14668" spans="1:1">
      <c r="A14668" s="330"/>
    </row>
    <row r="14669" spans="1:1">
      <c r="A14669" s="330"/>
    </row>
    <row r="14670" spans="1:1">
      <c r="A14670" s="330"/>
    </row>
    <row r="14671" spans="1:1">
      <c r="A14671" s="330"/>
    </row>
    <row r="14672" spans="1:1">
      <c r="A14672" s="330"/>
    </row>
    <row r="14673" spans="1:1">
      <c r="A14673" s="330"/>
    </row>
    <row r="14674" spans="1:1">
      <c r="A14674" s="330"/>
    </row>
    <row r="14675" spans="1:1">
      <c r="A14675" s="330"/>
    </row>
    <row r="14676" spans="1:1">
      <c r="A14676" s="330"/>
    </row>
    <row r="14677" spans="1:1">
      <c r="A14677" s="330"/>
    </row>
    <row r="14678" spans="1:1">
      <c r="A14678" s="330"/>
    </row>
    <row r="14679" spans="1:1">
      <c r="A14679" s="330"/>
    </row>
    <row r="14680" spans="1:1">
      <c r="A14680" s="330"/>
    </row>
    <row r="14681" spans="1:1">
      <c r="A14681" s="330"/>
    </row>
    <row r="14682" spans="1:1">
      <c r="A14682" s="330"/>
    </row>
    <row r="14683" spans="1:1">
      <c r="A14683" s="330"/>
    </row>
    <row r="14684" spans="1:1">
      <c r="A14684" s="330"/>
    </row>
    <row r="14685" spans="1:1">
      <c r="A14685" s="330"/>
    </row>
    <row r="14686" spans="1:1">
      <c r="A14686" s="330"/>
    </row>
    <row r="14687" spans="1:1">
      <c r="A14687" s="330"/>
    </row>
    <row r="14688" spans="1:1">
      <c r="A14688" s="330"/>
    </row>
    <row r="14689" spans="1:1">
      <c r="A14689" s="330"/>
    </row>
    <row r="14690" spans="1:1">
      <c r="A14690" s="330"/>
    </row>
    <row r="14691" spans="1:1">
      <c r="A14691" s="330"/>
    </row>
    <row r="14692" spans="1:1">
      <c r="A14692" s="330"/>
    </row>
    <row r="14693" spans="1:1">
      <c r="A14693" s="330"/>
    </row>
    <row r="14694" spans="1:1">
      <c r="A14694" s="330"/>
    </row>
    <row r="14695" spans="1:1">
      <c r="A14695" s="330"/>
    </row>
    <row r="14696" spans="1:1">
      <c r="A14696" s="330"/>
    </row>
    <row r="14697" spans="1:1">
      <c r="A14697" s="330"/>
    </row>
    <row r="14698" spans="1:1">
      <c r="A14698" s="330"/>
    </row>
    <row r="14699" spans="1:1">
      <c r="A14699" s="330"/>
    </row>
    <row r="14700" spans="1:1">
      <c r="A14700" s="330"/>
    </row>
    <row r="14701" spans="1:1">
      <c r="A14701" s="330"/>
    </row>
    <row r="14702" spans="1:1">
      <c r="A14702" s="330"/>
    </row>
    <row r="14703" spans="1:1">
      <c r="A14703" s="330"/>
    </row>
    <row r="14704" spans="1:1">
      <c r="A14704" s="330"/>
    </row>
    <row r="14705" spans="1:1">
      <c r="A14705" s="330"/>
    </row>
    <row r="14706" spans="1:1">
      <c r="A14706" s="330"/>
    </row>
    <row r="14707" spans="1:1">
      <c r="A14707" s="330"/>
    </row>
    <row r="14708" spans="1:1">
      <c r="A14708" s="330"/>
    </row>
    <row r="14709" spans="1:1">
      <c r="A14709" s="330"/>
    </row>
    <row r="14710" spans="1:1">
      <c r="A14710" s="330"/>
    </row>
    <row r="14711" spans="1:1">
      <c r="A14711" s="330"/>
    </row>
    <row r="14712" spans="1:1">
      <c r="A14712" s="330"/>
    </row>
    <row r="14713" spans="1:1">
      <c r="A14713" s="330"/>
    </row>
    <row r="14714" spans="1:1">
      <c r="A14714" s="330"/>
    </row>
    <row r="14715" spans="1:1">
      <c r="A14715" s="330"/>
    </row>
    <row r="14716" spans="1:1">
      <c r="A14716" s="330"/>
    </row>
    <row r="14717" spans="1:1">
      <c r="A14717" s="330"/>
    </row>
    <row r="14718" spans="1:1">
      <c r="A14718" s="330"/>
    </row>
    <row r="14719" spans="1:1">
      <c r="A14719" s="330"/>
    </row>
    <row r="14720" spans="1:1">
      <c r="A14720" s="330"/>
    </row>
    <row r="14721" spans="1:1">
      <c r="A14721" s="330"/>
    </row>
    <row r="14722" spans="1:1">
      <c r="A14722" s="330"/>
    </row>
    <row r="14723" spans="1:1">
      <c r="A14723" s="330"/>
    </row>
    <row r="14724" spans="1:1">
      <c r="A14724" s="330"/>
    </row>
    <row r="14725" spans="1:1">
      <c r="A14725" s="330"/>
    </row>
    <row r="14726" spans="1:1">
      <c r="A14726" s="330"/>
    </row>
    <row r="14727" spans="1:1">
      <c r="A14727" s="330"/>
    </row>
    <row r="14728" spans="1:1">
      <c r="A14728" s="330"/>
    </row>
    <row r="14729" spans="1:1">
      <c r="A14729" s="330"/>
    </row>
    <row r="14730" spans="1:1">
      <c r="A14730" s="330"/>
    </row>
    <row r="14731" spans="1:1">
      <c r="A14731" s="330"/>
    </row>
    <row r="14732" spans="1:1">
      <c r="A14732" s="330"/>
    </row>
    <row r="14733" spans="1:1">
      <c r="A14733" s="330"/>
    </row>
    <row r="14734" spans="1:1">
      <c r="A14734" s="330"/>
    </row>
    <row r="14735" spans="1:1">
      <c r="A14735" s="330"/>
    </row>
    <row r="14736" spans="1:1">
      <c r="A14736" s="330"/>
    </row>
    <row r="14737" spans="1:1">
      <c r="A14737" s="330"/>
    </row>
    <row r="14738" spans="1:1">
      <c r="A14738" s="330"/>
    </row>
    <row r="14739" spans="1:1">
      <c r="A14739" s="330"/>
    </row>
    <row r="14740" spans="1:1">
      <c r="A14740" s="330"/>
    </row>
    <row r="14741" spans="1:1">
      <c r="A14741" s="330"/>
    </row>
    <row r="14742" spans="1:1">
      <c r="A14742" s="330"/>
    </row>
    <row r="14743" spans="1:1">
      <c r="A14743" s="330"/>
    </row>
    <row r="14744" spans="1:1">
      <c r="A14744" s="330"/>
    </row>
    <row r="14745" spans="1:1">
      <c r="A14745" s="330"/>
    </row>
    <row r="14746" spans="1:1">
      <c r="A14746" s="330"/>
    </row>
    <row r="14747" spans="1:1">
      <c r="A14747" s="330"/>
    </row>
    <row r="14748" spans="1:1">
      <c r="A14748" s="330"/>
    </row>
    <row r="14749" spans="1:1">
      <c r="A14749" s="330"/>
    </row>
    <row r="14750" spans="1:1">
      <c r="A14750" s="330"/>
    </row>
    <row r="14751" spans="1:1">
      <c r="A14751" s="330"/>
    </row>
    <row r="14752" spans="1:1">
      <c r="A14752" s="330"/>
    </row>
    <row r="14753" spans="1:1">
      <c r="A14753" s="330"/>
    </row>
    <row r="14754" spans="1:1">
      <c r="A14754" s="330"/>
    </row>
    <row r="14755" spans="1:1">
      <c r="A14755" s="330"/>
    </row>
    <row r="14756" spans="1:1">
      <c r="A14756" s="330"/>
    </row>
    <row r="14757" spans="1:1">
      <c r="A14757" s="330"/>
    </row>
    <row r="14758" spans="1:1">
      <c r="A14758" s="330"/>
    </row>
    <row r="14759" spans="1:1">
      <c r="A14759" s="330"/>
    </row>
    <row r="14760" spans="1:1">
      <c r="A14760" s="330"/>
    </row>
    <row r="14761" spans="1:1">
      <c r="A14761" s="330"/>
    </row>
    <row r="14762" spans="1:1">
      <c r="A14762" s="330"/>
    </row>
    <row r="14763" spans="1:1">
      <c r="A14763" s="330"/>
    </row>
    <row r="14764" spans="1:1">
      <c r="A14764" s="330"/>
    </row>
    <row r="14765" spans="1:1">
      <c r="A14765" s="330"/>
    </row>
    <row r="14766" spans="1:1">
      <c r="A14766" s="330"/>
    </row>
    <row r="14767" spans="1:1">
      <c r="A14767" s="330"/>
    </row>
    <row r="14768" spans="1:1">
      <c r="A14768" s="330"/>
    </row>
    <row r="14769" spans="1:1">
      <c r="A14769" s="330"/>
    </row>
    <row r="14770" spans="1:1">
      <c r="A14770" s="330"/>
    </row>
    <row r="14771" spans="1:1">
      <c r="A14771" s="330"/>
    </row>
    <row r="14772" spans="1:1">
      <c r="A14772" s="330"/>
    </row>
    <row r="14773" spans="1:1">
      <c r="A14773" s="330"/>
    </row>
    <row r="14774" spans="1:1">
      <c r="A14774" s="330"/>
    </row>
    <row r="14775" spans="1:1">
      <c r="A14775" s="330"/>
    </row>
    <row r="14776" spans="1:1">
      <c r="A14776" s="330"/>
    </row>
    <row r="14777" spans="1:1">
      <c r="A14777" s="330"/>
    </row>
    <row r="14778" spans="1:1">
      <c r="A14778" s="330"/>
    </row>
    <row r="14779" spans="1:1">
      <c r="A14779" s="330"/>
    </row>
    <row r="14780" spans="1:1">
      <c r="A14780" s="330"/>
    </row>
    <row r="14781" spans="1:1">
      <c r="A14781" s="330"/>
    </row>
    <row r="14782" spans="1:1">
      <c r="A14782" s="330"/>
    </row>
    <row r="14783" spans="1:1">
      <c r="A14783" s="330"/>
    </row>
    <row r="14784" spans="1:1">
      <c r="A14784" s="330"/>
    </row>
    <row r="14785" spans="1:1">
      <c r="A14785" s="330"/>
    </row>
    <row r="14786" spans="1:1">
      <c r="A14786" s="330"/>
    </row>
    <row r="14787" spans="1:1">
      <c r="A14787" s="330"/>
    </row>
    <row r="14788" spans="1:1">
      <c r="A14788" s="330"/>
    </row>
    <row r="14789" spans="1:1">
      <c r="A14789" s="330"/>
    </row>
    <row r="14790" spans="1:1">
      <c r="A14790" s="330"/>
    </row>
    <row r="14791" spans="1:1">
      <c r="A14791" s="330"/>
    </row>
    <row r="14792" spans="1:1">
      <c r="A14792" s="330"/>
    </row>
    <row r="14793" spans="1:1">
      <c r="A14793" s="330"/>
    </row>
    <row r="14794" spans="1:1">
      <c r="A14794" s="330"/>
    </row>
    <row r="14795" spans="1:1">
      <c r="A14795" s="330"/>
    </row>
    <row r="14796" spans="1:1">
      <c r="A14796" s="330"/>
    </row>
    <row r="14797" spans="1:1">
      <c r="A14797" s="330"/>
    </row>
    <row r="14798" spans="1:1">
      <c r="A14798" s="330"/>
    </row>
    <row r="14799" spans="1:1">
      <c r="A14799" s="330"/>
    </row>
    <row r="14800" spans="1:1">
      <c r="A14800" s="330"/>
    </row>
    <row r="14801" spans="1:1">
      <c r="A14801" s="330"/>
    </row>
    <row r="14802" spans="1:1">
      <c r="A14802" s="330"/>
    </row>
    <row r="14803" spans="1:1">
      <c r="A14803" s="330"/>
    </row>
    <row r="14804" spans="1:1">
      <c r="A14804" s="330"/>
    </row>
    <row r="14805" spans="1:1">
      <c r="A14805" s="330"/>
    </row>
    <row r="14806" spans="1:1">
      <c r="A14806" s="330"/>
    </row>
    <row r="14807" spans="1:1">
      <c r="A14807" s="330"/>
    </row>
    <row r="14808" spans="1:1">
      <c r="A14808" s="330"/>
    </row>
    <row r="14809" spans="1:1">
      <c r="A14809" s="330"/>
    </row>
    <row r="14810" spans="1:1">
      <c r="A14810" s="330"/>
    </row>
    <row r="14811" spans="1:1">
      <c r="A14811" s="330"/>
    </row>
    <row r="14812" spans="1:1">
      <c r="A14812" s="330"/>
    </row>
    <row r="14813" spans="1:1">
      <c r="A14813" s="330"/>
    </row>
    <row r="14814" spans="1:1">
      <c r="A14814" s="330"/>
    </row>
    <row r="14815" spans="1:1">
      <c r="A14815" s="330"/>
    </row>
    <row r="14816" spans="1:1">
      <c r="A14816" s="330"/>
    </row>
    <row r="14817" spans="1:1">
      <c r="A14817" s="330"/>
    </row>
    <row r="14818" spans="1:1">
      <c r="A14818" s="330"/>
    </row>
    <row r="14819" spans="1:1">
      <c r="A14819" s="330"/>
    </row>
    <row r="14820" spans="1:1">
      <c r="A14820" s="330"/>
    </row>
    <row r="14821" spans="1:1">
      <c r="A14821" s="330"/>
    </row>
    <row r="14822" spans="1:1">
      <c r="A14822" s="330"/>
    </row>
    <row r="14823" spans="1:1">
      <c r="A14823" s="330"/>
    </row>
    <row r="14824" spans="1:1">
      <c r="A14824" s="330"/>
    </row>
    <row r="14825" spans="1:1">
      <c r="A14825" s="330"/>
    </row>
    <row r="14826" spans="1:1">
      <c r="A14826" s="330"/>
    </row>
    <row r="14827" spans="1:1">
      <c r="A14827" s="330"/>
    </row>
    <row r="14828" spans="1:1">
      <c r="A14828" s="330"/>
    </row>
    <row r="14829" spans="1:1">
      <c r="A14829" s="330"/>
    </row>
    <row r="14830" spans="1:1">
      <c r="A14830" s="330"/>
    </row>
    <row r="14831" spans="1:1">
      <c r="A14831" s="330"/>
    </row>
    <row r="14832" spans="1:1">
      <c r="A14832" s="330"/>
    </row>
    <row r="14833" spans="1:1">
      <c r="A14833" s="330"/>
    </row>
    <row r="14834" spans="1:1">
      <c r="A14834" s="330"/>
    </row>
    <row r="14835" spans="1:1">
      <c r="A14835" s="330"/>
    </row>
    <row r="14836" spans="1:1">
      <c r="A14836" s="330"/>
    </row>
    <row r="14837" spans="1:1">
      <c r="A14837" s="330"/>
    </row>
    <row r="14838" spans="1:1">
      <c r="A14838" s="330"/>
    </row>
    <row r="14839" spans="1:1">
      <c r="A14839" s="330"/>
    </row>
    <row r="14840" spans="1:1">
      <c r="A14840" s="330"/>
    </row>
    <row r="14841" spans="1:1">
      <c r="A14841" s="330"/>
    </row>
    <row r="14842" spans="1:1">
      <c r="A14842" s="330"/>
    </row>
    <row r="14843" spans="1:1">
      <c r="A14843" s="330"/>
    </row>
    <row r="14844" spans="1:1">
      <c r="A14844" s="330"/>
    </row>
    <row r="14845" spans="1:1">
      <c r="A14845" s="330"/>
    </row>
    <row r="14846" spans="1:1">
      <c r="A14846" s="330"/>
    </row>
    <row r="14847" spans="1:1">
      <c r="A14847" s="330"/>
    </row>
    <row r="14848" spans="1:1">
      <c r="A14848" s="330"/>
    </row>
    <row r="14849" spans="1:1">
      <c r="A14849" s="330"/>
    </row>
    <row r="14850" spans="1:1">
      <c r="A14850" s="330"/>
    </row>
    <row r="14851" spans="1:1">
      <c r="A14851" s="330"/>
    </row>
    <row r="14852" spans="1:1">
      <c r="A14852" s="330"/>
    </row>
    <row r="14853" spans="1:1">
      <c r="A14853" s="330"/>
    </row>
    <row r="14854" spans="1:1">
      <c r="A14854" s="330"/>
    </row>
    <row r="14855" spans="1:1">
      <c r="A14855" s="330"/>
    </row>
    <row r="14856" spans="1:1">
      <c r="A14856" s="330"/>
    </row>
    <row r="14857" spans="1:1">
      <c r="A14857" s="330"/>
    </row>
    <row r="14858" spans="1:1">
      <c r="A14858" s="330"/>
    </row>
    <row r="14859" spans="1:1">
      <c r="A14859" s="330"/>
    </row>
    <row r="14860" spans="1:1">
      <c r="A14860" s="330"/>
    </row>
    <row r="14861" spans="1:1">
      <c r="A14861" s="330"/>
    </row>
    <row r="14862" spans="1:1">
      <c r="A14862" s="330"/>
    </row>
    <row r="14863" spans="1:1">
      <c r="A14863" s="330"/>
    </row>
    <row r="14864" spans="1:1">
      <c r="A14864" s="330"/>
    </row>
    <row r="14865" spans="1:1">
      <c r="A14865" s="330"/>
    </row>
    <row r="14866" spans="1:1">
      <c r="A14866" s="330"/>
    </row>
    <row r="14867" spans="1:1">
      <c r="A14867" s="330"/>
    </row>
    <row r="14868" spans="1:1">
      <c r="A14868" s="330"/>
    </row>
    <row r="14869" spans="1:1">
      <c r="A14869" s="330"/>
    </row>
    <row r="14870" spans="1:1">
      <c r="A14870" s="330"/>
    </row>
    <row r="14871" spans="1:1">
      <c r="A14871" s="330"/>
    </row>
    <row r="14872" spans="1:1">
      <c r="A14872" s="330"/>
    </row>
    <row r="14873" spans="1:1">
      <c r="A14873" s="330"/>
    </row>
    <row r="14874" spans="1:1">
      <c r="A14874" s="330"/>
    </row>
    <row r="14875" spans="1:1">
      <c r="A14875" s="330"/>
    </row>
    <row r="14876" spans="1:1">
      <c r="A14876" s="330"/>
    </row>
    <row r="14877" spans="1:1">
      <c r="A14877" s="330"/>
    </row>
    <row r="14878" spans="1:1">
      <c r="A14878" s="330"/>
    </row>
    <row r="14879" spans="1:1">
      <c r="A14879" s="330"/>
    </row>
    <row r="14880" spans="1:1">
      <c r="A14880" s="330"/>
    </row>
    <row r="14881" spans="1:1">
      <c r="A14881" s="330"/>
    </row>
    <row r="14882" spans="1:1">
      <c r="A14882" s="330"/>
    </row>
    <row r="14883" spans="1:1">
      <c r="A14883" s="330"/>
    </row>
    <row r="14884" spans="1:1">
      <c r="A14884" s="330"/>
    </row>
    <row r="14885" spans="1:1">
      <c r="A14885" s="330"/>
    </row>
    <row r="14886" spans="1:1">
      <c r="A14886" s="330"/>
    </row>
    <row r="14887" spans="1:1">
      <c r="A14887" s="330"/>
    </row>
    <row r="14888" spans="1:1">
      <c r="A14888" s="330"/>
    </row>
    <row r="14889" spans="1:1">
      <c r="A14889" s="330"/>
    </row>
    <row r="14890" spans="1:1">
      <c r="A14890" s="330"/>
    </row>
    <row r="14891" spans="1:1">
      <c r="A14891" s="330"/>
    </row>
    <row r="14892" spans="1:1">
      <c r="A14892" s="330"/>
    </row>
    <row r="14893" spans="1:1">
      <c r="A14893" s="330"/>
    </row>
    <row r="14894" spans="1:1">
      <c r="A14894" s="330"/>
    </row>
    <row r="14895" spans="1:1">
      <c r="A14895" s="330"/>
    </row>
    <row r="14896" spans="1:1">
      <c r="A14896" s="330"/>
    </row>
    <row r="14897" spans="1:1">
      <c r="A14897" s="330"/>
    </row>
    <row r="14898" spans="1:1">
      <c r="A14898" s="330"/>
    </row>
    <row r="14899" spans="1:1">
      <c r="A14899" s="330"/>
    </row>
    <row r="14900" spans="1:1">
      <c r="A14900" s="330"/>
    </row>
    <row r="14901" spans="1:1">
      <c r="A14901" s="330"/>
    </row>
    <row r="14902" spans="1:1">
      <c r="A14902" s="330"/>
    </row>
    <row r="14903" spans="1:1">
      <c r="A14903" s="330"/>
    </row>
    <row r="14904" spans="1:1">
      <c r="A14904" s="330"/>
    </row>
    <row r="14905" spans="1:1">
      <c r="A14905" s="330"/>
    </row>
    <row r="14906" spans="1:1">
      <c r="A14906" s="330"/>
    </row>
    <row r="14907" spans="1:1">
      <c r="A14907" s="330"/>
    </row>
    <row r="14908" spans="1:1">
      <c r="A14908" s="330"/>
    </row>
    <row r="14909" spans="1:1">
      <c r="A14909" s="330"/>
    </row>
    <row r="14910" spans="1:1">
      <c r="A14910" s="330"/>
    </row>
    <row r="14911" spans="1:1">
      <c r="A14911" s="330"/>
    </row>
    <row r="14912" spans="1:1">
      <c r="A14912" s="330"/>
    </row>
    <row r="14913" spans="1:1">
      <c r="A14913" s="330"/>
    </row>
    <row r="14914" spans="1:1">
      <c r="A14914" s="330"/>
    </row>
    <row r="14915" spans="1:1">
      <c r="A14915" s="330"/>
    </row>
    <row r="14916" spans="1:1">
      <c r="A14916" s="330"/>
    </row>
    <row r="14917" spans="1:1">
      <c r="A14917" s="330"/>
    </row>
    <row r="14918" spans="1:1">
      <c r="A14918" s="330"/>
    </row>
    <row r="14919" spans="1:1">
      <c r="A14919" s="330"/>
    </row>
    <row r="14920" spans="1:1">
      <c r="A14920" s="330"/>
    </row>
    <row r="14921" spans="1:1">
      <c r="A14921" s="330"/>
    </row>
    <row r="14922" spans="1:1">
      <c r="A14922" s="330"/>
    </row>
    <row r="14923" spans="1:1">
      <c r="A14923" s="330"/>
    </row>
    <row r="14924" spans="1:1">
      <c r="A14924" s="330"/>
    </row>
    <row r="14925" spans="1:1">
      <c r="A14925" s="330"/>
    </row>
    <row r="14926" spans="1:1">
      <c r="A14926" s="330"/>
    </row>
    <row r="14927" spans="1:1">
      <c r="A14927" s="330"/>
    </row>
    <row r="14928" spans="1:1">
      <c r="A14928" s="330"/>
    </row>
    <row r="14929" spans="1:1">
      <c r="A14929" s="330"/>
    </row>
    <row r="14930" spans="1:1">
      <c r="A14930" s="330"/>
    </row>
    <row r="14931" spans="1:1">
      <c r="A14931" s="330"/>
    </row>
    <row r="14932" spans="1:1">
      <c r="A14932" s="330"/>
    </row>
    <row r="14933" spans="1:1">
      <c r="A14933" s="330"/>
    </row>
    <row r="14934" spans="1:1">
      <c r="A14934" s="330"/>
    </row>
    <row r="14935" spans="1:1">
      <c r="A14935" s="330"/>
    </row>
    <row r="14936" spans="1:1">
      <c r="A14936" s="330"/>
    </row>
    <row r="14937" spans="1:1">
      <c r="A14937" s="330"/>
    </row>
    <row r="14938" spans="1:1">
      <c r="A14938" s="330"/>
    </row>
    <row r="14939" spans="1:1">
      <c r="A14939" s="330"/>
    </row>
    <row r="14940" spans="1:1">
      <c r="A14940" s="330"/>
    </row>
    <row r="14941" spans="1:1">
      <c r="A14941" s="330"/>
    </row>
    <row r="14942" spans="1:1">
      <c r="A14942" s="330"/>
    </row>
    <row r="14943" spans="1:1">
      <c r="A14943" s="330"/>
    </row>
    <row r="14944" spans="1:1">
      <c r="A14944" s="330"/>
    </row>
    <row r="14945" spans="1:1">
      <c r="A14945" s="330"/>
    </row>
    <row r="14946" spans="1:1">
      <c r="A14946" s="330"/>
    </row>
    <row r="14947" spans="1:1">
      <c r="A14947" s="330"/>
    </row>
    <row r="14948" spans="1:1">
      <c r="A14948" s="330"/>
    </row>
    <row r="14949" spans="1:1">
      <c r="A14949" s="330"/>
    </row>
    <row r="14950" spans="1:1">
      <c r="A14950" s="330"/>
    </row>
    <row r="14951" spans="1:1">
      <c r="A14951" s="330"/>
    </row>
    <row r="14952" spans="1:1">
      <c r="A14952" s="330"/>
    </row>
    <row r="14953" spans="1:1">
      <c r="A14953" s="330"/>
    </row>
    <row r="14954" spans="1:1">
      <c r="A14954" s="330"/>
    </row>
    <row r="14955" spans="1:1">
      <c r="A14955" s="330"/>
    </row>
    <row r="14956" spans="1:1">
      <c r="A14956" s="330"/>
    </row>
    <row r="14957" spans="1:1">
      <c r="A14957" s="330"/>
    </row>
    <row r="14958" spans="1:1">
      <c r="A14958" s="330"/>
    </row>
    <row r="14959" spans="1:1">
      <c r="A14959" s="330"/>
    </row>
    <row r="14960" spans="1:1">
      <c r="A14960" s="330"/>
    </row>
    <row r="14961" spans="1:1">
      <c r="A14961" s="330"/>
    </row>
    <row r="14962" spans="1:1">
      <c r="A14962" s="330"/>
    </row>
    <row r="14963" spans="1:1">
      <c r="A14963" s="330"/>
    </row>
    <row r="14964" spans="1:1">
      <c r="A14964" s="330"/>
    </row>
    <row r="14965" spans="1:1">
      <c r="A14965" s="330"/>
    </row>
    <row r="14966" spans="1:1">
      <c r="A14966" s="330"/>
    </row>
    <row r="14967" spans="1:1">
      <c r="A14967" s="330"/>
    </row>
    <row r="14968" spans="1:1">
      <c r="A14968" s="330"/>
    </row>
    <row r="14969" spans="1:1">
      <c r="A14969" s="330"/>
    </row>
    <row r="14970" spans="1:1">
      <c r="A14970" s="330"/>
    </row>
    <row r="14971" spans="1:1">
      <c r="A14971" s="330"/>
    </row>
    <row r="14972" spans="1:1">
      <c r="A14972" s="330"/>
    </row>
    <row r="14973" spans="1:1">
      <c r="A14973" s="330"/>
    </row>
    <row r="14974" spans="1:1">
      <c r="A14974" s="330"/>
    </row>
    <row r="14975" spans="1:1">
      <c r="A14975" s="330"/>
    </row>
    <row r="14976" spans="1:1">
      <c r="A14976" s="330"/>
    </row>
    <row r="14977" spans="1:1">
      <c r="A14977" s="330"/>
    </row>
    <row r="14978" spans="1:1">
      <c r="A14978" s="330"/>
    </row>
    <row r="14979" spans="1:1">
      <c r="A14979" s="330"/>
    </row>
    <row r="14980" spans="1:1">
      <c r="A14980" s="330"/>
    </row>
    <row r="14981" spans="1:1">
      <c r="A14981" s="330"/>
    </row>
    <row r="14982" spans="1:1">
      <c r="A14982" s="330"/>
    </row>
    <row r="14983" spans="1:1">
      <c r="A14983" s="330"/>
    </row>
    <row r="14984" spans="1:1">
      <c r="A14984" s="330"/>
    </row>
    <row r="14985" spans="1:1">
      <c r="A14985" s="330"/>
    </row>
    <row r="14986" spans="1:1">
      <c r="A14986" s="330"/>
    </row>
    <row r="14987" spans="1:1">
      <c r="A14987" s="330"/>
    </row>
    <row r="14988" spans="1:1">
      <c r="A14988" s="330"/>
    </row>
    <row r="14989" spans="1:1">
      <c r="A14989" s="330"/>
    </row>
    <row r="14990" spans="1:1">
      <c r="A14990" s="330"/>
    </row>
    <row r="14991" spans="1:1">
      <c r="A14991" s="330"/>
    </row>
    <row r="14992" spans="1:1">
      <c r="A14992" s="330"/>
    </row>
    <row r="14993" spans="1:1">
      <c r="A14993" s="330"/>
    </row>
    <row r="14994" spans="1:1">
      <c r="A14994" s="330"/>
    </row>
    <row r="14995" spans="1:1">
      <c r="A14995" s="330"/>
    </row>
    <row r="14996" spans="1:1">
      <c r="A14996" s="330"/>
    </row>
    <row r="14997" spans="1:1">
      <c r="A14997" s="330"/>
    </row>
    <row r="14998" spans="1:1">
      <c r="A14998" s="330"/>
    </row>
    <row r="14999" spans="1:1">
      <c r="A14999" s="330"/>
    </row>
    <row r="15000" spans="1:1">
      <c r="A15000" s="330"/>
    </row>
    <row r="15001" spans="1:1">
      <c r="A15001" s="330"/>
    </row>
    <row r="15002" spans="1:1">
      <c r="A15002" s="330"/>
    </row>
    <row r="15003" spans="1:1">
      <c r="A15003" s="330"/>
    </row>
    <row r="15004" spans="1:1">
      <c r="A15004" s="330"/>
    </row>
    <row r="15005" spans="1:1">
      <c r="A15005" s="330"/>
    </row>
    <row r="15006" spans="1:1">
      <c r="A15006" s="330"/>
    </row>
    <row r="15007" spans="1:1">
      <c r="A15007" s="330"/>
    </row>
    <row r="15008" spans="1:1">
      <c r="A15008" s="330"/>
    </row>
    <row r="15009" spans="1:1">
      <c r="A15009" s="330"/>
    </row>
    <row r="15010" spans="1:1">
      <c r="A15010" s="330"/>
    </row>
    <row r="15011" spans="1:1">
      <c r="A15011" s="330"/>
    </row>
    <row r="15012" spans="1:1">
      <c r="A15012" s="330"/>
    </row>
    <row r="15013" spans="1:1">
      <c r="A15013" s="330"/>
    </row>
    <row r="15014" spans="1:1">
      <c r="A15014" s="330"/>
    </row>
    <row r="15015" spans="1:1">
      <c r="A15015" s="330"/>
    </row>
    <row r="15016" spans="1:1">
      <c r="A15016" s="330"/>
    </row>
    <row r="15017" spans="1:1">
      <c r="A15017" s="330"/>
    </row>
    <row r="15018" spans="1:1">
      <c r="A15018" s="330"/>
    </row>
    <row r="15019" spans="1:1">
      <c r="A15019" s="330"/>
    </row>
    <row r="15020" spans="1:1">
      <c r="A15020" s="330"/>
    </row>
    <row r="15021" spans="1:1">
      <c r="A15021" s="330"/>
    </row>
    <row r="15022" spans="1:1">
      <c r="A15022" s="330"/>
    </row>
    <row r="15023" spans="1:1">
      <c r="A15023" s="330"/>
    </row>
    <row r="15024" spans="1:1">
      <c r="A15024" s="330"/>
    </row>
    <row r="15025" spans="1:1">
      <c r="A15025" s="330"/>
    </row>
    <row r="15026" spans="1:1">
      <c r="A15026" s="330"/>
    </row>
    <row r="15027" spans="1:1">
      <c r="A15027" s="330"/>
    </row>
    <row r="15028" spans="1:1">
      <c r="A15028" s="330"/>
    </row>
    <row r="15029" spans="1:1">
      <c r="A15029" s="330"/>
    </row>
    <row r="15030" spans="1:1">
      <c r="A15030" s="330"/>
    </row>
    <row r="15031" spans="1:1">
      <c r="A15031" s="330"/>
    </row>
    <row r="15032" spans="1:1">
      <c r="A15032" s="330"/>
    </row>
    <row r="15033" spans="1:1">
      <c r="A15033" s="330"/>
    </row>
    <row r="15034" spans="1:1">
      <c r="A15034" s="330"/>
    </row>
    <row r="15035" spans="1:1">
      <c r="A15035" s="330"/>
    </row>
    <row r="15036" spans="1:1">
      <c r="A15036" s="330"/>
    </row>
    <row r="15037" spans="1:1">
      <c r="A15037" s="330"/>
    </row>
    <row r="15038" spans="1:1">
      <c r="A15038" s="330"/>
    </row>
    <row r="15039" spans="1:1">
      <c r="A15039" s="330"/>
    </row>
    <row r="15040" spans="1:1">
      <c r="A15040" s="330"/>
    </row>
    <row r="15041" spans="1:1">
      <c r="A15041" s="330"/>
    </row>
    <row r="15042" spans="1:1">
      <c r="A15042" s="330"/>
    </row>
    <row r="15043" spans="1:1">
      <c r="A15043" s="330"/>
    </row>
    <row r="15044" spans="1:1">
      <c r="A15044" s="330"/>
    </row>
    <row r="15045" spans="1:1">
      <c r="A15045" s="330"/>
    </row>
    <row r="15046" spans="1:1">
      <c r="A15046" s="330"/>
    </row>
    <row r="15047" spans="1:1">
      <c r="A15047" s="330"/>
    </row>
    <row r="15048" spans="1:1">
      <c r="A15048" s="330"/>
    </row>
    <row r="15049" spans="1:1">
      <c r="A15049" s="330"/>
    </row>
    <row r="15050" spans="1:1">
      <c r="A15050" s="330"/>
    </row>
    <row r="15051" spans="1:1">
      <c r="A15051" s="330"/>
    </row>
    <row r="15052" spans="1:1">
      <c r="A15052" s="330"/>
    </row>
    <row r="15053" spans="1:1">
      <c r="A15053" s="330"/>
    </row>
    <row r="15054" spans="1:1">
      <c r="A15054" s="330"/>
    </row>
    <row r="15055" spans="1:1">
      <c r="A15055" s="330"/>
    </row>
    <row r="15056" spans="1:1">
      <c r="A15056" s="330"/>
    </row>
    <row r="15057" spans="1:1">
      <c r="A15057" s="330"/>
    </row>
    <row r="15058" spans="1:1">
      <c r="A15058" s="330"/>
    </row>
    <row r="15059" spans="1:1">
      <c r="A15059" s="330"/>
    </row>
    <row r="15060" spans="1:1">
      <c r="A15060" s="330"/>
    </row>
    <row r="15061" spans="1:1">
      <c r="A15061" s="330"/>
    </row>
    <row r="15062" spans="1:1">
      <c r="A15062" s="330"/>
    </row>
    <row r="15063" spans="1:1">
      <c r="A15063" s="330"/>
    </row>
    <row r="15064" spans="1:1">
      <c r="A15064" s="330"/>
    </row>
    <row r="15065" spans="1:1">
      <c r="A15065" s="330"/>
    </row>
    <row r="15066" spans="1:1">
      <c r="A15066" s="330"/>
    </row>
    <row r="15067" spans="1:1">
      <c r="A15067" s="330"/>
    </row>
    <row r="15068" spans="1:1">
      <c r="A15068" s="330"/>
    </row>
    <row r="15069" spans="1:1">
      <c r="A15069" s="330"/>
    </row>
    <row r="15070" spans="1:1">
      <c r="A15070" s="330"/>
    </row>
    <row r="15071" spans="1:1">
      <c r="A15071" s="330"/>
    </row>
    <row r="15072" spans="1:1">
      <c r="A15072" s="330"/>
    </row>
    <row r="15073" spans="1:1">
      <c r="A15073" s="330"/>
    </row>
    <row r="15074" spans="1:1">
      <c r="A15074" s="330"/>
    </row>
    <row r="15075" spans="1:1">
      <c r="A15075" s="330"/>
    </row>
    <row r="15076" spans="1:1">
      <c r="A15076" s="330"/>
    </row>
    <row r="15077" spans="1:1">
      <c r="A15077" s="330"/>
    </row>
    <row r="15078" spans="1:1">
      <c r="A15078" s="330"/>
    </row>
    <row r="15079" spans="1:1">
      <c r="A15079" s="330"/>
    </row>
    <row r="15080" spans="1:1">
      <c r="A15080" s="330"/>
    </row>
    <row r="15081" spans="1:1">
      <c r="A15081" s="330"/>
    </row>
    <row r="15082" spans="1:1">
      <c r="A15082" s="330"/>
    </row>
    <row r="15083" spans="1:1">
      <c r="A15083" s="330"/>
    </row>
    <row r="15084" spans="1:1">
      <c r="A15084" s="330"/>
    </row>
    <row r="15085" spans="1:1">
      <c r="A15085" s="330"/>
    </row>
    <row r="15086" spans="1:1">
      <c r="A15086" s="330"/>
    </row>
    <row r="15087" spans="1:1">
      <c r="A15087" s="330"/>
    </row>
    <row r="15088" spans="1:1">
      <c r="A15088" s="330"/>
    </row>
    <row r="15089" spans="1:1">
      <c r="A15089" s="330"/>
    </row>
    <row r="15090" spans="1:1">
      <c r="A15090" s="330"/>
    </row>
    <row r="15091" spans="1:1">
      <c r="A15091" s="330"/>
    </row>
    <row r="15092" spans="1:1">
      <c r="A15092" s="330"/>
    </row>
    <row r="15093" spans="1:1">
      <c r="A15093" s="330"/>
    </row>
    <row r="15094" spans="1:1">
      <c r="A15094" s="330"/>
    </row>
    <row r="15095" spans="1:1">
      <c r="A15095" s="330"/>
    </row>
    <row r="15096" spans="1:1">
      <c r="A15096" s="330"/>
    </row>
    <row r="15097" spans="1:1">
      <c r="A15097" s="330"/>
    </row>
    <row r="15098" spans="1:1">
      <c r="A15098" s="330"/>
    </row>
    <row r="15099" spans="1:1">
      <c r="A15099" s="330"/>
    </row>
    <row r="15100" spans="1:1">
      <c r="A15100" s="330"/>
    </row>
    <row r="15101" spans="1:1">
      <c r="A15101" s="330"/>
    </row>
    <row r="15102" spans="1:1">
      <c r="A15102" s="330"/>
    </row>
    <row r="15103" spans="1:1">
      <c r="A15103" s="330"/>
    </row>
    <row r="15104" spans="1:1">
      <c r="A15104" s="330"/>
    </row>
    <row r="15105" spans="1:1">
      <c r="A15105" s="330"/>
    </row>
    <row r="15106" spans="1:1">
      <c r="A15106" s="330"/>
    </row>
    <row r="15107" spans="1:1">
      <c r="A15107" s="330"/>
    </row>
    <row r="15108" spans="1:1">
      <c r="A15108" s="330"/>
    </row>
    <row r="15109" spans="1:1">
      <c r="A15109" s="330"/>
    </row>
    <row r="15110" spans="1:1">
      <c r="A15110" s="330"/>
    </row>
    <row r="15111" spans="1:1">
      <c r="A15111" s="330"/>
    </row>
    <row r="15112" spans="1:1">
      <c r="A15112" s="330"/>
    </row>
    <row r="15113" spans="1:1">
      <c r="A15113" s="330"/>
    </row>
    <row r="15114" spans="1:1">
      <c r="A15114" s="330"/>
    </row>
    <row r="15115" spans="1:1">
      <c r="A15115" s="330"/>
    </row>
    <row r="15116" spans="1:1">
      <c r="A15116" s="330"/>
    </row>
    <row r="15117" spans="1:1">
      <c r="A15117" s="330"/>
    </row>
    <row r="15118" spans="1:1">
      <c r="A15118" s="330"/>
    </row>
    <row r="15119" spans="1:1">
      <c r="A15119" s="330"/>
    </row>
    <row r="15120" spans="1:1">
      <c r="A15120" s="330"/>
    </row>
    <row r="15121" spans="1:1">
      <c r="A15121" s="330"/>
    </row>
    <row r="15122" spans="1:1">
      <c r="A15122" s="330"/>
    </row>
    <row r="15123" spans="1:1">
      <c r="A15123" s="330"/>
    </row>
    <row r="15124" spans="1:1">
      <c r="A15124" s="330"/>
    </row>
    <row r="15125" spans="1:1">
      <c r="A15125" s="330"/>
    </row>
    <row r="15126" spans="1:1">
      <c r="A15126" s="330"/>
    </row>
    <row r="15127" spans="1:1">
      <c r="A15127" s="330"/>
    </row>
    <row r="15128" spans="1:1">
      <c r="A15128" s="330"/>
    </row>
    <row r="15129" spans="1:1">
      <c r="A15129" s="330"/>
    </row>
    <row r="15130" spans="1:1">
      <c r="A15130" s="330"/>
    </row>
    <row r="15131" spans="1:1">
      <c r="A15131" s="330"/>
    </row>
    <row r="15132" spans="1:1">
      <c r="A15132" s="330"/>
    </row>
    <row r="15133" spans="1:1">
      <c r="A15133" s="330"/>
    </row>
    <row r="15134" spans="1:1">
      <c r="A15134" s="330"/>
    </row>
    <row r="15135" spans="1:1">
      <c r="A15135" s="330"/>
    </row>
    <row r="15136" spans="1:1">
      <c r="A15136" s="330"/>
    </row>
    <row r="15137" spans="1:1">
      <c r="A15137" s="330"/>
    </row>
    <row r="15138" spans="1:1">
      <c r="A15138" s="330"/>
    </row>
    <row r="15139" spans="1:1">
      <c r="A15139" s="330"/>
    </row>
    <row r="15140" spans="1:1">
      <c r="A15140" s="330"/>
    </row>
    <row r="15141" spans="1:1">
      <c r="A15141" s="330"/>
    </row>
    <row r="15142" spans="1:1">
      <c r="A15142" s="330"/>
    </row>
    <row r="15143" spans="1:1">
      <c r="A15143" s="330"/>
    </row>
    <row r="15144" spans="1:1">
      <c r="A15144" s="330"/>
    </row>
    <row r="15145" spans="1:1">
      <c r="A15145" s="330"/>
    </row>
    <row r="15146" spans="1:1">
      <c r="A15146" s="330"/>
    </row>
    <row r="15147" spans="1:1">
      <c r="A15147" s="330"/>
    </row>
    <row r="15148" spans="1:1">
      <c r="A15148" s="330"/>
    </row>
    <row r="15149" spans="1:1">
      <c r="A15149" s="330"/>
    </row>
    <row r="15150" spans="1:1">
      <c r="A15150" s="330"/>
    </row>
    <row r="15151" spans="1:1">
      <c r="A15151" s="330"/>
    </row>
    <row r="15152" spans="1:1">
      <c r="A15152" s="330"/>
    </row>
    <row r="15153" spans="1:1">
      <c r="A15153" s="330"/>
    </row>
    <row r="15154" spans="1:1">
      <c r="A15154" s="330"/>
    </row>
    <row r="15155" spans="1:1">
      <c r="A15155" s="330"/>
    </row>
    <row r="15156" spans="1:1">
      <c r="A15156" s="330"/>
    </row>
    <row r="15157" spans="1:1">
      <c r="A15157" s="330"/>
    </row>
    <row r="15158" spans="1:1">
      <c r="A15158" s="330"/>
    </row>
    <row r="15159" spans="1:1">
      <c r="A15159" s="330"/>
    </row>
    <row r="15160" spans="1:1">
      <c r="A15160" s="330"/>
    </row>
    <row r="15161" spans="1:1">
      <c r="A15161" s="330"/>
    </row>
    <row r="15162" spans="1:1">
      <c r="A15162" s="330"/>
    </row>
    <row r="15163" spans="1:1">
      <c r="A15163" s="330"/>
    </row>
    <row r="15164" spans="1:1">
      <c r="A15164" s="330"/>
    </row>
    <row r="15165" spans="1:1">
      <c r="A15165" s="330"/>
    </row>
    <row r="15166" spans="1:1">
      <c r="A15166" s="330"/>
    </row>
    <row r="15167" spans="1:1">
      <c r="A15167" s="330"/>
    </row>
    <row r="15168" spans="1:1">
      <c r="A15168" s="330"/>
    </row>
    <row r="15169" spans="1:1">
      <c r="A15169" s="330"/>
    </row>
    <row r="15170" spans="1:1">
      <c r="A15170" s="330"/>
    </row>
    <row r="15171" spans="1:1">
      <c r="A15171" s="330"/>
    </row>
    <row r="15172" spans="1:1">
      <c r="A15172" s="330"/>
    </row>
    <row r="15173" spans="1:1">
      <c r="A15173" s="330"/>
    </row>
    <row r="15174" spans="1:1">
      <c r="A15174" s="330"/>
    </row>
    <row r="15175" spans="1:1">
      <c r="A15175" s="330"/>
    </row>
    <row r="15176" spans="1:1">
      <c r="A15176" s="330"/>
    </row>
    <row r="15177" spans="1:1">
      <c r="A15177" s="330"/>
    </row>
    <row r="15178" spans="1:1">
      <c r="A15178" s="330"/>
    </row>
    <row r="15179" spans="1:1">
      <c r="A15179" s="330"/>
    </row>
    <row r="15180" spans="1:1">
      <c r="A15180" s="330"/>
    </row>
    <row r="15181" spans="1:1">
      <c r="A15181" s="330"/>
    </row>
    <row r="15182" spans="1:1">
      <c r="A15182" s="330"/>
    </row>
    <row r="15183" spans="1:1">
      <c r="A15183" s="330"/>
    </row>
    <row r="15184" spans="1:1">
      <c r="A15184" s="330"/>
    </row>
    <row r="15185" spans="1:1">
      <c r="A15185" s="330"/>
    </row>
    <row r="15186" spans="1:1">
      <c r="A15186" s="330"/>
    </row>
    <row r="15187" spans="1:1">
      <c r="A15187" s="330"/>
    </row>
    <row r="15188" spans="1:1">
      <c r="A15188" s="330"/>
    </row>
    <row r="15189" spans="1:1">
      <c r="A15189" s="330"/>
    </row>
    <row r="15190" spans="1:1">
      <c r="A15190" s="330"/>
    </row>
    <row r="15191" spans="1:1">
      <c r="A15191" s="330"/>
    </row>
    <row r="15192" spans="1:1">
      <c r="A15192" s="330"/>
    </row>
    <row r="15193" spans="1:1">
      <c r="A15193" s="330"/>
    </row>
    <row r="15194" spans="1:1">
      <c r="A15194" s="330"/>
    </row>
    <row r="15195" spans="1:1">
      <c r="A15195" s="330"/>
    </row>
    <row r="15196" spans="1:1">
      <c r="A15196" s="330"/>
    </row>
    <row r="15197" spans="1:1">
      <c r="A15197" s="330"/>
    </row>
    <row r="15198" spans="1:1">
      <c r="A15198" s="330"/>
    </row>
    <row r="15199" spans="1:1">
      <c r="A15199" s="330"/>
    </row>
    <row r="15200" spans="1:1">
      <c r="A15200" s="330"/>
    </row>
    <row r="15201" spans="1:1">
      <c r="A15201" s="330"/>
    </row>
    <row r="15202" spans="1:1">
      <c r="A15202" s="330"/>
    </row>
    <row r="15203" spans="1:1">
      <c r="A15203" s="330"/>
    </row>
    <row r="15204" spans="1:1">
      <c r="A15204" s="330"/>
    </row>
    <row r="15205" spans="1:1">
      <c r="A15205" s="330"/>
    </row>
    <row r="15206" spans="1:1">
      <c r="A15206" s="330"/>
    </row>
    <row r="15207" spans="1:1">
      <c r="A15207" s="330"/>
    </row>
    <row r="15208" spans="1:1">
      <c r="A15208" s="330"/>
    </row>
    <row r="15209" spans="1:1">
      <c r="A15209" s="330"/>
    </row>
    <row r="15210" spans="1:1">
      <c r="A15210" s="330"/>
    </row>
    <row r="15211" spans="1:1">
      <c r="A15211" s="330"/>
    </row>
    <row r="15212" spans="1:1">
      <c r="A15212" s="330"/>
    </row>
    <row r="15213" spans="1:1">
      <c r="A15213" s="330"/>
    </row>
    <row r="15214" spans="1:1">
      <c r="A15214" s="330"/>
    </row>
    <row r="15215" spans="1:1">
      <c r="A15215" s="330"/>
    </row>
    <row r="15216" spans="1:1">
      <c r="A15216" s="330"/>
    </row>
    <row r="15217" spans="1:1">
      <c r="A15217" s="330"/>
    </row>
    <row r="15218" spans="1:1">
      <c r="A15218" s="330"/>
    </row>
    <row r="15219" spans="1:1">
      <c r="A15219" s="330"/>
    </row>
    <row r="15220" spans="1:1">
      <c r="A15220" s="330"/>
    </row>
    <row r="15221" spans="1:1">
      <c r="A15221" s="330"/>
    </row>
    <row r="15222" spans="1:1">
      <c r="A15222" s="330"/>
    </row>
    <row r="15223" spans="1:1">
      <c r="A15223" s="330"/>
    </row>
    <row r="15224" spans="1:1">
      <c r="A15224" s="330"/>
    </row>
    <row r="15225" spans="1:1">
      <c r="A15225" s="330"/>
    </row>
    <row r="15226" spans="1:1">
      <c r="A15226" s="330"/>
    </row>
    <row r="15227" spans="1:1">
      <c r="A15227" s="330"/>
    </row>
    <row r="15228" spans="1:1">
      <c r="A15228" s="330"/>
    </row>
    <row r="15229" spans="1:1">
      <c r="A15229" s="330"/>
    </row>
    <row r="15230" spans="1:1">
      <c r="A15230" s="330"/>
    </row>
    <row r="15231" spans="1:1">
      <c r="A15231" s="330"/>
    </row>
    <row r="15232" spans="1:1">
      <c r="A15232" s="330"/>
    </row>
    <row r="15233" spans="1:1">
      <c r="A15233" s="330"/>
    </row>
    <row r="15234" spans="1:1">
      <c r="A15234" s="330"/>
    </row>
    <row r="15235" spans="1:1">
      <c r="A15235" s="330"/>
    </row>
    <row r="15236" spans="1:1">
      <c r="A15236" s="330"/>
    </row>
    <row r="15237" spans="1:1">
      <c r="A15237" s="330"/>
    </row>
    <row r="15238" spans="1:1">
      <c r="A15238" s="330"/>
    </row>
    <row r="15239" spans="1:1">
      <c r="A15239" s="330"/>
    </row>
    <row r="15240" spans="1:1">
      <c r="A15240" s="330"/>
    </row>
    <row r="15241" spans="1:1">
      <c r="A15241" s="330"/>
    </row>
    <row r="15242" spans="1:1">
      <c r="A15242" s="330"/>
    </row>
    <row r="15243" spans="1:1">
      <c r="A15243" s="330"/>
    </row>
    <row r="15244" spans="1:1">
      <c r="A15244" s="330"/>
    </row>
    <row r="15245" spans="1:1">
      <c r="A15245" s="330"/>
    </row>
    <row r="15246" spans="1:1">
      <c r="A15246" s="330"/>
    </row>
    <row r="15247" spans="1:1">
      <c r="A15247" s="330"/>
    </row>
    <row r="15248" spans="1:1">
      <c r="A15248" s="330"/>
    </row>
    <row r="15249" spans="1:1">
      <c r="A15249" s="330"/>
    </row>
    <row r="15250" spans="1:1">
      <c r="A15250" s="330"/>
    </row>
    <row r="15251" spans="1:1">
      <c r="A15251" s="330"/>
    </row>
    <row r="15252" spans="1:1">
      <c r="A15252" s="330"/>
    </row>
    <row r="15253" spans="1:1">
      <c r="A15253" s="330"/>
    </row>
    <row r="15254" spans="1:1">
      <c r="A15254" s="330"/>
    </row>
    <row r="15255" spans="1:1">
      <c r="A15255" s="330"/>
    </row>
    <row r="15256" spans="1:1">
      <c r="A15256" s="330"/>
    </row>
    <row r="15257" spans="1:1">
      <c r="A15257" s="330"/>
    </row>
    <row r="15258" spans="1:1">
      <c r="A15258" s="330"/>
    </row>
    <row r="15259" spans="1:1">
      <c r="A15259" s="330"/>
    </row>
    <row r="15260" spans="1:1">
      <c r="A15260" s="330"/>
    </row>
    <row r="15261" spans="1:1">
      <c r="A15261" s="330"/>
    </row>
    <row r="15262" spans="1:1">
      <c r="A15262" s="330"/>
    </row>
    <row r="15263" spans="1:1">
      <c r="A15263" s="330"/>
    </row>
    <row r="15264" spans="1:1">
      <c r="A15264" s="330"/>
    </row>
    <row r="15265" spans="1:1">
      <c r="A15265" s="330"/>
    </row>
    <row r="15266" spans="1:1">
      <c r="A15266" s="330"/>
    </row>
    <row r="15267" spans="1:1">
      <c r="A15267" s="330"/>
    </row>
    <row r="15268" spans="1:1">
      <c r="A15268" s="330"/>
    </row>
    <row r="15269" spans="1:1">
      <c r="A15269" s="330"/>
    </row>
    <row r="15270" spans="1:1">
      <c r="A15270" s="330"/>
    </row>
    <row r="15271" spans="1:1">
      <c r="A15271" s="330"/>
    </row>
    <row r="15272" spans="1:1">
      <c r="A15272" s="330"/>
    </row>
    <row r="15273" spans="1:1">
      <c r="A15273" s="330"/>
    </row>
    <row r="15274" spans="1:1">
      <c r="A15274" s="330"/>
    </row>
    <row r="15275" spans="1:1">
      <c r="A15275" s="330"/>
    </row>
    <row r="15276" spans="1:1">
      <c r="A15276" s="330"/>
    </row>
    <row r="15277" spans="1:1">
      <c r="A15277" s="330"/>
    </row>
    <row r="15278" spans="1:1">
      <c r="A15278" s="330"/>
    </row>
    <row r="15279" spans="1:1">
      <c r="A15279" s="330"/>
    </row>
    <row r="15280" spans="1:1">
      <c r="A15280" s="330"/>
    </row>
    <row r="15281" spans="1:1">
      <c r="A15281" s="330"/>
    </row>
    <row r="15282" spans="1:1">
      <c r="A15282" s="330"/>
    </row>
    <row r="15283" spans="1:1">
      <c r="A15283" s="330"/>
    </row>
    <row r="15284" spans="1:1">
      <c r="A15284" s="330"/>
    </row>
    <row r="15285" spans="1:1">
      <c r="A15285" s="330"/>
    </row>
    <row r="15286" spans="1:1">
      <c r="A15286" s="330"/>
    </row>
    <row r="15287" spans="1:1">
      <c r="A15287" s="330"/>
    </row>
    <row r="15288" spans="1:1">
      <c r="A15288" s="330"/>
    </row>
    <row r="15289" spans="1:1">
      <c r="A15289" s="330"/>
    </row>
    <row r="15290" spans="1:1">
      <c r="A15290" s="330"/>
    </row>
    <row r="15291" spans="1:1">
      <c r="A15291" s="330"/>
    </row>
    <row r="15292" spans="1:1">
      <c r="A15292" s="330"/>
    </row>
    <row r="15293" spans="1:1">
      <c r="A15293" s="330"/>
    </row>
    <row r="15294" spans="1:1">
      <c r="A15294" s="330"/>
    </row>
    <row r="15295" spans="1:1">
      <c r="A15295" s="330"/>
    </row>
    <row r="15296" spans="1:1">
      <c r="A15296" s="330"/>
    </row>
    <row r="15297" spans="1:1">
      <c r="A15297" s="330"/>
    </row>
    <row r="15298" spans="1:1">
      <c r="A15298" s="330"/>
    </row>
    <row r="15299" spans="1:1">
      <c r="A15299" s="330"/>
    </row>
    <row r="15300" spans="1:1">
      <c r="A15300" s="330"/>
    </row>
    <row r="15301" spans="1:1">
      <c r="A15301" s="330"/>
    </row>
    <row r="15302" spans="1:1">
      <c r="A15302" s="330"/>
    </row>
    <row r="15303" spans="1:1">
      <c r="A15303" s="330"/>
    </row>
    <row r="15304" spans="1:1">
      <c r="A15304" s="330"/>
    </row>
    <row r="15305" spans="1:1">
      <c r="A15305" s="330"/>
    </row>
    <row r="15306" spans="1:1">
      <c r="A15306" s="330"/>
    </row>
    <row r="15307" spans="1:1">
      <c r="A15307" s="330"/>
    </row>
    <row r="15308" spans="1:1">
      <c r="A15308" s="330"/>
    </row>
    <row r="15309" spans="1:1">
      <c r="A15309" s="330"/>
    </row>
    <row r="15310" spans="1:1">
      <c r="A15310" s="330"/>
    </row>
    <row r="15311" spans="1:1">
      <c r="A15311" s="330"/>
    </row>
    <row r="15312" spans="1:1">
      <c r="A15312" s="330"/>
    </row>
    <row r="15313" spans="1:1">
      <c r="A15313" s="330"/>
    </row>
    <row r="15314" spans="1:1">
      <c r="A15314" s="330"/>
    </row>
    <row r="15315" spans="1:1">
      <c r="A15315" s="330"/>
    </row>
    <row r="15316" spans="1:1">
      <c r="A15316" s="330"/>
    </row>
    <row r="15317" spans="1:1">
      <c r="A15317" s="330"/>
    </row>
    <row r="15318" spans="1:1">
      <c r="A15318" s="330"/>
    </row>
    <row r="15319" spans="1:1">
      <c r="A15319" s="330"/>
    </row>
    <row r="15320" spans="1:1">
      <c r="A15320" s="330"/>
    </row>
    <row r="15321" spans="1:1">
      <c r="A15321" s="330"/>
    </row>
    <row r="15322" spans="1:1">
      <c r="A15322" s="330"/>
    </row>
    <row r="15323" spans="1:1">
      <c r="A15323" s="330"/>
    </row>
    <row r="15324" spans="1:1">
      <c r="A15324" s="330"/>
    </row>
    <row r="15325" spans="1:1">
      <c r="A15325" s="330"/>
    </row>
    <row r="15326" spans="1:1">
      <c r="A15326" s="330"/>
    </row>
    <row r="15327" spans="1:1">
      <c r="A15327" s="330"/>
    </row>
    <row r="15328" spans="1:1">
      <c r="A15328" s="330"/>
    </row>
    <row r="15329" spans="1:1">
      <c r="A15329" s="330"/>
    </row>
    <row r="15330" spans="1:1">
      <c r="A15330" s="330"/>
    </row>
    <row r="15331" spans="1:1">
      <c r="A15331" s="330"/>
    </row>
    <row r="15332" spans="1:1">
      <c r="A15332" s="330"/>
    </row>
    <row r="15333" spans="1:1">
      <c r="A15333" s="330"/>
    </row>
    <row r="15334" spans="1:1">
      <c r="A15334" s="330"/>
    </row>
    <row r="15335" spans="1:1">
      <c r="A15335" s="330"/>
    </row>
    <row r="15336" spans="1:1">
      <c r="A15336" s="330"/>
    </row>
    <row r="15337" spans="1:1">
      <c r="A15337" s="330"/>
    </row>
    <row r="15338" spans="1:1">
      <c r="A15338" s="330"/>
    </row>
    <row r="15339" spans="1:1">
      <c r="A15339" s="330"/>
    </row>
    <row r="15340" spans="1:1">
      <c r="A15340" s="330"/>
    </row>
    <row r="15341" spans="1:1">
      <c r="A15341" s="330"/>
    </row>
    <row r="15342" spans="1:1">
      <c r="A15342" s="330"/>
    </row>
    <row r="15343" spans="1:1">
      <c r="A15343" s="330"/>
    </row>
    <row r="15344" spans="1:1">
      <c r="A15344" s="330"/>
    </row>
    <row r="15345" spans="1:1">
      <c r="A15345" s="330"/>
    </row>
    <row r="15346" spans="1:1">
      <c r="A15346" s="330"/>
    </row>
    <row r="15347" spans="1:1">
      <c r="A15347" s="330"/>
    </row>
    <row r="15348" spans="1:1">
      <c r="A15348" s="330"/>
    </row>
    <row r="15349" spans="1:1">
      <c r="A15349" s="330"/>
    </row>
    <row r="15350" spans="1:1">
      <c r="A15350" s="330"/>
    </row>
    <row r="15351" spans="1:1">
      <c r="A15351" s="330"/>
    </row>
    <row r="15352" spans="1:1">
      <c r="A15352" s="330"/>
    </row>
    <row r="15353" spans="1:1">
      <c r="A15353" s="330"/>
    </row>
    <row r="15354" spans="1:1">
      <c r="A15354" s="330"/>
    </row>
    <row r="15355" spans="1:1">
      <c r="A15355" s="330"/>
    </row>
    <row r="15356" spans="1:1">
      <c r="A15356" s="330"/>
    </row>
    <row r="15357" spans="1:1">
      <c r="A15357" s="330"/>
    </row>
    <row r="15358" spans="1:1">
      <c r="A15358" s="330"/>
    </row>
    <row r="15359" spans="1:1">
      <c r="A15359" s="330"/>
    </row>
    <row r="15360" spans="1:1">
      <c r="A15360" s="330"/>
    </row>
    <row r="15361" spans="1:1">
      <c r="A15361" s="330"/>
    </row>
    <row r="15362" spans="1:1">
      <c r="A15362" s="330"/>
    </row>
    <row r="15363" spans="1:1">
      <c r="A15363" s="330"/>
    </row>
    <row r="15364" spans="1:1">
      <c r="A15364" s="330"/>
    </row>
    <row r="15365" spans="1:1">
      <c r="A15365" s="330"/>
    </row>
    <row r="15366" spans="1:1">
      <c r="A15366" s="330"/>
    </row>
    <row r="15367" spans="1:1">
      <c r="A15367" s="330"/>
    </row>
    <row r="15368" spans="1:1">
      <c r="A15368" s="330"/>
    </row>
    <row r="15369" spans="1:1">
      <c r="A15369" s="330"/>
    </row>
    <row r="15370" spans="1:1">
      <c r="A15370" s="330"/>
    </row>
    <row r="15371" spans="1:1">
      <c r="A15371" s="330"/>
    </row>
    <row r="15372" spans="1:1">
      <c r="A15372" s="330"/>
    </row>
    <row r="15373" spans="1:1">
      <c r="A15373" s="330"/>
    </row>
    <row r="15374" spans="1:1">
      <c r="A15374" s="330"/>
    </row>
    <row r="15375" spans="1:1">
      <c r="A15375" s="330"/>
    </row>
    <row r="15376" spans="1:1">
      <c r="A15376" s="330"/>
    </row>
    <row r="15377" spans="1:1">
      <c r="A15377" s="330"/>
    </row>
    <row r="15378" spans="1:1">
      <c r="A15378" s="330"/>
    </row>
    <row r="15379" spans="1:1">
      <c r="A15379" s="330"/>
    </row>
    <row r="15380" spans="1:1">
      <c r="A15380" s="330"/>
    </row>
    <row r="15381" spans="1:1">
      <c r="A15381" s="330"/>
    </row>
    <row r="15382" spans="1:1">
      <c r="A15382" s="330"/>
    </row>
    <row r="15383" spans="1:1">
      <c r="A15383" s="330"/>
    </row>
    <row r="15384" spans="1:1">
      <c r="A15384" s="330"/>
    </row>
    <row r="15385" spans="1:1">
      <c r="A15385" s="330"/>
    </row>
    <row r="15386" spans="1:1">
      <c r="A15386" s="330"/>
    </row>
    <row r="15387" spans="1:1">
      <c r="A15387" s="330"/>
    </row>
    <row r="15388" spans="1:1">
      <c r="A15388" s="330"/>
    </row>
    <row r="15389" spans="1:1">
      <c r="A15389" s="330"/>
    </row>
    <row r="15390" spans="1:1">
      <c r="A15390" s="330"/>
    </row>
    <row r="15391" spans="1:1">
      <c r="A15391" s="330"/>
    </row>
    <row r="15392" spans="1:1">
      <c r="A15392" s="330"/>
    </row>
    <row r="15393" spans="1:1">
      <c r="A15393" s="330"/>
    </row>
    <row r="15394" spans="1:1">
      <c r="A15394" s="330"/>
    </row>
    <row r="15395" spans="1:1">
      <c r="A15395" s="330"/>
    </row>
    <row r="15396" spans="1:1">
      <c r="A15396" s="330"/>
    </row>
    <row r="15397" spans="1:1">
      <c r="A15397" s="330"/>
    </row>
    <row r="15398" spans="1:1">
      <c r="A15398" s="330"/>
    </row>
    <row r="15399" spans="1:1">
      <c r="A15399" s="330"/>
    </row>
    <row r="15400" spans="1:1">
      <c r="A15400" s="330"/>
    </row>
    <row r="15401" spans="1:1">
      <c r="A15401" s="330"/>
    </row>
    <row r="15402" spans="1:1">
      <c r="A15402" s="330"/>
    </row>
    <row r="15403" spans="1:1">
      <c r="A15403" s="330"/>
    </row>
    <row r="15404" spans="1:1">
      <c r="A15404" s="330"/>
    </row>
    <row r="15405" spans="1:1">
      <c r="A15405" s="330"/>
    </row>
    <row r="15406" spans="1:1">
      <c r="A15406" s="330"/>
    </row>
    <row r="15407" spans="1:1">
      <c r="A15407" s="330"/>
    </row>
    <row r="15408" spans="1:1">
      <c r="A15408" s="330"/>
    </row>
    <row r="15409" spans="1:1">
      <c r="A15409" s="330"/>
    </row>
    <row r="15410" spans="1:1">
      <c r="A15410" s="330"/>
    </row>
    <row r="15411" spans="1:1">
      <c r="A15411" s="330"/>
    </row>
    <row r="15412" spans="1:1">
      <c r="A15412" s="330"/>
    </row>
    <row r="15413" spans="1:1">
      <c r="A15413" s="330"/>
    </row>
    <row r="15414" spans="1:1">
      <c r="A15414" s="330"/>
    </row>
    <row r="15415" spans="1:1">
      <c r="A15415" s="330"/>
    </row>
    <row r="15416" spans="1:1">
      <c r="A15416" s="330"/>
    </row>
    <row r="15417" spans="1:1">
      <c r="A15417" s="330"/>
    </row>
    <row r="15418" spans="1:1">
      <c r="A15418" s="330"/>
    </row>
    <row r="15419" spans="1:1">
      <c r="A15419" s="330"/>
    </row>
    <row r="15420" spans="1:1">
      <c r="A15420" s="330"/>
    </row>
    <row r="15421" spans="1:1">
      <c r="A15421" s="330"/>
    </row>
    <row r="15422" spans="1:1">
      <c r="A15422" s="330"/>
    </row>
    <row r="15423" spans="1:1">
      <c r="A15423" s="330"/>
    </row>
    <row r="15424" spans="1:1">
      <c r="A15424" s="330"/>
    </row>
    <row r="15425" spans="1:1">
      <c r="A15425" s="330"/>
    </row>
    <row r="15426" spans="1:1">
      <c r="A15426" s="330"/>
    </row>
    <row r="15427" spans="1:1">
      <c r="A15427" s="330"/>
    </row>
    <row r="15428" spans="1:1">
      <c r="A15428" s="330"/>
    </row>
    <row r="15429" spans="1:1">
      <c r="A15429" s="330"/>
    </row>
    <row r="15430" spans="1:1">
      <c r="A15430" s="330"/>
    </row>
    <row r="15431" spans="1:1">
      <c r="A15431" s="330"/>
    </row>
    <row r="15432" spans="1:1">
      <c r="A15432" s="330"/>
    </row>
    <row r="15433" spans="1:1">
      <c r="A15433" s="330"/>
    </row>
    <row r="15434" spans="1:1">
      <c r="A15434" s="330"/>
    </row>
    <row r="15435" spans="1:1">
      <c r="A15435" s="330"/>
    </row>
    <row r="15436" spans="1:1">
      <c r="A15436" s="330"/>
    </row>
    <row r="15437" spans="1:1">
      <c r="A15437" s="330"/>
    </row>
    <row r="15438" spans="1:1">
      <c r="A15438" s="330"/>
    </row>
    <row r="15439" spans="1:1">
      <c r="A15439" s="330"/>
    </row>
    <row r="15440" spans="1:1">
      <c r="A15440" s="330"/>
    </row>
    <row r="15441" spans="1:1">
      <c r="A15441" s="330"/>
    </row>
    <row r="15442" spans="1:1">
      <c r="A15442" s="330"/>
    </row>
    <row r="15443" spans="1:1">
      <c r="A15443" s="330"/>
    </row>
    <row r="15444" spans="1:1">
      <c r="A15444" s="330"/>
    </row>
    <row r="15445" spans="1:1">
      <c r="A15445" s="330"/>
    </row>
    <row r="15446" spans="1:1">
      <c r="A15446" s="330"/>
    </row>
    <row r="15447" spans="1:1">
      <c r="A15447" s="330"/>
    </row>
    <row r="15448" spans="1:1">
      <c r="A15448" s="330"/>
    </row>
    <row r="15449" spans="1:1">
      <c r="A15449" s="330"/>
    </row>
    <row r="15450" spans="1:1">
      <c r="A15450" s="330"/>
    </row>
    <row r="15451" spans="1:1">
      <c r="A15451" s="330"/>
    </row>
    <row r="15452" spans="1:1">
      <c r="A15452" s="330"/>
    </row>
    <row r="15453" spans="1:1">
      <c r="A15453" s="330"/>
    </row>
    <row r="15454" spans="1:1">
      <c r="A15454" s="330"/>
    </row>
    <row r="15455" spans="1:1">
      <c r="A15455" s="330"/>
    </row>
    <row r="15456" spans="1:1">
      <c r="A15456" s="330"/>
    </row>
    <row r="15457" spans="1:1">
      <c r="A15457" s="330"/>
    </row>
    <row r="15458" spans="1:1">
      <c r="A15458" s="330"/>
    </row>
    <row r="15459" spans="1:1">
      <c r="A15459" s="330"/>
    </row>
    <row r="15460" spans="1:1">
      <c r="A15460" s="330"/>
    </row>
    <row r="15461" spans="1:1">
      <c r="A15461" s="330"/>
    </row>
    <row r="15462" spans="1:1">
      <c r="A15462" s="330"/>
    </row>
    <row r="15463" spans="1:1">
      <c r="A15463" s="330"/>
    </row>
    <row r="15464" spans="1:1">
      <c r="A15464" s="330"/>
    </row>
    <row r="15465" spans="1:1">
      <c r="A15465" s="330"/>
    </row>
    <row r="15466" spans="1:1">
      <c r="A15466" s="330"/>
    </row>
    <row r="15467" spans="1:1">
      <c r="A15467" s="330"/>
    </row>
    <row r="15468" spans="1:1">
      <c r="A15468" s="330"/>
    </row>
    <row r="15469" spans="1:1">
      <c r="A15469" s="330"/>
    </row>
    <row r="15470" spans="1:1">
      <c r="A15470" s="330"/>
    </row>
    <row r="15471" spans="1:1">
      <c r="A15471" s="330"/>
    </row>
    <row r="15472" spans="1:1">
      <c r="A15472" s="330"/>
    </row>
    <row r="15473" spans="1:1">
      <c r="A15473" s="330"/>
    </row>
    <row r="15474" spans="1:1">
      <c r="A15474" s="330"/>
    </row>
    <row r="15475" spans="1:1">
      <c r="A15475" s="330"/>
    </row>
    <row r="15476" spans="1:1">
      <c r="A15476" s="330"/>
    </row>
    <row r="15477" spans="1:1">
      <c r="A15477" s="330"/>
    </row>
    <row r="15478" spans="1:1">
      <c r="A15478" s="330"/>
    </row>
    <row r="15479" spans="1:1">
      <c r="A15479" s="330"/>
    </row>
    <row r="15480" spans="1:1">
      <c r="A15480" s="330"/>
    </row>
    <row r="15481" spans="1:1">
      <c r="A15481" s="330"/>
    </row>
    <row r="15482" spans="1:1">
      <c r="A15482" s="330"/>
    </row>
    <row r="15483" spans="1:1">
      <c r="A15483" s="330"/>
    </row>
    <row r="15484" spans="1:1">
      <c r="A15484" s="330"/>
    </row>
    <row r="15485" spans="1:1">
      <c r="A15485" s="330"/>
    </row>
    <row r="15486" spans="1:1">
      <c r="A15486" s="330"/>
    </row>
    <row r="15487" spans="1:1">
      <c r="A15487" s="330"/>
    </row>
    <row r="15488" spans="1:1">
      <c r="A15488" s="330"/>
    </row>
    <row r="15489" spans="1:1">
      <c r="A15489" s="330"/>
    </row>
    <row r="15490" spans="1:1">
      <c r="A15490" s="330"/>
    </row>
    <row r="15491" spans="1:1">
      <c r="A15491" s="330"/>
    </row>
    <row r="15492" spans="1:1">
      <c r="A15492" s="330"/>
    </row>
    <row r="15493" spans="1:1">
      <c r="A15493" s="330"/>
    </row>
    <row r="15494" spans="1:1">
      <c r="A15494" s="330"/>
    </row>
    <row r="15495" spans="1:1">
      <c r="A15495" s="330"/>
    </row>
    <row r="15496" spans="1:1">
      <c r="A15496" s="330"/>
    </row>
    <row r="15497" spans="1:1">
      <c r="A15497" s="330"/>
    </row>
    <row r="15498" spans="1:1">
      <c r="A15498" s="330"/>
    </row>
    <row r="15499" spans="1:1">
      <c r="A15499" s="330"/>
    </row>
    <row r="15500" spans="1:1">
      <c r="A15500" s="330"/>
    </row>
    <row r="15501" spans="1:1">
      <c r="A15501" s="330"/>
    </row>
    <row r="15502" spans="1:1">
      <c r="A15502" s="330"/>
    </row>
    <row r="15503" spans="1:1">
      <c r="A15503" s="330"/>
    </row>
    <row r="15504" spans="1:1">
      <c r="A15504" s="330"/>
    </row>
    <row r="15505" spans="1:1">
      <c r="A15505" s="330"/>
    </row>
    <row r="15506" spans="1:1">
      <c r="A15506" s="330"/>
    </row>
    <row r="15507" spans="1:1">
      <c r="A15507" s="330"/>
    </row>
    <row r="15508" spans="1:1">
      <c r="A15508" s="330"/>
    </row>
    <row r="15509" spans="1:1">
      <c r="A15509" s="330"/>
    </row>
    <row r="15510" spans="1:1">
      <c r="A15510" s="330"/>
    </row>
    <row r="15511" spans="1:1">
      <c r="A15511" s="330"/>
    </row>
    <row r="15512" spans="1:1">
      <c r="A15512" s="330"/>
    </row>
    <row r="15513" spans="1:1">
      <c r="A15513" s="330"/>
    </row>
    <row r="15514" spans="1:1">
      <c r="A15514" s="330"/>
    </row>
    <row r="15515" spans="1:1">
      <c r="A15515" s="330"/>
    </row>
    <row r="15516" spans="1:1">
      <c r="A15516" s="330"/>
    </row>
    <row r="15517" spans="1:1">
      <c r="A15517" s="330"/>
    </row>
    <row r="15518" spans="1:1">
      <c r="A15518" s="330"/>
    </row>
    <row r="15519" spans="1:1">
      <c r="A15519" s="330"/>
    </row>
    <row r="15520" spans="1:1">
      <c r="A15520" s="330"/>
    </row>
    <row r="15521" spans="1:1">
      <c r="A15521" s="330"/>
    </row>
    <row r="15522" spans="1:1">
      <c r="A15522" s="330"/>
    </row>
    <row r="15523" spans="1:1">
      <c r="A15523" s="330"/>
    </row>
    <row r="15524" spans="1:1">
      <c r="A15524" s="330"/>
    </row>
    <row r="15525" spans="1:1">
      <c r="A15525" s="330"/>
    </row>
    <row r="15526" spans="1:1">
      <c r="A15526" s="330"/>
    </row>
    <row r="15527" spans="1:1">
      <c r="A15527" s="330"/>
    </row>
    <row r="15528" spans="1:1">
      <c r="A15528" s="330"/>
    </row>
    <row r="15529" spans="1:1">
      <c r="A15529" s="330"/>
    </row>
    <row r="15530" spans="1:1">
      <c r="A15530" s="330"/>
    </row>
    <row r="15531" spans="1:1">
      <c r="A15531" s="330"/>
    </row>
    <row r="15532" spans="1:1">
      <c r="A15532" s="330"/>
    </row>
    <row r="15533" spans="1:1">
      <c r="A15533" s="330"/>
    </row>
    <row r="15534" spans="1:1">
      <c r="A15534" s="330"/>
    </row>
    <row r="15535" spans="1:1">
      <c r="A15535" s="330"/>
    </row>
    <row r="15536" spans="1:1">
      <c r="A15536" s="330"/>
    </row>
    <row r="15537" spans="1:1">
      <c r="A15537" s="330"/>
    </row>
    <row r="15538" spans="1:1">
      <c r="A15538" s="330"/>
    </row>
    <row r="15539" spans="1:1">
      <c r="A15539" s="330"/>
    </row>
    <row r="15540" spans="1:1">
      <c r="A15540" s="330"/>
    </row>
    <row r="15541" spans="1:1">
      <c r="A15541" s="330"/>
    </row>
    <row r="15542" spans="1:1">
      <c r="A15542" s="330"/>
    </row>
    <row r="15543" spans="1:1">
      <c r="A15543" s="330"/>
    </row>
    <row r="15544" spans="1:1">
      <c r="A15544" s="330"/>
    </row>
    <row r="15545" spans="1:1">
      <c r="A15545" s="330"/>
    </row>
    <row r="15546" spans="1:1">
      <c r="A15546" s="330"/>
    </row>
    <row r="15547" spans="1:1">
      <c r="A15547" s="330"/>
    </row>
    <row r="15548" spans="1:1">
      <c r="A15548" s="330"/>
    </row>
    <row r="15549" spans="1:1">
      <c r="A15549" s="330"/>
    </row>
    <row r="15550" spans="1:1">
      <c r="A15550" s="330"/>
    </row>
    <row r="15551" spans="1:1">
      <c r="A15551" s="330"/>
    </row>
    <row r="15552" spans="1:1">
      <c r="A15552" s="330"/>
    </row>
    <row r="15553" spans="1:1">
      <c r="A15553" s="330"/>
    </row>
    <row r="15554" spans="1:1">
      <c r="A15554" s="330"/>
    </row>
    <row r="15555" spans="1:1">
      <c r="A15555" s="330"/>
    </row>
    <row r="15556" spans="1:1">
      <c r="A15556" s="330"/>
    </row>
    <row r="15557" spans="1:1">
      <c r="A15557" s="330"/>
    </row>
    <row r="15558" spans="1:1">
      <c r="A15558" s="330"/>
    </row>
    <row r="15559" spans="1:1">
      <c r="A15559" s="330"/>
    </row>
    <row r="15560" spans="1:1">
      <c r="A15560" s="330"/>
    </row>
    <row r="15561" spans="1:1">
      <c r="A15561" s="330"/>
    </row>
    <row r="15562" spans="1:1">
      <c r="A15562" s="330"/>
    </row>
    <row r="15563" spans="1:1">
      <c r="A15563" s="330"/>
    </row>
    <row r="15564" spans="1:1">
      <c r="A15564" s="330"/>
    </row>
    <row r="15565" spans="1:1">
      <c r="A15565" s="330"/>
    </row>
    <row r="15566" spans="1:1">
      <c r="A15566" s="330"/>
    </row>
    <row r="15567" spans="1:1">
      <c r="A15567" s="330"/>
    </row>
    <row r="15568" spans="1:1">
      <c r="A15568" s="330"/>
    </row>
    <row r="15569" spans="1:1">
      <c r="A15569" s="330"/>
    </row>
    <row r="15570" spans="1:1">
      <c r="A15570" s="330"/>
    </row>
    <row r="15571" spans="1:1">
      <c r="A15571" s="330"/>
    </row>
    <row r="15572" spans="1:1">
      <c r="A15572" s="330"/>
    </row>
    <row r="15573" spans="1:1">
      <c r="A15573" s="330"/>
    </row>
    <row r="15574" spans="1:1">
      <c r="A15574" s="330"/>
    </row>
    <row r="15575" spans="1:1">
      <c r="A15575" s="330"/>
    </row>
    <row r="15576" spans="1:1">
      <c r="A15576" s="330"/>
    </row>
    <row r="15577" spans="1:1">
      <c r="A15577" s="330"/>
    </row>
    <row r="15578" spans="1:1">
      <c r="A15578" s="330"/>
    </row>
    <row r="15579" spans="1:1">
      <c r="A15579" s="330"/>
    </row>
    <row r="15580" spans="1:1">
      <c r="A15580" s="330"/>
    </row>
    <row r="15581" spans="1:1">
      <c r="A15581" s="330"/>
    </row>
    <row r="15582" spans="1:1">
      <c r="A15582" s="330"/>
    </row>
    <row r="15583" spans="1:1">
      <c r="A15583" s="330"/>
    </row>
    <row r="15584" spans="1:1">
      <c r="A15584" s="330"/>
    </row>
    <row r="15585" spans="1:1">
      <c r="A15585" s="330"/>
    </row>
    <row r="15586" spans="1:1">
      <c r="A15586" s="330"/>
    </row>
    <row r="15587" spans="1:1">
      <c r="A15587" s="330"/>
    </row>
    <row r="15588" spans="1:1">
      <c r="A15588" s="330"/>
    </row>
    <row r="15589" spans="1:1">
      <c r="A15589" s="330"/>
    </row>
    <row r="15590" spans="1:1">
      <c r="A15590" s="330"/>
    </row>
    <row r="15591" spans="1:1">
      <c r="A15591" s="330"/>
    </row>
    <row r="15592" spans="1:1">
      <c r="A15592" s="330"/>
    </row>
    <row r="15593" spans="1:1">
      <c r="A15593" s="330"/>
    </row>
    <row r="15594" spans="1:1">
      <c r="A15594" s="330"/>
    </row>
    <row r="15595" spans="1:1">
      <c r="A15595" s="330"/>
    </row>
    <row r="15596" spans="1:1">
      <c r="A15596" s="330"/>
    </row>
    <row r="15597" spans="1:1">
      <c r="A15597" s="330"/>
    </row>
    <row r="15598" spans="1:1">
      <c r="A15598" s="330"/>
    </row>
    <row r="15599" spans="1:1">
      <c r="A15599" s="330"/>
    </row>
    <row r="15600" spans="1:1">
      <c r="A15600" s="330"/>
    </row>
    <row r="15601" spans="1:1">
      <c r="A15601" s="330"/>
    </row>
    <row r="15602" spans="1:1">
      <c r="A15602" s="330"/>
    </row>
    <row r="15603" spans="1:1">
      <c r="A15603" s="330"/>
    </row>
    <row r="15604" spans="1:1">
      <c r="A15604" s="330"/>
    </row>
    <row r="15605" spans="1:1">
      <c r="A15605" s="330"/>
    </row>
    <row r="15606" spans="1:1">
      <c r="A15606" s="330"/>
    </row>
    <row r="15607" spans="1:1">
      <c r="A15607" s="330"/>
    </row>
    <row r="15608" spans="1:1">
      <c r="A15608" s="330"/>
    </row>
    <row r="15609" spans="1:1">
      <c r="A15609" s="330"/>
    </row>
    <row r="15610" spans="1:1">
      <c r="A15610" s="330"/>
    </row>
    <row r="15611" spans="1:1">
      <c r="A15611" s="330"/>
    </row>
    <row r="15612" spans="1:1">
      <c r="A15612" s="330"/>
    </row>
    <row r="15613" spans="1:1">
      <c r="A15613" s="330"/>
    </row>
    <row r="15614" spans="1:1">
      <c r="A15614" s="330"/>
    </row>
    <row r="15615" spans="1:1">
      <c r="A15615" s="330"/>
    </row>
    <row r="15616" spans="1:1">
      <c r="A15616" s="330"/>
    </row>
    <row r="15617" spans="1:1">
      <c r="A15617" s="330"/>
    </row>
    <row r="15618" spans="1:1">
      <c r="A15618" s="330"/>
    </row>
    <row r="15619" spans="1:1">
      <c r="A15619" s="330"/>
    </row>
    <row r="15620" spans="1:1">
      <c r="A15620" s="330"/>
    </row>
    <row r="15621" spans="1:1">
      <c r="A15621" s="330"/>
    </row>
    <row r="15622" spans="1:1">
      <c r="A15622" s="330"/>
    </row>
    <row r="15623" spans="1:1">
      <c r="A15623" s="330"/>
    </row>
    <row r="15624" spans="1:1">
      <c r="A15624" s="330"/>
    </row>
    <row r="15625" spans="1:1">
      <c r="A15625" s="330"/>
    </row>
    <row r="15626" spans="1:1">
      <c r="A15626" s="330"/>
    </row>
    <row r="15627" spans="1:1">
      <c r="A15627" s="330"/>
    </row>
    <row r="15628" spans="1:1">
      <c r="A15628" s="330"/>
    </row>
    <row r="15629" spans="1:1">
      <c r="A15629" s="330"/>
    </row>
    <row r="15630" spans="1:1">
      <c r="A15630" s="330"/>
    </row>
    <row r="15631" spans="1:1">
      <c r="A15631" s="330"/>
    </row>
    <row r="15632" spans="1:1">
      <c r="A15632" s="330"/>
    </row>
    <row r="15633" spans="1:1">
      <c r="A15633" s="330"/>
    </row>
    <row r="15634" spans="1:1">
      <c r="A15634" s="330"/>
    </row>
    <row r="15635" spans="1:1">
      <c r="A15635" s="330"/>
    </row>
    <row r="15636" spans="1:1">
      <c r="A15636" s="330"/>
    </row>
    <row r="15637" spans="1:1">
      <c r="A15637" s="330"/>
    </row>
    <row r="15638" spans="1:1">
      <c r="A15638" s="330"/>
    </row>
    <row r="15639" spans="1:1">
      <c r="A15639" s="330"/>
    </row>
    <row r="15640" spans="1:1">
      <c r="A15640" s="330"/>
    </row>
    <row r="15641" spans="1:1">
      <c r="A15641" s="330"/>
    </row>
    <row r="15642" spans="1:1">
      <c r="A15642" s="330"/>
    </row>
    <row r="15643" spans="1:1">
      <c r="A15643" s="330"/>
    </row>
    <row r="15644" spans="1:1">
      <c r="A15644" s="330"/>
    </row>
    <row r="15645" spans="1:1">
      <c r="A15645" s="330"/>
    </row>
    <row r="15646" spans="1:1">
      <c r="A15646" s="330"/>
    </row>
    <row r="15647" spans="1:1">
      <c r="A15647" s="330"/>
    </row>
    <row r="15648" spans="1:1">
      <c r="A15648" s="330"/>
    </row>
    <row r="15649" spans="1:1">
      <c r="A15649" s="330"/>
    </row>
    <row r="15650" spans="1:1">
      <c r="A15650" s="330"/>
    </row>
    <row r="15651" spans="1:1">
      <c r="A15651" s="330"/>
    </row>
    <row r="15652" spans="1:1">
      <c r="A15652" s="330"/>
    </row>
    <row r="15653" spans="1:1">
      <c r="A15653" s="330"/>
    </row>
    <row r="15654" spans="1:1">
      <c r="A15654" s="330"/>
    </row>
    <row r="15655" spans="1:1">
      <c r="A15655" s="330"/>
    </row>
    <row r="15656" spans="1:1">
      <c r="A15656" s="330"/>
    </row>
    <row r="15657" spans="1:1">
      <c r="A15657" s="330"/>
    </row>
    <row r="15658" spans="1:1">
      <c r="A15658" s="330"/>
    </row>
    <row r="15659" spans="1:1">
      <c r="A15659" s="330"/>
    </row>
    <row r="15660" spans="1:1">
      <c r="A15660" s="330"/>
    </row>
    <row r="15661" spans="1:1">
      <c r="A15661" s="330"/>
    </row>
    <row r="15662" spans="1:1">
      <c r="A15662" s="330"/>
    </row>
    <row r="15663" spans="1:1">
      <c r="A15663" s="330"/>
    </row>
    <row r="15664" spans="1:1">
      <c r="A15664" s="330"/>
    </row>
    <row r="15665" spans="1:1">
      <c r="A15665" s="330"/>
    </row>
    <row r="15666" spans="1:1">
      <c r="A15666" s="330"/>
    </row>
    <row r="15667" spans="1:1">
      <c r="A15667" s="330"/>
    </row>
    <row r="15668" spans="1:1">
      <c r="A15668" s="330"/>
    </row>
    <row r="15669" spans="1:1">
      <c r="A15669" s="330"/>
    </row>
    <row r="15670" spans="1:1">
      <c r="A15670" s="330"/>
    </row>
    <row r="15671" spans="1:1">
      <c r="A15671" s="330"/>
    </row>
    <row r="15672" spans="1:1">
      <c r="A15672" s="330"/>
    </row>
    <row r="15673" spans="1:1">
      <c r="A15673" s="330"/>
    </row>
    <row r="15674" spans="1:1">
      <c r="A15674" s="330"/>
    </row>
    <row r="15675" spans="1:1">
      <c r="A15675" s="330"/>
    </row>
    <row r="15676" spans="1:1">
      <c r="A15676" s="330"/>
    </row>
    <row r="15677" spans="1:1">
      <c r="A15677" s="330"/>
    </row>
    <row r="15678" spans="1:1">
      <c r="A15678" s="330"/>
    </row>
    <row r="15679" spans="1:1">
      <c r="A15679" s="330"/>
    </row>
    <row r="15680" spans="1:1">
      <c r="A15680" s="330"/>
    </row>
    <row r="15681" spans="1:1">
      <c r="A15681" s="330"/>
    </row>
    <row r="15682" spans="1:1">
      <c r="A15682" s="330"/>
    </row>
    <row r="15683" spans="1:1">
      <c r="A15683" s="330"/>
    </row>
    <row r="15684" spans="1:1">
      <c r="A15684" s="330"/>
    </row>
    <row r="15685" spans="1:1">
      <c r="A15685" s="330"/>
    </row>
    <row r="15686" spans="1:1">
      <c r="A15686" s="330"/>
    </row>
    <row r="15687" spans="1:1">
      <c r="A15687" s="330"/>
    </row>
    <row r="15688" spans="1:1">
      <c r="A15688" s="330"/>
    </row>
    <row r="15689" spans="1:1">
      <c r="A15689" s="330"/>
    </row>
    <row r="15690" spans="1:1">
      <c r="A15690" s="330"/>
    </row>
    <row r="15691" spans="1:1">
      <c r="A15691" s="330"/>
    </row>
    <row r="15692" spans="1:1">
      <c r="A15692" s="330"/>
    </row>
    <row r="15693" spans="1:1">
      <c r="A15693" s="330"/>
    </row>
    <row r="15694" spans="1:1">
      <c r="A15694" s="330"/>
    </row>
    <row r="15695" spans="1:1">
      <c r="A15695" s="330"/>
    </row>
    <row r="15696" spans="1:1">
      <c r="A15696" s="330"/>
    </row>
    <row r="15697" spans="1:1">
      <c r="A15697" s="330"/>
    </row>
    <row r="15698" spans="1:1">
      <c r="A15698" s="330"/>
    </row>
    <row r="15699" spans="1:1">
      <c r="A15699" s="330"/>
    </row>
    <row r="15700" spans="1:1">
      <c r="A15700" s="330"/>
    </row>
    <row r="15701" spans="1:1">
      <c r="A15701" s="330"/>
    </row>
    <row r="15702" spans="1:1">
      <c r="A15702" s="330"/>
    </row>
    <row r="15703" spans="1:1">
      <c r="A15703" s="330"/>
    </row>
    <row r="15704" spans="1:1">
      <c r="A15704" s="330"/>
    </row>
    <row r="15705" spans="1:1">
      <c r="A15705" s="330"/>
    </row>
    <row r="15706" spans="1:1">
      <c r="A15706" s="330"/>
    </row>
    <row r="15707" spans="1:1">
      <c r="A15707" s="330"/>
    </row>
    <row r="15708" spans="1:1">
      <c r="A15708" s="330"/>
    </row>
    <row r="15709" spans="1:1">
      <c r="A15709" s="330"/>
    </row>
    <row r="15710" spans="1:1">
      <c r="A15710" s="330"/>
    </row>
    <row r="15711" spans="1:1">
      <c r="A15711" s="330"/>
    </row>
    <row r="15712" spans="1:1">
      <c r="A15712" s="330"/>
    </row>
    <row r="15713" spans="1:1">
      <c r="A15713" s="330"/>
    </row>
    <row r="15714" spans="1:1">
      <c r="A15714" s="330"/>
    </row>
    <row r="15715" spans="1:1">
      <c r="A15715" s="330"/>
    </row>
    <row r="15716" spans="1:1">
      <c r="A15716" s="330"/>
    </row>
    <row r="15717" spans="1:1">
      <c r="A15717" s="330"/>
    </row>
    <row r="15718" spans="1:1">
      <c r="A15718" s="330"/>
    </row>
    <row r="15719" spans="1:1">
      <c r="A15719" s="330"/>
    </row>
    <row r="15720" spans="1:1">
      <c r="A15720" s="330"/>
    </row>
    <row r="15721" spans="1:1">
      <c r="A15721" s="330"/>
    </row>
    <row r="15722" spans="1:1">
      <c r="A15722" s="330"/>
    </row>
    <row r="15723" spans="1:1">
      <c r="A15723" s="330"/>
    </row>
    <row r="15724" spans="1:1">
      <c r="A15724" s="330"/>
    </row>
    <row r="15725" spans="1:1">
      <c r="A15725" s="330"/>
    </row>
    <row r="15726" spans="1:1">
      <c r="A15726" s="330"/>
    </row>
    <row r="15727" spans="1:1">
      <c r="A15727" s="330"/>
    </row>
    <row r="15728" spans="1:1">
      <c r="A15728" s="330"/>
    </row>
    <row r="15729" spans="1:1">
      <c r="A15729" s="330"/>
    </row>
    <row r="15730" spans="1:1">
      <c r="A15730" s="330"/>
    </row>
    <row r="15731" spans="1:1">
      <c r="A15731" s="330"/>
    </row>
    <row r="15732" spans="1:1">
      <c r="A15732" s="330"/>
    </row>
    <row r="15733" spans="1:1">
      <c r="A15733" s="330"/>
    </row>
    <row r="15734" spans="1:1">
      <c r="A15734" s="330"/>
    </row>
    <row r="15735" spans="1:1">
      <c r="A15735" s="330"/>
    </row>
    <row r="15736" spans="1:1">
      <c r="A15736" s="330"/>
    </row>
    <row r="15737" spans="1:1">
      <c r="A15737" s="330"/>
    </row>
    <row r="15738" spans="1:1">
      <c r="A15738" s="330"/>
    </row>
    <row r="15739" spans="1:1">
      <c r="A15739" s="330"/>
    </row>
    <row r="15740" spans="1:1">
      <c r="A15740" s="330"/>
    </row>
    <row r="15741" spans="1:1">
      <c r="A15741" s="330"/>
    </row>
    <row r="15742" spans="1:1">
      <c r="A15742" s="330"/>
    </row>
    <row r="15743" spans="1:1">
      <c r="A15743" s="330"/>
    </row>
    <row r="15744" spans="1:1">
      <c r="A15744" s="330"/>
    </row>
    <row r="15745" spans="1:1">
      <c r="A15745" s="330"/>
    </row>
    <row r="15746" spans="1:1">
      <c r="A15746" s="330"/>
    </row>
    <row r="15747" spans="1:1">
      <c r="A15747" s="330"/>
    </row>
    <row r="15748" spans="1:1">
      <c r="A15748" s="330"/>
    </row>
    <row r="15749" spans="1:1">
      <c r="A15749" s="330"/>
    </row>
    <row r="15750" spans="1:1">
      <c r="A15750" s="330"/>
    </row>
    <row r="15751" spans="1:1">
      <c r="A15751" s="330"/>
    </row>
    <row r="15752" spans="1:1">
      <c r="A15752" s="330"/>
    </row>
    <row r="15753" spans="1:1">
      <c r="A15753" s="330"/>
    </row>
    <row r="15754" spans="1:1">
      <c r="A15754" s="330"/>
    </row>
    <row r="15755" spans="1:1">
      <c r="A15755" s="330"/>
    </row>
    <row r="15756" spans="1:1">
      <c r="A15756" s="330"/>
    </row>
    <row r="15757" spans="1:1">
      <c r="A15757" s="330"/>
    </row>
    <row r="15758" spans="1:1">
      <c r="A15758" s="330"/>
    </row>
    <row r="15759" spans="1:1">
      <c r="A15759" s="330"/>
    </row>
    <row r="15760" spans="1:1">
      <c r="A15760" s="330"/>
    </row>
    <row r="15761" spans="1:1">
      <c r="A15761" s="330"/>
    </row>
    <row r="15762" spans="1:1">
      <c r="A15762" s="330"/>
    </row>
    <row r="15763" spans="1:1">
      <c r="A15763" s="330"/>
    </row>
    <row r="15764" spans="1:1">
      <c r="A15764" s="330"/>
    </row>
    <row r="15765" spans="1:1">
      <c r="A15765" s="330"/>
    </row>
    <row r="15766" spans="1:1">
      <c r="A15766" s="330"/>
    </row>
    <row r="15767" spans="1:1">
      <c r="A15767" s="330"/>
    </row>
    <row r="15768" spans="1:1">
      <c r="A15768" s="330"/>
    </row>
    <row r="15769" spans="1:1">
      <c r="A15769" s="330"/>
    </row>
    <row r="15770" spans="1:1">
      <c r="A15770" s="330"/>
    </row>
    <row r="15771" spans="1:1">
      <c r="A15771" s="330"/>
    </row>
    <row r="15772" spans="1:1">
      <c r="A15772" s="330"/>
    </row>
    <row r="15773" spans="1:1">
      <c r="A15773" s="330"/>
    </row>
    <row r="15774" spans="1:1">
      <c r="A15774" s="330"/>
    </row>
    <row r="15775" spans="1:1">
      <c r="A15775" s="330"/>
    </row>
    <row r="15776" spans="1:1">
      <c r="A15776" s="330"/>
    </row>
    <row r="15777" spans="1:1">
      <c r="A15777" s="330"/>
    </row>
    <row r="15778" spans="1:1">
      <c r="A15778" s="330"/>
    </row>
    <row r="15779" spans="1:1">
      <c r="A15779" s="330"/>
    </row>
    <row r="15780" spans="1:1">
      <c r="A15780" s="330"/>
    </row>
    <row r="15781" spans="1:1">
      <c r="A15781" s="330"/>
    </row>
    <row r="15782" spans="1:1">
      <c r="A15782" s="330"/>
    </row>
    <row r="15783" spans="1:1">
      <c r="A15783" s="330"/>
    </row>
    <row r="15784" spans="1:1">
      <c r="A15784" s="330"/>
    </row>
    <row r="15785" spans="1:1">
      <c r="A15785" s="330"/>
    </row>
    <row r="15786" spans="1:1">
      <c r="A15786" s="330"/>
    </row>
    <row r="15787" spans="1:1">
      <c r="A15787" s="330"/>
    </row>
    <row r="15788" spans="1:1">
      <c r="A15788" s="330"/>
    </row>
    <row r="15789" spans="1:1">
      <c r="A15789" s="330"/>
    </row>
    <row r="15790" spans="1:1">
      <c r="A15790" s="330"/>
    </row>
    <row r="15791" spans="1:1">
      <c r="A15791" s="330"/>
    </row>
    <row r="15792" spans="1:1">
      <c r="A15792" s="330"/>
    </row>
    <row r="15793" spans="1:1">
      <c r="A15793" s="330"/>
    </row>
    <row r="15794" spans="1:1">
      <c r="A15794" s="330"/>
    </row>
    <row r="15795" spans="1:1">
      <c r="A15795" s="330"/>
    </row>
    <row r="15796" spans="1:1">
      <c r="A15796" s="330"/>
    </row>
    <row r="15797" spans="1:1">
      <c r="A15797" s="330"/>
    </row>
    <row r="15798" spans="1:1">
      <c r="A15798" s="330"/>
    </row>
    <row r="15799" spans="1:1">
      <c r="A15799" s="330"/>
    </row>
    <row r="15800" spans="1:1">
      <c r="A15800" s="330"/>
    </row>
    <row r="15801" spans="1:1">
      <c r="A15801" s="330"/>
    </row>
    <row r="15802" spans="1:1">
      <c r="A15802" s="330"/>
    </row>
    <row r="15803" spans="1:1">
      <c r="A15803" s="330"/>
    </row>
    <row r="15804" spans="1:1">
      <c r="A15804" s="330"/>
    </row>
    <row r="15805" spans="1:1">
      <c r="A15805" s="330"/>
    </row>
    <row r="15806" spans="1:1">
      <c r="A15806" s="330"/>
    </row>
    <row r="15807" spans="1:1">
      <c r="A15807" s="330"/>
    </row>
    <row r="15808" spans="1:1">
      <c r="A15808" s="330"/>
    </row>
    <row r="15809" spans="1:1">
      <c r="A15809" s="330"/>
    </row>
    <row r="15810" spans="1:1">
      <c r="A15810" s="330"/>
    </row>
    <row r="15811" spans="1:1">
      <c r="A15811" s="330"/>
    </row>
    <row r="15812" spans="1:1">
      <c r="A15812" s="330"/>
    </row>
    <row r="15813" spans="1:1">
      <c r="A15813" s="330"/>
    </row>
    <row r="15814" spans="1:1">
      <c r="A15814" s="330"/>
    </row>
    <row r="15815" spans="1:1">
      <c r="A15815" s="330"/>
    </row>
    <row r="15816" spans="1:1">
      <c r="A15816" s="330"/>
    </row>
    <row r="15817" spans="1:1">
      <c r="A15817" s="330"/>
    </row>
    <row r="15818" spans="1:1">
      <c r="A15818" s="330"/>
    </row>
    <row r="15819" spans="1:1">
      <c r="A15819" s="330"/>
    </row>
    <row r="15820" spans="1:1">
      <c r="A15820" s="330"/>
    </row>
    <row r="15821" spans="1:1">
      <c r="A15821" s="330"/>
    </row>
    <row r="15822" spans="1:1">
      <c r="A15822" s="330"/>
    </row>
    <row r="15823" spans="1:1">
      <c r="A15823" s="330"/>
    </row>
    <row r="15824" spans="1:1">
      <c r="A15824" s="330"/>
    </row>
    <row r="15825" spans="1:1">
      <c r="A15825" s="330"/>
    </row>
    <row r="15826" spans="1:1">
      <c r="A15826" s="330"/>
    </row>
    <row r="15827" spans="1:1">
      <c r="A15827" s="330"/>
    </row>
    <row r="15828" spans="1:1">
      <c r="A15828" s="330"/>
    </row>
    <row r="15829" spans="1:1">
      <c r="A15829" s="330"/>
    </row>
    <row r="15830" spans="1:1">
      <c r="A15830" s="330"/>
    </row>
    <row r="15831" spans="1:1">
      <c r="A15831" s="330"/>
    </row>
    <row r="15832" spans="1:1">
      <c r="A15832" s="330"/>
    </row>
    <row r="15833" spans="1:1">
      <c r="A15833" s="330"/>
    </row>
    <row r="15834" spans="1:1">
      <c r="A15834" s="330"/>
    </row>
    <row r="15835" spans="1:1">
      <c r="A15835" s="330"/>
    </row>
    <row r="15836" spans="1:1">
      <c r="A15836" s="330"/>
    </row>
    <row r="15837" spans="1:1">
      <c r="A15837" s="330"/>
    </row>
    <row r="15838" spans="1:1">
      <c r="A15838" s="330"/>
    </row>
    <row r="15839" spans="1:1">
      <c r="A15839" s="330"/>
    </row>
    <row r="15840" spans="1:1">
      <c r="A15840" s="330"/>
    </row>
    <row r="15841" spans="1:1">
      <c r="A15841" s="330"/>
    </row>
    <row r="15842" spans="1:1">
      <c r="A15842" s="330"/>
    </row>
    <row r="15843" spans="1:1">
      <c r="A15843" s="330"/>
    </row>
    <row r="15844" spans="1:1">
      <c r="A15844" s="330"/>
    </row>
    <row r="15845" spans="1:1">
      <c r="A15845" s="330"/>
    </row>
    <row r="15846" spans="1:1">
      <c r="A15846" s="330"/>
    </row>
    <row r="15847" spans="1:1">
      <c r="A15847" s="330"/>
    </row>
    <row r="15848" spans="1:1">
      <c r="A15848" s="330"/>
    </row>
    <row r="15849" spans="1:1">
      <c r="A15849" s="330"/>
    </row>
    <row r="15850" spans="1:1">
      <c r="A15850" s="330"/>
    </row>
    <row r="15851" spans="1:1">
      <c r="A15851" s="330"/>
    </row>
    <row r="15852" spans="1:1">
      <c r="A15852" s="330"/>
    </row>
    <row r="15853" spans="1:1">
      <c r="A15853" s="330"/>
    </row>
    <row r="15854" spans="1:1">
      <c r="A15854" s="330"/>
    </row>
    <row r="15855" spans="1:1">
      <c r="A15855" s="330"/>
    </row>
    <row r="15856" spans="1:1">
      <c r="A15856" s="330"/>
    </row>
    <row r="15857" spans="1:1">
      <c r="A15857" s="330"/>
    </row>
    <row r="15858" spans="1:1">
      <c r="A15858" s="330"/>
    </row>
    <row r="15859" spans="1:1">
      <c r="A15859" s="330"/>
    </row>
    <row r="15860" spans="1:1">
      <c r="A15860" s="330"/>
    </row>
    <row r="15861" spans="1:1">
      <c r="A15861" s="330"/>
    </row>
    <row r="15862" spans="1:1">
      <c r="A15862" s="330"/>
    </row>
    <row r="15863" spans="1:1">
      <c r="A15863" s="330"/>
    </row>
    <row r="15864" spans="1:1">
      <c r="A15864" s="330"/>
    </row>
    <row r="15865" spans="1:1">
      <c r="A15865" s="330"/>
    </row>
    <row r="15866" spans="1:1">
      <c r="A15866" s="330"/>
    </row>
    <row r="15867" spans="1:1">
      <c r="A15867" s="330"/>
    </row>
    <row r="15868" spans="1:1">
      <c r="A15868" s="330"/>
    </row>
    <row r="15869" spans="1:1">
      <c r="A15869" s="330"/>
    </row>
    <row r="15870" spans="1:1">
      <c r="A15870" s="330"/>
    </row>
    <row r="15871" spans="1:1">
      <c r="A15871" s="330"/>
    </row>
    <row r="15872" spans="1:1">
      <c r="A15872" s="330"/>
    </row>
    <row r="15873" spans="1:1">
      <c r="A15873" s="330"/>
    </row>
    <row r="15874" spans="1:1">
      <c r="A15874" s="330"/>
    </row>
    <row r="15875" spans="1:1">
      <c r="A15875" s="330"/>
    </row>
    <row r="15876" spans="1:1">
      <c r="A15876" s="330"/>
    </row>
    <row r="15877" spans="1:1">
      <c r="A15877" s="330"/>
    </row>
    <row r="15878" spans="1:1">
      <c r="A15878" s="330"/>
    </row>
    <row r="15879" spans="1:1">
      <c r="A15879" s="330"/>
    </row>
    <row r="15880" spans="1:1">
      <c r="A15880" s="330"/>
    </row>
    <row r="15881" spans="1:1">
      <c r="A15881" s="330"/>
    </row>
    <row r="15882" spans="1:1">
      <c r="A15882" s="330"/>
    </row>
    <row r="15883" spans="1:1">
      <c r="A15883" s="330"/>
    </row>
    <row r="15884" spans="1:1">
      <c r="A15884" s="330"/>
    </row>
    <row r="15885" spans="1:1">
      <c r="A15885" s="330"/>
    </row>
    <row r="15886" spans="1:1">
      <c r="A15886" s="330"/>
    </row>
    <row r="15887" spans="1:1">
      <c r="A15887" s="330"/>
    </row>
    <row r="15888" spans="1:1">
      <c r="A15888" s="330"/>
    </row>
    <row r="15889" spans="1:1">
      <c r="A15889" s="330"/>
    </row>
    <row r="15890" spans="1:1">
      <c r="A15890" s="330"/>
    </row>
    <row r="15891" spans="1:1">
      <c r="A15891" s="330"/>
    </row>
    <row r="15892" spans="1:1">
      <c r="A15892" s="330"/>
    </row>
    <row r="15893" spans="1:1">
      <c r="A15893" s="330"/>
    </row>
    <row r="15894" spans="1:1">
      <c r="A15894" s="330"/>
    </row>
    <row r="15895" spans="1:1">
      <c r="A15895" s="330"/>
    </row>
    <row r="15896" spans="1:1">
      <c r="A15896" s="330"/>
    </row>
    <row r="15897" spans="1:1">
      <c r="A15897" s="330"/>
    </row>
    <row r="15898" spans="1:1">
      <c r="A15898" s="330"/>
    </row>
    <row r="15899" spans="1:1">
      <c r="A15899" s="330"/>
    </row>
    <row r="15900" spans="1:1">
      <c r="A15900" s="330"/>
    </row>
    <row r="15901" spans="1:1">
      <c r="A15901" s="330"/>
    </row>
    <row r="15902" spans="1:1">
      <c r="A15902" s="330"/>
    </row>
    <row r="15903" spans="1:1">
      <c r="A15903" s="330"/>
    </row>
    <row r="15904" spans="1:1">
      <c r="A15904" s="330"/>
    </row>
    <row r="15905" spans="1:1">
      <c r="A15905" s="330"/>
    </row>
    <row r="15906" spans="1:1">
      <c r="A15906" s="330"/>
    </row>
    <row r="15907" spans="1:1">
      <c r="A15907" s="330"/>
    </row>
    <row r="15908" spans="1:1">
      <c r="A15908" s="330"/>
    </row>
    <row r="15909" spans="1:1">
      <c r="A15909" s="330"/>
    </row>
    <row r="15910" spans="1:1">
      <c r="A15910" s="330"/>
    </row>
    <row r="15911" spans="1:1">
      <c r="A15911" s="330"/>
    </row>
    <row r="15912" spans="1:1">
      <c r="A15912" s="330"/>
    </row>
    <row r="15913" spans="1:1">
      <c r="A15913" s="330"/>
    </row>
    <row r="15914" spans="1:1">
      <c r="A15914" s="330"/>
    </row>
    <row r="15915" spans="1:1">
      <c r="A15915" s="330"/>
    </row>
    <row r="15916" spans="1:1">
      <c r="A15916" s="330"/>
    </row>
    <row r="15917" spans="1:1">
      <c r="A15917" s="330"/>
    </row>
    <row r="15918" spans="1:1">
      <c r="A15918" s="330"/>
    </row>
    <row r="15919" spans="1:1">
      <c r="A15919" s="330"/>
    </row>
    <row r="15920" spans="1:1">
      <c r="A15920" s="330"/>
    </row>
    <row r="15921" spans="1:1">
      <c r="A15921" s="330"/>
    </row>
    <row r="15922" spans="1:1">
      <c r="A15922" s="330"/>
    </row>
    <row r="15923" spans="1:1">
      <c r="A15923" s="330"/>
    </row>
    <row r="15924" spans="1:1">
      <c r="A15924" s="330"/>
    </row>
    <row r="15925" spans="1:1">
      <c r="A15925" s="330"/>
    </row>
    <row r="15926" spans="1:1">
      <c r="A15926" s="330"/>
    </row>
    <row r="15927" spans="1:1">
      <c r="A15927" s="330"/>
    </row>
    <row r="15928" spans="1:1">
      <c r="A15928" s="330"/>
    </row>
    <row r="15929" spans="1:1">
      <c r="A15929" s="330"/>
    </row>
    <row r="15930" spans="1:1">
      <c r="A15930" s="330"/>
    </row>
    <row r="15931" spans="1:1">
      <c r="A15931" s="330"/>
    </row>
    <row r="15932" spans="1:1">
      <c r="A15932" s="330"/>
    </row>
    <row r="15933" spans="1:1">
      <c r="A15933" s="330"/>
    </row>
    <row r="15934" spans="1:1">
      <c r="A15934" s="330"/>
    </row>
    <row r="15935" spans="1:1">
      <c r="A15935" s="330"/>
    </row>
    <row r="15936" spans="1:1">
      <c r="A15936" s="330"/>
    </row>
    <row r="15937" spans="1:1">
      <c r="A15937" s="330"/>
    </row>
    <row r="15938" spans="1:1">
      <c r="A15938" s="330"/>
    </row>
    <row r="15939" spans="1:1">
      <c r="A15939" s="330"/>
    </row>
    <row r="15940" spans="1:1">
      <c r="A15940" s="330"/>
    </row>
    <row r="15941" spans="1:1">
      <c r="A15941" s="330"/>
    </row>
    <row r="15942" spans="1:1">
      <c r="A15942" s="330"/>
    </row>
    <row r="15943" spans="1:1">
      <c r="A15943" s="330"/>
    </row>
    <row r="15944" spans="1:1">
      <c r="A15944" s="330"/>
    </row>
    <row r="15945" spans="1:1">
      <c r="A15945" s="330"/>
    </row>
    <row r="15946" spans="1:1">
      <c r="A15946" s="330"/>
    </row>
    <row r="15947" spans="1:1">
      <c r="A15947" s="330"/>
    </row>
    <row r="15948" spans="1:1">
      <c r="A15948" s="330"/>
    </row>
    <row r="15949" spans="1:1">
      <c r="A15949" s="330"/>
    </row>
    <row r="15950" spans="1:1">
      <c r="A15950" s="330"/>
    </row>
    <row r="15951" spans="1:1">
      <c r="A15951" s="330"/>
    </row>
    <row r="15952" spans="1:1">
      <c r="A15952" s="330"/>
    </row>
    <row r="15953" spans="1:1">
      <c r="A15953" s="330"/>
    </row>
    <row r="15954" spans="1:1">
      <c r="A15954" s="330"/>
    </row>
    <row r="15955" spans="1:1">
      <c r="A15955" s="330"/>
    </row>
    <row r="15956" spans="1:1">
      <c r="A15956" s="330"/>
    </row>
    <row r="15957" spans="1:1">
      <c r="A15957" s="330"/>
    </row>
    <row r="15958" spans="1:1">
      <c r="A15958" s="330"/>
    </row>
    <row r="15959" spans="1:1">
      <c r="A15959" s="330"/>
    </row>
    <row r="15960" spans="1:1">
      <c r="A15960" s="330"/>
    </row>
    <row r="15961" spans="1:1">
      <c r="A15961" s="330"/>
    </row>
    <row r="15962" spans="1:1">
      <c r="A15962" s="330"/>
    </row>
    <row r="15963" spans="1:1">
      <c r="A15963" s="330"/>
    </row>
    <row r="15964" spans="1:1">
      <c r="A15964" s="330"/>
    </row>
    <row r="15965" spans="1:1">
      <c r="A15965" s="330"/>
    </row>
    <row r="15966" spans="1:1">
      <c r="A15966" s="330"/>
    </row>
    <row r="15967" spans="1:1">
      <c r="A15967" s="330"/>
    </row>
    <row r="15968" spans="1:1">
      <c r="A15968" s="330"/>
    </row>
    <row r="15969" spans="1:1">
      <c r="A15969" s="330"/>
    </row>
    <row r="15970" spans="1:1">
      <c r="A15970" s="330"/>
    </row>
    <row r="15971" spans="1:1">
      <c r="A15971" s="330"/>
    </row>
    <row r="15972" spans="1:1">
      <c r="A15972" s="330"/>
    </row>
    <row r="15973" spans="1:1">
      <c r="A15973" s="330"/>
    </row>
    <row r="15974" spans="1:1">
      <c r="A15974" s="330"/>
    </row>
    <row r="15975" spans="1:1">
      <c r="A15975" s="330"/>
    </row>
    <row r="15976" spans="1:1">
      <c r="A15976" s="330"/>
    </row>
    <row r="15977" spans="1:1">
      <c r="A15977" s="330"/>
    </row>
    <row r="15978" spans="1:1">
      <c r="A15978" s="330"/>
    </row>
    <row r="15979" spans="1:1">
      <c r="A15979" s="330"/>
    </row>
    <row r="15980" spans="1:1">
      <c r="A15980" s="330"/>
    </row>
    <row r="15981" spans="1:1">
      <c r="A15981" s="330"/>
    </row>
    <row r="15982" spans="1:1">
      <c r="A15982" s="330"/>
    </row>
    <row r="15983" spans="1:1">
      <c r="A15983" s="330"/>
    </row>
    <row r="15984" spans="1:1">
      <c r="A15984" s="330"/>
    </row>
    <row r="15985" spans="1:1">
      <c r="A15985" s="330"/>
    </row>
    <row r="15986" spans="1:1">
      <c r="A15986" s="330"/>
    </row>
    <row r="15987" spans="1:1">
      <c r="A15987" s="330"/>
    </row>
    <row r="15988" spans="1:1">
      <c r="A15988" s="330"/>
    </row>
    <row r="15989" spans="1:1">
      <c r="A15989" s="330"/>
    </row>
    <row r="15990" spans="1:1">
      <c r="A15990" s="330"/>
    </row>
    <row r="15991" spans="1:1">
      <c r="A15991" s="330"/>
    </row>
    <row r="15992" spans="1:1">
      <c r="A15992" s="330"/>
    </row>
    <row r="15993" spans="1:1">
      <c r="A15993" s="330"/>
    </row>
    <row r="15994" spans="1:1">
      <c r="A15994" s="330"/>
    </row>
    <row r="15995" spans="1:1">
      <c r="A15995" s="330"/>
    </row>
    <row r="15996" spans="1:1">
      <c r="A15996" s="330"/>
    </row>
    <row r="15997" spans="1:1">
      <c r="A15997" s="330"/>
    </row>
    <row r="15998" spans="1:1">
      <c r="A15998" s="330"/>
    </row>
    <row r="15999" spans="1:1">
      <c r="A15999" s="330"/>
    </row>
    <row r="16000" spans="1:1">
      <c r="A16000" s="330"/>
    </row>
    <row r="16001" spans="1:1">
      <c r="A16001" s="330"/>
    </row>
    <row r="16002" spans="1:1">
      <c r="A16002" s="330"/>
    </row>
    <row r="16003" spans="1:1">
      <c r="A16003" s="330"/>
    </row>
    <row r="16004" spans="1:1">
      <c r="A16004" s="330"/>
    </row>
    <row r="16005" spans="1:1">
      <c r="A16005" s="330"/>
    </row>
    <row r="16006" spans="1:1">
      <c r="A16006" s="330"/>
    </row>
    <row r="16007" spans="1:1">
      <c r="A16007" s="330"/>
    </row>
    <row r="16008" spans="1:1">
      <c r="A16008" s="330"/>
    </row>
    <row r="16009" spans="1:1">
      <c r="A16009" s="330"/>
    </row>
    <row r="16010" spans="1:1">
      <c r="A16010" s="330"/>
    </row>
    <row r="16011" spans="1:1">
      <c r="A16011" s="330"/>
    </row>
    <row r="16012" spans="1:1">
      <c r="A16012" s="330"/>
    </row>
    <row r="16013" spans="1:1">
      <c r="A16013" s="330"/>
    </row>
    <row r="16014" spans="1:1">
      <c r="A16014" s="330"/>
    </row>
    <row r="16015" spans="1:1">
      <c r="A16015" s="330"/>
    </row>
    <row r="16016" spans="1:1">
      <c r="A16016" s="330"/>
    </row>
    <row r="16017" spans="1:1">
      <c r="A16017" s="330"/>
    </row>
    <row r="16018" spans="1:1">
      <c r="A16018" s="330"/>
    </row>
    <row r="16019" spans="1:1">
      <c r="A16019" s="330"/>
    </row>
    <row r="16020" spans="1:1">
      <c r="A16020" s="330"/>
    </row>
    <row r="16021" spans="1:1">
      <c r="A16021" s="330"/>
    </row>
    <row r="16022" spans="1:1">
      <c r="A16022" s="330"/>
    </row>
    <row r="16023" spans="1:1">
      <c r="A16023" s="330"/>
    </row>
    <row r="16024" spans="1:1">
      <c r="A16024" s="330"/>
    </row>
    <row r="16025" spans="1:1">
      <c r="A16025" s="330"/>
    </row>
    <row r="16026" spans="1:1">
      <c r="A16026" s="330"/>
    </row>
    <row r="16027" spans="1:1">
      <c r="A16027" s="330"/>
    </row>
    <row r="16028" spans="1:1">
      <c r="A16028" s="330"/>
    </row>
    <row r="16029" spans="1:1">
      <c r="A16029" s="330"/>
    </row>
    <row r="16030" spans="1:1">
      <c r="A16030" s="330"/>
    </row>
    <row r="16031" spans="1:1">
      <c r="A16031" s="330"/>
    </row>
    <row r="16032" spans="1:1">
      <c r="A16032" s="330"/>
    </row>
    <row r="16033" spans="1:1">
      <c r="A16033" s="330"/>
    </row>
    <row r="16034" spans="1:1">
      <c r="A16034" s="330"/>
    </row>
    <row r="16035" spans="1:1">
      <c r="A16035" s="330"/>
    </row>
    <row r="16036" spans="1:1">
      <c r="A16036" s="330"/>
    </row>
    <row r="16037" spans="1:1">
      <c r="A16037" s="330"/>
    </row>
    <row r="16038" spans="1:1">
      <c r="A16038" s="330"/>
    </row>
    <row r="16039" spans="1:1">
      <c r="A16039" s="330"/>
    </row>
    <row r="16040" spans="1:1">
      <c r="A16040" s="330"/>
    </row>
    <row r="16041" spans="1:1">
      <c r="A16041" s="330"/>
    </row>
    <row r="16042" spans="1:1">
      <c r="A16042" s="330"/>
    </row>
    <row r="16043" spans="1:1">
      <c r="A16043" s="330"/>
    </row>
    <row r="16044" spans="1:1">
      <c r="A16044" s="330"/>
    </row>
    <row r="16045" spans="1:1">
      <c r="A16045" s="330"/>
    </row>
    <row r="16046" spans="1:1">
      <c r="A16046" s="330"/>
    </row>
    <row r="16047" spans="1:1">
      <c r="A16047" s="330"/>
    </row>
    <row r="16048" spans="1:1">
      <c r="A16048" s="330"/>
    </row>
    <row r="16049" spans="1:1">
      <c r="A16049" s="330"/>
    </row>
    <row r="16050" spans="1:1">
      <c r="A16050" s="330"/>
    </row>
    <row r="16051" spans="1:1">
      <c r="A16051" s="330"/>
    </row>
    <row r="16052" spans="1:1">
      <c r="A16052" s="330"/>
    </row>
    <row r="16053" spans="1:1">
      <c r="A16053" s="330"/>
    </row>
    <row r="16054" spans="1:1">
      <c r="A16054" s="330"/>
    </row>
    <row r="16055" spans="1:1">
      <c r="A16055" s="330"/>
    </row>
    <row r="16056" spans="1:1">
      <c r="A16056" s="330"/>
    </row>
    <row r="16057" spans="1:1">
      <c r="A16057" s="330"/>
    </row>
    <row r="16058" spans="1:1">
      <c r="A16058" s="330"/>
    </row>
    <row r="16059" spans="1:1">
      <c r="A16059" s="330"/>
    </row>
    <row r="16060" spans="1:1">
      <c r="A16060" s="330"/>
    </row>
    <row r="16061" spans="1:1">
      <c r="A16061" s="330"/>
    </row>
    <row r="16062" spans="1:1">
      <c r="A16062" s="330"/>
    </row>
    <row r="16063" spans="1:1">
      <c r="A16063" s="330"/>
    </row>
    <row r="16064" spans="1:1">
      <c r="A16064" s="330"/>
    </row>
    <row r="16065" spans="1:1">
      <c r="A16065" s="330"/>
    </row>
    <row r="16066" spans="1:1">
      <c r="A16066" s="330"/>
    </row>
    <row r="16067" spans="1:1">
      <c r="A16067" s="330"/>
    </row>
    <row r="16068" spans="1:1">
      <c r="A16068" s="330"/>
    </row>
    <row r="16069" spans="1:1">
      <c r="A16069" s="330"/>
    </row>
    <row r="16070" spans="1:1">
      <c r="A16070" s="330"/>
    </row>
    <row r="16071" spans="1:1">
      <c r="A16071" s="330"/>
    </row>
    <row r="16072" spans="1:1">
      <c r="A16072" s="330"/>
    </row>
    <row r="16073" spans="1:1">
      <c r="A16073" s="330"/>
    </row>
    <row r="16074" spans="1:1">
      <c r="A16074" s="330"/>
    </row>
    <row r="16075" spans="1:1">
      <c r="A16075" s="330"/>
    </row>
    <row r="16076" spans="1:1">
      <c r="A16076" s="330"/>
    </row>
    <row r="16077" spans="1:1">
      <c r="A16077" s="330"/>
    </row>
    <row r="16078" spans="1:1">
      <c r="A16078" s="330"/>
    </row>
    <row r="16079" spans="1:1">
      <c r="A16079" s="330"/>
    </row>
    <row r="16080" spans="1:1">
      <c r="A16080" s="330"/>
    </row>
    <row r="16081" spans="1:1">
      <c r="A16081" s="330"/>
    </row>
    <row r="16082" spans="1:1">
      <c r="A16082" s="330"/>
    </row>
    <row r="16083" spans="1:1">
      <c r="A16083" s="330"/>
    </row>
    <row r="16084" spans="1:1">
      <c r="A16084" s="330"/>
    </row>
    <row r="16085" spans="1:1">
      <c r="A16085" s="330"/>
    </row>
    <row r="16086" spans="1:1">
      <c r="A16086" s="330"/>
    </row>
    <row r="16087" spans="1:1">
      <c r="A16087" s="330"/>
    </row>
    <row r="16088" spans="1:1">
      <c r="A16088" s="330"/>
    </row>
    <row r="16089" spans="1:1">
      <c r="A16089" s="330"/>
    </row>
    <row r="16090" spans="1:1">
      <c r="A16090" s="330"/>
    </row>
    <row r="16091" spans="1:1">
      <c r="A16091" s="330"/>
    </row>
    <row r="16092" spans="1:1">
      <c r="A16092" s="330"/>
    </row>
    <row r="16093" spans="1:1">
      <c r="A16093" s="330"/>
    </row>
    <row r="16094" spans="1:1">
      <c r="A16094" s="330"/>
    </row>
    <row r="16095" spans="1:1">
      <c r="A16095" s="330"/>
    </row>
    <row r="16096" spans="1:1">
      <c r="A16096" s="330"/>
    </row>
    <row r="16097" spans="1:1">
      <c r="A16097" s="330"/>
    </row>
    <row r="16098" spans="1:1">
      <c r="A16098" s="330"/>
    </row>
    <row r="16099" spans="1:1">
      <c r="A16099" s="330"/>
    </row>
    <row r="16100" spans="1:1">
      <c r="A16100" s="330"/>
    </row>
    <row r="16101" spans="1:1">
      <c r="A16101" s="330"/>
    </row>
    <row r="16102" spans="1:1">
      <c r="A16102" s="330"/>
    </row>
    <row r="16103" spans="1:1">
      <c r="A16103" s="330"/>
    </row>
    <row r="16104" spans="1:1">
      <c r="A16104" s="330"/>
    </row>
    <row r="16105" spans="1:1">
      <c r="A16105" s="330"/>
    </row>
    <row r="16106" spans="1:1">
      <c r="A16106" s="330"/>
    </row>
    <row r="16107" spans="1:1">
      <c r="A16107" s="330"/>
    </row>
    <row r="16108" spans="1:1">
      <c r="A16108" s="330"/>
    </row>
    <row r="16109" spans="1:1">
      <c r="A16109" s="330"/>
    </row>
    <row r="16110" spans="1:1">
      <c r="A16110" s="330"/>
    </row>
    <row r="16111" spans="1:1">
      <c r="A16111" s="330"/>
    </row>
    <row r="16112" spans="1:1">
      <c r="A16112" s="330"/>
    </row>
    <row r="16113" spans="1:1">
      <c r="A16113" s="330"/>
    </row>
    <row r="16114" spans="1:1">
      <c r="A16114" s="330"/>
    </row>
    <row r="16115" spans="1:1">
      <c r="A16115" s="330"/>
    </row>
    <row r="16116" spans="1:1">
      <c r="A16116" s="330"/>
    </row>
    <row r="16117" spans="1:1">
      <c r="A16117" s="330"/>
    </row>
    <row r="16118" spans="1:1">
      <c r="A16118" s="330"/>
    </row>
    <row r="16119" spans="1:1">
      <c r="A16119" s="330"/>
    </row>
    <row r="16120" spans="1:1">
      <c r="A16120" s="330"/>
    </row>
    <row r="16121" spans="1:1">
      <c r="A16121" s="330"/>
    </row>
    <row r="16122" spans="1:1">
      <c r="A16122" s="330"/>
    </row>
    <row r="16123" spans="1:1">
      <c r="A16123" s="330"/>
    </row>
    <row r="16124" spans="1:1">
      <c r="A16124" s="330"/>
    </row>
    <row r="16125" spans="1:1">
      <c r="A16125" s="330"/>
    </row>
    <row r="16126" spans="1:1">
      <c r="A16126" s="330"/>
    </row>
    <row r="16127" spans="1:1">
      <c r="A16127" s="330"/>
    </row>
    <row r="16128" spans="1:1">
      <c r="A16128" s="330"/>
    </row>
    <row r="16129" spans="1:1">
      <c r="A16129" s="330"/>
    </row>
    <row r="16130" spans="1:1">
      <c r="A16130" s="330"/>
    </row>
    <row r="16131" spans="1:1">
      <c r="A16131" s="330"/>
    </row>
    <row r="16132" spans="1:1">
      <c r="A16132" s="330"/>
    </row>
    <row r="16133" spans="1:1">
      <c r="A16133" s="330"/>
    </row>
    <row r="16134" spans="1:1">
      <c r="A16134" s="330"/>
    </row>
    <row r="16135" spans="1:1">
      <c r="A16135" s="330"/>
    </row>
    <row r="16136" spans="1:1">
      <c r="A16136" s="330"/>
    </row>
    <row r="16137" spans="1:1">
      <c r="A16137" s="330"/>
    </row>
    <row r="16138" spans="1:1">
      <c r="A16138" s="330"/>
    </row>
    <row r="16139" spans="1:1">
      <c r="A16139" s="330"/>
    </row>
    <row r="16140" spans="1:1">
      <c r="A16140" s="330"/>
    </row>
    <row r="16141" spans="1:1">
      <c r="A16141" s="330"/>
    </row>
    <row r="16142" spans="1:1">
      <c r="A16142" s="330"/>
    </row>
    <row r="16143" spans="1:1">
      <c r="A16143" s="330"/>
    </row>
    <row r="16144" spans="1:1">
      <c r="A16144" s="330"/>
    </row>
    <row r="16145" spans="1:1">
      <c r="A16145" s="330"/>
    </row>
    <row r="16146" spans="1:1">
      <c r="A16146" s="330"/>
    </row>
    <row r="16147" spans="1:1">
      <c r="A16147" s="330"/>
    </row>
    <row r="16148" spans="1:1">
      <c r="A16148" s="330"/>
    </row>
    <row r="16149" spans="1:1">
      <c r="A16149" s="330"/>
    </row>
    <row r="16150" spans="1:1">
      <c r="A16150" s="330"/>
    </row>
    <row r="16151" spans="1:1">
      <c r="A16151" s="330"/>
    </row>
    <row r="16152" spans="1:1">
      <c r="A16152" s="330"/>
    </row>
    <row r="16153" spans="1:1">
      <c r="A16153" s="330"/>
    </row>
    <row r="16154" spans="1:1">
      <c r="A16154" s="330"/>
    </row>
    <row r="16155" spans="1:1">
      <c r="A16155" s="330"/>
    </row>
    <row r="16156" spans="1:1">
      <c r="A16156" s="330"/>
    </row>
    <row r="16157" spans="1:1">
      <c r="A16157" s="330"/>
    </row>
    <row r="16158" spans="1:1">
      <c r="A16158" s="330"/>
    </row>
    <row r="16159" spans="1:1">
      <c r="A16159" s="330"/>
    </row>
    <row r="16160" spans="1:1">
      <c r="A16160" s="330"/>
    </row>
    <row r="16161" spans="1:1">
      <c r="A16161" s="330"/>
    </row>
    <row r="16162" spans="1:1">
      <c r="A16162" s="330"/>
    </row>
    <row r="16163" spans="1:1">
      <c r="A16163" s="330"/>
    </row>
    <row r="16164" spans="1:1">
      <c r="A16164" s="330"/>
    </row>
    <row r="16165" spans="1:1">
      <c r="A16165" s="330"/>
    </row>
    <row r="16166" spans="1:1">
      <c r="A16166" s="330"/>
    </row>
    <row r="16167" spans="1:1">
      <c r="A16167" s="330"/>
    </row>
    <row r="16168" spans="1:1">
      <c r="A16168" s="330"/>
    </row>
    <row r="16169" spans="1:1">
      <c r="A16169" s="330"/>
    </row>
    <row r="16170" spans="1:1">
      <c r="A16170" s="330"/>
    </row>
    <row r="16171" spans="1:1">
      <c r="A16171" s="330"/>
    </row>
    <row r="16172" spans="1:1">
      <c r="A16172" s="330"/>
    </row>
    <row r="16173" spans="1:1">
      <c r="A16173" s="330"/>
    </row>
    <row r="16174" spans="1:1">
      <c r="A16174" s="330"/>
    </row>
    <row r="16175" spans="1:1">
      <c r="A16175" s="330"/>
    </row>
    <row r="16176" spans="1:1">
      <c r="A16176" s="330"/>
    </row>
    <row r="16177" spans="1:1">
      <c r="A16177" s="330"/>
    </row>
    <row r="16178" spans="1:1">
      <c r="A16178" s="330"/>
    </row>
    <row r="16179" spans="1:1">
      <c r="A16179" s="330"/>
    </row>
    <row r="16180" spans="1:1">
      <c r="A16180" s="330"/>
    </row>
    <row r="16181" spans="1:1">
      <c r="A16181" s="330"/>
    </row>
    <row r="16182" spans="1:1">
      <c r="A16182" s="330"/>
    </row>
    <row r="16183" spans="1:1">
      <c r="A16183" s="330"/>
    </row>
    <row r="16184" spans="1:1">
      <c r="A16184" s="330"/>
    </row>
    <row r="16185" spans="1:1">
      <c r="A16185" s="330"/>
    </row>
    <row r="16186" spans="1:1">
      <c r="A16186" s="330"/>
    </row>
    <row r="16187" spans="1:1">
      <c r="A16187" s="330"/>
    </row>
    <row r="16188" spans="1:1">
      <c r="A16188" s="330"/>
    </row>
    <row r="16189" spans="1:1">
      <c r="A16189" s="330"/>
    </row>
    <row r="16190" spans="1:1">
      <c r="A16190" s="330"/>
    </row>
    <row r="16191" spans="1:1">
      <c r="A16191" s="330"/>
    </row>
    <row r="16192" spans="1:1">
      <c r="A16192" s="330"/>
    </row>
    <row r="16193" spans="1:1">
      <c r="A16193" s="330"/>
    </row>
    <row r="16194" spans="1:1">
      <c r="A16194" s="330"/>
    </row>
    <row r="16195" spans="1:1">
      <c r="A16195" s="330"/>
    </row>
    <row r="16196" spans="1:1">
      <c r="A16196" s="330"/>
    </row>
    <row r="16197" spans="1:1">
      <c r="A16197" s="330"/>
    </row>
    <row r="16198" spans="1:1">
      <c r="A16198" s="330"/>
    </row>
    <row r="16199" spans="1:1">
      <c r="A16199" s="330"/>
    </row>
    <row r="16200" spans="1:1">
      <c r="A16200" s="330"/>
    </row>
    <row r="16201" spans="1:1">
      <c r="A16201" s="330"/>
    </row>
    <row r="16202" spans="1:1">
      <c r="A16202" s="330"/>
    </row>
    <row r="16203" spans="1:1">
      <c r="A16203" s="330"/>
    </row>
    <row r="16204" spans="1:1">
      <c r="A16204" s="330"/>
    </row>
    <row r="16205" spans="1:1">
      <c r="A16205" s="330"/>
    </row>
    <row r="16206" spans="1:1">
      <c r="A16206" s="330"/>
    </row>
    <row r="16207" spans="1:1">
      <c r="A16207" s="330"/>
    </row>
    <row r="16208" spans="1:1">
      <c r="A16208" s="330"/>
    </row>
    <row r="16209" spans="1:1">
      <c r="A16209" s="330"/>
    </row>
    <row r="16210" spans="1:1">
      <c r="A16210" s="330"/>
    </row>
    <row r="16211" spans="1:1">
      <c r="A16211" s="330"/>
    </row>
    <row r="16212" spans="1:1">
      <c r="A16212" s="330"/>
    </row>
    <row r="16213" spans="1:1">
      <c r="A16213" s="330"/>
    </row>
    <row r="16214" spans="1:1">
      <c r="A16214" s="330"/>
    </row>
    <row r="16215" spans="1:1">
      <c r="A16215" s="330"/>
    </row>
    <row r="16216" spans="1:1">
      <c r="A16216" s="330"/>
    </row>
    <row r="16217" spans="1:1">
      <c r="A16217" s="330"/>
    </row>
    <row r="16218" spans="1:1">
      <c r="A16218" s="330"/>
    </row>
    <row r="16219" spans="1:1">
      <c r="A16219" s="330"/>
    </row>
    <row r="16220" spans="1:1">
      <c r="A16220" s="330"/>
    </row>
    <row r="16221" spans="1:1">
      <c r="A16221" s="330"/>
    </row>
    <row r="16222" spans="1:1">
      <c r="A16222" s="330"/>
    </row>
    <row r="16223" spans="1:1">
      <c r="A16223" s="330"/>
    </row>
    <row r="16224" spans="1:1">
      <c r="A16224" s="330"/>
    </row>
    <row r="16225" spans="1:1">
      <c r="A16225" s="330"/>
    </row>
    <row r="16226" spans="1:1">
      <c r="A16226" s="330"/>
    </row>
    <row r="16227" spans="1:1">
      <c r="A16227" s="330"/>
    </row>
    <row r="16228" spans="1:1">
      <c r="A16228" s="330"/>
    </row>
    <row r="16229" spans="1:1">
      <c r="A16229" s="330"/>
    </row>
    <row r="16230" spans="1:1">
      <c r="A16230" s="330"/>
    </row>
    <row r="16231" spans="1:1">
      <c r="A16231" s="330"/>
    </row>
    <row r="16232" spans="1:1">
      <c r="A16232" s="330"/>
    </row>
    <row r="16233" spans="1:1">
      <c r="A16233" s="330"/>
    </row>
    <row r="16234" spans="1:1">
      <c r="A16234" s="330"/>
    </row>
    <row r="16235" spans="1:1">
      <c r="A16235" s="330"/>
    </row>
    <row r="16236" spans="1:1">
      <c r="A16236" s="330"/>
    </row>
    <row r="16237" spans="1:1">
      <c r="A16237" s="330"/>
    </row>
    <row r="16238" spans="1:1">
      <c r="A16238" s="330"/>
    </row>
    <row r="16239" spans="1:1">
      <c r="A16239" s="330"/>
    </row>
    <row r="16240" spans="1:1">
      <c r="A16240" s="330"/>
    </row>
    <row r="16241" spans="1:1">
      <c r="A16241" s="330"/>
    </row>
    <row r="16242" spans="1:1">
      <c r="A16242" s="330"/>
    </row>
    <row r="16243" spans="1:1">
      <c r="A16243" s="330"/>
    </row>
    <row r="16244" spans="1:1">
      <c r="A16244" s="330"/>
    </row>
    <row r="16245" spans="1:1">
      <c r="A16245" s="330"/>
    </row>
    <row r="16246" spans="1:1">
      <c r="A16246" s="330"/>
    </row>
    <row r="16247" spans="1:1">
      <c r="A16247" s="330"/>
    </row>
    <row r="16248" spans="1:1">
      <c r="A16248" s="330"/>
    </row>
    <row r="16249" spans="1:1">
      <c r="A16249" s="330"/>
    </row>
    <row r="16250" spans="1:1">
      <c r="A16250" s="330"/>
    </row>
    <row r="16251" spans="1:1">
      <c r="A16251" s="330"/>
    </row>
    <row r="16252" spans="1:1">
      <c r="A16252" s="330"/>
    </row>
    <row r="16253" spans="1:1">
      <c r="A16253" s="330"/>
    </row>
    <row r="16254" spans="1:1">
      <c r="A16254" s="330"/>
    </row>
    <row r="16255" spans="1:1">
      <c r="A16255" s="330"/>
    </row>
    <row r="16256" spans="1:1">
      <c r="A16256" s="330"/>
    </row>
    <row r="16257" spans="1:1">
      <c r="A16257" s="330"/>
    </row>
    <row r="16258" spans="1:1">
      <c r="A16258" s="330"/>
    </row>
    <row r="16259" spans="1:1">
      <c r="A16259" s="330"/>
    </row>
    <row r="16260" spans="1:1">
      <c r="A16260" s="330"/>
    </row>
    <row r="16261" spans="1:1">
      <c r="A16261" s="330"/>
    </row>
    <row r="16262" spans="1:1">
      <c r="A16262" s="330"/>
    </row>
    <row r="16263" spans="1:1">
      <c r="A16263" s="330"/>
    </row>
    <row r="16264" spans="1:1">
      <c r="A16264" s="330"/>
    </row>
    <row r="16265" spans="1:1">
      <c r="A16265" s="330"/>
    </row>
    <row r="16266" spans="1:1">
      <c r="A16266" s="330"/>
    </row>
    <row r="16267" spans="1:1">
      <c r="A16267" s="330"/>
    </row>
    <row r="16268" spans="1:1">
      <c r="A16268" s="330"/>
    </row>
    <row r="16269" spans="1:1">
      <c r="A16269" s="330"/>
    </row>
    <row r="16270" spans="1:1">
      <c r="A16270" s="330"/>
    </row>
    <row r="16271" spans="1:1">
      <c r="A16271" s="330"/>
    </row>
    <row r="16272" spans="1:1">
      <c r="A16272" s="330"/>
    </row>
    <row r="16273" spans="1:1">
      <c r="A16273" s="330"/>
    </row>
    <row r="16274" spans="1:1">
      <c r="A16274" s="330"/>
    </row>
    <row r="16275" spans="1:1">
      <c r="A16275" s="330"/>
    </row>
    <row r="16276" spans="1:1">
      <c r="A16276" s="330"/>
    </row>
    <row r="16277" spans="1:1">
      <c r="A16277" s="330"/>
    </row>
    <row r="16278" spans="1:1">
      <c r="A16278" s="330"/>
    </row>
    <row r="16279" spans="1:1">
      <c r="A16279" s="330"/>
    </row>
    <row r="16280" spans="1:1">
      <c r="A16280" s="330"/>
    </row>
    <row r="16281" spans="1:1">
      <c r="A16281" s="330"/>
    </row>
    <row r="16282" spans="1:1">
      <c r="A16282" s="330"/>
    </row>
    <row r="16283" spans="1:1">
      <c r="A16283" s="330"/>
    </row>
    <row r="16284" spans="1:1">
      <c r="A16284" s="330"/>
    </row>
    <row r="16285" spans="1:1">
      <c r="A16285" s="330"/>
    </row>
    <row r="16286" spans="1:1">
      <c r="A16286" s="330"/>
    </row>
    <row r="16287" spans="1:1">
      <c r="A16287" s="330"/>
    </row>
    <row r="16288" spans="1:1">
      <c r="A16288" s="330"/>
    </row>
    <row r="16289" spans="1:1">
      <c r="A16289" s="330"/>
    </row>
    <row r="16290" spans="1:1">
      <c r="A16290" s="330"/>
    </row>
    <row r="16291" spans="1:1">
      <c r="A16291" s="330"/>
    </row>
    <row r="16292" spans="1:1">
      <c r="A16292" s="330"/>
    </row>
    <row r="16293" spans="1:1">
      <c r="A16293" s="330"/>
    </row>
    <row r="16294" spans="1:1">
      <c r="A16294" s="330"/>
    </row>
    <row r="16295" spans="1:1">
      <c r="A16295" s="330"/>
    </row>
    <row r="16296" spans="1:1">
      <c r="A16296" s="330"/>
    </row>
    <row r="16297" spans="1:1">
      <c r="A16297" s="330"/>
    </row>
    <row r="16298" spans="1:1">
      <c r="A16298" s="330"/>
    </row>
    <row r="16299" spans="1:1">
      <c r="A16299" s="330"/>
    </row>
    <row r="16300" spans="1:1">
      <c r="A16300" s="330"/>
    </row>
    <row r="16301" spans="1:1">
      <c r="A16301" s="330"/>
    </row>
    <row r="16302" spans="1:1">
      <c r="A16302" s="330"/>
    </row>
    <row r="16303" spans="1:1">
      <c r="A16303" s="330"/>
    </row>
    <row r="16304" spans="1:1">
      <c r="A16304" s="330"/>
    </row>
    <row r="16305" spans="1:1">
      <c r="A16305" s="330"/>
    </row>
    <row r="16306" spans="1:1">
      <c r="A16306" s="330"/>
    </row>
    <row r="16307" spans="1:1">
      <c r="A16307" s="330"/>
    </row>
    <row r="16308" spans="1:1">
      <c r="A16308" s="330"/>
    </row>
    <row r="16309" spans="1:1">
      <c r="A16309" s="330"/>
    </row>
    <row r="16310" spans="1:1">
      <c r="A16310" s="330"/>
    </row>
    <row r="16311" spans="1:1">
      <c r="A16311" s="330"/>
    </row>
    <row r="16312" spans="1:1">
      <c r="A16312" s="330"/>
    </row>
    <row r="16313" spans="1:1">
      <c r="A16313" s="330"/>
    </row>
    <row r="16314" spans="1:1">
      <c r="A16314" s="330"/>
    </row>
    <row r="16315" spans="1:1">
      <c r="A16315" s="330"/>
    </row>
    <row r="16316" spans="1:1">
      <c r="A16316" s="330"/>
    </row>
    <row r="16317" spans="1:1">
      <c r="A16317" s="330"/>
    </row>
    <row r="16318" spans="1:1">
      <c r="A16318" s="330"/>
    </row>
    <row r="16319" spans="1:1">
      <c r="A16319" s="330"/>
    </row>
    <row r="16320" spans="1:1">
      <c r="A16320" s="330"/>
    </row>
    <row r="16321" spans="1:1">
      <c r="A16321" s="330"/>
    </row>
    <row r="16322" spans="1:1">
      <c r="A16322" s="330"/>
    </row>
    <row r="16323" spans="1:1">
      <c r="A16323" s="330"/>
    </row>
    <row r="16324" spans="1:1">
      <c r="A16324" s="330"/>
    </row>
    <row r="16325" spans="1:1">
      <c r="A16325" s="330"/>
    </row>
    <row r="16326" spans="1:1">
      <c r="A16326" s="330"/>
    </row>
    <row r="16327" spans="1:1">
      <c r="A16327" s="330"/>
    </row>
    <row r="16328" spans="1:1">
      <c r="A16328" s="330"/>
    </row>
    <row r="16329" spans="1:1">
      <c r="A16329" s="330"/>
    </row>
    <row r="16330" spans="1:1">
      <c r="A16330" s="330"/>
    </row>
    <row r="16331" spans="1:1">
      <c r="A16331" s="330"/>
    </row>
    <row r="16332" spans="1:1">
      <c r="A16332" s="330"/>
    </row>
    <row r="16333" spans="1:1">
      <c r="A16333" s="330"/>
    </row>
    <row r="16334" spans="1:1">
      <c r="A16334" s="330"/>
    </row>
    <row r="16335" spans="1:1">
      <c r="A16335" s="330"/>
    </row>
    <row r="16336" spans="1:1">
      <c r="A16336" s="330"/>
    </row>
    <row r="16337" spans="1:1">
      <c r="A16337" s="330"/>
    </row>
    <row r="16338" spans="1:1">
      <c r="A16338" s="330"/>
    </row>
    <row r="16339" spans="1:1">
      <c r="A16339" s="330"/>
    </row>
    <row r="16340" spans="1:1">
      <c r="A16340" s="330"/>
    </row>
    <row r="16341" spans="1:1">
      <c r="A16341" s="330"/>
    </row>
    <row r="16342" spans="1:1">
      <c r="A16342" s="330"/>
    </row>
    <row r="16343" spans="1:1">
      <c r="A16343" s="330"/>
    </row>
    <row r="16344" spans="1:1">
      <c r="A16344" s="330"/>
    </row>
    <row r="16345" spans="1:1">
      <c r="A16345" s="330"/>
    </row>
    <row r="16346" spans="1:1">
      <c r="A16346" s="330"/>
    </row>
    <row r="16347" spans="1:1">
      <c r="A16347" s="330"/>
    </row>
    <row r="16348" spans="1:1">
      <c r="A16348" s="330"/>
    </row>
    <row r="16349" spans="1:1">
      <c r="A16349" s="330"/>
    </row>
    <row r="16350" spans="1:1">
      <c r="A16350" s="330"/>
    </row>
    <row r="16351" spans="1:1">
      <c r="A16351" s="330"/>
    </row>
    <row r="16352" spans="1:1">
      <c r="A16352" s="330"/>
    </row>
    <row r="16353" spans="1:1">
      <c r="A16353" s="330"/>
    </row>
    <row r="16354" spans="1:1">
      <c r="A16354" s="330"/>
    </row>
    <row r="16355" spans="1:1">
      <c r="A16355" s="330"/>
    </row>
    <row r="16356" spans="1:1">
      <c r="A16356" s="330"/>
    </row>
    <row r="16357" spans="1:1">
      <c r="A16357" s="330"/>
    </row>
    <row r="16358" spans="1:1">
      <c r="A16358" s="330"/>
    </row>
    <row r="16359" spans="1:1">
      <c r="A16359" s="330"/>
    </row>
    <row r="16360" spans="1:1">
      <c r="A16360" s="330"/>
    </row>
    <row r="16361" spans="1:1">
      <c r="A16361" s="330"/>
    </row>
    <row r="16362" spans="1:1">
      <c r="A16362" s="330"/>
    </row>
    <row r="16363" spans="1:1">
      <c r="A16363" s="330"/>
    </row>
    <row r="16364" spans="1:1">
      <c r="A16364" s="330"/>
    </row>
    <row r="16365" spans="1:1">
      <c r="A16365" s="330"/>
    </row>
    <row r="16366" spans="1:1">
      <c r="A16366" s="330"/>
    </row>
    <row r="16367" spans="1:1">
      <c r="A16367" s="330"/>
    </row>
    <row r="16368" spans="1:1">
      <c r="A16368" s="330"/>
    </row>
    <row r="16369" spans="1:1">
      <c r="A16369" s="330"/>
    </row>
    <row r="16370" spans="1:1">
      <c r="A16370" s="330"/>
    </row>
    <row r="16371" spans="1:1">
      <c r="A16371" s="330"/>
    </row>
    <row r="16372" spans="1:1">
      <c r="A16372" s="330"/>
    </row>
    <row r="16373" spans="1:1">
      <c r="A16373" s="330"/>
    </row>
    <row r="16374" spans="1:1">
      <c r="A16374" s="330"/>
    </row>
    <row r="16375" spans="1:1">
      <c r="A16375" s="330"/>
    </row>
    <row r="16376" spans="1:1">
      <c r="A16376" s="330"/>
    </row>
    <row r="16377" spans="1:1">
      <c r="A16377" s="330"/>
    </row>
    <row r="16378" spans="1:1">
      <c r="A16378" s="330"/>
    </row>
    <row r="16379" spans="1:1">
      <c r="A16379" s="330"/>
    </row>
    <row r="16380" spans="1:1">
      <c r="A16380" s="330"/>
    </row>
    <row r="16381" spans="1:1">
      <c r="A16381" s="330"/>
    </row>
    <row r="16382" spans="1:1">
      <c r="A16382" s="330"/>
    </row>
    <row r="16383" spans="1:1">
      <c r="A16383" s="330"/>
    </row>
    <row r="16384" spans="1:1">
      <c r="A16384" s="330"/>
    </row>
    <row r="16385" spans="1:1">
      <c r="A16385" s="330"/>
    </row>
    <row r="16386" spans="1:1">
      <c r="A16386" s="330"/>
    </row>
    <row r="16387" spans="1:1">
      <c r="A16387" s="330"/>
    </row>
    <row r="16388" spans="1:1">
      <c r="A16388" s="330"/>
    </row>
    <row r="16389" spans="1:1">
      <c r="A16389" s="330"/>
    </row>
    <row r="16390" spans="1:1">
      <c r="A16390" s="330"/>
    </row>
    <row r="16391" spans="1:1">
      <c r="A16391" s="330"/>
    </row>
    <row r="16392" spans="1:1">
      <c r="A16392" s="330"/>
    </row>
    <row r="16393" spans="1:1">
      <c r="A16393" s="330"/>
    </row>
    <row r="16394" spans="1:1">
      <c r="A16394" s="330"/>
    </row>
    <row r="16395" spans="1:1">
      <c r="A16395" s="330"/>
    </row>
    <row r="16396" spans="1:1">
      <c r="A16396" s="330"/>
    </row>
    <row r="16397" spans="1:1">
      <c r="A16397" s="330"/>
    </row>
    <row r="16398" spans="1:1">
      <c r="A16398" s="330"/>
    </row>
    <row r="16399" spans="1:1">
      <c r="A16399" s="330"/>
    </row>
    <row r="16400" spans="1:1">
      <c r="A16400" s="330"/>
    </row>
    <row r="16401" spans="1:1">
      <c r="A16401" s="330"/>
    </row>
    <row r="16402" spans="1:1">
      <c r="A16402" s="330"/>
    </row>
    <row r="16403" spans="1:1">
      <c r="A16403" s="330"/>
    </row>
    <row r="16404" spans="1:1">
      <c r="A16404" s="330"/>
    </row>
    <row r="16405" spans="1:1">
      <c r="A16405" s="330"/>
    </row>
    <row r="16406" spans="1:1">
      <c r="A16406" s="330"/>
    </row>
    <row r="16407" spans="1:1">
      <c r="A16407" s="330"/>
    </row>
    <row r="16408" spans="1:1">
      <c r="A16408" s="330"/>
    </row>
    <row r="16409" spans="1:1">
      <c r="A16409" s="330"/>
    </row>
    <row r="16410" spans="1:1">
      <c r="A16410" s="330"/>
    </row>
    <row r="16411" spans="1:1">
      <c r="A16411" s="330"/>
    </row>
    <row r="16412" spans="1:1">
      <c r="A16412" s="330"/>
    </row>
    <row r="16413" spans="1:1">
      <c r="A16413" s="330"/>
    </row>
    <row r="16414" spans="1:1">
      <c r="A16414" s="330"/>
    </row>
    <row r="16415" spans="1:1">
      <c r="A16415" s="330"/>
    </row>
    <row r="16416" spans="1:1">
      <c r="A16416" s="330"/>
    </row>
    <row r="16417" spans="1:1">
      <c r="A16417" s="330"/>
    </row>
    <row r="16418" spans="1:1">
      <c r="A16418" s="330"/>
    </row>
    <row r="16419" spans="1:1">
      <c r="A16419" s="330"/>
    </row>
    <row r="16420" spans="1:1">
      <c r="A16420" s="330"/>
    </row>
    <row r="16421" spans="1:1">
      <c r="A16421" s="330"/>
    </row>
    <row r="16422" spans="1:1">
      <c r="A16422" s="330"/>
    </row>
    <row r="16423" spans="1:1">
      <c r="A16423" s="330"/>
    </row>
    <row r="16424" spans="1:1">
      <c r="A16424" s="330"/>
    </row>
    <row r="16425" spans="1:1">
      <c r="A16425" s="330"/>
    </row>
    <row r="16426" spans="1:1">
      <c r="A16426" s="330"/>
    </row>
    <row r="16427" spans="1:1">
      <c r="A16427" s="330"/>
    </row>
    <row r="16428" spans="1:1">
      <c r="A16428" s="330"/>
    </row>
    <row r="16429" spans="1:1">
      <c r="A16429" s="330"/>
    </row>
    <row r="16430" spans="1:1">
      <c r="A16430" s="330"/>
    </row>
    <row r="16431" spans="1:1">
      <c r="A16431" s="330"/>
    </row>
    <row r="16432" spans="1:1">
      <c r="A16432" s="330"/>
    </row>
    <row r="16433" spans="1:1">
      <c r="A16433" s="330"/>
    </row>
    <row r="16434" spans="1:1">
      <c r="A16434" s="330"/>
    </row>
    <row r="16435" spans="1:1">
      <c r="A16435" s="330"/>
    </row>
    <row r="16436" spans="1:1">
      <c r="A16436" s="330"/>
    </row>
    <row r="16437" spans="1:1">
      <c r="A16437" s="330"/>
    </row>
    <row r="16438" spans="1:1">
      <c r="A16438" s="330"/>
    </row>
    <row r="16439" spans="1:1">
      <c r="A16439" s="330"/>
    </row>
    <row r="16440" spans="1:1">
      <c r="A16440" s="330"/>
    </row>
    <row r="16441" spans="1:1">
      <c r="A16441" s="330"/>
    </row>
    <row r="16442" spans="1:1">
      <c r="A16442" s="330"/>
    </row>
    <row r="16443" spans="1:1">
      <c r="A16443" s="330"/>
    </row>
    <row r="16444" spans="1:1">
      <c r="A16444" s="330"/>
    </row>
    <row r="16445" spans="1:1">
      <c r="A16445" s="330"/>
    </row>
    <row r="16446" spans="1:1">
      <c r="A16446" s="330"/>
    </row>
    <row r="16447" spans="1:1">
      <c r="A16447" s="330"/>
    </row>
    <row r="16448" spans="1:1">
      <c r="A16448" s="330"/>
    </row>
    <row r="16449" spans="1:1">
      <c r="A16449" s="330"/>
    </row>
    <row r="16450" spans="1:1">
      <c r="A16450" s="330"/>
    </row>
    <row r="16451" spans="1:1">
      <c r="A16451" s="330"/>
    </row>
    <row r="16452" spans="1:1">
      <c r="A16452" s="330"/>
    </row>
    <row r="16453" spans="1:1">
      <c r="A16453" s="330"/>
    </row>
    <row r="16454" spans="1:1">
      <c r="A16454" s="330"/>
    </row>
    <row r="16455" spans="1:1">
      <c r="A16455" s="330"/>
    </row>
    <row r="16456" spans="1:1">
      <c r="A16456" s="330"/>
    </row>
    <row r="16457" spans="1:1">
      <c r="A16457" s="330"/>
    </row>
    <row r="16458" spans="1:1">
      <c r="A16458" s="330"/>
    </row>
    <row r="16459" spans="1:1">
      <c r="A16459" s="330"/>
    </row>
    <row r="16460" spans="1:1">
      <c r="A16460" s="330"/>
    </row>
    <row r="16461" spans="1:1">
      <c r="A16461" s="330"/>
    </row>
    <row r="16462" spans="1:1">
      <c r="A16462" s="330"/>
    </row>
    <row r="16463" spans="1:1">
      <c r="A16463" s="330"/>
    </row>
    <row r="16464" spans="1:1">
      <c r="A16464" s="330"/>
    </row>
    <row r="16465" spans="1:1">
      <c r="A16465" s="330"/>
    </row>
    <row r="16466" spans="1:1">
      <c r="A16466" s="330"/>
    </row>
    <row r="16467" spans="1:1">
      <c r="A16467" s="330"/>
    </row>
    <row r="16468" spans="1:1">
      <c r="A16468" s="330"/>
    </row>
    <row r="16469" spans="1:1">
      <c r="A16469" s="330"/>
    </row>
    <row r="16470" spans="1:1">
      <c r="A16470" s="330"/>
    </row>
    <row r="16471" spans="1:1">
      <c r="A16471" s="330"/>
    </row>
    <row r="16472" spans="1:1">
      <c r="A16472" s="330"/>
    </row>
    <row r="16473" spans="1:1">
      <c r="A16473" s="330"/>
    </row>
    <row r="16474" spans="1:1">
      <c r="A16474" s="330"/>
    </row>
    <row r="16475" spans="1:1">
      <c r="A16475" s="330"/>
    </row>
    <row r="16476" spans="1:1">
      <c r="A16476" s="330"/>
    </row>
    <row r="16477" spans="1:1">
      <c r="A16477" s="330"/>
    </row>
    <row r="16478" spans="1:1">
      <c r="A16478" s="330"/>
    </row>
    <row r="16479" spans="1:1">
      <c r="A16479" s="330"/>
    </row>
    <row r="16480" spans="1:1">
      <c r="A16480" s="330"/>
    </row>
    <row r="16481" spans="1:1">
      <c r="A16481" s="330"/>
    </row>
    <row r="16482" spans="1:1">
      <c r="A16482" s="330"/>
    </row>
    <row r="16483" spans="1:1">
      <c r="A16483" s="330"/>
    </row>
    <row r="16484" spans="1:1">
      <c r="A16484" s="330"/>
    </row>
    <row r="16485" spans="1:1">
      <c r="A16485" s="330"/>
    </row>
    <row r="16486" spans="1:1">
      <c r="A16486" s="330"/>
    </row>
    <row r="16487" spans="1:1">
      <c r="A16487" s="330"/>
    </row>
    <row r="16488" spans="1:1">
      <c r="A16488" s="330"/>
    </row>
    <row r="16489" spans="1:1">
      <c r="A16489" s="330"/>
    </row>
    <row r="16490" spans="1:1">
      <c r="A16490" s="330"/>
    </row>
    <row r="16491" spans="1:1">
      <c r="A16491" s="330"/>
    </row>
    <row r="16492" spans="1:1">
      <c r="A16492" s="330"/>
    </row>
    <row r="16493" spans="1:1">
      <c r="A16493" s="330"/>
    </row>
    <row r="16494" spans="1:1">
      <c r="A16494" s="330"/>
    </row>
    <row r="16495" spans="1:1">
      <c r="A16495" s="330"/>
    </row>
    <row r="16496" spans="1:1">
      <c r="A16496" s="330"/>
    </row>
    <row r="16497" spans="1:1">
      <c r="A16497" s="330"/>
    </row>
    <row r="16498" spans="1:1">
      <c r="A16498" s="330"/>
    </row>
    <row r="16499" spans="1:1">
      <c r="A16499" s="330"/>
    </row>
    <row r="16500" spans="1:1">
      <c r="A16500" s="330"/>
    </row>
    <row r="16501" spans="1:1">
      <c r="A16501" s="330"/>
    </row>
    <row r="16502" spans="1:1">
      <c r="A16502" s="330"/>
    </row>
    <row r="16503" spans="1:1">
      <c r="A16503" s="330"/>
    </row>
    <row r="16504" spans="1:1">
      <c r="A16504" s="330"/>
    </row>
    <row r="16505" spans="1:1">
      <c r="A16505" s="330"/>
    </row>
    <row r="16506" spans="1:1">
      <c r="A16506" s="330"/>
    </row>
    <row r="16507" spans="1:1">
      <c r="A16507" s="330"/>
    </row>
    <row r="16508" spans="1:1">
      <c r="A16508" s="330"/>
    </row>
    <row r="16509" spans="1:1">
      <c r="A16509" s="330"/>
    </row>
    <row r="16510" spans="1:1">
      <c r="A16510" s="330"/>
    </row>
    <row r="16511" spans="1:1">
      <c r="A16511" s="330"/>
    </row>
    <row r="16512" spans="1:1">
      <c r="A16512" s="330"/>
    </row>
    <row r="16513" spans="1:1">
      <c r="A16513" s="330"/>
    </row>
    <row r="16514" spans="1:1">
      <c r="A16514" s="330"/>
    </row>
    <row r="16515" spans="1:1">
      <c r="A16515" s="330"/>
    </row>
    <row r="16516" spans="1:1">
      <c r="A16516" s="330"/>
    </row>
    <row r="16517" spans="1:1">
      <c r="A16517" s="330"/>
    </row>
    <row r="16518" spans="1:1">
      <c r="A16518" s="330"/>
    </row>
    <row r="16519" spans="1:1">
      <c r="A16519" s="330"/>
    </row>
    <row r="16520" spans="1:1">
      <c r="A16520" s="330"/>
    </row>
    <row r="16521" spans="1:1">
      <c r="A16521" s="330"/>
    </row>
    <row r="16522" spans="1:1">
      <c r="A16522" s="330"/>
    </row>
    <row r="16523" spans="1:1">
      <c r="A16523" s="330"/>
    </row>
    <row r="16524" spans="1:1">
      <c r="A16524" s="330"/>
    </row>
    <row r="16525" spans="1:1">
      <c r="A16525" s="330"/>
    </row>
    <row r="16526" spans="1:1">
      <c r="A16526" s="330"/>
    </row>
    <row r="16527" spans="1:1">
      <c r="A16527" s="330"/>
    </row>
    <row r="16528" spans="1:1">
      <c r="A16528" s="330"/>
    </row>
    <row r="16529" spans="1:1">
      <c r="A16529" s="330"/>
    </row>
    <row r="16530" spans="1:1">
      <c r="A16530" s="330"/>
    </row>
    <row r="16531" spans="1:1">
      <c r="A16531" s="330"/>
    </row>
    <row r="16532" spans="1:1">
      <c r="A16532" s="330"/>
    </row>
    <row r="16533" spans="1:1">
      <c r="A16533" s="330"/>
    </row>
    <row r="16534" spans="1:1">
      <c r="A16534" s="330"/>
    </row>
    <row r="16535" spans="1:1">
      <c r="A16535" s="330"/>
    </row>
    <row r="16536" spans="1:1">
      <c r="A16536" s="330"/>
    </row>
    <row r="16537" spans="1:1">
      <c r="A16537" s="330"/>
    </row>
    <row r="16538" spans="1:1">
      <c r="A16538" s="330"/>
    </row>
    <row r="16539" spans="1:1">
      <c r="A16539" s="330"/>
    </row>
    <row r="16540" spans="1:1">
      <c r="A16540" s="330"/>
    </row>
    <row r="16541" spans="1:1">
      <c r="A16541" s="330"/>
    </row>
    <row r="16542" spans="1:1">
      <c r="A16542" s="330"/>
    </row>
    <row r="16543" spans="1:1">
      <c r="A16543" s="330"/>
    </row>
    <row r="16544" spans="1:1">
      <c r="A16544" s="330"/>
    </row>
    <row r="16545" spans="1:1">
      <c r="A16545" s="330"/>
    </row>
    <row r="16546" spans="1:1">
      <c r="A16546" s="330"/>
    </row>
    <row r="16547" spans="1:1">
      <c r="A16547" s="330"/>
    </row>
    <row r="16548" spans="1:1">
      <c r="A16548" s="330"/>
    </row>
    <row r="16549" spans="1:1">
      <c r="A16549" s="330"/>
    </row>
    <row r="16550" spans="1:1">
      <c r="A16550" s="330"/>
    </row>
    <row r="16551" spans="1:1">
      <c r="A16551" s="330"/>
    </row>
    <row r="16552" spans="1:1">
      <c r="A16552" s="330"/>
    </row>
    <row r="16553" spans="1:1">
      <c r="A16553" s="330"/>
    </row>
    <row r="16554" spans="1:1">
      <c r="A16554" s="330"/>
    </row>
    <row r="16555" spans="1:1">
      <c r="A16555" s="330"/>
    </row>
    <row r="16556" spans="1:1">
      <c r="A16556" s="330"/>
    </row>
    <row r="16557" spans="1:1">
      <c r="A16557" s="330"/>
    </row>
    <row r="16558" spans="1:1">
      <c r="A16558" s="330"/>
    </row>
    <row r="16559" spans="1:1">
      <c r="A16559" s="330"/>
    </row>
    <row r="16560" spans="1:1">
      <c r="A16560" s="330"/>
    </row>
    <row r="16561" spans="1:1">
      <c r="A16561" s="330"/>
    </row>
    <row r="16562" spans="1:1">
      <c r="A16562" s="330"/>
    </row>
    <row r="16563" spans="1:1">
      <c r="A16563" s="330"/>
    </row>
    <row r="16564" spans="1:1">
      <c r="A16564" s="330"/>
    </row>
    <row r="16565" spans="1:1">
      <c r="A16565" s="330"/>
    </row>
    <row r="16566" spans="1:1">
      <c r="A16566" s="330"/>
    </row>
    <row r="16567" spans="1:1">
      <c r="A16567" s="330"/>
    </row>
    <row r="16568" spans="1:1">
      <c r="A16568" s="330"/>
    </row>
    <row r="16569" spans="1:1">
      <c r="A16569" s="330"/>
    </row>
    <row r="16570" spans="1:1">
      <c r="A16570" s="330"/>
    </row>
    <row r="16571" spans="1:1">
      <c r="A16571" s="330"/>
    </row>
    <row r="16572" spans="1:1">
      <c r="A16572" s="330"/>
    </row>
    <row r="16573" spans="1:1">
      <c r="A16573" s="330"/>
    </row>
    <row r="16574" spans="1:1">
      <c r="A16574" s="330"/>
    </row>
    <row r="16575" spans="1:1">
      <c r="A16575" s="330"/>
    </row>
    <row r="16576" spans="1:1">
      <c r="A16576" s="330"/>
    </row>
    <row r="16577" spans="1:1">
      <c r="A16577" s="330"/>
    </row>
    <row r="16578" spans="1:1">
      <c r="A16578" s="330"/>
    </row>
    <row r="16579" spans="1:1">
      <c r="A16579" s="330"/>
    </row>
    <row r="16580" spans="1:1">
      <c r="A16580" s="330"/>
    </row>
    <row r="16581" spans="1:1">
      <c r="A16581" s="330"/>
    </row>
    <row r="16582" spans="1:1">
      <c r="A16582" s="330"/>
    </row>
    <row r="16583" spans="1:1">
      <c r="A16583" s="330"/>
    </row>
    <row r="16584" spans="1:1">
      <c r="A16584" s="330"/>
    </row>
    <row r="16585" spans="1:1">
      <c r="A16585" s="330"/>
    </row>
    <row r="16586" spans="1:1">
      <c r="A16586" s="330"/>
    </row>
    <row r="16587" spans="1:1">
      <c r="A16587" s="330"/>
    </row>
    <row r="16588" spans="1:1">
      <c r="A16588" s="330"/>
    </row>
    <row r="16589" spans="1:1">
      <c r="A16589" s="330"/>
    </row>
    <row r="16590" spans="1:1">
      <c r="A16590" s="330"/>
    </row>
    <row r="16591" spans="1:1">
      <c r="A16591" s="330"/>
    </row>
    <row r="16592" spans="1:1">
      <c r="A16592" s="330"/>
    </row>
    <row r="16593" spans="1:1">
      <c r="A16593" s="330"/>
    </row>
    <row r="16594" spans="1:1">
      <c r="A16594" s="330"/>
    </row>
    <row r="16595" spans="1:1">
      <c r="A16595" s="330"/>
    </row>
    <row r="16596" spans="1:1">
      <c r="A16596" s="330"/>
    </row>
    <row r="16597" spans="1:1">
      <c r="A16597" s="330"/>
    </row>
    <row r="16598" spans="1:1">
      <c r="A16598" s="330"/>
    </row>
    <row r="16599" spans="1:1">
      <c r="A16599" s="330"/>
    </row>
    <row r="16600" spans="1:1">
      <c r="A16600" s="330"/>
    </row>
    <row r="16601" spans="1:1">
      <c r="A16601" s="330"/>
    </row>
    <row r="16602" spans="1:1">
      <c r="A16602" s="330"/>
    </row>
    <row r="16603" spans="1:1">
      <c r="A16603" s="330"/>
    </row>
    <row r="16604" spans="1:1">
      <c r="A16604" s="330"/>
    </row>
    <row r="16605" spans="1:1">
      <c r="A16605" s="330"/>
    </row>
    <row r="16606" spans="1:1">
      <c r="A16606" s="330"/>
    </row>
    <row r="16607" spans="1:1">
      <c r="A16607" s="330"/>
    </row>
    <row r="16608" spans="1:1">
      <c r="A16608" s="330"/>
    </row>
    <row r="16609" spans="1:1">
      <c r="A16609" s="330"/>
    </row>
    <row r="16610" spans="1:1">
      <c r="A16610" s="330"/>
    </row>
    <row r="16611" spans="1:1">
      <c r="A16611" s="330"/>
    </row>
    <row r="16612" spans="1:1">
      <c r="A16612" s="330"/>
    </row>
    <row r="16613" spans="1:1">
      <c r="A16613" s="330"/>
    </row>
    <row r="16614" spans="1:1">
      <c r="A16614" s="330"/>
    </row>
    <row r="16615" spans="1:1">
      <c r="A16615" s="330"/>
    </row>
    <row r="16616" spans="1:1">
      <c r="A16616" s="330"/>
    </row>
    <row r="16617" spans="1:1">
      <c r="A16617" s="330"/>
    </row>
    <row r="16618" spans="1:1">
      <c r="A16618" s="330"/>
    </row>
    <row r="16619" spans="1:1">
      <c r="A16619" s="330"/>
    </row>
    <row r="16620" spans="1:1">
      <c r="A16620" s="330"/>
    </row>
    <row r="16621" spans="1:1">
      <c r="A16621" s="330"/>
    </row>
    <row r="16622" spans="1:1">
      <c r="A16622" s="330"/>
    </row>
    <row r="16623" spans="1:1">
      <c r="A16623" s="330"/>
    </row>
    <row r="16624" spans="1:1">
      <c r="A16624" s="330"/>
    </row>
    <row r="16625" spans="1:1">
      <c r="A16625" s="330"/>
    </row>
    <row r="16626" spans="1:1">
      <c r="A16626" s="330"/>
    </row>
    <row r="16627" spans="1:1">
      <c r="A16627" s="330"/>
    </row>
    <row r="16628" spans="1:1">
      <c r="A16628" s="330"/>
    </row>
    <row r="16629" spans="1:1">
      <c r="A16629" s="330"/>
    </row>
    <row r="16630" spans="1:1">
      <c r="A16630" s="330"/>
    </row>
    <row r="16631" spans="1:1">
      <c r="A16631" s="330"/>
    </row>
    <row r="16632" spans="1:1">
      <c r="A16632" s="330"/>
    </row>
    <row r="16633" spans="1:1">
      <c r="A16633" s="330"/>
    </row>
    <row r="16634" spans="1:1">
      <c r="A16634" s="330"/>
    </row>
    <row r="16635" spans="1:1">
      <c r="A16635" s="330"/>
    </row>
    <row r="16636" spans="1:1">
      <c r="A16636" s="330"/>
    </row>
    <row r="16637" spans="1:1">
      <c r="A16637" s="330"/>
    </row>
    <row r="16638" spans="1:1">
      <c r="A16638" s="330"/>
    </row>
    <row r="16639" spans="1:1">
      <c r="A16639" s="330"/>
    </row>
    <row r="16640" spans="1:1">
      <c r="A16640" s="330"/>
    </row>
    <row r="16641" spans="1:1">
      <c r="A16641" s="330"/>
    </row>
    <row r="16642" spans="1:1">
      <c r="A16642" s="330"/>
    </row>
    <row r="16643" spans="1:1">
      <c r="A16643" s="330"/>
    </row>
    <row r="16644" spans="1:1">
      <c r="A16644" s="330"/>
    </row>
    <row r="16645" spans="1:1">
      <c r="A16645" s="330"/>
    </row>
    <row r="16646" spans="1:1">
      <c r="A16646" s="330"/>
    </row>
    <row r="16647" spans="1:1">
      <c r="A16647" s="330"/>
    </row>
    <row r="16648" spans="1:1">
      <c r="A16648" s="330"/>
    </row>
    <row r="16649" spans="1:1">
      <c r="A16649" s="330"/>
    </row>
    <row r="16650" spans="1:1">
      <c r="A16650" s="330"/>
    </row>
    <row r="16651" spans="1:1">
      <c r="A16651" s="330"/>
    </row>
    <row r="16652" spans="1:1">
      <c r="A16652" s="330"/>
    </row>
    <row r="16653" spans="1:1">
      <c r="A16653" s="330"/>
    </row>
    <row r="16654" spans="1:1">
      <c r="A16654" s="330"/>
    </row>
    <row r="16655" spans="1:1">
      <c r="A16655" s="330"/>
    </row>
    <row r="16656" spans="1:1">
      <c r="A16656" s="330"/>
    </row>
    <row r="16657" spans="1:1">
      <c r="A16657" s="330"/>
    </row>
    <row r="16658" spans="1:1">
      <c r="A16658" s="330"/>
    </row>
    <row r="16659" spans="1:1">
      <c r="A16659" s="330"/>
    </row>
    <row r="16660" spans="1:1">
      <c r="A16660" s="330"/>
    </row>
    <row r="16661" spans="1:1">
      <c r="A16661" s="330"/>
    </row>
    <row r="16662" spans="1:1">
      <c r="A16662" s="330"/>
    </row>
    <row r="16663" spans="1:1">
      <c r="A16663" s="330"/>
    </row>
    <row r="16664" spans="1:1">
      <c r="A16664" s="330"/>
    </row>
    <row r="16665" spans="1:1">
      <c r="A16665" s="330"/>
    </row>
    <row r="16666" spans="1:1">
      <c r="A16666" s="330"/>
    </row>
    <row r="16667" spans="1:1">
      <c r="A16667" s="330"/>
    </row>
    <row r="16668" spans="1:1">
      <c r="A16668" s="330"/>
    </row>
    <row r="16669" spans="1:1">
      <c r="A16669" s="330"/>
    </row>
    <row r="16670" spans="1:1">
      <c r="A16670" s="330"/>
    </row>
    <row r="16671" spans="1:1">
      <c r="A16671" s="330"/>
    </row>
    <row r="16672" spans="1:1">
      <c r="A16672" s="330"/>
    </row>
    <row r="16673" spans="1:1">
      <c r="A16673" s="330"/>
    </row>
    <row r="16674" spans="1:1">
      <c r="A16674" s="330"/>
    </row>
    <row r="16675" spans="1:1">
      <c r="A16675" s="330"/>
    </row>
    <row r="16676" spans="1:1">
      <c r="A16676" s="330"/>
    </row>
    <row r="16677" spans="1:1">
      <c r="A16677" s="330"/>
    </row>
    <row r="16678" spans="1:1">
      <c r="A16678" s="330"/>
    </row>
    <row r="16679" spans="1:1">
      <c r="A16679" s="330"/>
    </row>
    <row r="16680" spans="1:1">
      <c r="A16680" s="330"/>
    </row>
    <row r="16681" spans="1:1">
      <c r="A16681" s="330"/>
    </row>
    <row r="16682" spans="1:1">
      <c r="A16682" s="330"/>
    </row>
    <row r="16683" spans="1:1">
      <c r="A16683" s="330"/>
    </row>
    <row r="16684" spans="1:1">
      <c r="A16684" s="330"/>
    </row>
    <row r="16685" spans="1:1">
      <c r="A16685" s="330"/>
    </row>
    <row r="16686" spans="1:1">
      <c r="A16686" s="330"/>
    </row>
    <row r="16687" spans="1:1">
      <c r="A16687" s="330"/>
    </row>
    <row r="16688" spans="1:1">
      <c r="A16688" s="330"/>
    </row>
    <row r="16689" spans="1:1">
      <c r="A16689" s="330"/>
    </row>
    <row r="16690" spans="1:1">
      <c r="A16690" s="330"/>
    </row>
    <row r="16691" spans="1:1">
      <c r="A16691" s="330"/>
    </row>
    <row r="16692" spans="1:1">
      <c r="A16692" s="330"/>
    </row>
    <row r="16693" spans="1:1">
      <c r="A16693" s="330"/>
    </row>
    <row r="16694" spans="1:1">
      <c r="A16694" s="330"/>
    </row>
    <row r="16695" spans="1:1">
      <c r="A16695" s="330"/>
    </row>
    <row r="16696" spans="1:1">
      <c r="A16696" s="330"/>
    </row>
    <row r="16697" spans="1:1">
      <c r="A16697" s="330"/>
    </row>
    <row r="16698" spans="1:1">
      <c r="A16698" s="330"/>
    </row>
    <row r="16699" spans="1:1">
      <c r="A16699" s="330"/>
    </row>
    <row r="16700" spans="1:1">
      <c r="A16700" s="330"/>
    </row>
    <row r="16701" spans="1:1">
      <c r="A16701" s="330"/>
    </row>
    <row r="16702" spans="1:1">
      <c r="A16702" s="330"/>
    </row>
    <row r="16703" spans="1:1">
      <c r="A16703" s="330"/>
    </row>
    <row r="16704" spans="1:1">
      <c r="A16704" s="330"/>
    </row>
    <row r="16705" spans="1:1">
      <c r="A16705" s="330"/>
    </row>
    <row r="16706" spans="1:1">
      <c r="A16706" s="330"/>
    </row>
    <row r="16707" spans="1:1">
      <c r="A16707" s="330"/>
    </row>
    <row r="16708" spans="1:1">
      <c r="A16708" s="330"/>
    </row>
    <row r="16709" spans="1:1">
      <c r="A16709" s="330"/>
    </row>
    <row r="16710" spans="1:1">
      <c r="A16710" s="330"/>
    </row>
    <row r="16711" spans="1:1">
      <c r="A16711" s="330"/>
    </row>
    <row r="16712" spans="1:1">
      <c r="A16712" s="330"/>
    </row>
    <row r="16713" spans="1:1">
      <c r="A16713" s="330"/>
    </row>
    <row r="16714" spans="1:1">
      <c r="A16714" s="330"/>
    </row>
    <row r="16715" spans="1:1">
      <c r="A16715" s="330"/>
    </row>
    <row r="16716" spans="1:1">
      <c r="A16716" s="330"/>
    </row>
    <row r="16717" spans="1:1">
      <c r="A16717" s="330"/>
    </row>
    <row r="16718" spans="1:1">
      <c r="A16718" s="330"/>
    </row>
    <row r="16719" spans="1:1">
      <c r="A16719" s="330"/>
    </row>
    <row r="16720" spans="1:1">
      <c r="A16720" s="330"/>
    </row>
    <row r="16721" spans="1:1">
      <c r="A16721" s="330"/>
    </row>
    <row r="16722" spans="1:1">
      <c r="A16722" s="330"/>
    </row>
    <row r="16723" spans="1:1">
      <c r="A16723" s="330"/>
    </row>
    <row r="16724" spans="1:1">
      <c r="A16724" s="330"/>
    </row>
    <row r="16725" spans="1:1">
      <c r="A16725" s="330"/>
    </row>
    <row r="16726" spans="1:1">
      <c r="A16726" s="330"/>
    </row>
    <row r="16727" spans="1:1">
      <c r="A16727" s="330"/>
    </row>
    <row r="16728" spans="1:1">
      <c r="A16728" s="330"/>
    </row>
    <row r="16729" spans="1:1">
      <c r="A16729" s="330"/>
    </row>
    <row r="16730" spans="1:1">
      <c r="A16730" s="330"/>
    </row>
    <row r="16731" spans="1:1">
      <c r="A16731" s="330"/>
    </row>
    <row r="16732" spans="1:1">
      <c r="A16732" s="330"/>
    </row>
    <row r="16733" spans="1:1">
      <c r="A16733" s="330"/>
    </row>
    <row r="16734" spans="1:1">
      <c r="A16734" s="330"/>
    </row>
    <row r="16735" spans="1:1">
      <c r="A16735" s="330"/>
    </row>
    <row r="16736" spans="1:1">
      <c r="A16736" s="330"/>
    </row>
    <row r="16737" spans="1:1">
      <c r="A16737" s="330"/>
    </row>
    <row r="16738" spans="1:1">
      <c r="A16738" s="330"/>
    </row>
    <row r="16739" spans="1:1">
      <c r="A16739" s="330"/>
    </row>
    <row r="16740" spans="1:1">
      <c r="A16740" s="330"/>
    </row>
    <row r="16741" spans="1:1">
      <c r="A16741" s="330"/>
    </row>
    <row r="16742" spans="1:1">
      <c r="A16742" s="330"/>
    </row>
    <row r="16743" spans="1:1">
      <c r="A16743" s="330"/>
    </row>
    <row r="16744" spans="1:1">
      <c r="A16744" s="330"/>
    </row>
    <row r="16745" spans="1:1">
      <c r="A16745" s="330"/>
    </row>
    <row r="16746" spans="1:1">
      <c r="A16746" s="330"/>
    </row>
    <row r="16747" spans="1:1">
      <c r="A16747" s="330"/>
    </row>
    <row r="16748" spans="1:1">
      <c r="A16748" s="330"/>
    </row>
    <row r="16749" spans="1:1">
      <c r="A16749" s="330"/>
    </row>
    <row r="16750" spans="1:1">
      <c r="A16750" s="330"/>
    </row>
    <row r="16751" spans="1:1">
      <c r="A16751" s="330"/>
    </row>
    <row r="16752" spans="1:1">
      <c r="A16752" s="330"/>
    </row>
    <row r="16753" spans="1:1">
      <c r="A16753" s="330"/>
    </row>
    <row r="16754" spans="1:1">
      <c r="A16754" s="330"/>
    </row>
    <row r="16755" spans="1:1">
      <c r="A16755" s="330"/>
    </row>
    <row r="16756" spans="1:1">
      <c r="A16756" s="330"/>
    </row>
    <row r="16757" spans="1:1">
      <c r="A16757" s="330"/>
    </row>
    <row r="16758" spans="1:1">
      <c r="A16758" s="330"/>
    </row>
    <row r="16759" spans="1:1">
      <c r="A16759" s="330"/>
    </row>
    <row r="16760" spans="1:1">
      <c r="A16760" s="330"/>
    </row>
    <row r="16761" spans="1:1">
      <c r="A16761" s="330"/>
    </row>
    <row r="16762" spans="1:1">
      <c r="A16762" s="330"/>
    </row>
    <row r="16763" spans="1:1">
      <c r="A16763" s="330"/>
    </row>
    <row r="16764" spans="1:1">
      <c r="A16764" s="330"/>
    </row>
    <row r="16765" spans="1:1">
      <c r="A16765" s="330"/>
    </row>
    <row r="16766" spans="1:1">
      <c r="A16766" s="330"/>
    </row>
    <row r="16767" spans="1:1">
      <c r="A16767" s="330"/>
    </row>
    <row r="16768" spans="1:1">
      <c r="A16768" s="330"/>
    </row>
    <row r="16769" spans="1:1">
      <c r="A16769" s="330"/>
    </row>
    <row r="16770" spans="1:1">
      <c r="A16770" s="330"/>
    </row>
    <row r="16771" spans="1:1">
      <c r="A16771" s="330"/>
    </row>
    <row r="16772" spans="1:1">
      <c r="A16772" s="330"/>
    </row>
    <row r="16773" spans="1:1">
      <c r="A16773" s="330"/>
    </row>
    <row r="16774" spans="1:1">
      <c r="A16774" s="330"/>
    </row>
    <row r="16775" spans="1:1">
      <c r="A16775" s="330"/>
    </row>
    <row r="16776" spans="1:1">
      <c r="A16776" s="330"/>
    </row>
    <row r="16777" spans="1:1">
      <c r="A16777" s="330"/>
    </row>
    <row r="16778" spans="1:1">
      <c r="A16778" s="330"/>
    </row>
    <row r="16779" spans="1:1">
      <c r="A16779" s="330"/>
    </row>
    <row r="16780" spans="1:1">
      <c r="A16780" s="330"/>
    </row>
    <row r="16781" spans="1:1">
      <c r="A16781" s="330"/>
    </row>
    <row r="16782" spans="1:1">
      <c r="A16782" s="330"/>
    </row>
    <row r="16783" spans="1:1">
      <c r="A16783" s="330"/>
    </row>
    <row r="16784" spans="1:1">
      <c r="A16784" s="330"/>
    </row>
    <row r="16785" spans="1:1">
      <c r="A16785" s="330"/>
    </row>
    <row r="16786" spans="1:1">
      <c r="A16786" s="330"/>
    </row>
    <row r="16787" spans="1:1">
      <c r="A16787" s="330"/>
    </row>
    <row r="16788" spans="1:1">
      <c r="A16788" s="330"/>
    </row>
    <row r="16789" spans="1:1">
      <c r="A16789" s="330"/>
    </row>
    <row r="16790" spans="1:1">
      <c r="A16790" s="330"/>
    </row>
    <row r="16791" spans="1:1">
      <c r="A16791" s="330"/>
    </row>
    <row r="16792" spans="1:1">
      <c r="A16792" s="330"/>
    </row>
    <row r="16793" spans="1:1">
      <c r="A16793" s="330"/>
    </row>
    <row r="16794" spans="1:1">
      <c r="A16794" s="330"/>
    </row>
    <row r="16795" spans="1:1">
      <c r="A16795" s="330"/>
    </row>
    <row r="16796" spans="1:1">
      <c r="A16796" s="330"/>
    </row>
    <row r="16797" spans="1:1">
      <c r="A16797" s="330"/>
    </row>
    <row r="16798" spans="1:1">
      <c r="A16798" s="330"/>
    </row>
    <row r="16799" spans="1:1">
      <c r="A16799" s="330"/>
    </row>
    <row r="16800" spans="1:1">
      <c r="A16800" s="330"/>
    </row>
    <row r="16801" spans="1:1">
      <c r="A16801" s="330"/>
    </row>
    <row r="16802" spans="1:1">
      <c r="A16802" s="330"/>
    </row>
    <row r="16803" spans="1:1">
      <c r="A16803" s="330"/>
    </row>
    <row r="16804" spans="1:1">
      <c r="A16804" s="330"/>
    </row>
    <row r="16805" spans="1:1">
      <c r="A16805" s="330"/>
    </row>
    <row r="16806" spans="1:1">
      <c r="A16806" s="330"/>
    </row>
    <row r="16807" spans="1:1">
      <c r="A16807" s="330"/>
    </row>
    <row r="16808" spans="1:1">
      <c r="A16808" s="330"/>
    </row>
    <row r="16809" spans="1:1">
      <c r="A16809" s="330"/>
    </row>
    <row r="16810" spans="1:1">
      <c r="A16810" s="330"/>
    </row>
    <row r="16811" spans="1:1">
      <c r="A16811" s="330"/>
    </row>
    <row r="16812" spans="1:1">
      <c r="A16812" s="330"/>
    </row>
    <row r="16813" spans="1:1">
      <c r="A16813" s="330"/>
    </row>
    <row r="16814" spans="1:1">
      <c r="A16814" s="330"/>
    </row>
    <row r="16815" spans="1:1">
      <c r="A16815" s="330"/>
    </row>
    <row r="16816" spans="1:1">
      <c r="A16816" s="330"/>
    </row>
    <row r="16817" spans="1:1">
      <c r="A16817" s="330"/>
    </row>
    <row r="16818" spans="1:1">
      <c r="A16818" s="330"/>
    </row>
    <row r="16819" spans="1:1">
      <c r="A16819" s="330"/>
    </row>
    <row r="16820" spans="1:1">
      <c r="A16820" s="330"/>
    </row>
    <row r="16821" spans="1:1">
      <c r="A16821" s="330"/>
    </row>
    <row r="16822" spans="1:1">
      <c r="A16822" s="330"/>
    </row>
    <row r="16823" spans="1:1">
      <c r="A16823" s="330"/>
    </row>
    <row r="16824" spans="1:1">
      <c r="A16824" s="330"/>
    </row>
    <row r="16825" spans="1:1">
      <c r="A16825" s="330"/>
    </row>
    <row r="16826" spans="1:1">
      <c r="A16826" s="330"/>
    </row>
    <row r="16827" spans="1:1">
      <c r="A16827" s="330"/>
    </row>
    <row r="16828" spans="1:1">
      <c r="A16828" s="330"/>
    </row>
    <row r="16829" spans="1:1">
      <c r="A16829" s="330"/>
    </row>
    <row r="16830" spans="1:1">
      <c r="A16830" s="330"/>
    </row>
    <row r="16831" spans="1:1">
      <c r="A16831" s="330"/>
    </row>
    <row r="16832" spans="1:1">
      <c r="A16832" s="330"/>
    </row>
    <row r="16833" spans="1:1">
      <c r="A16833" s="330"/>
    </row>
    <row r="16834" spans="1:1">
      <c r="A16834" s="330"/>
    </row>
    <row r="16835" spans="1:1">
      <c r="A16835" s="330"/>
    </row>
    <row r="16836" spans="1:1">
      <c r="A16836" s="330"/>
    </row>
    <row r="16837" spans="1:1">
      <c r="A16837" s="330"/>
    </row>
    <row r="16838" spans="1:1">
      <c r="A16838" s="330"/>
    </row>
    <row r="16839" spans="1:1">
      <c r="A16839" s="330"/>
    </row>
    <row r="16840" spans="1:1">
      <c r="A16840" s="330"/>
    </row>
    <row r="16841" spans="1:1">
      <c r="A16841" s="330"/>
    </row>
    <row r="16842" spans="1:1">
      <c r="A16842" s="330"/>
    </row>
    <row r="16843" spans="1:1">
      <c r="A16843" s="330"/>
    </row>
    <row r="16844" spans="1:1">
      <c r="A16844" s="330"/>
    </row>
    <row r="16845" spans="1:1">
      <c r="A16845" s="330"/>
    </row>
    <row r="16846" spans="1:1">
      <c r="A16846" s="330"/>
    </row>
    <row r="16847" spans="1:1">
      <c r="A16847" s="330"/>
    </row>
    <row r="16848" spans="1:1">
      <c r="A16848" s="330"/>
    </row>
    <row r="16849" spans="1:1">
      <c r="A16849" s="330"/>
    </row>
    <row r="16850" spans="1:1">
      <c r="A16850" s="330"/>
    </row>
    <row r="16851" spans="1:1">
      <c r="A16851" s="330"/>
    </row>
    <row r="16852" spans="1:1">
      <c r="A16852" s="330"/>
    </row>
    <row r="16853" spans="1:1">
      <c r="A16853" s="330"/>
    </row>
    <row r="16854" spans="1:1">
      <c r="A16854" s="330"/>
    </row>
    <row r="16855" spans="1:1">
      <c r="A16855" s="330"/>
    </row>
    <row r="16856" spans="1:1">
      <c r="A16856" s="330"/>
    </row>
    <row r="16857" spans="1:1">
      <c r="A16857" s="330"/>
    </row>
    <row r="16858" spans="1:1">
      <c r="A16858" s="330"/>
    </row>
    <row r="16859" spans="1:1">
      <c r="A16859" s="330"/>
    </row>
    <row r="16860" spans="1:1">
      <c r="A16860" s="330"/>
    </row>
    <row r="16861" spans="1:1">
      <c r="A16861" s="330"/>
    </row>
    <row r="16862" spans="1:1">
      <c r="A16862" s="330"/>
    </row>
    <row r="16863" spans="1:1">
      <c r="A16863" s="330"/>
    </row>
    <row r="16864" spans="1:1">
      <c r="A16864" s="330"/>
    </row>
    <row r="16865" spans="1:1">
      <c r="A16865" s="330"/>
    </row>
    <row r="16866" spans="1:1">
      <c r="A16866" s="330"/>
    </row>
    <row r="16867" spans="1:1">
      <c r="A16867" s="330"/>
    </row>
    <row r="16868" spans="1:1">
      <c r="A16868" s="330"/>
    </row>
    <row r="16869" spans="1:1">
      <c r="A16869" s="330"/>
    </row>
    <row r="16870" spans="1:1">
      <c r="A16870" s="330"/>
    </row>
    <row r="16871" spans="1:1">
      <c r="A16871" s="330"/>
    </row>
    <row r="16872" spans="1:1">
      <c r="A16872" s="330"/>
    </row>
    <row r="16873" spans="1:1">
      <c r="A16873" s="330"/>
    </row>
    <row r="16874" spans="1:1">
      <c r="A16874" s="330"/>
    </row>
    <row r="16875" spans="1:1">
      <c r="A16875" s="330"/>
    </row>
    <row r="16876" spans="1:1">
      <c r="A16876" s="330"/>
    </row>
    <row r="16877" spans="1:1">
      <c r="A16877" s="330"/>
    </row>
    <row r="16878" spans="1:1">
      <c r="A16878" s="330"/>
    </row>
    <row r="16879" spans="1:1">
      <c r="A16879" s="330"/>
    </row>
    <row r="16880" spans="1:1">
      <c r="A16880" s="330"/>
    </row>
    <row r="16881" spans="1:1">
      <c r="A16881" s="330"/>
    </row>
    <row r="16882" spans="1:1">
      <c r="A16882" s="330"/>
    </row>
    <row r="16883" spans="1:1">
      <c r="A16883" s="330"/>
    </row>
    <row r="16884" spans="1:1">
      <c r="A16884" s="330"/>
    </row>
    <row r="16885" spans="1:1">
      <c r="A16885" s="330"/>
    </row>
    <row r="16886" spans="1:1">
      <c r="A16886" s="330"/>
    </row>
    <row r="16887" spans="1:1">
      <c r="A16887" s="330"/>
    </row>
    <row r="16888" spans="1:1">
      <c r="A16888" s="330"/>
    </row>
    <row r="16889" spans="1:1">
      <c r="A16889" s="330"/>
    </row>
    <row r="16890" spans="1:1">
      <c r="A16890" s="330"/>
    </row>
    <row r="16891" spans="1:1">
      <c r="A16891" s="330"/>
    </row>
    <row r="16892" spans="1:1">
      <c r="A16892" s="330"/>
    </row>
    <row r="16893" spans="1:1">
      <c r="A16893" s="330"/>
    </row>
    <row r="16894" spans="1:1">
      <c r="A16894" s="330"/>
    </row>
    <row r="16895" spans="1:1">
      <c r="A16895" s="330"/>
    </row>
    <row r="16896" spans="1:1">
      <c r="A16896" s="330"/>
    </row>
    <row r="16897" spans="1:1">
      <c r="A16897" s="330"/>
    </row>
    <row r="16898" spans="1:1">
      <c r="A16898" s="330"/>
    </row>
    <row r="16899" spans="1:1">
      <c r="A16899" s="330"/>
    </row>
    <row r="16900" spans="1:1">
      <c r="A16900" s="330"/>
    </row>
    <row r="16901" spans="1:1">
      <c r="A16901" s="330"/>
    </row>
    <row r="16902" spans="1:1">
      <c r="A16902" s="330"/>
    </row>
    <row r="16903" spans="1:1">
      <c r="A16903" s="330"/>
    </row>
    <row r="16904" spans="1:1">
      <c r="A16904" s="330"/>
    </row>
    <row r="16905" spans="1:1">
      <c r="A16905" s="330"/>
    </row>
    <row r="16906" spans="1:1">
      <c r="A16906" s="330"/>
    </row>
    <row r="16907" spans="1:1">
      <c r="A16907" s="330"/>
    </row>
    <row r="16908" spans="1:1">
      <c r="A16908" s="330"/>
    </row>
    <row r="16909" spans="1:1">
      <c r="A16909" s="330"/>
    </row>
    <row r="16910" spans="1:1">
      <c r="A16910" s="330"/>
    </row>
    <row r="16911" spans="1:1">
      <c r="A16911" s="330"/>
    </row>
    <row r="16912" spans="1:1">
      <c r="A16912" s="330"/>
    </row>
    <row r="16913" spans="1:1">
      <c r="A16913" s="330"/>
    </row>
    <row r="16914" spans="1:1">
      <c r="A16914" s="330"/>
    </row>
    <row r="16915" spans="1:1">
      <c r="A16915" s="330"/>
    </row>
    <row r="16916" spans="1:1">
      <c r="A16916" s="330"/>
    </row>
    <row r="16917" spans="1:1">
      <c r="A16917" s="330"/>
    </row>
    <row r="16918" spans="1:1">
      <c r="A16918" s="330"/>
    </row>
    <row r="16919" spans="1:1">
      <c r="A16919" s="330"/>
    </row>
    <row r="16920" spans="1:1">
      <c r="A16920" s="330"/>
    </row>
    <row r="16921" spans="1:1">
      <c r="A16921" s="330"/>
    </row>
    <row r="16922" spans="1:1">
      <c r="A16922" s="330"/>
    </row>
    <row r="16923" spans="1:1">
      <c r="A16923" s="330"/>
    </row>
    <row r="16924" spans="1:1">
      <c r="A16924" s="330"/>
    </row>
    <row r="16925" spans="1:1">
      <c r="A16925" s="330"/>
    </row>
    <row r="16926" spans="1:1">
      <c r="A16926" s="330"/>
    </row>
    <row r="16927" spans="1:1">
      <c r="A16927" s="330"/>
    </row>
    <row r="16928" spans="1:1">
      <c r="A16928" s="330"/>
    </row>
    <row r="16929" spans="1:1">
      <c r="A16929" s="330"/>
    </row>
    <row r="16930" spans="1:1">
      <c r="A16930" s="330"/>
    </row>
    <row r="16931" spans="1:1">
      <c r="A16931" s="330"/>
    </row>
    <row r="16932" spans="1:1">
      <c r="A16932" s="330"/>
    </row>
    <row r="16933" spans="1:1">
      <c r="A16933" s="330"/>
    </row>
    <row r="16934" spans="1:1">
      <c r="A16934" s="330"/>
    </row>
    <row r="16935" spans="1:1">
      <c r="A16935" s="330"/>
    </row>
    <row r="16936" spans="1:1">
      <c r="A16936" s="330"/>
    </row>
    <row r="16937" spans="1:1">
      <c r="A16937" s="330"/>
    </row>
    <row r="16938" spans="1:1">
      <c r="A16938" s="330"/>
    </row>
    <row r="16939" spans="1:1">
      <c r="A16939" s="330"/>
    </row>
    <row r="16940" spans="1:1">
      <c r="A16940" s="330"/>
    </row>
    <row r="16941" spans="1:1">
      <c r="A16941" s="330"/>
    </row>
    <row r="16942" spans="1:1">
      <c r="A16942" s="330"/>
    </row>
    <row r="16943" spans="1:1">
      <c r="A16943" s="330"/>
    </row>
    <row r="16944" spans="1:1">
      <c r="A16944" s="330"/>
    </row>
    <row r="16945" spans="1:1">
      <c r="A16945" s="330"/>
    </row>
    <row r="16946" spans="1:1">
      <c r="A16946" s="330"/>
    </row>
    <row r="16947" spans="1:1">
      <c r="A16947" s="330"/>
    </row>
    <row r="16948" spans="1:1">
      <c r="A16948" s="330"/>
    </row>
    <row r="16949" spans="1:1">
      <c r="A16949" s="330"/>
    </row>
    <row r="16950" spans="1:1">
      <c r="A16950" s="330"/>
    </row>
    <row r="16951" spans="1:1">
      <c r="A16951" s="330"/>
    </row>
    <row r="16952" spans="1:1">
      <c r="A16952" s="330"/>
    </row>
    <row r="16953" spans="1:1">
      <c r="A16953" s="330"/>
    </row>
    <row r="16954" spans="1:1">
      <c r="A16954" s="330"/>
    </row>
    <row r="16955" spans="1:1">
      <c r="A16955" s="330"/>
    </row>
    <row r="16956" spans="1:1">
      <c r="A16956" s="330"/>
    </row>
    <row r="16957" spans="1:1">
      <c r="A16957" s="330"/>
    </row>
    <row r="16958" spans="1:1">
      <c r="A16958" s="330"/>
    </row>
    <row r="16959" spans="1:1">
      <c r="A16959" s="330"/>
    </row>
    <row r="16960" spans="1:1">
      <c r="A16960" s="330"/>
    </row>
    <row r="16961" spans="1:1">
      <c r="A16961" s="330"/>
    </row>
    <row r="16962" spans="1:1">
      <c r="A16962" s="330"/>
    </row>
    <row r="16963" spans="1:1">
      <c r="A16963" s="330"/>
    </row>
    <row r="16964" spans="1:1">
      <c r="A16964" s="330"/>
    </row>
    <row r="16965" spans="1:1">
      <c r="A16965" s="330"/>
    </row>
    <row r="16966" spans="1:1">
      <c r="A16966" s="330"/>
    </row>
    <row r="16967" spans="1:1">
      <c r="A16967" s="330"/>
    </row>
    <row r="16968" spans="1:1">
      <c r="A16968" s="330"/>
    </row>
    <row r="16969" spans="1:1">
      <c r="A16969" s="330"/>
    </row>
    <row r="16970" spans="1:1">
      <c r="A16970" s="330"/>
    </row>
    <row r="16971" spans="1:1">
      <c r="A16971" s="330"/>
    </row>
    <row r="16972" spans="1:1">
      <c r="A16972" s="330"/>
    </row>
    <row r="16973" spans="1:1">
      <c r="A16973" s="330"/>
    </row>
    <row r="16974" spans="1:1">
      <c r="A16974" s="330"/>
    </row>
    <row r="16975" spans="1:1">
      <c r="A16975" s="330"/>
    </row>
    <row r="16976" spans="1:1">
      <c r="A16976" s="330"/>
    </row>
    <row r="16977" spans="1:1">
      <c r="A16977" s="330"/>
    </row>
    <row r="16978" spans="1:1">
      <c r="A16978" s="330"/>
    </row>
    <row r="16979" spans="1:1">
      <c r="A16979" s="330"/>
    </row>
    <row r="16980" spans="1:1">
      <c r="A16980" s="330"/>
    </row>
    <row r="16981" spans="1:1">
      <c r="A16981" s="330"/>
    </row>
    <row r="16982" spans="1:1">
      <c r="A16982" s="330"/>
    </row>
    <row r="16983" spans="1:1">
      <c r="A16983" s="330"/>
    </row>
    <row r="16984" spans="1:1">
      <c r="A16984" s="330"/>
    </row>
    <row r="16985" spans="1:1">
      <c r="A16985" s="330"/>
    </row>
    <row r="16986" spans="1:1">
      <c r="A16986" s="330"/>
    </row>
    <row r="16987" spans="1:1">
      <c r="A16987" s="330"/>
    </row>
    <row r="16988" spans="1:1">
      <c r="A16988" s="330"/>
    </row>
    <row r="16989" spans="1:1">
      <c r="A16989" s="330"/>
    </row>
    <row r="16990" spans="1:1">
      <c r="A16990" s="330"/>
    </row>
    <row r="16991" spans="1:1">
      <c r="A16991" s="330"/>
    </row>
    <row r="16992" spans="1:1">
      <c r="A16992" s="330"/>
    </row>
    <row r="16993" spans="1:1">
      <c r="A16993" s="330"/>
    </row>
    <row r="16994" spans="1:1">
      <c r="A16994" s="330"/>
    </row>
    <row r="16995" spans="1:1">
      <c r="A16995" s="330"/>
    </row>
    <row r="16996" spans="1:1">
      <c r="A16996" s="330"/>
    </row>
    <row r="16997" spans="1:1">
      <c r="A16997" s="330"/>
    </row>
    <row r="16998" spans="1:1">
      <c r="A16998" s="330"/>
    </row>
    <row r="16999" spans="1:1">
      <c r="A16999" s="330"/>
    </row>
    <row r="17000" spans="1:1">
      <c r="A17000" s="330"/>
    </row>
    <row r="17001" spans="1:1">
      <c r="A17001" s="330"/>
    </row>
    <row r="17002" spans="1:1">
      <c r="A17002" s="330"/>
    </row>
    <row r="17003" spans="1:1">
      <c r="A17003" s="330"/>
    </row>
    <row r="17004" spans="1:1">
      <c r="A17004" s="330"/>
    </row>
    <row r="17005" spans="1:1">
      <c r="A17005" s="330"/>
    </row>
    <row r="17006" spans="1:1">
      <c r="A17006" s="330"/>
    </row>
    <row r="17007" spans="1:1">
      <c r="A17007" s="330"/>
    </row>
    <row r="17008" spans="1:1">
      <c r="A17008" s="330"/>
    </row>
    <row r="17009" spans="1:1">
      <c r="A17009" s="330"/>
    </row>
    <row r="17010" spans="1:1">
      <c r="A17010" s="330"/>
    </row>
    <row r="17011" spans="1:1">
      <c r="A17011" s="330"/>
    </row>
    <row r="17012" spans="1:1">
      <c r="A17012" s="330"/>
    </row>
    <row r="17013" spans="1:1">
      <c r="A17013" s="330"/>
    </row>
    <row r="17014" spans="1:1">
      <c r="A17014" s="330"/>
    </row>
    <row r="17015" spans="1:1">
      <c r="A17015" s="330"/>
    </row>
    <row r="17016" spans="1:1">
      <c r="A17016" s="330"/>
    </row>
    <row r="17017" spans="1:1">
      <c r="A17017" s="330"/>
    </row>
    <row r="17018" spans="1:1">
      <c r="A17018" s="330"/>
    </row>
    <row r="17019" spans="1:1">
      <c r="A17019" s="330"/>
    </row>
    <row r="17020" spans="1:1">
      <c r="A17020" s="330"/>
    </row>
    <row r="17021" spans="1:1">
      <c r="A17021" s="330"/>
    </row>
    <row r="17022" spans="1:1">
      <c r="A17022" s="330"/>
    </row>
    <row r="17023" spans="1:1">
      <c r="A17023" s="330"/>
    </row>
    <row r="17024" spans="1:1">
      <c r="A17024" s="330"/>
    </row>
    <row r="17025" spans="1:1">
      <c r="A17025" s="330"/>
    </row>
    <row r="17026" spans="1:1">
      <c r="A17026" s="330"/>
    </row>
    <row r="17027" spans="1:1">
      <c r="A17027" s="330"/>
    </row>
    <row r="17028" spans="1:1">
      <c r="A17028" s="330"/>
    </row>
    <row r="17029" spans="1:1">
      <c r="A17029" s="330"/>
    </row>
    <row r="17030" spans="1:1">
      <c r="A17030" s="330"/>
    </row>
    <row r="17031" spans="1:1">
      <c r="A17031" s="330"/>
    </row>
    <row r="17032" spans="1:1">
      <c r="A17032" s="330"/>
    </row>
    <row r="17033" spans="1:1">
      <c r="A17033" s="330"/>
    </row>
    <row r="17034" spans="1:1">
      <c r="A17034" s="330"/>
    </row>
    <row r="17035" spans="1:1">
      <c r="A17035" s="330"/>
    </row>
    <row r="17036" spans="1:1">
      <c r="A17036" s="330"/>
    </row>
    <row r="17037" spans="1:1">
      <c r="A17037" s="330"/>
    </row>
    <row r="17038" spans="1:1">
      <c r="A17038" s="330"/>
    </row>
    <row r="17039" spans="1:1">
      <c r="A17039" s="330"/>
    </row>
    <row r="17040" spans="1:1">
      <c r="A17040" s="330"/>
    </row>
    <row r="17041" spans="1:1">
      <c r="A17041" s="330"/>
    </row>
    <row r="17042" spans="1:1">
      <c r="A17042" s="330"/>
    </row>
    <row r="17043" spans="1:1">
      <c r="A17043" s="330"/>
    </row>
    <row r="17044" spans="1:1">
      <c r="A17044" s="330"/>
    </row>
    <row r="17045" spans="1:1">
      <c r="A17045" s="330"/>
    </row>
    <row r="17046" spans="1:1">
      <c r="A17046" s="330"/>
    </row>
    <row r="17047" spans="1:1">
      <c r="A17047" s="330"/>
    </row>
    <row r="17048" spans="1:1">
      <c r="A17048" s="330"/>
    </row>
    <row r="17049" spans="1:1">
      <c r="A17049" s="330"/>
    </row>
    <row r="17050" spans="1:1">
      <c r="A17050" s="330"/>
    </row>
    <row r="17051" spans="1:1">
      <c r="A17051" s="330"/>
    </row>
    <row r="17052" spans="1:1">
      <c r="A17052" s="330"/>
    </row>
    <row r="17053" spans="1:1">
      <c r="A17053" s="330"/>
    </row>
    <row r="17054" spans="1:1">
      <c r="A17054" s="330"/>
    </row>
    <row r="17055" spans="1:1">
      <c r="A17055" s="330"/>
    </row>
    <row r="17056" spans="1:1">
      <c r="A17056" s="330"/>
    </row>
    <row r="17057" spans="1:1">
      <c r="A17057" s="330"/>
    </row>
    <row r="17058" spans="1:1">
      <c r="A17058" s="330"/>
    </row>
    <row r="17059" spans="1:1">
      <c r="A17059" s="330"/>
    </row>
    <row r="17060" spans="1:1">
      <c r="A17060" s="330"/>
    </row>
    <row r="17061" spans="1:1">
      <c r="A17061" s="330"/>
    </row>
    <row r="17062" spans="1:1">
      <c r="A17062" s="330"/>
    </row>
    <row r="17063" spans="1:1">
      <c r="A17063" s="330"/>
    </row>
    <row r="17064" spans="1:1">
      <c r="A17064" s="330"/>
    </row>
    <row r="17065" spans="1:1">
      <c r="A17065" s="330"/>
    </row>
    <row r="17066" spans="1:1">
      <c r="A17066" s="330"/>
    </row>
    <row r="17067" spans="1:1">
      <c r="A17067" s="330"/>
    </row>
    <row r="17068" spans="1:1">
      <c r="A17068" s="330"/>
    </row>
    <row r="17069" spans="1:1">
      <c r="A17069" s="330"/>
    </row>
    <row r="17070" spans="1:1">
      <c r="A17070" s="330"/>
    </row>
    <row r="17071" spans="1:1">
      <c r="A17071" s="330"/>
    </row>
    <row r="17072" spans="1:1">
      <c r="A17072" s="330"/>
    </row>
    <row r="17073" spans="1:1">
      <c r="A17073" s="330"/>
    </row>
    <row r="17074" spans="1:1">
      <c r="A17074" s="330"/>
    </row>
    <row r="17075" spans="1:1">
      <c r="A17075" s="330"/>
    </row>
    <row r="17076" spans="1:1">
      <c r="A17076" s="330"/>
    </row>
    <row r="17077" spans="1:1">
      <c r="A17077" s="330"/>
    </row>
    <row r="17078" spans="1:1">
      <c r="A17078" s="330"/>
    </row>
    <row r="17079" spans="1:1">
      <c r="A17079" s="330"/>
    </row>
    <row r="17080" spans="1:1">
      <c r="A17080" s="330"/>
    </row>
    <row r="17081" spans="1:1">
      <c r="A17081" s="330"/>
    </row>
    <row r="17082" spans="1:1">
      <c r="A17082" s="330"/>
    </row>
    <row r="17083" spans="1:1">
      <c r="A17083" s="330"/>
    </row>
    <row r="17084" spans="1:1">
      <c r="A17084" s="330"/>
    </row>
    <row r="17085" spans="1:1">
      <c r="A17085" s="330"/>
    </row>
    <row r="17086" spans="1:1">
      <c r="A17086" s="330"/>
    </row>
    <row r="17087" spans="1:1">
      <c r="A17087" s="330"/>
    </row>
    <row r="17088" spans="1:1">
      <c r="A17088" s="330"/>
    </row>
    <row r="17089" spans="1:1">
      <c r="A17089" s="330"/>
    </row>
    <row r="17090" spans="1:1">
      <c r="A17090" s="330"/>
    </row>
    <row r="17091" spans="1:1">
      <c r="A17091" s="330"/>
    </row>
    <row r="17092" spans="1:1">
      <c r="A17092" s="330"/>
    </row>
    <row r="17093" spans="1:1">
      <c r="A17093" s="330"/>
    </row>
    <row r="17094" spans="1:1">
      <c r="A17094" s="330"/>
    </row>
    <row r="17095" spans="1:1">
      <c r="A17095" s="330"/>
    </row>
    <row r="17096" spans="1:1">
      <c r="A17096" s="330"/>
    </row>
    <row r="17097" spans="1:1">
      <c r="A17097" s="330"/>
    </row>
    <row r="17098" spans="1:1">
      <c r="A17098" s="330"/>
    </row>
    <row r="17099" spans="1:1">
      <c r="A17099" s="330"/>
    </row>
    <row r="17100" spans="1:1">
      <c r="A17100" s="330"/>
    </row>
    <row r="17101" spans="1:1">
      <c r="A17101" s="330"/>
    </row>
    <row r="17102" spans="1:1">
      <c r="A17102" s="330"/>
    </row>
    <row r="17103" spans="1:1">
      <c r="A17103" s="330"/>
    </row>
    <row r="17104" spans="1:1">
      <c r="A17104" s="330"/>
    </row>
    <row r="17105" spans="1:1">
      <c r="A17105" s="330"/>
    </row>
    <row r="17106" spans="1:1">
      <c r="A17106" s="330"/>
    </row>
    <row r="17107" spans="1:1">
      <c r="A17107" s="330"/>
    </row>
    <row r="17108" spans="1:1">
      <c r="A17108" s="330"/>
    </row>
    <row r="17109" spans="1:1">
      <c r="A17109" s="330"/>
    </row>
    <row r="17110" spans="1:1">
      <c r="A17110" s="330"/>
    </row>
    <row r="17111" spans="1:1">
      <c r="A17111" s="330"/>
    </row>
    <row r="17112" spans="1:1">
      <c r="A17112" s="330"/>
    </row>
    <row r="17113" spans="1:1">
      <c r="A17113" s="330"/>
    </row>
    <row r="17114" spans="1:1">
      <c r="A17114" s="330"/>
    </row>
    <row r="17115" spans="1:1">
      <c r="A17115" s="330"/>
    </row>
    <row r="17116" spans="1:1">
      <c r="A17116" s="330"/>
    </row>
    <row r="17117" spans="1:1">
      <c r="A17117" s="330"/>
    </row>
    <row r="17118" spans="1:1">
      <c r="A17118" s="330"/>
    </row>
    <row r="17119" spans="1:1">
      <c r="A17119" s="330"/>
    </row>
    <row r="17120" spans="1:1">
      <c r="A17120" s="330"/>
    </row>
    <row r="17121" spans="1:1">
      <c r="A17121" s="330"/>
    </row>
    <row r="17122" spans="1:1">
      <c r="A17122" s="330"/>
    </row>
    <row r="17123" spans="1:1">
      <c r="A17123" s="330"/>
    </row>
    <row r="17124" spans="1:1">
      <c r="A17124" s="330"/>
    </row>
    <row r="17125" spans="1:1">
      <c r="A17125" s="330"/>
    </row>
    <row r="17126" spans="1:1">
      <c r="A17126" s="330"/>
    </row>
    <row r="17127" spans="1:1">
      <c r="A17127" s="330"/>
    </row>
    <row r="17128" spans="1:1">
      <c r="A17128" s="330"/>
    </row>
    <row r="17129" spans="1:1">
      <c r="A17129" s="330"/>
    </row>
    <row r="17130" spans="1:1">
      <c r="A17130" s="330"/>
    </row>
    <row r="17131" spans="1:1">
      <c r="A17131" s="330"/>
    </row>
    <row r="17132" spans="1:1">
      <c r="A17132" s="330"/>
    </row>
    <row r="17133" spans="1:1">
      <c r="A17133" s="330"/>
    </row>
    <row r="17134" spans="1:1">
      <c r="A17134" s="330"/>
    </row>
    <row r="17135" spans="1:1">
      <c r="A17135" s="330"/>
    </row>
    <row r="17136" spans="1:1">
      <c r="A17136" s="330"/>
    </row>
    <row r="17137" spans="1:1">
      <c r="A17137" s="330"/>
    </row>
    <row r="17138" spans="1:1">
      <c r="A17138" s="330"/>
    </row>
    <row r="17139" spans="1:1">
      <c r="A17139" s="330"/>
    </row>
    <row r="17140" spans="1:1">
      <c r="A17140" s="330"/>
    </row>
    <row r="17141" spans="1:1">
      <c r="A17141" s="330"/>
    </row>
    <row r="17142" spans="1:1">
      <c r="A17142" s="330"/>
    </row>
    <row r="17143" spans="1:1">
      <c r="A17143" s="330"/>
    </row>
    <row r="17144" spans="1:1">
      <c r="A17144" s="330"/>
    </row>
    <row r="17145" spans="1:1">
      <c r="A17145" s="330"/>
    </row>
    <row r="17146" spans="1:1">
      <c r="A17146" s="330"/>
    </row>
    <row r="17147" spans="1:1">
      <c r="A17147" s="330"/>
    </row>
    <row r="17148" spans="1:1">
      <c r="A17148" s="330"/>
    </row>
    <row r="17149" spans="1:1">
      <c r="A17149" s="330"/>
    </row>
    <row r="17150" spans="1:1">
      <c r="A17150" s="330"/>
    </row>
    <row r="17151" spans="1:1">
      <c r="A17151" s="330"/>
    </row>
    <row r="17152" spans="1:1">
      <c r="A17152" s="330"/>
    </row>
    <row r="17153" spans="1:1">
      <c r="A17153" s="330"/>
    </row>
    <row r="17154" spans="1:1">
      <c r="A17154" s="330"/>
    </row>
    <row r="17155" spans="1:1">
      <c r="A17155" s="330"/>
    </row>
    <row r="17156" spans="1:1">
      <c r="A17156" s="330"/>
    </row>
    <row r="17157" spans="1:1">
      <c r="A17157" s="330"/>
    </row>
    <row r="17158" spans="1:1">
      <c r="A17158" s="330"/>
    </row>
    <row r="17159" spans="1:1">
      <c r="A17159" s="330"/>
    </row>
    <row r="17160" spans="1:1">
      <c r="A17160" s="330"/>
    </row>
    <row r="17161" spans="1:1">
      <c r="A17161" s="330"/>
    </row>
    <row r="17162" spans="1:1">
      <c r="A17162" s="330"/>
    </row>
    <row r="17163" spans="1:1">
      <c r="A17163" s="330"/>
    </row>
    <row r="17164" spans="1:1">
      <c r="A17164" s="330"/>
    </row>
    <row r="17165" spans="1:1">
      <c r="A17165" s="330"/>
    </row>
    <row r="17166" spans="1:1">
      <c r="A17166" s="330"/>
    </row>
    <row r="17167" spans="1:1">
      <c r="A17167" s="330"/>
    </row>
    <row r="17168" spans="1:1">
      <c r="A17168" s="330"/>
    </row>
    <row r="17169" spans="1:1">
      <c r="A17169" s="330"/>
    </row>
    <row r="17170" spans="1:1">
      <c r="A17170" s="330"/>
    </row>
    <row r="17171" spans="1:1">
      <c r="A17171" s="330"/>
    </row>
    <row r="17172" spans="1:1">
      <c r="A17172" s="330"/>
    </row>
    <row r="17173" spans="1:1">
      <c r="A17173" s="330"/>
    </row>
    <row r="17174" spans="1:1">
      <c r="A17174" s="330"/>
    </row>
    <row r="17175" spans="1:1">
      <c r="A17175" s="330"/>
    </row>
    <row r="17176" spans="1:1">
      <c r="A17176" s="330"/>
    </row>
    <row r="17177" spans="1:1">
      <c r="A17177" s="330"/>
    </row>
    <row r="17178" spans="1:1">
      <c r="A17178" s="330"/>
    </row>
    <row r="17179" spans="1:1">
      <c r="A17179" s="330"/>
    </row>
    <row r="17180" spans="1:1">
      <c r="A17180" s="330"/>
    </row>
    <row r="17181" spans="1:1">
      <c r="A17181" s="330"/>
    </row>
    <row r="17182" spans="1:1">
      <c r="A17182" s="330"/>
    </row>
    <row r="17183" spans="1:1">
      <c r="A17183" s="330"/>
    </row>
    <row r="17184" spans="1:1">
      <c r="A17184" s="330"/>
    </row>
    <row r="17185" spans="1:1">
      <c r="A17185" s="330"/>
    </row>
    <row r="17186" spans="1:1">
      <c r="A17186" s="330"/>
    </row>
    <row r="17187" spans="1:1">
      <c r="A17187" s="330"/>
    </row>
    <row r="17188" spans="1:1">
      <c r="A17188" s="330"/>
    </row>
    <row r="17189" spans="1:1">
      <c r="A17189" s="330"/>
    </row>
    <row r="17190" spans="1:1">
      <c r="A17190" s="330"/>
    </row>
    <row r="17191" spans="1:1">
      <c r="A17191" s="330"/>
    </row>
    <row r="17192" spans="1:1">
      <c r="A17192" s="330"/>
    </row>
    <row r="17193" spans="1:1">
      <c r="A17193" s="330"/>
    </row>
    <row r="17194" spans="1:1">
      <c r="A17194" s="330"/>
    </row>
    <row r="17195" spans="1:1">
      <c r="A17195" s="330"/>
    </row>
    <row r="17196" spans="1:1">
      <c r="A17196" s="330"/>
    </row>
    <row r="17197" spans="1:1">
      <c r="A17197" s="330"/>
    </row>
    <row r="17198" spans="1:1">
      <c r="A17198" s="330"/>
    </row>
    <row r="17199" spans="1:1">
      <c r="A17199" s="330"/>
    </row>
    <row r="17200" spans="1:1">
      <c r="A17200" s="330"/>
    </row>
    <row r="17201" spans="1:1">
      <c r="A17201" s="330"/>
    </row>
    <row r="17202" spans="1:1">
      <c r="A17202" s="330"/>
    </row>
    <row r="17203" spans="1:1">
      <c r="A17203" s="330"/>
    </row>
    <row r="17204" spans="1:1">
      <c r="A17204" s="330"/>
    </row>
    <row r="17205" spans="1:1">
      <c r="A17205" s="330"/>
    </row>
    <row r="17206" spans="1:1">
      <c r="A17206" s="330"/>
    </row>
    <row r="17207" spans="1:1">
      <c r="A17207" s="330"/>
    </row>
    <row r="17208" spans="1:1">
      <c r="A17208" s="330"/>
    </row>
    <row r="17209" spans="1:1">
      <c r="A17209" s="330"/>
    </row>
    <row r="17210" spans="1:1">
      <c r="A17210" s="330"/>
    </row>
    <row r="17211" spans="1:1">
      <c r="A17211" s="330"/>
    </row>
    <row r="17212" spans="1:1">
      <c r="A17212" s="330"/>
    </row>
    <row r="17213" spans="1:1">
      <c r="A17213" s="330"/>
    </row>
    <row r="17214" spans="1:1">
      <c r="A17214" s="330"/>
    </row>
    <row r="17215" spans="1:1">
      <c r="A17215" s="330"/>
    </row>
    <row r="17216" spans="1:1">
      <c r="A17216" s="330"/>
    </row>
    <row r="17217" spans="1:1">
      <c r="A17217" s="330"/>
    </row>
    <row r="17218" spans="1:1">
      <c r="A17218" s="330"/>
    </row>
    <row r="17219" spans="1:1">
      <c r="A17219" s="330"/>
    </row>
    <row r="17220" spans="1:1">
      <c r="A17220" s="330"/>
    </row>
    <row r="17221" spans="1:1">
      <c r="A17221" s="330"/>
    </row>
    <row r="17222" spans="1:1">
      <c r="A17222" s="330"/>
    </row>
    <row r="17223" spans="1:1">
      <c r="A17223" s="330"/>
    </row>
    <row r="17224" spans="1:1">
      <c r="A17224" s="330"/>
    </row>
    <row r="17225" spans="1:1">
      <c r="A17225" s="330"/>
    </row>
    <row r="17226" spans="1:1">
      <c r="A17226" s="330"/>
    </row>
    <row r="17227" spans="1:1">
      <c r="A17227" s="330"/>
    </row>
    <row r="17228" spans="1:1">
      <c r="A17228" s="330"/>
    </row>
    <row r="17229" spans="1:1">
      <c r="A17229" s="330"/>
    </row>
    <row r="17230" spans="1:1">
      <c r="A17230" s="330"/>
    </row>
    <row r="17231" spans="1:1">
      <c r="A17231" s="330"/>
    </row>
    <row r="17232" spans="1:1">
      <c r="A17232" s="330"/>
    </row>
    <row r="17233" spans="1:1">
      <c r="A17233" s="330"/>
    </row>
    <row r="17234" spans="1:1">
      <c r="A17234" s="330"/>
    </row>
    <row r="17235" spans="1:1">
      <c r="A17235" s="330"/>
    </row>
    <row r="17236" spans="1:1">
      <c r="A17236" s="330"/>
    </row>
    <row r="17237" spans="1:1">
      <c r="A17237" s="330"/>
    </row>
    <row r="17238" spans="1:1">
      <c r="A17238" s="330"/>
    </row>
    <row r="17239" spans="1:1">
      <c r="A17239" s="330"/>
    </row>
    <row r="17240" spans="1:1">
      <c r="A17240" s="330"/>
    </row>
    <row r="17241" spans="1:1">
      <c r="A17241" s="330"/>
    </row>
    <row r="17242" spans="1:1">
      <c r="A17242" s="330"/>
    </row>
    <row r="17243" spans="1:1">
      <c r="A17243" s="330"/>
    </row>
    <row r="17244" spans="1:1">
      <c r="A17244" s="330"/>
    </row>
    <row r="17245" spans="1:1">
      <c r="A17245" s="330"/>
    </row>
    <row r="17246" spans="1:1">
      <c r="A17246" s="330"/>
    </row>
    <row r="17247" spans="1:1">
      <c r="A17247" s="330"/>
    </row>
    <row r="17248" spans="1:1">
      <c r="A17248" s="330"/>
    </row>
    <row r="17249" spans="1:1">
      <c r="A17249" s="330"/>
    </row>
    <row r="17250" spans="1:1">
      <c r="A17250" s="330"/>
    </row>
    <row r="17251" spans="1:1">
      <c r="A17251" s="330"/>
    </row>
    <row r="17252" spans="1:1">
      <c r="A17252" s="330"/>
    </row>
    <row r="17253" spans="1:1">
      <c r="A17253" s="330"/>
    </row>
    <row r="17254" spans="1:1">
      <c r="A17254" s="330"/>
    </row>
    <row r="17255" spans="1:1">
      <c r="A17255" s="330"/>
    </row>
    <row r="17256" spans="1:1">
      <c r="A17256" s="330"/>
    </row>
    <row r="17257" spans="1:1">
      <c r="A17257" s="330"/>
    </row>
    <row r="17258" spans="1:1">
      <c r="A17258" s="330"/>
    </row>
    <row r="17259" spans="1:1">
      <c r="A17259" s="330"/>
    </row>
    <row r="17260" spans="1:1">
      <c r="A17260" s="330"/>
    </row>
    <row r="17261" spans="1:1">
      <c r="A17261" s="330"/>
    </row>
    <row r="17262" spans="1:1">
      <c r="A17262" s="330"/>
    </row>
    <row r="17263" spans="1:1">
      <c r="A17263" s="330"/>
    </row>
    <row r="17264" spans="1:1">
      <c r="A17264" s="330"/>
    </row>
    <row r="17265" spans="1:1">
      <c r="A17265" s="330"/>
    </row>
    <row r="17266" spans="1:1">
      <c r="A17266" s="330"/>
    </row>
    <row r="17267" spans="1:1">
      <c r="A17267" s="330"/>
    </row>
    <row r="17268" spans="1:1">
      <c r="A17268" s="330"/>
    </row>
    <row r="17269" spans="1:1">
      <c r="A17269" s="330"/>
    </row>
    <row r="17270" spans="1:1">
      <c r="A17270" s="330"/>
    </row>
    <row r="17271" spans="1:1">
      <c r="A17271" s="330"/>
    </row>
    <row r="17272" spans="1:1">
      <c r="A17272" s="330"/>
    </row>
    <row r="17273" spans="1:1">
      <c r="A17273" s="330"/>
    </row>
    <row r="17274" spans="1:1">
      <c r="A17274" s="330"/>
    </row>
    <row r="17275" spans="1:1">
      <c r="A17275" s="330"/>
    </row>
    <row r="17276" spans="1:1">
      <c r="A17276" s="330"/>
    </row>
    <row r="17277" spans="1:1">
      <c r="A17277" s="330"/>
    </row>
    <row r="17278" spans="1:1">
      <c r="A17278" s="330"/>
    </row>
    <row r="17279" spans="1:1">
      <c r="A17279" s="330"/>
    </row>
    <row r="17280" spans="1:1">
      <c r="A17280" s="330"/>
    </row>
    <row r="17281" spans="1:1">
      <c r="A17281" s="330"/>
    </row>
    <row r="17282" spans="1:1">
      <c r="A17282" s="330"/>
    </row>
    <row r="17283" spans="1:1">
      <c r="A17283" s="330"/>
    </row>
    <row r="17284" spans="1:1">
      <c r="A17284" s="330"/>
    </row>
    <row r="17285" spans="1:1">
      <c r="A17285" s="330"/>
    </row>
    <row r="17286" spans="1:1">
      <c r="A17286" s="330"/>
    </row>
    <row r="17287" spans="1:1">
      <c r="A17287" s="330"/>
    </row>
    <row r="17288" spans="1:1">
      <c r="A17288" s="330"/>
    </row>
    <row r="17289" spans="1:1">
      <c r="A17289" s="330"/>
    </row>
    <row r="17290" spans="1:1">
      <c r="A17290" s="330"/>
    </row>
    <row r="17291" spans="1:1">
      <c r="A17291" s="330"/>
    </row>
    <row r="17292" spans="1:1">
      <c r="A17292" s="330"/>
    </row>
    <row r="17293" spans="1:1">
      <c r="A17293" s="330"/>
    </row>
    <row r="17294" spans="1:1">
      <c r="A17294" s="330"/>
    </row>
    <row r="17295" spans="1:1">
      <c r="A17295" s="330"/>
    </row>
    <row r="17296" spans="1:1">
      <c r="A17296" s="330"/>
    </row>
    <row r="17297" spans="1:1">
      <c r="A17297" s="330"/>
    </row>
    <row r="17298" spans="1:1">
      <c r="A17298" s="330"/>
    </row>
    <row r="17299" spans="1:1">
      <c r="A17299" s="330"/>
    </row>
    <row r="17300" spans="1:1">
      <c r="A17300" s="330"/>
    </row>
    <row r="17301" spans="1:1">
      <c r="A17301" s="330"/>
    </row>
    <row r="17302" spans="1:1">
      <c r="A17302" s="330"/>
    </row>
    <row r="17303" spans="1:1">
      <c r="A17303" s="330"/>
    </row>
    <row r="17304" spans="1:1">
      <c r="A17304" s="330"/>
    </row>
    <row r="17305" spans="1:1">
      <c r="A17305" s="330"/>
    </row>
    <row r="17306" spans="1:1">
      <c r="A17306" s="330"/>
    </row>
    <row r="17307" spans="1:1">
      <c r="A17307" s="330"/>
    </row>
    <row r="17308" spans="1:1">
      <c r="A17308" s="330"/>
    </row>
    <row r="17309" spans="1:1">
      <c r="A17309" s="330"/>
    </row>
    <row r="17310" spans="1:1">
      <c r="A17310" s="330"/>
    </row>
    <row r="17311" spans="1:1">
      <c r="A17311" s="330"/>
    </row>
    <row r="17312" spans="1:1">
      <c r="A17312" s="330"/>
    </row>
    <row r="17313" spans="1:1">
      <c r="A17313" s="330"/>
    </row>
    <row r="17314" spans="1:1">
      <c r="A17314" s="330"/>
    </row>
    <row r="17315" spans="1:1">
      <c r="A17315" s="330"/>
    </row>
    <row r="17316" spans="1:1">
      <c r="A17316" s="330"/>
    </row>
    <row r="17317" spans="1:1">
      <c r="A17317" s="330"/>
    </row>
    <row r="17318" spans="1:1">
      <c r="A17318" s="330"/>
    </row>
    <row r="17319" spans="1:1">
      <c r="A17319" s="330"/>
    </row>
    <row r="17320" spans="1:1">
      <c r="A17320" s="330"/>
    </row>
    <row r="17321" spans="1:1">
      <c r="A17321" s="330"/>
    </row>
    <row r="17322" spans="1:1">
      <c r="A17322" s="330"/>
    </row>
    <row r="17323" spans="1:1">
      <c r="A17323" s="330"/>
    </row>
    <row r="17324" spans="1:1">
      <c r="A17324" s="330"/>
    </row>
    <row r="17325" spans="1:1">
      <c r="A17325" s="330"/>
    </row>
    <row r="17326" spans="1:1">
      <c r="A17326" s="330"/>
    </row>
    <row r="17327" spans="1:1">
      <c r="A17327" s="330"/>
    </row>
    <row r="17328" spans="1:1">
      <c r="A17328" s="330"/>
    </row>
    <row r="17329" spans="1:1">
      <c r="A17329" s="330"/>
    </row>
    <row r="17330" spans="1:1">
      <c r="A17330" s="330"/>
    </row>
    <row r="17331" spans="1:1">
      <c r="A17331" s="330"/>
    </row>
    <row r="17332" spans="1:1">
      <c r="A17332" s="330"/>
    </row>
    <row r="17333" spans="1:1">
      <c r="A17333" s="330"/>
    </row>
    <row r="17334" spans="1:1">
      <c r="A17334" s="330"/>
    </row>
    <row r="17335" spans="1:1">
      <c r="A17335" s="330"/>
    </row>
    <row r="17336" spans="1:1">
      <c r="A17336" s="330"/>
    </row>
    <row r="17337" spans="1:1">
      <c r="A17337" s="330"/>
    </row>
    <row r="17338" spans="1:1">
      <c r="A17338" s="330"/>
    </row>
    <row r="17339" spans="1:1">
      <c r="A17339" s="330"/>
    </row>
    <row r="17340" spans="1:1">
      <c r="A17340" s="330"/>
    </row>
    <row r="17341" spans="1:1">
      <c r="A17341" s="330"/>
    </row>
    <row r="17342" spans="1:1">
      <c r="A17342" s="330"/>
    </row>
    <row r="17343" spans="1:1">
      <c r="A17343" s="330"/>
    </row>
    <row r="17344" spans="1:1">
      <c r="A17344" s="330"/>
    </row>
    <row r="17345" spans="1:1">
      <c r="A17345" s="330"/>
    </row>
    <row r="17346" spans="1:1">
      <c r="A17346" s="330"/>
    </row>
    <row r="17347" spans="1:1">
      <c r="A17347" s="330"/>
    </row>
    <row r="17348" spans="1:1">
      <c r="A17348" s="330"/>
    </row>
    <row r="17349" spans="1:1">
      <c r="A17349" s="330"/>
    </row>
    <row r="17350" spans="1:1">
      <c r="A17350" s="330"/>
    </row>
    <row r="17351" spans="1:1">
      <c r="A17351" s="330"/>
    </row>
    <row r="17352" spans="1:1">
      <c r="A17352" s="330"/>
    </row>
    <row r="17353" spans="1:1">
      <c r="A17353" s="330"/>
    </row>
    <row r="17354" spans="1:1">
      <c r="A17354" s="330"/>
    </row>
    <row r="17355" spans="1:1">
      <c r="A17355" s="330"/>
    </row>
    <row r="17356" spans="1:1">
      <c r="A17356" s="330"/>
    </row>
    <row r="17357" spans="1:1">
      <c r="A17357" s="330"/>
    </row>
    <row r="17358" spans="1:1">
      <c r="A17358" s="330"/>
    </row>
    <row r="17359" spans="1:1">
      <c r="A17359" s="330"/>
    </row>
    <row r="17360" spans="1:1">
      <c r="A17360" s="330"/>
    </row>
    <row r="17361" spans="1:1">
      <c r="A17361" s="330"/>
    </row>
    <row r="17362" spans="1:1">
      <c r="A17362" s="330"/>
    </row>
    <row r="17363" spans="1:1">
      <c r="A17363" s="330"/>
    </row>
    <row r="17364" spans="1:1">
      <c r="A17364" s="330"/>
    </row>
    <row r="17365" spans="1:1">
      <c r="A17365" s="330"/>
    </row>
    <row r="17366" spans="1:1">
      <c r="A17366" s="330"/>
    </row>
    <row r="17367" spans="1:1">
      <c r="A17367" s="330"/>
    </row>
    <row r="17368" spans="1:1">
      <c r="A17368" s="330"/>
    </row>
    <row r="17369" spans="1:1">
      <c r="A17369" s="330"/>
    </row>
    <row r="17370" spans="1:1">
      <c r="A17370" s="330"/>
    </row>
    <row r="17371" spans="1:1">
      <c r="A17371" s="330"/>
    </row>
    <row r="17372" spans="1:1">
      <c r="A17372" s="330"/>
    </row>
    <row r="17373" spans="1:1">
      <c r="A17373" s="330"/>
    </row>
    <row r="17374" spans="1:1">
      <c r="A17374" s="330"/>
    </row>
    <row r="17375" spans="1:1">
      <c r="A17375" s="330"/>
    </row>
    <row r="17376" spans="1:1">
      <c r="A17376" s="330"/>
    </row>
    <row r="17377" spans="1:1">
      <c r="A17377" s="330"/>
    </row>
    <row r="17378" spans="1:1">
      <c r="A17378" s="330"/>
    </row>
    <row r="17379" spans="1:1">
      <c r="A17379" s="330"/>
    </row>
    <row r="17380" spans="1:1">
      <c r="A17380" s="330"/>
    </row>
    <row r="17381" spans="1:1">
      <c r="A17381" s="330"/>
    </row>
    <row r="17382" spans="1:1">
      <c r="A17382" s="330"/>
    </row>
    <row r="17383" spans="1:1">
      <c r="A17383" s="330"/>
    </row>
    <row r="17384" spans="1:1">
      <c r="A17384" s="330"/>
    </row>
    <row r="17385" spans="1:1">
      <c r="A17385" s="330"/>
    </row>
    <row r="17386" spans="1:1">
      <c r="A17386" s="330"/>
    </row>
    <row r="17387" spans="1:1">
      <c r="A17387" s="330"/>
    </row>
    <row r="17388" spans="1:1">
      <c r="A17388" s="330"/>
    </row>
    <row r="17389" spans="1:1">
      <c r="A17389" s="330"/>
    </row>
    <row r="17390" spans="1:1">
      <c r="A17390" s="330"/>
    </row>
    <row r="17391" spans="1:1">
      <c r="A17391" s="330"/>
    </row>
    <row r="17392" spans="1:1">
      <c r="A17392" s="330"/>
    </row>
    <row r="17393" spans="1:1">
      <c r="A17393" s="330"/>
    </row>
    <row r="17394" spans="1:1">
      <c r="A17394" s="330"/>
    </row>
    <row r="17395" spans="1:1">
      <c r="A17395" s="330"/>
    </row>
    <row r="17396" spans="1:1">
      <c r="A17396" s="330"/>
    </row>
    <row r="17397" spans="1:1">
      <c r="A17397" s="330"/>
    </row>
    <row r="17398" spans="1:1">
      <c r="A17398" s="330"/>
    </row>
    <row r="17399" spans="1:1">
      <c r="A17399" s="330"/>
    </row>
    <row r="17400" spans="1:1">
      <c r="A17400" s="330"/>
    </row>
    <row r="17401" spans="1:1">
      <c r="A17401" s="330"/>
    </row>
    <row r="17402" spans="1:1">
      <c r="A17402" s="330"/>
    </row>
    <row r="17403" spans="1:1">
      <c r="A17403" s="330"/>
    </row>
    <row r="17404" spans="1:1">
      <c r="A17404" s="330"/>
    </row>
    <row r="17405" spans="1:1">
      <c r="A17405" s="330"/>
    </row>
    <row r="17406" spans="1:1">
      <c r="A17406" s="330"/>
    </row>
    <row r="17407" spans="1:1">
      <c r="A17407" s="330"/>
    </row>
    <row r="17408" spans="1:1">
      <c r="A17408" s="330"/>
    </row>
    <row r="17409" spans="1:1">
      <c r="A17409" s="330"/>
    </row>
    <row r="17410" spans="1:1">
      <c r="A17410" s="330"/>
    </row>
    <row r="17411" spans="1:1">
      <c r="A17411" s="330"/>
    </row>
    <row r="17412" spans="1:1">
      <c r="A17412" s="330"/>
    </row>
    <row r="17413" spans="1:1">
      <c r="A17413" s="330"/>
    </row>
    <row r="17414" spans="1:1">
      <c r="A17414" s="330"/>
    </row>
    <row r="17415" spans="1:1">
      <c r="A17415" s="330"/>
    </row>
    <row r="17416" spans="1:1">
      <c r="A17416" s="330"/>
    </row>
    <row r="17417" spans="1:1">
      <c r="A17417" s="330"/>
    </row>
    <row r="17418" spans="1:1">
      <c r="A17418" s="330"/>
    </row>
    <row r="17419" spans="1:1">
      <c r="A17419" s="330"/>
    </row>
    <row r="17420" spans="1:1">
      <c r="A17420" s="330"/>
    </row>
    <row r="17421" spans="1:1">
      <c r="A17421" s="330"/>
    </row>
    <row r="17422" spans="1:1">
      <c r="A17422" s="330"/>
    </row>
    <row r="17423" spans="1:1">
      <c r="A17423" s="330"/>
    </row>
    <row r="17424" spans="1:1">
      <c r="A17424" s="330"/>
    </row>
    <row r="17425" spans="1:1">
      <c r="A17425" s="330"/>
    </row>
    <row r="17426" spans="1:1">
      <c r="A17426" s="330"/>
    </row>
    <row r="17427" spans="1:1">
      <c r="A17427" s="330"/>
    </row>
    <row r="17428" spans="1:1">
      <c r="A17428" s="330"/>
    </row>
    <row r="17429" spans="1:1">
      <c r="A17429" s="330"/>
    </row>
    <row r="17430" spans="1:1">
      <c r="A17430" s="330"/>
    </row>
    <row r="17431" spans="1:1">
      <c r="A17431" s="330"/>
    </row>
    <row r="17432" spans="1:1">
      <c r="A17432" s="330"/>
    </row>
    <row r="17433" spans="1:1">
      <c r="A17433" s="330"/>
    </row>
    <row r="17434" spans="1:1">
      <c r="A17434" s="330"/>
    </row>
    <row r="17435" spans="1:1">
      <c r="A17435" s="330"/>
    </row>
    <row r="17436" spans="1:1">
      <c r="A17436" s="330"/>
    </row>
    <row r="17437" spans="1:1">
      <c r="A17437" s="330"/>
    </row>
    <row r="17438" spans="1:1">
      <c r="A17438" s="330"/>
    </row>
    <row r="17439" spans="1:1">
      <c r="A17439" s="330"/>
    </row>
    <row r="17440" spans="1:1">
      <c r="A17440" s="330"/>
    </row>
    <row r="17441" spans="1:1">
      <c r="A17441" s="330"/>
    </row>
    <row r="17442" spans="1:1">
      <c r="A17442" s="330"/>
    </row>
    <row r="17443" spans="1:1">
      <c r="A17443" s="330"/>
    </row>
    <row r="17444" spans="1:1">
      <c r="A17444" s="330"/>
    </row>
    <row r="17445" spans="1:1">
      <c r="A17445" s="330"/>
    </row>
    <row r="17446" spans="1:1">
      <c r="A17446" s="330"/>
    </row>
    <row r="17447" spans="1:1">
      <c r="A17447" s="330"/>
    </row>
    <row r="17448" spans="1:1">
      <c r="A17448" s="330"/>
    </row>
    <row r="17449" spans="1:1">
      <c r="A17449" s="330"/>
    </row>
    <row r="17450" spans="1:1">
      <c r="A17450" s="330"/>
    </row>
    <row r="17451" spans="1:1">
      <c r="A17451" s="330"/>
    </row>
    <row r="17452" spans="1:1">
      <c r="A17452" s="330"/>
    </row>
    <row r="17453" spans="1:1">
      <c r="A17453" s="330"/>
    </row>
    <row r="17454" spans="1:1">
      <c r="A17454" s="330"/>
    </row>
    <row r="17455" spans="1:1">
      <c r="A17455" s="330"/>
    </row>
    <row r="17456" spans="1:1">
      <c r="A17456" s="330"/>
    </row>
    <row r="17457" spans="1:1">
      <c r="A17457" s="330"/>
    </row>
    <row r="17458" spans="1:1">
      <c r="A17458" s="330"/>
    </row>
    <row r="17459" spans="1:1">
      <c r="A17459" s="330"/>
    </row>
    <row r="17460" spans="1:1">
      <c r="A17460" s="330"/>
    </row>
    <row r="17461" spans="1:1">
      <c r="A17461" s="330"/>
    </row>
    <row r="17462" spans="1:1">
      <c r="A17462" s="330"/>
    </row>
    <row r="17463" spans="1:1">
      <c r="A17463" s="330"/>
    </row>
    <row r="17464" spans="1:1">
      <c r="A17464" s="330"/>
    </row>
    <row r="17465" spans="1:1">
      <c r="A17465" s="330"/>
    </row>
    <row r="17466" spans="1:1">
      <c r="A17466" s="330"/>
    </row>
    <row r="17467" spans="1:1">
      <c r="A17467" s="330"/>
    </row>
    <row r="17468" spans="1:1">
      <c r="A17468" s="330"/>
    </row>
    <row r="17469" spans="1:1">
      <c r="A17469" s="330"/>
    </row>
    <row r="17470" spans="1:1">
      <c r="A17470" s="330"/>
    </row>
    <row r="17471" spans="1:1">
      <c r="A17471" s="330"/>
    </row>
    <row r="17472" spans="1:1">
      <c r="A17472" s="330"/>
    </row>
    <row r="17473" spans="1:1">
      <c r="A17473" s="330"/>
    </row>
    <row r="17474" spans="1:1">
      <c r="A17474" s="330"/>
    </row>
    <row r="17475" spans="1:1">
      <c r="A17475" s="330"/>
    </row>
    <row r="17476" spans="1:1">
      <c r="A17476" s="330"/>
    </row>
    <row r="17477" spans="1:1">
      <c r="A17477" s="330"/>
    </row>
    <row r="17478" spans="1:1">
      <c r="A17478" s="330"/>
    </row>
    <row r="17479" spans="1:1">
      <c r="A17479" s="330"/>
    </row>
    <row r="17480" spans="1:1">
      <c r="A17480" s="330"/>
    </row>
    <row r="17481" spans="1:1">
      <c r="A17481" s="330"/>
    </row>
    <row r="17482" spans="1:1">
      <c r="A17482" s="330"/>
    </row>
    <row r="17483" spans="1:1">
      <c r="A17483" s="330"/>
    </row>
    <row r="17484" spans="1:1">
      <c r="A17484" s="330"/>
    </row>
    <row r="17485" spans="1:1">
      <c r="A17485" s="330"/>
    </row>
    <row r="17486" spans="1:1">
      <c r="A17486" s="330"/>
    </row>
    <row r="17487" spans="1:1">
      <c r="A17487" s="330"/>
    </row>
    <row r="17488" spans="1:1">
      <c r="A17488" s="330"/>
    </row>
    <row r="17489" spans="1:1">
      <c r="A17489" s="330"/>
    </row>
    <row r="17490" spans="1:1">
      <c r="A17490" s="330"/>
    </row>
    <row r="17491" spans="1:1">
      <c r="A17491" s="330"/>
    </row>
    <row r="17492" spans="1:1">
      <c r="A17492" s="330"/>
    </row>
    <row r="17493" spans="1:1">
      <c r="A17493" s="330"/>
    </row>
    <row r="17494" spans="1:1">
      <c r="A17494" s="330"/>
    </row>
    <row r="17495" spans="1:1">
      <c r="A17495" s="330"/>
    </row>
    <row r="17496" spans="1:1">
      <c r="A17496" s="330"/>
    </row>
    <row r="17497" spans="1:1">
      <c r="A17497" s="330"/>
    </row>
    <row r="17498" spans="1:1">
      <c r="A17498" s="330"/>
    </row>
    <row r="17499" spans="1:1">
      <c r="A17499" s="330"/>
    </row>
    <row r="17500" spans="1:1">
      <c r="A17500" s="330"/>
    </row>
    <row r="17501" spans="1:1">
      <c r="A17501" s="330"/>
    </row>
    <row r="17502" spans="1:1">
      <c r="A17502" s="330"/>
    </row>
    <row r="17503" spans="1:1">
      <c r="A17503" s="330"/>
    </row>
    <row r="17504" spans="1:1">
      <c r="A17504" s="330"/>
    </row>
    <row r="17505" spans="1:1">
      <c r="A17505" s="330"/>
    </row>
    <row r="17506" spans="1:1">
      <c r="A17506" s="330"/>
    </row>
    <row r="17507" spans="1:1">
      <c r="A17507" s="330"/>
    </row>
    <row r="17508" spans="1:1">
      <c r="A17508" s="330"/>
    </row>
    <row r="17509" spans="1:1">
      <c r="A17509" s="330"/>
    </row>
    <row r="17510" spans="1:1">
      <c r="A17510" s="330"/>
    </row>
    <row r="17511" spans="1:1">
      <c r="A17511" s="330"/>
    </row>
    <row r="17512" spans="1:1">
      <c r="A17512" s="330"/>
    </row>
    <row r="17513" spans="1:1">
      <c r="A17513" s="330"/>
    </row>
    <row r="17514" spans="1:1">
      <c r="A17514" s="330"/>
    </row>
    <row r="17515" spans="1:1">
      <c r="A17515" s="330"/>
    </row>
    <row r="17516" spans="1:1">
      <c r="A17516" s="330"/>
    </row>
    <row r="17517" spans="1:1">
      <c r="A17517" s="330"/>
    </row>
    <row r="17518" spans="1:1">
      <c r="A17518" s="330"/>
    </row>
    <row r="17519" spans="1:1">
      <c r="A17519" s="330"/>
    </row>
    <row r="17520" spans="1:1">
      <c r="A17520" s="330"/>
    </row>
    <row r="17521" spans="1:1">
      <c r="A17521" s="330"/>
    </row>
    <row r="17522" spans="1:1">
      <c r="A17522" s="330"/>
    </row>
    <row r="17523" spans="1:1">
      <c r="A17523" s="330"/>
    </row>
    <row r="17524" spans="1:1">
      <c r="A17524" s="330"/>
    </row>
    <row r="17525" spans="1:1">
      <c r="A17525" s="330"/>
    </row>
    <row r="17526" spans="1:1">
      <c r="A17526" s="330"/>
    </row>
    <row r="17527" spans="1:1">
      <c r="A17527" s="330"/>
    </row>
    <row r="17528" spans="1:1">
      <c r="A17528" s="330"/>
    </row>
    <row r="17529" spans="1:1">
      <c r="A17529" s="330"/>
    </row>
    <row r="17530" spans="1:1">
      <c r="A17530" s="330"/>
    </row>
    <row r="17531" spans="1:1">
      <c r="A17531" s="330"/>
    </row>
    <row r="17532" spans="1:1">
      <c r="A17532" s="330"/>
    </row>
    <row r="17533" spans="1:1">
      <c r="A17533" s="330"/>
    </row>
    <row r="17534" spans="1:1">
      <c r="A17534" s="330"/>
    </row>
    <row r="17535" spans="1:1">
      <c r="A17535" s="330"/>
    </row>
    <row r="17536" spans="1:1">
      <c r="A17536" s="330"/>
    </row>
    <row r="17537" spans="1:1">
      <c r="A17537" s="330"/>
    </row>
    <row r="17538" spans="1:1">
      <c r="A17538" s="330"/>
    </row>
    <row r="17539" spans="1:1">
      <c r="A17539" s="330"/>
    </row>
    <row r="17540" spans="1:1">
      <c r="A17540" s="330"/>
    </row>
    <row r="17541" spans="1:1">
      <c r="A17541" s="330"/>
    </row>
    <row r="17542" spans="1:1">
      <c r="A17542" s="330"/>
    </row>
    <row r="17543" spans="1:1">
      <c r="A17543" s="330"/>
    </row>
    <row r="17544" spans="1:1">
      <c r="A17544" s="330"/>
    </row>
    <row r="17545" spans="1:1">
      <c r="A17545" s="330"/>
    </row>
    <row r="17546" spans="1:1">
      <c r="A17546" s="330"/>
    </row>
    <row r="17547" spans="1:1">
      <c r="A17547" s="330"/>
    </row>
    <row r="17548" spans="1:1">
      <c r="A17548" s="330"/>
    </row>
    <row r="17549" spans="1:1">
      <c r="A17549" s="330"/>
    </row>
    <row r="17550" spans="1:1">
      <c r="A17550" s="330"/>
    </row>
    <row r="17551" spans="1:1">
      <c r="A17551" s="330"/>
    </row>
    <row r="17552" spans="1:1">
      <c r="A17552" s="330"/>
    </row>
    <row r="17553" spans="1:1">
      <c r="A17553" s="330"/>
    </row>
    <row r="17554" spans="1:1">
      <c r="A17554" s="330"/>
    </row>
    <row r="17555" spans="1:1">
      <c r="A17555" s="330"/>
    </row>
    <row r="17556" spans="1:1">
      <c r="A17556" s="330"/>
    </row>
    <row r="17557" spans="1:1">
      <c r="A17557" s="330"/>
    </row>
    <row r="17558" spans="1:1">
      <c r="A17558" s="330"/>
    </row>
    <row r="17559" spans="1:1">
      <c r="A17559" s="330"/>
    </row>
    <row r="17560" spans="1:1">
      <c r="A17560" s="330"/>
    </row>
    <row r="17561" spans="1:1">
      <c r="A17561" s="330"/>
    </row>
    <row r="17562" spans="1:1">
      <c r="A17562" s="330"/>
    </row>
    <row r="17563" spans="1:1">
      <c r="A17563" s="330"/>
    </row>
    <row r="17564" spans="1:1">
      <c r="A17564" s="330"/>
    </row>
    <row r="17565" spans="1:1">
      <c r="A17565" s="330"/>
    </row>
    <row r="17566" spans="1:1">
      <c r="A17566" s="330"/>
    </row>
    <row r="17567" spans="1:1">
      <c r="A17567" s="330"/>
    </row>
    <row r="17568" spans="1:1">
      <c r="A17568" s="330"/>
    </row>
    <row r="17569" spans="1:1">
      <c r="A17569" s="330"/>
    </row>
    <row r="17570" spans="1:1">
      <c r="A17570" s="330"/>
    </row>
    <row r="17571" spans="1:1">
      <c r="A17571" s="330"/>
    </row>
    <row r="17572" spans="1:1">
      <c r="A17572" s="330"/>
    </row>
    <row r="17573" spans="1:1">
      <c r="A17573" s="330"/>
    </row>
    <row r="17574" spans="1:1">
      <c r="A17574" s="330"/>
    </row>
    <row r="17575" spans="1:1">
      <c r="A17575" s="330"/>
    </row>
    <row r="17576" spans="1:1">
      <c r="A17576" s="330"/>
    </row>
    <row r="17577" spans="1:1">
      <c r="A17577" s="330"/>
    </row>
    <row r="17578" spans="1:1">
      <c r="A17578" s="330"/>
    </row>
    <row r="17579" spans="1:1">
      <c r="A17579" s="330"/>
    </row>
    <row r="17580" spans="1:1">
      <c r="A17580" s="330"/>
    </row>
    <row r="17581" spans="1:1">
      <c r="A17581" s="330"/>
    </row>
    <row r="17582" spans="1:1">
      <c r="A17582" s="330"/>
    </row>
    <row r="17583" spans="1:1">
      <c r="A17583" s="330"/>
    </row>
    <row r="17584" spans="1:1">
      <c r="A17584" s="330"/>
    </row>
    <row r="17585" spans="1:1">
      <c r="A17585" s="330"/>
    </row>
    <row r="17586" spans="1:1">
      <c r="A17586" s="330"/>
    </row>
    <row r="17587" spans="1:1">
      <c r="A17587" s="330"/>
    </row>
    <row r="17588" spans="1:1">
      <c r="A17588" s="330"/>
    </row>
    <row r="17589" spans="1:1">
      <c r="A17589" s="330"/>
    </row>
    <row r="17590" spans="1:1">
      <c r="A17590" s="330"/>
    </row>
    <row r="17591" spans="1:1">
      <c r="A17591" s="330"/>
    </row>
    <row r="17592" spans="1:1">
      <c r="A17592" s="330"/>
    </row>
    <row r="17593" spans="1:1">
      <c r="A17593" s="330"/>
    </row>
    <row r="17594" spans="1:1">
      <c r="A17594" s="330"/>
    </row>
    <row r="17595" spans="1:1">
      <c r="A17595" s="330"/>
    </row>
    <row r="17596" spans="1:1">
      <c r="A17596" s="330"/>
    </row>
    <row r="17597" spans="1:1">
      <c r="A17597" s="330"/>
    </row>
    <row r="17598" spans="1:1">
      <c r="A17598" s="330"/>
    </row>
    <row r="17599" spans="1:1">
      <c r="A17599" s="330"/>
    </row>
    <row r="17600" spans="1:1">
      <c r="A17600" s="330"/>
    </row>
    <row r="17601" spans="1:1">
      <c r="A17601" s="330"/>
    </row>
    <row r="17602" spans="1:1">
      <c r="A17602" s="330"/>
    </row>
    <row r="17603" spans="1:1">
      <c r="A17603" s="330"/>
    </row>
    <row r="17604" spans="1:1">
      <c r="A17604" s="330"/>
    </row>
    <row r="17605" spans="1:1">
      <c r="A17605" s="330"/>
    </row>
    <row r="17606" spans="1:1">
      <c r="A17606" s="330"/>
    </row>
    <row r="17607" spans="1:1">
      <c r="A17607" s="330"/>
    </row>
    <row r="17608" spans="1:1">
      <c r="A17608" s="330"/>
    </row>
    <row r="17609" spans="1:1">
      <c r="A17609" s="330"/>
    </row>
    <row r="17610" spans="1:1">
      <c r="A17610" s="330"/>
    </row>
    <row r="17611" spans="1:1">
      <c r="A17611" s="330"/>
    </row>
    <row r="17612" spans="1:1">
      <c r="A17612" s="330"/>
    </row>
    <row r="17613" spans="1:1">
      <c r="A17613" s="330"/>
    </row>
    <row r="17614" spans="1:1">
      <c r="A17614" s="330"/>
    </row>
    <row r="17615" spans="1:1">
      <c r="A17615" s="330"/>
    </row>
    <row r="17616" spans="1:1">
      <c r="A17616" s="330"/>
    </row>
    <row r="17617" spans="1:1">
      <c r="A17617" s="330"/>
    </row>
    <row r="17618" spans="1:1">
      <c r="A17618" s="330"/>
    </row>
    <row r="17619" spans="1:1">
      <c r="A17619" s="330"/>
    </row>
    <row r="17620" spans="1:1">
      <c r="A17620" s="330"/>
    </row>
    <row r="17621" spans="1:1">
      <c r="A17621" s="330"/>
    </row>
    <row r="17622" spans="1:1">
      <c r="A17622" s="330"/>
    </row>
    <row r="17623" spans="1:1">
      <c r="A17623" s="330"/>
    </row>
    <row r="17624" spans="1:1">
      <c r="A17624" s="330"/>
    </row>
    <row r="17625" spans="1:1">
      <c r="A17625" s="330"/>
    </row>
    <row r="17626" spans="1:1">
      <c r="A17626" s="330"/>
    </row>
    <row r="17627" spans="1:1">
      <c r="A17627" s="330"/>
    </row>
    <row r="17628" spans="1:1">
      <c r="A17628" s="330"/>
    </row>
    <row r="17629" spans="1:1">
      <c r="A17629" s="330"/>
    </row>
    <row r="17630" spans="1:1">
      <c r="A17630" s="330"/>
    </row>
    <row r="17631" spans="1:1">
      <c r="A17631" s="330"/>
    </row>
    <row r="17632" spans="1:1">
      <c r="A17632" s="330"/>
    </row>
    <row r="17633" spans="1:1">
      <c r="A17633" s="330"/>
    </row>
    <row r="17634" spans="1:1">
      <c r="A17634" s="330"/>
    </row>
    <row r="17635" spans="1:1">
      <c r="A17635" s="330"/>
    </row>
    <row r="17636" spans="1:1">
      <c r="A17636" s="330"/>
    </row>
    <row r="17637" spans="1:1">
      <c r="A17637" s="330"/>
    </row>
    <row r="17638" spans="1:1">
      <c r="A17638" s="330"/>
    </row>
    <row r="17639" spans="1:1">
      <c r="A17639" s="330"/>
    </row>
    <row r="17640" spans="1:1">
      <c r="A17640" s="330"/>
    </row>
    <row r="17641" spans="1:1">
      <c r="A17641" s="330"/>
    </row>
    <row r="17642" spans="1:1">
      <c r="A17642" s="330"/>
    </row>
    <row r="17643" spans="1:1">
      <c r="A17643" s="330"/>
    </row>
    <row r="17644" spans="1:1">
      <c r="A17644" s="330"/>
    </row>
    <row r="17645" spans="1:1">
      <c r="A17645" s="330"/>
    </row>
    <row r="17646" spans="1:1">
      <c r="A17646" s="330"/>
    </row>
    <row r="17647" spans="1:1">
      <c r="A17647" s="330"/>
    </row>
    <row r="17648" spans="1:1">
      <c r="A17648" s="330"/>
    </row>
    <row r="17649" spans="1:1">
      <c r="A17649" s="330"/>
    </row>
    <row r="17650" spans="1:1">
      <c r="A17650" s="330"/>
    </row>
    <row r="17651" spans="1:1">
      <c r="A17651" s="330"/>
    </row>
    <row r="17652" spans="1:1">
      <c r="A17652" s="330"/>
    </row>
    <row r="17653" spans="1:1">
      <c r="A17653" s="330"/>
    </row>
    <row r="17654" spans="1:1">
      <c r="A17654" s="330"/>
    </row>
    <row r="17655" spans="1:1">
      <c r="A17655" s="330"/>
    </row>
    <row r="17656" spans="1:1">
      <c r="A17656" s="330"/>
    </row>
    <row r="17657" spans="1:1">
      <c r="A17657" s="330"/>
    </row>
    <row r="17658" spans="1:1">
      <c r="A17658" s="330"/>
    </row>
    <row r="17659" spans="1:1">
      <c r="A17659" s="330"/>
    </row>
    <row r="17660" spans="1:1">
      <c r="A17660" s="330"/>
    </row>
    <row r="17661" spans="1:1">
      <c r="A17661" s="330"/>
    </row>
    <row r="17662" spans="1:1">
      <c r="A17662" s="330"/>
    </row>
    <row r="17663" spans="1:1">
      <c r="A17663" s="330"/>
    </row>
    <row r="17664" spans="1:1">
      <c r="A17664" s="330"/>
    </row>
    <row r="17665" spans="1:1">
      <c r="A17665" s="330"/>
    </row>
    <row r="17666" spans="1:1">
      <c r="A17666" s="330"/>
    </row>
    <row r="17667" spans="1:1">
      <c r="A17667" s="330"/>
    </row>
    <row r="17668" spans="1:1">
      <c r="A17668" s="330"/>
    </row>
    <row r="17669" spans="1:1">
      <c r="A17669" s="330"/>
    </row>
    <row r="17670" spans="1:1">
      <c r="A17670" s="330"/>
    </row>
    <row r="17671" spans="1:1">
      <c r="A17671" s="330"/>
    </row>
    <row r="17672" spans="1:1">
      <c r="A17672" s="330"/>
    </row>
    <row r="17673" spans="1:1">
      <c r="A17673" s="330"/>
    </row>
    <row r="17674" spans="1:1">
      <c r="A17674" s="330"/>
    </row>
    <row r="17675" spans="1:1">
      <c r="A17675" s="330"/>
    </row>
    <row r="17676" spans="1:1">
      <c r="A17676" s="330"/>
    </row>
    <row r="17677" spans="1:1">
      <c r="A17677" s="330"/>
    </row>
    <row r="17678" spans="1:1">
      <c r="A17678" s="330"/>
    </row>
    <row r="17679" spans="1:1">
      <c r="A17679" s="330"/>
    </row>
    <row r="17680" spans="1:1">
      <c r="A17680" s="330"/>
    </row>
    <row r="17681" spans="1:1">
      <c r="A17681" s="330"/>
    </row>
    <row r="17682" spans="1:1">
      <c r="A17682" s="330"/>
    </row>
    <row r="17683" spans="1:1">
      <c r="A17683" s="330"/>
    </row>
    <row r="17684" spans="1:1">
      <c r="A17684" s="330"/>
    </row>
    <row r="17685" spans="1:1">
      <c r="A17685" s="330"/>
    </row>
    <row r="17686" spans="1:1">
      <c r="A17686" s="330"/>
    </row>
    <row r="17687" spans="1:1">
      <c r="A17687" s="330"/>
    </row>
    <row r="17688" spans="1:1">
      <c r="A17688" s="330"/>
    </row>
    <row r="17689" spans="1:1">
      <c r="A17689" s="330"/>
    </row>
    <row r="17690" spans="1:1">
      <c r="A17690" s="330"/>
    </row>
    <row r="17691" spans="1:1">
      <c r="A17691" s="330"/>
    </row>
    <row r="17692" spans="1:1">
      <c r="A17692" s="330"/>
    </row>
    <row r="17693" spans="1:1">
      <c r="A17693" s="330"/>
    </row>
    <row r="17694" spans="1:1">
      <c r="A17694" s="330"/>
    </row>
    <row r="17695" spans="1:1">
      <c r="A17695" s="330"/>
    </row>
    <row r="17696" spans="1:1">
      <c r="A17696" s="330"/>
    </row>
    <row r="17697" spans="1:1">
      <c r="A17697" s="330"/>
    </row>
    <row r="17698" spans="1:1">
      <c r="A17698" s="330"/>
    </row>
    <row r="17699" spans="1:1">
      <c r="A17699" s="330"/>
    </row>
    <row r="17700" spans="1:1">
      <c r="A17700" s="330"/>
    </row>
    <row r="17701" spans="1:1">
      <c r="A17701" s="330"/>
    </row>
    <row r="17702" spans="1:1">
      <c r="A17702" s="330"/>
    </row>
    <row r="17703" spans="1:1">
      <c r="A17703" s="330"/>
    </row>
    <row r="17704" spans="1:1">
      <c r="A17704" s="330"/>
    </row>
    <row r="17705" spans="1:1">
      <c r="A17705" s="330"/>
    </row>
    <row r="17706" spans="1:1">
      <c r="A17706" s="330"/>
    </row>
    <row r="17707" spans="1:1">
      <c r="A17707" s="330"/>
    </row>
    <row r="17708" spans="1:1">
      <c r="A17708" s="330"/>
    </row>
    <row r="17709" spans="1:1">
      <c r="A17709" s="330"/>
    </row>
    <row r="17710" spans="1:1">
      <c r="A17710" s="330"/>
    </row>
    <row r="17711" spans="1:1">
      <c r="A17711" s="330"/>
    </row>
    <row r="17712" spans="1:1">
      <c r="A17712" s="330"/>
    </row>
    <row r="17713" spans="1:1">
      <c r="A17713" s="330"/>
    </row>
    <row r="17714" spans="1:1">
      <c r="A17714" s="330"/>
    </row>
    <row r="17715" spans="1:1">
      <c r="A17715" s="330"/>
    </row>
    <row r="17716" spans="1:1">
      <c r="A17716" s="330"/>
    </row>
    <row r="17717" spans="1:1">
      <c r="A17717" s="330"/>
    </row>
    <row r="17718" spans="1:1">
      <c r="A17718" s="330"/>
    </row>
    <row r="17719" spans="1:1">
      <c r="A17719" s="330"/>
    </row>
    <row r="17720" spans="1:1">
      <c r="A17720" s="330"/>
    </row>
    <row r="17721" spans="1:1">
      <c r="A17721" s="330"/>
    </row>
    <row r="17722" spans="1:1">
      <c r="A17722" s="330"/>
    </row>
    <row r="17723" spans="1:1">
      <c r="A17723" s="330"/>
    </row>
    <row r="17724" spans="1:1">
      <c r="A17724" s="330"/>
    </row>
    <row r="17725" spans="1:1">
      <c r="A17725" s="330"/>
    </row>
    <row r="17726" spans="1:1">
      <c r="A17726" s="330"/>
    </row>
    <row r="17727" spans="1:1">
      <c r="A17727" s="330"/>
    </row>
    <row r="17728" spans="1:1">
      <c r="A17728" s="330"/>
    </row>
    <row r="17729" spans="1:1">
      <c r="A17729" s="330"/>
    </row>
    <row r="17730" spans="1:1">
      <c r="A17730" s="330"/>
    </row>
    <row r="17731" spans="1:1">
      <c r="A17731" s="330"/>
    </row>
    <row r="17732" spans="1:1">
      <c r="A17732" s="330"/>
    </row>
    <row r="17733" spans="1:1">
      <c r="A17733" s="330"/>
    </row>
    <row r="17734" spans="1:1">
      <c r="A17734" s="330"/>
    </row>
    <row r="17735" spans="1:1">
      <c r="A17735" s="330"/>
    </row>
    <row r="17736" spans="1:1">
      <c r="A17736" s="330"/>
    </row>
    <row r="17737" spans="1:1">
      <c r="A17737" s="330"/>
    </row>
    <row r="17738" spans="1:1">
      <c r="A17738" s="330"/>
    </row>
    <row r="17739" spans="1:1">
      <c r="A17739" s="330"/>
    </row>
    <row r="17740" spans="1:1">
      <c r="A17740" s="330"/>
    </row>
    <row r="17741" spans="1:1">
      <c r="A17741" s="330"/>
    </row>
    <row r="17742" spans="1:1">
      <c r="A17742" s="330"/>
    </row>
    <row r="17743" spans="1:1">
      <c r="A17743" s="330"/>
    </row>
    <row r="17744" spans="1:1">
      <c r="A17744" s="330"/>
    </row>
    <row r="17745" spans="1:1">
      <c r="A17745" s="330"/>
    </row>
    <row r="17746" spans="1:1">
      <c r="A17746" s="330"/>
    </row>
    <row r="17747" spans="1:1">
      <c r="A17747" s="330"/>
    </row>
    <row r="17748" spans="1:1">
      <c r="A17748" s="330"/>
    </row>
    <row r="17749" spans="1:1">
      <c r="A17749" s="330"/>
    </row>
    <row r="17750" spans="1:1">
      <c r="A17750" s="330"/>
    </row>
    <row r="17751" spans="1:1">
      <c r="A17751" s="330"/>
    </row>
    <row r="17752" spans="1:1">
      <c r="A17752" s="330"/>
    </row>
    <row r="17753" spans="1:1">
      <c r="A17753" s="330"/>
    </row>
    <row r="17754" spans="1:1">
      <c r="A17754" s="330"/>
    </row>
    <row r="17755" spans="1:1">
      <c r="A17755" s="330"/>
    </row>
    <row r="17756" spans="1:1">
      <c r="A17756" s="330"/>
    </row>
    <row r="17757" spans="1:1">
      <c r="A17757" s="330"/>
    </row>
    <row r="17758" spans="1:1">
      <c r="A17758" s="330"/>
    </row>
    <row r="17759" spans="1:1">
      <c r="A17759" s="330"/>
    </row>
    <row r="17760" spans="1:1">
      <c r="A17760" s="330"/>
    </row>
    <row r="17761" spans="1:1">
      <c r="A17761" s="330"/>
    </row>
    <row r="17762" spans="1:1">
      <c r="A17762" s="330"/>
    </row>
    <row r="17763" spans="1:1">
      <c r="A17763" s="330"/>
    </row>
    <row r="17764" spans="1:1">
      <c r="A17764" s="330"/>
    </row>
    <row r="17765" spans="1:1">
      <c r="A17765" s="330"/>
    </row>
    <row r="17766" spans="1:1">
      <c r="A17766" s="330"/>
    </row>
    <row r="17767" spans="1:1">
      <c r="A17767" s="330"/>
    </row>
    <row r="17768" spans="1:1">
      <c r="A17768" s="330"/>
    </row>
    <row r="17769" spans="1:1">
      <c r="A17769" s="330"/>
    </row>
    <row r="17770" spans="1:1">
      <c r="A17770" s="330"/>
    </row>
    <row r="17771" spans="1:1">
      <c r="A17771" s="330"/>
    </row>
    <row r="17772" spans="1:1">
      <c r="A17772" s="330"/>
    </row>
    <row r="17773" spans="1:1">
      <c r="A17773" s="330"/>
    </row>
    <row r="17774" spans="1:1">
      <c r="A17774" s="330"/>
    </row>
    <row r="17775" spans="1:1">
      <c r="A17775" s="330"/>
    </row>
    <row r="17776" spans="1:1">
      <c r="A17776" s="330"/>
    </row>
    <row r="17777" spans="1:1">
      <c r="A17777" s="330"/>
    </row>
    <row r="17778" spans="1:1">
      <c r="A17778" s="330"/>
    </row>
    <row r="17779" spans="1:1">
      <c r="A17779" s="330"/>
    </row>
    <row r="17780" spans="1:1">
      <c r="A17780" s="330"/>
    </row>
    <row r="17781" spans="1:1">
      <c r="A17781" s="330"/>
    </row>
    <row r="17782" spans="1:1">
      <c r="A17782" s="330"/>
    </row>
    <row r="17783" spans="1:1">
      <c r="A17783" s="330"/>
    </row>
    <row r="17784" spans="1:1">
      <c r="A17784" s="330"/>
    </row>
    <row r="17785" spans="1:1">
      <c r="A17785" s="330"/>
    </row>
    <row r="17786" spans="1:1">
      <c r="A17786" s="330"/>
    </row>
    <row r="17787" spans="1:1">
      <c r="A17787" s="330"/>
    </row>
    <row r="17788" spans="1:1">
      <c r="A17788" s="330"/>
    </row>
    <row r="17789" spans="1:1">
      <c r="A17789" s="330"/>
    </row>
    <row r="17790" spans="1:1">
      <c r="A17790" s="330"/>
    </row>
    <row r="17791" spans="1:1">
      <c r="A17791" s="330"/>
    </row>
    <row r="17792" spans="1:1">
      <c r="A17792" s="330"/>
    </row>
    <row r="17793" spans="1:1">
      <c r="A17793" s="330"/>
    </row>
    <row r="17794" spans="1:1">
      <c r="A17794" s="330"/>
    </row>
    <row r="17795" spans="1:1">
      <c r="A17795" s="330"/>
    </row>
    <row r="17796" spans="1:1">
      <c r="A17796" s="330"/>
    </row>
    <row r="17797" spans="1:1">
      <c r="A17797" s="330"/>
    </row>
    <row r="17798" spans="1:1">
      <c r="A17798" s="330"/>
    </row>
    <row r="17799" spans="1:1">
      <c r="A17799" s="330"/>
    </row>
    <row r="17800" spans="1:1">
      <c r="A17800" s="330"/>
    </row>
    <row r="17801" spans="1:1">
      <c r="A17801" s="330"/>
    </row>
    <row r="17802" spans="1:1">
      <c r="A17802" s="330"/>
    </row>
    <row r="17803" spans="1:1">
      <c r="A17803" s="330"/>
    </row>
    <row r="17804" spans="1:1">
      <c r="A17804" s="330"/>
    </row>
    <row r="17805" spans="1:1">
      <c r="A17805" s="330"/>
    </row>
    <row r="17806" spans="1:1">
      <c r="A17806" s="330"/>
    </row>
    <row r="17807" spans="1:1">
      <c r="A17807" s="330"/>
    </row>
    <row r="17808" spans="1:1">
      <c r="A17808" s="330"/>
    </row>
    <row r="17809" spans="1:1">
      <c r="A17809" s="330"/>
    </row>
    <row r="17810" spans="1:1">
      <c r="A17810" s="330"/>
    </row>
    <row r="17811" spans="1:1">
      <c r="A17811" s="330"/>
    </row>
    <row r="17812" spans="1:1">
      <c r="A17812" s="330"/>
    </row>
    <row r="17813" spans="1:1">
      <c r="A17813" s="330"/>
    </row>
    <row r="17814" spans="1:1">
      <c r="A17814" s="330"/>
    </row>
    <row r="17815" spans="1:1">
      <c r="A17815" s="330"/>
    </row>
    <row r="17816" spans="1:1">
      <c r="A17816" s="330"/>
    </row>
    <row r="17817" spans="1:1">
      <c r="A17817" s="330"/>
    </row>
    <row r="17818" spans="1:1">
      <c r="A17818" s="330"/>
    </row>
    <row r="17819" spans="1:1">
      <c r="A17819" s="330"/>
    </row>
    <row r="17820" spans="1:1">
      <c r="A17820" s="330"/>
    </row>
    <row r="17821" spans="1:1">
      <c r="A17821" s="330"/>
    </row>
    <row r="17822" spans="1:1">
      <c r="A17822" s="330"/>
    </row>
    <row r="17823" spans="1:1">
      <c r="A17823" s="330"/>
    </row>
    <row r="17824" spans="1:1">
      <c r="A17824" s="330"/>
    </row>
    <row r="17825" spans="1:1">
      <c r="A17825" s="330"/>
    </row>
    <row r="17826" spans="1:1">
      <c r="A17826" s="330"/>
    </row>
    <row r="17827" spans="1:1">
      <c r="A17827" s="330"/>
    </row>
    <row r="17828" spans="1:1">
      <c r="A17828" s="330"/>
    </row>
    <row r="17829" spans="1:1">
      <c r="A17829" s="330"/>
    </row>
    <row r="17830" spans="1:1">
      <c r="A17830" s="330"/>
    </row>
    <row r="17831" spans="1:1">
      <c r="A17831" s="330"/>
    </row>
    <row r="17832" spans="1:1">
      <c r="A17832" s="330"/>
    </row>
    <row r="17833" spans="1:1">
      <c r="A17833" s="330"/>
    </row>
    <row r="17834" spans="1:1">
      <c r="A17834" s="330"/>
    </row>
    <row r="17835" spans="1:1">
      <c r="A17835" s="330"/>
    </row>
    <row r="17836" spans="1:1">
      <c r="A17836" s="330"/>
    </row>
    <row r="17837" spans="1:1">
      <c r="A17837" s="330"/>
    </row>
    <row r="17838" spans="1:1">
      <c r="A17838" s="330"/>
    </row>
    <row r="17839" spans="1:1">
      <c r="A17839" s="330"/>
    </row>
    <row r="17840" spans="1:1">
      <c r="A17840" s="330"/>
    </row>
    <row r="17841" spans="1:1">
      <c r="A17841" s="330"/>
    </row>
    <row r="17842" spans="1:1">
      <c r="A17842" s="330"/>
    </row>
    <row r="17843" spans="1:1">
      <c r="A17843" s="330"/>
    </row>
    <row r="17844" spans="1:1">
      <c r="A17844" s="330"/>
    </row>
    <row r="17845" spans="1:1">
      <c r="A17845" s="330"/>
    </row>
    <row r="17846" spans="1:1">
      <c r="A17846" s="330"/>
    </row>
    <row r="17847" spans="1:1">
      <c r="A17847" s="330"/>
    </row>
    <row r="17848" spans="1:1">
      <c r="A17848" s="330"/>
    </row>
    <row r="17849" spans="1:1">
      <c r="A17849" s="330"/>
    </row>
    <row r="17850" spans="1:1">
      <c r="A17850" s="330"/>
    </row>
    <row r="17851" spans="1:1">
      <c r="A17851" s="330"/>
    </row>
    <row r="17852" spans="1:1">
      <c r="A17852" s="330"/>
    </row>
    <row r="17853" spans="1:1">
      <c r="A17853" s="330"/>
    </row>
    <row r="17854" spans="1:1">
      <c r="A17854" s="330"/>
    </row>
    <row r="17855" spans="1:1">
      <c r="A17855" s="330"/>
    </row>
    <row r="17856" spans="1:1">
      <c r="A17856" s="330"/>
    </row>
    <row r="17857" spans="1:1">
      <c r="A17857" s="330"/>
    </row>
    <row r="17858" spans="1:1">
      <c r="A17858" s="330"/>
    </row>
    <row r="17859" spans="1:1">
      <c r="A17859" s="330"/>
    </row>
    <row r="17860" spans="1:1">
      <c r="A17860" s="330"/>
    </row>
    <row r="17861" spans="1:1">
      <c r="A17861" s="330"/>
    </row>
    <row r="17862" spans="1:1">
      <c r="A17862" s="330"/>
    </row>
    <row r="17863" spans="1:1">
      <c r="A17863" s="330"/>
    </row>
    <row r="17864" spans="1:1">
      <c r="A17864" s="330"/>
    </row>
    <row r="17865" spans="1:1">
      <c r="A17865" s="330"/>
    </row>
    <row r="17866" spans="1:1">
      <c r="A17866" s="330"/>
    </row>
    <row r="17867" spans="1:1">
      <c r="A17867" s="330"/>
    </row>
    <row r="17868" spans="1:1">
      <c r="A17868" s="330"/>
    </row>
    <row r="17869" spans="1:1">
      <c r="A17869" s="330"/>
    </row>
    <row r="17870" spans="1:1">
      <c r="A17870" s="330"/>
    </row>
    <row r="17871" spans="1:1">
      <c r="A17871" s="330"/>
    </row>
    <row r="17872" spans="1:1">
      <c r="A17872" s="330"/>
    </row>
    <row r="17873" spans="1:1">
      <c r="A17873" s="330"/>
    </row>
    <row r="17874" spans="1:1">
      <c r="A17874" s="330"/>
    </row>
    <row r="17875" spans="1:1">
      <c r="A17875" s="330"/>
    </row>
    <row r="17876" spans="1:1">
      <c r="A17876" s="330"/>
    </row>
    <row r="17877" spans="1:1">
      <c r="A17877" s="330"/>
    </row>
    <row r="17878" spans="1:1">
      <c r="A17878" s="330"/>
    </row>
    <row r="17879" spans="1:1">
      <c r="A17879" s="330"/>
    </row>
    <row r="17880" spans="1:1">
      <c r="A17880" s="330"/>
    </row>
    <row r="17881" spans="1:1">
      <c r="A17881" s="330"/>
    </row>
    <row r="17882" spans="1:1">
      <c r="A17882" s="330"/>
    </row>
    <row r="17883" spans="1:1">
      <c r="A17883" s="330"/>
    </row>
    <row r="17884" spans="1:1">
      <c r="A17884" s="330"/>
    </row>
    <row r="17885" spans="1:1">
      <c r="A17885" s="330"/>
    </row>
    <row r="17886" spans="1:1">
      <c r="A17886" s="330"/>
    </row>
    <row r="17887" spans="1:1">
      <c r="A17887" s="330"/>
    </row>
    <row r="17888" spans="1:1">
      <c r="A17888" s="330"/>
    </row>
    <row r="17889" spans="1:1">
      <c r="A17889" s="330"/>
    </row>
    <row r="17890" spans="1:1">
      <c r="A17890" s="330"/>
    </row>
    <row r="17891" spans="1:1">
      <c r="A17891" s="330"/>
    </row>
    <row r="17892" spans="1:1">
      <c r="A17892" s="330"/>
    </row>
    <row r="17893" spans="1:1">
      <c r="A17893" s="330"/>
    </row>
    <row r="17894" spans="1:1">
      <c r="A17894" s="330"/>
    </row>
    <row r="17895" spans="1:1">
      <c r="A17895" s="330"/>
    </row>
    <row r="17896" spans="1:1">
      <c r="A17896" s="330"/>
    </row>
    <row r="17897" spans="1:1">
      <c r="A17897" s="330"/>
    </row>
    <row r="17898" spans="1:1">
      <c r="A17898" s="330"/>
    </row>
    <row r="17899" spans="1:1">
      <c r="A17899" s="330"/>
    </row>
    <row r="17900" spans="1:1">
      <c r="A17900" s="330"/>
    </row>
    <row r="17901" spans="1:1">
      <c r="A17901" s="330"/>
    </row>
    <row r="17902" spans="1:1">
      <c r="A17902" s="330"/>
    </row>
    <row r="17903" spans="1:1">
      <c r="A17903" s="330"/>
    </row>
    <row r="17904" spans="1:1">
      <c r="A17904" s="330"/>
    </row>
    <row r="17905" spans="1:1">
      <c r="A17905" s="330"/>
    </row>
    <row r="17906" spans="1:1">
      <c r="A17906" s="330"/>
    </row>
    <row r="17907" spans="1:1">
      <c r="A17907" s="330"/>
    </row>
    <row r="17908" spans="1:1">
      <c r="A17908" s="330"/>
    </row>
    <row r="17909" spans="1:1">
      <c r="A17909" s="330"/>
    </row>
    <row r="17910" spans="1:1">
      <c r="A17910" s="330"/>
    </row>
    <row r="17911" spans="1:1">
      <c r="A17911" s="330"/>
    </row>
    <row r="17912" spans="1:1">
      <c r="A17912" s="330"/>
    </row>
    <row r="17913" spans="1:1">
      <c r="A17913" s="330"/>
    </row>
    <row r="17914" spans="1:1">
      <c r="A17914" s="330"/>
    </row>
    <row r="17915" spans="1:1">
      <c r="A17915" s="330"/>
    </row>
    <row r="17916" spans="1:1">
      <c r="A17916" s="330"/>
    </row>
    <row r="17917" spans="1:1">
      <c r="A17917" s="330"/>
    </row>
    <row r="17918" spans="1:1">
      <c r="A17918" s="330"/>
    </row>
    <row r="17919" spans="1:1">
      <c r="A17919" s="330"/>
    </row>
    <row r="17920" spans="1:1">
      <c r="A17920" s="330"/>
    </row>
    <row r="17921" spans="1:1">
      <c r="A17921" s="330"/>
    </row>
    <row r="17922" spans="1:1">
      <c r="A17922" s="330"/>
    </row>
    <row r="17923" spans="1:1">
      <c r="A17923" s="330"/>
    </row>
    <row r="17924" spans="1:1">
      <c r="A17924" s="330"/>
    </row>
    <row r="17925" spans="1:1">
      <c r="A17925" s="330"/>
    </row>
    <row r="17926" spans="1:1">
      <c r="A17926" s="330"/>
    </row>
    <row r="17927" spans="1:1">
      <c r="A17927" s="330"/>
    </row>
    <row r="17928" spans="1:1">
      <c r="A17928" s="330"/>
    </row>
    <row r="17929" spans="1:1">
      <c r="A17929" s="330"/>
    </row>
    <row r="17930" spans="1:1">
      <c r="A17930" s="330"/>
    </row>
    <row r="17931" spans="1:1">
      <c r="A17931" s="330"/>
    </row>
    <row r="17932" spans="1:1">
      <c r="A17932" s="330"/>
    </row>
    <row r="17933" spans="1:1">
      <c r="A17933" s="330"/>
    </row>
    <row r="17934" spans="1:1">
      <c r="A17934" s="330"/>
    </row>
    <row r="17935" spans="1:1">
      <c r="A17935" s="330"/>
    </row>
    <row r="17936" spans="1:1">
      <c r="A17936" s="330"/>
    </row>
    <row r="17937" spans="1:1">
      <c r="A17937" s="330"/>
    </row>
    <row r="17938" spans="1:1">
      <c r="A17938" s="330"/>
    </row>
    <row r="17939" spans="1:1">
      <c r="A17939" s="330"/>
    </row>
    <row r="17940" spans="1:1">
      <c r="A17940" s="330"/>
    </row>
    <row r="17941" spans="1:1">
      <c r="A17941" s="330"/>
    </row>
    <row r="17942" spans="1:1">
      <c r="A17942" s="330"/>
    </row>
    <row r="17943" spans="1:1">
      <c r="A17943" s="330"/>
    </row>
    <row r="17944" spans="1:1">
      <c r="A17944" s="330"/>
    </row>
    <row r="17945" spans="1:1">
      <c r="A17945" s="330"/>
    </row>
    <row r="17946" spans="1:1">
      <c r="A17946" s="330"/>
    </row>
    <row r="17947" spans="1:1">
      <c r="A17947" s="330"/>
    </row>
    <row r="17948" spans="1:1">
      <c r="A17948" s="330"/>
    </row>
    <row r="17949" spans="1:1">
      <c r="A17949" s="330"/>
    </row>
    <row r="17950" spans="1:1">
      <c r="A17950" s="330"/>
    </row>
    <row r="17951" spans="1:1">
      <c r="A17951" s="330"/>
    </row>
    <row r="17952" spans="1:1">
      <c r="A17952" s="330"/>
    </row>
    <row r="17953" spans="1:1">
      <c r="A17953" s="330"/>
    </row>
    <row r="17954" spans="1:1">
      <c r="A17954" s="330"/>
    </row>
    <row r="17955" spans="1:1">
      <c r="A17955" s="330"/>
    </row>
    <row r="17956" spans="1:1">
      <c r="A17956" s="330"/>
    </row>
    <row r="17957" spans="1:1">
      <c r="A17957" s="330"/>
    </row>
    <row r="17958" spans="1:1">
      <c r="A17958" s="330"/>
    </row>
    <row r="17959" spans="1:1">
      <c r="A17959" s="330"/>
    </row>
    <row r="17960" spans="1:1">
      <c r="A17960" s="330"/>
    </row>
    <row r="17961" spans="1:1">
      <c r="A17961" s="330"/>
    </row>
    <row r="17962" spans="1:1">
      <c r="A17962" s="330"/>
    </row>
    <row r="17963" spans="1:1">
      <c r="A17963" s="330"/>
    </row>
    <row r="17964" spans="1:1">
      <c r="A17964" s="330"/>
    </row>
    <row r="17965" spans="1:1">
      <c r="A17965" s="330"/>
    </row>
    <row r="17966" spans="1:1">
      <c r="A17966" s="330"/>
    </row>
    <row r="17967" spans="1:1">
      <c r="A17967" s="330"/>
    </row>
    <row r="17968" spans="1:1">
      <c r="A17968" s="330"/>
    </row>
    <row r="17969" spans="1:1">
      <c r="A17969" s="330"/>
    </row>
    <row r="17970" spans="1:1">
      <c r="A17970" s="330"/>
    </row>
    <row r="17971" spans="1:1">
      <c r="A17971" s="330"/>
    </row>
    <row r="17972" spans="1:1">
      <c r="A17972" s="330"/>
    </row>
    <row r="17973" spans="1:1">
      <c r="A17973" s="330"/>
    </row>
    <row r="17974" spans="1:1">
      <c r="A17974" s="330"/>
    </row>
    <row r="17975" spans="1:1">
      <c r="A17975" s="330"/>
    </row>
    <row r="17976" spans="1:1">
      <c r="A17976" s="330"/>
    </row>
    <row r="17977" spans="1:1">
      <c r="A17977" s="330"/>
    </row>
    <row r="17978" spans="1:1">
      <c r="A17978" s="330"/>
    </row>
    <row r="17979" spans="1:1">
      <c r="A17979" s="330"/>
    </row>
    <row r="17980" spans="1:1">
      <c r="A17980" s="330"/>
    </row>
    <row r="17981" spans="1:1">
      <c r="A17981" s="330"/>
    </row>
    <row r="17982" spans="1:1">
      <c r="A17982" s="330"/>
    </row>
    <row r="17983" spans="1:1">
      <c r="A17983" s="330"/>
    </row>
    <row r="17984" spans="1:1">
      <c r="A17984" s="330"/>
    </row>
    <row r="17985" spans="1:1">
      <c r="A17985" s="330"/>
    </row>
    <row r="17986" spans="1:1">
      <c r="A17986" s="330"/>
    </row>
    <row r="17987" spans="1:1">
      <c r="A17987" s="330"/>
    </row>
    <row r="17988" spans="1:1">
      <c r="A17988" s="330"/>
    </row>
    <row r="17989" spans="1:1">
      <c r="A17989" s="330"/>
    </row>
    <row r="17990" spans="1:1">
      <c r="A17990" s="330"/>
    </row>
    <row r="17991" spans="1:1">
      <c r="A17991" s="330"/>
    </row>
    <row r="17992" spans="1:1">
      <c r="A17992" s="330"/>
    </row>
    <row r="17993" spans="1:1">
      <c r="A17993" s="330"/>
    </row>
    <row r="17994" spans="1:1">
      <c r="A17994" s="330"/>
    </row>
    <row r="17995" spans="1:1">
      <c r="A17995" s="330"/>
    </row>
    <row r="17996" spans="1:1">
      <c r="A17996" s="330"/>
    </row>
    <row r="17997" spans="1:1">
      <c r="A17997" s="330"/>
    </row>
    <row r="17998" spans="1:1">
      <c r="A17998" s="330"/>
    </row>
    <row r="17999" spans="1:1">
      <c r="A17999" s="330"/>
    </row>
    <row r="18000" spans="1:1">
      <c r="A18000" s="330"/>
    </row>
    <row r="18001" spans="1:1">
      <c r="A18001" s="330"/>
    </row>
    <row r="18002" spans="1:1">
      <c r="A18002" s="330"/>
    </row>
    <row r="18003" spans="1:1">
      <c r="A18003" s="330"/>
    </row>
    <row r="18004" spans="1:1">
      <c r="A18004" s="330"/>
    </row>
    <row r="18005" spans="1:1">
      <c r="A18005" s="330"/>
    </row>
    <row r="18006" spans="1:1">
      <c r="A18006" s="330"/>
    </row>
    <row r="18007" spans="1:1">
      <c r="A18007" s="330"/>
    </row>
    <row r="18008" spans="1:1">
      <c r="A18008" s="330"/>
    </row>
    <row r="18009" spans="1:1">
      <c r="A18009" s="330"/>
    </row>
    <row r="18010" spans="1:1">
      <c r="A18010" s="330"/>
    </row>
    <row r="18011" spans="1:1">
      <c r="A18011" s="330"/>
    </row>
    <row r="18012" spans="1:1">
      <c r="A18012" s="330"/>
    </row>
    <row r="18013" spans="1:1">
      <c r="A18013" s="330"/>
    </row>
    <row r="18014" spans="1:1">
      <c r="A18014" s="330"/>
    </row>
    <row r="18015" spans="1:1">
      <c r="A18015" s="330"/>
    </row>
    <row r="18016" spans="1:1">
      <c r="A18016" s="330"/>
    </row>
    <row r="18017" spans="1:1">
      <c r="A18017" s="330"/>
    </row>
    <row r="18018" spans="1:1">
      <c r="A18018" s="330"/>
    </row>
    <row r="18019" spans="1:1">
      <c r="A18019" s="330"/>
    </row>
    <row r="18020" spans="1:1">
      <c r="A18020" s="330"/>
    </row>
    <row r="18021" spans="1:1">
      <c r="A18021" s="330"/>
    </row>
    <row r="18022" spans="1:1">
      <c r="A18022" s="330"/>
    </row>
    <row r="18023" spans="1:1">
      <c r="A18023" s="330"/>
    </row>
    <row r="18024" spans="1:1">
      <c r="A18024" s="330"/>
    </row>
    <row r="18025" spans="1:1">
      <c r="A18025" s="330"/>
    </row>
    <row r="18026" spans="1:1">
      <c r="A18026" s="330"/>
    </row>
    <row r="18027" spans="1:1">
      <c r="A18027" s="330"/>
    </row>
    <row r="18028" spans="1:1">
      <c r="A18028" s="330"/>
    </row>
    <row r="18029" spans="1:1">
      <c r="A18029" s="330"/>
    </row>
    <row r="18030" spans="1:1">
      <c r="A18030" s="330"/>
    </row>
    <row r="18031" spans="1:1">
      <c r="A18031" s="330"/>
    </row>
    <row r="18032" spans="1:1">
      <c r="A18032" s="330"/>
    </row>
    <row r="18033" spans="1:1">
      <c r="A18033" s="330"/>
    </row>
    <row r="18034" spans="1:1">
      <c r="A18034" s="330"/>
    </row>
    <row r="18035" spans="1:1">
      <c r="A18035" s="330"/>
    </row>
    <row r="18036" spans="1:1">
      <c r="A18036" s="330"/>
    </row>
    <row r="18037" spans="1:1">
      <c r="A18037" s="330"/>
    </row>
    <row r="18038" spans="1:1">
      <c r="A18038" s="330"/>
    </row>
    <row r="18039" spans="1:1">
      <c r="A18039" s="330"/>
    </row>
    <row r="18040" spans="1:1">
      <c r="A18040" s="330"/>
    </row>
    <row r="18041" spans="1:1">
      <c r="A18041" s="330"/>
    </row>
    <row r="18042" spans="1:1">
      <c r="A18042" s="330"/>
    </row>
    <row r="18043" spans="1:1">
      <c r="A18043" s="330"/>
    </row>
    <row r="18044" spans="1:1">
      <c r="A18044" s="330"/>
    </row>
    <row r="18045" spans="1:1">
      <c r="A18045" s="330"/>
    </row>
    <row r="18046" spans="1:1">
      <c r="A18046" s="330"/>
    </row>
    <row r="18047" spans="1:1">
      <c r="A18047" s="330"/>
    </row>
    <row r="18048" spans="1:1">
      <c r="A18048" s="330"/>
    </row>
    <row r="18049" spans="1:1">
      <c r="A18049" s="330"/>
    </row>
    <row r="18050" spans="1:1">
      <c r="A18050" s="330"/>
    </row>
    <row r="18051" spans="1:1">
      <c r="A18051" s="330"/>
    </row>
    <row r="18052" spans="1:1">
      <c r="A18052" s="330"/>
    </row>
    <row r="18053" spans="1:1">
      <c r="A18053" s="330"/>
    </row>
    <row r="18054" spans="1:1">
      <c r="A18054" s="330"/>
    </row>
    <row r="18055" spans="1:1">
      <c r="A18055" s="330"/>
    </row>
    <row r="18056" spans="1:1">
      <c r="A18056" s="330"/>
    </row>
    <row r="18057" spans="1:1">
      <c r="A18057" s="330"/>
    </row>
    <row r="18058" spans="1:1">
      <c r="A18058" s="330"/>
    </row>
    <row r="18059" spans="1:1">
      <c r="A18059" s="330"/>
    </row>
    <row r="18060" spans="1:1">
      <c r="A18060" s="330"/>
    </row>
    <row r="18061" spans="1:1">
      <c r="A18061" s="330"/>
    </row>
    <row r="18062" spans="1:1">
      <c r="A18062" s="330"/>
    </row>
    <row r="18063" spans="1:1">
      <c r="A18063" s="330"/>
    </row>
    <row r="18064" spans="1:1">
      <c r="A18064" s="330"/>
    </row>
    <row r="18065" spans="1:1">
      <c r="A18065" s="330"/>
    </row>
    <row r="18066" spans="1:1">
      <c r="A18066" s="330"/>
    </row>
    <row r="18067" spans="1:1">
      <c r="A18067" s="330"/>
    </row>
    <row r="18068" spans="1:1">
      <c r="A18068" s="330"/>
    </row>
    <row r="18069" spans="1:1">
      <c r="A18069" s="330"/>
    </row>
    <row r="18070" spans="1:1">
      <c r="A18070" s="330"/>
    </row>
    <row r="18071" spans="1:1">
      <c r="A18071" s="330"/>
    </row>
    <row r="18072" spans="1:1">
      <c r="A18072" s="330"/>
    </row>
    <row r="18073" spans="1:1">
      <c r="A18073" s="330"/>
    </row>
    <row r="18074" spans="1:1">
      <c r="A18074" s="330"/>
    </row>
    <row r="18075" spans="1:1">
      <c r="A18075" s="330"/>
    </row>
    <row r="18076" spans="1:1">
      <c r="A18076" s="330"/>
    </row>
    <row r="18077" spans="1:1">
      <c r="A18077" s="330"/>
    </row>
    <row r="18078" spans="1:1">
      <c r="A18078" s="330"/>
    </row>
    <row r="18079" spans="1:1">
      <c r="A18079" s="330"/>
    </row>
    <row r="18080" spans="1:1">
      <c r="A18080" s="330"/>
    </row>
    <row r="18081" spans="1:1">
      <c r="A18081" s="330"/>
    </row>
    <row r="18082" spans="1:1">
      <c r="A18082" s="330"/>
    </row>
    <row r="18083" spans="1:1">
      <c r="A18083" s="330"/>
    </row>
    <row r="18084" spans="1:1">
      <c r="A18084" s="330"/>
    </row>
    <row r="18085" spans="1:1">
      <c r="A18085" s="330"/>
    </row>
    <row r="18086" spans="1:1">
      <c r="A18086" s="330"/>
    </row>
    <row r="18087" spans="1:1">
      <c r="A18087" s="330"/>
    </row>
    <row r="18088" spans="1:1">
      <c r="A18088" s="330"/>
    </row>
    <row r="18089" spans="1:1">
      <c r="A18089" s="330"/>
    </row>
    <row r="18090" spans="1:1">
      <c r="A18090" s="330"/>
    </row>
    <row r="18091" spans="1:1">
      <c r="A18091" s="330"/>
    </row>
    <row r="18092" spans="1:1">
      <c r="A18092" s="330"/>
    </row>
    <row r="18093" spans="1:1">
      <c r="A18093" s="330"/>
    </row>
    <row r="18094" spans="1:1">
      <c r="A18094" s="330"/>
    </row>
    <row r="18095" spans="1:1">
      <c r="A18095" s="330"/>
    </row>
    <row r="18096" spans="1:1">
      <c r="A18096" s="330"/>
    </row>
    <row r="18097" spans="1:1">
      <c r="A18097" s="330"/>
    </row>
    <row r="18098" spans="1:1">
      <c r="A18098" s="330"/>
    </row>
    <row r="18099" spans="1:1">
      <c r="A18099" s="330"/>
    </row>
    <row r="18100" spans="1:1">
      <c r="A18100" s="330"/>
    </row>
    <row r="18101" spans="1:1">
      <c r="A18101" s="330"/>
    </row>
    <row r="18102" spans="1:1">
      <c r="A18102" s="330"/>
    </row>
    <row r="18103" spans="1:1">
      <c r="A18103" s="330"/>
    </row>
    <row r="18104" spans="1:1">
      <c r="A18104" s="330"/>
    </row>
    <row r="18105" spans="1:1">
      <c r="A18105" s="330"/>
    </row>
    <row r="18106" spans="1:1">
      <c r="A18106" s="330"/>
    </row>
    <row r="18107" spans="1:1">
      <c r="A18107" s="330"/>
    </row>
    <row r="18108" spans="1:1">
      <c r="A18108" s="330"/>
    </row>
    <row r="18109" spans="1:1">
      <c r="A18109" s="330"/>
    </row>
    <row r="18110" spans="1:1">
      <c r="A18110" s="330"/>
    </row>
    <row r="18111" spans="1:1">
      <c r="A18111" s="330"/>
    </row>
    <row r="18112" spans="1:1">
      <c r="A18112" s="330"/>
    </row>
    <row r="18113" spans="1:1">
      <c r="A18113" s="330"/>
    </row>
    <row r="18114" spans="1:1">
      <c r="A18114" s="330"/>
    </row>
    <row r="18115" spans="1:1">
      <c r="A18115" s="330"/>
    </row>
    <row r="18116" spans="1:1">
      <c r="A18116" s="330"/>
    </row>
    <row r="18117" spans="1:1">
      <c r="A18117" s="330"/>
    </row>
    <row r="18118" spans="1:1">
      <c r="A18118" s="330"/>
    </row>
    <row r="18119" spans="1:1">
      <c r="A18119" s="330"/>
    </row>
    <row r="18120" spans="1:1">
      <c r="A18120" s="330"/>
    </row>
    <row r="18121" spans="1:1">
      <c r="A18121" s="330"/>
    </row>
    <row r="18122" spans="1:1">
      <c r="A18122" s="330"/>
    </row>
    <row r="18123" spans="1:1">
      <c r="A18123" s="330"/>
    </row>
    <row r="18124" spans="1:1">
      <c r="A18124" s="330"/>
    </row>
    <row r="18125" spans="1:1">
      <c r="A18125" s="330"/>
    </row>
    <row r="18126" spans="1:1">
      <c r="A18126" s="330"/>
    </row>
    <row r="18127" spans="1:1">
      <c r="A18127" s="330"/>
    </row>
    <row r="18128" spans="1:1">
      <c r="A18128" s="330"/>
    </row>
    <row r="18129" spans="1:1">
      <c r="A18129" s="330"/>
    </row>
    <row r="18130" spans="1:1">
      <c r="A18130" s="330"/>
    </row>
    <row r="18131" spans="1:1">
      <c r="A18131" s="330"/>
    </row>
    <row r="18132" spans="1:1">
      <c r="A18132" s="330"/>
    </row>
    <row r="18133" spans="1:1">
      <c r="A18133" s="330"/>
    </row>
    <row r="18134" spans="1:1">
      <c r="A18134" s="330"/>
    </row>
    <row r="18135" spans="1:1">
      <c r="A18135" s="330"/>
    </row>
    <row r="18136" spans="1:1">
      <c r="A18136" s="330"/>
    </row>
    <row r="18137" spans="1:1">
      <c r="A18137" s="330"/>
    </row>
    <row r="18138" spans="1:1">
      <c r="A18138" s="330"/>
    </row>
    <row r="18139" spans="1:1">
      <c r="A18139" s="330"/>
    </row>
    <row r="18140" spans="1:1">
      <c r="A18140" s="330"/>
    </row>
    <row r="18141" spans="1:1">
      <c r="A18141" s="330"/>
    </row>
    <row r="18142" spans="1:1">
      <c r="A18142" s="330"/>
    </row>
    <row r="18143" spans="1:1">
      <c r="A18143" s="330"/>
    </row>
    <row r="18144" spans="1:1">
      <c r="A18144" s="330"/>
    </row>
    <row r="18145" spans="1:1">
      <c r="A18145" s="330"/>
    </row>
    <row r="18146" spans="1:1">
      <c r="A18146" s="330"/>
    </row>
    <row r="18147" spans="1:1">
      <c r="A18147" s="330"/>
    </row>
    <row r="18148" spans="1:1">
      <c r="A18148" s="330"/>
    </row>
    <row r="18149" spans="1:1">
      <c r="A18149" s="330"/>
    </row>
    <row r="18150" spans="1:1">
      <c r="A18150" s="330"/>
    </row>
    <row r="18151" spans="1:1">
      <c r="A18151" s="330"/>
    </row>
    <row r="18152" spans="1:1">
      <c r="A18152" s="330"/>
    </row>
    <row r="18153" spans="1:1">
      <c r="A18153" s="330"/>
    </row>
    <row r="18154" spans="1:1">
      <c r="A18154" s="330"/>
    </row>
    <row r="18155" spans="1:1">
      <c r="A18155" s="330"/>
    </row>
    <row r="18156" spans="1:1">
      <c r="A18156" s="330"/>
    </row>
    <row r="18157" spans="1:1">
      <c r="A18157" s="330"/>
    </row>
    <row r="18158" spans="1:1">
      <c r="A18158" s="330"/>
    </row>
    <row r="18159" spans="1:1">
      <c r="A18159" s="330"/>
    </row>
    <row r="18160" spans="1:1">
      <c r="A18160" s="330"/>
    </row>
    <row r="18161" spans="1:1">
      <c r="A18161" s="330"/>
    </row>
    <row r="18162" spans="1:1">
      <c r="A18162" s="330"/>
    </row>
    <row r="18163" spans="1:1">
      <c r="A18163" s="330"/>
    </row>
    <row r="18164" spans="1:1">
      <c r="A18164" s="330"/>
    </row>
    <row r="18165" spans="1:1">
      <c r="A18165" s="330"/>
    </row>
    <row r="18166" spans="1:1">
      <c r="A18166" s="330"/>
    </row>
    <row r="18167" spans="1:1">
      <c r="A18167" s="330"/>
    </row>
    <row r="18168" spans="1:1">
      <c r="A18168" s="330"/>
    </row>
    <row r="18169" spans="1:1">
      <c r="A18169" s="330"/>
    </row>
    <row r="18170" spans="1:1">
      <c r="A18170" s="330"/>
    </row>
    <row r="18171" spans="1:1">
      <c r="A18171" s="330"/>
    </row>
    <row r="18172" spans="1:1">
      <c r="A18172" s="330"/>
    </row>
    <row r="18173" spans="1:1">
      <c r="A18173" s="330"/>
    </row>
    <row r="18174" spans="1:1">
      <c r="A18174" s="330"/>
    </row>
    <row r="18175" spans="1:1">
      <c r="A18175" s="330"/>
    </row>
    <row r="18176" spans="1:1">
      <c r="A18176" s="330"/>
    </row>
    <row r="18177" spans="1:1">
      <c r="A18177" s="330"/>
    </row>
    <row r="18178" spans="1:1">
      <c r="A18178" s="330"/>
    </row>
    <row r="18179" spans="1:1">
      <c r="A18179" s="330"/>
    </row>
    <row r="18180" spans="1:1">
      <c r="A18180" s="330"/>
    </row>
    <row r="18181" spans="1:1">
      <c r="A18181" s="330"/>
    </row>
    <row r="18182" spans="1:1">
      <c r="A18182" s="330"/>
    </row>
    <row r="18183" spans="1:1">
      <c r="A18183" s="330"/>
    </row>
    <row r="18184" spans="1:1">
      <c r="A18184" s="330"/>
    </row>
    <row r="18185" spans="1:1">
      <c r="A18185" s="330"/>
    </row>
    <row r="18186" spans="1:1">
      <c r="A18186" s="330"/>
    </row>
    <row r="18187" spans="1:1">
      <c r="A18187" s="330"/>
    </row>
    <row r="18188" spans="1:1">
      <c r="A18188" s="330"/>
    </row>
    <row r="18189" spans="1:1">
      <c r="A18189" s="330"/>
    </row>
    <row r="18190" spans="1:1">
      <c r="A18190" s="330"/>
    </row>
    <row r="18191" spans="1:1">
      <c r="A18191" s="330"/>
    </row>
    <row r="18192" spans="1:1">
      <c r="A18192" s="330"/>
    </row>
    <row r="18193" spans="1:1">
      <c r="A18193" s="330"/>
    </row>
    <row r="18194" spans="1:1">
      <c r="A18194" s="330"/>
    </row>
    <row r="18195" spans="1:1">
      <c r="A18195" s="330"/>
    </row>
    <row r="18196" spans="1:1">
      <c r="A18196" s="330"/>
    </row>
    <row r="18197" spans="1:1">
      <c r="A18197" s="330"/>
    </row>
    <row r="18198" spans="1:1">
      <c r="A18198" s="330"/>
    </row>
    <row r="18199" spans="1:1">
      <c r="A18199" s="330"/>
    </row>
    <row r="18200" spans="1:1">
      <c r="A18200" s="330"/>
    </row>
    <row r="18201" spans="1:1">
      <c r="A18201" s="330"/>
    </row>
    <row r="18202" spans="1:1">
      <c r="A18202" s="330"/>
    </row>
    <row r="18203" spans="1:1">
      <c r="A18203" s="330"/>
    </row>
    <row r="18204" spans="1:1">
      <c r="A18204" s="330"/>
    </row>
    <row r="18205" spans="1:1">
      <c r="A18205" s="330"/>
    </row>
    <row r="18206" spans="1:1">
      <c r="A18206" s="330"/>
    </row>
    <row r="18207" spans="1:1">
      <c r="A18207" s="330"/>
    </row>
    <row r="18208" spans="1:1">
      <c r="A18208" s="330"/>
    </row>
    <row r="18209" spans="1:1">
      <c r="A18209" s="330"/>
    </row>
    <row r="18210" spans="1:1">
      <c r="A18210" s="330"/>
    </row>
    <row r="18211" spans="1:1">
      <c r="A18211" s="330"/>
    </row>
    <row r="18212" spans="1:1">
      <c r="A18212" s="330"/>
    </row>
    <row r="18213" spans="1:1">
      <c r="A18213" s="330"/>
    </row>
    <row r="18214" spans="1:1">
      <c r="A18214" s="330"/>
    </row>
    <row r="18215" spans="1:1">
      <c r="A18215" s="330"/>
    </row>
    <row r="18216" spans="1:1">
      <c r="A18216" s="330"/>
    </row>
    <row r="18217" spans="1:1">
      <c r="A18217" s="330"/>
    </row>
    <row r="18218" spans="1:1">
      <c r="A18218" s="330"/>
    </row>
    <row r="18219" spans="1:1">
      <c r="A18219" s="330"/>
    </row>
    <row r="18220" spans="1:1">
      <c r="A18220" s="330"/>
    </row>
    <row r="18221" spans="1:1">
      <c r="A18221" s="330"/>
    </row>
    <row r="18222" spans="1:1">
      <c r="A18222" s="330"/>
    </row>
    <row r="18223" spans="1:1">
      <c r="A18223" s="330"/>
    </row>
    <row r="18224" spans="1:1">
      <c r="A18224" s="330"/>
    </row>
    <row r="18225" spans="1:1">
      <c r="A18225" s="330"/>
    </row>
    <row r="18226" spans="1:1">
      <c r="A18226" s="330"/>
    </row>
    <row r="18227" spans="1:1">
      <c r="A18227" s="330"/>
    </row>
    <row r="18228" spans="1:1">
      <c r="A18228" s="330"/>
    </row>
    <row r="18229" spans="1:1">
      <c r="A18229" s="330"/>
    </row>
    <row r="18230" spans="1:1">
      <c r="A18230" s="330"/>
    </row>
    <row r="18231" spans="1:1">
      <c r="A18231" s="330"/>
    </row>
    <row r="18232" spans="1:1">
      <c r="A18232" s="330"/>
    </row>
    <row r="18233" spans="1:1">
      <c r="A18233" s="330"/>
    </row>
    <row r="18234" spans="1:1">
      <c r="A18234" s="330"/>
    </row>
    <row r="18235" spans="1:1">
      <c r="A18235" s="330"/>
    </row>
    <row r="18236" spans="1:1">
      <c r="A18236" s="330"/>
    </row>
    <row r="18237" spans="1:1">
      <c r="A18237" s="330"/>
    </row>
    <row r="18238" spans="1:1">
      <c r="A18238" s="330"/>
    </row>
    <row r="18239" spans="1:1">
      <c r="A18239" s="330"/>
    </row>
    <row r="18240" spans="1:1">
      <c r="A18240" s="330"/>
    </row>
    <row r="18241" spans="1:1">
      <c r="A18241" s="330"/>
    </row>
    <row r="18242" spans="1:1">
      <c r="A18242" s="330"/>
    </row>
    <row r="18243" spans="1:1">
      <c r="A18243" s="330"/>
    </row>
    <row r="18244" spans="1:1">
      <c r="A18244" s="330"/>
    </row>
    <row r="18245" spans="1:1">
      <c r="A18245" s="330"/>
    </row>
    <row r="18246" spans="1:1">
      <c r="A18246" s="330"/>
    </row>
    <row r="18247" spans="1:1">
      <c r="A18247" s="330"/>
    </row>
    <row r="18248" spans="1:1">
      <c r="A18248" s="330"/>
    </row>
    <row r="18249" spans="1:1">
      <c r="A18249" s="330"/>
    </row>
    <row r="18250" spans="1:1">
      <c r="A18250" s="330"/>
    </row>
    <row r="18251" spans="1:1">
      <c r="A18251" s="330"/>
    </row>
    <row r="18252" spans="1:1">
      <c r="A18252" s="330"/>
    </row>
    <row r="18253" spans="1:1">
      <c r="A18253" s="330"/>
    </row>
    <row r="18254" spans="1:1">
      <c r="A18254" s="330"/>
    </row>
    <row r="18255" spans="1:1">
      <c r="A18255" s="330"/>
    </row>
    <row r="18256" spans="1:1">
      <c r="A18256" s="330"/>
    </row>
    <row r="18257" spans="1:1">
      <c r="A18257" s="330"/>
    </row>
    <row r="18258" spans="1:1">
      <c r="A18258" s="330"/>
    </row>
    <row r="18259" spans="1:1">
      <c r="A18259" s="330"/>
    </row>
    <row r="18260" spans="1:1">
      <c r="A18260" s="330"/>
    </row>
    <row r="18261" spans="1:1">
      <c r="A18261" s="330"/>
    </row>
    <row r="18262" spans="1:1">
      <c r="A18262" s="330"/>
    </row>
    <row r="18263" spans="1:1">
      <c r="A18263" s="330"/>
    </row>
    <row r="18264" spans="1:1">
      <c r="A18264" s="330"/>
    </row>
    <row r="18265" spans="1:1">
      <c r="A18265" s="330"/>
    </row>
    <row r="18266" spans="1:1">
      <c r="A18266" s="330"/>
    </row>
    <row r="18267" spans="1:1">
      <c r="A18267" s="330"/>
    </row>
    <row r="18268" spans="1:1">
      <c r="A18268" s="330"/>
    </row>
    <row r="18269" spans="1:1">
      <c r="A18269" s="330"/>
    </row>
    <row r="18270" spans="1:1">
      <c r="A18270" s="330"/>
    </row>
    <row r="18271" spans="1:1">
      <c r="A18271" s="330"/>
    </row>
    <row r="18272" spans="1:1">
      <c r="A18272" s="330"/>
    </row>
    <row r="18273" spans="1:1">
      <c r="A18273" s="330"/>
    </row>
    <row r="18274" spans="1:1">
      <c r="A18274" s="330"/>
    </row>
    <row r="18275" spans="1:1">
      <c r="A18275" s="330"/>
    </row>
    <row r="18276" spans="1:1">
      <c r="A18276" s="330"/>
    </row>
    <row r="18277" spans="1:1">
      <c r="A18277" s="330"/>
    </row>
    <row r="18278" spans="1:1">
      <c r="A18278" s="330"/>
    </row>
    <row r="18279" spans="1:1">
      <c r="A18279" s="330"/>
    </row>
    <row r="18280" spans="1:1">
      <c r="A18280" s="330"/>
    </row>
    <row r="18281" spans="1:1">
      <c r="A18281" s="330"/>
    </row>
    <row r="18282" spans="1:1">
      <c r="A18282" s="330"/>
    </row>
    <row r="18283" spans="1:1">
      <c r="A18283" s="330"/>
    </row>
    <row r="18284" spans="1:1">
      <c r="A18284" s="330"/>
    </row>
    <row r="18285" spans="1:1">
      <c r="A18285" s="330"/>
    </row>
    <row r="18286" spans="1:1">
      <c r="A18286" s="330"/>
    </row>
    <row r="18287" spans="1:1">
      <c r="A18287" s="330"/>
    </row>
    <row r="18288" spans="1:1">
      <c r="A18288" s="330"/>
    </row>
    <row r="18289" spans="1:1">
      <c r="A18289" s="330"/>
    </row>
    <row r="18290" spans="1:1">
      <c r="A18290" s="330"/>
    </row>
    <row r="18291" spans="1:1">
      <c r="A18291" s="330"/>
    </row>
    <row r="18292" spans="1:1">
      <c r="A18292" s="330"/>
    </row>
    <row r="18293" spans="1:1">
      <c r="A18293" s="330"/>
    </row>
    <row r="18294" spans="1:1">
      <c r="A18294" s="330"/>
    </row>
    <row r="18295" spans="1:1">
      <c r="A18295" s="330"/>
    </row>
    <row r="18296" spans="1:1">
      <c r="A18296" s="330"/>
    </row>
    <row r="18297" spans="1:1">
      <c r="A18297" s="330"/>
    </row>
    <row r="18298" spans="1:1">
      <c r="A18298" s="330"/>
    </row>
    <row r="18299" spans="1:1">
      <c r="A18299" s="330"/>
    </row>
    <row r="18300" spans="1:1">
      <c r="A18300" s="330"/>
    </row>
    <row r="18301" spans="1:1">
      <c r="A18301" s="330"/>
    </row>
    <row r="18302" spans="1:1">
      <c r="A18302" s="330"/>
    </row>
    <row r="18303" spans="1:1">
      <c r="A18303" s="330"/>
    </row>
    <row r="18304" spans="1:1">
      <c r="A18304" s="330"/>
    </row>
    <row r="18305" spans="1:1">
      <c r="A18305" s="330"/>
    </row>
    <row r="18306" spans="1:1">
      <c r="A18306" s="330"/>
    </row>
    <row r="18307" spans="1:1">
      <c r="A18307" s="330"/>
    </row>
    <row r="18308" spans="1:1">
      <c r="A18308" s="330"/>
    </row>
    <row r="18309" spans="1:1">
      <c r="A18309" s="330"/>
    </row>
    <row r="18310" spans="1:1">
      <c r="A18310" s="330"/>
    </row>
    <row r="18311" spans="1:1">
      <c r="A18311" s="330"/>
    </row>
    <row r="18312" spans="1:1">
      <c r="A18312" s="330"/>
    </row>
    <row r="18313" spans="1:1">
      <c r="A18313" s="330"/>
    </row>
    <row r="18314" spans="1:1">
      <c r="A18314" s="330"/>
    </row>
    <row r="18315" spans="1:1">
      <c r="A18315" s="330"/>
    </row>
    <row r="18316" spans="1:1">
      <c r="A18316" s="330"/>
    </row>
    <row r="18317" spans="1:1">
      <c r="A18317" s="330"/>
    </row>
    <row r="18318" spans="1:1">
      <c r="A18318" s="330"/>
    </row>
    <row r="18319" spans="1:1">
      <c r="A18319" s="330"/>
    </row>
    <row r="18320" spans="1:1">
      <c r="A18320" s="330"/>
    </row>
    <row r="18321" spans="1:1">
      <c r="A18321" s="330"/>
    </row>
    <row r="18322" spans="1:1">
      <c r="A18322" s="330"/>
    </row>
    <row r="18323" spans="1:1">
      <c r="A18323" s="330"/>
    </row>
    <row r="18324" spans="1:1">
      <c r="A18324" s="330"/>
    </row>
    <row r="18325" spans="1:1">
      <c r="A18325" s="330"/>
    </row>
    <row r="18326" spans="1:1">
      <c r="A18326" s="330"/>
    </row>
    <row r="18327" spans="1:1">
      <c r="A18327" s="330"/>
    </row>
    <row r="18328" spans="1:1">
      <c r="A18328" s="330"/>
    </row>
    <row r="18329" spans="1:1">
      <c r="A18329" s="330"/>
    </row>
    <row r="18330" spans="1:1">
      <c r="A18330" s="330"/>
    </row>
    <row r="18331" spans="1:1">
      <c r="A18331" s="330"/>
    </row>
    <row r="18332" spans="1:1">
      <c r="A18332" s="330"/>
    </row>
    <row r="18333" spans="1:1">
      <c r="A18333" s="330"/>
    </row>
    <row r="18334" spans="1:1">
      <c r="A18334" s="330"/>
    </row>
    <row r="18335" spans="1:1">
      <c r="A18335" s="330"/>
    </row>
    <row r="18336" spans="1:1">
      <c r="A18336" s="330"/>
    </row>
    <row r="18337" spans="1:1">
      <c r="A18337" s="330"/>
    </row>
    <row r="18338" spans="1:1">
      <c r="A18338" s="330"/>
    </row>
    <row r="18339" spans="1:1">
      <c r="A18339" s="330"/>
    </row>
    <row r="18340" spans="1:1">
      <c r="A18340" s="330"/>
    </row>
    <row r="18341" spans="1:1">
      <c r="A18341" s="330"/>
    </row>
    <row r="18342" spans="1:1">
      <c r="A18342" s="330"/>
    </row>
    <row r="18343" spans="1:1">
      <c r="A18343" s="330"/>
    </row>
    <row r="18344" spans="1:1">
      <c r="A18344" s="330"/>
    </row>
    <row r="18345" spans="1:1">
      <c r="A18345" s="330"/>
    </row>
    <row r="18346" spans="1:1">
      <c r="A18346" s="330"/>
    </row>
    <row r="18347" spans="1:1">
      <c r="A18347" s="330"/>
    </row>
    <row r="18348" spans="1:1">
      <c r="A18348" s="330"/>
    </row>
    <row r="18349" spans="1:1">
      <c r="A18349" s="330"/>
    </row>
    <row r="18350" spans="1:1">
      <c r="A18350" s="330"/>
    </row>
    <row r="18351" spans="1:1">
      <c r="A18351" s="330"/>
    </row>
    <row r="18352" spans="1:1">
      <c r="A18352" s="330"/>
    </row>
    <row r="18353" spans="1:1">
      <c r="A18353" s="330"/>
    </row>
    <row r="18354" spans="1:1">
      <c r="A18354" s="330"/>
    </row>
    <row r="18355" spans="1:1">
      <c r="A18355" s="330"/>
    </row>
    <row r="18356" spans="1:1">
      <c r="A18356" s="330"/>
    </row>
    <row r="18357" spans="1:1">
      <c r="A18357" s="330"/>
    </row>
    <row r="18358" spans="1:1">
      <c r="A18358" s="330"/>
    </row>
    <row r="18359" spans="1:1">
      <c r="A18359" s="330"/>
    </row>
    <row r="18360" spans="1:1">
      <c r="A18360" s="330"/>
    </row>
    <row r="18361" spans="1:1">
      <c r="A18361" s="330"/>
    </row>
    <row r="18362" spans="1:1">
      <c r="A18362" s="330"/>
    </row>
    <row r="18363" spans="1:1">
      <c r="A18363" s="330"/>
    </row>
    <row r="18364" spans="1:1">
      <c r="A18364" s="330"/>
    </row>
    <row r="18365" spans="1:1">
      <c r="A18365" s="330"/>
    </row>
    <row r="18366" spans="1:1">
      <c r="A18366" s="330"/>
    </row>
    <row r="18367" spans="1:1">
      <c r="A18367" s="330"/>
    </row>
    <row r="18368" spans="1:1">
      <c r="A18368" s="330"/>
    </row>
    <row r="18369" spans="1:1">
      <c r="A18369" s="330"/>
    </row>
    <row r="18370" spans="1:1">
      <c r="A18370" s="330"/>
    </row>
    <row r="18371" spans="1:1">
      <c r="A18371" s="330"/>
    </row>
    <row r="18372" spans="1:1">
      <c r="A18372" s="330"/>
    </row>
    <row r="18373" spans="1:1">
      <c r="A18373" s="330"/>
    </row>
    <row r="18374" spans="1:1">
      <c r="A18374" s="330"/>
    </row>
    <row r="18375" spans="1:1">
      <c r="A18375" s="330"/>
    </row>
    <row r="18376" spans="1:1">
      <c r="A18376" s="330"/>
    </row>
    <row r="18377" spans="1:1">
      <c r="A18377" s="330"/>
    </row>
    <row r="18378" spans="1:1">
      <c r="A18378" s="330"/>
    </row>
    <row r="18379" spans="1:1">
      <c r="A18379" s="330"/>
    </row>
    <row r="18380" spans="1:1">
      <c r="A18380" s="330"/>
    </row>
    <row r="18381" spans="1:1">
      <c r="A18381" s="330"/>
    </row>
    <row r="18382" spans="1:1">
      <c r="A18382" s="330"/>
    </row>
    <row r="18383" spans="1:1">
      <c r="A18383" s="330"/>
    </row>
    <row r="18384" spans="1:1">
      <c r="A18384" s="330"/>
    </row>
    <row r="18385" spans="1:1">
      <c r="A18385" s="330"/>
    </row>
    <row r="18386" spans="1:1">
      <c r="A18386" s="330"/>
    </row>
    <row r="18387" spans="1:1">
      <c r="A18387" s="330"/>
    </row>
    <row r="18388" spans="1:1">
      <c r="A18388" s="330"/>
    </row>
    <row r="18389" spans="1:1">
      <c r="A18389" s="330"/>
    </row>
    <row r="18390" spans="1:1">
      <c r="A18390" s="330"/>
    </row>
    <row r="18391" spans="1:1">
      <c r="A18391" s="330"/>
    </row>
    <row r="18392" spans="1:1">
      <c r="A18392" s="330"/>
    </row>
    <row r="18393" spans="1:1">
      <c r="A18393" s="330"/>
    </row>
    <row r="18394" spans="1:1">
      <c r="A18394" s="330"/>
    </row>
    <row r="18395" spans="1:1">
      <c r="A18395" s="330"/>
    </row>
    <row r="18396" spans="1:1">
      <c r="A18396" s="330"/>
    </row>
    <row r="18397" spans="1:1">
      <c r="A18397" s="330"/>
    </row>
    <row r="18398" spans="1:1">
      <c r="A18398" s="330"/>
    </row>
    <row r="18399" spans="1:1">
      <c r="A18399" s="330"/>
    </row>
    <row r="18400" spans="1:1">
      <c r="A18400" s="330"/>
    </row>
    <row r="18401" spans="1:1">
      <c r="A18401" s="330"/>
    </row>
    <row r="18402" spans="1:1">
      <c r="A18402" s="330"/>
    </row>
    <row r="18403" spans="1:1">
      <c r="A18403" s="330"/>
    </row>
    <row r="18404" spans="1:1">
      <c r="A18404" s="330"/>
    </row>
    <row r="18405" spans="1:1">
      <c r="A18405" s="330"/>
    </row>
    <row r="18406" spans="1:1">
      <c r="A18406" s="330"/>
    </row>
    <row r="18407" spans="1:1">
      <c r="A18407" s="330"/>
    </row>
    <row r="18408" spans="1:1">
      <c r="A18408" s="330"/>
    </row>
    <row r="18409" spans="1:1">
      <c r="A18409" s="330"/>
    </row>
    <row r="18410" spans="1:1">
      <c r="A18410" s="330"/>
    </row>
    <row r="18411" spans="1:1">
      <c r="A18411" s="330"/>
    </row>
    <row r="18412" spans="1:1">
      <c r="A18412" s="330"/>
    </row>
    <row r="18413" spans="1:1">
      <c r="A18413" s="330"/>
    </row>
    <row r="18414" spans="1:1">
      <c r="A18414" s="330"/>
    </row>
    <row r="18415" spans="1:1">
      <c r="A18415" s="330"/>
    </row>
    <row r="18416" spans="1:1">
      <c r="A18416" s="330"/>
    </row>
    <row r="18417" spans="1:1">
      <c r="A18417" s="330"/>
    </row>
    <row r="18418" spans="1:1">
      <c r="A18418" s="330"/>
    </row>
    <row r="18419" spans="1:1">
      <c r="A18419" s="330"/>
    </row>
    <row r="18420" spans="1:1">
      <c r="A18420" s="330"/>
    </row>
    <row r="18421" spans="1:1">
      <c r="A18421" s="330"/>
    </row>
    <row r="18422" spans="1:1">
      <c r="A18422" s="330"/>
    </row>
    <row r="18423" spans="1:1">
      <c r="A18423" s="330"/>
    </row>
    <row r="18424" spans="1:1">
      <c r="A18424" s="330"/>
    </row>
    <row r="18425" spans="1:1">
      <c r="A18425" s="330"/>
    </row>
    <row r="18426" spans="1:1">
      <c r="A18426" s="330"/>
    </row>
    <row r="18427" spans="1:1">
      <c r="A18427" s="330"/>
    </row>
    <row r="18428" spans="1:1">
      <c r="A18428" s="330"/>
    </row>
    <row r="18429" spans="1:1">
      <c r="A18429" s="330"/>
    </row>
    <row r="18430" spans="1:1">
      <c r="A18430" s="330"/>
    </row>
    <row r="18431" spans="1:1">
      <c r="A18431" s="330"/>
    </row>
    <row r="18432" spans="1:1">
      <c r="A18432" s="330"/>
    </row>
    <row r="18433" spans="1:1">
      <c r="A18433" s="330"/>
    </row>
    <row r="18434" spans="1:1">
      <c r="A18434" s="330"/>
    </row>
    <row r="18435" spans="1:1">
      <c r="A18435" s="330"/>
    </row>
    <row r="18436" spans="1:1">
      <c r="A18436" s="330"/>
    </row>
    <row r="18437" spans="1:1">
      <c r="A18437" s="330"/>
    </row>
    <row r="18438" spans="1:1">
      <c r="A18438" s="330"/>
    </row>
    <row r="18439" spans="1:1">
      <c r="A18439" s="330"/>
    </row>
    <row r="18440" spans="1:1">
      <c r="A18440" s="330"/>
    </row>
    <row r="18441" spans="1:1">
      <c r="A18441" s="330"/>
    </row>
    <row r="18442" spans="1:1">
      <c r="A18442" s="330"/>
    </row>
    <row r="18443" spans="1:1">
      <c r="A18443" s="330"/>
    </row>
    <row r="18444" spans="1:1">
      <c r="A18444" s="330"/>
    </row>
    <row r="18445" spans="1:1">
      <c r="A18445" s="330"/>
    </row>
    <row r="18446" spans="1:1">
      <c r="A18446" s="330"/>
    </row>
    <row r="18447" spans="1:1">
      <c r="A18447" s="330"/>
    </row>
    <row r="18448" spans="1:1">
      <c r="A18448" s="330"/>
    </row>
    <row r="18449" spans="1:1">
      <c r="A18449" s="330"/>
    </row>
    <row r="18450" spans="1:1">
      <c r="A18450" s="330"/>
    </row>
    <row r="18451" spans="1:1">
      <c r="A18451" s="330"/>
    </row>
    <row r="18452" spans="1:1">
      <c r="A18452" s="330"/>
    </row>
    <row r="18453" spans="1:1">
      <c r="A18453" s="330"/>
    </row>
    <row r="18454" spans="1:1">
      <c r="A18454" s="330"/>
    </row>
    <row r="18455" spans="1:1">
      <c r="A18455" s="330"/>
    </row>
    <row r="18456" spans="1:1">
      <c r="A18456" s="330"/>
    </row>
    <row r="18457" spans="1:1">
      <c r="A18457" s="330"/>
    </row>
    <row r="18458" spans="1:1">
      <c r="A18458" s="330"/>
    </row>
    <row r="18459" spans="1:1">
      <c r="A18459" s="330"/>
    </row>
    <row r="18460" spans="1:1">
      <c r="A18460" s="330"/>
    </row>
    <row r="18461" spans="1:1">
      <c r="A18461" s="330"/>
    </row>
    <row r="18462" spans="1:1">
      <c r="A18462" s="330"/>
    </row>
    <row r="18463" spans="1:1">
      <c r="A18463" s="330"/>
    </row>
    <row r="18464" spans="1:1">
      <c r="A18464" s="330"/>
    </row>
    <row r="18465" spans="1:1">
      <c r="A18465" s="330"/>
    </row>
    <row r="18466" spans="1:1">
      <c r="A18466" s="330"/>
    </row>
    <row r="18467" spans="1:1">
      <c r="A18467" s="330"/>
    </row>
    <row r="18468" spans="1:1">
      <c r="A18468" s="330"/>
    </row>
    <row r="18469" spans="1:1">
      <c r="A18469" s="330"/>
    </row>
    <row r="18470" spans="1:1">
      <c r="A18470" s="330"/>
    </row>
    <row r="18471" spans="1:1">
      <c r="A18471" s="330"/>
    </row>
    <row r="18472" spans="1:1">
      <c r="A18472" s="330"/>
    </row>
    <row r="18473" spans="1:1">
      <c r="A18473" s="330"/>
    </row>
    <row r="18474" spans="1:1">
      <c r="A18474" s="330"/>
    </row>
    <row r="18475" spans="1:1">
      <c r="A18475" s="330"/>
    </row>
    <row r="18476" spans="1:1">
      <c r="A18476" s="330"/>
    </row>
    <row r="18477" spans="1:1">
      <c r="A18477" s="330"/>
    </row>
    <row r="18478" spans="1:1">
      <c r="A18478" s="330"/>
    </row>
    <row r="18479" spans="1:1">
      <c r="A18479" s="330"/>
    </row>
    <row r="18480" spans="1:1">
      <c r="A18480" s="330"/>
    </row>
    <row r="18481" spans="1:1">
      <c r="A18481" s="330"/>
    </row>
    <row r="18482" spans="1:1">
      <c r="A18482" s="330"/>
    </row>
    <row r="18483" spans="1:1">
      <c r="A18483" s="330"/>
    </row>
    <row r="18484" spans="1:1">
      <c r="A18484" s="330"/>
    </row>
    <row r="18485" spans="1:1">
      <c r="A18485" s="330"/>
    </row>
    <row r="18486" spans="1:1">
      <c r="A18486" s="330"/>
    </row>
    <row r="18487" spans="1:1">
      <c r="A18487" s="330"/>
    </row>
    <row r="18488" spans="1:1">
      <c r="A18488" s="330"/>
    </row>
    <row r="18489" spans="1:1">
      <c r="A18489" s="330"/>
    </row>
    <row r="18490" spans="1:1">
      <c r="A18490" s="330"/>
    </row>
    <row r="18491" spans="1:1">
      <c r="A18491" s="330"/>
    </row>
    <row r="18492" spans="1:1">
      <c r="A18492" s="330"/>
    </row>
    <row r="18493" spans="1:1">
      <c r="A18493" s="330"/>
    </row>
    <row r="18494" spans="1:1">
      <c r="A18494" s="330"/>
    </row>
    <row r="18495" spans="1:1">
      <c r="A18495" s="330"/>
    </row>
    <row r="18496" spans="1:1">
      <c r="A18496" s="330"/>
    </row>
    <row r="18497" spans="1:1">
      <c r="A18497" s="330"/>
    </row>
    <row r="18498" spans="1:1">
      <c r="A18498" s="330"/>
    </row>
    <row r="18499" spans="1:1">
      <c r="A18499" s="330"/>
    </row>
    <row r="18500" spans="1:1">
      <c r="A18500" s="330"/>
    </row>
    <row r="18501" spans="1:1">
      <c r="A18501" s="330"/>
    </row>
    <row r="18502" spans="1:1">
      <c r="A18502" s="330"/>
    </row>
    <row r="18503" spans="1:1">
      <c r="A18503" s="330"/>
    </row>
    <row r="18504" spans="1:1">
      <c r="A18504" s="330"/>
    </row>
    <row r="18505" spans="1:1">
      <c r="A18505" s="330"/>
    </row>
    <row r="18506" spans="1:1">
      <c r="A18506" s="330"/>
    </row>
    <row r="18507" spans="1:1">
      <c r="A18507" s="330"/>
    </row>
    <row r="18508" spans="1:1">
      <c r="A18508" s="330"/>
    </row>
    <row r="18509" spans="1:1">
      <c r="A18509" s="330"/>
    </row>
    <row r="18510" spans="1:1">
      <c r="A18510" s="330"/>
    </row>
    <row r="18511" spans="1:1">
      <c r="A18511" s="330"/>
    </row>
    <row r="18512" spans="1:1">
      <c r="A18512" s="330"/>
    </row>
    <row r="18513" spans="1:1">
      <c r="A18513" s="330"/>
    </row>
    <row r="18514" spans="1:1">
      <c r="A18514" s="330"/>
    </row>
    <row r="18515" spans="1:1">
      <c r="A18515" s="330"/>
    </row>
    <row r="18516" spans="1:1">
      <c r="A18516" s="330"/>
    </row>
    <row r="18517" spans="1:1">
      <c r="A18517" s="330"/>
    </row>
    <row r="18518" spans="1:1">
      <c r="A18518" s="330"/>
    </row>
    <row r="18519" spans="1:1">
      <c r="A18519" s="330"/>
    </row>
    <row r="18520" spans="1:1">
      <c r="A18520" s="330"/>
    </row>
    <row r="18521" spans="1:1">
      <c r="A18521" s="330"/>
    </row>
    <row r="18522" spans="1:1">
      <c r="A18522" s="330"/>
    </row>
    <row r="18523" spans="1:1">
      <c r="A18523" s="330"/>
    </row>
    <row r="18524" spans="1:1">
      <c r="A18524" s="330"/>
    </row>
    <row r="18525" spans="1:1">
      <c r="A18525" s="330"/>
    </row>
    <row r="18526" spans="1:1">
      <c r="A18526" s="330"/>
    </row>
    <row r="18527" spans="1:1">
      <c r="A18527" s="330"/>
    </row>
    <row r="18528" spans="1:1">
      <c r="A18528" s="330"/>
    </row>
    <row r="18529" spans="1:1">
      <c r="A18529" s="330"/>
    </row>
    <row r="18530" spans="1:1">
      <c r="A18530" s="330"/>
    </row>
    <row r="18531" spans="1:1">
      <c r="A18531" s="330"/>
    </row>
    <row r="18532" spans="1:1">
      <c r="A18532" s="330"/>
    </row>
    <row r="18533" spans="1:1">
      <c r="A18533" s="330"/>
    </row>
    <row r="18534" spans="1:1">
      <c r="A18534" s="330"/>
    </row>
    <row r="18535" spans="1:1">
      <c r="A18535" s="330"/>
    </row>
    <row r="18536" spans="1:1">
      <c r="A18536" s="330"/>
    </row>
    <row r="18537" spans="1:1">
      <c r="A18537" s="330"/>
    </row>
    <row r="18538" spans="1:1">
      <c r="A18538" s="330"/>
    </row>
    <row r="18539" spans="1:1">
      <c r="A18539" s="330"/>
    </row>
    <row r="18540" spans="1:1">
      <c r="A18540" s="330"/>
    </row>
    <row r="18541" spans="1:1">
      <c r="A18541" s="330"/>
    </row>
    <row r="18542" spans="1:1">
      <c r="A18542" s="330"/>
    </row>
    <row r="18543" spans="1:1">
      <c r="A18543" s="330"/>
    </row>
    <row r="18544" spans="1:1">
      <c r="A18544" s="330"/>
    </row>
    <row r="18545" spans="1:1">
      <c r="A18545" s="330"/>
    </row>
    <row r="18546" spans="1:1">
      <c r="A18546" s="330"/>
    </row>
    <row r="18547" spans="1:1">
      <c r="A18547" s="330"/>
    </row>
    <row r="18548" spans="1:1">
      <c r="A18548" s="330"/>
    </row>
    <row r="18549" spans="1:1">
      <c r="A18549" s="330"/>
    </row>
    <row r="18550" spans="1:1">
      <c r="A18550" s="330"/>
    </row>
    <row r="18551" spans="1:1">
      <c r="A18551" s="330"/>
    </row>
    <row r="18552" spans="1:1">
      <c r="A18552" s="330"/>
    </row>
    <row r="18553" spans="1:1">
      <c r="A18553" s="330"/>
    </row>
    <row r="18554" spans="1:1">
      <c r="A18554" s="330"/>
    </row>
    <row r="18555" spans="1:1">
      <c r="A18555" s="330"/>
    </row>
    <row r="18556" spans="1:1">
      <c r="A18556" s="330"/>
    </row>
    <row r="18557" spans="1:1">
      <c r="A18557" s="330"/>
    </row>
    <row r="18558" spans="1:1">
      <c r="A18558" s="330"/>
    </row>
    <row r="18559" spans="1:1">
      <c r="A18559" s="330"/>
    </row>
    <row r="18560" spans="1:1">
      <c r="A18560" s="330"/>
    </row>
    <row r="18561" spans="1:1">
      <c r="A18561" s="330"/>
    </row>
    <row r="18562" spans="1:1">
      <c r="A18562" s="330"/>
    </row>
    <row r="18563" spans="1:1">
      <c r="A18563" s="330"/>
    </row>
    <row r="18564" spans="1:1">
      <c r="A18564" s="330"/>
    </row>
    <row r="18565" spans="1:1">
      <c r="A18565" s="330"/>
    </row>
    <row r="18566" spans="1:1">
      <c r="A18566" s="330"/>
    </row>
    <row r="18567" spans="1:1">
      <c r="A18567" s="330"/>
    </row>
    <row r="18568" spans="1:1">
      <c r="A18568" s="330"/>
    </row>
    <row r="18569" spans="1:1">
      <c r="A18569" s="330"/>
    </row>
    <row r="18570" spans="1:1">
      <c r="A18570" s="330"/>
    </row>
    <row r="18571" spans="1:1">
      <c r="A18571" s="330"/>
    </row>
    <row r="18572" spans="1:1">
      <c r="A18572" s="330"/>
    </row>
    <row r="18573" spans="1:1">
      <c r="A18573" s="330"/>
    </row>
    <row r="18574" spans="1:1">
      <c r="A18574" s="330"/>
    </row>
    <row r="18575" spans="1:1">
      <c r="A18575" s="330"/>
    </row>
    <row r="18576" spans="1:1">
      <c r="A18576" s="330"/>
    </row>
    <row r="18577" spans="1:1">
      <c r="A18577" s="330"/>
    </row>
    <row r="18578" spans="1:1">
      <c r="A18578" s="330"/>
    </row>
    <row r="18579" spans="1:1">
      <c r="A18579" s="330"/>
    </row>
    <row r="18580" spans="1:1">
      <c r="A18580" s="330"/>
    </row>
    <row r="18581" spans="1:1">
      <c r="A18581" s="330"/>
    </row>
    <row r="18582" spans="1:1">
      <c r="A18582" s="330"/>
    </row>
    <row r="18583" spans="1:1">
      <c r="A18583" s="330"/>
    </row>
    <row r="18584" spans="1:1">
      <c r="A18584" s="330"/>
    </row>
    <row r="18585" spans="1:1">
      <c r="A18585" s="330"/>
    </row>
    <row r="18586" spans="1:1">
      <c r="A18586" s="330"/>
    </row>
    <row r="18587" spans="1:1">
      <c r="A18587" s="330"/>
    </row>
    <row r="18588" spans="1:1">
      <c r="A18588" s="330"/>
    </row>
    <row r="18589" spans="1:1">
      <c r="A18589" s="330"/>
    </row>
    <row r="18590" spans="1:1">
      <c r="A18590" s="330"/>
    </row>
    <row r="18591" spans="1:1">
      <c r="A18591" s="330"/>
    </row>
    <row r="18592" spans="1:1">
      <c r="A18592" s="330"/>
    </row>
    <row r="18593" spans="1:1">
      <c r="A18593" s="330"/>
    </row>
    <row r="18594" spans="1:1">
      <c r="A18594" s="330"/>
    </row>
    <row r="18595" spans="1:1">
      <c r="A18595" s="330"/>
    </row>
    <row r="18596" spans="1:1">
      <c r="A18596" s="330"/>
    </row>
    <row r="18597" spans="1:1">
      <c r="A18597" s="330"/>
    </row>
    <row r="18598" spans="1:1">
      <c r="A18598" s="330"/>
    </row>
    <row r="18599" spans="1:1">
      <c r="A18599" s="330"/>
    </row>
    <row r="18600" spans="1:1">
      <c r="A18600" s="330"/>
    </row>
    <row r="18601" spans="1:1">
      <c r="A18601" s="330"/>
    </row>
    <row r="18602" spans="1:1">
      <c r="A18602" s="330"/>
    </row>
    <row r="18603" spans="1:1">
      <c r="A18603" s="330"/>
    </row>
    <row r="18604" spans="1:1">
      <c r="A18604" s="330"/>
    </row>
    <row r="18605" spans="1:1">
      <c r="A18605" s="330"/>
    </row>
    <row r="18606" spans="1:1">
      <c r="A18606" s="330"/>
    </row>
    <row r="18607" spans="1:1">
      <c r="A18607" s="330"/>
    </row>
    <row r="18608" spans="1:1">
      <c r="A18608" s="330"/>
    </row>
    <row r="18609" spans="1:1">
      <c r="A18609" s="330"/>
    </row>
    <row r="18610" spans="1:1">
      <c r="A18610" s="330"/>
    </row>
    <row r="18611" spans="1:1">
      <c r="A18611" s="330"/>
    </row>
    <row r="18612" spans="1:1">
      <c r="A18612" s="330"/>
    </row>
    <row r="18613" spans="1:1">
      <c r="A18613" s="330"/>
    </row>
    <row r="18614" spans="1:1">
      <c r="A18614" s="330"/>
    </row>
    <row r="18615" spans="1:1">
      <c r="A18615" s="330"/>
    </row>
    <row r="18616" spans="1:1">
      <c r="A18616" s="330"/>
    </row>
    <row r="18617" spans="1:1">
      <c r="A18617" s="330"/>
    </row>
    <row r="18618" spans="1:1">
      <c r="A18618" s="330"/>
    </row>
    <row r="18619" spans="1:1">
      <c r="A18619" s="330"/>
    </row>
    <row r="18620" spans="1:1">
      <c r="A18620" s="330"/>
    </row>
    <row r="18621" spans="1:1">
      <c r="A18621" s="330"/>
    </row>
    <row r="18622" spans="1:1">
      <c r="A18622" s="330"/>
    </row>
    <row r="18623" spans="1:1">
      <c r="A18623" s="330"/>
    </row>
    <row r="18624" spans="1:1">
      <c r="A18624" s="330"/>
    </row>
    <row r="18625" spans="1:1">
      <c r="A18625" s="330"/>
    </row>
    <row r="18626" spans="1:1">
      <c r="A18626" s="330"/>
    </row>
    <row r="18627" spans="1:1">
      <c r="A18627" s="330"/>
    </row>
    <row r="18628" spans="1:1">
      <c r="A18628" s="330"/>
    </row>
    <row r="18629" spans="1:1">
      <c r="A18629" s="330"/>
    </row>
    <row r="18630" spans="1:1">
      <c r="A18630" s="330"/>
    </row>
    <row r="18631" spans="1:1">
      <c r="A18631" s="330"/>
    </row>
    <row r="18632" spans="1:1">
      <c r="A18632" s="330"/>
    </row>
    <row r="18633" spans="1:1">
      <c r="A18633" s="330"/>
    </row>
    <row r="18634" spans="1:1">
      <c r="A18634" s="330"/>
    </row>
    <row r="18635" spans="1:1">
      <c r="A18635" s="330"/>
    </row>
    <row r="18636" spans="1:1">
      <c r="A18636" s="330"/>
    </row>
    <row r="18637" spans="1:1">
      <c r="A18637" s="330"/>
    </row>
    <row r="18638" spans="1:1">
      <c r="A18638" s="330"/>
    </row>
    <row r="18639" spans="1:1">
      <c r="A18639" s="330"/>
    </row>
    <row r="18640" spans="1:1">
      <c r="A18640" s="330"/>
    </row>
    <row r="18641" spans="1:1">
      <c r="A18641" s="330"/>
    </row>
    <row r="18642" spans="1:1">
      <c r="A18642" s="330"/>
    </row>
    <row r="18643" spans="1:1">
      <c r="A18643" s="330"/>
    </row>
    <row r="18644" spans="1:1">
      <c r="A18644" s="330"/>
    </row>
    <row r="18645" spans="1:1">
      <c r="A18645" s="330"/>
    </row>
    <row r="18646" spans="1:1">
      <c r="A18646" s="330"/>
    </row>
    <row r="18647" spans="1:1">
      <c r="A18647" s="330"/>
    </row>
    <row r="18648" spans="1:1">
      <c r="A18648" s="330"/>
    </row>
    <row r="18649" spans="1:1">
      <c r="A18649" s="330"/>
    </row>
    <row r="18650" spans="1:1">
      <c r="A18650" s="330"/>
    </row>
    <row r="18651" spans="1:1">
      <c r="A18651" s="330"/>
    </row>
    <row r="18652" spans="1:1">
      <c r="A18652" s="330"/>
    </row>
    <row r="18653" spans="1:1">
      <c r="A18653" s="330"/>
    </row>
    <row r="18654" spans="1:1">
      <c r="A18654" s="330"/>
    </row>
    <row r="18655" spans="1:1">
      <c r="A18655" s="330"/>
    </row>
    <row r="18656" spans="1:1">
      <c r="A18656" s="330"/>
    </row>
    <row r="18657" spans="1:1">
      <c r="A18657" s="330"/>
    </row>
    <row r="18658" spans="1:1">
      <c r="A18658" s="330"/>
    </row>
    <row r="18659" spans="1:1">
      <c r="A18659" s="330"/>
    </row>
    <row r="18660" spans="1:1">
      <c r="A18660" s="330"/>
    </row>
    <row r="18661" spans="1:1">
      <c r="A18661" s="330"/>
    </row>
    <row r="18662" spans="1:1">
      <c r="A18662" s="330"/>
    </row>
    <row r="18663" spans="1:1">
      <c r="A18663" s="330"/>
    </row>
    <row r="18664" spans="1:1">
      <c r="A18664" s="330"/>
    </row>
    <row r="18665" spans="1:1">
      <c r="A18665" s="330"/>
    </row>
    <row r="18666" spans="1:1">
      <c r="A18666" s="330"/>
    </row>
    <row r="18667" spans="1:1">
      <c r="A18667" s="330"/>
    </row>
    <row r="18668" spans="1:1">
      <c r="A18668" s="330"/>
    </row>
    <row r="18669" spans="1:1">
      <c r="A18669" s="330"/>
    </row>
    <row r="18670" spans="1:1">
      <c r="A18670" s="330"/>
    </row>
    <row r="18671" spans="1:1">
      <c r="A18671" s="330"/>
    </row>
    <row r="18672" spans="1:1">
      <c r="A18672" s="330"/>
    </row>
    <row r="18673" spans="1:1">
      <c r="A18673" s="330"/>
    </row>
    <row r="18674" spans="1:1">
      <c r="A18674" s="330"/>
    </row>
    <row r="18675" spans="1:1">
      <c r="A18675" s="330"/>
    </row>
    <row r="18676" spans="1:1">
      <c r="A18676" s="330"/>
    </row>
    <row r="18677" spans="1:1">
      <c r="A18677" s="330"/>
    </row>
    <row r="18678" spans="1:1">
      <c r="A18678" s="330"/>
    </row>
    <row r="18679" spans="1:1">
      <c r="A18679" s="330"/>
    </row>
    <row r="18680" spans="1:1">
      <c r="A18680" s="330"/>
    </row>
    <row r="18681" spans="1:1">
      <c r="A18681" s="330"/>
    </row>
    <row r="18682" spans="1:1">
      <c r="A18682" s="330"/>
    </row>
    <row r="18683" spans="1:1">
      <c r="A18683" s="330"/>
    </row>
    <row r="18684" spans="1:1">
      <c r="A18684" s="330"/>
    </row>
    <row r="18685" spans="1:1">
      <c r="A18685" s="330"/>
    </row>
    <row r="18686" spans="1:1">
      <c r="A18686" s="330"/>
    </row>
    <row r="18687" spans="1:1">
      <c r="A18687" s="330"/>
    </row>
    <row r="18688" spans="1:1">
      <c r="A18688" s="330"/>
    </row>
    <row r="18689" spans="1:1">
      <c r="A18689" s="330"/>
    </row>
    <row r="18690" spans="1:1">
      <c r="A18690" s="330"/>
    </row>
    <row r="18691" spans="1:1">
      <c r="A18691" s="330"/>
    </row>
    <row r="18692" spans="1:1">
      <c r="A18692" s="330"/>
    </row>
    <row r="18693" spans="1:1">
      <c r="A18693" s="330"/>
    </row>
    <row r="18694" spans="1:1">
      <c r="A18694" s="330"/>
    </row>
    <row r="18695" spans="1:1">
      <c r="A18695" s="330"/>
    </row>
    <row r="18696" spans="1:1">
      <c r="A18696" s="330"/>
    </row>
    <row r="18697" spans="1:1">
      <c r="A18697" s="330"/>
    </row>
    <row r="18698" spans="1:1">
      <c r="A18698" s="330"/>
    </row>
    <row r="18699" spans="1:1">
      <c r="A18699" s="330"/>
    </row>
    <row r="18700" spans="1:1">
      <c r="A18700" s="330"/>
    </row>
    <row r="18701" spans="1:1">
      <c r="A18701" s="330"/>
    </row>
    <row r="18702" spans="1:1">
      <c r="A18702" s="330"/>
    </row>
    <row r="18703" spans="1:1">
      <c r="A18703" s="330"/>
    </row>
    <row r="18704" spans="1:1">
      <c r="A18704" s="330"/>
    </row>
    <row r="18705" spans="1:1">
      <c r="A18705" s="330"/>
    </row>
    <row r="18706" spans="1:1">
      <c r="A18706" s="330"/>
    </row>
    <row r="18707" spans="1:1">
      <c r="A18707" s="330"/>
    </row>
    <row r="18708" spans="1:1">
      <c r="A18708" s="330"/>
    </row>
    <row r="18709" spans="1:1">
      <c r="A18709" s="330"/>
    </row>
    <row r="18710" spans="1:1">
      <c r="A18710" s="330"/>
    </row>
    <row r="18711" spans="1:1">
      <c r="A18711" s="330"/>
    </row>
    <row r="18712" spans="1:1">
      <c r="A18712" s="330"/>
    </row>
    <row r="18713" spans="1:1">
      <c r="A18713" s="330"/>
    </row>
    <row r="18714" spans="1:1">
      <c r="A18714" s="330"/>
    </row>
    <row r="18715" spans="1:1">
      <c r="A18715" s="330"/>
    </row>
    <row r="18716" spans="1:1">
      <c r="A18716" s="330"/>
    </row>
    <row r="18717" spans="1:1">
      <c r="A18717" s="330"/>
    </row>
    <row r="18718" spans="1:1">
      <c r="A18718" s="330"/>
    </row>
    <row r="18719" spans="1:1">
      <c r="A18719" s="330"/>
    </row>
    <row r="18720" spans="1:1">
      <c r="A18720" s="330"/>
    </row>
    <row r="18721" spans="1:1">
      <c r="A18721" s="330"/>
    </row>
    <row r="18722" spans="1:1">
      <c r="A18722" s="330"/>
    </row>
    <row r="18723" spans="1:1">
      <c r="A18723" s="330"/>
    </row>
    <row r="18724" spans="1:1">
      <c r="A18724" s="330"/>
    </row>
    <row r="18725" spans="1:1">
      <c r="A18725" s="330"/>
    </row>
    <row r="18726" spans="1:1">
      <c r="A18726" s="330"/>
    </row>
    <row r="18727" spans="1:1">
      <c r="A18727" s="330"/>
    </row>
    <row r="18728" spans="1:1">
      <c r="A18728" s="330"/>
    </row>
    <row r="18729" spans="1:1">
      <c r="A18729" s="330"/>
    </row>
    <row r="18730" spans="1:1">
      <c r="A18730" s="330"/>
    </row>
    <row r="18731" spans="1:1">
      <c r="A18731" s="330"/>
    </row>
    <row r="18732" spans="1:1">
      <c r="A18732" s="330"/>
    </row>
    <row r="18733" spans="1:1">
      <c r="A18733" s="330"/>
    </row>
    <row r="18734" spans="1:1">
      <c r="A18734" s="330"/>
    </row>
    <row r="18735" spans="1:1">
      <c r="A18735" s="330"/>
    </row>
    <row r="18736" spans="1:1">
      <c r="A18736" s="330"/>
    </row>
    <row r="18737" spans="1:1">
      <c r="A18737" s="330"/>
    </row>
    <row r="18738" spans="1:1">
      <c r="A18738" s="330"/>
    </row>
    <row r="18739" spans="1:1">
      <c r="A18739" s="330"/>
    </row>
    <row r="18740" spans="1:1">
      <c r="A18740" s="330"/>
    </row>
    <row r="18741" spans="1:1">
      <c r="A18741" s="330"/>
    </row>
    <row r="18742" spans="1:1">
      <c r="A18742" s="330"/>
    </row>
    <row r="18743" spans="1:1">
      <c r="A18743" s="330"/>
    </row>
    <row r="18744" spans="1:1">
      <c r="A18744" s="330"/>
    </row>
    <row r="18745" spans="1:1">
      <c r="A18745" s="330"/>
    </row>
    <row r="18746" spans="1:1">
      <c r="A18746" s="330"/>
    </row>
    <row r="18747" spans="1:1">
      <c r="A18747" s="330"/>
    </row>
    <row r="18748" spans="1:1">
      <c r="A18748" s="330"/>
    </row>
    <row r="18749" spans="1:1">
      <c r="A18749" s="330"/>
    </row>
    <row r="18750" spans="1:1">
      <c r="A18750" s="330"/>
    </row>
    <row r="18751" spans="1:1">
      <c r="A18751" s="330"/>
    </row>
    <row r="18752" spans="1:1">
      <c r="A18752" s="330"/>
    </row>
    <row r="18753" spans="1:1">
      <c r="A18753" s="330"/>
    </row>
    <row r="18754" spans="1:1">
      <c r="A18754" s="330"/>
    </row>
    <row r="18755" spans="1:1">
      <c r="A18755" s="330"/>
    </row>
    <row r="18756" spans="1:1">
      <c r="A18756" s="330"/>
    </row>
    <row r="18757" spans="1:1">
      <c r="A18757" s="330"/>
    </row>
    <row r="18758" spans="1:1">
      <c r="A18758" s="330"/>
    </row>
    <row r="18759" spans="1:1">
      <c r="A18759" s="330"/>
    </row>
    <row r="18760" spans="1:1">
      <c r="A18760" s="330"/>
    </row>
    <row r="18761" spans="1:1">
      <c r="A18761" s="330"/>
    </row>
    <row r="18762" spans="1:1">
      <c r="A18762" s="330"/>
    </row>
    <row r="18763" spans="1:1">
      <c r="A18763" s="330"/>
    </row>
    <row r="18764" spans="1:1">
      <c r="A18764" s="330"/>
    </row>
    <row r="18765" spans="1:1">
      <c r="A18765" s="330"/>
    </row>
    <row r="18766" spans="1:1">
      <c r="A18766" s="330"/>
    </row>
    <row r="18767" spans="1:1">
      <c r="A18767" s="330"/>
    </row>
    <row r="18768" spans="1:1">
      <c r="A18768" s="330"/>
    </row>
    <row r="18769" spans="1:1">
      <c r="A18769" s="330"/>
    </row>
    <row r="18770" spans="1:1">
      <c r="A18770" s="330"/>
    </row>
    <row r="18771" spans="1:1">
      <c r="A18771" s="330"/>
    </row>
    <row r="18772" spans="1:1">
      <c r="A18772" s="330"/>
    </row>
    <row r="18773" spans="1:1">
      <c r="A18773" s="330"/>
    </row>
    <row r="18774" spans="1:1">
      <c r="A18774" s="330"/>
    </row>
    <row r="18775" spans="1:1">
      <c r="A18775" s="330"/>
    </row>
    <row r="18776" spans="1:1">
      <c r="A18776" s="330"/>
    </row>
    <row r="18777" spans="1:1">
      <c r="A18777" s="330"/>
    </row>
    <row r="18778" spans="1:1">
      <c r="A18778" s="330"/>
    </row>
    <row r="18779" spans="1:1">
      <c r="A18779" s="330"/>
    </row>
    <row r="18780" spans="1:1">
      <c r="A18780" s="330"/>
    </row>
    <row r="18781" spans="1:1">
      <c r="A18781" s="330"/>
    </row>
    <row r="18782" spans="1:1">
      <c r="A18782" s="330"/>
    </row>
    <row r="18783" spans="1:1">
      <c r="A18783" s="330"/>
    </row>
    <row r="18784" spans="1:1">
      <c r="A18784" s="330"/>
    </row>
    <row r="18785" spans="1:1">
      <c r="A18785" s="330"/>
    </row>
    <row r="18786" spans="1:1">
      <c r="A18786" s="330"/>
    </row>
    <row r="18787" spans="1:1">
      <c r="A18787" s="330"/>
    </row>
    <row r="18788" spans="1:1">
      <c r="A18788" s="330"/>
    </row>
    <row r="18789" spans="1:1">
      <c r="A18789" s="330"/>
    </row>
    <row r="18790" spans="1:1">
      <c r="A18790" s="330"/>
    </row>
    <row r="18791" spans="1:1">
      <c r="A18791" s="330"/>
    </row>
    <row r="18792" spans="1:1">
      <c r="A18792" s="330"/>
    </row>
    <row r="18793" spans="1:1">
      <c r="A18793" s="330"/>
    </row>
    <row r="18794" spans="1:1">
      <c r="A18794" s="330"/>
    </row>
    <row r="18795" spans="1:1">
      <c r="A18795" s="330"/>
    </row>
    <row r="18796" spans="1:1">
      <c r="A18796" s="330"/>
    </row>
    <row r="18797" spans="1:1">
      <c r="A18797" s="330"/>
    </row>
    <row r="18798" spans="1:1">
      <c r="A18798" s="330"/>
    </row>
    <row r="18799" spans="1:1">
      <c r="A18799" s="330"/>
    </row>
    <row r="18800" spans="1:1">
      <c r="A18800" s="330"/>
    </row>
    <row r="18801" spans="1:1">
      <c r="A18801" s="330"/>
    </row>
    <row r="18802" spans="1:1">
      <c r="A18802" s="330"/>
    </row>
    <row r="18803" spans="1:1">
      <c r="A18803" s="330"/>
    </row>
    <row r="18804" spans="1:1">
      <c r="A18804" s="330"/>
    </row>
    <row r="18805" spans="1:1">
      <c r="A18805" s="330"/>
    </row>
    <row r="18806" spans="1:1">
      <c r="A18806" s="330"/>
    </row>
    <row r="18807" spans="1:1">
      <c r="A18807" s="330"/>
    </row>
    <row r="18808" spans="1:1">
      <c r="A18808" s="330"/>
    </row>
    <row r="18809" spans="1:1">
      <c r="A18809" s="330"/>
    </row>
    <row r="18810" spans="1:1">
      <c r="A18810" s="330"/>
    </row>
    <row r="18811" spans="1:1">
      <c r="A18811" s="330"/>
    </row>
    <row r="18812" spans="1:1">
      <c r="A18812" s="330"/>
    </row>
    <row r="18813" spans="1:1">
      <c r="A18813" s="330"/>
    </row>
    <row r="18814" spans="1:1">
      <c r="A18814" s="330"/>
    </row>
    <row r="18815" spans="1:1">
      <c r="A18815" s="330"/>
    </row>
    <row r="18816" spans="1:1">
      <c r="A18816" s="330"/>
    </row>
    <row r="18817" spans="1:1">
      <c r="A18817" s="330"/>
    </row>
    <row r="18818" spans="1:1">
      <c r="A18818" s="330"/>
    </row>
    <row r="18819" spans="1:1">
      <c r="A18819" s="330"/>
    </row>
    <row r="18820" spans="1:1">
      <c r="A18820" s="330"/>
    </row>
    <row r="18821" spans="1:1">
      <c r="A18821" s="330"/>
    </row>
    <row r="18822" spans="1:1">
      <c r="A18822" s="330"/>
    </row>
    <row r="18823" spans="1:1">
      <c r="A18823" s="330"/>
    </row>
    <row r="18824" spans="1:1">
      <c r="A18824" s="330"/>
    </row>
    <row r="18825" spans="1:1">
      <c r="A18825" s="330"/>
    </row>
    <row r="18826" spans="1:1">
      <c r="A18826" s="330"/>
    </row>
    <row r="18827" spans="1:1">
      <c r="A18827" s="330"/>
    </row>
    <row r="18828" spans="1:1">
      <c r="A18828" s="330"/>
    </row>
    <row r="18829" spans="1:1">
      <c r="A18829" s="330"/>
    </row>
    <row r="18830" spans="1:1">
      <c r="A18830" s="330"/>
    </row>
    <row r="18831" spans="1:1">
      <c r="A18831" s="330"/>
    </row>
    <row r="18832" spans="1:1">
      <c r="A18832" s="330"/>
    </row>
    <row r="18833" spans="1:1">
      <c r="A18833" s="330"/>
    </row>
    <row r="18834" spans="1:1">
      <c r="A18834" s="330"/>
    </row>
    <row r="18835" spans="1:1">
      <c r="A18835" s="330"/>
    </row>
    <row r="18836" spans="1:1">
      <c r="A18836" s="330"/>
    </row>
    <row r="18837" spans="1:1">
      <c r="A18837" s="330"/>
    </row>
    <row r="18838" spans="1:1">
      <c r="A18838" s="330"/>
    </row>
    <row r="18839" spans="1:1">
      <c r="A18839" s="330"/>
    </row>
    <row r="18840" spans="1:1">
      <c r="A18840" s="330"/>
    </row>
    <row r="18841" spans="1:1">
      <c r="A18841" s="330"/>
    </row>
    <row r="18842" spans="1:1">
      <c r="A18842" s="330"/>
    </row>
    <row r="18843" spans="1:1">
      <c r="A18843" s="330"/>
    </row>
    <row r="18844" spans="1:1">
      <c r="A18844" s="330"/>
    </row>
    <row r="18845" spans="1:1">
      <c r="A18845" s="330"/>
    </row>
    <row r="18846" spans="1:1">
      <c r="A18846" s="330"/>
    </row>
    <row r="18847" spans="1:1">
      <c r="A18847" s="330"/>
    </row>
    <row r="18848" spans="1:1">
      <c r="A18848" s="330"/>
    </row>
    <row r="18849" spans="1:1">
      <c r="A18849" s="330"/>
    </row>
    <row r="18850" spans="1:1">
      <c r="A18850" s="330"/>
    </row>
    <row r="18851" spans="1:1">
      <c r="A18851" s="330"/>
    </row>
    <row r="18852" spans="1:1">
      <c r="A18852" s="330"/>
    </row>
    <row r="18853" spans="1:1">
      <c r="A18853" s="330"/>
    </row>
    <row r="18854" spans="1:1">
      <c r="A18854" s="330"/>
    </row>
    <row r="18855" spans="1:1">
      <c r="A18855" s="330"/>
    </row>
    <row r="18856" spans="1:1">
      <c r="A18856" s="330"/>
    </row>
    <row r="18857" spans="1:1">
      <c r="A18857" s="330"/>
    </row>
    <row r="18858" spans="1:1">
      <c r="A18858" s="330"/>
    </row>
    <row r="18859" spans="1:1">
      <c r="A18859" s="330"/>
    </row>
    <row r="18860" spans="1:1">
      <c r="A18860" s="330"/>
    </row>
    <row r="18861" spans="1:1">
      <c r="A18861" s="330"/>
    </row>
    <row r="18862" spans="1:1">
      <c r="A18862" s="330"/>
    </row>
    <row r="18863" spans="1:1">
      <c r="A18863" s="330"/>
    </row>
    <row r="18864" spans="1:1">
      <c r="A18864" s="330"/>
    </row>
    <row r="18865" spans="1:1">
      <c r="A18865" s="330"/>
    </row>
    <row r="18866" spans="1:1">
      <c r="A18866" s="330"/>
    </row>
    <row r="18867" spans="1:1">
      <c r="A18867" s="330"/>
    </row>
    <row r="18868" spans="1:1">
      <c r="A18868" s="330"/>
    </row>
    <row r="18869" spans="1:1">
      <c r="A18869" s="330"/>
    </row>
    <row r="18870" spans="1:1">
      <c r="A18870" s="330"/>
    </row>
    <row r="18871" spans="1:1">
      <c r="A18871" s="330"/>
    </row>
    <row r="18872" spans="1:1">
      <c r="A18872" s="330"/>
    </row>
    <row r="18873" spans="1:1">
      <c r="A18873" s="330"/>
    </row>
    <row r="18874" spans="1:1">
      <c r="A18874" s="330"/>
    </row>
    <row r="18875" spans="1:1">
      <c r="A18875" s="330"/>
    </row>
    <row r="18876" spans="1:1">
      <c r="A18876" s="330"/>
    </row>
    <row r="18877" spans="1:1">
      <c r="A18877" s="330"/>
    </row>
    <row r="18878" spans="1:1">
      <c r="A18878" s="330"/>
    </row>
    <row r="18879" spans="1:1">
      <c r="A18879" s="330"/>
    </row>
    <row r="18880" spans="1:1">
      <c r="A18880" s="330"/>
    </row>
    <row r="18881" spans="1:1">
      <c r="A18881" s="330"/>
    </row>
    <row r="18882" spans="1:1">
      <c r="A18882" s="330"/>
    </row>
    <row r="18883" spans="1:1">
      <c r="A18883" s="330"/>
    </row>
    <row r="18884" spans="1:1">
      <c r="A18884" s="330"/>
    </row>
    <row r="18885" spans="1:1">
      <c r="A18885" s="330"/>
    </row>
    <row r="18886" spans="1:1">
      <c r="A18886" s="330"/>
    </row>
    <row r="18887" spans="1:1">
      <c r="A18887" s="330"/>
    </row>
    <row r="18888" spans="1:1">
      <c r="A18888" s="330"/>
    </row>
    <row r="18889" spans="1:1">
      <c r="A18889" s="330"/>
    </row>
    <row r="18890" spans="1:1">
      <c r="A18890" s="330"/>
    </row>
    <row r="18891" spans="1:1">
      <c r="A18891" s="330"/>
    </row>
    <row r="18892" spans="1:1">
      <c r="A18892" s="330"/>
    </row>
    <row r="18893" spans="1:1">
      <c r="A18893" s="330"/>
    </row>
    <row r="18894" spans="1:1">
      <c r="A18894" s="330"/>
    </row>
    <row r="18895" spans="1:1">
      <c r="A18895" s="330"/>
    </row>
    <row r="18896" spans="1:1">
      <c r="A18896" s="330"/>
    </row>
    <row r="18897" spans="1:1">
      <c r="A18897" s="330"/>
    </row>
    <row r="18898" spans="1:1">
      <c r="A18898" s="330"/>
    </row>
    <row r="18899" spans="1:1">
      <c r="A18899" s="330"/>
    </row>
    <row r="18900" spans="1:1">
      <c r="A18900" s="330"/>
    </row>
    <row r="18901" spans="1:1">
      <c r="A18901" s="330"/>
    </row>
    <row r="18902" spans="1:1">
      <c r="A18902" s="330"/>
    </row>
    <row r="18903" spans="1:1">
      <c r="A18903" s="330"/>
    </row>
    <row r="18904" spans="1:1">
      <c r="A18904" s="330"/>
    </row>
    <row r="18905" spans="1:1">
      <c r="A18905" s="330"/>
    </row>
    <row r="18906" spans="1:1">
      <c r="A18906" s="330"/>
    </row>
    <row r="18907" spans="1:1">
      <c r="A18907" s="330"/>
    </row>
    <row r="18908" spans="1:1">
      <c r="A18908" s="330"/>
    </row>
    <row r="18909" spans="1:1">
      <c r="A18909" s="330"/>
    </row>
    <row r="18910" spans="1:1">
      <c r="A18910" s="330"/>
    </row>
    <row r="18911" spans="1:1">
      <c r="A18911" s="330"/>
    </row>
    <row r="18912" spans="1:1">
      <c r="A18912" s="330"/>
    </row>
    <row r="18913" spans="1:1">
      <c r="A18913" s="330"/>
    </row>
    <row r="18914" spans="1:1">
      <c r="A18914" s="330"/>
    </row>
    <row r="18915" spans="1:1">
      <c r="A18915" s="330"/>
    </row>
    <row r="18916" spans="1:1">
      <c r="A18916" s="330"/>
    </row>
    <row r="18917" spans="1:1">
      <c r="A18917" s="330"/>
    </row>
    <row r="18918" spans="1:1">
      <c r="A18918" s="330"/>
    </row>
    <row r="18919" spans="1:1">
      <c r="A18919" s="330"/>
    </row>
    <row r="18920" spans="1:1">
      <c r="A18920" s="330"/>
    </row>
    <row r="18921" spans="1:1">
      <c r="A18921" s="330"/>
    </row>
    <row r="18922" spans="1:1">
      <c r="A18922" s="330"/>
    </row>
    <row r="18923" spans="1:1">
      <c r="A18923" s="330"/>
    </row>
    <row r="18924" spans="1:1">
      <c r="A18924" s="330"/>
    </row>
    <row r="18925" spans="1:1">
      <c r="A18925" s="330"/>
    </row>
    <row r="18926" spans="1:1">
      <c r="A18926" s="330"/>
    </row>
    <row r="18927" spans="1:1">
      <c r="A18927" s="330"/>
    </row>
    <row r="18928" spans="1:1">
      <c r="A18928" s="330"/>
    </row>
    <row r="18929" spans="1:1">
      <c r="A18929" s="330"/>
    </row>
    <row r="18930" spans="1:1">
      <c r="A18930" s="330"/>
    </row>
    <row r="18931" spans="1:1">
      <c r="A18931" s="330"/>
    </row>
    <row r="18932" spans="1:1">
      <c r="A18932" s="330"/>
    </row>
    <row r="18933" spans="1:1">
      <c r="A18933" s="330"/>
    </row>
    <row r="18934" spans="1:1">
      <c r="A18934" s="330"/>
    </row>
    <row r="18935" spans="1:1">
      <c r="A18935" s="330"/>
    </row>
    <row r="18936" spans="1:1">
      <c r="A18936" s="330"/>
    </row>
    <row r="18937" spans="1:1">
      <c r="A18937" s="330"/>
    </row>
    <row r="18938" spans="1:1">
      <c r="A18938" s="330"/>
    </row>
    <row r="18939" spans="1:1">
      <c r="A18939" s="330"/>
    </row>
    <row r="18940" spans="1:1">
      <c r="A18940" s="330"/>
    </row>
    <row r="18941" spans="1:1">
      <c r="A18941" s="330"/>
    </row>
    <row r="18942" spans="1:1">
      <c r="A18942" s="330"/>
    </row>
    <row r="18943" spans="1:1">
      <c r="A18943" s="330"/>
    </row>
    <row r="18944" spans="1:1">
      <c r="A18944" s="330"/>
    </row>
    <row r="18945" spans="1:1">
      <c r="A18945" s="330"/>
    </row>
    <row r="18946" spans="1:1">
      <c r="A18946" s="330"/>
    </row>
    <row r="18947" spans="1:1">
      <c r="A18947" s="330"/>
    </row>
    <row r="18948" spans="1:1">
      <c r="A18948" s="330"/>
    </row>
    <row r="18949" spans="1:1">
      <c r="A18949" s="330"/>
    </row>
    <row r="18950" spans="1:1">
      <c r="A18950" s="330"/>
    </row>
    <row r="18951" spans="1:1">
      <c r="A18951" s="330"/>
    </row>
    <row r="18952" spans="1:1">
      <c r="A18952" s="330"/>
    </row>
    <row r="18953" spans="1:1">
      <c r="A18953" s="330"/>
    </row>
    <row r="18954" spans="1:1">
      <c r="A18954" s="330"/>
    </row>
    <row r="18955" spans="1:1">
      <c r="A18955" s="330"/>
    </row>
    <row r="18956" spans="1:1">
      <c r="A18956" s="330"/>
    </row>
    <row r="18957" spans="1:1">
      <c r="A18957" s="330"/>
    </row>
    <row r="18958" spans="1:1">
      <c r="A18958" s="330"/>
    </row>
    <row r="18959" spans="1:1">
      <c r="A18959" s="330"/>
    </row>
    <row r="18960" spans="1:1">
      <c r="A18960" s="330"/>
    </row>
    <row r="18961" spans="1:1">
      <c r="A18961" s="330"/>
    </row>
    <row r="18962" spans="1:1">
      <c r="A18962" s="330"/>
    </row>
    <row r="18963" spans="1:1">
      <c r="A18963" s="330"/>
    </row>
    <row r="18964" spans="1:1">
      <c r="A18964" s="330"/>
    </row>
    <row r="18965" spans="1:1">
      <c r="A18965" s="330"/>
    </row>
    <row r="18966" spans="1:1">
      <c r="A18966" s="330"/>
    </row>
    <row r="18967" spans="1:1">
      <c r="A18967" s="330"/>
    </row>
    <row r="18968" spans="1:1">
      <c r="A18968" s="330"/>
    </row>
    <row r="18969" spans="1:1">
      <c r="A18969" s="330"/>
    </row>
    <row r="18970" spans="1:1">
      <c r="A18970" s="330"/>
    </row>
    <row r="18971" spans="1:1">
      <c r="A18971" s="330"/>
    </row>
    <row r="18972" spans="1:1">
      <c r="A18972" s="330"/>
    </row>
    <row r="18973" spans="1:1">
      <c r="A18973" s="330"/>
    </row>
    <row r="18974" spans="1:1">
      <c r="A18974" s="330"/>
    </row>
    <row r="18975" spans="1:1">
      <c r="A18975" s="330"/>
    </row>
    <row r="18976" spans="1:1">
      <c r="A18976" s="330"/>
    </row>
    <row r="18977" spans="1:1">
      <c r="A18977" s="330"/>
    </row>
    <row r="18978" spans="1:1">
      <c r="A18978" s="330"/>
    </row>
    <row r="18979" spans="1:1">
      <c r="A18979" s="330"/>
    </row>
    <row r="18980" spans="1:1">
      <c r="A18980" s="330"/>
    </row>
    <row r="18981" spans="1:1">
      <c r="A18981" s="330"/>
    </row>
    <row r="18982" spans="1:1">
      <c r="A18982" s="330"/>
    </row>
    <row r="18983" spans="1:1">
      <c r="A18983" s="330"/>
    </row>
    <row r="18984" spans="1:1">
      <c r="A18984" s="330"/>
    </row>
    <row r="18985" spans="1:1">
      <c r="A18985" s="330"/>
    </row>
    <row r="18986" spans="1:1">
      <c r="A18986" s="330"/>
    </row>
    <row r="18987" spans="1:1">
      <c r="A18987" s="330"/>
    </row>
    <row r="18988" spans="1:1">
      <c r="A18988" s="330"/>
    </row>
    <row r="18989" spans="1:1">
      <c r="A18989" s="330"/>
    </row>
    <row r="18990" spans="1:1">
      <c r="A18990" s="330"/>
    </row>
    <row r="18991" spans="1:1">
      <c r="A18991" s="330"/>
    </row>
    <row r="18992" spans="1:1">
      <c r="A18992" s="330"/>
    </row>
    <row r="18993" spans="1:1">
      <c r="A18993" s="330"/>
    </row>
    <row r="18994" spans="1:1">
      <c r="A18994" s="330"/>
    </row>
    <row r="18995" spans="1:1">
      <c r="A18995" s="330"/>
    </row>
    <row r="18996" spans="1:1">
      <c r="A18996" s="330"/>
    </row>
    <row r="18997" spans="1:1">
      <c r="A18997" s="330"/>
    </row>
    <row r="18998" spans="1:1">
      <c r="A18998" s="330"/>
    </row>
    <row r="18999" spans="1:1">
      <c r="A18999" s="330"/>
    </row>
    <row r="19000" spans="1:1">
      <c r="A19000" s="330"/>
    </row>
    <row r="19001" spans="1:1">
      <c r="A19001" s="330"/>
    </row>
    <row r="19002" spans="1:1">
      <c r="A19002" s="330"/>
    </row>
    <row r="19003" spans="1:1">
      <c r="A19003" s="330"/>
    </row>
    <row r="19004" spans="1:1">
      <c r="A19004" s="330"/>
    </row>
    <row r="19005" spans="1:1">
      <c r="A19005" s="330"/>
    </row>
    <row r="19006" spans="1:1">
      <c r="A19006" s="330"/>
    </row>
    <row r="19007" spans="1:1">
      <c r="A19007" s="330"/>
    </row>
    <row r="19008" spans="1:1">
      <c r="A19008" s="330"/>
    </row>
    <row r="19009" spans="1:1">
      <c r="A19009" s="330"/>
    </row>
    <row r="19010" spans="1:1">
      <c r="A19010" s="330"/>
    </row>
    <row r="19011" spans="1:1">
      <c r="A19011" s="330"/>
    </row>
    <row r="19012" spans="1:1">
      <c r="A19012" s="330"/>
    </row>
    <row r="19013" spans="1:1">
      <c r="A19013" s="330"/>
    </row>
    <row r="19014" spans="1:1">
      <c r="A19014" s="330"/>
    </row>
    <row r="19015" spans="1:1">
      <c r="A19015" s="330"/>
    </row>
    <row r="19016" spans="1:1">
      <c r="A19016" s="330"/>
    </row>
    <row r="19017" spans="1:1">
      <c r="A19017" s="330"/>
    </row>
    <row r="19018" spans="1:1">
      <c r="A19018" s="330"/>
    </row>
    <row r="19019" spans="1:1">
      <c r="A19019" s="330"/>
    </row>
    <row r="19020" spans="1:1">
      <c r="A19020" s="330"/>
    </row>
    <row r="19021" spans="1:1">
      <c r="A19021" s="330"/>
    </row>
    <row r="19022" spans="1:1">
      <c r="A19022" s="330"/>
    </row>
    <row r="19023" spans="1:1">
      <c r="A19023" s="330"/>
    </row>
    <row r="19024" spans="1:1">
      <c r="A19024" s="330"/>
    </row>
    <row r="19025" spans="1:1">
      <c r="A19025" s="330"/>
    </row>
    <row r="19026" spans="1:1">
      <c r="A19026" s="330"/>
    </row>
    <row r="19027" spans="1:1">
      <c r="A19027" s="330"/>
    </row>
    <row r="19028" spans="1:1">
      <c r="A19028" s="330"/>
    </row>
    <row r="19029" spans="1:1">
      <c r="A19029" s="330"/>
    </row>
    <row r="19030" spans="1:1">
      <c r="A19030" s="330"/>
    </row>
    <row r="19031" spans="1:1">
      <c r="A19031" s="330"/>
    </row>
    <row r="19032" spans="1:1">
      <c r="A19032" s="330"/>
    </row>
    <row r="19033" spans="1:1">
      <c r="A19033" s="330"/>
    </row>
    <row r="19034" spans="1:1">
      <c r="A19034" s="330"/>
    </row>
    <row r="19035" spans="1:1">
      <c r="A19035" s="330"/>
    </row>
    <row r="19036" spans="1:1">
      <c r="A19036" s="330"/>
    </row>
    <row r="19037" spans="1:1">
      <c r="A19037" s="330"/>
    </row>
    <row r="19038" spans="1:1">
      <c r="A19038" s="330"/>
    </row>
    <row r="19039" spans="1:1">
      <c r="A19039" s="330"/>
    </row>
    <row r="19040" spans="1:1">
      <c r="A19040" s="330"/>
    </row>
    <row r="19041" spans="1:1">
      <c r="A19041" s="330"/>
    </row>
    <row r="19042" spans="1:1">
      <c r="A19042" s="330"/>
    </row>
    <row r="19043" spans="1:1">
      <c r="A19043" s="330"/>
    </row>
    <row r="19044" spans="1:1">
      <c r="A19044" s="330"/>
    </row>
    <row r="19045" spans="1:1">
      <c r="A19045" s="330"/>
    </row>
    <row r="19046" spans="1:1">
      <c r="A19046" s="330"/>
    </row>
    <row r="19047" spans="1:1">
      <c r="A19047" s="330"/>
    </row>
    <row r="19048" spans="1:1">
      <c r="A19048" s="330"/>
    </row>
    <row r="19049" spans="1:1">
      <c r="A19049" s="330"/>
    </row>
    <row r="19050" spans="1:1">
      <c r="A19050" s="330"/>
    </row>
    <row r="19051" spans="1:1">
      <c r="A19051" s="330"/>
    </row>
    <row r="19052" spans="1:1">
      <c r="A19052" s="330"/>
    </row>
    <row r="19053" spans="1:1">
      <c r="A19053" s="330"/>
    </row>
    <row r="19054" spans="1:1">
      <c r="A19054" s="330"/>
    </row>
    <row r="19055" spans="1:1">
      <c r="A19055" s="330"/>
    </row>
    <row r="19056" spans="1:1">
      <c r="A19056" s="330"/>
    </row>
    <row r="19057" spans="1:1">
      <c r="A19057" s="330"/>
    </row>
    <row r="19058" spans="1:1">
      <c r="A19058" s="330"/>
    </row>
    <row r="19059" spans="1:1">
      <c r="A19059" s="330"/>
    </row>
    <row r="19060" spans="1:1">
      <c r="A19060" s="330"/>
    </row>
    <row r="19061" spans="1:1">
      <c r="A19061" s="330"/>
    </row>
    <row r="19062" spans="1:1">
      <c r="A19062" s="330"/>
    </row>
    <row r="19063" spans="1:1">
      <c r="A19063" s="330"/>
    </row>
    <row r="19064" spans="1:1">
      <c r="A19064" s="330"/>
    </row>
    <row r="19065" spans="1:1">
      <c r="A19065" s="330"/>
    </row>
    <row r="19066" spans="1:1">
      <c r="A19066" s="330"/>
    </row>
    <row r="19067" spans="1:1">
      <c r="A19067" s="330"/>
    </row>
    <row r="19068" spans="1:1">
      <c r="A19068" s="330"/>
    </row>
    <row r="19069" spans="1:1">
      <c r="A19069" s="330"/>
    </row>
    <row r="19070" spans="1:1">
      <c r="A19070" s="330"/>
    </row>
    <row r="19071" spans="1:1">
      <c r="A19071" s="330"/>
    </row>
    <row r="19072" spans="1:1">
      <c r="A19072" s="330"/>
    </row>
    <row r="19073" spans="1:1">
      <c r="A19073" s="330"/>
    </row>
    <row r="19074" spans="1:1">
      <c r="A19074" s="330"/>
    </row>
    <row r="19075" spans="1:1">
      <c r="A19075" s="330"/>
    </row>
    <row r="19076" spans="1:1">
      <c r="A19076" s="330"/>
    </row>
    <row r="19077" spans="1:1">
      <c r="A19077" s="330"/>
    </row>
    <row r="19078" spans="1:1">
      <c r="A19078" s="330"/>
    </row>
    <row r="19079" spans="1:1">
      <c r="A19079" s="330"/>
    </row>
    <row r="19080" spans="1:1">
      <c r="A19080" s="330"/>
    </row>
    <row r="19081" spans="1:1">
      <c r="A19081" s="330"/>
    </row>
    <row r="19082" spans="1:1">
      <c r="A19082" s="330"/>
    </row>
    <row r="19083" spans="1:1">
      <c r="A19083" s="330"/>
    </row>
    <row r="19084" spans="1:1">
      <c r="A19084" s="330"/>
    </row>
    <row r="19085" spans="1:1">
      <c r="A19085" s="330"/>
    </row>
    <row r="19086" spans="1:1">
      <c r="A19086" s="330"/>
    </row>
    <row r="19087" spans="1:1">
      <c r="A19087" s="330"/>
    </row>
    <row r="19088" spans="1:1">
      <c r="A19088" s="330"/>
    </row>
    <row r="19089" spans="1:1">
      <c r="A19089" s="330"/>
    </row>
    <row r="19090" spans="1:1">
      <c r="A19090" s="330"/>
    </row>
    <row r="19091" spans="1:1">
      <c r="A19091" s="330"/>
    </row>
    <row r="19092" spans="1:1">
      <c r="A19092" s="330"/>
    </row>
    <row r="19093" spans="1:1">
      <c r="A19093" s="330"/>
    </row>
    <row r="19094" spans="1:1">
      <c r="A19094" s="330"/>
    </row>
    <row r="19095" spans="1:1">
      <c r="A19095" s="330"/>
    </row>
    <row r="19096" spans="1:1">
      <c r="A19096" s="330"/>
    </row>
    <row r="19097" spans="1:1">
      <c r="A19097" s="330"/>
    </row>
    <row r="19098" spans="1:1">
      <c r="A19098" s="330"/>
    </row>
    <row r="19099" spans="1:1">
      <c r="A19099" s="330"/>
    </row>
    <row r="19100" spans="1:1">
      <c r="A19100" s="330"/>
    </row>
    <row r="19101" spans="1:1">
      <c r="A19101" s="330"/>
    </row>
    <row r="19102" spans="1:1">
      <c r="A19102" s="330"/>
    </row>
    <row r="19103" spans="1:1">
      <c r="A19103" s="330"/>
    </row>
    <row r="19104" spans="1:1">
      <c r="A19104" s="330"/>
    </row>
    <row r="19105" spans="1:1">
      <c r="A19105" s="330"/>
    </row>
    <row r="19106" spans="1:1">
      <c r="A19106" s="330"/>
    </row>
    <row r="19107" spans="1:1">
      <c r="A19107" s="330"/>
    </row>
    <row r="19108" spans="1:1">
      <c r="A19108" s="330"/>
    </row>
    <row r="19109" spans="1:1">
      <c r="A19109" s="330"/>
    </row>
    <row r="19110" spans="1:1">
      <c r="A19110" s="330"/>
    </row>
    <row r="19111" spans="1:1">
      <c r="A19111" s="330"/>
    </row>
    <row r="19112" spans="1:1">
      <c r="A19112" s="330"/>
    </row>
    <row r="19113" spans="1:1">
      <c r="A19113" s="330"/>
    </row>
    <row r="19114" spans="1:1">
      <c r="A19114" s="330"/>
    </row>
    <row r="19115" spans="1:1">
      <c r="A19115" s="330"/>
    </row>
    <row r="19116" spans="1:1">
      <c r="A19116" s="330"/>
    </row>
    <row r="19117" spans="1:1">
      <c r="A19117" s="330"/>
    </row>
    <row r="19118" spans="1:1">
      <c r="A19118" s="330"/>
    </row>
    <row r="19119" spans="1:1">
      <c r="A19119" s="330"/>
    </row>
    <row r="19120" spans="1:1">
      <c r="A19120" s="330"/>
    </row>
    <row r="19121" spans="1:1">
      <c r="A19121" s="330"/>
    </row>
    <row r="19122" spans="1:1">
      <c r="A19122" s="330"/>
    </row>
    <row r="19123" spans="1:1">
      <c r="A19123" s="330"/>
    </row>
    <row r="19124" spans="1:1">
      <c r="A19124" s="330"/>
    </row>
    <row r="19125" spans="1:1">
      <c r="A19125" s="330"/>
    </row>
    <row r="19126" spans="1:1">
      <c r="A19126" s="330"/>
    </row>
    <row r="19127" spans="1:1">
      <c r="A19127" s="330"/>
    </row>
    <row r="19128" spans="1:1">
      <c r="A19128" s="330"/>
    </row>
    <row r="19129" spans="1:1">
      <c r="A19129" s="330"/>
    </row>
    <row r="19130" spans="1:1">
      <c r="A19130" s="330"/>
    </row>
    <row r="19131" spans="1:1">
      <c r="A19131" s="330"/>
    </row>
    <row r="19132" spans="1:1">
      <c r="A19132" s="330"/>
    </row>
    <row r="19133" spans="1:1">
      <c r="A19133" s="330"/>
    </row>
    <row r="19134" spans="1:1">
      <c r="A19134" s="330"/>
    </row>
    <row r="19135" spans="1:1">
      <c r="A19135" s="330"/>
    </row>
    <row r="19136" spans="1:1">
      <c r="A19136" s="330"/>
    </row>
    <row r="19137" spans="1:1">
      <c r="A19137" s="330"/>
    </row>
    <row r="19138" spans="1:1">
      <c r="A19138" s="330"/>
    </row>
    <row r="19139" spans="1:1">
      <c r="A19139" s="330"/>
    </row>
    <row r="19140" spans="1:1">
      <c r="A19140" s="330"/>
    </row>
    <row r="19141" spans="1:1">
      <c r="A19141" s="330"/>
    </row>
    <row r="19142" spans="1:1">
      <c r="A19142" s="330"/>
    </row>
    <row r="19143" spans="1:1">
      <c r="A19143" s="330"/>
    </row>
    <row r="19144" spans="1:1">
      <c r="A19144" s="330"/>
    </row>
    <row r="19145" spans="1:1">
      <c r="A19145" s="330"/>
    </row>
    <row r="19146" spans="1:1">
      <c r="A19146" s="330"/>
    </row>
    <row r="19147" spans="1:1">
      <c r="A19147" s="330"/>
    </row>
    <row r="19148" spans="1:1">
      <c r="A19148" s="330"/>
    </row>
    <row r="19149" spans="1:1">
      <c r="A19149" s="330"/>
    </row>
    <row r="19150" spans="1:1">
      <c r="A19150" s="330"/>
    </row>
    <row r="19151" spans="1:1">
      <c r="A19151" s="330"/>
    </row>
    <row r="19152" spans="1:1">
      <c r="A19152" s="330"/>
    </row>
    <row r="19153" spans="1:1">
      <c r="A19153" s="330"/>
    </row>
    <row r="19154" spans="1:1">
      <c r="A19154" s="330"/>
    </row>
    <row r="19155" spans="1:1">
      <c r="A19155" s="330"/>
    </row>
    <row r="19156" spans="1:1">
      <c r="A19156" s="330"/>
    </row>
    <row r="19157" spans="1:1">
      <c r="A19157" s="330"/>
    </row>
    <row r="19158" spans="1:1">
      <c r="A19158" s="330"/>
    </row>
    <row r="19159" spans="1:1">
      <c r="A19159" s="330"/>
    </row>
    <row r="19160" spans="1:1">
      <c r="A19160" s="330"/>
    </row>
    <row r="19161" spans="1:1">
      <c r="A19161" s="330"/>
    </row>
    <row r="19162" spans="1:1">
      <c r="A19162" s="330"/>
    </row>
    <row r="19163" spans="1:1">
      <c r="A19163" s="330"/>
    </row>
    <row r="19164" spans="1:1">
      <c r="A19164" s="330"/>
    </row>
    <row r="19165" spans="1:1">
      <c r="A19165" s="330"/>
    </row>
    <row r="19166" spans="1:1">
      <c r="A19166" s="330"/>
    </row>
    <row r="19167" spans="1:1">
      <c r="A19167" s="330"/>
    </row>
    <row r="19168" spans="1:1">
      <c r="A19168" s="330"/>
    </row>
    <row r="19169" spans="1:1">
      <c r="A19169" s="330"/>
    </row>
    <row r="19170" spans="1:1">
      <c r="A19170" s="330"/>
    </row>
    <row r="19171" spans="1:1">
      <c r="A19171" s="330"/>
    </row>
    <row r="19172" spans="1:1">
      <c r="A19172" s="330"/>
    </row>
    <row r="19173" spans="1:1">
      <c r="A19173" s="330"/>
    </row>
    <row r="19174" spans="1:1">
      <c r="A19174" s="330"/>
    </row>
    <row r="19175" spans="1:1">
      <c r="A19175" s="330"/>
    </row>
    <row r="19176" spans="1:1">
      <c r="A19176" s="330"/>
    </row>
    <row r="19177" spans="1:1">
      <c r="A19177" s="330"/>
    </row>
    <row r="19178" spans="1:1">
      <c r="A19178" s="330"/>
    </row>
    <row r="19179" spans="1:1">
      <c r="A19179" s="330"/>
    </row>
    <row r="19180" spans="1:1">
      <c r="A19180" s="330"/>
    </row>
    <row r="19181" spans="1:1">
      <c r="A19181" s="330"/>
    </row>
    <row r="19182" spans="1:1">
      <c r="A19182" s="330"/>
    </row>
    <row r="19183" spans="1:1">
      <c r="A19183" s="330"/>
    </row>
    <row r="19184" spans="1:1">
      <c r="A19184" s="330"/>
    </row>
    <row r="19185" spans="1:1">
      <c r="A19185" s="330"/>
    </row>
    <row r="19186" spans="1:1">
      <c r="A19186" s="330"/>
    </row>
    <row r="19187" spans="1:1">
      <c r="A19187" s="330"/>
    </row>
    <row r="19188" spans="1:1">
      <c r="A19188" s="330"/>
    </row>
    <row r="19189" spans="1:1">
      <c r="A19189" s="330"/>
    </row>
    <row r="19190" spans="1:1">
      <c r="A19190" s="330"/>
    </row>
    <row r="19191" spans="1:1">
      <c r="A19191" s="330"/>
    </row>
    <row r="19192" spans="1:1">
      <c r="A19192" s="330"/>
    </row>
    <row r="19193" spans="1:1">
      <c r="A19193" s="330"/>
    </row>
    <row r="19194" spans="1:1">
      <c r="A19194" s="330"/>
    </row>
    <row r="19195" spans="1:1">
      <c r="A19195" s="330"/>
    </row>
    <row r="19196" spans="1:1">
      <c r="A19196" s="330"/>
    </row>
    <row r="19197" spans="1:1">
      <c r="A19197" s="330"/>
    </row>
    <row r="19198" spans="1:1">
      <c r="A19198" s="330"/>
    </row>
    <row r="19199" spans="1:1">
      <c r="A19199" s="330"/>
    </row>
    <row r="19200" spans="1:1">
      <c r="A19200" s="330"/>
    </row>
    <row r="19201" spans="1:1">
      <c r="A19201" s="330"/>
    </row>
    <row r="19202" spans="1:1">
      <c r="A19202" s="330"/>
    </row>
    <row r="19203" spans="1:1">
      <c r="A19203" s="330"/>
    </row>
    <row r="19204" spans="1:1">
      <c r="A19204" s="330"/>
    </row>
    <row r="19205" spans="1:1">
      <c r="A19205" s="330"/>
    </row>
    <row r="19206" spans="1:1">
      <c r="A19206" s="330"/>
    </row>
    <row r="19207" spans="1:1">
      <c r="A19207" s="330"/>
    </row>
    <row r="19208" spans="1:1">
      <c r="A19208" s="330"/>
    </row>
    <row r="19209" spans="1:1">
      <c r="A19209" s="330"/>
    </row>
    <row r="19210" spans="1:1">
      <c r="A19210" s="330"/>
    </row>
    <row r="19211" spans="1:1">
      <c r="A19211" s="330"/>
    </row>
    <row r="19212" spans="1:1">
      <c r="A19212" s="330"/>
    </row>
    <row r="19213" spans="1:1">
      <c r="A19213" s="330"/>
    </row>
    <row r="19214" spans="1:1">
      <c r="A19214" s="330"/>
    </row>
    <row r="19215" spans="1:1">
      <c r="A19215" s="330"/>
    </row>
    <row r="19216" spans="1:1">
      <c r="A19216" s="330"/>
    </row>
    <row r="19217" spans="1:1">
      <c r="A19217" s="330"/>
    </row>
    <row r="19218" spans="1:1">
      <c r="A19218" s="330"/>
    </row>
    <row r="19219" spans="1:1">
      <c r="A19219" s="330"/>
    </row>
    <row r="19220" spans="1:1">
      <c r="A19220" s="330"/>
    </row>
    <row r="19221" spans="1:1">
      <c r="A19221" s="330"/>
    </row>
    <row r="19222" spans="1:1">
      <c r="A19222" s="330"/>
    </row>
    <row r="19223" spans="1:1">
      <c r="A19223" s="330"/>
    </row>
    <row r="19224" spans="1:1">
      <c r="A19224" s="330"/>
    </row>
    <row r="19225" spans="1:1">
      <c r="A19225" s="330"/>
    </row>
    <row r="19226" spans="1:1">
      <c r="A19226" s="330"/>
    </row>
    <row r="19227" spans="1:1">
      <c r="A19227" s="330"/>
    </row>
    <row r="19228" spans="1:1">
      <c r="A19228" s="330"/>
    </row>
    <row r="19229" spans="1:1">
      <c r="A19229" s="330"/>
    </row>
    <row r="19230" spans="1:1">
      <c r="A19230" s="330"/>
    </row>
    <row r="19231" spans="1:1">
      <c r="A19231" s="330"/>
    </row>
    <row r="19232" spans="1:1">
      <c r="A19232" s="330"/>
    </row>
    <row r="19233" spans="1:1">
      <c r="A19233" s="330"/>
    </row>
    <row r="19234" spans="1:1">
      <c r="A19234" s="330"/>
    </row>
    <row r="19235" spans="1:1">
      <c r="A19235" s="330"/>
    </row>
    <row r="19236" spans="1:1">
      <c r="A19236" s="330"/>
    </row>
    <row r="19237" spans="1:1">
      <c r="A19237" s="330"/>
    </row>
    <row r="19238" spans="1:1">
      <c r="A19238" s="330"/>
    </row>
    <row r="19239" spans="1:1">
      <c r="A19239" s="330"/>
    </row>
    <row r="19240" spans="1:1">
      <c r="A19240" s="330"/>
    </row>
    <row r="19241" spans="1:1">
      <c r="A19241" s="330"/>
    </row>
    <row r="19242" spans="1:1">
      <c r="A19242" s="330"/>
    </row>
    <row r="19243" spans="1:1">
      <c r="A19243" s="330"/>
    </row>
    <row r="19244" spans="1:1">
      <c r="A19244" s="330"/>
    </row>
    <row r="19245" spans="1:1">
      <c r="A19245" s="330"/>
    </row>
    <row r="19246" spans="1:1">
      <c r="A19246" s="330"/>
    </row>
    <row r="19247" spans="1:1">
      <c r="A19247" s="330"/>
    </row>
    <row r="19248" spans="1:1">
      <c r="A19248" s="330"/>
    </row>
    <row r="19249" spans="1:1">
      <c r="A19249" s="330"/>
    </row>
    <row r="19250" spans="1:1">
      <c r="A19250" s="330"/>
    </row>
    <row r="19251" spans="1:1">
      <c r="A19251" s="330"/>
    </row>
    <row r="19252" spans="1:1">
      <c r="A19252" s="330"/>
    </row>
    <row r="19253" spans="1:1">
      <c r="A19253" s="330"/>
    </row>
    <row r="19254" spans="1:1">
      <c r="A19254" s="330"/>
    </row>
    <row r="19255" spans="1:1">
      <c r="A19255" s="330"/>
    </row>
    <row r="19256" spans="1:1">
      <c r="A19256" s="330"/>
    </row>
    <row r="19257" spans="1:1">
      <c r="A19257" s="330"/>
    </row>
    <row r="19258" spans="1:1">
      <c r="A19258" s="330"/>
    </row>
    <row r="19259" spans="1:1">
      <c r="A19259" s="330"/>
    </row>
    <row r="19260" spans="1:1">
      <c r="A19260" s="330"/>
    </row>
    <row r="19261" spans="1:1">
      <c r="A19261" s="330"/>
    </row>
    <row r="19262" spans="1:1">
      <c r="A19262" s="330"/>
    </row>
    <row r="19263" spans="1:1">
      <c r="A19263" s="330"/>
    </row>
    <row r="19264" spans="1:1">
      <c r="A19264" s="330"/>
    </row>
    <row r="19265" spans="1:1">
      <c r="A19265" s="330"/>
    </row>
    <row r="19266" spans="1:1">
      <c r="A19266" s="330"/>
    </row>
    <row r="19267" spans="1:1">
      <c r="A19267" s="330"/>
    </row>
    <row r="19268" spans="1:1">
      <c r="A19268" s="330"/>
    </row>
    <row r="19269" spans="1:1">
      <c r="A19269" s="330"/>
    </row>
    <row r="19270" spans="1:1">
      <c r="A19270" s="330"/>
    </row>
    <row r="19271" spans="1:1">
      <c r="A19271" s="330"/>
    </row>
    <row r="19272" spans="1:1">
      <c r="A19272" s="330"/>
    </row>
    <row r="19273" spans="1:1">
      <c r="A19273" s="330"/>
    </row>
    <row r="19274" spans="1:1">
      <c r="A19274" s="330"/>
    </row>
    <row r="19275" spans="1:1">
      <c r="A19275" s="330"/>
    </row>
    <row r="19276" spans="1:1">
      <c r="A19276" s="330"/>
    </row>
    <row r="19277" spans="1:1">
      <c r="A19277" s="330"/>
    </row>
    <row r="19278" spans="1:1">
      <c r="A19278" s="330"/>
    </row>
    <row r="19279" spans="1:1">
      <c r="A19279" s="330"/>
    </row>
    <row r="19280" spans="1:1">
      <c r="A19280" s="330"/>
    </row>
    <row r="19281" spans="1:1">
      <c r="A19281" s="330"/>
    </row>
    <row r="19282" spans="1:1">
      <c r="A19282" s="330"/>
    </row>
    <row r="19283" spans="1:1">
      <c r="A19283" s="330"/>
    </row>
    <row r="19284" spans="1:1">
      <c r="A19284" s="330"/>
    </row>
    <row r="19285" spans="1:1">
      <c r="A19285" s="330"/>
    </row>
    <row r="19286" spans="1:1">
      <c r="A19286" s="330"/>
    </row>
    <row r="19287" spans="1:1">
      <c r="A19287" s="330"/>
    </row>
    <row r="19288" spans="1:1">
      <c r="A19288" s="330"/>
    </row>
    <row r="19289" spans="1:1">
      <c r="A19289" s="330"/>
    </row>
    <row r="19290" spans="1:1">
      <c r="A19290" s="330"/>
    </row>
    <row r="19291" spans="1:1">
      <c r="A19291" s="330"/>
    </row>
    <row r="19292" spans="1:1">
      <c r="A19292" s="330"/>
    </row>
    <row r="19293" spans="1:1">
      <c r="A19293" s="330"/>
    </row>
    <row r="19294" spans="1:1">
      <c r="A19294" s="330"/>
    </row>
    <row r="19295" spans="1:1">
      <c r="A19295" s="330"/>
    </row>
    <row r="19296" spans="1:1">
      <c r="A19296" s="330"/>
    </row>
    <row r="19297" spans="1:1">
      <c r="A19297" s="330"/>
    </row>
    <row r="19298" spans="1:1">
      <c r="A19298" s="330"/>
    </row>
    <row r="19299" spans="1:1">
      <c r="A19299" s="330"/>
    </row>
    <row r="19300" spans="1:1">
      <c r="A19300" s="330"/>
    </row>
    <row r="19301" spans="1:1">
      <c r="A19301" s="330"/>
    </row>
    <row r="19302" spans="1:1">
      <c r="A19302" s="330"/>
    </row>
    <row r="19303" spans="1:1">
      <c r="A19303" s="330"/>
    </row>
    <row r="19304" spans="1:1">
      <c r="A19304" s="330"/>
    </row>
    <row r="19305" spans="1:1">
      <c r="A19305" s="330"/>
    </row>
    <row r="19306" spans="1:1">
      <c r="A19306" s="330"/>
    </row>
    <row r="19307" spans="1:1">
      <c r="A19307" s="330"/>
    </row>
    <row r="19308" spans="1:1">
      <c r="A19308" s="330"/>
    </row>
    <row r="19309" spans="1:1">
      <c r="A19309" s="330"/>
    </row>
    <row r="19310" spans="1:1">
      <c r="A19310" s="330"/>
    </row>
    <row r="19311" spans="1:1">
      <c r="A19311" s="330"/>
    </row>
    <row r="19312" spans="1:1">
      <c r="A19312" s="330"/>
    </row>
    <row r="19313" spans="1:1">
      <c r="A19313" s="330"/>
    </row>
    <row r="19314" spans="1:1">
      <c r="A19314" s="330"/>
    </row>
    <row r="19315" spans="1:1">
      <c r="A19315" s="330"/>
    </row>
    <row r="19316" spans="1:1">
      <c r="A19316" s="330"/>
    </row>
    <row r="19317" spans="1:1">
      <c r="A19317" s="330"/>
    </row>
    <row r="19318" spans="1:1">
      <c r="A19318" s="330"/>
    </row>
    <row r="19319" spans="1:1">
      <c r="A19319" s="330"/>
    </row>
    <row r="19320" spans="1:1">
      <c r="A19320" s="330"/>
    </row>
    <row r="19321" spans="1:1">
      <c r="A19321" s="330"/>
    </row>
    <row r="19322" spans="1:1">
      <c r="A19322" s="330"/>
    </row>
    <row r="19323" spans="1:1">
      <c r="A19323" s="330"/>
    </row>
    <row r="19324" spans="1:1">
      <c r="A19324" s="330"/>
    </row>
    <row r="19325" spans="1:1">
      <c r="A19325" s="330"/>
    </row>
    <row r="19326" spans="1:1">
      <c r="A19326" s="330"/>
    </row>
    <row r="19327" spans="1:1">
      <c r="A19327" s="330"/>
    </row>
    <row r="19328" spans="1:1">
      <c r="A19328" s="330"/>
    </row>
    <row r="19329" spans="1:1">
      <c r="A19329" s="330"/>
    </row>
    <row r="19330" spans="1:1">
      <c r="A19330" s="330"/>
    </row>
    <row r="19331" spans="1:1">
      <c r="A19331" s="330"/>
    </row>
    <row r="19332" spans="1:1">
      <c r="A19332" s="330"/>
    </row>
    <row r="19333" spans="1:1">
      <c r="A19333" s="330"/>
    </row>
    <row r="19334" spans="1:1">
      <c r="A19334" s="330"/>
    </row>
    <row r="19335" spans="1:1">
      <c r="A19335" s="330"/>
    </row>
    <row r="19336" spans="1:1">
      <c r="A19336" s="330"/>
    </row>
    <row r="19337" spans="1:1">
      <c r="A19337" s="330"/>
    </row>
    <row r="19338" spans="1:1">
      <c r="A19338" s="330"/>
    </row>
    <row r="19339" spans="1:1">
      <c r="A19339" s="330"/>
    </row>
    <row r="19340" spans="1:1">
      <c r="A19340" s="330"/>
    </row>
    <row r="19341" spans="1:1">
      <c r="A19341" s="330"/>
    </row>
    <row r="19342" spans="1:1">
      <c r="A19342" s="330"/>
    </row>
    <row r="19343" spans="1:1">
      <c r="A19343" s="330"/>
    </row>
    <row r="19344" spans="1:1">
      <c r="A19344" s="330"/>
    </row>
    <row r="19345" spans="1:1">
      <c r="A19345" s="330"/>
    </row>
    <row r="19346" spans="1:1">
      <c r="A19346" s="330"/>
    </row>
    <row r="19347" spans="1:1">
      <c r="A19347" s="330"/>
    </row>
    <row r="19348" spans="1:1">
      <c r="A19348" s="330"/>
    </row>
    <row r="19349" spans="1:1">
      <c r="A19349" s="330"/>
    </row>
    <row r="19350" spans="1:1">
      <c r="A19350" s="330"/>
    </row>
    <row r="19351" spans="1:1">
      <c r="A19351" s="330"/>
    </row>
    <row r="19352" spans="1:1">
      <c r="A19352" s="330"/>
    </row>
    <row r="19353" spans="1:1">
      <c r="A19353" s="330"/>
    </row>
    <row r="19354" spans="1:1">
      <c r="A19354" s="330"/>
    </row>
    <row r="19355" spans="1:1">
      <c r="A19355" s="330"/>
    </row>
    <row r="19356" spans="1:1">
      <c r="A19356" s="330"/>
    </row>
    <row r="19357" spans="1:1">
      <c r="A19357" s="330"/>
    </row>
    <row r="19358" spans="1:1">
      <c r="A19358" s="330"/>
    </row>
    <row r="19359" spans="1:1">
      <c r="A19359" s="330"/>
    </row>
    <row r="19360" spans="1:1">
      <c r="A19360" s="330"/>
    </row>
    <row r="19361" spans="1:1">
      <c r="A19361" s="330"/>
    </row>
    <row r="19362" spans="1:1">
      <c r="A19362" s="330"/>
    </row>
    <row r="19363" spans="1:1">
      <c r="A19363" s="330"/>
    </row>
    <row r="19364" spans="1:1">
      <c r="A19364" s="330"/>
    </row>
    <row r="19365" spans="1:1">
      <c r="A19365" s="330"/>
    </row>
    <row r="19366" spans="1:1">
      <c r="A19366" s="330"/>
    </row>
    <row r="19367" spans="1:1">
      <c r="A19367" s="330"/>
    </row>
    <row r="19368" spans="1:1">
      <c r="A19368" s="330"/>
    </row>
    <row r="19369" spans="1:1">
      <c r="A19369" s="330"/>
    </row>
    <row r="19370" spans="1:1">
      <c r="A19370" s="330"/>
    </row>
    <row r="19371" spans="1:1">
      <c r="A19371" s="330"/>
    </row>
    <row r="19372" spans="1:1">
      <c r="A19372" s="330"/>
    </row>
    <row r="19373" spans="1:1">
      <c r="A19373" s="330"/>
    </row>
    <row r="19374" spans="1:1">
      <c r="A19374" s="330"/>
    </row>
    <row r="19375" spans="1:1">
      <c r="A19375" s="330"/>
    </row>
    <row r="19376" spans="1:1">
      <c r="A19376" s="330"/>
    </row>
    <row r="19377" spans="1:1">
      <c r="A19377" s="330"/>
    </row>
    <row r="19378" spans="1:1">
      <c r="A19378" s="330"/>
    </row>
    <row r="19379" spans="1:1">
      <c r="A19379" s="330"/>
    </row>
    <row r="19380" spans="1:1">
      <c r="A19380" s="330"/>
    </row>
    <row r="19381" spans="1:1">
      <c r="A19381" s="330"/>
    </row>
    <row r="19382" spans="1:1">
      <c r="A19382" s="330"/>
    </row>
    <row r="19383" spans="1:1">
      <c r="A19383" s="330"/>
    </row>
    <row r="19384" spans="1:1">
      <c r="A19384" s="330"/>
    </row>
    <row r="19385" spans="1:1">
      <c r="A19385" s="330"/>
    </row>
    <row r="19386" spans="1:1">
      <c r="A19386" s="330"/>
    </row>
    <row r="19387" spans="1:1">
      <c r="A19387" s="330"/>
    </row>
    <row r="19388" spans="1:1">
      <c r="A19388" s="330"/>
    </row>
    <row r="19389" spans="1:1">
      <c r="A19389" s="330"/>
    </row>
    <row r="19390" spans="1:1">
      <c r="A19390" s="330"/>
    </row>
    <row r="19391" spans="1:1">
      <c r="A19391" s="330"/>
    </row>
    <row r="19392" spans="1:1">
      <c r="A19392" s="330"/>
    </row>
    <row r="19393" spans="1:1">
      <c r="A19393" s="330"/>
    </row>
    <row r="19394" spans="1:1">
      <c r="A19394" s="330"/>
    </row>
    <row r="19395" spans="1:1">
      <c r="A19395" s="330"/>
    </row>
    <row r="19396" spans="1:1">
      <c r="A19396" s="330"/>
    </row>
    <row r="19397" spans="1:1">
      <c r="A19397" s="330"/>
    </row>
    <row r="19398" spans="1:1">
      <c r="A19398" s="330"/>
    </row>
    <row r="19399" spans="1:1">
      <c r="A19399" s="330"/>
    </row>
    <row r="19400" spans="1:1">
      <c r="A19400" s="330"/>
    </row>
    <row r="19401" spans="1:1">
      <c r="A19401" s="330"/>
    </row>
    <row r="19402" spans="1:1">
      <c r="A19402" s="330"/>
    </row>
    <row r="19403" spans="1:1">
      <c r="A19403" s="330"/>
    </row>
    <row r="19404" spans="1:1">
      <c r="A19404" s="330"/>
    </row>
    <row r="19405" spans="1:1">
      <c r="A19405" s="330"/>
    </row>
    <row r="19406" spans="1:1">
      <c r="A19406" s="330"/>
    </row>
    <row r="19407" spans="1:1">
      <c r="A19407" s="330"/>
    </row>
    <row r="19408" spans="1:1">
      <c r="A19408" s="330"/>
    </row>
    <row r="19409" spans="1:1">
      <c r="A19409" s="330"/>
    </row>
    <row r="19410" spans="1:1">
      <c r="A19410" s="330"/>
    </row>
    <row r="19411" spans="1:1">
      <c r="A19411" s="330"/>
    </row>
    <row r="19412" spans="1:1">
      <c r="A19412" s="330"/>
    </row>
    <row r="19413" spans="1:1">
      <c r="A19413" s="330"/>
    </row>
    <row r="19414" spans="1:1">
      <c r="A19414" s="330"/>
    </row>
    <row r="19415" spans="1:1">
      <c r="A19415" s="330"/>
    </row>
    <row r="19416" spans="1:1">
      <c r="A19416" s="330"/>
    </row>
    <row r="19417" spans="1:1">
      <c r="A19417" s="330"/>
    </row>
    <row r="19418" spans="1:1">
      <c r="A19418" s="330"/>
    </row>
    <row r="19419" spans="1:1">
      <c r="A19419" s="330"/>
    </row>
    <row r="19420" spans="1:1">
      <c r="A19420" s="330"/>
    </row>
    <row r="19421" spans="1:1">
      <c r="A19421" s="330"/>
    </row>
    <row r="19422" spans="1:1">
      <c r="A19422" s="330"/>
    </row>
    <row r="19423" spans="1:1">
      <c r="A19423" s="330"/>
    </row>
    <row r="19424" spans="1:1">
      <c r="A19424" s="330"/>
    </row>
    <row r="19425" spans="1:1">
      <c r="A19425" s="330"/>
    </row>
    <row r="19426" spans="1:1">
      <c r="A19426" s="330"/>
    </row>
    <row r="19427" spans="1:1">
      <c r="A19427" s="330"/>
    </row>
    <row r="19428" spans="1:1">
      <c r="A19428" s="330"/>
    </row>
    <row r="19429" spans="1:1">
      <c r="A19429" s="330"/>
    </row>
    <row r="19430" spans="1:1">
      <c r="A19430" s="330"/>
    </row>
    <row r="19431" spans="1:1">
      <c r="A19431" s="330"/>
    </row>
    <row r="19432" spans="1:1">
      <c r="A19432" s="330"/>
    </row>
    <row r="19433" spans="1:1">
      <c r="A19433" s="330"/>
    </row>
    <row r="19434" spans="1:1">
      <c r="A19434" s="330"/>
    </row>
    <row r="19435" spans="1:1">
      <c r="A19435" s="330"/>
    </row>
    <row r="19436" spans="1:1">
      <c r="A19436" s="330"/>
    </row>
    <row r="19437" spans="1:1">
      <c r="A19437" s="330"/>
    </row>
    <row r="19438" spans="1:1">
      <c r="A19438" s="330"/>
    </row>
    <row r="19439" spans="1:1">
      <c r="A19439" s="330"/>
    </row>
    <row r="19440" spans="1:1">
      <c r="A19440" s="330"/>
    </row>
    <row r="19441" spans="1:1">
      <c r="A19441" s="330"/>
    </row>
    <row r="19442" spans="1:1">
      <c r="A19442" s="330"/>
    </row>
    <row r="19443" spans="1:1">
      <c r="A19443" s="330"/>
    </row>
    <row r="19444" spans="1:1">
      <c r="A19444" s="330"/>
    </row>
    <row r="19445" spans="1:1">
      <c r="A19445" s="330"/>
    </row>
    <row r="19446" spans="1:1">
      <c r="A19446" s="330"/>
    </row>
    <row r="19447" spans="1:1">
      <c r="A19447" s="330"/>
    </row>
    <row r="19448" spans="1:1">
      <c r="A19448" s="330"/>
    </row>
    <row r="19449" spans="1:1">
      <c r="A19449" s="330"/>
    </row>
    <row r="19450" spans="1:1">
      <c r="A19450" s="330"/>
    </row>
    <row r="19451" spans="1:1">
      <c r="A19451" s="330"/>
    </row>
    <row r="19452" spans="1:1">
      <c r="A19452" s="330"/>
    </row>
    <row r="19453" spans="1:1">
      <c r="A19453" s="330"/>
    </row>
    <row r="19454" spans="1:1">
      <c r="A19454" s="330"/>
    </row>
    <row r="19455" spans="1:1">
      <c r="A19455" s="330"/>
    </row>
    <row r="19456" spans="1:1">
      <c r="A19456" s="330"/>
    </row>
    <row r="19457" spans="1:1">
      <c r="A19457" s="330"/>
    </row>
    <row r="19458" spans="1:1">
      <c r="A19458" s="330"/>
    </row>
    <row r="19459" spans="1:1">
      <c r="A19459" s="330"/>
    </row>
    <row r="19460" spans="1:1">
      <c r="A19460" s="330"/>
    </row>
    <row r="19461" spans="1:1">
      <c r="A19461" s="330"/>
    </row>
    <row r="19462" spans="1:1">
      <c r="A19462" s="330"/>
    </row>
    <row r="19463" spans="1:1">
      <c r="A19463" s="330"/>
    </row>
    <row r="19464" spans="1:1">
      <c r="A19464" s="330"/>
    </row>
    <row r="19465" spans="1:1">
      <c r="A19465" s="330"/>
    </row>
    <row r="19466" spans="1:1">
      <c r="A19466" s="330"/>
    </row>
    <row r="19467" spans="1:1">
      <c r="A19467" s="330"/>
    </row>
    <row r="19468" spans="1:1">
      <c r="A19468" s="330"/>
    </row>
    <row r="19469" spans="1:1">
      <c r="A19469" s="330"/>
    </row>
    <row r="19470" spans="1:1">
      <c r="A19470" s="330"/>
    </row>
    <row r="19471" spans="1:1">
      <c r="A19471" s="330"/>
    </row>
    <row r="19472" spans="1:1">
      <c r="A19472" s="330"/>
    </row>
    <row r="19473" spans="1:1">
      <c r="A19473" s="330"/>
    </row>
    <row r="19474" spans="1:1">
      <c r="A19474" s="330"/>
    </row>
    <row r="19475" spans="1:1">
      <c r="A19475" s="330"/>
    </row>
    <row r="19476" spans="1:1">
      <c r="A19476" s="330"/>
    </row>
    <row r="19477" spans="1:1">
      <c r="A19477" s="330"/>
    </row>
    <row r="19478" spans="1:1">
      <c r="A19478" s="330"/>
    </row>
    <row r="19479" spans="1:1">
      <c r="A19479" s="330"/>
    </row>
    <row r="19480" spans="1:1">
      <c r="A19480" s="330"/>
    </row>
    <row r="19481" spans="1:1">
      <c r="A19481" s="330"/>
    </row>
    <row r="19482" spans="1:1">
      <c r="A19482" s="330"/>
    </row>
    <row r="19483" spans="1:1">
      <c r="A19483" s="330"/>
    </row>
    <row r="19484" spans="1:1">
      <c r="A19484" s="330"/>
    </row>
    <row r="19485" spans="1:1">
      <c r="A19485" s="330"/>
    </row>
    <row r="19486" spans="1:1">
      <c r="A19486" s="330"/>
    </row>
    <row r="19487" spans="1:1">
      <c r="A19487" s="330"/>
    </row>
    <row r="19488" spans="1:1">
      <c r="A19488" s="330"/>
    </row>
    <row r="19489" spans="1:1">
      <c r="A19489" s="330"/>
    </row>
    <row r="19490" spans="1:1">
      <c r="A19490" s="330"/>
    </row>
    <row r="19491" spans="1:1">
      <c r="A19491" s="330"/>
    </row>
    <row r="19492" spans="1:1">
      <c r="A19492" s="330"/>
    </row>
    <row r="19493" spans="1:1">
      <c r="A19493" s="330"/>
    </row>
    <row r="19494" spans="1:1">
      <c r="A19494" s="330"/>
    </row>
    <row r="19495" spans="1:1">
      <c r="A19495" s="330"/>
    </row>
    <row r="19496" spans="1:1">
      <c r="A19496" s="330"/>
    </row>
    <row r="19497" spans="1:1">
      <c r="A19497" s="330"/>
    </row>
    <row r="19498" spans="1:1">
      <c r="A19498" s="330"/>
    </row>
    <row r="19499" spans="1:1">
      <c r="A19499" s="330"/>
    </row>
    <row r="19500" spans="1:1">
      <c r="A19500" s="330"/>
    </row>
    <row r="19501" spans="1:1">
      <c r="A19501" s="330"/>
    </row>
    <row r="19502" spans="1:1">
      <c r="A19502" s="330"/>
    </row>
    <row r="19503" spans="1:1">
      <c r="A19503" s="330"/>
    </row>
    <row r="19504" spans="1:1">
      <c r="A19504" s="330"/>
    </row>
    <row r="19505" spans="1:1">
      <c r="A19505" s="330"/>
    </row>
    <row r="19506" spans="1:1">
      <c r="A19506" s="330"/>
    </row>
    <row r="19507" spans="1:1">
      <c r="A19507" s="330"/>
    </row>
    <row r="19508" spans="1:1">
      <c r="A19508" s="330"/>
    </row>
    <row r="19509" spans="1:1">
      <c r="A19509" s="330"/>
    </row>
    <row r="19510" spans="1:1">
      <c r="A19510" s="330"/>
    </row>
    <row r="19511" spans="1:1">
      <c r="A19511" s="330"/>
    </row>
    <row r="19512" spans="1:1">
      <c r="A19512" s="330"/>
    </row>
    <row r="19513" spans="1:1">
      <c r="A19513" s="330"/>
    </row>
    <row r="19514" spans="1:1">
      <c r="A19514" s="330"/>
    </row>
    <row r="19515" spans="1:1">
      <c r="A19515" s="330"/>
    </row>
    <row r="19516" spans="1:1">
      <c r="A19516" s="330"/>
    </row>
    <row r="19517" spans="1:1">
      <c r="A19517" s="330"/>
    </row>
    <row r="19518" spans="1:1">
      <c r="A19518" s="330"/>
    </row>
    <row r="19519" spans="1:1">
      <c r="A19519" s="330"/>
    </row>
    <row r="19520" spans="1:1">
      <c r="A19520" s="330"/>
    </row>
    <row r="19521" spans="1:1">
      <c r="A19521" s="330"/>
    </row>
    <row r="19522" spans="1:1">
      <c r="A19522" s="330"/>
    </row>
    <row r="19523" spans="1:1">
      <c r="A19523" s="330"/>
    </row>
    <row r="19524" spans="1:1">
      <c r="A19524" s="330"/>
    </row>
    <row r="19525" spans="1:1">
      <c r="A19525" s="330"/>
    </row>
    <row r="19526" spans="1:1">
      <c r="A19526" s="330"/>
    </row>
    <row r="19527" spans="1:1">
      <c r="A19527" s="330"/>
    </row>
    <row r="19528" spans="1:1">
      <c r="A19528" s="330"/>
    </row>
    <row r="19529" spans="1:1">
      <c r="A19529" s="330"/>
    </row>
    <row r="19530" spans="1:1">
      <c r="A19530" s="330"/>
    </row>
    <row r="19531" spans="1:1">
      <c r="A19531" s="330"/>
    </row>
    <row r="19532" spans="1:1">
      <c r="A19532" s="330"/>
    </row>
    <row r="19533" spans="1:1">
      <c r="A19533" s="330"/>
    </row>
    <row r="19534" spans="1:1">
      <c r="A19534" s="330"/>
    </row>
    <row r="19535" spans="1:1">
      <c r="A19535" s="330"/>
    </row>
    <row r="19536" spans="1:1">
      <c r="A19536" s="330"/>
    </row>
    <row r="19537" spans="1:1">
      <c r="A19537" s="330"/>
    </row>
    <row r="19538" spans="1:1">
      <c r="A19538" s="330"/>
    </row>
    <row r="19539" spans="1:1">
      <c r="A19539" s="330"/>
    </row>
    <row r="19540" spans="1:1">
      <c r="A19540" s="330"/>
    </row>
    <row r="19541" spans="1:1">
      <c r="A19541" s="330"/>
    </row>
    <row r="19542" spans="1:1">
      <c r="A19542" s="330"/>
    </row>
    <row r="19543" spans="1:1">
      <c r="A19543" s="330"/>
    </row>
    <row r="19544" spans="1:1">
      <c r="A19544" s="330"/>
    </row>
    <row r="19545" spans="1:1">
      <c r="A19545" s="330"/>
    </row>
    <row r="19546" spans="1:1">
      <c r="A19546" s="330"/>
    </row>
    <row r="19547" spans="1:1">
      <c r="A19547" s="330"/>
    </row>
    <row r="19548" spans="1:1">
      <c r="A19548" s="330"/>
    </row>
    <row r="19549" spans="1:1">
      <c r="A19549" s="330"/>
    </row>
    <row r="19550" spans="1:1">
      <c r="A19550" s="330"/>
    </row>
    <row r="19551" spans="1:1">
      <c r="A19551" s="330"/>
    </row>
    <row r="19552" spans="1:1">
      <c r="A19552" s="330"/>
    </row>
    <row r="19553" spans="1:1">
      <c r="A19553" s="330"/>
    </row>
    <row r="19554" spans="1:1">
      <c r="A19554" s="330"/>
    </row>
    <row r="19555" spans="1:1">
      <c r="A19555" s="330"/>
    </row>
    <row r="19556" spans="1:1">
      <c r="A19556" s="330"/>
    </row>
    <row r="19557" spans="1:1">
      <c r="A19557" s="330"/>
    </row>
    <row r="19558" spans="1:1">
      <c r="A19558" s="330"/>
    </row>
    <row r="19559" spans="1:1">
      <c r="A19559" s="330"/>
    </row>
    <row r="19560" spans="1:1">
      <c r="A19560" s="330"/>
    </row>
    <row r="19561" spans="1:1">
      <c r="A19561" s="330"/>
    </row>
    <row r="19562" spans="1:1">
      <c r="A19562" s="330"/>
    </row>
    <row r="19563" spans="1:1">
      <c r="A19563" s="330"/>
    </row>
    <row r="19564" spans="1:1">
      <c r="A19564" s="330"/>
    </row>
    <row r="19565" spans="1:1">
      <c r="A19565" s="330"/>
    </row>
    <row r="19566" spans="1:1">
      <c r="A19566" s="330"/>
    </row>
    <row r="19567" spans="1:1">
      <c r="A19567" s="330"/>
    </row>
    <row r="19568" spans="1:1">
      <c r="A19568" s="330"/>
    </row>
    <row r="19569" spans="1:1">
      <c r="A19569" s="330"/>
    </row>
    <row r="19570" spans="1:1">
      <c r="A19570" s="330"/>
    </row>
    <row r="19571" spans="1:1">
      <c r="A19571" s="330"/>
    </row>
    <row r="19572" spans="1:1">
      <c r="A19572" s="330"/>
    </row>
    <row r="19573" spans="1:1">
      <c r="A19573" s="330"/>
    </row>
    <row r="19574" spans="1:1">
      <c r="A19574" s="330"/>
    </row>
    <row r="19575" spans="1:1">
      <c r="A19575" s="330"/>
    </row>
    <row r="19576" spans="1:1">
      <c r="A19576" s="330"/>
    </row>
    <row r="19577" spans="1:1">
      <c r="A19577" s="330"/>
    </row>
    <row r="19578" spans="1:1">
      <c r="A19578" s="330"/>
    </row>
    <row r="19579" spans="1:1">
      <c r="A19579" s="330"/>
    </row>
    <row r="19580" spans="1:1">
      <c r="A19580" s="330"/>
    </row>
    <row r="19581" spans="1:1">
      <c r="A19581" s="330"/>
    </row>
    <row r="19582" spans="1:1">
      <c r="A19582" s="330"/>
    </row>
    <row r="19583" spans="1:1">
      <c r="A19583" s="330"/>
    </row>
    <row r="19584" spans="1:1">
      <c r="A19584" s="330"/>
    </row>
    <row r="19585" spans="1:1">
      <c r="A19585" s="330"/>
    </row>
    <row r="19586" spans="1:1">
      <c r="A19586" s="330"/>
    </row>
    <row r="19587" spans="1:1">
      <c r="A19587" s="330"/>
    </row>
    <row r="19588" spans="1:1">
      <c r="A19588" s="330"/>
    </row>
    <row r="19589" spans="1:1">
      <c r="A19589" s="330"/>
    </row>
    <row r="19590" spans="1:1">
      <c r="A19590" s="330"/>
    </row>
    <row r="19591" spans="1:1">
      <c r="A19591" s="330"/>
    </row>
    <row r="19592" spans="1:1">
      <c r="A19592" s="330"/>
    </row>
    <row r="19593" spans="1:1">
      <c r="A19593" s="330"/>
    </row>
    <row r="19594" spans="1:1">
      <c r="A19594" s="330"/>
    </row>
    <row r="19595" spans="1:1">
      <c r="A19595" s="330"/>
    </row>
    <row r="19596" spans="1:1">
      <c r="A19596" s="330"/>
    </row>
    <row r="19597" spans="1:1">
      <c r="A19597" s="330"/>
    </row>
    <row r="19598" spans="1:1">
      <c r="A19598" s="330"/>
    </row>
    <row r="19599" spans="1:1">
      <c r="A19599" s="330"/>
    </row>
    <row r="19600" spans="1:1">
      <c r="A19600" s="330"/>
    </row>
    <row r="19601" spans="1:1">
      <c r="A19601" s="330"/>
    </row>
    <row r="19602" spans="1:1">
      <c r="A19602" s="330"/>
    </row>
    <row r="19603" spans="1:1">
      <c r="A19603" s="330"/>
    </row>
    <row r="19604" spans="1:1">
      <c r="A19604" s="330"/>
    </row>
    <row r="19605" spans="1:1">
      <c r="A19605" s="330"/>
    </row>
    <row r="19606" spans="1:1">
      <c r="A19606" s="330"/>
    </row>
    <row r="19607" spans="1:1">
      <c r="A19607" s="330"/>
    </row>
    <row r="19608" spans="1:1">
      <c r="A19608" s="330"/>
    </row>
    <row r="19609" spans="1:1">
      <c r="A19609" s="330"/>
    </row>
    <row r="19610" spans="1:1">
      <c r="A19610" s="330"/>
    </row>
    <row r="19611" spans="1:1">
      <c r="A19611" s="330"/>
    </row>
    <row r="19612" spans="1:1">
      <c r="A19612" s="330"/>
    </row>
    <row r="19613" spans="1:1">
      <c r="A19613" s="330"/>
    </row>
    <row r="19614" spans="1:1">
      <c r="A19614" s="330"/>
    </row>
    <row r="19615" spans="1:1">
      <c r="A19615" s="330"/>
    </row>
    <row r="19616" spans="1:1">
      <c r="A19616" s="330"/>
    </row>
    <row r="19617" spans="1:1">
      <c r="A19617" s="330"/>
    </row>
    <row r="19618" spans="1:1">
      <c r="A19618" s="330"/>
    </row>
    <row r="19619" spans="1:1">
      <c r="A19619" s="330"/>
    </row>
    <row r="19620" spans="1:1">
      <c r="A19620" s="330"/>
    </row>
    <row r="19621" spans="1:1">
      <c r="A19621" s="330"/>
    </row>
    <row r="19622" spans="1:1">
      <c r="A19622" s="330"/>
    </row>
    <row r="19623" spans="1:1">
      <c r="A19623" s="330"/>
    </row>
    <row r="19624" spans="1:1">
      <c r="A19624" s="330"/>
    </row>
    <row r="19625" spans="1:1">
      <c r="A19625" s="330"/>
    </row>
    <row r="19626" spans="1:1">
      <c r="A19626" s="330"/>
    </row>
    <row r="19627" spans="1:1">
      <c r="A19627" s="330"/>
    </row>
    <row r="19628" spans="1:1">
      <c r="A19628" s="330"/>
    </row>
    <row r="19629" spans="1:1">
      <c r="A19629" s="330"/>
    </row>
    <row r="19630" spans="1:1">
      <c r="A19630" s="330"/>
    </row>
    <row r="19631" spans="1:1">
      <c r="A19631" s="330"/>
    </row>
    <row r="19632" spans="1:1">
      <c r="A19632" s="330"/>
    </row>
    <row r="19633" spans="1:1">
      <c r="A19633" s="330"/>
    </row>
    <row r="19634" spans="1:1">
      <c r="A19634" s="330"/>
    </row>
    <row r="19635" spans="1:1">
      <c r="A19635" s="330"/>
    </row>
    <row r="19636" spans="1:1">
      <c r="A19636" s="330"/>
    </row>
    <row r="19637" spans="1:1">
      <c r="A19637" s="330"/>
    </row>
    <row r="19638" spans="1:1">
      <c r="A19638" s="330"/>
    </row>
    <row r="19639" spans="1:1">
      <c r="A19639" s="330"/>
    </row>
    <row r="19640" spans="1:1">
      <c r="A19640" s="330"/>
    </row>
    <row r="19641" spans="1:1">
      <c r="A19641" s="330"/>
    </row>
    <row r="19642" spans="1:1">
      <c r="A19642" s="330"/>
    </row>
    <row r="19643" spans="1:1">
      <c r="A19643" s="330"/>
    </row>
    <row r="19644" spans="1:1">
      <c r="A19644" s="330"/>
    </row>
    <row r="19645" spans="1:1">
      <c r="A19645" s="330"/>
    </row>
    <row r="19646" spans="1:1">
      <c r="A19646" s="330"/>
    </row>
    <row r="19647" spans="1:1">
      <c r="A19647" s="330"/>
    </row>
    <row r="19648" spans="1:1">
      <c r="A19648" s="330"/>
    </row>
    <row r="19649" spans="1:1">
      <c r="A19649" s="330"/>
    </row>
    <row r="19650" spans="1:1">
      <c r="A19650" s="330"/>
    </row>
    <row r="19651" spans="1:1">
      <c r="A19651" s="330"/>
    </row>
    <row r="19652" spans="1:1">
      <c r="A19652" s="330"/>
    </row>
    <row r="19653" spans="1:1">
      <c r="A19653" s="330"/>
    </row>
    <row r="19654" spans="1:1">
      <c r="A19654" s="330"/>
    </row>
    <row r="19655" spans="1:1">
      <c r="A19655" s="330"/>
    </row>
    <row r="19656" spans="1:1">
      <c r="A19656" s="330"/>
    </row>
    <row r="19657" spans="1:1">
      <c r="A19657" s="330"/>
    </row>
    <row r="19658" spans="1:1">
      <c r="A19658" s="330"/>
    </row>
    <row r="19659" spans="1:1">
      <c r="A19659" s="330"/>
    </row>
    <row r="19660" spans="1:1">
      <c r="A19660" s="330"/>
    </row>
    <row r="19661" spans="1:1">
      <c r="A19661" s="330"/>
    </row>
    <row r="19662" spans="1:1">
      <c r="A19662" s="330"/>
    </row>
    <row r="19663" spans="1:1">
      <c r="A19663" s="330"/>
    </row>
    <row r="19664" spans="1:1">
      <c r="A19664" s="330"/>
    </row>
    <row r="19665" spans="1:1">
      <c r="A19665" s="330"/>
    </row>
    <row r="19666" spans="1:1">
      <c r="A19666" s="330"/>
    </row>
    <row r="19667" spans="1:1">
      <c r="A19667" s="330"/>
    </row>
    <row r="19668" spans="1:1">
      <c r="A19668" s="330"/>
    </row>
    <row r="19669" spans="1:1">
      <c r="A19669" s="330"/>
    </row>
    <row r="19670" spans="1:1">
      <c r="A19670" s="330"/>
    </row>
    <row r="19671" spans="1:1">
      <c r="A19671" s="330"/>
    </row>
    <row r="19672" spans="1:1">
      <c r="A19672" s="330"/>
    </row>
    <row r="19673" spans="1:1">
      <c r="A19673" s="330"/>
    </row>
    <row r="19674" spans="1:1">
      <c r="A19674" s="330"/>
    </row>
    <row r="19675" spans="1:1">
      <c r="A19675" s="330"/>
    </row>
    <row r="19676" spans="1:1">
      <c r="A19676" s="330"/>
    </row>
    <row r="19677" spans="1:1">
      <c r="A19677" s="330"/>
    </row>
    <row r="19678" spans="1:1">
      <c r="A19678" s="330"/>
    </row>
    <row r="19679" spans="1:1">
      <c r="A19679" s="330"/>
    </row>
    <row r="19680" spans="1:1">
      <c r="A19680" s="330"/>
    </row>
    <row r="19681" spans="1:1">
      <c r="A19681" s="330"/>
    </row>
    <row r="19682" spans="1:1">
      <c r="A19682" s="330"/>
    </row>
    <row r="19683" spans="1:1">
      <c r="A19683" s="330"/>
    </row>
    <row r="19684" spans="1:1">
      <c r="A19684" s="330"/>
    </row>
    <row r="19685" spans="1:1">
      <c r="A19685" s="330"/>
    </row>
    <row r="19686" spans="1:1">
      <c r="A19686" s="330"/>
    </row>
    <row r="19687" spans="1:1">
      <c r="A19687" s="330"/>
    </row>
    <row r="19688" spans="1:1">
      <c r="A19688" s="330"/>
    </row>
    <row r="19689" spans="1:1">
      <c r="A19689" s="330"/>
    </row>
    <row r="19690" spans="1:1">
      <c r="A19690" s="330"/>
    </row>
    <row r="19691" spans="1:1">
      <c r="A19691" s="330"/>
    </row>
    <row r="19692" spans="1:1">
      <c r="A19692" s="330"/>
    </row>
    <row r="19693" spans="1:1">
      <c r="A19693" s="330"/>
    </row>
    <row r="19694" spans="1:1">
      <c r="A19694" s="330"/>
    </row>
    <row r="19695" spans="1:1">
      <c r="A19695" s="330"/>
    </row>
    <row r="19696" spans="1:1">
      <c r="A19696" s="330"/>
    </row>
    <row r="19697" spans="1:1">
      <c r="A19697" s="330"/>
    </row>
    <row r="19698" spans="1:1">
      <c r="A19698" s="330"/>
    </row>
    <row r="19699" spans="1:1">
      <c r="A19699" s="330"/>
    </row>
    <row r="19700" spans="1:1">
      <c r="A19700" s="330"/>
    </row>
    <row r="19701" spans="1:1">
      <c r="A19701" s="330"/>
    </row>
    <row r="19702" spans="1:1">
      <c r="A19702" s="330"/>
    </row>
    <row r="19703" spans="1:1">
      <c r="A19703" s="330"/>
    </row>
    <row r="19704" spans="1:1">
      <c r="A19704" s="330"/>
    </row>
    <row r="19705" spans="1:1">
      <c r="A19705" s="330"/>
    </row>
    <row r="19706" spans="1:1">
      <c r="A19706" s="330"/>
    </row>
    <row r="19707" spans="1:1">
      <c r="A19707" s="330"/>
    </row>
    <row r="19708" spans="1:1">
      <c r="A19708" s="330"/>
    </row>
    <row r="19709" spans="1:1">
      <c r="A19709" s="330"/>
    </row>
    <row r="19710" spans="1:1">
      <c r="A19710" s="330"/>
    </row>
    <row r="19711" spans="1:1">
      <c r="A19711" s="330"/>
    </row>
    <row r="19712" spans="1:1">
      <c r="A19712" s="330"/>
    </row>
    <row r="19713" spans="1:1">
      <c r="A19713" s="330"/>
    </row>
    <row r="19714" spans="1:1">
      <c r="A19714" s="330"/>
    </row>
    <row r="19715" spans="1:1">
      <c r="A19715" s="330"/>
    </row>
    <row r="19716" spans="1:1">
      <c r="A19716" s="330"/>
    </row>
    <row r="19717" spans="1:1">
      <c r="A19717" s="330"/>
    </row>
    <row r="19718" spans="1:1">
      <c r="A19718" s="330"/>
    </row>
    <row r="19719" spans="1:1">
      <c r="A19719" s="330"/>
    </row>
    <row r="19720" spans="1:1">
      <c r="A19720" s="330"/>
    </row>
    <row r="19721" spans="1:1">
      <c r="A19721" s="330"/>
    </row>
    <row r="19722" spans="1:1">
      <c r="A19722" s="330"/>
    </row>
    <row r="19723" spans="1:1">
      <c r="A19723" s="330"/>
    </row>
    <row r="19724" spans="1:1">
      <c r="A19724" s="330"/>
    </row>
    <row r="19725" spans="1:1">
      <c r="A19725" s="330"/>
    </row>
    <row r="19726" spans="1:1">
      <c r="A19726" s="330"/>
    </row>
    <row r="19727" spans="1:1">
      <c r="A19727" s="330"/>
    </row>
    <row r="19728" spans="1:1">
      <c r="A19728" s="330"/>
    </row>
    <row r="19729" spans="1:1">
      <c r="A19729" s="330"/>
    </row>
    <row r="19730" spans="1:1">
      <c r="A19730" s="330"/>
    </row>
    <row r="19731" spans="1:1">
      <c r="A19731" s="330"/>
    </row>
    <row r="19732" spans="1:1">
      <c r="A19732" s="330"/>
    </row>
    <row r="19733" spans="1:1">
      <c r="A19733" s="330"/>
    </row>
    <row r="19734" spans="1:1">
      <c r="A19734" s="330"/>
    </row>
    <row r="19735" spans="1:1">
      <c r="A19735" s="330"/>
    </row>
    <row r="19736" spans="1:1">
      <c r="A19736" s="330"/>
    </row>
    <row r="19737" spans="1:1">
      <c r="A19737" s="330"/>
    </row>
    <row r="19738" spans="1:1">
      <c r="A19738" s="330"/>
    </row>
    <row r="19739" spans="1:1">
      <c r="A19739" s="330"/>
    </row>
    <row r="19740" spans="1:1">
      <c r="A19740" s="330"/>
    </row>
    <row r="19741" spans="1:1">
      <c r="A19741" s="330"/>
    </row>
    <row r="19742" spans="1:1">
      <c r="A19742" s="330"/>
    </row>
    <row r="19743" spans="1:1">
      <c r="A19743" s="330"/>
    </row>
    <row r="19744" spans="1:1">
      <c r="A19744" s="330"/>
    </row>
    <row r="19745" spans="1:1">
      <c r="A19745" s="330"/>
    </row>
    <row r="19746" spans="1:1">
      <c r="A19746" s="330"/>
    </row>
    <row r="19747" spans="1:1">
      <c r="A19747" s="330"/>
    </row>
    <row r="19748" spans="1:1">
      <c r="A19748" s="330"/>
    </row>
    <row r="19749" spans="1:1">
      <c r="A19749" s="330"/>
    </row>
    <row r="19750" spans="1:1">
      <c r="A19750" s="330"/>
    </row>
    <row r="19751" spans="1:1">
      <c r="A19751" s="330"/>
    </row>
    <row r="19752" spans="1:1">
      <c r="A19752" s="330"/>
    </row>
    <row r="19753" spans="1:1">
      <c r="A19753" s="330"/>
    </row>
    <row r="19754" spans="1:1">
      <c r="A19754" s="330"/>
    </row>
    <row r="19755" spans="1:1">
      <c r="A19755" s="330"/>
    </row>
    <row r="19756" spans="1:1">
      <c r="A19756" s="330"/>
    </row>
    <row r="19757" spans="1:1">
      <c r="A19757" s="330"/>
    </row>
    <row r="19758" spans="1:1">
      <c r="A19758" s="330"/>
    </row>
    <row r="19759" spans="1:1">
      <c r="A19759" s="330"/>
    </row>
    <row r="19760" spans="1:1">
      <c r="A19760" s="330"/>
    </row>
    <row r="19761" spans="1:1">
      <c r="A19761" s="330"/>
    </row>
    <row r="19762" spans="1:1">
      <c r="A19762" s="330"/>
    </row>
    <row r="19763" spans="1:1">
      <c r="A19763" s="330"/>
    </row>
    <row r="19764" spans="1:1">
      <c r="A19764" s="330"/>
    </row>
    <row r="19765" spans="1:1">
      <c r="A19765" s="330"/>
    </row>
    <row r="19766" spans="1:1">
      <c r="A19766" s="330"/>
    </row>
    <row r="19767" spans="1:1">
      <c r="A19767" s="330"/>
    </row>
    <row r="19768" spans="1:1">
      <c r="A19768" s="330"/>
    </row>
    <row r="19769" spans="1:1">
      <c r="A19769" s="330"/>
    </row>
    <row r="19770" spans="1:1">
      <c r="A19770" s="330"/>
    </row>
    <row r="19771" spans="1:1">
      <c r="A19771" s="330"/>
    </row>
    <row r="19772" spans="1:1">
      <c r="A19772" s="330"/>
    </row>
    <row r="19773" spans="1:1">
      <c r="A19773" s="330"/>
    </row>
    <row r="19774" spans="1:1">
      <c r="A19774" s="330"/>
    </row>
    <row r="19775" spans="1:1">
      <c r="A19775" s="330"/>
    </row>
    <row r="19776" spans="1:1">
      <c r="A19776" s="330"/>
    </row>
    <row r="19777" spans="1:1">
      <c r="A19777" s="330"/>
    </row>
    <row r="19778" spans="1:1">
      <c r="A19778" s="330"/>
    </row>
    <row r="19779" spans="1:1">
      <c r="A19779" s="330"/>
    </row>
    <row r="19780" spans="1:1">
      <c r="A19780" s="330"/>
    </row>
    <row r="19781" spans="1:1">
      <c r="A19781" s="330"/>
    </row>
    <row r="19782" spans="1:1">
      <c r="A19782" s="330"/>
    </row>
    <row r="19783" spans="1:1">
      <c r="A19783" s="330"/>
    </row>
    <row r="19784" spans="1:1">
      <c r="A19784" s="330"/>
    </row>
    <row r="19785" spans="1:1">
      <c r="A19785" s="330"/>
    </row>
    <row r="19786" spans="1:1">
      <c r="A19786" s="330"/>
    </row>
    <row r="19787" spans="1:1">
      <c r="A19787" s="330"/>
    </row>
    <row r="19788" spans="1:1">
      <c r="A19788" s="330"/>
    </row>
    <row r="19789" spans="1:1">
      <c r="A19789" s="330"/>
    </row>
    <row r="19790" spans="1:1">
      <c r="A19790" s="330"/>
    </row>
    <row r="19791" spans="1:1">
      <c r="A19791" s="330"/>
    </row>
    <row r="19792" spans="1:1">
      <c r="A19792" s="330"/>
    </row>
    <row r="19793" spans="1:1">
      <c r="A19793" s="330"/>
    </row>
    <row r="19794" spans="1:1">
      <c r="A19794" s="330"/>
    </row>
    <row r="19795" spans="1:1">
      <c r="A19795" s="330"/>
    </row>
    <row r="19796" spans="1:1">
      <c r="A19796" s="330"/>
    </row>
    <row r="19797" spans="1:1">
      <c r="A19797" s="330"/>
    </row>
    <row r="19798" spans="1:1">
      <c r="A19798" s="330"/>
    </row>
    <row r="19799" spans="1:1">
      <c r="A19799" s="330"/>
    </row>
    <row r="19800" spans="1:1">
      <c r="A19800" s="330"/>
    </row>
    <row r="19801" spans="1:1">
      <c r="A19801" s="330"/>
    </row>
    <row r="19802" spans="1:1">
      <c r="A19802" s="330"/>
    </row>
    <row r="19803" spans="1:1">
      <c r="A19803" s="330"/>
    </row>
    <row r="19804" spans="1:1">
      <c r="A19804" s="330"/>
    </row>
    <row r="19805" spans="1:1">
      <c r="A19805" s="330"/>
    </row>
    <row r="19806" spans="1:1">
      <c r="A19806" s="330"/>
    </row>
    <row r="19807" spans="1:1">
      <c r="A19807" s="330"/>
    </row>
    <row r="19808" spans="1:1">
      <c r="A19808" s="330"/>
    </row>
    <row r="19809" spans="1:1">
      <c r="A19809" s="330"/>
    </row>
    <row r="19810" spans="1:1">
      <c r="A19810" s="330"/>
    </row>
    <row r="19811" spans="1:1">
      <c r="A19811" s="330"/>
    </row>
    <row r="19812" spans="1:1">
      <c r="A19812" s="330"/>
    </row>
    <row r="19813" spans="1:1">
      <c r="A19813" s="330"/>
    </row>
    <row r="19814" spans="1:1">
      <c r="A19814" s="330"/>
    </row>
    <row r="19815" spans="1:1">
      <c r="A19815" s="330"/>
    </row>
    <row r="19816" spans="1:1">
      <c r="A19816" s="330"/>
    </row>
    <row r="19817" spans="1:1">
      <c r="A19817" s="330"/>
    </row>
    <row r="19818" spans="1:1">
      <c r="A19818" s="330"/>
    </row>
    <row r="19819" spans="1:1">
      <c r="A19819" s="330"/>
    </row>
    <row r="19820" spans="1:1">
      <c r="A19820" s="330"/>
    </row>
    <row r="19821" spans="1:1">
      <c r="A19821" s="330"/>
    </row>
    <row r="19822" spans="1:1">
      <c r="A19822" s="330"/>
    </row>
    <row r="19823" spans="1:1">
      <c r="A19823" s="330"/>
    </row>
    <row r="19824" spans="1:1">
      <c r="A19824" s="330"/>
    </row>
    <row r="19825" spans="1:1">
      <c r="A19825" s="330"/>
    </row>
    <row r="19826" spans="1:1">
      <c r="A19826" s="330"/>
    </row>
    <row r="19827" spans="1:1">
      <c r="A19827" s="330"/>
    </row>
    <row r="19828" spans="1:1">
      <c r="A19828" s="330"/>
    </row>
    <row r="19829" spans="1:1">
      <c r="A19829" s="330"/>
    </row>
    <row r="19830" spans="1:1">
      <c r="A19830" s="330"/>
    </row>
    <row r="19831" spans="1:1">
      <c r="A19831" s="330"/>
    </row>
    <row r="19832" spans="1:1">
      <c r="A19832" s="330"/>
    </row>
    <row r="19833" spans="1:1">
      <c r="A19833" s="330"/>
    </row>
    <row r="19834" spans="1:1">
      <c r="A19834" s="330"/>
    </row>
    <row r="19835" spans="1:1">
      <c r="A19835" s="330"/>
    </row>
    <row r="19836" spans="1:1">
      <c r="A19836" s="330"/>
    </row>
    <row r="19837" spans="1:1">
      <c r="A19837" s="330"/>
    </row>
    <row r="19838" spans="1:1">
      <c r="A19838" s="330"/>
    </row>
    <row r="19839" spans="1:1">
      <c r="A19839" s="330"/>
    </row>
    <row r="19840" spans="1:1">
      <c r="A19840" s="330"/>
    </row>
    <row r="19841" spans="1:1">
      <c r="A19841" s="330"/>
    </row>
    <row r="19842" spans="1:1">
      <c r="A19842" s="330"/>
    </row>
    <row r="19843" spans="1:1">
      <c r="A19843" s="330"/>
    </row>
    <row r="19844" spans="1:1">
      <c r="A19844" s="330"/>
    </row>
    <row r="19845" spans="1:1">
      <c r="A19845" s="330"/>
    </row>
    <row r="19846" spans="1:1">
      <c r="A19846" s="330"/>
    </row>
    <row r="19847" spans="1:1">
      <c r="A19847" s="330"/>
    </row>
    <row r="19848" spans="1:1">
      <c r="A19848" s="330"/>
    </row>
    <row r="19849" spans="1:1">
      <c r="A19849" s="330"/>
    </row>
    <row r="19850" spans="1:1">
      <c r="A19850" s="330"/>
    </row>
    <row r="19851" spans="1:1">
      <c r="A19851" s="330"/>
    </row>
    <row r="19852" spans="1:1">
      <c r="A19852" s="330"/>
    </row>
    <row r="19853" spans="1:1">
      <c r="A19853" s="330"/>
    </row>
    <row r="19854" spans="1:1">
      <c r="A19854" s="330"/>
    </row>
    <row r="19855" spans="1:1">
      <c r="A19855" s="330"/>
    </row>
    <row r="19856" spans="1:1">
      <c r="A19856" s="330"/>
    </row>
    <row r="19857" spans="1:1">
      <c r="A19857" s="330"/>
    </row>
    <row r="19858" spans="1:1">
      <c r="A19858" s="330"/>
    </row>
    <row r="19859" spans="1:1">
      <c r="A19859" s="330"/>
    </row>
    <row r="19860" spans="1:1">
      <c r="A19860" s="330"/>
    </row>
    <row r="19861" spans="1:1">
      <c r="A19861" s="330"/>
    </row>
    <row r="19862" spans="1:1">
      <c r="A19862" s="330"/>
    </row>
    <row r="19863" spans="1:1">
      <c r="A19863" s="330"/>
    </row>
    <row r="19864" spans="1:1">
      <c r="A19864" s="330"/>
    </row>
    <row r="19865" spans="1:1">
      <c r="A19865" s="330"/>
    </row>
    <row r="19866" spans="1:1">
      <c r="A19866" s="330"/>
    </row>
    <row r="19867" spans="1:1">
      <c r="A19867" s="330"/>
    </row>
    <row r="19868" spans="1:1">
      <c r="A19868" s="330"/>
    </row>
    <row r="19869" spans="1:1">
      <c r="A19869" s="330"/>
    </row>
    <row r="19870" spans="1:1">
      <c r="A19870" s="330"/>
    </row>
    <row r="19871" spans="1:1">
      <c r="A19871" s="330"/>
    </row>
    <row r="19872" spans="1:1">
      <c r="A19872" s="330"/>
    </row>
    <row r="19873" spans="1:1">
      <c r="A19873" s="330"/>
    </row>
    <row r="19874" spans="1:1">
      <c r="A19874" s="330"/>
    </row>
    <row r="19875" spans="1:1">
      <c r="A19875" s="330"/>
    </row>
    <row r="19876" spans="1:1">
      <c r="A19876" s="330"/>
    </row>
    <row r="19877" spans="1:1">
      <c r="A19877" s="330"/>
    </row>
    <row r="19878" spans="1:1">
      <c r="A19878" s="330"/>
    </row>
    <row r="19879" spans="1:1">
      <c r="A19879" s="330"/>
    </row>
    <row r="19880" spans="1:1">
      <c r="A19880" s="330"/>
    </row>
    <row r="19881" spans="1:1">
      <c r="A19881" s="330"/>
    </row>
    <row r="19882" spans="1:1">
      <c r="A19882" s="330"/>
    </row>
    <row r="19883" spans="1:1">
      <c r="A19883" s="330"/>
    </row>
    <row r="19884" spans="1:1">
      <c r="A19884" s="330"/>
    </row>
    <row r="19885" spans="1:1">
      <c r="A19885" s="330"/>
    </row>
    <row r="19886" spans="1:1">
      <c r="A19886" s="330"/>
    </row>
    <row r="19887" spans="1:1">
      <c r="A19887" s="330"/>
    </row>
    <row r="19888" spans="1:1">
      <c r="A19888" s="330"/>
    </row>
    <row r="19889" spans="1:1">
      <c r="A19889" s="330"/>
    </row>
    <row r="19890" spans="1:1">
      <c r="A19890" s="330"/>
    </row>
    <row r="19891" spans="1:1">
      <c r="A19891" s="330"/>
    </row>
    <row r="19892" spans="1:1">
      <c r="A19892" s="330"/>
    </row>
    <row r="19893" spans="1:1">
      <c r="A19893" s="330"/>
    </row>
    <row r="19894" spans="1:1">
      <c r="A19894" s="330"/>
    </row>
    <row r="19895" spans="1:1">
      <c r="A19895" s="330"/>
    </row>
    <row r="19896" spans="1:1">
      <c r="A19896" s="330"/>
    </row>
    <row r="19897" spans="1:1">
      <c r="A19897" s="330"/>
    </row>
    <row r="19898" spans="1:1">
      <c r="A19898" s="330"/>
    </row>
    <row r="19899" spans="1:1">
      <c r="A19899" s="330"/>
    </row>
    <row r="19900" spans="1:1">
      <c r="A19900" s="330"/>
    </row>
    <row r="19901" spans="1:1">
      <c r="A19901" s="330"/>
    </row>
    <row r="19902" spans="1:1">
      <c r="A19902" s="330"/>
    </row>
    <row r="19903" spans="1:1">
      <c r="A19903" s="330"/>
    </row>
    <row r="19904" spans="1:1">
      <c r="A19904" s="330"/>
    </row>
    <row r="19905" spans="1:1">
      <c r="A19905" s="330"/>
    </row>
    <row r="19906" spans="1:1">
      <c r="A19906" s="330"/>
    </row>
    <row r="19907" spans="1:1">
      <c r="A19907" s="330"/>
    </row>
    <row r="19908" spans="1:1">
      <c r="A19908" s="330"/>
    </row>
    <row r="19909" spans="1:1">
      <c r="A19909" s="330"/>
    </row>
    <row r="19910" spans="1:1">
      <c r="A19910" s="330"/>
    </row>
    <row r="19911" spans="1:1">
      <c r="A19911" s="330"/>
    </row>
    <row r="19912" spans="1:1">
      <c r="A19912" s="330"/>
    </row>
    <row r="19913" spans="1:1">
      <c r="A19913" s="330"/>
    </row>
    <row r="19914" spans="1:1">
      <c r="A19914" s="330"/>
    </row>
    <row r="19915" spans="1:1">
      <c r="A19915" s="330"/>
    </row>
    <row r="19916" spans="1:1">
      <c r="A19916" s="330"/>
    </row>
    <row r="19917" spans="1:1">
      <c r="A19917" s="330"/>
    </row>
    <row r="19918" spans="1:1">
      <c r="A19918" s="330"/>
    </row>
    <row r="19919" spans="1:1">
      <c r="A19919" s="330"/>
    </row>
    <row r="19920" spans="1:1">
      <c r="A19920" s="330"/>
    </row>
    <row r="19921" spans="1:1">
      <c r="A19921" s="330"/>
    </row>
    <row r="19922" spans="1:1">
      <c r="A19922" s="330"/>
    </row>
    <row r="19923" spans="1:1">
      <c r="A19923" s="330"/>
    </row>
    <row r="19924" spans="1:1">
      <c r="A19924" s="330"/>
    </row>
    <row r="19925" spans="1:1">
      <c r="A19925" s="330"/>
    </row>
    <row r="19926" spans="1:1">
      <c r="A19926" s="330"/>
    </row>
    <row r="19927" spans="1:1">
      <c r="A19927" s="330"/>
    </row>
    <row r="19928" spans="1:1">
      <c r="A19928" s="330"/>
    </row>
    <row r="19929" spans="1:1">
      <c r="A19929" s="330"/>
    </row>
    <row r="19930" spans="1:1">
      <c r="A19930" s="330"/>
    </row>
    <row r="19931" spans="1:1">
      <c r="A19931" s="330"/>
    </row>
    <row r="19932" spans="1:1">
      <c r="A19932" s="330"/>
    </row>
    <row r="19933" spans="1:1">
      <c r="A19933" s="330"/>
    </row>
    <row r="19934" spans="1:1">
      <c r="A19934" s="330"/>
    </row>
    <row r="19935" spans="1:1">
      <c r="A19935" s="330"/>
    </row>
    <row r="19936" spans="1:1">
      <c r="A19936" s="330"/>
    </row>
    <row r="19937" spans="1:1">
      <c r="A19937" s="330"/>
    </row>
    <row r="19938" spans="1:1">
      <c r="A19938" s="330"/>
    </row>
    <row r="19939" spans="1:1">
      <c r="A19939" s="330"/>
    </row>
    <row r="19940" spans="1:1">
      <c r="A19940" s="330"/>
    </row>
    <row r="19941" spans="1:1">
      <c r="A19941" s="330"/>
    </row>
    <row r="19942" spans="1:1">
      <c r="A19942" s="330"/>
    </row>
    <row r="19943" spans="1:1">
      <c r="A19943" s="330"/>
    </row>
    <row r="19944" spans="1:1">
      <c r="A19944" s="330"/>
    </row>
    <row r="19945" spans="1:1">
      <c r="A19945" s="330"/>
    </row>
    <row r="19946" spans="1:1">
      <c r="A19946" s="330"/>
    </row>
    <row r="19947" spans="1:1">
      <c r="A19947" s="330"/>
    </row>
    <row r="19948" spans="1:1">
      <c r="A19948" s="330"/>
    </row>
    <row r="19949" spans="1:1">
      <c r="A19949" s="330"/>
    </row>
    <row r="19950" spans="1:1">
      <c r="A19950" s="330"/>
    </row>
    <row r="19951" spans="1:1">
      <c r="A19951" s="330"/>
    </row>
    <row r="19952" spans="1:1">
      <c r="A19952" s="330"/>
    </row>
    <row r="19953" spans="1:1">
      <c r="A19953" s="330"/>
    </row>
    <row r="19954" spans="1:1">
      <c r="A19954" s="330"/>
    </row>
    <row r="19955" spans="1:1">
      <c r="A19955" s="330"/>
    </row>
    <row r="19956" spans="1:1">
      <c r="A19956" s="330"/>
    </row>
    <row r="19957" spans="1:1">
      <c r="A19957" s="330"/>
    </row>
    <row r="19958" spans="1:1">
      <c r="A19958" s="330"/>
    </row>
    <row r="19959" spans="1:1">
      <c r="A19959" s="330"/>
    </row>
    <row r="19960" spans="1:1">
      <c r="A19960" s="330"/>
    </row>
    <row r="19961" spans="1:1">
      <c r="A19961" s="330"/>
    </row>
    <row r="19962" spans="1:1">
      <c r="A19962" s="330"/>
    </row>
    <row r="19963" spans="1:1">
      <c r="A19963" s="330"/>
    </row>
    <row r="19964" spans="1:1">
      <c r="A19964" s="330"/>
    </row>
    <row r="19965" spans="1:1">
      <c r="A19965" s="330"/>
    </row>
    <row r="19966" spans="1:1">
      <c r="A19966" s="330"/>
    </row>
    <row r="19967" spans="1:1">
      <c r="A19967" s="330"/>
    </row>
    <row r="19968" spans="1:1">
      <c r="A19968" s="330"/>
    </row>
    <row r="19969" spans="1:1">
      <c r="A19969" s="330"/>
    </row>
    <row r="19970" spans="1:1">
      <c r="A19970" s="330"/>
    </row>
    <row r="19971" spans="1:1">
      <c r="A19971" s="330"/>
    </row>
    <row r="19972" spans="1:1">
      <c r="A19972" s="330"/>
    </row>
    <row r="19973" spans="1:1">
      <c r="A19973" s="330"/>
    </row>
    <row r="19974" spans="1:1">
      <c r="A19974" s="330"/>
    </row>
    <row r="19975" spans="1:1">
      <c r="A19975" s="330"/>
    </row>
    <row r="19976" spans="1:1">
      <c r="A19976" s="330"/>
    </row>
    <row r="19977" spans="1:1">
      <c r="A19977" s="330"/>
    </row>
    <row r="19978" spans="1:1">
      <c r="A19978" s="330"/>
    </row>
    <row r="19979" spans="1:1">
      <c r="A19979" s="330"/>
    </row>
    <row r="19980" spans="1:1">
      <c r="A19980" s="330"/>
    </row>
    <row r="19981" spans="1:1">
      <c r="A19981" s="330"/>
    </row>
    <row r="19982" spans="1:1">
      <c r="A19982" s="330"/>
    </row>
    <row r="19983" spans="1:1">
      <c r="A19983" s="330"/>
    </row>
    <row r="19984" spans="1:1">
      <c r="A19984" s="330"/>
    </row>
    <row r="19985" spans="1:1">
      <c r="A19985" s="330"/>
    </row>
    <row r="19986" spans="1:1">
      <c r="A19986" s="330"/>
    </row>
    <row r="19987" spans="1:1">
      <c r="A19987" s="330"/>
    </row>
    <row r="19988" spans="1:1">
      <c r="A19988" s="330"/>
    </row>
    <row r="19989" spans="1:1">
      <c r="A19989" s="330"/>
    </row>
    <row r="19990" spans="1:1">
      <c r="A19990" s="330"/>
    </row>
    <row r="19991" spans="1:1">
      <c r="A19991" s="330"/>
    </row>
    <row r="19992" spans="1:1">
      <c r="A19992" s="330"/>
    </row>
    <row r="19993" spans="1:1">
      <c r="A19993" s="330"/>
    </row>
    <row r="19994" spans="1:1">
      <c r="A19994" s="330"/>
    </row>
    <row r="19995" spans="1:1">
      <c r="A19995" s="330"/>
    </row>
    <row r="19996" spans="1:1">
      <c r="A19996" s="330"/>
    </row>
    <row r="19997" spans="1:1">
      <c r="A19997" s="330"/>
    </row>
    <row r="19998" spans="1:1">
      <c r="A19998" s="330"/>
    </row>
    <row r="19999" spans="1:1">
      <c r="A19999" s="330"/>
    </row>
    <row r="20000" spans="1:1">
      <c r="A20000" s="330"/>
    </row>
    <row r="20001" spans="1:1">
      <c r="A20001" s="330"/>
    </row>
    <row r="20002" spans="1:1">
      <c r="A20002" s="330"/>
    </row>
    <row r="20003" spans="1:1">
      <c r="A20003" s="330"/>
    </row>
    <row r="20004" spans="1:1">
      <c r="A20004" s="330"/>
    </row>
    <row r="20005" spans="1:1">
      <c r="A20005" s="330"/>
    </row>
    <row r="20006" spans="1:1">
      <c r="A20006" s="330"/>
    </row>
    <row r="20007" spans="1:1">
      <c r="A20007" s="330"/>
    </row>
    <row r="20008" spans="1:1">
      <c r="A20008" s="330"/>
    </row>
    <row r="20009" spans="1:1">
      <c r="A20009" s="330"/>
    </row>
    <row r="20010" spans="1:1">
      <c r="A20010" s="330"/>
    </row>
    <row r="20011" spans="1:1">
      <c r="A20011" s="330"/>
    </row>
    <row r="20012" spans="1:1">
      <c r="A20012" s="330"/>
    </row>
    <row r="20013" spans="1:1">
      <c r="A20013" s="330"/>
    </row>
    <row r="20014" spans="1:1">
      <c r="A20014" s="330"/>
    </row>
    <row r="20015" spans="1:1">
      <c r="A20015" s="330"/>
    </row>
    <row r="20016" spans="1:1">
      <c r="A20016" s="330"/>
    </row>
    <row r="20017" spans="1:1">
      <c r="A20017" s="330"/>
    </row>
    <row r="20018" spans="1:1">
      <c r="A20018" s="330"/>
    </row>
    <row r="20019" spans="1:1">
      <c r="A20019" s="330"/>
    </row>
    <row r="20020" spans="1:1">
      <c r="A20020" s="330"/>
    </row>
    <row r="20021" spans="1:1">
      <c r="A20021" s="330"/>
    </row>
    <row r="20022" spans="1:1">
      <c r="A20022" s="330"/>
    </row>
    <row r="20023" spans="1:1">
      <c r="A20023" s="330"/>
    </row>
    <row r="20024" spans="1:1">
      <c r="A20024" s="330"/>
    </row>
    <row r="20025" spans="1:1">
      <c r="A20025" s="330"/>
    </row>
    <row r="20026" spans="1:1">
      <c r="A20026" s="330"/>
    </row>
    <row r="20027" spans="1:1">
      <c r="A20027" s="330"/>
    </row>
    <row r="20028" spans="1:1">
      <c r="A20028" s="330"/>
    </row>
    <row r="20029" spans="1:1">
      <c r="A20029" s="330"/>
    </row>
    <row r="20030" spans="1:1">
      <c r="A20030" s="330"/>
    </row>
    <row r="20031" spans="1:1">
      <c r="A20031" s="330"/>
    </row>
    <row r="20032" spans="1:1">
      <c r="A20032" s="330"/>
    </row>
    <row r="20033" spans="1:1">
      <c r="A20033" s="330"/>
    </row>
    <row r="20034" spans="1:1">
      <c r="A20034" s="330"/>
    </row>
    <row r="20035" spans="1:1">
      <c r="A20035" s="330"/>
    </row>
    <row r="20036" spans="1:1">
      <c r="A20036" s="330"/>
    </row>
    <row r="20037" spans="1:1">
      <c r="A20037" s="330"/>
    </row>
    <row r="20038" spans="1:1">
      <c r="A20038" s="330"/>
    </row>
    <row r="20039" spans="1:1">
      <c r="A20039" s="330"/>
    </row>
    <row r="20040" spans="1:1">
      <c r="A20040" s="330"/>
    </row>
    <row r="20041" spans="1:1">
      <c r="A20041" s="330"/>
    </row>
    <row r="20042" spans="1:1">
      <c r="A20042" s="330"/>
    </row>
    <row r="20043" spans="1:1">
      <c r="A20043" s="330"/>
    </row>
    <row r="20044" spans="1:1">
      <c r="A20044" s="330"/>
    </row>
    <row r="20045" spans="1:1">
      <c r="A20045" s="330"/>
    </row>
    <row r="20046" spans="1:1">
      <c r="A20046" s="330"/>
    </row>
    <row r="20047" spans="1:1">
      <c r="A20047" s="330"/>
    </row>
    <row r="20048" spans="1:1">
      <c r="A20048" s="330"/>
    </row>
    <row r="20049" spans="1:1">
      <c r="A20049" s="330"/>
    </row>
    <row r="20050" spans="1:1">
      <c r="A20050" s="330"/>
    </row>
    <row r="20051" spans="1:1">
      <c r="A20051" s="330"/>
    </row>
    <row r="20052" spans="1:1">
      <c r="A20052" s="330"/>
    </row>
    <row r="20053" spans="1:1">
      <c r="A20053" s="330"/>
    </row>
    <row r="20054" spans="1:1">
      <c r="A20054" s="330"/>
    </row>
    <row r="20055" spans="1:1">
      <c r="A20055" s="330"/>
    </row>
    <row r="20056" spans="1:1">
      <c r="A20056" s="330"/>
    </row>
    <row r="20057" spans="1:1">
      <c r="A20057" s="330"/>
    </row>
    <row r="20058" spans="1:1">
      <c r="A20058" s="330"/>
    </row>
    <row r="20059" spans="1:1">
      <c r="A20059" s="330"/>
    </row>
    <row r="20060" spans="1:1">
      <c r="A20060" s="330"/>
    </row>
    <row r="20061" spans="1:1">
      <c r="A20061" s="330"/>
    </row>
    <row r="20062" spans="1:1">
      <c r="A20062" s="330"/>
    </row>
    <row r="20063" spans="1:1">
      <c r="A20063" s="330"/>
    </row>
    <row r="20064" spans="1:1">
      <c r="A20064" s="330"/>
    </row>
    <row r="20065" spans="1:1">
      <c r="A20065" s="330"/>
    </row>
    <row r="20066" spans="1:1">
      <c r="A20066" s="330"/>
    </row>
    <row r="20067" spans="1:1">
      <c r="A20067" s="330"/>
    </row>
    <row r="20068" spans="1:1">
      <c r="A20068" s="330"/>
    </row>
    <row r="20069" spans="1:1">
      <c r="A20069" s="330"/>
    </row>
    <row r="20070" spans="1:1">
      <c r="A20070" s="330"/>
    </row>
    <row r="20071" spans="1:1">
      <c r="A20071" s="330"/>
    </row>
    <row r="20072" spans="1:1">
      <c r="A20072" s="330"/>
    </row>
    <row r="20073" spans="1:1">
      <c r="A20073" s="330"/>
    </row>
    <row r="20074" spans="1:1">
      <c r="A20074" s="330"/>
    </row>
    <row r="20075" spans="1:1">
      <c r="A20075" s="330"/>
    </row>
    <row r="20076" spans="1:1">
      <c r="A20076" s="330"/>
    </row>
    <row r="20077" spans="1:1">
      <c r="A20077" s="330"/>
    </row>
    <row r="20078" spans="1:1">
      <c r="A20078" s="330"/>
    </row>
    <row r="20079" spans="1:1">
      <c r="A20079" s="330"/>
    </row>
    <row r="20080" spans="1:1">
      <c r="A20080" s="330"/>
    </row>
    <row r="20081" spans="1:1">
      <c r="A20081" s="330"/>
    </row>
    <row r="20082" spans="1:1">
      <c r="A20082" s="330"/>
    </row>
    <row r="20083" spans="1:1">
      <c r="A20083" s="330"/>
    </row>
    <row r="20084" spans="1:1">
      <c r="A20084" s="330"/>
    </row>
    <row r="20085" spans="1:1">
      <c r="A20085" s="330"/>
    </row>
    <row r="20086" spans="1:1">
      <c r="A20086" s="330"/>
    </row>
    <row r="20087" spans="1:1">
      <c r="A20087" s="330"/>
    </row>
    <row r="20088" spans="1:1">
      <c r="A20088" s="330"/>
    </row>
    <row r="20089" spans="1:1">
      <c r="A20089" s="330"/>
    </row>
    <row r="20090" spans="1:1">
      <c r="A20090" s="330"/>
    </row>
    <row r="20091" spans="1:1">
      <c r="A20091" s="330"/>
    </row>
    <row r="20092" spans="1:1">
      <c r="A20092" s="330"/>
    </row>
    <row r="20093" spans="1:1">
      <c r="A20093" s="330"/>
    </row>
    <row r="20094" spans="1:1">
      <c r="A20094" s="330"/>
    </row>
    <row r="20095" spans="1:1">
      <c r="A20095" s="330"/>
    </row>
    <row r="20096" spans="1:1">
      <c r="A20096" s="330"/>
    </row>
    <row r="20097" spans="1:1">
      <c r="A20097" s="330"/>
    </row>
    <row r="20098" spans="1:1">
      <c r="A20098" s="330"/>
    </row>
    <row r="20099" spans="1:1">
      <c r="A20099" s="330"/>
    </row>
    <row r="20100" spans="1:1">
      <c r="A20100" s="330"/>
    </row>
    <row r="20101" spans="1:1">
      <c r="A20101" s="330"/>
    </row>
    <row r="20102" spans="1:1">
      <c r="A20102" s="330"/>
    </row>
    <row r="20103" spans="1:1">
      <c r="A20103" s="330"/>
    </row>
    <row r="20104" spans="1:1">
      <c r="A20104" s="330"/>
    </row>
    <row r="20105" spans="1:1">
      <c r="A20105" s="330"/>
    </row>
    <row r="20106" spans="1:1">
      <c r="A20106" s="330"/>
    </row>
    <row r="20107" spans="1:1">
      <c r="A20107" s="330"/>
    </row>
    <row r="20108" spans="1:1">
      <c r="A20108" s="330"/>
    </row>
    <row r="20109" spans="1:1">
      <c r="A20109" s="330"/>
    </row>
    <row r="20110" spans="1:1">
      <c r="A20110" s="330"/>
    </row>
    <row r="20111" spans="1:1">
      <c r="A20111" s="330"/>
    </row>
    <row r="20112" spans="1:1">
      <c r="A20112" s="330"/>
    </row>
    <row r="20113" spans="1:1">
      <c r="A20113" s="330"/>
    </row>
    <row r="20114" spans="1:1">
      <c r="A20114" s="330"/>
    </row>
    <row r="20115" spans="1:1">
      <c r="A20115" s="330"/>
    </row>
    <row r="20116" spans="1:1">
      <c r="A20116" s="330"/>
    </row>
    <row r="20117" spans="1:1">
      <c r="A20117" s="330"/>
    </row>
    <row r="20118" spans="1:1">
      <c r="A20118" s="330"/>
    </row>
    <row r="20119" spans="1:1">
      <c r="A20119" s="330"/>
    </row>
    <row r="20120" spans="1:1">
      <c r="A20120" s="330"/>
    </row>
    <row r="20121" spans="1:1">
      <c r="A20121" s="330"/>
    </row>
    <row r="20122" spans="1:1">
      <c r="A20122" s="330"/>
    </row>
    <row r="20123" spans="1:1">
      <c r="A20123" s="330"/>
    </row>
    <row r="20124" spans="1:1">
      <c r="A20124" s="330"/>
    </row>
    <row r="20125" spans="1:1">
      <c r="A20125" s="330"/>
    </row>
    <row r="20126" spans="1:1">
      <c r="A20126" s="330"/>
    </row>
    <row r="20127" spans="1:1">
      <c r="A20127" s="330"/>
    </row>
    <row r="20128" spans="1:1">
      <c r="A20128" s="330"/>
    </row>
    <row r="20129" spans="1:1">
      <c r="A20129" s="330"/>
    </row>
    <row r="20130" spans="1:1">
      <c r="A20130" s="330"/>
    </row>
    <row r="20131" spans="1:1">
      <c r="A20131" s="330"/>
    </row>
    <row r="20132" spans="1:1">
      <c r="A20132" s="330"/>
    </row>
    <row r="20133" spans="1:1">
      <c r="A20133" s="330"/>
    </row>
    <row r="20134" spans="1:1">
      <c r="A20134" s="330"/>
    </row>
    <row r="20135" spans="1:1">
      <c r="A20135" s="330"/>
    </row>
    <row r="20136" spans="1:1">
      <c r="A20136" s="330"/>
    </row>
    <row r="20137" spans="1:1">
      <c r="A20137" s="330"/>
    </row>
    <row r="20138" spans="1:1">
      <c r="A20138" s="330"/>
    </row>
    <row r="20139" spans="1:1">
      <c r="A20139" s="330"/>
    </row>
    <row r="20140" spans="1:1">
      <c r="A20140" s="330"/>
    </row>
    <row r="20141" spans="1:1">
      <c r="A20141" s="330"/>
    </row>
    <row r="20142" spans="1:1">
      <c r="A20142" s="330"/>
    </row>
    <row r="20143" spans="1:1">
      <c r="A20143" s="330"/>
    </row>
    <row r="20144" spans="1:1">
      <c r="A20144" s="330"/>
    </row>
    <row r="20145" spans="1:1">
      <c r="A20145" s="330"/>
    </row>
    <row r="20146" spans="1:1">
      <c r="A20146" s="330"/>
    </row>
    <row r="20147" spans="1:1">
      <c r="A20147" s="330"/>
    </row>
    <row r="20148" spans="1:1">
      <c r="A20148" s="330"/>
    </row>
    <row r="20149" spans="1:1">
      <c r="A20149" s="330"/>
    </row>
    <row r="20150" spans="1:1">
      <c r="A20150" s="330"/>
    </row>
    <row r="20151" spans="1:1">
      <c r="A20151" s="330"/>
    </row>
    <row r="20152" spans="1:1">
      <c r="A20152" s="330"/>
    </row>
    <row r="20153" spans="1:1">
      <c r="A20153" s="330"/>
    </row>
    <row r="20154" spans="1:1">
      <c r="A20154" s="330"/>
    </row>
    <row r="20155" spans="1:1">
      <c r="A20155" s="330"/>
    </row>
    <row r="20156" spans="1:1">
      <c r="A20156" s="330"/>
    </row>
    <row r="20157" spans="1:1">
      <c r="A20157" s="330"/>
    </row>
    <row r="20158" spans="1:1">
      <c r="A20158" s="330"/>
    </row>
    <row r="20159" spans="1:1">
      <c r="A20159" s="330"/>
    </row>
    <row r="20160" spans="1:1">
      <c r="A20160" s="330"/>
    </row>
    <row r="20161" spans="1:1">
      <c r="A20161" s="330"/>
    </row>
    <row r="20162" spans="1:1">
      <c r="A20162" s="330"/>
    </row>
    <row r="20163" spans="1:1">
      <c r="A20163" s="330"/>
    </row>
    <row r="20164" spans="1:1">
      <c r="A20164" s="330"/>
    </row>
    <row r="20165" spans="1:1">
      <c r="A20165" s="330"/>
    </row>
    <row r="20166" spans="1:1">
      <c r="A20166" s="330"/>
    </row>
    <row r="20167" spans="1:1">
      <c r="A20167" s="330"/>
    </row>
    <row r="20168" spans="1:1">
      <c r="A20168" s="330"/>
    </row>
    <row r="20169" spans="1:1">
      <c r="A20169" s="330"/>
    </row>
    <row r="20170" spans="1:1">
      <c r="A20170" s="330"/>
    </row>
    <row r="20171" spans="1:1">
      <c r="A20171" s="330"/>
    </row>
    <row r="20172" spans="1:1">
      <c r="A20172" s="330"/>
    </row>
    <row r="20173" spans="1:1">
      <c r="A20173" s="330"/>
    </row>
    <row r="20174" spans="1:1">
      <c r="A20174" s="330"/>
    </row>
    <row r="20175" spans="1:1">
      <c r="A20175" s="330"/>
    </row>
    <row r="20176" spans="1:1">
      <c r="A20176" s="330"/>
    </row>
    <row r="20177" spans="1:1">
      <c r="A20177" s="330"/>
    </row>
    <row r="20178" spans="1:1">
      <c r="A20178" s="330"/>
    </row>
    <row r="20179" spans="1:1">
      <c r="A20179" s="330"/>
    </row>
    <row r="20180" spans="1:1">
      <c r="A20180" s="330"/>
    </row>
    <row r="20181" spans="1:1">
      <c r="A20181" s="330"/>
    </row>
    <row r="20182" spans="1:1">
      <c r="A20182" s="330"/>
    </row>
    <row r="20183" spans="1:1">
      <c r="A20183" s="330"/>
    </row>
    <row r="20184" spans="1:1">
      <c r="A20184" s="330"/>
    </row>
    <row r="20185" spans="1:1">
      <c r="A20185" s="330"/>
    </row>
    <row r="20186" spans="1:1">
      <c r="A20186" s="330"/>
    </row>
    <row r="20187" spans="1:1">
      <c r="A20187" s="330"/>
    </row>
    <row r="20188" spans="1:1">
      <c r="A20188" s="330"/>
    </row>
    <row r="20189" spans="1:1">
      <c r="A20189" s="330"/>
    </row>
    <row r="20190" spans="1:1">
      <c r="A20190" s="330"/>
    </row>
    <row r="20191" spans="1:1">
      <c r="A20191" s="330"/>
    </row>
    <row r="20192" spans="1:1">
      <c r="A20192" s="330"/>
    </row>
    <row r="20193" spans="1:1">
      <c r="A20193" s="330"/>
    </row>
    <row r="20194" spans="1:1">
      <c r="A20194" s="330"/>
    </row>
    <row r="20195" spans="1:1">
      <c r="A20195" s="330"/>
    </row>
    <row r="20196" spans="1:1">
      <c r="A20196" s="330"/>
    </row>
    <row r="20197" spans="1:1">
      <c r="A20197" s="330"/>
    </row>
    <row r="20198" spans="1:1">
      <c r="A20198" s="330"/>
    </row>
    <row r="20199" spans="1:1">
      <c r="A20199" s="330"/>
    </row>
    <row r="20200" spans="1:1">
      <c r="A20200" s="330"/>
    </row>
    <row r="20201" spans="1:1">
      <c r="A20201" s="330"/>
    </row>
    <row r="20202" spans="1:1">
      <c r="A20202" s="330"/>
    </row>
    <row r="20203" spans="1:1">
      <c r="A20203" s="330"/>
    </row>
    <row r="20204" spans="1:1">
      <c r="A20204" s="330"/>
    </row>
    <row r="20205" spans="1:1">
      <c r="A20205" s="330"/>
    </row>
    <row r="20206" spans="1:1">
      <c r="A20206" s="330"/>
    </row>
    <row r="20207" spans="1:1">
      <c r="A20207" s="330"/>
    </row>
    <row r="20208" spans="1:1">
      <c r="A20208" s="330"/>
    </row>
    <row r="20209" spans="1:1">
      <c r="A20209" s="330"/>
    </row>
    <row r="20210" spans="1:1">
      <c r="A20210" s="330"/>
    </row>
    <row r="20211" spans="1:1">
      <c r="A20211" s="330"/>
    </row>
    <row r="20212" spans="1:1">
      <c r="A20212" s="330"/>
    </row>
    <row r="20213" spans="1:1">
      <c r="A20213" s="330"/>
    </row>
    <row r="20214" spans="1:1">
      <c r="A20214" s="330"/>
    </row>
    <row r="20215" spans="1:1">
      <c r="A20215" s="330"/>
    </row>
    <row r="20216" spans="1:1">
      <c r="A20216" s="330"/>
    </row>
    <row r="20217" spans="1:1">
      <c r="A20217" s="330"/>
    </row>
    <row r="20218" spans="1:1">
      <c r="A20218" s="330"/>
    </row>
    <row r="20219" spans="1:1">
      <c r="A20219" s="330"/>
    </row>
    <row r="20220" spans="1:1">
      <c r="A20220" s="330"/>
    </row>
    <row r="20221" spans="1:1">
      <c r="A20221" s="330"/>
    </row>
    <row r="20222" spans="1:1">
      <c r="A20222" s="330"/>
    </row>
    <row r="20223" spans="1:1">
      <c r="A20223" s="330"/>
    </row>
    <row r="20224" spans="1:1">
      <c r="A20224" s="330"/>
    </row>
    <row r="20225" spans="1:1">
      <c r="A20225" s="330"/>
    </row>
    <row r="20226" spans="1:1">
      <c r="A20226" s="330"/>
    </row>
    <row r="20227" spans="1:1">
      <c r="A20227" s="330"/>
    </row>
    <row r="20228" spans="1:1">
      <c r="A20228" s="330"/>
    </row>
    <row r="20229" spans="1:1">
      <c r="A20229" s="330"/>
    </row>
    <row r="20230" spans="1:1">
      <c r="A20230" s="330"/>
    </row>
    <row r="20231" spans="1:1">
      <c r="A20231" s="330"/>
    </row>
    <row r="20232" spans="1:1">
      <c r="A20232" s="330"/>
    </row>
    <row r="20233" spans="1:1">
      <c r="A20233" s="330"/>
    </row>
    <row r="20234" spans="1:1">
      <c r="A20234" s="330"/>
    </row>
    <row r="20235" spans="1:1">
      <c r="A20235" s="330"/>
    </row>
    <row r="20236" spans="1:1">
      <c r="A20236" s="330"/>
    </row>
    <row r="20237" spans="1:1">
      <c r="A20237" s="330"/>
    </row>
    <row r="20238" spans="1:1">
      <c r="A20238" s="330"/>
    </row>
    <row r="20239" spans="1:1">
      <c r="A20239" s="330"/>
    </row>
    <row r="20240" spans="1:1">
      <c r="A20240" s="330"/>
    </row>
    <row r="20241" spans="1:1">
      <c r="A20241" s="330"/>
    </row>
    <row r="20242" spans="1:1">
      <c r="A20242" s="330"/>
    </row>
    <row r="20243" spans="1:1">
      <c r="A20243" s="330"/>
    </row>
    <row r="20244" spans="1:1">
      <c r="A20244" s="330"/>
    </row>
    <row r="20245" spans="1:1">
      <c r="A20245" s="330"/>
    </row>
    <row r="20246" spans="1:1">
      <c r="A20246" s="330"/>
    </row>
    <row r="20247" spans="1:1">
      <c r="A20247" s="330"/>
    </row>
    <row r="20248" spans="1:1">
      <c r="A20248" s="330"/>
    </row>
    <row r="20249" spans="1:1">
      <c r="A20249" s="330"/>
    </row>
    <row r="20250" spans="1:1">
      <c r="A20250" s="330"/>
    </row>
    <row r="20251" spans="1:1">
      <c r="A20251" s="330"/>
    </row>
    <row r="20252" spans="1:1">
      <c r="A20252" s="330"/>
    </row>
    <row r="20253" spans="1:1">
      <c r="A20253" s="330"/>
    </row>
    <row r="20254" spans="1:1">
      <c r="A20254" s="330"/>
    </row>
    <row r="20255" spans="1:1">
      <c r="A20255" s="330"/>
    </row>
    <row r="20256" spans="1:1">
      <c r="A20256" s="330"/>
    </row>
    <row r="20257" spans="1:1">
      <c r="A20257" s="330"/>
    </row>
    <row r="20258" spans="1:1">
      <c r="A20258" s="330"/>
    </row>
    <row r="20259" spans="1:1">
      <c r="A20259" s="330"/>
    </row>
    <row r="20260" spans="1:1">
      <c r="A20260" s="330"/>
    </row>
    <row r="20261" spans="1:1">
      <c r="A20261" s="330"/>
    </row>
    <row r="20262" spans="1:1">
      <c r="A20262" s="330"/>
    </row>
    <row r="20263" spans="1:1">
      <c r="A20263" s="330"/>
    </row>
    <row r="20264" spans="1:1">
      <c r="A20264" s="330"/>
    </row>
    <row r="20265" spans="1:1">
      <c r="A20265" s="330"/>
    </row>
    <row r="20266" spans="1:1">
      <c r="A20266" s="330"/>
    </row>
    <row r="20267" spans="1:1">
      <c r="A20267" s="330"/>
    </row>
    <row r="20268" spans="1:1">
      <c r="A20268" s="330"/>
    </row>
    <row r="20269" spans="1:1">
      <c r="A20269" s="330"/>
    </row>
    <row r="20270" spans="1:1">
      <c r="A20270" s="330"/>
    </row>
    <row r="20271" spans="1:1">
      <c r="A20271" s="330"/>
    </row>
    <row r="20272" spans="1:1">
      <c r="A20272" s="330"/>
    </row>
    <row r="20273" spans="1:1">
      <c r="A20273" s="330"/>
    </row>
    <row r="20274" spans="1:1">
      <c r="A20274" s="330"/>
    </row>
    <row r="20275" spans="1:1">
      <c r="A20275" s="330"/>
    </row>
    <row r="20276" spans="1:1">
      <c r="A20276" s="330"/>
    </row>
    <row r="20277" spans="1:1">
      <c r="A20277" s="330"/>
    </row>
    <row r="20278" spans="1:1">
      <c r="A20278" s="330"/>
    </row>
    <row r="20279" spans="1:1">
      <c r="A20279" s="330"/>
    </row>
    <row r="20280" spans="1:1">
      <c r="A20280" s="330"/>
    </row>
    <row r="20281" spans="1:1">
      <c r="A20281" s="330"/>
    </row>
    <row r="20282" spans="1:1">
      <c r="A20282" s="330"/>
    </row>
    <row r="20283" spans="1:1">
      <c r="A20283" s="330"/>
    </row>
    <row r="20284" spans="1:1">
      <c r="A20284" s="330"/>
    </row>
    <row r="20285" spans="1:1">
      <c r="A20285" s="330"/>
    </row>
    <row r="20286" spans="1:1">
      <c r="A20286" s="330"/>
    </row>
    <row r="20287" spans="1:1">
      <c r="A20287" s="330"/>
    </row>
    <row r="20288" spans="1:1">
      <c r="A20288" s="330"/>
    </row>
    <row r="20289" spans="1:1">
      <c r="A20289" s="330"/>
    </row>
    <row r="20290" spans="1:1">
      <c r="A20290" s="330"/>
    </row>
    <row r="20291" spans="1:1">
      <c r="A20291" s="330"/>
    </row>
    <row r="20292" spans="1:1">
      <c r="A20292" s="330"/>
    </row>
    <row r="20293" spans="1:1">
      <c r="A20293" s="330"/>
    </row>
    <row r="20294" spans="1:1">
      <c r="A20294" s="330"/>
    </row>
    <row r="20295" spans="1:1">
      <c r="A20295" s="330"/>
    </row>
    <row r="20296" spans="1:1">
      <c r="A20296" s="330"/>
    </row>
    <row r="20297" spans="1:1">
      <c r="A20297" s="330"/>
    </row>
    <row r="20298" spans="1:1">
      <c r="A20298" s="330"/>
    </row>
    <row r="20299" spans="1:1">
      <c r="A20299" s="330"/>
    </row>
    <row r="20300" spans="1:1">
      <c r="A20300" s="330"/>
    </row>
    <row r="20301" spans="1:1">
      <c r="A20301" s="330"/>
    </row>
    <row r="20302" spans="1:1">
      <c r="A20302" s="330"/>
    </row>
    <row r="20303" spans="1:1">
      <c r="A20303" s="330"/>
    </row>
    <row r="20304" spans="1:1">
      <c r="A20304" s="330"/>
    </row>
    <row r="20305" spans="1:1">
      <c r="A20305" s="330"/>
    </row>
    <row r="20306" spans="1:1">
      <c r="A20306" s="330"/>
    </row>
    <row r="20307" spans="1:1">
      <c r="A20307" s="330"/>
    </row>
    <row r="20308" spans="1:1">
      <c r="A20308" s="330"/>
    </row>
    <row r="20309" spans="1:1">
      <c r="A20309" s="330"/>
    </row>
    <row r="20310" spans="1:1">
      <c r="A20310" s="330"/>
    </row>
    <row r="20311" spans="1:1">
      <c r="A20311" s="330"/>
    </row>
    <row r="20312" spans="1:1">
      <c r="A20312" s="330"/>
    </row>
    <row r="20313" spans="1:1">
      <c r="A20313" s="330"/>
    </row>
    <row r="20314" spans="1:1">
      <c r="A20314" s="330"/>
    </row>
    <row r="20315" spans="1:1">
      <c r="A20315" s="330"/>
    </row>
    <row r="20316" spans="1:1">
      <c r="A20316" s="330"/>
    </row>
    <row r="20317" spans="1:1">
      <c r="A20317" s="330"/>
    </row>
    <row r="20318" spans="1:1">
      <c r="A20318" s="330"/>
    </row>
    <row r="20319" spans="1:1">
      <c r="A20319" s="330"/>
    </row>
    <row r="20320" spans="1:1">
      <c r="A20320" s="330"/>
    </row>
    <row r="20321" spans="1:1">
      <c r="A20321" s="330"/>
    </row>
    <row r="20322" spans="1:1">
      <c r="A20322" s="330"/>
    </row>
    <row r="20323" spans="1:1">
      <c r="A20323" s="330"/>
    </row>
    <row r="20324" spans="1:1">
      <c r="A20324" s="330"/>
    </row>
    <row r="20325" spans="1:1">
      <c r="A20325" s="330"/>
    </row>
    <row r="20326" spans="1:1">
      <c r="A20326" s="330"/>
    </row>
    <row r="20327" spans="1:1">
      <c r="A20327" s="330"/>
    </row>
    <row r="20328" spans="1:1">
      <c r="A20328" s="330"/>
    </row>
    <row r="20329" spans="1:1">
      <c r="A20329" s="330"/>
    </row>
    <row r="20330" spans="1:1">
      <c r="A20330" s="330"/>
    </row>
    <row r="20331" spans="1:1">
      <c r="A20331" s="330"/>
    </row>
    <row r="20332" spans="1:1">
      <c r="A20332" s="330"/>
    </row>
    <row r="20333" spans="1:1">
      <c r="A20333" s="330"/>
    </row>
    <row r="20334" spans="1:1">
      <c r="A20334" s="330"/>
    </row>
    <row r="20335" spans="1:1">
      <c r="A20335" s="330"/>
    </row>
    <row r="20336" spans="1:1">
      <c r="A20336" s="330"/>
    </row>
    <row r="20337" spans="1:1">
      <c r="A20337" s="330"/>
    </row>
    <row r="20338" spans="1:1">
      <c r="A20338" s="330"/>
    </row>
    <row r="20339" spans="1:1">
      <c r="A20339" s="330"/>
    </row>
    <row r="20340" spans="1:1">
      <c r="A20340" s="330"/>
    </row>
    <row r="20341" spans="1:1">
      <c r="A20341" s="330"/>
    </row>
    <row r="20342" spans="1:1">
      <c r="A20342" s="330"/>
    </row>
    <row r="20343" spans="1:1">
      <c r="A20343" s="330"/>
    </row>
    <row r="20344" spans="1:1">
      <c r="A20344" s="330"/>
    </row>
    <row r="20345" spans="1:1">
      <c r="A20345" s="330"/>
    </row>
    <row r="20346" spans="1:1">
      <c r="A20346" s="330"/>
    </row>
    <row r="20347" spans="1:1">
      <c r="A20347" s="330"/>
    </row>
    <row r="20348" spans="1:1">
      <c r="A20348" s="330"/>
    </row>
    <row r="20349" spans="1:1">
      <c r="A20349" s="330"/>
    </row>
    <row r="20350" spans="1:1">
      <c r="A20350" s="330"/>
    </row>
    <row r="20351" spans="1:1">
      <c r="A20351" s="330"/>
    </row>
    <row r="20352" spans="1:1">
      <c r="A20352" s="330"/>
    </row>
    <row r="20353" spans="1:1">
      <c r="A20353" s="330"/>
    </row>
    <row r="20354" spans="1:1">
      <c r="A20354" s="330"/>
    </row>
    <row r="20355" spans="1:1">
      <c r="A20355" s="330"/>
    </row>
    <row r="20356" spans="1:1">
      <c r="A20356" s="330"/>
    </row>
    <row r="20357" spans="1:1">
      <c r="A20357" s="330"/>
    </row>
    <row r="20358" spans="1:1">
      <c r="A20358" s="330"/>
    </row>
    <row r="20359" spans="1:1">
      <c r="A20359" s="330"/>
    </row>
    <row r="20360" spans="1:1">
      <c r="A20360" s="330"/>
    </row>
    <row r="20361" spans="1:1">
      <c r="A20361" s="330"/>
    </row>
    <row r="20362" spans="1:1">
      <c r="A20362" s="330"/>
    </row>
    <row r="20363" spans="1:1">
      <c r="A20363" s="330"/>
    </row>
    <row r="20364" spans="1:1">
      <c r="A20364" s="330"/>
    </row>
    <row r="20365" spans="1:1">
      <c r="A20365" s="330"/>
    </row>
    <row r="20366" spans="1:1">
      <c r="A20366" s="330"/>
    </row>
    <row r="20367" spans="1:1">
      <c r="A20367" s="330"/>
    </row>
    <row r="20368" spans="1:1">
      <c r="A20368" s="330"/>
    </row>
    <row r="20369" spans="1:1">
      <c r="A20369" s="330"/>
    </row>
    <row r="20370" spans="1:1">
      <c r="A20370" s="330"/>
    </row>
    <row r="20371" spans="1:1">
      <c r="A20371" s="330"/>
    </row>
    <row r="20372" spans="1:1">
      <c r="A20372" s="330"/>
    </row>
    <row r="20373" spans="1:1">
      <c r="A20373" s="330"/>
    </row>
    <row r="20374" spans="1:1">
      <c r="A20374" s="330"/>
    </row>
    <row r="20375" spans="1:1">
      <c r="A20375" s="330"/>
    </row>
    <row r="20376" spans="1:1">
      <c r="A20376" s="330"/>
    </row>
    <row r="20377" spans="1:1">
      <c r="A20377" s="330"/>
    </row>
    <row r="20378" spans="1:1">
      <c r="A20378" s="330"/>
    </row>
    <row r="20379" spans="1:1">
      <c r="A20379" s="330"/>
    </row>
    <row r="20380" spans="1:1">
      <c r="A20380" s="330"/>
    </row>
    <row r="20381" spans="1:1">
      <c r="A20381" s="330"/>
    </row>
    <row r="20382" spans="1:1">
      <c r="A20382" s="330"/>
    </row>
    <row r="20383" spans="1:1">
      <c r="A20383" s="330"/>
    </row>
    <row r="20384" spans="1:1">
      <c r="A20384" s="330"/>
    </row>
    <row r="20385" spans="1:1">
      <c r="A20385" s="330"/>
    </row>
    <row r="20386" spans="1:1">
      <c r="A20386" s="330"/>
    </row>
    <row r="20387" spans="1:1">
      <c r="A20387" s="330"/>
    </row>
    <row r="20388" spans="1:1">
      <c r="A20388" s="330"/>
    </row>
    <row r="20389" spans="1:1">
      <c r="A20389" s="330"/>
    </row>
    <row r="20390" spans="1:1">
      <c r="A20390" s="330"/>
    </row>
    <row r="20391" spans="1:1">
      <c r="A20391" s="330"/>
    </row>
    <row r="20392" spans="1:1">
      <c r="A20392" s="330"/>
    </row>
    <row r="20393" spans="1:1">
      <c r="A20393" s="330"/>
    </row>
    <row r="20394" spans="1:1">
      <c r="A20394" s="330"/>
    </row>
    <row r="20395" spans="1:1">
      <c r="A20395" s="330"/>
    </row>
    <row r="20396" spans="1:1">
      <c r="A20396" s="330"/>
    </row>
    <row r="20397" spans="1:1">
      <c r="A20397" s="330"/>
    </row>
    <row r="20398" spans="1:1">
      <c r="A20398" s="330"/>
    </row>
    <row r="20399" spans="1:1">
      <c r="A20399" s="330"/>
    </row>
    <row r="20400" spans="1:1">
      <c r="A20400" s="330"/>
    </row>
    <row r="20401" spans="1:1">
      <c r="A20401" s="330"/>
    </row>
    <row r="20402" spans="1:1">
      <c r="A20402" s="330"/>
    </row>
    <row r="20403" spans="1:1">
      <c r="A20403" s="330"/>
    </row>
    <row r="20404" spans="1:1">
      <c r="A20404" s="330"/>
    </row>
    <row r="20405" spans="1:1">
      <c r="A20405" s="330"/>
    </row>
    <row r="20406" spans="1:1">
      <c r="A20406" s="330"/>
    </row>
    <row r="20407" spans="1:1">
      <c r="A20407" s="330"/>
    </row>
    <row r="20408" spans="1:1">
      <c r="A20408" s="330"/>
    </row>
    <row r="20409" spans="1:1">
      <c r="A20409" s="330"/>
    </row>
    <row r="20410" spans="1:1">
      <c r="A20410" s="330"/>
    </row>
    <row r="20411" spans="1:1">
      <c r="A20411" s="330"/>
    </row>
    <row r="20412" spans="1:1">
      <c r="A20412" s="330"/>
    </row>
    <row r="20413" spans="1:1">
      <c r="A20413" s="330"/>
    </row>
    <row r="20414" spans="1:1">
      <c r="A20414" s="330"/>
    </row>
    <row r="20415" spans="1:1">
      <c r="A20415" s="330"/>
    </row>
    <row r="20416" spans="1:1">
      <c r="A20416" s="330"/>
    </row>
    <row r="20417" spans="1:1">
      <c r="A20417" s="330"/>
    </row>
    <row r="20418" spans="1:1">
      <c r="A20418" s="330"/>
    </row>
    <row r="20419" spans="1:1">
      <c r="A20419" s="330"/>
    </row>
    <row r="20420" spans="1:1">
      <c r="A20420" s="330"/>
    </row>
    <row r="20421" spans="1:1">
      <c r="A20421" s="330"/>
    </row>
    <row r="20422" spans="1:1">
      <c r="A20422" s="330"/>
    </row>
    <row r="20423" spans="1:1">
      <c r="A20423" s="330"/>
    </row>
    <row r="20424" spans="1:1">
      <c r="A20424" s="330"/>
    </row>
    <row r="20425" spans="1:1">
      <c r="A20425" s="330"/>
    </row>
    <row r="20426" spans="1:1">
      <c r="A20426" s="330"/>
    </row>
    <row r="20427" spans="1:1">
      <c r="A20427" s="330"/>
    </row>
    <row r="20428" spans="1:1">
      <c r="A20428" s="330"/>
    </row>
    <row r="20429" spans="1:1">
      <c r="A20429" s="330"/>
    </row>
    <row r="20430" spans="1:1">
      <c r="A20430" s="330"/>
    </row>
    <row r="20431" spans="1:1">
      <c r="A20431" s="330"/>
    </row>
    <row r="20432" spans="1:1">
      <c r="A20432" s="330"/>
    </row>
    <row r="20433" spans="1:1">
      <c r="A20433" s="330"/>
    </row>
    <row r="20434" spans="1:1">
      <c r="A20434" s="330"/>
    </row>
    <row r="20435" spans="1:1">
      <c r="A20435" s="330"/>
    </row>
    <row r="20436" spans="1:1">
      <c r="A20436" s="330"/>
    </row>
    <row r="20437" spans="1:1">
      <c r="A20437" s="330"/>
    </row>
    <row r="20438" spans="1:1">
      <c r="A20438" s="330"/>
    </row>
    <row r="20439" spans="1:1">
      <c r="A20439" s="330"/>
    </row>
    <row r="20440" spans="1:1">
      <c r="A20440" s="330"/>
    </row>
    <row r="20441" spans="1:1">
      <c r="A20441" s="330"/>
    </row>
    <row r="20442" spans="1:1">
      <c r="A20442" s="330"/>
    </row>
    <row r="20443" spans="1:1">
      <c r="A20443" s="330"/>
    </row>
    <row r="20444" spans="1:1">
      <c r="A20444" s="330"/>
    </row>
    <row r="20445" spans="1:1">
      <c r="A20445" s="330"/>
    </row>
    <row r="20446" spans="1:1">
      <c r="A20446" s="330"/>
    </row>
    <row r="20447" spans="1:1">
      <c r="A20447" s="330"/>
    </row>
    <row r="20448" spans="1:1">
      <c r="A20448" s="330"/>
    </row>
    <row r="20449" spans="1:1">
      <c r="A20449" s="330"/>
    </row>
    <row r="20450" spans="1:1">
      <c r="A20450" s="330"/>
    </row>
    <row r="20451" spans="1:1">
      <c r="A20451" s="330"/>
    </row>
    <row r="20452" spans="1:1">
      <c r="A20452" s="330"/>
    </row>
    <row r="20453" spans="1:1">
      <c r="A20453" s="330"/>
    </row>
    <row r="20454" spans="1:1">
      <c r="A20454" s="330"/>
    </row>
    <row r="20455" spans="1:1">
      <c r="A20455" s="330"/>
    </row>
    <row r="20456" spans="1:1">
      <c r="A20456" s="330"/>
    </row>
    <row r="20457" spans="1:1">
      <c r="A20457" s="330"/>
    </row>
    <row r="20458" spans="1:1">
      <c r="A20458" s="330"/>
    </row>
    <row r="20459" spans="1:1">
      <c r="A20459" s="330"/>
    </row>
    <row r="20460" spans="1:1">
      <c r="A20460" s="330"/>
    </row>
    <row r="20461" spans="1:1">
      <c r="A20461" s="330"/>
    </row>
    <row r="20462" spans="1:1">
      <c r="A20462" s="330"/>
    </row>
    <row r="20463" spans="1:1">
      <c r="A20463" s="330"/>
    </row>
    <row r="20464" spans="1:1">
      <c r="A20464" s="330"/>
    </row>
    <row r="20465" spans="1:1">
      <c r="A20465" s="330"/>
    </row>
    <row r="20466" spans="1:1">
      <c r="A20466" s="330"/>
    </row>
    <row r="20467" spans="1:1">
      <c r="A20467" s="330"/>
    </row>
    <row r="20468" spans="1:1">
      <c r="A20468" s="330"/>
    </row>
    <row r="20469" spans="1:1">
      <c r="A20469" s="330"/>
    </row>
    <row r="20470" spans="1:1">
      <c r="A20470" s="330"/>
    </row>
    <row r="20471" spans="1:1">
      <c r="A20471" s="330"/>
    </row>
    <row r="20472" spans="1:1">
      <c r="A20472" s="330"/>
    </row>
    <row r="20473" spans="1:1">
      <c r="A20473" s="330"/>
    </row>
    <row r="20474" spans="1:1">
      <c r="A20474" s="330"/>
    </row>
    <row r="20475" spans="1:1">
      <c r="A20475" s="330"/>
    </row>
    <row r="20476" spans="1:1">
      <c r="A20476" s="330"/>
    </row>
    <row r="20477" spans="1:1">
      <c r="A20477" s="330"/>
    </row>
    <row r="20478" spans="1:1">
      <c r="A20478" s="330"/>
    </row>
    <row r="20479" spans="1:1">
      <c r="A20479" s="330"/>
    </row>
    <row r="20480" spans="1:1">
      <c r="A20480" s="330"/>
    </row>
    <row r="20481" spans="1:1">
      <c r="A20481" s="330"/>
    </row>
    <row r="20482" spans="1:1">
      <c r="A20482" s="330"/>
    </row>
    <row r="20483" spans="1:1">
      <c r="A20483" s="330"/>
    </row>
    <row r="20484" spans="1:1">
      <c r="A20484" s="330"/>
    </row>
    <row r="20485" spans="1:1">
      <c r="A20485" s="330"/>
    </row>
    <row r="20486" spans="1:1">
      <c r="A20486" s="330"/>
    </row>
    <row r="20487" spans="1:1">
      <c r="A20487" s="330"/>
    </row>
    <row r="20488" spans="1:1">
      <c r="A20488" s="330"/>
    </row>
    <row r="20489" spans="1:1">
      <c r="A20489" s="330"/>
    </row>
    <row r="20490" spans="1:1">
      <c r="A20490" s="330"/>
    </row>
    <row r="20491" spans="1:1">
      <c r="A20491" s="330"/>
    </row>
    <row r="20492" spans="1:1">
      <c r="A20492" s="330"/>
    </row>
    <row r="20493" spans="1:1">
      <c r="A20493" s="330"/>
    </row>
    <row r="20494" spans="1:1">
      <c r="A20494" s="330"/>
    </row>
    <row r="20495" spans="1:1">
      <c r="A20495" s="330"/>
    </row>
    <row r="20496" spans="1:1">
      <c r="A20496" s="330"/>
    </row>
    <row r="20497" spans="1:1">
      <c r="A20497" s="330"/>
    </row>
    <row r="20498" spans="1:1">
      <c r="A20498" s="330"/>
    </row>
    <row r="20499" spans="1:1">
      <c r="A20499" s="330"/>
    </row>
    <row r="20500" spans="1:1">
      <c r="A20500" s="330"/>
    </row>
    <row r="20501" spans="1:1">
      <c r="A20501" s="330"/>
    </row>
    <row r="20502" spans="1:1">
      <c r="A20502" s="330"/>
    </row>
    <row r="20503" spans="1:1">
      <c r="A20503" s="330"/>
    </row>
    <row r="20504" spans="1:1">
      <c r="A20504" s="330"/>
    </row>
    <row r="20505" spans="1:1">
      <c r="A20505" s="330"/>
    </row>
    <row r="20506" spans="1:1">
      <c r="A20506" s="330"/>
    </row>
    <row r="20507" spans="1:1">
      <c r="A20507" s="330"/>
    </row>
    <row r="20508" spans="1:1">
      <c r="A20508" s="330"/>
    </row>
    <row r="20509" spans="1:1">
      <c r="A20509" s="330"/>
    </row>
    <row r="20510" spans="1:1">
      <c r="A20510" s="330"/>
    </row>
    <row r="20511" spans="1:1">
      <c r="A20511" s="330"/>
    </row>
    <row r="20512" spans="1:1">
      <c r="A20512" s="330"/>
    </row>
    <row r="20513" spans="1:1">
      <c r="A20513" s="330"/>
    </row>
    <row r="20514" spans="1:1">
      <c r="A20514" s="330"/>
    </row>
    <row r="20515" spans="1:1">
      <c r="A20515" s="330"/>
    </row>
    <row r="20516" spans="1:1">
      <c r="A20516" s="330"/>
    </row>
    <row r="20517" spans="1:1">
      <c r="A20517" s="330"/>
    </row>
    <row r="20518" spans="1:1">
      <c r="A20518" s="330"/>
    </row>
    <row r="20519" spans="1:1">
      <c r="A20519" s="330"/>
    </row>
    <row r="20520" spans="1:1">
      <c r="A20520" s="330"/>
    </row>
    <row r="20521" spans="1:1">
      <c r="A20521" s="330"/>
    </row>
    <row r="20522" spans="1:1">
      <c r="A20522" s="330"/>
    </row>
    <row r="20523" spans="1:1">
      <c r="A20523" s="330"/>
    </row>
    <row r="20524" spans="1:1">
      <c r="A20524" s="330"/>
    </row>
    <row r="20525" spans="1:1">
      <c r="A20525" s="330"/>
    </row>
    <row r="20526" spans="1:1">
      <c r="A20526" s="330"/>
    </row>
    <row r="20527" spans="1:1">
      <c r="A20527" s="330"/>
    </row>
    <row r="20528" spans="1:1">
      <c r="A20528" s="330"/>
    </row>
    <row r="20529" spans="1:1">
      <c r="A20529" s="330"/>
    </row>
    <row r="20530" spans="1:1">
      <c r="A20530" s="330"/>
    </row>
    <row r="20531" spans="1:1">
      <c r="A20531" s="330"/>
    </row>
    <row r="20532" spans="1:1">
      <c r="A20532" s="330"/>
    </row>
    <row r="20533" spans="1:1">
      <c r="A20533" s="330"/>
    </row>
    <row r="20534" spans="1:1">
      <c r="A20534" s="330"/>
    </row>
    <row r="20535" spans="1:1">
      <c r="A20535" s="330"/>
    </row>
    <row r="20536" spans="1:1">
      <c r="A20536" s="330"/>
    </row>
    <row r="20537" spans="1:1">
      <c r="A20537" s="330"/>
    </row>
    <row r="20538" spans="1:1">
      <c r="A20538" s="330"/>
    </row>
    <row r="20539" spans="1:1">
      <c r="A20539" s="330"/>
    </row>
    <row r="20540" spans="1:1">
      <c r="A20540" s="330"/>
    </row>
    <row r="20541" spans="1:1">
      <c r="A20541" s="330"/>
    </row>
    <row r="20542" spans="1:1">
      <c r="A20542" s="330"/>
    </row>
    <row r="20543" spans="1:1">
      <c r="A20543" s="330"/>
    </row>
    <row r="20544" spans="1:1">
      <c r="A20544" s="330"/>
    </row>
    <row r="20545" spans="1:1">
      <c r="A20545" s="330"/>
    </row>
    <row r="20546" spans="1:1">
      <c r="A20546" s="330"/>
    </row>
    <row r="20547" spans="1:1">
      <c r="A20547" s="330"/>
    </row>
    <row r="20548" spans="1:1">
      <c r="A20548" s="330"/>
    </row>
    <row r="20549" spans="1:1">
      <c r="A20549" s="330"/>
    </row>
    <row r="20550" spans="1:1">
      <c r="A20550" s="330"/>
    </row>
    <row r="20551" spans="1:1">
      <c r="A20551" s="330"/>
    </row>
    <row r="20552" spans="1:1">
      <c r="A20552" s="330"/>
    </row>
    <row r="20553" spans="1:1">
      <c r="A20553" s="330"/>
    </row>
    <row r="20554" spans="1:1">
      <c r="A20554" s="330"/>
    </row>
    <row r="20555" spans="1:1">
      <c r="A20555" s="330"/>
    </row>
    <row r="20556" spans="1:1">
      <c r="A20556" s="330"/>
    </row>
    <row r="20557" spans="1:1">
      <c r="A20557" s="330"/>
    </row>
    <row r="20558" spans="1:1">
      <c r="A20558" s="330"/>
    </row>
    <row r="20559" spans="1:1">
      <c r="A20559" s="330"/>
    </row>
    <row r="20560" spans="1:1">
      <c r="A20560" s="330"/>
    </row>
    <row r="20561" spans="1:1">
      <c r="A20561" s="330"/>
    </row>
    <row r="20562" spans="1:1">
      <c r="A20562" s="330"/>
    </row>
    <row r="20563" spans="1:1">
      <c r="A20563" s="330"/>
    </row>
    <row r="20564" spans="1:1">
      <c r="A20564" s="330"/>
    </row>
    <row r="20565" spans="1:1">
      <c r="A20565" s="330"/>
    </row>
    <row r="20566" spans="1:1">
      <c r="A20566" s="330"/>
    </row>
    <row r="20567" spans="1:1">
      <c r="A20567" s="330"/>
    </row>
    <row r="20568" spans="1:1">
      <c r="A20568" s="330"/>
    </row>
    <row r="20569" spans="1:1">
      <c r="A20569" s="330"/>
    </row>
    <row r="20570" spans="1:1">
      <c r="A20570" s="330"/>
    </row>
    <row r="20571" spans="1:1">
      <c r="A20571" s="330"/>
    </row>
    <row r="20572" spans="1:1">
      <c r="A20572" s="330"/>
    </row>
    <row r="20573" spans="1:1">
      <c r="A20573" s="330"/>
    </row>
    <row r="20574" spans="1:1">
      <c r="A20574" s="330"/>
    </row>
    <row r="20575" spans="1:1">
      <c r="A20575" s="330"/>
    </row>
    <row r="20576" spans="1:1">
      <c r="A20576" s="330"/>
    </row>
    <row r="20577" spans="1:1">
      <c r="A20577" s="330"/>
    </row>
    <row r="20578" spans="1:1">
      <c r="A20578" s="330"/>
    </row>
    <row r="20579" spans="1:1">
      <c r="A20579" s="330"/>
    </row>
    <row r="20580" spans="1:1">
      <c r="A20580" s="330"/>
    </row>
    <row r="20581" spans="1:1">
      <c r="A20581" s="330"/>
    </row>
    <row r="20582" spans="1:1">
      <c r="A20582" s="330"/>
    </row>
    <row r="20583" spans="1:1">
      <c r="A20583" s="330"/>
    </row>
    <row r="20584" spans="1:1">
      <c r="A20584" s="330"/>
    </row>
    <row r="20585" spans="1:1">
      <c r="A20585" s="330"/>
    </row>
    <row r="20586" spans="1:1">
      <c r="A20586" s="330"/>
    </row>
    <row r="20587" spans="1:1">
      <c r="A20587" s="330"/>
    </row>
    <row r="20588" spans="1:1">
      <c r="A20588" s="330"/>
    </row>
    <row r="20589" spans="1:1">
      <c r="A20589" s="330"/>
    </row>
    <row r="20590" spans="1:1">
      <c r="A20590" s="330"/>
    </row>
    <row r="20591" spans="1:1">
      <c r="A20591" s="330"/>
    </row>
    <row r="20592" spans="1:1">
      <c r="A20592" s="330"/>
    </row>
    <row r="20593" spans="1:1">
      <c r="A20593" s="330"/>
    </row>
    <row r="20594" spans="1:1">
      <c r="A20594" s="330"/>
    </row>
    <row r="20595" spans="1:1">
      <c r="A20595" s="330"/>
    </row>
    <row r="20596" spans="1:1">
      <c r="A20596" s="330"/>
    </row>
    <row r="20597" spans="1:1">
      <c r="A20597" s="330"/>
    </row>
    <row r="20598" spans="1:1">
      <c r="A20598" s="330"/>
    </row>
    <row r="20599" spans="1:1">
      <c r="A20599" s="330"/>
    </row>
    <row r="20600" spans="1:1">
      <c r="A20600" s="330"/>
    </row>
    <row r="20601" spans="1:1">
      <c r="A20601" s="330"/>
    </row>
    <row r="20602" spans="1:1">
      <c r="A20602" s="330"/>
    </row>
    <row r="20603" spans="1:1">
      <c r="A20603" s="330"/>
    </row>
    <row r="20604" spans="1:1">
      <c r="A20604" s="330"/>
    </row>
    <row r="20605" spans="1:1">
      <c r="A20605" s="330"/>
    </row>
    <row r="20606" spans="1:1">
      <c r="A20606" s="330"/>
    </row>
    <row r="20607" spans="1:1">
      <c r="A20607" s="330"/>
    </row>
    <row r="20608" spans="1:1">
      <c r="A20608" s="330"/>
    </row>
    <row r="20609" spans="1:1">
      <c r="A20609" s="330"/>
    </row>
    <row r="20610" spans="1:1">
      <c r="A20610" s="330"/>
    </row>
    <row r="20611" spans="1:1">
      <c r="A20611" s="330"/>
    </row>
    <row r="20612" spans="1:1">
      <c r="A20612" s="330"/>
    </row>
    <row r="20613" spans="1:1">
      <c r="A20613" s="330"/>
    </row>
    <row r="20614" spans="1:1">
      <c r="A20614" s="330"/>
    </row>
    <row r="20615" spans="1:1">
      <c r="A20615" s="330"/>
    </row>
    <row r="20616" spans="1:1">
      <c r="A20616" s="330"/>
    </row>
    <row r="20617" spans="1:1">
      <c r="A20617" s="330"/>
    </row>
    <row r="20618" spans="1:1">
      <c r="A20618" s="330"/>
    </row>
    <row r="20619" spans="1:1">
      <c r="A20619" s="330"/>
    </row>
    <row r="20620" spans="1:1">
      <c r="A20620" s="330"/>
    </row>
    <row r="20621" spans="1:1">
      <c r="A20621" s="330"/>
    </row>
    <row r="20622" spans="1:1">
      <c r="A20622" s="330"/>
    </row>
    <row r="20623" spans="1:1">
      <c r="A20623" s="330"/>
    </row>
    <row r="20624" spans="1:1">
      <c r="A20624" s="330"/>
    </row>
    <row r="20625" spans="1:1">
      <c r="A20625" s="330"/>
    </row>
    <row r="20626" spans="1:1">
      <c r="A20626" s="330"/>
    </row>
    <row r="20627" spans="1:1">
      <c r="A20627" s="330"/>
    </row>
    <row r="20628" spans="1:1">
      <c r="A20628" s="330"/>
    </row>
    <row r="20629" spans="1:1">
      <c r="A20629" s="330"/>
    </row>
    <row r="20630" spans="1:1">
      <c r="A20630" s="330"/>
    </row>
    <row r="20631" spans="1:1">
      <c r="A20631" s="330"/>
    </row>
    <row r="20632" spans="1:1">
      <c r="A20632" s="330"/>
    </row>
    <row r="20633" spans="1:1">
      <c r="A20633" s="330"/>
    </row>
    <row r="20634" spans="1:1">
      <c r="A20634" s="330"/>
    </row>
    <row r="20635" spans="1:1">
      <c r="A20635" s="330"/>
    </row>
    <row r="20636" spans="1:1">
      <c r="A20636" s="330"/>
    </row>
    <row r="20637" spans="1:1">
      <c r="A20637" s="330"/>
    </row>
    <row r="20638" spans="1:1">
      <c r="A20638" s="330"/>
    </row>
    <row r="20639" spans="1:1">
      <c r="A20639" s="330"/>
    </row>
    <row r="20640" spans="1:1">
      <c r="A20640" s="330"/>
    </row>
    <row r="20641" spans="1:1">
      <c r="A20641" s="330"/>
    </row>
    <row r="20642" spans="1:1">
      <c r="A20642" s="330"/>
    </row>
    <row r="20643" spans="1:1">
      <c r="A20643" s="330"/>
    </row>
    <row r="20644" spans="1:1">
      <c r="A20644" s="330"/>
    </row>
    <row r="20645" spans="1:1">
      <c r="A20645" s="330"/>
    </row>
    <row r="20646" spans="1:1">
      <c r="A20646" s="330"/>
    </row>
    <row r="20647" spans="1:1">
      <c r="A20647" s="330"/>
    </row>
    <row r="20648" spans="1:1">
      <c r="A20648" s="330"/>
    </row>
    <row r="20649" spans="1:1">
      <c r="A20649" s="330"/>
    </row>
    <row r="20650" spans="1:1">
      <c r="A20650" s="330"/>
    </row>
    <row r="20651" spans="1:1">
      <c r="A20651" s="330"/>
    </row>
    <row r="20652" spans="1:1">
      <c r="A20652" s="330"/>
    </row>
    <row r="20653" spans="1:1">
      <c r="A20653" s="330"/>
    </row>
    <row r="20654" spans="1:1">
      <c r="A20654" s="330"/>
    </row>
    <row r="20655" spans="1:1">
      <c r="A20655" s="330"/>
    </row>
    <row r="20656" spans="1:1">
      <c r="A20656" s="330"/>
    </row>
    <row r="20657" spans="1:1">
      <c r="A20657" s="330"/>
    </row>
    <row r="20658" spans="1:1">
      <c r="A20658" s="330"/>
    </row>
    <row r="20659" spans="1:1">
      <c r="A20659" s="330"/>
    </row>
    <row r="20660" spans="1:1">
      <c r="A20660" s="330"/>
    </row>
    <row r="20661" spans="1:1">
      <c r="A20661" s="330"/>
    </row>
    <row r="20662" spans="1:1">
      <c r="A20662" s="330"/>
    </row>
    <row r="20663" spans="1:1">
      <c r="A20663" s="330"/>
    </row>
    <row r="20664" spans="1:1">
      <c r="A20664" s="330"/>
    </row>
    <row r="20665" spans="1:1">
      <c r="A20665" s="330"/>
    </row>
    <row r="20666" spans="1:1">
      <c r="A20666" s="330"/>
    </row>
    <row r="20667" spans="1:1">
      <c r="A20667" s="330"/>
    </row>
    <row r="20668" spans="1:1">
      <c r="A20668" s="330"/>
    </row>
    <row r="20669" spans="1:1">
      <c r="A20669" s="330"/>
    </row>
    <row r="20670" spans="1:1">
      <c r="A20670" s="330"/>
    </row>
    <row r="20671" spans="1:1">
      <c r="A20671" s="330"/>
    </row>
    <row r="20672" spans="1:1">
      <c r="A20672" s="330"/>
    </row>
    <row r="20673" spans="1:1">
      <c r="A20673" s="330"/>
    </row>
    <row r="20674" spans="1:1">
      <c r="A20674" s="330"/>
    </row>
    <row r="20675" spans="1:1">
      <c r="A20675" s="330"/>
    </row>
    <row r="20676" spans="1:1">
      <c r="A20676" s="330"/>
    </row>
    <row r="20677" spans="1:1">
      <c r="A20677" s="330"/>
    </row>
    <row r="20678" spans="1:1">
      <c r="A20678" s="330"/>
    </row>
    <row r="20679" spans="1:1">
      <c r="A20679" s="330"/>
    </row>
    <row r="20680" spans="1:1">
      <c r="A20680" s="330"/>
    </row>
    <row r="20681" spans="1:1">
      <c r="A20681" s="330"/>
    </row>
    <row r="20682" spans="1:1">
      <c r="A20682" s="330"/>
    </row>
    <row r="20683" spans="1:1">
      <c r="A20683" s="330"/>
    </row>
    <row r="20684" spans="1:1">
      <c r="A20684" s="330"/>
    </row>
    <row r="20685" spans="1:1">
      <c r="A20685" s="330"/>
    </row>
    <row r="20686" spans="1:1">
      <c r="A20686" s="330"/>
    </row>
    <row r="20687" spans="1:1">
      <c r="A20687" s="330"/>
    </row>
    <row r="20688" spans="1:1">
      <c r="A20688" s="330"/>
    </row>
    <row r="20689" spans="1:1">
      <c r="A20689" s="330"/>
    </row>
    <row r="20690" spans="1:1">
      <c r="A20690" s="330"/>
    </row>
    <row r="20691" spans="1:1">
      <c r="A20691" s="330"/>
    </row>
    <row r="20692" spans="1:1">
      <c r="A20692" s="330"/>
    </row>
    <row r="20693" spans="1:1">
      <c r="A20693" s="330"/>
    </row>
    <row r="20694" spans="1:1">
      <c r="A20694" s="330"/>
    </row>
    <row r="20695" spans="1:1">
      <c r="A20695" s="330"/>
    </row>
    <row r="20696" spans="1:1">
      <c r="A20696" s="330"/>
    </row>
    <row r="20697" spans="1:1">
      <c r="A20697" s="330"/>
    </row>
    <row r="20698" spans="1:1">
      <c r="A20698" s="330"/>
    </row>
    <row r="20699" spans="1:1">
      <c r="A20699" s="330"/>
    </row>
    <row r="20700" spans="1:1">
      <c r="A20700" s="330"/>
    </row>
    <row r="20701" spans="1:1">
      <c r="A20701" s="330"/>
    </row>
    <row r="20702" spans="1:1">
      <c r="A20702" s="330"/>
    </row>
    <row r="20703" spans="1:1">
      <c r="A20703" s="330"/>
    </row>
    <row r="20704" spans="1:1">
      <c r="A20704" s="330"/>
    </row>
    <row r="20705" spans="1:1">
      <c r="A20705" s="330"/>
    </row>
    <row r="20706" spans="1:1">
      <c r="A20706" s="330"/>
    </row>
    <row r="20707" spans="1:1">
      <c r="A20707" s="330"/>
    </row>
    <row r="20708" spans="1:1">
      <c r="A20708" s="330"/>
    </row>
    <row r="20709" spans="1:1">
      <c r="A20709" s="330"/>
    </row>
    <row r="20710" spans="1:1">
      <c r="A20710" s="330"/>
    </row>
    <row r="20711" spans="1:1">
      <c r="A20711" s="330"/>
    </row>
    <row r="20712" spans="1:1">
      <c r="A20712" s="330"/>
    </row>
    <row r="20713" spans="1:1">
      <c r="A20713" s="330"/>
    </row>
    <row r="20714" spans="1:1">
      <c r="A20714" s="330"/>
    </row>
    <row r="20715" spans="1:1">
      <c r="A20715" s="330"/>
    </row>
    <row r="20716" spans="1:1">
      <c r="A20716" s="330"/>
    </row>
    <row r="20717" spans="1:1">
      <c r="A20717" s="330"/>
    </row>
    <row r="20718" spans="1:1">
      <c r="A20718" s="330"/>
    </row>
    <row r="20719" spans="1:1">
      <c r="A20719" s="330"/>
    </row>
    <row r="20720" spans="1:1">
      <c r="A20720" s="330"/>
    </row>
    <row r="20721" spans="1:1">
      <c r="A20721" s="330"/>
    </row>
    <row r="20722" spans="1:1">
      <c r="A20722" s="330"/>
    </row>
    <row r="20723" spans="1:1">
      <c r="A20723" s="330"/>
    </row>
    <row r="20724" spans="1:1">
      <c r="A20724" s="330"/>
    </row>
    <row r="20725" spans="1:1">
      <c r="A20725" s="330"/>
    </row>
    <row r="20726" spans="1:1">
      <c r="A20726" s="330"/>
    </row>
    <row r="20727" spans="1:1">
      <c r="A20727" s="330"/>
    </row>
    <row r="20728" spans="1:1">
      <c r="A20728" s="330"/>
    </row>
    <row r="20729" spans="1:1">
      <c r="A20729" s="330"/>
    </row>
    <row r="20730" spans="1:1">
      <c r="A20730" s="330"/>
    </row>
    <row r="20731" spans="1:1">
      <c r="A20731" s="330"/>
    </row>
    <row r="20732" spans="1:1">
      <c r="A20732" s="330"/>
    </row>
    <row r="20733" spans="1:1">
      <c r="A20733" s="330"/>
    </row>
    <row r="20734" spans="1:1">
      <c r="A20734" s="330"/>
    </row>
    <row r="20735" spans="1:1">
      <c r="A20735" s="330"/>
    </row>
    <row r="20736" spans="1:1">
      <c r="A20736" s="330"/>
    </row>
    <row r="20737" spans="1:1">
      <c r="A20737" s="330"/>
    </row>
    <row r="20738" spans="1:1">
      <c r="A20738" s="330"/>
    </row>
    <row r="20739" spans="1:1">
      <c r="A20739" s="330"/>
    </row>
    <row r="20740" spans="1:1">
      <c r="A20740" s="330"/>
    </row>
    <row r="20741" spans="1:1">
      <c r="A20741" s="330"/>
    </row>
    <row r="20742" spans="1:1">
      <c r="A20742" s="330"/>
    </row>
    <row r="20743" spans="1:1">
      <c r="A20743" s="330"/>
    </row>
    <row r="20744" spans="1:1">
      <c r="A20744" s="330"/>
    </row>
    <row r="20745" spans="1:1">
      <c r="A20745" s="330"/>
    </row>
    <row r="20746" spans="1:1">
      <c r="A20746" s="330"/>
    </row>
    <row r="20747" spans="1:1">
      <c r="A20747" s="330"/>
    </row>
    <row r="20748" spans="1:1">
      <c r="A20748" s="330"/>
    </row>
    <row r="20749" spans="1:1">
      <c r="A20749" s="330"/>
    </row>
    <row r="20750" spans="1:1">
      <c r="A20750" s="330"/>
    </row>
    <row r="20751" spans="1:1">
      <c r="A20751" s="330"/>
    </row>
    <row r="20752" spans="1:1">
      <c r="A20752" s="330"/>
    </row>
    <row r="20753" spans="1:1">
      <c r="A20753" s="330"/>
    </row>
    <row r="20754" spans="1:1">
      <c r="A20754" s="330"/>
    </row>
    <row r="20755" spans="1:1">
      <c r="A20755" s="330"/>
    </row>
    <row r="20756" spans="1:1">
      <c r="A20756" s="330"/>
    </row>
    <row r="20757" spans="1:1">
      <c r="A20757" s="330"/>
    </row>
    <row r="20758" spans="1:1">
      <c r="A20758" s="330"/>
    </row>
    <row r="20759" spans="1:1">
      <c r="A20759" s="330"/>
    </row>
    <row r="20760" spans="1:1">
      <c r="A20760" s="330"/>
    </row>
    <row r="20761" spans="1:1">
      <c r="A20761" s="330"/>
    </row>
    <row r="20762" spans="1:1">
      <c r="A20762" s="330"/>
    </row>
    <row r="20763" spans="1:1">
      <c r="A20763" s="330"/>
    </row>
    <row r="20764" spans="1:1">
      <c r="A20764" s="330"/>
    </row>
    <row r="20765" spans="1:1">
      <c r="A20765" s="330"/>
    </row>
    <row r="20766" spans="1:1">
      <c r="A20766" s="330"/>
    </row>
    <row r="20767" spans="1:1">
      <c r="A20767" s="330"/>
    </row>
    <row r="20768" spans="1:1">
      <c r="A20768" s="330"/>
    </row>
    <row r="20769" spans="1:1">
      <c r="A20769" s="330"/>
    </row>
    <row r="20770" spans="1:1">
      <c r="A20770" s="330"/>
    </row>
    <row r="20771" spans="1:1">
      <c r="A20771" s="330"/>
    </row>
    <row r="20772" spans="1:1">
      <c r="A20772" s="330"/>
    </row>
    <row r="20773" spans="1:1">
      <c r="A20773" s="330"/>
    </row>
    <row r="20774" spans="1:1">
      <c r="A20774" s="330"/>
    </row>
    <row r="20775" spans="1:1">
      <c r="A20775" s="330"/>
    </row>
    <row r="20776" spans="1:1">
      <c r="A20776" s="330"/>
    </row>
    <row r="20777" spans="1:1">
      <c r="A20777" s="330"/>
    </row>
    <row r="20778" spans="1:1">
      <c r="A20778" s="330"/>
    </row>
    <row r="20779" spans="1:1">
      <c r="A20779" s="330"/>
    </row>
    <row r="20780" spans="1:1">
      <c r="A20780" s="330"/>
    </row>
    <row r="20781" spans="1:1">
      <c r="A20781" s="330"/>
    </row>
    <row r="20782" spans="1:1">
      <c r="A20782" s="330"/>
    </row>
    <row r="20783" spans="1:1">
      <c r="A20783" s="330"/>
    </row>
    <row r="20784" spans="1:1">
      <c r="A20784" s="330"/>
    </row>
    <row r="20785" spans="1:1">
      <c r="A20785" s="330"/>
    </row>
    <row r="20786" spans="1:1">
      <c r="A20786" s="330"/>
    </row>
    <row r="20787" spans="1:1">
      <c r="A20787" s="330"/>
    </row>
    <row r="20788" spans="1:1">
      <c r="A20788" s="330"/>
    </row>
    <row r="20789" spans="1:1">
      <c r="A20789" s="330"/>
    </row>
    <row r="20790" spans="1:1">
      <c r="A20790" s="330"/>
    </row>
    <row r="20791" spans="1:1">
      <c r="A20791" s="330"/>
    </row>
    <row r="20792" spans="1:1">
      <c r="A20792" s="330"/>
    </row>
    <row r="20793" spans="1:1">
      <c r="A20793" s="330"/>
    </row>
    <row r="20794" spans="1:1">
      <c r="A20794" s="330"/>
    </row>
    <row r="20795" spans="1:1">
      <c r="A20795" s="330"/>
    </row>
    <row r="20796" spans="1:1">
      <c r="A20796" s="330"/>
    </row>
    <row r="20797" spans="1:1">
      <c r="A20797" s="330"/>
    </row>
    <row r="20798" spans="1:1">
      <c r="A20798" s="330"/>
    </row>
    <row r="20799" spans="1:1">
      <c r="A20799" s="330"/>
    </row>
    <row r="20800" spans="1:1">
      <c r="A20800" s="330"/>
    </row>
    <row r="20801" spans="1:1">
      <c r="A20801" s="330"/>
    </row>
    <row r="20802" spans="1:1">
      <c r="A20802" s="330"/>
    </row>
    <row r="20803" spans="1:1">
      <c r="A20803" s="330"/>
    </row>
    <row r="20804" spans="1:1">
      <c r="A20804" s="330"/>
    </row>
    <row r="20805" spans="1:1">
      <c r="A20805" s="330"/>
    </row>
    <row r="20806" spans="1:1">
      <c r="A20806" s="330"/>
    </row>
    <row r="20807" spans="1:1">
      <c r="A20807" s="330"/>
    </row>
    <row r="20808" spans="1:1">
      <c r="A20808" s="330"/>
    </row>
    <row r="20809" spans="1:1">
      <c r="A20809" s="330"/>
    </row>
    <row r="20810" spans="1:1">
      <c r="A20810" s="330"/>
    </row>
    <row r="20811" spans="1:1">
      <c r="A20811" s="330"/>
    </row>
    <row r="20812" spans="1:1">
      <c r="A20812" s="330"/>
    </row>
    <row r="20813" spans="1:1">
      <c r="A20813" s="330"/>
    </row>
    <row r="20814" spans="1:1">
      <c r="A20814" s="330"/>
    </row>
    <row r="20815" spans="1:1">
      <c r="A20815" s="330"/>
    </row>
    <row r="20816" spans="1:1">
      <c r="A20816" s="330"/>
    </row>
    <row r="20817" spans="1:1">
      <c r="A20817" s="330"/>
    </row>
    <row r="20818" spans="1:1">
      <c r="A20818" s="330"/>
    </row>
    <row r="20819" spans="1:1">
      <c r="A20819" s="330"/>
    </row>
    <row r="20820" spans="1:1">
      <c r="A20820" s="330"/>
    </row>
    <row r="20821" spans="1:1">
      <c r="A20821" s="330"/>
    </row>
    <row r="20822" spans="1:1">
      <c r="A20822" s="330"/>
    </row>
    <row r="20823" spans="1:1">
      <c r="A20823" s="330"/>
    </row>
    <row r="20824" spans="1:1">
      <c r="A20824" s="330"/>
    </row>
    <row r="20825" spans="1:1">
      <c r="A20825" s="330"/>
    </row>
    <row r="20826" spans="1:1">
      <c r="A20826" s="330"/>
    </row>
    <row r="20827" spans="1:1">
      <c r="A20827" s="330"/>
    </row>
    <row r="20828" spans="1:1">
      <c r="A20828" s="330"/>
    </row>
    <row r="20829" spans="1:1">
      <c r="A20829" s="330"/>
    </row>
    <row r="20830" spans="1:1">
      <c r="A20830" s="330"/>
    </row>
    <row r="20831" spans="1:1">
      <c r="A20831" s="330"/>
    </row>
    <row r="20832" spans="1:1">
      <c r="A20832" s="330"/>
    </row>
    <row r="20833" spans="1:1">
      <c r="A20833" s="330"/>
    </row>
    <row r="20834" spans="1:1">
      <c r="A20834" s="330"/>
    </row>
    <row r="20835" spans="1:1">
      <c r="A20835" s="330"/>
    </row>
    <row r="20836" spans="1:1">
      <c r="A20836" s="330"/>
    </row>
    <row r="20837" spans="1:1">
      <c r="A20837" s="330"/>
    </row>
    <row r="20838" spans="1:1">
      <c r="A20838" s="330"/>
    </row>
    <row r="20839" spans="1:1">
      <c r="A20839" s="330"/>
    </row>
    <row r="20840" spans="1:1">
      <c r="A20840" s="330"/>
    </row>
    <row r="20841" spans="1:1">
      <c r="A20841" s="330"/>
    </row>
    <row r="20842" spans="1:1">
      <c r="A20842" s="330"/>
    </row>
    <row r="20843" spans="1:1">
      <c r="A20843" s="330"/>
    </row>
    <row r="20844" spans="1:1">
      <c r="A20844" s="330"/>
    </row>
    <row r="20845" spans="1:1">
      <c r="A20845" s="330"/>
    </row>
    <row r="20846" spans="1:1">
      <c r="A20846" s="330"/>
    </row>
    <row r="20847" spans="1:1">
      <c r="A20847" s="330"/>
    </row>
    <row r="20848" spans="1:1">
      <c r="A20848" s="330"/>
    </row>
    <row r="20849" spans="1:1">
      <c r="A20849" s="330"/>
    </row>
    <row r="20850" spans="1:1">
      <c r="A20850" s="330"/>
    </row>
    <row r="20851" spans="1:1">
      <c r="A20851" s="330"/>
    </row>
    <row r="20852" spans="1:1">
      <c r="A20852" s="330"/>
    </row>
    <row r="20853" spans="1:1">
      <c r="A20853" s="330"/>
    </row>
    <row r="20854" spans="1:1">
      <c r="A20854" s="330"/>
    </row>
    <row r="20855" spans="1:1">
      <c r="A20855" s="330"/>
    </row>
    <row r="20856" spans="1:1">
      <c r="A20856" s="330"/>
    </row>
    <row r="20857" spans="1:1">
      <c r="A20857" s="330"/>
    </row>
    <row r="20858" spans="1:1">
      <c r="A20858" s="330"/>
    </row>
    <row r="20859" spans="1:1">
      <c r="A20859" s="330"/>
    </row>
    <row r="20860" spans="1:1">
      <c r="A20860" s="330"/>
    </row>
    <row r="20861" spans="1:1">
      <c r="A20861" s="330"/>
    </row>
    <row r="20862" spans="1:1">
      <c r="A20862" s="330"/>
    </row>
    <row r="20863" spans="1:1">
      <c r="A20863" s="330"/>
    </row>
    <row r="20864" spans="1:1">
      <c r="A20864" s="330"/>
    </row>
    <row r="20865" spans="1:1">
      <c r="A20865" s="330"/>
    </row>
    <row r="20866" spans="1:1">
      <c r="A20866" s="330"/>
    </row>
    <row r="20867" spans="1:1">
      <c r="A20867" s="330"/>
    </row>
    <row r="20868" spans="1:1">
      <c r="A20868" s="330"/>
    </row>
    <row r="20869" spans="1:1">
      <c r="A20869" s="330"/>
    </row>
    <row r="20870" spans="1:1">
      <c r="A20870" s="330"/>
    </row>
    <row r="20871" spans="1:1">
      <c r="A20871" s="330"/>
    </row>
    <row r="20872" spans="1:1">
      <c r="A20872" s="330"/>
    </row>
    <row r="20873" spans="1:1">
      <c r="A20873" s="330"/>
    </row>
    <row r="20874" spans="1:1">
      <c r="A20874" s="330"/>
    </row>
    <row r="20875" spans="1:1">
      <c r="A20875" s="330"/>
    </row>
    <row r="20876" spans="1:1">
      <c r="A20876" s="330"/>
    </row>
    <row r="20877" spans="1:1">
      <c r="A20877" s="330"/>
    </row>
    <row r="20878" spans="1:1">
      <c r="A20878" s="330"/>
    </row>
    <row r="20879" spans="1:1">
      <c r="A20879" s="330"/>
    </row>
    <row r="20880" spans="1:1">
      <c r="A20880" s="330"/>
    </row>
    <row r="20881" spans="1:1">
      <c r="A20881" s="330"/>
    </row>
    <row r="20882" spans="1:1">
      <c r="A20882" s="330"/>
    </row>
    <row r="20883" spans="1:1">
      <c r="A20883" s="330"/>
    </row>
    <row r="20884" spans="1:1">
      <c r="A20884" s="330"/>
    </row>
    <row r="20885" spans="1:1">
      <c r="A20885" s="330"/>
    </row>
    <row r="20886" spans="1:1">
      <c r="A20886" s="330"/>
    </row>
    <row r="20887" spans="1:1">
      <c r="A20887" s="330"/>
    </row>
    <row r="20888" spans="1:1">
      <c r="A20888" s="330"/>
    </row>
    <row r="20889" spans="1:1">
      <c r="A20889" s="330"/>
    </row>
    <row r="20890" spans="1:1">
      <c r="A20890" s="330"/>
    </row>
    <row r="20891" spans="1:1">
      <c r="A20891" s="330"/>
    </row>
    <row r="20892" spans="1:1">
      <c r="A20892" s="330"/>
    </row>
    <row r="20893" spans="1:1">
      <c r="A20893" s="330"/>
    </row>
    <row r="20894" spans="1:1">
      <c r="A20894" s="330"/>
    </row>
    <row r="20895" spans="1:1">
      <c r="A20895" s="330"/>
    </row>
    <row r="20896" spans="1:1">
      <c r="A20896" s="330"/>
    </row>
    <row r="20897" spans="1:1">
      <c r="A20897" s="330"/>
    </row>
    <row r="20898" spans="1:1">
      <c r="A20898" s="330"/>
    </row>
    <row r="20899" spans="1:1">
      <c r="A20899" s="330"/>
    </row>
    <row r="20900" spans="1:1">
      <c r="A20900" s="330"/>
    </row>
    <row r="20901" spans="1:1">
      <c r="A20901" s="330"/>
    </row>
    <row r="20902" spans="1:1">
      <c r="A20902" s="330"/>
    </row>
    <row r="20903" spans="1:1">
      <c r="A20903" s="330"/>
    </row>
    <row r="20904" spans="1:1">
      <c r="A20904" s="330"/>
    </row>
    <row r="20905" spans="1:1">
      <c r="A20905" s="330"/>
    </row>
    <row r="20906" spans="1:1">
      <c r="A20906" s="330"/>
    </row>
    <row r="20907" spans="1:1">
      <c r="A20907" s="330"/>
    </row>
    <row r="20908" spans="1:1">
      <c r="A20908" s="330"/>
    </row>
    <row r="20909" spans="1:1">
      <c r="A20909" s="330"/>
    </row>
    <row r="20910" spans="1:1">
      <c r="A20910" s="330"/>
    </row>
    <row r="20911" spans="1:1">
      <c r="A20911" s="330"/>
    </row>
    <row r="20912" spans="1:1">
      <c r="A20912" s="330"/>
    </row>
    <row r="20913" spans="1:1">
      <c r="A20913" s="330"/>
    </row>
    <row r="20914" spans="1:1">
      <c r="A20914" s="330"/>
    </row>
    <row r="20915" spans="1:1">
      <c r="A20915" s="330"/>
    </row>
    <row r="20916" spans="1:1">
      <c r="A20916" s="330"/>
    </row>
    <row r="20917" spans="1:1">
      <c r="A20917" s="330"/>
    </row>
    <row r="20918" spans="1:1">
      <c r="A20918" s="330"/>
    </row>
    <row r="20919" spans="1:1">
      <c r="A20919" s="330"/>
    </row>
    <row r="20920" spans="1:1">
      <c r="A20920" s="330"/>
    </row>
    <row r="20921" spans="1:1">
      <c r="A20921" s="330"/>
    </row>
    <row r="20922" spans="1:1">
      <c r="A20922" s="330"/>
    </row>
    <row r="20923" spans="1:1">
      <c r="A20923" s="330"/>
    </row>
    <row r="20924" spans="1:1">
      <c r="A20924" s="330"/>
    </row>
    <row r="20925" spans="1:1">
      <c r="A20925" s="330"/>
    </row>
    <row r="20926" spans="1:1">
      <c r="A20926" s="330"/>
    </row>
    <row r="20927" spans="1:1">
      <c r="A20927" s="330"/>
    </row>
    <row r="20928" spans="1:1">
      <c r="A20928" s="330"/>
    </row>
    <row r="20929" spans="1:1">
      <c r="A20929" s="330"/>
    </row>
    <row r="20930" spans="1:1">
      <c r="A20930" s="330"/>
    </row>
    <row r="20931" spans="1:1">
      <c r="A20931" s="330"/>
    </row>
    <row r="20932" spans="1:1">
      <c r="A20932" s="330"/>
    </row>
    <row r="20933" spans="1:1">
      <c r="A20933" s="330"/>
    </row>
    <row r="20934" spans="1:1">
      <c r="A20934" s="330"/>
    </row>
    <row r="20935" spans="1:1">
      <c r="A20935" s="330"/>
    </row>
    <row r="20936" spans="1:1">
      <c r="A20936" s="330"/>
    </row>
    <row r="20937" spans="1:1">
      <c r="A20937" s="330"/>
    </row>
    <row r="20938" spans="1:1">
      <c r="A20938" s="330"/>
    </row>
    <row r="20939" spans="1:1">
      <c r="A20939" s="330"/>
    </row>
    <row r="20940" spans="1:1">
      <c r="A20940" s="330"/>
    </row>
    <row r="20941" spans="1:1">
      <c r="A20941" s="330"/>
    </row>
    <row r="20942" spans="1:1">
      <c r="A20942" s="330"/>
    </row>
    <row r="20943" spans="1:1">
      <c r="A20943" s="330"/>
    </row>
    <row r="20944" spans="1:1">
      <c r="A20944" s="330"/>
    </row>
    <row r="20945" spans="1:1">
      <c r="A20945" s="330"/>
    </row>
    <row r="20946" spans="1:1">
      <c r="A20946" s="330"/>
    </row>
    <row r="20947" spans="1:1">
      <c r="A20947" s="330"/>
    </row>
    <row r="20948" spans="1:1">
      <c r="A20948" s="330"/>
    </row>
    <row r="20949" spans="1:1">
      <c r="A20949" s="330"/>
    </row>
    <row r="20950" spans="1:1">
      <c r="A20950" s="330"/>
    </row>
    <row r="20951" spans="1:1">
      <c r="A20951" s="330"/>
    </row>
    <row r="20952" spans="1:1">
      <c r="A20952" s="330"/>
    </row>
    <row r="20953" spans="1:1">
      <c r="A20953" s="330"/>
    </row>
    <row r="20954" spans="1:1">
      <c r="A20954" s="330"/>
    </row>
    <row r="20955" spans="1:1">
      <c r="A20955" s="330"/>
    </row>
    <row r="20956" spans="1:1">
      <c r="A20956" s="330"/>
    </row>
    <row r="20957" spans="1:1">
      <c r="A20957" s="330"/>
    </row>
    <row r="20958" spans="1:1">
      <c r="A20958" s="330"/>
    </row>
    <row r="20959" spans="1:1">
      <c r="A20959" s="330"/>
    </row>
    <row r="20960" spans="1:1">
      <c r="A20960" s="330"/>
    </row>
    <row r="20961" spans="1:1">
      <c r="A20961" s="330"/>
    </row>
    <row r="20962" spans="1:1">
      <c r="A20962" s="330"/>
    </row>
    <row r="20963" spans="1:1">
      <c r="A20963" s="330"/>
    </row>
    <row r="20964" spans="1:1">
      <c r="A20964" s="330"/>
    </row>
    <row r="20965" spans="1:1">
      <c r="A20965" s="330"/>
    </row>
    <row r="20966" spans="1:1">
      <c r="A20966" s="330"/>
    </row>
    <row r="20967" spans="1:1">
      <c r="A20967" s="330"/>
    </row>
    <row r="20968" spans="1:1">
      <c r="A20968" s="330"/>
    </row>
    <row r="20969" spans="1:1">
      <c r="A20969" s="330"/>
    </row>
    <row r="20970" spans="1:1">
      <c r="A20970" s="330"/>
    </row>
    <row r="20971" spans="1:1">
      <c r="A20971" s="330"/>
    </row>
    <row r="20972" spans="1:1">
      <c r="A20972" s="330"/>
    </row>
    <row r="20973" spans="1:1">
      <c r="A20973" s="330"/>
    </row>
    <row r="20974" spans="1:1">
      <c r="A20974" s="330"/>
    </row>
    <row r="20975" spans="1:1">
      <c r="A20975" s="330"/>
    </row>
    <row r="20976" spans="1:1">
      <c r="A20976" s="330"/>
    </row>
    <row r="20977" spans="1:1">
      <c r="A20977" s="330"/>
    </row>
    <row r="20978" spans="1:1">
      <c r="A20978" s="330"/>
    </row>
    <row r="20979" spans="1:1">
      <c r="A20979" s="330"/>
    </row>
    <row r="20980" spans="1:1">
      <c r="A20980" s="330"/>
    </row>
    <row r="20981" spans="1:1">
      <c r="A20981" s="330"/>
    </row>
    <row r="20982" spans="1:1">
      <c r="A20982" s="330"/>
    </row>
    <row r="20983" spans="1:1">
      <c r="A20983" s="330"/>
    </row>
    <row r="20984" spans="1:1">
      <c r="A20984" s="330"/>
    </row>
    <row r="20985" spans="1:1">
      <c r="A20985" s="330"/>
    </row>
    <row r="20986" spans="1:1">
      <c r="A20986" s="330"/>
    </row>
    <row r="20987" spans="1:1">
      <c r="A20987" s="330"/>
    </row>
    <row r="20988" spans="1:1">
      <c r="A20988" s="330"/>
    </row>
    <row r="20989" spans="1:1">
      <c r="A20989" s="330"/>
    </row>
    <row r="20990" spans="1:1">
      <c r="A20990" s="330"/>
    </row>
    <row r="20991" spans="1:1">
      <c r="A20991" s="330"/>
    </row>
    <row r="20992" spans="1:1">
      <c r="A20992" s="330"/>
    </row>
    <row r="20993" spans="1:1">
      <c r="A20993" s="330"/>
    </row>
    <row r="20994" spans="1:1">
      <c r="A20994" s="330"/>
    </row>
    <row r="20995" spans="1:1">
      <c r="A20995" s="330"/>
    </row>
    <row r="20996" spans="1:1">
      <c r="A20996" s="330"/>
    </row>
    <row r="20997" spans="1:1">
      <c r="A20997" s="330"/>
    </row>
    <row r="20998" spans="1:1">
      <c r="A20998" s="330"/>
    </row>
    <row r="20999" spans="1:1">
      <c r="A20999" s="330"/>
    </row>
    <row r="21000" spans="1:1">
      <c r="A21000" s="330"/>
    </row>
    <row r="21001" spans="1:1">
      <c r="A21001" s="330"/>
    </row>
    <row r="21002" spans="1:1">
      <c r="A21002" s="330"/>
    </row>
    <row r="21003" spans="1:1">
      <c r="A21003" s="330"/>
    </row>
    <row r="21004" spans="1:1">
      <c r="A21004" s="330"/>
    </row>
    <row r="21005" spans="1:1">
      <c r="A21005" s="330"/>
    </row>
    <row r="21006" spans="1:1">
      <c r="A21006" s="330"/>
    </row>
    <row r="21007" spans="1:1">
      <c r="A21007" s="330"/>
    </row>
    <row r="21008" spans="1:1">
      <c r="A21008" s="330"/>
    </row>
    <row r="21009" spans="1:1">
      <c r="A21009" s="330"/>
    </row>
    <row r="21010" spans="1:1">
      <c r="A21010" s="330"/>
    </row>
    <row r="21011" spans="1:1">
      <c r="A21011" s="330"/>
    </row>
    <row r="21012" spans="1:1">
      <c r="A21012" s="330"/>
    </row>
    <row r="21013" spans="1:1">
      <c r="A21013" s="330"/>
    </row>
    <row r="21014" spans="1:1">
      <c r="A21014" s="330"/>
    </row>
    <row r="21015" spans="1:1">
      <c r="A21015" s="330"/>
    </row>
    <row r="21016" spans="1:1">
      <c r="A21016" s="330"/>
    </row>
    <row r="21017" spans="1:1">
      <c r="A21017" s="330"/>
    </row>
    <row r="21018" spans="1:1">
      <c r="A21018" s="330"/>
    </row>
    <row r="21019" spans="1:1">
      <c r="A21019" s="330"/>
    </row>
    <row r="21020" spans="1:1">
      <c r="A21020" s="330"/>
    </row>
    <row r="21021" spans="1:1">
      <c r="A21021" s="330"/>
    </row>
    <row r="21022" spans="1:1">
      <c r="A21022" s="330"/>
    </row>
    <row r="21023" spans="1:1">
      <c r="A21023" s="330"/>
    </row>
    <row r="21024" spans="1:1">
      <c r="A21024" s="330"/>
    </row>
    <row r="21025" spans="1:1">
      <c r="A21025" s="330"/>
    </row>
    <row r="21026" spans="1:1">
      <c r="A21026" s="330"/>
    </row>
    <row r="21027" spans="1:1">
      <c r="A21027" s="330"/>
    </row>
    <row r="21028" spans="1:1">
      <c r="A21028" s="330"/>
    </row>
    <row r="21029" spans="1:1">
      <c r="A21029" s="330"/>
    </row>
    <row r="21030" spans="1:1">
      <c r="A21030" s="330"/>
    </row>
    <row r="21031" spans="1:1">
      <c r="A21031" s="330"/>
    </row>
    <row r="21032" spans="1:1">
      <c r="A21032" s="330"/>
    </row>
    <row r="21033" spans="1:1">
      <c r="A21033" s="330"/>
    </row>
    <row r="21034" spans="1:1">
      <c r="A21034" s="330"/>
    </row>
    <row r="21035" spans="1:1">
      <c r="A21035" s="330"/>
    </row>
    <row r="21036" spans="1:1">
      <c r="A21036" s="330"/>
    </row>
    <row r="21037" spans="1:1">
      <c r="A21037" s="330"/>
    </row>
    <row r="21038" spans="1:1">
      <c r="A21038" s="330"/>
    </row>
    <row r="21039" spans="1:1">
      <c r="A21039" s="330"/>
    </row>
    <row r="21040" spans="1:1">
      <c r="A21040" s="330"/>
    </row>
    <row r="21041" spans="1:1">
      <c r="A21041" s="330"/>
    </row>
    <row r="21042" spans="1:1">
      <c r="A21042" s="330"/>
    </row>
    <row r="21043" spans="1:1">
      <c r="A21043" s="330"/>
    </row>
    <row r="21044" spans="1:1">
      <c r="A21044" s="330"/>
    </row>
    <row r="21045" spans="1:1">
      <c r="A21045" s="330"/>
    </row>
    <row r="21046" spans="1:1">
      <c r="A21046" s="330"/>
    </row>
    <row r="21047" spans="1:1">
      <c r="A21047" s="330"/>
    </row>
    <row r="21048" spans="1:1">
      <c r="A21048" s="330"/>
    </row>
    <row r="21049" spans="1:1">
      <c r="A21049" s="330"/>
    </row>
    <row r="21050" spans="1:1">
      <c r="A21050" s="330"/>
    </row>
    <row r="21051" spans="1:1">
      <c r="A21051" s="330"/>
    </row>
    <row r="21052" spans="1:1">
      <c r="A21052" s="330"/>
    </row>
    <row r="21053" spans="1:1">
      <c r="A21053" s="330"/>
    </row>
    <row r="21054" spans="1:1">
      <c r="A21054" s="330"/>
    </row>
    <row r="21055" spans="1:1">
      <c r="A21055" s="330"/>
    </row>
    <row r="21056" spans="1:1">
      <c r="A21056" s="330"/>
    </row>
    <row r="21057" spans="1:1">
      <c r="A21057" s="330"/>
    </row>
    <row r="21058" spans="1:1">
      <c r="A21058" s="330"/>
    </row>
    <row r="21059" spans="1:1">
      <c r="A21059" s="330"/>
    </row>
    <row r="21060" spans="1:1">
      <c r="A21060" s="330"/>
    </row>
    <row r="21061" spans="1:1">
      <c r="A21061" s="330"/>
    </row>
    <row r="21062" spans="1:1">
      <c r="A21062" s="330"/>
    </row>
    <row r="21063" spans="1:1">
      <c r="A21063" s="330"/>
    </row>
    <row r="21064" spans="1:1">
      <c r="A21064" s="330"/>
    </row>
    <row r="21065" spans="1:1">
      <c r="A21065" s="330"/>
    </row>
    <row r="21066" spans="1:1">
      <c r="A21066" s="330"/>
    </row>
    <row r="21067" spans="1:1">
      <c r="A21067" s="330"/>
    </row>
    <row r="21068" spans="1:1">
      <c r="A21068" s="330"/>
    </row>
    <row r="21069" spans="1:1">
      <c r="A21069" s="330"/>
    </row>
    <row r="21070" spans="1:1">
      <c r="A21070" s="330"/>
    </row>
    <row r="21071" spans="1:1">
      <c r="A21071" s="330"/>
    </row>
    <row r="21072" spans="1:1">
      <c r="A21072" s="330"/>
    </row>
    <row r="21073" spans="1:1">
      <c r="A21073" s="330"/>
    </row>
    <row r="21074" spans="1:1">
      <c r="A21074" s="330"/>
    </row>
    <row r="21075" spans="1:1">
      <c r="A21075" s="330"/>
    </row>
    <row r="21076" spans="1:1">
      <c r="A21076" s="330"/>
    </row>
    <row r="21077" spans="1:1">
      <c r="A21077" s="330"/>
    </row>
    <row r="21078" spans="1:1">
      <c r="A21078" s="330"/>
    </row>
    <row r="21079" spans="1:1">
      <c r="A21079" s="330"/>
    </row>
    <row r="21080" spans="1:1">
      <c r="A21080" s="330"/>
    </row>
    <row r="21081" spans="1:1">
      <c r="A21081" s="330"/>
    </row>
    <row r="21082" spans="1:1">
      <c r="A21082" s="330"/>
    </row>
    <row r="21083" spans="1:1">
      <c r="A21083" s="330"/>
    </row>
    <row r="21084" spans="1:1">
      <c r="A21084" s="330"/>
    </row>
    <row r="21085" spans="1:1">
      <c r="A21085" s="330"/>
    </row>
    <row r="21086" spans="1:1">
      <c r="A21086" s="330"/>
    </row>
    <row r="21087" spans="1:1">
      <c r="A21087" s="330"/>
    </row>
    <row r="21088" spans="1:1">
      <c r="A21088" s="330"/>
    </row>
    <row r="21089" spans="1:1">
      <c r="A21089" s="330"/>
    </row>
    <row r="21090" spans="1:1">
      <c r="A21090" s="330"/>
    </row>
    <row r="21091" spans="1:1">
      <c r="A21091" s="330"/>
    </row>
    <row r="21092" spans="1:1">
      <c r="A21092" s="330"/>
    </row>
    <row r="21093" spans="1:1">
      <c r="A21093" s="330"/>
    </row>
    <row r="21094" spans="1:1">
      <c r="A21094" s="330"/>
    </row>
    <row r="21095" spans="1:1">
      <c r="A21095" s="330"/>
    </row>
    <row r="21096" spans="1:1">
      <c r="A21096" s="330"/>
    </row>
    <row r="21097" spans="1:1">
      <c r="A21097" s="330"/>
    </row>
    <row r="21098" spans="1:1">
      <c r="A21098" s="330"/>
    </row>
    <row r="21099" spans="1:1">
      <c r="A21099" s="330"/>
    </row>
    <row r="21100" spans="1:1">
      <c r="A21100" s="330"/>
    </row>
    <row r="21101" spans="1:1">
      <c r="A21101" s="330"/>
    </row>
    <row r="21102" spans="1:1">
      <c r="A21102" s="330"/>
    </row>
    <row r="21103" spans="1:1">
      <c r="A21103" s="330"/>
    </row>
    <row r="21104" spans="1:1">
      <c r="A21104" s="330"/>
    </row>
    <row r="21105" spans="1:1">
      <c r="A21105" s="330"/>
    </row>
    <row r="21106" spans="1:1">
      <c r="A21106" s="330"/>
    </row>
    <row r="21107" spans="1:1">
      <c r="A21107" s="330"/>
    </row>
    <row r="21108" spans="1:1">
      <c r="A21108" s="330"/>
    </row>
    <row r="21109" spans="1:1">
      <c r="A21109" s="330"/>
    </row>
    <row r="21110" spans="1:1">
      <c r="A21110" s="330"/>
    </row>
    <row r="21111" spans="1:1">
      <c r="A21111" s="330"/>
    </row>
    <row r="21112" spans="1:1">
      <c r="A21112" s="330"/>
    </row>
    <row r="21113" spans="1:1">
      <c r="A21113" s="330"/>
    </row>
    <row r="21114" spans="1:1">
      <c r="A21114" s="330"/>
    </row>
    <row r="21115" spans="1:1">
      <c r="A21115" s="330"/>
    </row>
    <row r="21116" spans="1:1">
      <c r="A21116" s="330"/>
    </row>
    <row r="21117" spans="1:1">
      <c r="A21117" s="330"/>
    </row>
    <row r="21118" spans="1:1">
      <c r="A21118" s="330"/>
    </row>
    <row r="21119" spans="1:1">
      <c r="A21119" s="330"/>
    </row>
    <row r="21120" spans="1:1">
      <c r="A21120" s="330"/>
    </row>
    <row r="21121" spans="1:1">
      <c r="A21121" s="330"/>
    </row>
    <row r="21122" spans="1:1">
      <c r="A21122" s="330"/>
    </row>
    <row r="21123" spans="1:1">
      <c r="A21123" s="330"/>
    </row>
    <row r="21124" spans="1:1">
      <c r="A21124" s="330"/>
    </row>
    <row r="21125" spans="1:1">
      <c r="A21125" s="330"/>
    </row>
    <row r="21126" spans="1:1">
      <c r="A21126" s="330"/>
    </row>
    <row r="21127" spans="1:1">
      <c r="A21127" s="330"/>
    </row>
    <row r="21128" spans="1:1">
      <c r="A21128" s="330"/>
    </row>
    <row r="21129" spans="1:1">
      <c r="A21129" s="330"/>
    </row>
    <row r="21130" spans="1:1">
      <c r="A21130" s="330"/>
    </row>
    <row r="21131" spans="1:1">
      <c r="A21131" s="330"/>
    </row>
    <row r="21132" spans="1:1">
      <c r="A21132" s="330"/>
    </row>
    <row r="21133" spans="1:1">
      <c r="A21133" s="330"/>
    </row>
    <row r="21134" spans="1:1">
      <c r="A21134" s="330"/>
    </row>
    <row r="21135" spans="1:1">
      <c r="A21135" s="330"/>
    </row>
    <row r="21136" spans="1:1">
      <c r="A21136" s="330"/>
    </row>
    <row r="21137" spans="1:1">
      <c r="A21137" s="330"/>
    </row>
    <row r="21138" spans="1:1">
      <c r="A21138" s="330"/>
    </row>
    <row r="21139" spans="1:1">
      <c r="A21139" s="330"/>
    </row>
    <row r="21140" spans="1:1">
      <c r="A21140" s="330"/>
    </row>
    <row r="21141" spans="1:1">
      <c r="A21141" s="330"/>
    </row>
    <row r="21142" spans="1:1">
      <c r="A21142" s="330"/>
    </row>
    <row r="21143" spans="1:1">
      <c r="A21143" s="330"/>
    </row>
    <row r="21144" spans="1:1">
      <c r="A21144" s="330"/>
    </row>
    <row r="21145" spans="1:1">
      <c r="A21145" s="330"/>
    </row>
    <row r="21146" spans="1:1">
      <c r="A21146" s="330"/>
    </row>
    <row r="21147" spans="1:1">
      <c r="A21147" s="330"/>
    </row>
    <row r="21148" spans="1:1">
      <c r="A21148" s="330"/>
    </row>
    <row r="21149" spans="1:1">
      <c r="A21149" s="330"/>
    </row>
    <row r="21150" spans="1:1">
      <c r="A21150" s="330"/>
    </row>
    <row r="21151" spans="1:1">
      <c r="A21151" s="330"/>
    </row>
    <row r="21152" spans="1:1">
      <c r="A21152" s="330"/>
    </row>
    <row r="21153" spans="1:1">
      <c r="A21153" s="330"/>
    </row>
    <row r="21154" spans="1:1">
      <c r="A21154" s="330"/>
    </row>
    <row r="21155" spans="1:1">
      <c r="A21155" s="330"/>
    </row>
    <row r="21156" spans="1:1">
      <c r="A21156" s="330"/>
    </row>
    <row r="21157" spans="1:1">
      <c r="A21157" s="330"/>
    </row>
    <row r="21158" spans="1:1">
      <c r="A21158" s="330"/>
    </row>
    <row r="21159" spans="1:1">
      <c r="A21159" s="330"/>
    </row>
    <row r="21160" spans="1:1">
      <c r="A21160" s="330"/>
    </row>
    <row r="21161" spans="1:1">
      <c r="A21161" s="330"/>
    </row>
    <row r="21162" spans="1:1">
      <c r="A21162" s="330"/>
    </row>
    <row r="21163" spans="1:1">
      <c r="A21163" s="330"/>
    </row>
    <row r="21164" spans="1:1">
      <c r="A21164" s="330"/>
    </row>
    <row r="21165" spans="1:1">
      <c r="A21165" s="330"/>
    </row>
    <row r="21166" spans="1:1">
      <c r="A21166" s="330"/>
    </row>
    <row r="21167" spans="1:1">
      <c r="A21167" s="330"/>
    </row>
    <row r="21168" spans="1:1">
      <c r="A21168" s="330"/>
    </row>
    <row r="21169" spans="1:1">
      <c r="A21169" s="330"/>
    </row>
    <row r="21170" spans="1:1">
      <c r="A21170" s="330"/>
    </row>
    <row r="21171" spans="1:1">
      <c r="A21171" s="330"/>
    </row>
    <row r="21172" spans="1:1">
      <c r="A21172" s="330"/>
    </row>
    <row r="21173" spans="1:1">
      <c r="A21173" s="330"/>
    </row>
    <row r="21174" spans="1:1">
      <c r="A21174" s="330"/>
    </row>
    <row r="21175" spans="1:1">
      <c r="A21175" s="330"/>
    </row>
    <row r="21176" spans="1:1">
      <c r="A21176" s="330"/>
    </row>
    <row r="21177" spans="1:1">
      <c r="A21177" s="330"/>
    </row>
    <row r="21178" spans="1:1">
      <c r="A21178" s="330"/>
    </row>
    <row r="21179" spans="1:1">
      <c r="A21179" s="330"/>
    </row>
    <row r="21180" spans="1:1">
      <c r="A21180" s="330"/>
    </row>
    <row r="21181" spans="1:1">
      <c r="A21181" s="330"/>
    </row>
    <row r="21182" spans="1:1">
      <c r="A21182" s="330"/>
    </row>
    <row r="21183" spans="1:1">
      <c r="A21183" s="330"/>
    </row>
    <row r="21184" spans="1:1">
      <c r="A21184" s="330"/>
    </row>
    <row r="21185" spans="1:1">
      <c r="A21185" s="330"/>
    </row>
    <row r="21186" spans="1:1">
      <c r="A21186" s="330"/>
    </row>
    <row r="21187" spans="1:1">
      <c r="A21187" s="330"/>
    </row>
    <row r="21188" spans="1:1">
      <c r="A21188" s="330"/>
    </row>
    <row r="21189" spans="1:1">
      <c r="A21189" s="330"/>
    </row>
    <row r="21190" spans="1:1">
      <c r="A21190" s="330"/>
    </row>
    <row r="21191" spans="1:1">
      <c r="A21191" s="330"/>
    </row>
    <row r="21192" spans="1:1">
      <c r="A21192" s="330"/>
    </row>
    <row r="21193" spans="1:1">
      <c r="A21193" s="330"/>
    </row>
    <row r="21194" spans="1:1">
      <c r="A21194" s="330"/>
    </row>
    <row r="21195" spans="1:1">
      <c r="A21195" s="330"/>
    </row>
    <row r="21196" spans="1:1">
      <c r="A21196" s="330"/>
    </row>
    <row r="21197" spans="1:1">
      <c r="A21197" s="330"/>
    </row>
    <row r="21198" spans="1:1">
      <c r="A21198" s="330"/>
    </row>
    <row r="21199" spans="1:1">
      <c r="A21199" s="330"/>
    </row>
    <row r="21200" spans="1:1">
      <c r="A21200" s="330"/>
    </row>
    <row r="21201" spans="1:1">
      <c r="A21201" s="330"/>
    </row>
    <row r="21202" spans="1:1">
      <c r="A21202" s="330"/>
    </row>
    <row r="21203" spans="1:1">
      <c r="A21203" s="330"/>
    </row>
    <row r="21204" spans="1:1">
      <c r="A21204" s="330"/>
    </row>
    <row r="21205" spans="1:1">
      <c r="A21205" s="330"/>
    </row>
    <row r="21206" spans="1:1">
      <c r="A21206" s="330"/>
    </row>
    <row r="21207" spans="1:1">
      <c r="A21207" s="330"/>
    </row>
    <row r="21208" spans="1:1">
      <c r="A21208" s="330"/>
    </row>
    <row r="21209" spans="1:1">
      <c r="A21209" s="330"/>
    </row>
    <row r="21210" spans="1:1">
      <c r="A21210" s="330"/>
    </row>
    <row r="21211" spans="1:1">
      <c r="A21211" s="330"/>
    </row>
    <row r="21212" spans="1:1">
      <c r="A21212" s="330"/>
    </row>
    <row r="21213" spans="1:1">
      <c r="A21213" s="330"/>
    </row>
    <row r="21214" spans="1:1">
      <c r="A21214" s="330"/>
    </row>
    <row r="21215" spans="1:1">
      <c r="A21215" s="330"/>
    </row>
    <row r="21216" spans="1:1">
      <c r="A21216" s="330"/>
    </row>
    <row r="21217" spans="1:1">
      <c r="A21217" s="330"/>
    </row>
    <row r="21218" spans="1:1">
      <c r="A21218" s="330"/>
    </row>
    <row r="21219" spans="1:1">
      <c r="A21219" s="330"/>
    </row>
    <row r="21220" spans="1:1">
      <c r="A21220" s="330"/>
    </row>
    <row r="21221" spans="1:1">
      <c r="A21221" s="330"/>
    </row>
    <row r="21222" spans="1:1">
      <c r="A21222" s="330"/>
    </row>
    <row r="21223" spans="1:1">
      <c r="A21223" s="330"/>
    </row>
    <row r="21224" spans="1:1">
      <c r="A21224" s="330"/>
    </row>
    <row r="21225" spans="1:1">
      <c r="A21225" s="330"/>
    </row>
    <row r="21226" spans="1:1">
      <c r="A21226" s="330"/>
    </row>
    <row r="21227" spans="1:1">
      <c r="A21227" s="330"/>
    </row>
    <row r="21228" spans="1:1">
      <c r="A21228" s="330"/>
    </row>
    <row r="21229" spans="1:1">
      <c r="A21229" s="330"/>
    </row>
    <row r="21230" spans="1:1">
      <c r="A21230" s="330"/>
    </row>
    <row r="21231" spans="1:1">
      <c r="A21231" s="330"/>
    </row>
    <row r="21232" spans="1:1">
      <c r="A21232" s="330"/>
    </row>
    <row r="21233" spans="1:1">
      <c r="A21233" s="330"/>
    </row>
    <row r="21234" spans="1:1">
      <c r="A21234" s="330"/>
    </row>
    <row r="21235" spans="1:1">
      <c r="A21235" s="330"/>
    </row>
    <row r="21236" spans="1:1">
      <c r="A21236" s="330"/>
    </row>
    <row r="21237" spans="1:1">
      <c r="A21237" s="330"/>
    </row>
    <row r="21238" spans="1:1">
      <c r="A21238" s="330"/>
    </row>
    <row r="21239" spans="1:1">
      <c r="A21239" s="330"/>
    </row>
    <row r="21240" spans="1:1">
      <c r="A21240" s="330"/>
    </row>
    <row r="21241" spans="1:1">
      <c r="A21241" s="330"/>
    </row>
    <row r="21242" spans="1:1">
      <c r="A21242" s="330"/>
    </row>
    <row r="21243" spans="1:1">
      <c r="A21243" s="330"/>
    </row>
    <row r="21244" spans="1:1">
      <c r="A21244" s="330"/>
    </row>
    <row r="21245" spans="1:1">
      <c r="A21245" s="330"/>
    </row>
    <row r="21246" spans="1:1">
      <c r="A21246" s="330"/>
    </row>
    <row r="21247" spans="1:1">
      <c r="A21247" s="330"/>
    </row>
    <row r="21248" spans="1:1">
      <c r="A21248" s="330"/>
    </row>
    <row r="21249" spans="1:1">
      <c r="A21249" s="330"/>
    </row>
    <row r="21250" spans="1:1">
      <c r="A21250" s="330"/>
    </row>
    <row r="21251" spans="1:1">
      <c r="A21251" s="330"/>
    </row>
    <row r="21252" spans="1:1">
      <c r="A21252" s="330"/>
    </row>
    <row r="21253" spans="1:1">
      <c r="A21253" s="330"/>
    </row>
    <row r="21254" spans="1:1">
      <c r="A21254" s="330"/>
    </row>
    <row r="21255" spans="1:1">
      <c r="A21255" s="330"/>
    </row>
    <row r="21256" spans="1:1">
      <c r="A21256" s="330"/>
    </row>
    <row r="21257" spans="1:1">
      <c r="A21257" s="330"/>
    </row>
    <row r="21258" spans="1:1">
      <c r="A21258" s="330"/>
    </row>
    <row r="21259" spans="1:1">
      <c r="A21259" s="330"/>
    </row>
    <row r="21260" spans="1:1">
      <c r="A21260" s="330"/>
    </row>
    <row r="21261" spans="1:1">
      <c r="A21261" s="330"/>
    </row>
    <row r="21262" spans="1:1">
      <c r="A21262" s="330"/>
    </row>
    <row r="21263" spans="1:1">
      <c r="A21263" s="330"/>
    </row>
    <row r="21264" spans="1:1">
      <c r="A21264" s="330"/>
    </row>
    <row r="21265" spans="1:1">
      <c r="A21265" s="330"/>
    </row>
    <row r="21266" spans="1:1">
      <c r="A21266" s="330"/>
    </row>
    <row r="21267" spans="1:1">
      <c r="A21267" s="330"/>
    </row>
    <row r="21268" spans="1:1">
      <c r="A21268" s="330"/>
    </row>
    <row r="21269" spans="1:1">
      <c r="A21269" s="330"/>
    </row>
    <row r="21270" spans="1:1">
      <c r="A21270" s="330"/>
    </row>
    <row r="21271" spans="1:1">
      <c r="A21271" s="330"/>
    </row>
    <row r="21272" spans="1:1">
      <c r="A21272" s="330"/>
    </row>
    <row r="21273" spans="1:1">
      <c r="A21273" s="330"/>
    </row>
    <row r="21274" spans="1:1">
      <c r="A21274" s="330"/>
    </row>
    <row r="21275" spans="1:1">
      <c r="A21275" s="330"/>
    </row>
    <row r="21276" spans="1:1">
      <c r="A21276" s="330"/>
    </row>
    <row r="21277" spans="1:1">
      <c r="A21277" s="330"/>
    </row>
    <row r="21278" spans="1:1">
      <c r="A21278" s="330"/>
    </row>
    <row r="21279" spans="1:1">
      <c r="A21279" s="330"/>
    </row>
    <row r="21280" spans="1:1">
      <c r="A21280" s="330"/>
    </row>
    <row r="21281" spans="1:1">
      <c r="A21281" s="330"/>
    </row>
    <row r="21282" spans="1:1">
      <c r="A21282" s="330"/>
    </row>
    <row r="21283" spans="1:1">
      <c r="A21283" s="330"/>
    </row>
    <row r="21284" spans="1:1">
      <c r="A21284" s="330"/>
    </row>
    <row r="21285" spans="1:1">
      <c r="A21285" s="330"/>
    </row>
    <row r="21286" spans="1:1">
      <c r="A21286" s="330"/>
    </row>
    <row r="21287" spans="1:1">
      <c r="A21287" s="330"/>
    </row>
    <row r="21288" spans="1:1">
      <c r="A21288" s="330"/>
    </row>
    <row r="21289" spans="1:1">
      <c r="A21289" s="330"/>
    </row>
    <row r="21290" spans="1:1">
      <c r="A21290" s="330"/>
    </row>
    <row r="21291" spans="1:1">
      <c r="A21291" s="330"/>
    </row>
    <row r="21292" spans="1:1">
      <c r="A21292" s="330"/>
    </row>
    <row r="21293" spans="1:1">
      <c r="A21293" s="330"/>
    </row>
    <row r="21294" spans="1:1">
      <c r="A21294" s="330"/>
    </row>
    <row r="21295" spans="1:1">
      <c r="A21295" s="330"/>
    </row>
    <row r="21296" spans="1:1">
      <c r="A21296" s="330"/>
    </row>
    <row r="21297" spans="1:1">
      <c r="A21297" s="330"/>
    </row>
    <row r="21298" spans="1:1">
      <c r="A21298" s="330"/>
    </row>
    <row r="21299" spans="1:1">
      <c r="A21299" s="330"/>
    </row>
    <row r="21300" spans="1:1">
      <c r="A21300" s="330"/>
    </row>
    <row r="21301" spans="1:1">
      <c r="A21301" s="330"/>
    </row>
    <row r="21302" spans="1:1">
      <c r="A21302" s="330"/>
    </row>
    <row r="21303" spans="1:1">
      <c r="A21303" s="330"/>
    </row>
    <row r="21304" spans="1:1">
      <c r="A21304" s="330"/>
    </row>
    <row r="21305" spans="1:1">
      <c r="A21305" s="330"/>
    </row>
    <row r="21306" spans="1:1">
      <c r="A21306" s="330"/>
    </row>
    <row r="21307" spans="1:1">
      <c r="A21307" s="330"/>
    </row>
    <row r="21308" spans="1:1">
      <c r="A21308" s="330"/>
    </row>
    <row r="21309" spans="1:1">
      <c r="A21309" s="330"/>
    </row>
    <row r="21310" spans="1:1">
      <c r="A21310" s="330"/>
    </row>
    <row r="21311" spans="1:1">
      <c r="A21311" s="330"/>
    </row>
    <row r="21312" spans="1:1">
      <c r="A21312" s="330"/>
    </row>
    <row r="21313" spans="1:1">
      <c r="A21313" s="330"/>
    </row>
    <row r="21314" spans="1:1">
      <c r="A21314" s="330"/>
    </row>
    <row r="21315" spans="1:1">
      <c r="A21315" s="330"/>
    </row>
    <row r="21316" spans="1:1">
      <c r="A21316" s="330"/>
    </row>
    <row r="21317" spans="1:1">
      <c r="A21317" s="330"/>
    </row>
    <row r="21318" spans="1:1">
      <c r="A21318" s="330"/>
    </row>
    <row r="21319" spans="1:1">
      <c r="A21319" s="330"/>
    </row>
    <row r="21320" spans="1:1">
      <c r="A21320" s="330"/>
    </row>
    <row r="21321" spans="1:1">
      <c r="A21321" s="330"/>
    </row>
    <row r="21322" spans="1:1">
      <c r="A21322" s="330"/>
    </row>
    <row r="21323" spans="1:1">
      <c r="A21323" s="330"/>
    </row>
    <row r="21324" spans="1:1">
      <c r="A21324" s="330"/>
    </row>
    <row r="21325" spans="1:1">
      <c r="A21325" s="330"/>
    </row>
    <row r="21326" spans="1:1">
      <c r="A21326" s="330"/>
    </row>
    <row r="21327" spans="1:1">
      <c r="A21327" s="330"/>
    </row>
    <row r="21328" spans="1:1">
      <c r="A21328" s="330"/>
    </row>
    <row r="21329" spans="1:1">
      <c r="A21329" s="330"/>
    </row>
    <row r="21330" spans="1:1">
      <c r="A21330" s="330"/>
    </row>
    <row r="21331" spans="1:1">
      <c r="A21331" s="330"/>
    </row>
    <row r="21332" spans="1:1">
      <c r="A21332" s="330"/>
    </row>
    <row r="21333" spans="1:1">
      <c r="A21333" s="330"/>
    </row>
    <row r="21334" spans="1:1">
      <c r="A21334" s="330"/>
    </row>
    <row r="21335" spans="1:1">
      <c r="A21335" s="330"/>
    </row>
    <row r="21336" spans="1:1">
      <c r="A21336" s="330"/>
    </row>
    <row r="21337" spans="1:1">
      <c r="A21337" s="330"/>
    </row>
    <row r="21338" spans="1:1">
      <c r="A21338" s="330"/>
    </row>
    <row r="21339" spans="1:1">
      <c r="A21339" s="330"/>
    </row>
    <row r="21340" spans="1:1">
      <c r="A21340" s="330"/>
    </row>
    <row r="21341" spans="1:1">
      <c r="A21341" s="330"/>
    </row>
    <row r="21342" spans="1:1">
      <c r="A21342" s="330"/>
    </row>
    <row r="21343" spans="1:1">
      <c r="A21343" s="330"/>
    </row>
    <row r="21344" spans="1:1">
      <c r="A21344" s="330"/>
    </row>
    <row r="21345" spans="1:1">
      <c r="A21345" s="330"/>
    </row>
    <row r="21346" spans="1:1">
      <c r="A21346" s="330"/>
    </row>
    <row r="21347" spans="1:1">
      <c r="A21347" s="330"/>
    </row>
    <row r="21348" spans="1:1">
      <c r="A21348" s="330"/>
    </row>
    <row r="21349" spans="1:1">
      <c r="A21349" s="330"/>
    </row>
    <row r="21350" spans="1:1">
      <c r="A21350" s="330"/>
    </row>
    <row r="21351" spans="1:1">
      <c r="A21351" s="330"/>
    </row>
    <row r="21352" spans="1:1">
      <c r="A21352" s="330"/>
    </row>
    <row r="21353" spans="1:1">
      <c r="A21353" s="330"/>
    </row>
    <row r="21354" spans="1:1">
      <c r="A21354" s="330"/>
    </row>
    <row r="21355" spans="1:1">
      <c r="A21355" s="330"/>
    </row>
    <row r="21356" spans="1:1">
      <c r="A21356" s="330"/>
    </row>
    <row r="21357" spans="1:1">
      <c r="A21357" s="330"/>
    </row>
    <row r="21358" spans="1:1">
      <c r="A21358" s="330"/>
    </row>
    <row r="21359" spans="1:1">
      <c r="A21359" s="330"/>
    </row>
    <row r="21360" spans="1:1">
      <c r="A21360" s="330"/>
    </row>
    <row r="21361" spans="1:1">
      <c r="A21361" s="330"/>
    </row>
    <row r="21362" spans="1:1">
      <c r="A21362" s="330"/>
    </row>
    <row r="21363" spans="1:1">
      <c r="A21363" s="330"/>
    </row>
    <row r="21364" spans="1:1">
      <c r="A21364" s="330"/>
    </row>
    <row r="21365" spans="1:1">
      <c r="A21365" s="330"/>
    </row>
    <row r="21366" spans="1:1">
      <c r="A21366" s="330"/>
    </row>
    <row r="21367" spans="1:1">
      <c r="A21367" s="330"/>
    </row>
    <row r="21368" spans="1:1">
      <c r="A21368" s="330"/>
    </row>
    <row r="21369" spans="1:1">
      <c r="A21369" s="330"/>
    </row>
    <row r="21370" spans="1:1">
      <c r="A21370" s="330"/>
    </row>
    <row r="21371" spans="1:1">
      <c r="A21371" s="330"/>
    </row>
    <row r="21372" spans="1:1">
      <c r="A21372" s="330"/>
    </row>
    <row r="21373" spans="1:1">
      <c r="A21373" s="330"/>
    </row>
    <row r="21374" spans="1:1">
      <c r="A21374" s="330"/>
    </row>
    <row r="21375" spans="1:1">
      <c r="A21375" s="330"/>
    </row>
    <row r="21376" spans="1:1">
      <c r="A21376" s="330"/>
    </row>
    <row r="21377" spans="1:1">
      <c r="A21377" s="330"/>
    </row>
    <row r="21378" spans="1:1">
      <c r="A21378" s="330"/>
    </row>
    <row r="21379" spans="1:1">
      <c r="A21379" s="330"/>
    </row>
    <row r="21380" spans="1:1">
      <c r="A21380" s="330"/>
    </row>
    <row r="21381" spans="1:1">
      <c r="A21381" s="330"/>
    </row>
    <row r="21382" spans="1:1">
      <c r="A21382" s="330"/>
    </row>
    <row r="21383" spans="1:1">
      <c r="A21383" s="330"/>
    </row>
    <row r="21384" spans="1:1">
      <c r="A21384" s="330"/>
    </row>
    <row r="21385" spans="1:1">
      <c r="A21385" s="330"/>
    </row>
    <row r="21386" spans="1:1">
      <c r="A21386" s="330"/>
    </row>
    <row r="21387" spans="1:1">
      <c r="A21387" s="330"/>
    </row>
    <row r="21388" spans="1:1">
      <c r="A21388" s="330"/>
    </row>
    <row r="21389" spans="1:1">
      <c r="A21389" s="330"/>
    </row>
    <row r="21390" spans="1:1">
      <c r="A21390" s="330"/>
    </row>
    <row r="21391" spans="1:1">
      <c r="A21391" s="330"/>
    </row>
    <row r="21392" spans="1:1">
      <c r="A21392" s="330"/>
    </row>
    <row r="21393" spans="1:1">
      <c r="A21393" s="330"/>
    </row>
    <row r="21394" spans="1:1">
      <c r="A21394" s="330"/>
    </row>
    <row r="21395" spans="1:1">
      <c r="A21395" s="330"/>
    </row>
    <row r="21396" spans="1:1">
      <c r="A21396" s="330"/>
    </row>
    <row r="21397" spans="1:1">
      <c r="A21397" s="330"/>
    </row>
    <row r="21398" spans="1:1">
      <c r="A21398" s="330"/>
    </row>
    <row r="21399" spans="1:1">
      <c r="A21399" s="330"/>
    </row>
    <row r="21400" spans="1:1">
      <c r="A21400" s="330"/>
    </row>
    <row r="21401" spans="1:1">
      <c r="A21401" s="330"/>
    </row>
    <row r="21402" spans="1:1">
      <c r="A21402" s="330"/>
    </row>
    <row r="21403" spans="1:1">
      <c r="A21403" s="330"/>
    </row>
    <row r="21404" spans="1:1">
      <c r="A21404" s="330"/>
    </row>
    <row r="21405" spans="1:1">
      <c r="A21405" s="330"/>
    </row>
    <row r="21406" spans="1:1">
      <c r="A21406" s="330"/>
    </row>
    <row r="21407" spans="1:1">
      <c r="A21407" s="330"/>
    </row>
    <row r="21408" spans="1:1">
      <c r="A21408" s="330"/>
    </row>
    <row r="21409" spans="1:1">
      <c r="A21409" s="330"/>
    </row>
    <row r="21410" spans="1:1">
      <c r="A21410" s="330"/>
    </row>
    <row r="21411" spans="1:1">
      <c r="A21411" s="330"/>
    </row>
    <row r="21412" spans="1:1">
      <c r="A21412" s="330"/>
    </row>
    <row r="21413" spans="1:1">
      <c r="A21413" s="330"/>
    </row>
    <row r="21414" spans="1:1">
      <c r="A21414" s="330"/>
    </row>
    <row r="21415" spans="1:1">
      <c r="A21415" s="330"/>
    </row>
    <row r="21416" spans="1:1">
      <c r="A21416" s="330"/>
    </row>
    <row r="21417" spans="1:1">
      <c r="A21417" s="330"/>
    </row>
    <row r="21418" spans="1:1">
      <c r="A21418" s="330"/>
    </row>
    <row r="21419" spans="1:1">
      <c r="A21419" s="330"/>
    </row>
    <row r="21420" spans="1:1">
      <c r="A21420" s="330"/>
    </row>
    <row r="21421" spans="1:1">
      <c r="A21421" s="330"/>
    </row>
    <row r="21422" spans="1:1">
      <c r="A21422" s="330"/>
    </row>
    <row r="21423" spans="1:1">
      <c r="A21423" s="330"/>
    </row>
    <row r="21424" spans="1:1">
      <c r="A21424" s="330"/>
    </row>
    <row r="21425" spans="1:1">
      <c r="A21425" s="330"/>
    </row>
    <row r="21426" spans="1:1">
      <c r="A21426" s="330"/>
    </row>
    <row r="21427" spans="1:1">
      <c r="A21427" s="330"/>
    </row>
    <row r="21428" spans="1:1">
      <c r="A21428" s="330"/>
    </row>
    <row r="21429" spans="1:1">
      <c r="A21429" s="330"/>
    </row>
    <row r="21430" spans="1:1">
      <c r="A21430" s="330"/>
    </row>
    <row r="21431" spans="1:1">
      <c r="A21431" s="330"/>
    </row>
    <row r="21432" spans="1:1">
      <c r="A21432" s="330"/>
    </row>
    <row r="21433" spans="1:1">
      <c r="A21433" s="330"/>
    </row>
    <row r="21434" spans="1:1">
      <c r="A21434" s="330"/>
    </row>
    <row r="21435" spans="1:1">
      <c r="A21435" s="330"/>
    </row>
    <row r="21436" spans="1:1">
      <c r="A21436" s="330"/>
    </row>
    <row r="21437" spans="1:1">
      <c r="A21437" s="330"/>
    </row>
    <row r="21438" spans="1:1">
      <c r="A21438" s="330"/>
    </row>
    <row r="21439" spans="1:1">
      <c r="A21439" s="330"/>
    </row>
    <row r="21440" spans="1:1">
      <c r="A21440" s="330"/>
    </row>
    <row r="21441" spans="1:1">
      <c r="A21441" s="330"/>
    </row>
    <row r="21442" spans="1:1">
      <c r="A21442" s="330"/>
    </row>
    <row r="21443" spans="1:1">
      <c r="A21443" s="330"/>
    </row>
    <row r="21444" spans="1:1">
      <c r="A21444" s="330"/>
    </row>
    <row r="21445" spans="1:1">
      <c r="A21445" s="330"/>
    </row>
    <row r="21446" spans="1:1">
      <c r="A21446" s="330"/>
    </row>
    <row r="21447" spans="1:1">
      <c r="A21447" s="330"/>
    </row>
    <row r="21448" spans="1:1">
      <c r="A21448" s="330"/>
    </row>
    <row r="21449" spans="1:1">
      <c r="A21449" s="330"/>
    </row>
    <row r="21450" spans="1:1">
      <c r="A21450" s="330"/>
    </row>
    <row r="21451" spans="1:1">
      <c r="A21451" s="330"/>
    </row>
    <row r="21452" spans="1:1">
      <c r="A21452" s="330"/>
    </row>
    <row r="21453" spans="1:1">
      <c r="A21453" s="330"/>
    </row>
    <row r="21454" spans="1:1">
      <c r="A21454" s="330"/>
    </row>
    <row r="21455" spans="1:1">
      <c r="A21455" s="330"/>
    </row>
    <row r="21456" spans="1:1">
      <c r="A21456" s="330"/>
    </row>
    <row r="21457" spans="1:1">
      <c r="A21457" s="330"/>
    </row>
    <row r="21458" spans="1:1">
      <c r="A21458" s="330"/>
    </row>
    <row r="21459" spans="1:1">
      <c r="A21459" s="330"/>
    </row>
    <row r="21460" spans="1:1">
      <c r="A21460" s="330"/>
    </row>
    <row r="21461" spans="1:1">
      <c r="A21461" s="330"/>
    </row>
    <row r="21462" spans="1:1">
      <c r="A21462" s="330"/>
    </row>
    <row r="21463" spans="1:1">
      <c r="A21463" s="330"/>
    </row>
    <row r="21464" spans="1:1">
      <c r="A21464" s="330"/>
    </row>
    <row r="21465" spans="1:1">
      <c r="A21465" s="330"/>
    </row>
    <row r="21466" spans="1:1">
      <c r="A21466" s="330"/>
    </row>
    <row r="21467" spans="1:1">
      <c r="A21467" s="330"/>
    </row>
    <row r="21468" spans="1:1">
      <c r="A21468" s="330"/>
    </row>
    <row r="21469" spans="1:1">
      <c r="A21469" s="330"/>
    </row>
    <row r="21470" spans="1:1">
      <c r="A21470" s="330"/>
    </row>
    <row r="21471" spans="1:1">
      <c r="A21471" s="330"/>
    </row>
    <row r="21472" spans="1:1">
      <c r="A21472" s="330"/>
    </row>
    <row r="21473" spans="1:1">
      <c r="A21473" s="330"/>
    </row>
    <row r="21474" spans="1:1">
      <c r="A21474" s="330"/>
    </row>
    <row r="21475" spans="1:1">
      <c r="A21475" s="330"/>
    </row>
    <row r="21476" spans="1:1">
      <c r="A21476" s="330"/>
    </row>
    <row r="21477" spans="1:1">
      <c r="A21477" s="330"/>
    </row>
    <row r="21478" spans="1:1">
      <c r="A21478" s="330"/>
    </row>
    <row r="21479" spans="1:1">
      <c r="A21479" s="330"/>
    </row>
    <row r="21480" spans="1:1">
      <c r="A21480" s="330"/>
    </row>
    <row r="21481" spans="1:1">
      <c r="A21481" s="330"/>
    </row>
    <row r="21482" spans="1:1">
      <c r="A21482" s="330"/>
    </row>
    <row r="21483" spans="1:1">
      <c r="A21483" s="330"/>
    </row>
    <row r="21484" spans="1:1">
      <c r="A21484" s="330"/>
    </row>
    <row r="21485" spans="1:1">
      <c r="A21485" s="330"/>
    </row>
    <row r="21486" spans="1:1">
      <c r="A21486" s="330"/>
    </row>
    <row r="21487" spans="1:1">
      <c r="A21487" s="330"/>
    </row>
    <row r="21488" spans="1:1">
      <c r="A21488" s="330"/>
    </row>
    <row r="21489" spans="1:1">
      <c r="A21489" s="330"/>
    </row>
    <row r="21490" spans="1:1">
      <c r="A21490" s="330"/>
    </row>
    <row r="21491" spans="1:1">
      <c r="A21491" s="330"/>
    </row>
    <row r="21492" spans="1:1">
      <c r="A21492" s="330"/>
    </row>
    <row r="21493" spans="1:1">
      <c r="A21493" s="330"/>
    </row>
    <row r="21494" spans="1:1">
      <c r="A21494" s="330"/>
    </row>
    <row r="21495" spans="1:1">
      <c r="A21495" s="330"/>
    </row>
    <row r="21496" spans="1:1">
      <c r="A21496" s="330"/>
    </row>
    <row r="21497" spans="1:1">
      <c r="A21497" s="330"/>
    </row>
    <row r="21498" spans="1:1">
      <c r="A21498" s="330"/>
    </row>
    <row r="21499" spans="1:1">
      <c r="A21499" s="330"/>
    </row>
    <row r="21500" spans="1:1">
      <c r="A21500" s="330"/>
    </row>
    <row r="21501" spans="1:1">
      <c r="A21501" s="330"/>
    </row>
    <row r="21502" spans="1:1">
      <c r="A21502" s="330"/>
    </row>
    <row r="21503" spans="1:1">
      <c r="A21503" s="330"/>
    </row>
    <row r="21504" spans="1:1">
      <c r="A21504" s="330"/>
    </row>
    <row r="21505" spans="1:1">
      <c r="A21505" s="330"/>
    </row>
    <row r="21506" spans="1:1">
      <c r="A21506" s="330"/>
    </row>
    <row r="21507" spans="1:1">
      <c r="A21507" s="330"/>
    </row>
    <row r="21508" spans="1:1">
      <c r="A21508" s="330"/>
    </row>
    <row r="21509" spans="1:1">
      <c r="A21509" s="330"/>
    </row>
    <row r="21510" spans="1:1">
      <c r="A21510" s="330"/>
    </row>
    <row r="21511" spans="1:1">
      <c r="A21511" s="330"/>
    </row>
    <row r="21512" spans="1:1">
      <c r="A21512" s="330"/>
    </row>
    <row r="21513" spans="1:1">
      <c r="A21513" s="330"/>
    </row>
    <row r="21514" spans="1:1">
      <c r="A21514" s="330"/>
    </row>
    <row r="21515" spans="1:1">
      <c r="A21515" s="330"/>
    </row>
    <row r="21516" spans="1:1">
      <c r="A21516" s="330"/>
    </row>
    <row r="21517" spans="1:1">
      <c r="A21517" s="330"/>
    </row>
    <row r="21518" spans="1:1">
      <c r="A21518" s="330"/>
    </row>
    <row r="21519" spans="1:1">
      <c r="A21519" s="330"/>
    </row>
    <row r="21520" spans="1:1">
      <c r="A21520" s="330"/>
    </row>
    <row r="21521" spans="1:1">
      <c r="A21521" s="330"/>
    </row>
    <row r="21522" spans="1:1">
      <c r="A21522" s="330"/>
    </row>
    <row r="21523" spans="1:1">
      <c r="A21523" s="330"/>
    </row>
    <row r="21524" spans="1:1">
      <c r="A21524" s="330"/>
    </row>
    <row r="21525" spans="1:1">
      <c r="A21525" s="330"/>
    </row>
    <row r="21526" spans="1:1">
      <c r="A21526" s="330"/>
    </row>
    <row r="21527" spans="1:1">
      <c r="A21527" s="330"/>
    </row>
    <row r="21528" spans="1:1">
      <c r="A21528" s="330"/>
    </row>
    <row r="21529" spans="1:1">
      <c r="A21529" s="330"/>
    </row>
    <row r="21530" spans="1:1">
      <c r="A21530" s="330"/>
    </row>
    <row r="21531" spans="1:1">
      <c r="A21531" s="330"/>
    </row>
    <row r="21532" spans="1:1">
      <c r="A21532" s="330"/>
    </row>
    <row r="21533" spans="1:1">
      <c r="A21533" s="330"/>
    </row>
    <row r="21534" spans="1:1">
      <c r="A21534" s="330"/>
    </row>
    <row r="21535" spans="1:1">
      <c r="A21535" s="330"/>
    </row>
    <row r="21536" spans="1:1">
      <c r="A21536" s="330"/>
    </row>
    <row r="21537" spans="1:1">
      <c r="A21537" s="330"/>
    </row>
    <row r="21538" spans="1:1">
      <c r="A21538" s="330"/>
    </row>
    <row r="21539" spans="1:1">
      <c r="A21539" s="330"/>
    </row>
    <row r="21540" spans="1:1">
      <c r="A21540" s="330"/>
    </row>
    <row r="21541" spans="1:1">
      <c r="A21541" s="330"/>
    </row>
    <row r="21542" spans="1:1">
      <c r="A21542" s="330"/>
    </row>
    <row r="21543" spans="1:1">
      <c r="A21543" s="330"/>
    </row>
    <row r="21544" spans="1:1">
      <c r="A21544" s="330"/>
    </row>
    <row r="21545" spans="1:1">
      <c r="A21545" s="330"/>
    </row>
    <row r="21546" spans="1:1">
      <c r="A21546" s="330"/>
    </row>
    <row r="21547" spans="1:1">
      <c r="A21547" s="330"/>
    </row>
    <row r="21548" spans="1:1">
      <c r="A21548" s="330"/>
    </row>
    <row r="21549" spans="1:1">
      <c r="A21549" s="330"/>
    </row>
    <row r="21550" spans="1:1">
      <c r="A21550" s="330"/>
    </row>
    <row r="21551" spans="1:1">
      <c r="A21551" s="330"/>
    </row>
    <row r="21552" spans="1:1">
      <c r="A21552" s="330"/>
    </row>
    <row r="21553" spans="1:1">
      <c r="A21553" s="330"/>
    </row>
    <row r="21554" spans="1:1">
      <c r="A21554" s="330"/>
    </row>
    <row r="21555" spans="1:1">
      <c r="A21555" s="330"/>
    </row>
    <row r="21556" spans="1:1">
      <c r="A21556" s="330"/>
    </row>
    <row r="21557" spans="1:1">
      <c r="A21557" s="330"/>
    </row>
    <row r="21558" spans="1:1">
      <c r="A21558" s="330"/>
    </row>
    <row r="21559" spans="1:1">
      <c r="A21559" s="330"/>
    </row>
    <row r="21560" spans="1:1">
      <c r="A21560" s="330"/>
    </row>
    <row r="21561" spans="1:1">
      <c r="A21561" s="330"/>
    </row>
    <row r="21562" spans="1:1">
      <c r="A21562" s="330"/>
    </row>
    <row r="21563" spans="1:1">
      <c r="A21563" s="330"/>
    </row>
    <row r="21564" spans="1:1">
      <c r="A21564" s="330"/>
    </row>
    <row r="21565" spans="1:1">
      <c r="A21565" s="330"/>
    </row>
    <row r="21566" spans="1:1">
      <c r="A21566" s="330"/>
    </row>
    <row r="21567" spans="1:1">
      <c r="A21567" s="330"/>
    </row>
    <row r="21568" spans="1:1">
      <c r="A21568" s="330"/>
    </row>
    <row r="21569" spans="1:1">
      <c r="A21569" s="330"/>
    </row>
    <row r="21570" spans="1:1">
      <c r="A21570" s="330"/>
    </row>
    <row r="21571" spans="1:1">
      <c r="A21571" s="330"/>
    </row>
    <row r="21572" spans="1:1">
      <c r="A21572" s="330"/>
    </row>
    <row r="21573" spans="1:1">
      <c r="A21573" s="330"/>
    </row>
    <row r="21574" spans="1:1">
      <c r="A21574" s="330"/>
    </row>
    <row r="21575" spans="1:1">
      <c r="A21575" s="330"/>
    </row>
    <row r="21576" spans="1:1">
      <c r="A21576" s="330"/>
    </row>
    <row r="21577" spans="1:1">
      <c r="A21577" s="330"/>
    </row>
    <row r="21578" spans="1:1">
      <c r="A21578" s="330"/>
    </row>
    <row r="21579" spans="1:1">
      <c r="A21579" s="330"/>
    </row>
    <row r="21580" spans="1:1">
      <c r="A21580" s="330"/>
    </row>
    <row r="21581" spans="1:1">
      <c r="A21581" s="330"/>
    </row>
    <row r="21582" spans="1:1">
      <c r="A21582" s="330"/>
    </row>
    <row r="21583" spans="1:1">
      <c r="A21583" s="330"/>
    </row>
    <row r="21584" spans="1:1">
      <c r="A21584" s="330"/>
    </row>
    <row r="21585" spans="1:1">
      <c r="A21585" s="330"/>
    </row>
    <row r="21586" spans="1:1">
      <c r="A21586" s="330"/>
    </row>
    <row r="21587" spans="1:1">
      <c r="A21587" s="330"/>
    </row>
    <row r="21588" spans="1:1">
      <c r="A21588" s="330"/>
    </row>
    <row r="21589" spans="1:1">
      <c r="A21589" s="330"/>
    </row>
    <row r="21590" spans="1:1">
      <c r="A21590" s="330"/>
    </row>
    <row r="21591" spans="1:1">
      <c r="A21591" s="330"/>
    </row>
    <row r="21592" spans="1:1">
      <c r="A21592" s="330"/>
    </row>
    <row r="21593" spans="1:1">
      <c r="A21593" s="330"/>
    </row>
    <row r="21594" spans="1:1">
      <c r="A21594" s="330"/>
    </row>
    <row r="21595" spans="1:1">
      <c r="A21595" s="330"/>
    </row>
    <row r="21596" spans="1:1">
      <c r="A21596" s="330"/>
    </row>
    <row r="21597" spans="1:1">
      <c r="A21597" s="330"/>
    </row>
    <row r="21598" spans="1:1">
      <c r="A21598" s="330"/>
    </row>
    <row r="21599" spans="1:1">
      <c r="A21599" s="330"/>
    </row>
    <row r="21600" spans="1:1">
      <c r="A21600" s="330"/>
    </row>
    <row r="21601" spans="1:1">
      <c r="A21601" s="330"/>
    </row>
    <row r="21602" spans="1:1">
      <c r="A21602" s="330"/>
    </row>
    <row r="21603" spans="1:1">
      <c r="A21603" s="330"/>
    </row>
    <row r="21604" spans="1:1">
      <c r="A21604" s="330"/>
    </row>
    <row r="21605" spans="1:1">
      <c r="A21605" s="330"/>
    </row>
    <row r="21606" spans="1:1">
      <c r="A21606" s="330"/>
    </row>
    <row r="21607" spans="1:1">
      <c r="A21607" s="330"/>
    </row>
    <row r="21608" spans="1:1">
      <c r="A21608" s="330"/>
    </row>
    <row r="21609" spans="1:1">
      <c r="A21609" s="330"/>
    </row>
    <row r="21610" spans="1:1">
      <c r="A21610" s="330"/>
    </row>
    <row r="21611" spans="1:1">
      <c r="A21611" s="330"/>
    </row>
    <row r="21612" spans="1:1">
      <c r="A21612" s="330"/>
    </row>
    <row r="21613" spans="1:1">
      <c r="A21613" s="330"/>
    </row>
    <row r="21614" spans="1:1">
      <c r="A21614" s="330"/>
    </row>
    <row r="21615" spans="1:1">
      <c r="A21615" s="330"/>
    </row>
    <row r="21616" spans="1:1">
      <c r="A21616" s="330"/>
    </row>
    <row r="21617" spans="1:1">
      <c r="A21617" s="330"/>
    </row>
    <row r="21618" spans="1:1">
      <c r="A21618" s="330"/>
    </row>
    <row r="21619" spans="1:1">
      <c r="A21619" s="330"/>
    </row>
    <row r="21620" spans="1:1">
      <c r="A21620" s="330"/>
    </row>
    <row r="21621" spans="1:1">
      <c r="A21621" s="330"/>
    </row>
    <row r="21622" spans="1:1">
      <c r="A21622" s="330"/>
    </row>
    <row r="21623" spans="1:1">
      <c r="A21623" s="330"/>
    </row>
    <row r="21624" spans="1:1">
      <c r="A21624" s="330"/>
    </row>
    <row r="21625" spans="1:1">
      <c r="A21625" s="330"/>
    </row>
    <row r="21626" spans="1:1">
      <c r="A21626" s="330"/>
    </row>
    <row r="21627" spans="1:1">
      <c r="A21627" s="330"/>
    </row>
    <row r="21628" spans="1:1">
      <c r="A21628" s="330"/>
    </row>
    <row r="21629" spans="1:1">
      <c r="A21629" s="330"/>
    </row>
    <row r="21630" spans="1:1">
      <c r="A21630" s="330"/>
    </row>
    <row r="21631" spans="1:1">
      <c r="A21631" s="330"/>
    </row>
    <row r="21632" spans="1:1">
      <c r="A21632" s="330"/>
    </row>
    <row r="21633" spans="1:1">
      <c r="A21633" s="330"/>
    </row>
    <row r="21634" spans="1:1">
      <c r="A21634" s="330"/>
    </row>
    <row r="21635" spans="1:1">
      <c r="A21635" s="330"/>
    </row>
    <row r="21636" spans="1:1">
      <c r="A21636" s="330"/>
    </row>
    <row r="21637" spans="1:1">
      <c r="A21637" s="330"/>
    </row>
    <row r="21638" spans="1:1">
      <c r="A21638" s="330"/>
    </row>
    <row r="21639" spans="1:1">
      <c r="A21639" s="330"/>
    </row>
    <row r="21640" spans="1:1">
      <c r="A21640" s="330"/>
    </row>
    <row r="21641" spans="1:1">
      <c r="A21641" s="330"/>
    </row>
    <row r="21642" spans="1:1">
      <c r="A21642" s="330"/>
    </row>
    <row r="21643" spans="1:1">
      <c r="A21643" s="330"/>
    </row>
    <row r="21644" spans="1:1">
      <c r="A21644" s="330"/>
    </row>
    <row r="21645" spans="1:1">
      <c r="A21645" s="330"/>
    </row>
    <row r="21646" spans="1:1">
      <c r="A21646" s="330"/>
    </row>
    <row r="21647" spans="1:1">
      <c r="A21647" s="330"/>
    </row>
    <row r="21648" spans="1:1">
      <c r="A21648" s="330"/>
    </row>
    <row r="21649" spans="1:1">
      <c r="A21649" s="330"/>
    </row>
    <row r="21650" spans="1:1">
      <c r="A21650" s="330"/>
    </row>
    <row r="21651" spans="1:1">
      <c r="A21651" s="330"/>
    </row>
    <row r="21652" spans="1:1">
      <c r="A21652" s="330"/>
    </row>
    <row r="21653" spans="1:1">
      <c r="A21653" s="330"/>
    </row>
    <row r="21654" spans="1:1">
      <c r="A21654" s="330"/>
    </row>
    <row r="21655" spans="1:1">
      <c r="A21655" s="330"/>
    </row>
    <row r="21656" spans="1:1">
      <c r="A21656" s="330"/>
    </row>
    <row r="21657" spans="1:1">
      <c r="A21657" s="330"/>
    </row>
    <row r="21658" spans="1:1">
      <c r="A21658" s="330"/>
    </row>
    <row r="21659" spans="1:1">
      <c r="A21659" s="330"/>
    </row>
    <row r="21660" spans="1:1">
      <c r="A21660" s="330"/>
    </row>
    <row r="21661" spans="1:1">
      <c r="A21661" s="330"/>
    </row>
    <row r="21662" spans="1:1">
      <c r="A21662" s="330"/>
    </row>
    <row r="21663" spans="1:1">
      <c r="A21663" s="330"/>
    </row>
    <row r="21664" spans="1:1">
      <c r="A21664" s="330"/>
    </row>
    <row r="21665" spans="1:1">
      <c r="A21665" s="330"/>
    </row>
    <row r="21666" spans="1:1">
      <c r="A21666" s="330"/>
    </row>
    <row r="21667" spans="1:1">
      <c r="A21667" s="330"/>
    </row>
    <row r="21668" spans="1:1">
      <c r="A21668" s="330"/>
    </row>
    <row r="21669" spans="1:1">
      <c r="A21669" s="330"/>
    </row>
    <row r="21670" spans="1:1">
      <c r="A21670" s="330"/>
    </row>
    <row r="21671" spans="1:1">
      <c r="A21671" s="330"/>
    </row>
    <row r="21672" spans="1:1">
      <c r="A21672" s="330"/>
    </row>
    <row r="21673" spans="1:1">
      <c r="A21673" s="330"/>
    </row>
    <row r="21674" spans="1:1">
      <c r="A21674" s="330"/>
    </row>
    <row r="21675" spans="1:1">
      <c r="A21675" s="330"/>
    </row>
    <row r="21676" spans="1:1">
      <c r="A21676" s="330"/>
    </row>
    <row r="21677" spans="1:1">
      <c r="A21677" s="330"/>
    </row>
    <row r="21678" spans="1:1">
      <c r="A21678" s="330"/>
    </row>
    <row r="21679" spans="1:1">
      <c r="A21679" s="330"/>
    </row>
    <row r="21680" spans="1:1">
      <c r="A21680" s="330"/>
    </row>
    <row r="21681" spans="1:1">
      <c r="A21681" s="330"/>
    </row>
    <row r="21682" spans="1:1">
      <c r="A21682" s="330"/>
    </row>
    <row r="21683" spans="1:1">
      <c r="A21683" s="330"/>
    </row>
    <row r="21684" spans="1:1">
      <c r="A21684" s="330"/>
    </row>
    <row r="21685" spans="1:1">
      <c r="A21685" s="330"/>
    </row>
    <row r="21686" spans="1:1">
      <c r="A21686" s="330"/>
    </row>
    <row r="21687" spans="1:1">
      <c r="A21687" s="330"/>
    </row>
    <row r="21688" spans="1:1">
      <c r="A21688" s="330"/>
    </row>
    <row r="21689" spans="1:1">
      <c r="A21689" s="330"/>
    </row>
    <row r="21690" spans="1:1">
      <c r="A21690" s="330"/>
    </row>
    <row r="21691" spans="1:1">
      <c r="A21691" s="330"/>
    </row>
    <row r="21692" spans="1:1">
      <c r="A21692" s="330"/>
    </row>
    <row r="21693" spans="1:1">
      <c r="A21693" s="330"/>
    </row>
    <row r="21694" spans="1:1">
      <c r="A21694" s="330"/>
    </row>
    <row r="21695" spans="1:1">
      <c r="A21695" s="330"/>
    </row>
    <row r="21696" spans="1:1">
      <c r="A21696" s="330"/>
    </row>
    <row r="21697" spans="1:1">
      <c r="A21697" s="330"/>
    </row>
    <row r="21698" spans="1:1">
      <c r="A21698" s="330"/>
    </row>
    <row r="21699" spans="1:1">
      <c r="A21699" s="330"/>
    </row>
    <row r="21700" spans="1:1">
      <c r="A21700" s="330"/>
    </row>
    <row r="21701" spans="1:1">
      <c r="A21701" s="330"/>
    </row>
    <row r="21702" spans="1:1">
      <c r="A21702" s="330"/>
    </row>
    <row r="21703" spans="1:1">
      <c r="A21703" s="330"/>
    </row>
    <row r="21704" spans="1:1">
      <c r="A21704" s="330"/>
    </row>
    <row r="21705" spans="1:1">
      <c r="A21705" s="330"/>
    </row>
    <row r="21706" spans="1:1">
      <c r="A21706" s="330"/>
    </row>
    <row r="21707" spans="1:1">
      <c r="A21707" s="330"/>
    </row>
    <row r="21708" spans="1:1">
      <c r="A21708" s="330"/>
    </row>
    <row r="21709" spans="1:1">
      <c r="A21709" s="330"/>
    </row>
    <row r="21710" spans="1:1">
      <c r="A21710" s="330"/>
    </row>
    <row r="21711" spans="1:1">
      <c r="A21711" s="330"/>
    </row>
    <row r="21712" spans="1:1">
      <c r="A21712" s="330"/>
    </row>
    <row r="21713" spans="1:1">
      <c r="A21713" s="330"/>
    </row>
    <row r="21714" spans="1:1">
      <c r="A21714" s="330"/>
    </row>
    <row r="21715" spans="1:1">
      <c r="A21715" s="330"/>
    </row>
    <row r="21716" spans="1:1">
      <c r="A21716" s="330"/>
    </row>
    <row r="21717" spans="1:1">
      <c r="A21717" s="330"/>
    </row>
    <row r="21718" spans="1:1">
      <c r="A21718" s="330"/>
    </row>
    <row r="21719" spans="1:1">
      <c r="A21719" s="330"/>
    </row>
    <row r="21720" spans="1:1">
      <c r="A21720" s="330"/>
    </row>
    <row r="21721" spans="1:1">
      <c r="A21721" s="330"/>
    </row>
    <row r="21722" spans="1:1">
      <c r="A21722" s="330"/>
    </row>
    <row r="21723" spans="1:1">
      <c r="A21723" s="330"/>
    </row>
    <row r="21724" spans="1:1">
      <c r="A21724" s="330"/>
    </row>
    <row r="21725" spans="1:1">
      <c r="A21725" s="330"/>
    </row>
    <row r="21726" spans="1:1">
      <c r="A21726" s="330"/>
    </row>
    <row r="21727" spans="1:1">
      <c r="A21727" s="330"/>
    </row>
    <row r="21728" spans="1:1">
      <c r="A21728" s="330"/>
    </row>
    <row r="21729" spans="1:1">
      <c r="A21729" s="330"/>
    </row>
    <row r="21730" spans="1:1">
      <c r="A21730" s="330"/>
    </row>
    <row r="21731" spans="1:1">
      <c r="A21731" s="330"/>
    </row>
    <row r="21732" spans="1:1">
      <c r="A21732" s="330"/>
    </row>
    <row r="21733" spans="1:1">
      <c r="A21733" s="330"/>
    </row>
    <row r="21734" spans="1:1">
      <c r="A21734" s="330"/>
    </row>
    <row r="21735" spans="1:1">
      <c r="A21735" s="330"/>
    </row>
    <row r="21736" spans="1:1">
      <c r="A21736" s="330"/>
    </row>
    <row r="21737" spans="1:1">
      <c r="A21737" s="330"/>
    </row>
    <row r="21738" spans="1:1">
      <c r="A21738" s="330"/>
    </row>
    <row r="21739" spans="1:1">
      <c r="A21739" s="330"/>
    </row>
    <row r="21740" spans="1:1">
      <c r="A21740" s="330"/>
    </row>
    <row r="21741" spans="1:1">
      <c r="A21741" s="330"/>
    </row>
    <row r="21742" spans="1:1">
      <c r="A21742" s="330"/>
    </row>
    <row r="21743" spans="1:1">
      <c r="A21743" s="330"/>
    </row>
    <row r="21744" spans="1:1">
      <c r="A21744" s="330"/>
    </row>
    <row r="21745" spans="1:1">
      <c r="A21745" s="330"/>
    </row>
    <row r="21746" spans="1:1">
      <c r="A21746" s="330"/>
    </row>
    <row r="21747" spans="1:1">
      <c r="A21747" s="330"/>
    </row>
    <row r="21748" spans="1:1">
      <c r="A21748" s="330"/>
    </row>
    <row r="21749" spans="1:1">
      <c r="A21749" s="330"/>
    </row>
    <row r="21750" spans="1:1">
      <c r="A21750" s="330"/>
    </row>
    <row r="21751" spans="1:1">
      <c r="A21751" s="330"/>
    </row>
    <row r="21752" spans="1:1">
      <c r="A21752" s="330"/>
    </row>
    <row r="21753" spans="1:1">
      <c r="A21753" s="330"/>
    </row>
    <row r="21754" spans="1:1">
      <c r="A21754" s="330"/>
    </row>
    <row r="21755" spans="1:1">
      <c r="A21755" s="330"/>
    </row>
    <row r="21756" spans="1:1">
      <c r="A21756" s="330"/>
    </row>
    <row r="21757" spans="1:1">
      <c r="A21757" s="330"/>
    </row>
    <row r="21758" spans="1:1">
      <c r="A21758" s="330"/>
    </row>
    <row r="21759" spans="1:1">
      <c r="A21759" s="330"/>
    </row>
    <row r="21760" spans="1:1">
      <c r="A21760" s="330"/>
    </row>
    <row r="21761" spans="1:1">
      <c r="A21761" s="330"/>
    </row>
    <row r="21762" spans="1:1">
      <c r="A21762" s="330"/>
    </row>
    <row r="21763" spans="1:1">
      <c r="A21763" s="330"/>
    </row>
    <row r="21764" spans="1:1">
      <c r="A21764" s="330"/>
    </row>
    <row r="21765" spans="1:1">
      <c r="A21765" s="330"/>
    </row>
    <row r="21766" spans="1:1">
      <c r="A21766" s="330"/>
    </row>
    <row r="21767" spans="1:1">
      <c r="A21767" s="330"/>
    </row>
    <row r="21768" spans="1:1">
      <c r="A21768" s="330"/>
    </row>
    <row r="21769" spans="1:1">
      <c r="A21769" s="330"/>
    </row>
    <row r="21770" spans="1:1">
      <c r="A21770" s="330"/>
    </row>
    <row r="21771" spans="1:1">
      <c r="A21771" s="330"/>
    </row>
    <row r="21772" spans="1:1">
      <c r="A21772" s="330"/>
    </row>
    <row r="21773" spans="1:1">
      <c r="A21773" s="330"/>
    </row>
    <row r="21774" spans="1:1">
      <c r="A21774" s="330"/>
    </row>
    <row r="21775" spans="1:1">
      <c r="A21775" s="330"/>
    </row>
    <row r="21776" spans="1:1">
      <c r="A21776" s="330"/>
    </row>
    <row r="21777" spans="1:1">
      <c r="A21777" s="330"/>
    </row>
    <row r="21778" spans="1:1">
      <c r="A21778" s="330"/>
    </row>
    <row r="21779" spans="1:1">
      <c r="A21779" s="330"/>
    </row>
    <row r="21780" spans="1:1">
      <c r="A21780" s="330"/>
    </row>
    <row r="21781" spans="1:1">
      <c r="A21781" s="330"/>
    </row>
    <row r="21782" spans="1:1">
      <c r="A21782" s="330"/>
    </row>
    <row r="21783" spans="1:1">
      <c r="A21783" s="330"/>
    </row>
    <row r="21784" spans="1:1">
      <c r="A21784" s="330"/>
    </row>
    <row r="21785" spans="1:1">
      <c r="A21785" s="330"/>
    </row>
    <row r="21786" spans="1:1">
      <c r="A21786" s="330"/>
    </row>
    <row r="21787" spans="1:1">
      <c r="A21787" s="330"/>
    </row>
    <row r="21788" spans="1:1">
      <c r="A21788" s="330"/>
    </row>
    <row r="21789" spans="1:1">
      <c r="A21789" s="330"/>
    </row>
    <row r="21790" spans="1:1">
      <c r="A21790" s="330"/>
    </row>
    <row r="21791" spans="1:1">
      <c r="A21791" s="330"/>
    </row>
    <row r="21792" spans="1:1">
      <c r="A21792" s="330"/>
    </row>
    <row r="21793" spans="1:1">
      <c r="A21793" s="330"/>
    </row>
    <row r="21794" spans="1:1">
      <c r="A21794" s="330"/>
    </row>
    <row r="21795" spans="1:1">
      <c r="A21795" s="330"/>
    </row>
    <row r="21796" spans="1:1">
      <c r="A21796" s="330"/>
    </row>
    <row r="21797" spans="1:1">
      <c r="A21797" s="330"/>
    </row>
    <row r="21798" spans="1:1">
      <c r="A21798" s="330"/>
    </row>
    <row r="21799" spans="1:1">
      <c r="A21799" s="330"/>
    </row>
    <row r="21800" spans="1:1">
      <c r="A21800" s="330"/>
    </row>
    <row r="21801" spans="1:1">
      <c r="A21801" s="330"/>
    </row>
    <row r="21802" spans="1:1">
      <c r="A21802" s="330"/>
    </row>
    <row r="21803" spans="1:1">
      <c r="A21803" s="330"/>
    </row>
    <row r="21804" spans="1:1">
      <c r="A21804" s="330"/>
    </row>
    <row r="21805" spans="1:1">
      <c r="A21805" s="330"/>
    </row>
    <row r="21806" spans="1:1">
      <c r="A21806" s="330"/>
    </row>
    <row r="21807" spans="1:1">
      <c r="A21807" s="330"/>
    </row>
    <row r="21808" spans="1:1">
      <c r="A21808" s="330"/>
    </row>
    <row r="21809" spans="1:1">
      <c r="A21809" s="330"/>
    </row>
    <row r="21810" spans="1:1">
      <c r="A21810" s="330"/>
    </row>
    <row r="21811" spans="1:1">
      <c r="A21811" s="330"/>
    </row>
    <row r="21812" spans="1:1">
      <c r="A21812" s="330"/>
    </row>
    <row r="21813" spans="1:1">
      <c r="A21813" s="330"/>
    </row>
    <row r="21814" spans="1:1">
      <c r="A21814" s="330"/>
    </row>
    <row r="21815" spans="1:1">
      <c r="A21815" s="330"/>
    </row>
    <row r="21816" spans="1:1">
      <c r="A21816" s="330"/>
    </row>
    <row r="21817" spans="1:1">
      <c r="A21817" s="330"/>
    </row>
    <row r="21818" spans="1:1">
      <c r="A21818" s="330"/>
    </row>
    <row r="21819" spans="1:1">
      <c r="A21819" s="330"/>
    </row>
    <row r="21820" spans="1:1">
      <c r="A21820" s="330"/>
    </row>
    <row r="21821" spans="1:1">
      <c r="A21821" s="330"/>
    </row>
    <row r="21822" spans="1:1">
      <c r="A21822" s="330"/>
    </row>
    <row r="21823" spans="1:1">
      <c r="A21823" s="330"/>
    </row>
    <row r="21824" spans="1:1">
      <c r="A21824" s="330"/>
    </row>
    <row r="21825" spans="1:1">
      <c r="A21825" s="330"/>
    </row>
    <row r="21826" spans="1:1">
      <c r="A21826" s="330"/>
    </row>
    <row r="21827" spans="1:1">
      <c r="A21827" s="330"/>
    </row>
    <row r="21828" spans="1:1">
      <c r="A21828" s="330"/>
    </row>
    <row r="21829" spans="1:1">
      <c r="A21829" s="330"/>
    </row>
    <row r="21830" spans="1:1">
      <c r="A21830" s="330"/>
    </row>
    <row r="21831" spans="1:1">
      <c r="A21831" s="330"/>
    </row>
    <row r="21832" spans="1:1">
      <c r="A21832" s="330"/>
    </row>
    <row r="21833" spans="1:1">
      <c r="A21833" s="330"/>
    </row>
    <row r="21834" spans="1:1">
      <c r="A21834" s="330"/>
    </row>
    <row r="21835" spans="1:1">
      <c r="A21835" s="330"/>
    </row>
    <row r="21836" spans="1:1">
      <c r="A21836" s="330"/>
    </row>
    <row r="21837" spans="1:1">
      <c r="A21837" s="330"/>
    </row>
    <row r="21838" spans="1:1">
      <c r="A21838" s="330"/>
    </row>
    <row r="21839" spans="1:1">
      <c r="A21839" s="330"/>
    </row>
    <row r="21840" spans="1:1">
      <c r="A21840" s="330"/>
    </row>
    <row r="21841" spans="1:1">
      <c r="A21841" s="330"/>
    </row>
    <row r="21842" spans="1:1">
      <c r="A21842" s="330"/>
    </row>
    <row r="21843" spans="1:1">
      <c r="A21843" s="330"/>
    </row>
    <row r="21844" spans="1:1">
      <c r="A21844" s="330"/>
    </row>
    <row r="21845" spans="1:1">
      <c r="A21845" s="330"/>
    </row>
    <row r="21846" spans="1:1">
      <c r="A21846" s="330"/>
    </row>
    <row r="21847" spans="1:1">
      <c r="A21847" s="330"/>
    </row>
    <row r="21848" spans="1:1">
      <c r="A21848" s="330"/>
    </row>
    <row r="21849" spans="1:1">
      <c r="A21849" s="330"/>
    </row>
    <row r="21850" spans="1:1">
      <c r="A21850" s="330"/>
    </row>
    <row r="21851" spans="1:1">
      <c r="A21851" s="330"/>
    </row>
    <row r="21852" spans="1:1">
      <c r="A21852" s="330"/>
    </row>
    <row r="21853" spans="1:1">
      <c r="A21853" s="330"/>
    </row>
    <row r="21854" spans="1:1">
      <c r="A21854" s="330"/>
    </row>
    <row r="21855" spans="1:1">
      <c r="A21855" s="330"/>
    </row>
    <row r="21856" spans="1:1">
      <c r="A21856" s="330"/>
    </row>
    <row r="21857" spans="1:1">
      <c r="A21857" s="330"/>
    </row>
    <row r="21858" spans="1:1">
      <c r="A21858" s="330"/>
    </row>
    <row r="21859" spans="1:1">
      <c r="A21859" s="330"/>
    </row>
    <row r="21860" spans="1:1">
      <c r="A21860" s="330"/>
    </row>
    <row r="21861" spans="1:1">
      <c r="A21861" s="330"/>
    </row>
    <row r="21862" spans="1:1">
      <c r="A21862" s="330"/>
    </row>
    <row r="21863" spans="1:1">
      <c r="A21863" s="330"/>
    </row>
    <row r="21864" spans="1:1">
      <c r="A21864" s="330"/>
    </row>
    <row r="21865" spans="1:1">
      <c r="A21865" s="330"/>
    </row>
    <row r="21866" spans="1:1">
      <c r="A21866" s="330"/>
    </row>
    <row r="21867" spans="1:1">
      <c r="A21867" s="330"/>
    </row>
    <row r="21868" spans="1:1">
      <c r="A21868" s="330"/>
    </row>
    <row r="21869" spans="1:1">
      <c r="A21869" s="330"/>
    </row>
    <row r="21870" spans="1:1">
      <c r="A21870" s="330"/>
    </row>
    <row r="21871" spans="1:1">
      <c r="A21871" s="330"/>
    </row>
    <row r="21872" spans="1:1">
      <c r="A21872" s="330"/>
    </row>
    <row r="21873" spans="1:1">
      <c r="A21873" s="330"/>
    </row>
    <row r="21874" spans="1:1">
      <c r="A21874" s="330"/>
    </row>
    <row r="21875" spans="1:1">
      <c r="A21875" s="330"/>
    </row>
    <row r="21876" spans="1:1">
      <c r="A21876" s="330"/>
    </row>
    <row r="21877" spans="1:1">
      <c r="A21877" s="330"/>
    </row>
    <row r="21878" spans="1:1">
      <c r="A21878" s="330"/>
    </row>
    <row r="21879" spans="1:1">
      <c r="A21879" s="330"/>
    </row>
    <row r="21880" spans="1:1">
      <c r="A21880" s="330"/>
    </row>
    <row r="21881" spans="1:1">
      <c r="A21881" s="330"/>
    </row>
    <row r="21882" spans="1:1">
      <c r="A21882" s="330"/>
    </row>
    <row r="21883" spans="1:1">
      <c r="A21883" s="330"/>
    </row>
    <row r="21884" spans="1:1">
      <c r="A21884" s="330"/>
    </row>
    <row r="21885" spans="1:1">
      <c r="A21885" s="330"/>
    </row>
    <row r="21886" spans="1:1">
      <c r="A21886" s="330"/>
    </row>
    <row r="21887" spans="1:1">
      <c r="A21887" s="330"/>
    </row>
    <row r="21888" spans="1:1">
      <c r="A21888" s="330"/>
    </row>
    <row r="21889" spans="1:1">
      <c r="A21889" s="330"/>
    </row>
    <row r="21890" spans="1:1">
      <c r="A21890" s="330"/>
    </row>
    <row r="21891" spans="1:1">
      <c r="A21891" s="330"/>
    </row>
    <row r="21892" spans="1:1">
      <c r="A21892" s="330"/>
    </row>
    <row r="21893" spans="1:1">
      <c r="A21893" s="330"/>
    </row>
    <row r="21894" spans="1:1">
      <c r="A21894" s="330"/>
    </row>
    <row r="21895" spans="1:1">
      <c r="A21895" s="330"/>
    </row>
    <row r="21896" spans="1:1">
      <c r="A21896" s="330"/>
    </row>
    <row r="21897" spans="1:1">
      <c r="A21897" s="330"/>
    </row>
    <row r="21898" spans="1:1">
      <c r="A21898" s="330"/>
    </row>
    <row r="21899" spans="1:1">
      <c r="A21899" s="330"/>
    </row>
    <row r="21900" spans="1:1">
      <c r="A21900" s="330"/>
    </row>
    <row r="21901" spans="1:1">
      <c r="A21901" s="330"/>
    </row>
    <row r="21902" spans="1:1">
      <c r="A21902" s="330"/>
    </row>
    <row r="21903" spans="1:1">
      <c r="A21903" s="330"/>
    </row>
    <row r="21904" spans="1:1">
      <c r="A21904" s="330"/>
    </row>
    <row r="21905" spans="1:1">
      <c r="A21905" s="330"/>
    </row>
    <row r="21906" spans="1:1">
      <c r="A21906" s="330"/>
    </row>
    <row r="21907" spans="1:1">
      <c r="A21907" s="330"/>
    </row>
    <row r="21908" spans="1:1">
      <c r="A21908" s="330"/>
    </row>
    <row r="21909" spans="1:1">
      <c r="A21909" s="330"/>
    </row>
    <row r="21910" spans="1:1">
      <c r="A21910" s="330"/>
    </row>
    <row r="21911" spans="1:1">
      <c r="A21911" s="330"/>
    </row>
    <row r="21912" spans="1:1">
      <c r="A21912" s="330"/>
    </row>
    <row r="21913" spans="1:1">
      <c r="A21913" s="330"/>
    </row>
    <row r="21914" spans="1:1">
      <c r="A21914" s="330"/>
    </row>
    <row r="21915" spans="1:1">
      <c r="A21915" s="330"/>
    </row>
    <row r="21916" spans="1:1">
      <c r="A21916" s="330"/>
    </row>
    <row r="21917" spans="1:1">
      <c r="A21917" s="330"/>
    </row>
    <row r="21918" spans="1:1">
      <c r="A21918" s="330"/>
    </row>
    <row r="21919" spans="1:1">
      <c r="A21919" s="330"/>
    </row>
    <row r="21920" spans="1:1">
      <c r="A21920" s="330"/>
    </row>
    <row r="21921" spans="1:1">
      <c r="A21921" s="330"/>
    </row>
    <row r="21922" spans="1:1">
      <c r="A21922" s="330"/>
    </row>
    <row r="21923" spans="1:1">
      <c r="A21923" s="330"/>
    </row>
    <row r="21924" spans="1:1">
      <c r="A21924" s="330"/>
    </row>
    <row r="21925" spans="1:1">
      <c r="A21925" s="330"/>
    </row>
    <row r="21926" spans="1:1">
      <c r="A21926" s="330"/>
    </row>
    <row r="21927" spans="1:1">
      <c r="A21927" s="330"/>
    </row>
    <row r="21928" spans="1:1">
      <c r="A21928" s="330"/>
    </row>
    <row r="21929" spans="1:1">
      <c r="A21929" s="330"/>
    </row>
    <row r="21930" spans="1:1">
      <c r="A21930" s="330"/>
    </row>
    <row r="21931" spans="1:1">
      <c r="A21931" s="330"/>
    </row>
    <row r="21932" spans="1:1">
      <c r="A21932" s="330"/>
    </row>
    <row r="21933" spans="1:1">
      <c r="A21933" s="330"/>
    </row>
    <row r="21934" spans="1:1">
      <c r="A21934" s="330"/>
    </row>
    <row r="21935" spans="1:1">
      <c r="A21935" s="330"/>
    </row>
    <row r="21936" spans="1:1">
      <c r="A21936" s="330"/>
    </row>
    <row r="21937" spans="1:1">
      <c r="A21937" s="330"/>
    </row>
    <row r="21938" spans="1:1">
      <c r="A21938" s="330"/>
    </row>
    <row r="21939" spans="1:1">
      <c r="A21939" s="330"/>
    </row>
    <row r="21940" spans="1:1">
      <c r="A21940" s="330"/>
    </row>
    <row r="21941" spans="1:1">
      <c r="A21941" s="330"/>
    </row>
    <row r="21942" spans="1:1">
      <c r="A21942" s="330"/>
    </row>
    <row r="21943" spans="1:1">
      <c r="A21943" s="330"/>
    </row>
    <row r="21944" spans="1:1">
      <c r="A21944" s="330"/>
    </row>
    <row r="21945" spans="1:1">
      <c r="A21945" s="330"/>
    </row>
    <row r="21946" spans="1:1">
      <c r="A21946" s="330"/>
    </row>
    <row r="21947" spans="1:1">
      <c r="A21947" s="330"/>
    </row>
    <row r="21948" spans="1:1">
      <c r="A21948" s="330"/>
    </row>
    <row r="21949" spans="1:1">
      <c r="A21949" s="330"/>
    </row>
    <row r="21950" spans="1:1">
      <c r="A21950" s="330"/>
    </row>
    <row r="21951" spans="1:1">
      <c r="A21951" s="330"/>
    </row>
    <row r="21952" spans="1:1">
      <c r="A21952" s="330"/>
    </row>
    <row r="21953" spans="1:1">
      <c r="A21953" s="330"/>
    </row>
    <row r="21954" spans="1:1">
      <c r="A21954" s="330"/>
    </row>
    <row r="21955" spans="1:1">
      <c r="A21955" s="330"/>
    </row>
    <row r="21956" spans="1:1">
      <c r="A21956" s="330"/>
    </row>
    <row r="21957" spans="1:1">
      <c r="A21957" s="330"/>
    </row>
    <row r="21958" spans="1:1">
      <c r="A21958" s="330"/>
    </row>
    <row r="21959" spans="1:1">
      <c r="A21959" s="330"/>
    </row>
    <row r="21960" spans="1:1">
      <c r="A21960" s="330"/>
    </row>
    <row r="21961" spans="1:1">
      <c r="A21961" s="330"/>
    </row>
    <row r="21962" spans="1:1">
      <c r="A21962" s="330"/>
    </row>
    <row r="21963" spans="1:1">
      <c r="A21963" s="330"/>
    </row>
    <row r="21964" spans="1:1">
      <c r="A21964" s="330"/>
    </row>
    <row r="21965" spans="1:1">
      <c r="A21965" s="330"/>
    </row>
    <row r="21966" spans="1:1">
      <c r="A21966" s="330"/>
    </row>
    <row r="21967" spans="1:1">
      <c r="A21967" s="330"/>
    </row>
    <row r="21968" spans="1:1">
      <c r="A21968" s="330"/>
    </row>
    <row r="21969" spans="1:1">
      <c r="A21969" s="330"/>
    </row>
    <row r="21970" spans="1:1">
      <c r="A21970" s="330"/>
    </row>
    <row r="21971" spans="1:1">
      <c r="A21971" s="330"/>
    </row>
    <row r="21972" spans="1:1">
      <c r="A21972" s="330"/>
    </row>
    <row r="21973" spans="1:1">
      <c r="A21973" s="330"/>
    </row>
    <row r="21974" spans="1:1">
      <c r="A21974" s="330"/>
    </row>
    <row r="21975" spans="1:1">
      <c r="A21975" s="330"/>
    </row>
    <row r="21976" spans="1:1">
      <c r="A21976" s="330"/>
    </row>
    <row r="21977" spans="1:1">
      <c r="A21977" s="330"/>
    </row>
    <row r="21978" spans="1:1">
      <c r="A21978" s="330"/>
    </row>
    <row r="21979" spans="1:1">
      <c r="A21979" s="330"/>
    </row>
    <row r="21980" spans="1:1">
      <c r="A21980" s="330"/>
    </row>
    <row r="21981" spans="1:1">
      <c r="A21981" s="330"/>
    </row>
    <row r="21982" spans="1:1">
      <c r="A21982" s="330"/>
    </row>
    <row r="21983" spans="1:1">
      <c r="A21983" s="330"/>
    </row>
    <row r="21984" spans="1:1">
      <c r="A21984" s="330"/>
    </row>
    <row r="21985" spans="1:1">
      <c r="A21985" s="330"/>
    </row>
    <row r="21986" spans="1:1">
      <c r="A21986" s="330"/>
    </row>
    <row r="21987" spans="1:1">
      <c r="A21987" s="330"/>
    </row>
    <row r="21988" spans="1:1">
      <c r="A21988" s="330"/>
    </row>
    <row r="21989" spans="1:1">
      <c r="A21989" s="330"/>
    </row>
    <row r="21990" spans="1:1">
      <c r="A21990" s="330"/>
    </row>
    <row r="21991" spans="1:1">
      <c r="A21991" s="330"/>
    </row>
    <row r="21992" spans="1:1">
      <c r="A21992" s="330"/>
    </row>
    <row r="21993" spans="1:1">
      <c r="A21993" s="330"/>
    </row>
    <row r="21994" spans="1:1">
      <c r="A21994" s="330"/>
    </row>
    <row r="21995" spans="1:1">
      <c r="A21995" s="330"/>
    </row>
    <row r="21996" spans="1:1">
      <c r="A21996" s="330"/>
    </row>
    <row r="21997" spans="1:1">
      <c r="A21997" s="330"/>
    </row>
    <row r="21998" spans="1:1">
      <c r="A21998" s="330"/>
    </row>
    <row r="21999" spans="1:1">
      <c r="A21999" s="330"/>
    </row>
    <row r="22000" spans="1:1">
      <c r="A22000" s="330"/>
    </row>
    <row r="22001" spans="1:1">
      <c r="A22001" s="330"/>
    </row>
    <row r="22002" spans="1:1">
      <c r="A22002" s="330"/>
    </row>
    <row r="22003" spans="1:1">
      <c r="A22003" s="330"/>
    </row>
    <row r="22004" spans="1:1">
      <c r="A22004" s="330"/>
    </row>
    <row r="22005" spans="1:1">
      <c r="A22005" s="330"/>
    </row>
    <row r="22006" spans="1:1">
      <c r="A22006" s="330"/>
    </row>
    <row r="22007" spans="1:1">
      <c r="A22007" s="330"/>
    </row>
    <row r="22008" spans="1:1">
      <c r="A22008" s="330"/>
    </row>
    <row r="22009" spans="1:1">
      <c r="A22009" s="330"/>
    </row>
    <row r="22010" spans="1:1">
      <c r="A22010" s="330"/>
    </row>
    <row r="22011" spans="1:1">
      <c r="A22011" s="330"/>
    </row>
    <row r="22012" spans="1:1">
      <c r="A22012" s="330"/>
    </row>
    <row r="22013" spans="1:1">
      <c r="A22013" s="330"/>
    </row>
    <row r="22014" spans="1:1">
      <c r="A22014" s="330"/>
    </row>
    <row r="22015" spans="1:1">
      <c r="A22015" s="330"/>
    </row>
    <row r="22016" spans="1:1">
      <c r="A22016" s="330"/>
    </row>
    <row r="22017" spans="1:1">
      <c r="A22017" s="330"/>
    </row>
    <row r="22018" spans="1:1">
      <c r="A22018" s="330"/>
    </row>
    <row r="22019" spans="1:1">
      <c r="A22019" s="330"/>
    </row>
    <row r="22020" spans="1:1">
      <c r="A22020" s="330"/>
    </row>
    <row r="22021" spans="1:1">
      <c r="A22021" s="330"/>
    </row>
    <row r="22022" spans="1:1">
      <c r="A22022" s="330"/>
    </row>
    <row r="22023" spans="1:1">
      <c r="A22023" s="330"/>
    </row>
    <row r="22024" spans="1:1">
      <c r="A22024" s="330"/>
    </row>
    <row r="22025" spans="1:1">
      <c r="A22025" s="330"/>
    </row>
    <row r="22026" spans="1:1">
      <c r="A22026" s="330"/>
    </row>
    <row r="22027" spans="1:1">
      <c r="A22027" s="330"/>
    </row>
    <row r="22028" spans="1:1">
      <c r="A22028" s="330"/>
    </row>
    <row r="22029" spans="1:1">
      <c r="A22029" s="330"/>
    </row>
    <row r="22030" spans="1:1">
      <c r="A22030" s="330"/>
    </row>
    <row r="22031" spans="1:1">
      <c r="A22031" s="330"/>
    </row>
    <row r="22032" spans="1:1">
      <c r="A22032" s="330"/>
    </row>
    <row r="22033" spans="1:1">
      <c r="A22033" s="330"/>
    </row>
    <row r="22034" spans="1:1">
      <c r="A22034" s="330"/>
    </row>
    <row r="22035" spans="1:1">
      <c r="A22035" s="330"/>
    </row>
    <row r="22036" spans="1:1">
      <c r="A22036" s="330"/>
    </row>
    <row r="22037" spans="1:1">
      <c r="A22037" s="330"/>
    </row>
    <row r="22038" spans="1:1">
      <c r="A22038" s="330"/>
    </row>
    <row r="22039" spans="1:1">
      <c r="A22039" s="330"/>
    </row>
    <row r="22040" spans="1:1">
      <c r="A22040" s="330"/>
    </row>
    <row r="22041" spans="1:1">
      <c r="A22041" s="330"/>
    </row>
    <row r="22042" spans="1:1">
      <c r="A22042" s="330"/>
    </row>
    <row r="22043" spans="1:1">
      <c r="A22043" s="330"/>
    </row>
    <row r="22044" spans="1:1">
      <c r="A22044" s="330"/>
    </row>
    <row r="22045" spans="1:1">
      <c r="A22045" s="330"/>
    </row>
    <row r="22046" spans="1:1">
      <c r="A22046" s="330"/>
    </row>
    <row r="22047" spans="1:1">
      <c r="A22047" s="330"/>
    </row>
    <row r="22048" spans="1:1">
      <c r="A22048" s="330"/>
    </row>
    <row r="22049" spans="1:1">
      <c r="A22049" s="330"/>
    </row>
    <row r="22050" spans="1:1">
      <c r="A22050" s="330"/>
    </row>
    <row r="22051" spans="1:1">
      <c r="A22051" s="330"/>
    </row>
    <row r="22052" spans="1:1">
      <c r="A22052" s="330"/>
    </row>
    <row r="22053" spans="1:1">
      <c r="A22053" s="330"/>
    </row>
    <row r="22054" spans="1:1">
      <c r="A22054" s="330"/>
    </row>
    <row r="22055" spans="1:1">
      <c r="A22055" s="330"/>
    </row>
    <row r="22056" spans="1:1">
      <c r="A22056" s="330"/>
    </row>
    <row r="22057" spans="1:1">
      <c r="A22057" s="330"/>
    </row>
    <row r="22058" spans="1:1">
      <c r="A22058" s="330"/>
    </row>
    <row r="22059" spans="1:1">
      <c r="A22059" s="330"/>
    </row>
    <row r="22060" spans="1:1">
      <c r="A22060" s="330"/>
    </row>
    <row r="22061" spans="1:1">
      <c r="A22061" s="330"/>
    </row>
    <row r="22062" spans="1:1">
      <c r="A22062" s="330"/>
    </row>
    <row r="22063" spans="1:1">
      <c r="A22063" s="330"/>
    </row>
    <row r="22064" spans="1:1">
      <c r="A22064" s="330"/>
    </row>
    <row r="22065" spans="1:1">
      <c r="A22065" s="330"/>
    </row>
    <row r="22066" spans="1:1">
      <c r="A22066" s="330"/>
    </row>
    <row r="22067" spans="1:1">
      <c r="A22067" s="330"/>
    </row>
    <row r="22068" spans="1:1">
      <c r="A22068" s="330"/>
    </row>
    <row r="22069" spans="1:1">
      <c r="A22069" s="330"/>
    </row>
    <row r="22070" spans="1:1">
      <c r="A22070" s="330"/>
    </row>
    <row r="22071" spans="1:1">
      <c r="A22071" s="330"/>
    </row>
    <row r="22072" spans="1:1">
      <c r="A22072" s="330"/>
    </row>
    <row r="22073" spans="1:1">
      <c r="A22073" s="330"/>
    </row>
    <row r="22074" spans="1:1">
      <c r="A22074" s="330"/>
    </row>
    <row r="22075" spans="1:1">
      <c r="A22075" s="330"/>
    </row>
    <row r="22076" spans="1:1">
      <c r="A22076" s="330"/>
    </row>
    <row r="22077" spans="1:1">
      <c r="A22077" s="330"/>
    </row>
    <row r="22078" spans="1:1">
      <c r="A22078" s="330"/>
    </row>
    <row r="22079" spans="1:1">
      <c r="A22079" s="330"/>
    </row>
    <row r="22080" spans="1:1">
      <c r="A22080" s="330"/>
    </row>
    <row r="22081" spans="1:1">
      <c r="A22081" s="330"/>
    </row>
    <row r="22082" spans="1:1">
      <c r="A22082" s="330"/>
    </row>
    <row r="22083" spans="1:1">
      <c r="A22083" s="330"/>
    </row>
    <row r="22084" spans="1:1">
      <c r="A22084" s="330"/>
    </row>
    <row r="22085" spans="1:1">
      <c r="A22085" s="330"/>
    </row>
    <row r="22086" spans="1:1">
      <c r="A22086" s="330"/>
    </row>
    <row r="22087" spans="1:1">
      <c r="A22087" s="330"/>
    </row>
    <row r="22088" spans="1:1">
      <c r="A22088" s="330"/>
    </row>
    <row r="22089" spans="1:1">
      <c r="A22089" s="330"/>
    </row>
    <row r="22090" spans="1:1">
      <c r="A22090" s="330"/>
    </row>
    <row r="22091" spans="1:1">
      <c r="A22091" s="330"/>
    </row>
    <row r="22092" spans="1:1">
      <c r="A22092" s="330"/>
    </row>
    <row r="22093" spans="1:1">
      <c r="A22093" s="330"/>
    </row>
    <row r="22094" spans="1:1">
      <c r="A22094" s="330"/>
    </row>
    <row r="22095" spans="1:1">
      <c r="A22095" s="330"/>
    </row>
    <row r="22096" spans="1:1">
      <c r="A22096" s="330"/>
    </row>
    <row r="22097" spans="1:1">
      <c r="A22097" s="330"/>
    </row>
    <row r="22098" spans="1:1">
      <c r="A22098" s="330"/>
    </row>
    <row r="22099" spans="1:1">
      <c r="A22099" s="330"/>
    </row>
    <row r="22100" spans="1:1">
      <c r="A22100" s="330"/>
    </row>
    <row r="22101" spans="1:1">
      <c r="A22101" s="330"/>
    </row>
    <row r="22102" spans="1:1">
      <c r="A22102" s="330"/>
    </row>
    <row r="22103" spans="1:1">
      <c r="A22103" s="330"/>
    </row>
    <row r="22104" spans="1:1">
      <c r="A22104" s="330"/>
    </row>
    <row r="22105" spans="1:1">
      <c r="A22105" s="330"/>
    </row>
    <row r="22106" spans="1:1">
      <c r="A22106" s="330"/>
    </row>
    <row r="22107" spans="1:1">
      <c r="A22107" s="330"/>
    </row>
    <row r="22108" spans="1:1">
      <c r="A22108" s="330"/>
    </row>
    <row r="22109" spans="1:1">
      <c r="A22109" s="330"/>
    </row>
    <row r="22110" spans="1:1">
      <c r="A22110" s="330"/>
    </row>
    <row r="22111" spans="1:1">
      <c r="A22111" s="330"/>
    </row>
    <row r="22112" spans="1:1">
      <c r="A22112" s="330"/>
    </row>
    <row r="22113" spans="1:1">
      <c r="A22113" s="330"/>
    </row>
    <row r="22114" spans="1:1">
      <c r="A22114" s="330"/>
    </row>
    <row r="22115" spans="1:1">
      <c r="A22115" s="330"/>
    </row>
    <row r="22116" spans="1:1">
      <c r="A22116" s="330"/>
    </row>
    <row r="22117" spans="1:1">
      <c r="A22117" s="330"/>
    </row>
    <row r="22118" spans="1:1">
      <c r="A22118" s="330"/>
    </row>
    <row r="22119" spans="1:1">
      <c r="A22119" s="330"/>
    </row>
    <row r="22120" spans="1:1">
      <c r="A22120" s="330"/>
    </row>
    <row r="22121" spans="1:1">
      <c r="A22121" s="330"/>
    </row>
    <row r="22122" spans="1:1">
      <c r="A22122" s="330"/>
    </row>
    <row r="22123" spans="1:1">
      <c r="A22123" s="330"/>
    </row>
    <row r="22124" spans="1:1">
      <c r="A22124" s="330"/>
    </row>
    <row r="22125" spans="1:1">
      <c r="A22125" s="330"/>
    </row>
    <row r="22126" spans="1:1">
      <c r="A22126" s="330"/>
    </row>
    <row r="22127" spans="1:1">
      <c r="A22127" s="330"/>
    </row>
    <row r="22128" spans="1:1">
      <c r="A22128" s="330"/>
    </row>
    <row r="22129" spans="1:1">
      <c r="A22129" s="330"/>
    </row>
    <row r="22130" spans="1:1">
      <c r="A22130" s="330"/>
    </row>
    <row r="22131" spans="1:1">
      <c r="A22131" s="330"/>
    </row>
    <row r="22132" spans="1:1">
      <c r="A22132" s="330"/>
    </row>
    <row r="22133" spans="1:1">
      <c r="A22133" s="330"/>
    </row>
    <row r="22134" spans="1:1">
      <c r="A22134" s="330"/>
    </row>
    <row r="22135" spans="1:1">
      <c r="A22135" s="330"/>
    </row>
    <row r="22136" spans="1:1">
      <c r="A22136" s="330"/>
    </row>
    <row r="22137" spans="1:1">
      <c r="A22137" s="330"/>
    </row>
    <row r="22138" spans="1:1">
      <c r="A22138" s="330"/>
    </row>
    <row r="22139" spans="1:1">
      <c r="A22139" s="330"/>
    </row>
    <row r="22140" spans="1:1">
      <c r="A22140" s="330"/>
    </row>
    <row r="22141" spans="1:1">
      <c r="A22141" s="330"/>
    </row>
    <row r="22142" spans="1:1">
      <c r="A22142" s="330"/>
    </row>
    <row r="22143" spans="1:1">
      <c r="A22143" s="330"/>
    </row>
    <row r="22144" spans="1:1">
      <c r="A22144" s="330"/>
    </row>
    <row r="22145" spans="1:1">
      <c r="A22145" s="330"/>
    </row>
    <row r="22146" spans="1:1">
      <c r="A22146" s="330"/>
    </row>
    <row r="22147" spans="1:1">
      <c r="A22147" s="330"/>
    </row>
    <row r="22148" spans="1:1">
      <c r="A22148" s="330"/>
    </row>
    <row r="22149" spans="1:1">
      <c r="A22149" s="330"/>
    </row>
    <row r="22150" spans="1:1">
      <c r="A22150" s="330"/>
    </row>
    <row r="22151" spans="1:1">
      <c r="A22151" s="330"/>
    </row>
    <row r="22152" spans="1:1">
      <c r="A22152" s="330"/>
    </row>
    <row r="22153" spans="1:1">
      <c r="A22153" s="330"/>
    </row>
    <row r="22154" spans="1:1">
      <c r="A22154" s="330"/>
    </row>
    <row r="22155" spans="1:1">
      <c r="A22155" s="330"/>
    </row>
    <row r="22156" spans="1:1">
      <c r="A22156" s="330"/>
    </row>
    <row r="22157" spans="1:1">
      <c r="A22157" s="330"/>
    </row>
    <row r="22158" spans="1:1">
      <c r="A22158" s="330"/>
    </row>
    <row r="22159" spans="1:1">
      <c r="A22159" s="330"/>
    </row>
    <row r="22160" spans="1:1">
      <c r="A22160" s="330"/>
    </row>
    <row r="22161" spans="1:1">
      <c r="A22161" s="330"/>
    </row>
    <row r="22162" spans="1:1">
      <c r="A22162" s="330"/>
    </row>
    <row r="22163" spans="1:1">
      <c r="A22163" s="330"/>
    </row>
    <row r="22164" spans="1:1">
      <c r="A22164" s="330"/>
    </row>
    <row r="22165" spans="1:1">
      <c r="A22165" s="330"/>
    </row>
    <row r="22166" spans="1:1">
      <c r="A22166" s="330"/>
    </row>
    <row r="22167" spans="1:1">
      <c r="A22167" s="330"/>
    </row>
    <row r="22168" spans="1:1">
      <c r="A22168" s="330"/>
    </row>
    <row r="22169" spans="1:1">
      <c r="A22169" s="330"/>
    </row>
    <row r="22170" spans="1:1">
      <c r="A22170" s="330"/>
    </row>
    <row r="22171" spans="1:1">
      <c r="A22171" s="330"/>
    </row>
    <row r="22172" spans="1:1">
      <c r="A22172" s="330"/>
    </row>
    <row r="22173" spans="1:1">
      <c r="A22173" s="330"/>
    </row>
    <row r="22174" spans="1:1">
      <c r="A22174" s="330"/>
    </row>
    <row r="22175" spans="1:1">
      <c r="A22175" s="330"/>
    </row>
    <row r="22176" spans="1:1">
      <c r="A22176" s="330"/>
    </row>
    <row r="22177" spans="1:1">
      <c r="A22177" s="330"/>
    </row>
    <row r="22178" spans="1:1">
      <c r="A22178" s="330"/>
    </row>
    <row r="22179" spans="1:1">
      <c r="A22179" s="330"/>
    </row>
    <row r="22180" spans="1:1">
      <c r="A22180" s="330"/>
    </row>
    <row r="22181" spans="1:1">
      <c r="A22181" s="330"/>
    </row>
    <row r="22182" spans="1:1">
      <c r="A22182" s="330"/>
    </row>
    <row r="22183" spans="1:1">
      <c r="A22183" s="330"/>
    </row>
    <row r="22184" spans="1:1">
      <c r="A22184" s="330"/>
    </row>
    <row r="22185" spans="1:1">
      <c r="A22185" s="330"/>
    </row>
    <row r="22186" spans="1:1">
      <c r="A22186" s="330"/>
    </row>
    <row r="22187" spans="1:1">
      <c r="A22187" s="330"/>
    </row>
    <row r="22188" spans="1:1">
      <c r="A22188" s="330"/>
    </row>
    <row r="22189" spans="1:1">
      <c r="A22189" s="330"/>
    </row>
    <row r="22190" spans="1:1">
      <c r="A22190" s="330"/>
    </row>
    <row r="22191" spans="1:1">
      <c r="A22191" s="330"/>
    </row>
    <row r="22192" spans="1:1">
      <c r="A22192" s="330"/>
    </row>
    <row r="22193" spans="1:1">
      <c r="A22193" s="330"/>
    </row>
    <row r="22194" spans="1:1">
      <c r="A22194" s="330"/>
    </row>
    <row r="22195" spans="1:1">
      <c r="A22195" s="330"/>
    </row>
    <row r="22196" spans="1:1">
      <c r="A22196" s="330"/>
    </row>
    <row r="22197" spans="1:1">
      <c r="A22197" s="330"/>
    </row>
    <row r="22198" spans="1:1">
      <c r="A22198" s="330"/>
    </row>
    <row r="22199" spans="1:1">
      <c r="A22199" s="330"/>
    </row>
    <row r="22200" spans="1:1">
      <c r="A22200" s="330"/>
    </row>
    <row r="22201" spans="1:1">
      <c r="A22201" s="330"/>
    </row>
    <row r="22202" spans="1:1">
      <c r="A22202" s="330"/>
    </row>
    <row r="22203" spans="1:1">
      <c r="A22203" s="330"/>
    </row>
    <row r="22204" spans="1:1">
      <c r="A22204" s="330"/>
    </row>
    <row r="22205" spans="1:1">
      <c r="A22205" s="330"/>
    </row>
    <row r="22206" spans="1:1">
      <c r="A22206" s="330"/>
    </row>
    <row r="22207" spans="1:1">
      <c r="A22207" s="330"/>
    </row>
    <row r="22208" spans="1:1">
      <c r="A22208" s="330"/>
    </row>
    <row r="22209" spans="1:1">
      <c r="A22209" s="330"/>
    </row>
    <row r="22210" spans="1:1">
      <c r="A22210" s="330"/>
    </row>
    <row r="22211" spans="1:1">
      <c r="A22211" s="330"/>
    </row>
    <row r="22212" spans="1:1">
      <c r="A22212" s="330"/>
    </row>
    <row r="22213" spans="1:1">
      <c r="A22213" s="330"/>
    </row>
    <row r="22214" spans="1:1">
      <c r="A22214" s="330"/>
    </row>
    <row r="22215" spans="1:1">
      <c r="A22215" s="330"/>
    </row>
    <row r="22216" spans="1:1">
      <c r="A22216" s="330"/>
    </row>
    <row r="22217" spans="1:1">
      <c r="A22217" s="330"/>
    </row>
    <row r="22218" spans="1:1">
      <c r="A22218" s="330"/>
    </row>
    <row r="22219" spans="1:1">
      <c r="A22219" s="330"/>
    </row>
    <row r="22220" spans="1:1">
      <c r="A22220" s="330"/>
    </row>
    <row r="22221" spans="1:1">
      <c r="A22221" s="330"/>
    </row>
    <row r="22222" spans="1:1">
      <c r="A22222" s="330"/>
    </row>
    <row r="22223" spans="1:1">
      <c r="A22223" s="330"/>
    </row>
    <row r="22224" spans="1:1">
      <c r="A22224" s="330"/>
    </row>
    <row r="22225" spans="1:1">
      <c r="A22225" s="330"/>
    </row>
    <row r="22226" spans="1:1">
      <c r="A22226" s="330"/>
    </row>
    <row r="22227" spans="1:1">
      <c r="A22227" s="330"/>
    </row>
    <row r="22228" spans="1:1">
      <c r="A22228" s="330"/>
    </row>
    <row r="22229" spans="1:1">
      <c r="A22229" s="330"/>
    </row>
    <row r="22230" spans="1:1">
      <c r="A22230" s="330"/>
    </row>
    <row r="22231" spans="1:1">
      <c r="A22231" s="330"/>
    </row>
    <row r="22232" spans="1:1">
      <c r="A22232" s="330"/>
    </row>
    <row r="22233" spans="1:1">
      <c r="A22233" s="330"/>
    </row>
    <row r="22234" spans="1:1">
      <c r="A22234" s="330"/>
    </row>
    <row r="22235" spans="1:1">
      <c r="A22235" s="330"/>
    </row>
    <row r="22236" spans="1:1">
      <c r="A22236" s="330"/>
    </row>
    <row r="22237" spans="1:1">
      <c r="A22237" s="330"/>
    </row>
    <row r="22238" spans="1:1">
      <c r="A22238" s="330"/>
    </row>
    <row r="22239" spans="1:1">
      <c r="A22239" s="330"/>
    </row>
    <row r="22240" spans="1:1">
      <c r="A22240" s="330"/>
    </row>
    <row r="22241" spans="1:1">
      <c r="A22241" s="330"/>
    </row>
    <row r="22242" spans="1:1">
      <c r="A22242" s="330"/>
    </row>
    <row r="22243" spans="1:1">
      <c r="A22243" s="330"/>
    </row>
    <row r="22244" spans="1:1">
      <c r="A22244" s="330"/>
    </row>
    <row r="22245" spans="1:1">
      <c r="A22245" s="330"/>
    </row>
    <row r="22246" spans="1:1">
      <c r="A22246" s="330"/>
    </row>
    <row r="22247" spans="1:1">
      <c r="A22247" s="330"/>
    </row>
    <row r="22248" spans="1:1">
      <c r="A22248" s="330"/>
    </row>
    <row r="22249" spans="1:1">
      <c r="A22249" s="330"/>
    </row>
    <row r="22250" spans="1:1">
      <c r="A22250" s="330"/>
    </row>
    <row r="22251" spans="1:1">
      <c r="A22251" s="330"/>
    </row>
    <row r="22252" spans="1:1">
      <c r="A22252" s="330"/>
    </row>
    <row r="22253" spans="1:1">
      <c r="A22253" s="330"/>
    </row>
    <row r="22254" spans="1:1">
      <c r="A22254" s="330"/>
    </row>
    <row r="22255" spans="1:1">
      <c r="A22255" s="330"/>
    </row>
    <row r="22256" spans="1:1">
      <c r="A22256" s="330"/>
    </row>
    <row r="22257" spans="1:1">
      <c r="A22257" s="330"/>
    </row>
    <row r="22258" spans="1:1">
      <c r="A22258" s="330"/>
    </row>
    <row r="22259" spans="1:1">
      <c r="A22259" s="330"/>
    </row>
    <row r="22260" spans="1:1">
      <c r="A22260" s="330"/>
    </row>
    <row r="22261" spans="1:1">
      <c r="A22261" s="330"/>
    </row>
    <row r="22262" spans="1:1">
      <c r="A22262" s="330"/>
    </row>
    <row r="22263" spans="1:1">
      <c r="A22263" s="330"/>
    </row>
    <row r="22264" spans="1:1">
      <c r="A22264" s="330"/>
    </row>
    <row r="22265" spans="1:1">
      <c r="A22265" s="330"/>
    </row>
    <row r="22266" spans="1:1">
      <c r="A22266" s="330"/>
    </row>
    <row r="22267" spans="1:1">
      <c r="A22267" s="330"/>
    </row>
    <row r="22268" spans="1:1">
      <c r="A22268" s="330"/>
    </row>
    <row r="22269" spans="1:1">
      <c r="A22269" s="330"/>
    </row>
    <row r="22270" spans="1:1">
      <c r="A22270" s="330"/>
    </row>
    <row r="22271" spans="1:1">
      <c r="A22271" s="330"/>
    </row>
    <row r="22272" spans="1:1">
      <c r="A22272" s="330"/>
    </row>
    <row r="22273" spans="1:1">
      <c r="A22273" s="330"/>
    </row>
    <row r="22274" spans="1:1">
      <c r="A22274" s="330"/>
    </row>
    <row r="22275" spans="1:1">
      <c r="A22275" s="330"/>
    </row>
    <row r="22276" spans="1:1">
      <c r="A22276" s="330"/>
    </row>
    <row r="22277" spans="1:1">
      <c r="A22277" s="330"/>
    </row>
    <row r="22278" spans="1:1">
      <c r="A22278" s="330"/>
    </row>
    <row r="22279" spans="1:1">
      <c r="A22279" s="330"/>
    </row>
    <row r="22280" spans="1:1">
      <c r="A22280" s="330"/>
    </row>
    <row r="22281" spans="1:1">
      <c r="A22281" s="330"/>
    </row>
    <row r="22282" spans="1:1">
      <c r="A22282" s="330"/>
    </row>
    <row r="22283" spans="1:1">
      <c r="A22283" s="330"/>
    </row>
    <row r="22284" spans="1:1">
      <c r="A22284" s="330"/>
    </row>
    <row r="22285" spans="1:1">
      <c r="A22285" s="330"/>
    </row>
    <row r="22286" spans="1:1">
      <c r="A22286" s="330"/>
    </row>
    <row r="22287" spans="1:1">
      <c r="A22287" s="330"/>
    </row>
    <row r="22288" spans="1:1">
      <c r="A22288" s="330"/>
    </row>
    <row r="22289" spans="1:1">
      <c r="A22289" s="330"/>
    </row>
    <row r="22290" spans="1:1">
      <c r="A22290" s="330"/>
    </row>
    <row r="22291" spans="1:1">
      <c r="A22291" s="330"/>
    </row>
    <row r="22292" spans="1:1">
      <c r="A22292" s="330"/>
    </row>
    <row r="22293" spans="1:1">
      <c r="A22293" s="330"/>
    </row>
    <row r="22294" spans="1:1">
      <c r="A22294" s="330"/>
    </row>
    <row r="22295" spans="1:1">
      <c r="A22295" s="330"/>
    </row>
    <row r="22296" spans="1:1">
      <c r="A22296" s="330"/>
    </row>
    <row r="22297" spans="1:1">
      <c r="A22297" s="330"/>
    </row>
    <row r="22298" spans="1:1">
      <c r="A22298" s="330"/>
    </row>
    <row r="22299" spans="1:1">
      <c r="A22299" s="330"/>
    </row>
    <row r="22300" spans="1:1">
      <c r="A22300" s="330"/>
    </row>
    <row r="22301" spans="1:1">
      <c r="A22301" s="330"/>
    </row>
    <row r="22302" spans="1:1">
      <c r="A22302" s="330"/>
    </row>
    <row r="22303" spans="1:1">
      <c r="A22303" s="330"/>
    </row>
    <row r="22304" spans="1:1">
      <c r="A22304" s="330"/>
    </row>
    <row r="22305" spans="1:1">
      <c r="A22305" s="330"/>
    </row>
    <row r="22306" spans="1:1">
      <c r="A22306" s="330"/>
    </row>
    <row r="22307" spans="1:1">
      <c r="A22307" s="330"/>
    </row>
    <row r="22308" spans="1:1">
      <c r="A22308" s="330"/>
    </row>
    <row r="22309" spans="1:1">
      <c r="A22309" s="330"/>
    </row>
    <row r="22310" spans="1:1">
      <c r="A22310" s="330"/>
    </row>
    <row r="22311" spans="1:1">
      <c r="A22311" s="330"/>
    </row>
    <row r="22312" spans="1:1">
      <c r="A22312" s="330"/>
    </row>
    <row r="22313" spans="1:1">
      <c r="A22313" s="330"/>
    </row>
    <row r="22314" spans="1:1">
      <c r="A22314" s="330"/>
    </row>
    <row r="22315" spans="1:1">
      <c r="A22315" s="330"/>
    </row>
    <row r="22316" spans="1:1">
      <c r="A22316" s="330"/>
    </row>
    <row r="22317" spans="1:1">
      <c r="A22317" s="330"/>
    </row>
    <row r="22318" spans="1:1">
      <c r="A22318" s="330"/>
    </row>
    <row r="22319" spans="1:1">
      <c r="A22319" s="330"/>
    </row>
    <row r="22320" spans="1:1">
      <c r="A22320" s="330"/>
    </row>
    <row r="22321" spans="1:1">
      <c r="A22321" s="330"/>
    </row>
    <row r="22322" spans="1:1">
      <c r="A22322" s="330"/>
    </row>
    <row r="22323" spans="1:1">
      <c r="A22323" s="330"/>
    </row>
    <row r="22324" spans="1:1">
      <c r="A22324" s="330"/>
    </row>
    <row r="22325" spans="1:1">
      <c r="A22325" s="330"/>
    </row>
    <row r="22326" spans="1:1">
      <c r="A22326" s="330"/>
    </row>
    <row r="22327" spans="1:1">
      <c r="A22327" s="330"/>
    </row>
    <row r="22328" spans="1:1">
      <c r="A22328" s="330"/>
    </row>
    <row r="22329" spans="1:1">
      <c r="A22329" s="330"/>
    </row>
    <row r="22330" spans="1:1">
      <c r="A22330" s="330"/>
    </row>
    <row r="22331" spans="1:1">
      <c r="A22331" s="330"/>
    </row>
    <row r="22332" spans="1:1">
      <c r="A22332" s="330"/>
    </row>
    <row r="22333" spans="1:1">
      <c r="A22333" s="330"/>
    </row>
    <row r="22334" spans="1:1">
      <c r="A22334" s="330"/>
    </row>
    <row r="22335" spans="1:1">
      <c r="A22335" s="330"/>
    </row>
    <row r="22336" spans="1:1">
      <c r="A22336" s="330"/>
    </row>
    <row r="22337" spans="1:1">
      <c r="A22337" s="330"/>
    </row>
    <row r="22338" spans="1:1">
      <c r="A22338" s="330"/>
    </row>
    <row r="22339" spans="1:1">
      <c r="A22339" s="330"/>
    </row>
    <row r="22340" spans="1:1">
      <c r="A22340" s="330"/>
    </row>
    <row r="22341" spans="1:1">
      <c r="A22341" s="330"/>
    </row>
    <row r="22342" spans="1:1">
      <c r="A22342" s="330"/>
    </row>
    <row r="22343" spans="1:1">
      <c r="A22343" s="330"/>
    </row>
    <row r="22344" spans="1:1">
      <c r="A22344" s="330"/>
    </row>
    <row r="22345" spans="1:1">
      <c r="A22345" s="330"/>
    </row>
    <row r="22346" spans="1:1">
      <c r="A22346" s="330"/>
    </row>
    <row r="22347" spans="1:1">
      <c r="A22347" s="330"/>
    </row>
    <row r="22348" spans="1:1">
      <c r="A22348" s="330"/>
    </row>
    <row r="22349" spans="1:1">
      <c r="A22349" s="330"/>
    </row>
    <row r="22350" spans="1:1">
      <c r="A22350" s="330"/>
    </row>
    <row r="22351" spans="1:1">
      <c r="A22351" s="330"/>
    </row>
    <row r="22352" spans="1:1">
      <c r="A22352" s="330"/>
    </row>
    <row r="22353" spans="1:1">
      <c r="A22353" s="330"/>
    </row>
    <row r="22354" spans="1:1">
      <c r="A22354" s="330"/>
    </row>
    <row r="22355" spans="1:1">
      <c r="A22355" s="330"/>
    </row>
    <row r="22356" spans="1:1">
      <c r="A22356" s="330"/>
    </row>
    <row r="22357" spans="1:1">
      <c r="A22357" s="330"/>
    </row>
    <row r="22358" spans="1:1">
      <c r="A22358" s="330"/>
    </row>
    <row r="22359" spans="1:1">
      <c r="A22359" s="330"/>
    </row>
    <row r="22360" spans="1:1">
      <c r="A22360" s="330"/>
    </row>
    <row r="22361" spans="1:1">
      <c r="A22361" s="330"/>
    </row>
    <row r="22362" spans="1:1">
      <c r="A22362" s="330"/>
    </row>
    <row r="22363" spans="1:1">
      <c r="A22363" s="330"/>
    </row>
    <row r="22364" spans="1:1">
      <c r="A22364" s="330"/>
    </row>
    <row r="22365" spans="1:1">
      <c r="A22365" s="330"/>
    </row>
    <row r="22366" spans="1:1">
      <c r="A22366" s="330"/>
    </row>
    <row r="22367" spans="1:1">
      <c r="A22367" s="330"/>
    </row>
    <row r="22368" spans="1:1">
      <c r="A22368" s="330"/>
    </row>
    <row r="22369" spans="1:1">
      <c r="A22369" s="330"/>
    </row>
    <row r="22370" spans="1:1">
      <c r="A22370" s="330"/>
    </row>
    <row r="22371" spans="1:1">
      <c r="A22371" s="330"/>
    </row>
    <row r="22372" spans="1:1">
      <c r="A22372" s="330"/>
    </row>
    <row r="22373" spans="1:1">
      <c r="A22373" s="330"/>
    </row>
    <row r="22374" spans="1:1">
      <c r="A22374" s="330"/>
    </row>
    <row r="22375" spans="1:1">
      <c r="A22375" s="330"/>
    </row>
    <row r="22376" spans="1:1">
      <c r="A22376" s="330"/>
    </row>
    <row r="22377" spans="1:1">
      <c r="A22377" s="330"/>
    </row>
    <row r="22378" spans="1:1">
      <c r="A22378" s="330"/>
    </row>
    <row r="22379" spans="1:1">
      <c r="A22379" s="330"/>
    </row>
    <row r="22380" spans="1:1">
      <c r="A22380" s="330"/>
    </row>
    <row r="22381" spans="1:1">
      <c r="A22381" s="330"/>
    </row>
    <row r="22382" spans="1:1">
      <c r="A22382" s="330"/>
    </row>
    <row r="22383" spans="1:1">
      <c r="A22383" s="330"/>
    </row>
    <row r="22384" spans="1:1">
      <c r="A22384" s="330"/>
    </row>
    <row r="22385" spans="1:1">
      <c r="A22385" s="330"/>
    </row>
    <row r="22386" spans="1:1">
      <c r="A22386" s="330"/>
    </row>
    <row r="22387" spans="1:1">
      <c r="A22387" s="330"/>
    </row>
    <row r="22388" spans="1:1">
      <c r="A22388" s="330"/>
    </row>
    <row r="22389" spans="1:1">
      <c r="A22389" s="330"/>
    </row>
    <row r="22390" spans="1:1">
      <c r="A22390" s="330"/>
    </row>
    <row r="22391" spans="1:1">
      <c r="A22391" s="330"/>
    </row>
    <row r="22392" spans="1:1">
      <c r="A22392" s="330"/>
    </row>
    <row r="22393" spans="1:1">
      <c r="A22393" s="330"/>
    </row>
    <row r="22394" spans="1:1">
      <c r="A22394" s="330"/>
    </row>
    <row r="22395" spans="1:1">
      <c r="A22395" s="330"/>
    </row>
    <row r="22396" spans="1:1">
      <c r="A22396" s="330"/>
    </row>
    <row r="22397" spans="1:1">
      <c r="A22397" s="330"/>
    </row>
    <row r="22398" spans="1:1">
      <c r="A22398" s="330"/>
    </row>
    <row r="22399" spans="1:1">
      <c r="A22399" s="330"/>
    </row>
    <row r="22400" spans="1:1">
      <c r="A22400" s="330"/>
    </row>
    <row r="22401" spans="1:1">
      <c r="A22401" s="330"/>
    </row>
    <row r="22402" spans="1:1">
      <c r="A22402" s="330"/>
    </row>
    <row r="22403" spans="1:1">
      <c r="A22403" s="330"/>
    </row>
    <row r="22404" spans="1:1">
      <c r="A22404" s="330"/>
    </row>
    <row r="22405" spans="1:1">
      <c r="A22405" s="330"/>
    </row>
    <row r="22406" spans="1:1">
      <c r="A22406" s="330"/>
    </row>
    <row r="22407" spans="1:1">
      <c r="A22407" s="330"/>
    </row>
    <row r="22408" spans="1:1">
      <c r="A22408" s="330"/>
    </row>
    <row r="22409" spans="1:1">
      <c r="A22409" s="330"/>
    </row>
    <row r="22410" spans="1:1">
      <c r="A22410" s="330"/>
    </row>
    <row r="22411" spans="1:1">
      <c r="A22411" s="330"/>
    </row>
    <row r="22412" spans="1:1">
      <c r="A22412" s="330"/>
    </row>
    <row r="22413" spans="1:1">
      <c r="A22413" s="330"/>
    </row>
    <row r="22414" spans="1:1">
      <c r="A22414" s="330"/>
    </row>
    <row r="22415" spans="1:1">
      <c r="A22415" s="330"/>
    </row>
    <row r="22416" spans="1:1">
      <c r="A22416" s="330"/>
    </row>
    <row r="22417" spans="1:1">
      <c r="A22417" s="330"/>
    </row>
    <row r="22418" spans="1:1">
      <c r="A22418" s="330"/>
    </row>
    <row r="22419" spans="1:1">
      <c r="A22419" s="330"/>
    </row>
    <row r="22420" spans="1:1">
      <c r="A22420" s="330"/>
    </row>
    <row r="22421" spans="1:1">
      <c r="A22421" s="330"/>
    </row>
    <row r="22422" spans="1:1">
      <c r="A22422" s="330"/>
    </row>
    <row r="22423" spans="1:1">
      <c r="A22423" s="330"/>
    </row>
    <row r="22424" spans="1:1">
      <c r="A22424" s="330"/>
    </row>
    <row r="22425" spans="1:1">
      <c r="A22425" s="330"/>
    </row>
    <row r="22426" spans="1:1">
      <c r="A22426" s="330"/>
    </row>
    <row r="22427" spans="1:1">
      <c r="A22427" s="330"/>
    </row>
    <row r="22428" spans="1:1">
      <c r="A22428" s="330"/>
    </row>
    <row r="22429" spans="1:1">
      <c r="A22429" s="330"/>
    </row>
    <row r="22430" spans="1:1">
      <c r="A22430" s="330"/>
    </row>
    <row r="22431" spans="1:1">
      <c r="A22431" s="330"/>
    </row>
    <row r="22432" spans="1:1">
      <c r="A22432" s="330"/>
    </row>
    <row r="22433" spans="1:1">
      <c r="A22433" s="330"/>
    </row>
    <row r="22434" spans="1:1">
      <c r="A22434" s="330"/>
    </row>
    <row r="22435" spans="1:1">
      <c r="A22435" s="330"/>
    </row>
    <row r="22436" spans="1:1">
      <c r="A22436" s="330"/>
    </row>
    <row r="22437" spans="1:1">
      <c r="A22437" s="330"/>
    </row>
    <row r="22438" spans="1:1">
      <c r="A22438" s="330"/>
    </row>
    <row r="22439" spans="1:1">
      <c r="A22439" s="330"/>
    </row>
    <row r="22440" spans="1:1">
      <c r="A22440" s="330"/>
    </row>
    <row r="22441" spans="1:1">
      <c r="A22441" s="330"/>
    </row>
    <row r="22442" spans="1:1">
      <c r="A22442" s="330"/>
    </row>
    <row r="22443" spans="1:1">
      <c r="A22443" s="330"/>
    </row>
    <row r="22444" spans="1:1">
      <c r="A22444" s="330"/>
    </row>
    <row r="22445" spans="1:1">
      <c r="A22445" s="330"/>
    </row>
    <row r="22446" spans="1:1">
      <c r="A22446" s="330"/>
    </row>
    <row r="22447" spans="1:1">
      <c r="A22447" s="330"/>
    </row>
    <row r="22448" spans="1:1">
      <c r="A22448" s="330"/>
    </row>
    <row r="22449" spans="1:1">
      <c r="A22449" s="330"/>
    </row>
    <row r="22450" spans="1:1">
      <c r="A22450" s="330"/>
    </row>
    <row r="22451" spans="1:1">
      <c r="A22451" s="330"/>
    </row>
    <row r="22452" spans="1:1">
      <c r="A22452" s="330"/>
    </row>
    <row r="22453" spans="1:1">
      <c r="A22453" s="330"/>
    </row>
    <row r="22454" spans="1:1">
      <c r="A22454" s="330"/>
    </row>
    <row r="22455" spans="1:1">
      <c r="A22455" s="330"/>
    </row>
    <row r="22456" spans="1:1">
      <c r="A22456" s="330"/>
    </row>
    <row r="22457" spans="1:1">
      <c r="A22457" s="330"/>
    </row>
    <row r="22458" spans="1:1">
      <c r="A22458" s="330"/>
    </row>
    <row r="22459" spans="1:1">
      <c r="A22459" s="330"/>
    </row>
    <row r="22460" spans="1:1">
      <c r="A22460" s="330"/>
    </row>
    <row r="22461" spans="1:1">
      <c r="A22461" s="330"/>
    </row>
    <row r="22462" spans="1:1">
      <c r="A22462" s="330"/>
    </row>
    <row r="22463" spans="1:1">
      <c r="A22463" s="330"/>
    </row>
    <row r="22464" spans="1:1">
      <c r="A22464" s="330"/>
    </row>
    <row r="22465" spans="1:1">
      <c r="A22465" s="330"/>
    </row>
    <row r="22466" spans="1:1">
      <c r="A22466" s="330"/>
    </row>
    <row r="22467" spans="1:1">
      <c r="A22467" s="330"/>
    </row>
    <row r="22468" spans="1:1">
      <c r="A22468" s="330"/>
    </row>
    <row r="22469" spans="1:1">
      <c r="A22469" s="330"/>
    </row>
    <row r="22470" spans="1:1">
      <c r="A22470" s="330"/>
    </row>
    <row r="22471" spans="1:1">
      <c r="A22471" s="330"/>
    </row>
    <row r="22472" spans="1:1">
      <c r="A22472" s="330"/>
    </row>
    <row r="22473" spans="1:1">
      <c r="A22473" s="330"/>
    </row>
    <row r="22474" spans="1:1">
      <c r="A22474" s="330"/>
    </row>
    <row r="22475" spans="1:1">
      <c r="A22475" s="330"/>
    </row>
    <row r="22476" spans="1:1">
      <c r="A22476" s="330"/>
    </row>
    <row r="22477" spans="1:1">
      <c r="A22477" s="330"/>
    </row>
    <row r="22478" spans="1:1">
      <c r="A22478" s="330"/>
    </row>
    <row r="22479" spans="1:1">
      <c r="A22479" s="330"/>
    </row>
    <row r="22480" spans="1:1">
      <c r="A22480" s="330"/>
    </row>
    <row r="22481" spans="1:1">
      <c r="A22481" s="330"/>
    </row>
    <row r="22482" spans="1:1">
      <c r="A22482" s="330"/>
    </row>
    <row r="22483" spans="1:1">
      <c r="A22483" s="330"/>
    </row>
    <row r="22484" spans="1:1">
      <c r="A22484" s="330"/>
    </row>
    <row r="22485" spans="1:1">
      <c r="A22485" s="330"/>
    </row>
    <row r="22486" spans="1:1">
      <c r="A22486" s="330"/>
    </row>
    <row r="22487" spans="1:1">
      <c r="A22487" s="330"/>
    </row>
    <row r="22488" spans="1:1">
      <c r="A22488" s="330"/>
    </row>
    <row r="22489" spans="1:1">
      <c r="A22489" s="330"/>
    </row>
    <row r="22490" spans="1:1">
      <c r="A22490" s="330"/>
    </row>
    <row r="22491" spans="1:1">
      <c r="A22491" s="330"/>
    </row>
    <row r="22492" spans="1:1">
      <c r="A22492" s="330"/>
    </row>
    <row r="22493" spans="1:1">
      <c r="A22493" s="330"/>
    </row>
    <row r="22494" spans="1:1">
      <c r="A22494" s="330"/>
    </row>
    <row r="22495" spans="1:1">
      <c r="A22495" s="330"/>
    </row>
    <row r="22496" spans="1:1">
      <c r="A22496" s="330"/>
    </row>
    <row r="22497" spans="1:1">
      <c r="A22497" s="330"/>
    </row>
    <row r="22498" spans="1:1">
      <c r="A22498" s="330"/>
    </row>
    <row r="22499" spans="1:1">
      <c r="A22499" s="330"/>
    </row>
    <row r="22500" spans="1:1">
      <c r="A22500" s="330"/>
    </row>
    <row r="22501" spans="1:1">
      <c r="A22501" s="330"/>
    </row>
    <row r="22502" spans="1:1">
      <c r="A22502" s="330"/>
    </row>
    <row r="22503" spans="1:1">
      <c r="A22503" s="330"/>
    </row>
    <row r="22504" spans="1:1">
      <c r="A22504" s="330"/>
    </row>
    <row r="22505" spans="1:1">
      <c r="A22505" s="330"/>
    </row>
    <row r="22506" spans="1:1">
      <c r="A22506" s="330"/>
    </row>
    <row r="22507" spans="1:1">
      <c r="A22507" s="330"/>
    </row>
    <row r="22508" spans="1:1">
      <c r="A22508" s="330"/>
    </row>
    <row r="22509" spans="1:1">
      <c r="A22509" s="330"/>
    </row>
    <row r="22510" spans="1:1">
      <c r="A22510" s="330"/>
    </row>
    <row r="22511" spans="1:1">
      <c r="A22511" s="330"/>
    </row>
    <row r="22512" spans="1:1">
      <c r="A22512" s="330"/>
    </row>
    <row r="22513" spans="1:1">
      <c r="A22513" s="330"/>
    </row>
    <row r="22514" spans="1:1">
      <c r="A22514" s="330"/>
    </row>
    <row r="22515" spans="1:1">
      <c r="A22515" s="330"/>
    </row>
    <row r="22516" spans="1:1">
      <c r="A22516" s="330"/>
    </row>
    <row r="22517" spans="1:1">
      <c r="A22517" s="330"/>
    </row>
    <row r="22518" spans="1:1">
      <c r="A22518" s="330"/>
    </row>
    <row r="22519" spans="1:1">
      <c r="A22519" s="330"/>
    </row>
    <row r="22520" spans="1:1">
      <c r="A22520" s="330"/>
    </row>
    <row r="22521" spans="1:1">
      <c r="A22521" s="330"/>
    </row>
    <row r="22522" spans="1:1">
      <c r="A22522" s="330"/>
    </row>
    <row r="22523" spans="1:1">
      <c r="A22523" s="330"/>
    </row>
    <row r="22524" spans="1:1">
      <c r="A22524" s="330"/>
    </row>
    <row r="22525" spans="1:1">
      <c r="A22525" s="330"/>
    </row>
    <row r="22526" spans="1:1">
      <c r="A22526" s="330"/>
    </row>
    <row r="22527" spans="1:1">
      <c r="A22527" s="330"/>
    </row>
    <row r="22528" spans="1:1">
      <c r="A22528" s="330"/>
    </row>
    <row r="22529" spans="1:1">
      <c r="A22529" s="330"/>
    </row>
    <row r="22530" spans="1:1">
      <c r="A22530" s="330"/>
    </row>
    <row r="22531" spans="1:1">
      <c r="A22531" s="330"/>
    </row>
    <row r="22532" spans="1:1">
      <c r="A22532" s="330"/>
    </row>
    <row r="22533" spans="1:1">
      <c r="A22533" s="330"/>
    </row>
    <row r="22534" spans="1:1">
      <c r="A22534" s="330"/>
    </row>
    <row r="22535" spans="1:1">
      <c r="A22535" s="330"/>
    </row>
    <row r="22536" spans="1:1">
      <c r="A22536" s="330"/>
    </row>
    <row r="22537" spans="1:1">
      <c r="A22537" s="330"/>
    </row>
    <row r="22538" spans="1:1">
      <c r="A22538" s="330"/>
    </row>
    <row r="22539" spans="1:1">
      <c r="A22539" s="330"/>
    </row>
    <row r="22540" spans="1:1">
      <c r="A22540" s="330"/>
    </row>
    <row r="22541" spans="1:1">
      <c r="A22541" s="330"/>
    </row>
    <row r="22542" spans="1:1">
      <c r="A22542" s="330"/>
    </row>
    <row r="22543" spans="1:1">
      <c r="A22543" s="330"/>
    </row>
    <row r="22544" spans="1:1">
      <c r="A22544" s="330"/>
    </row>
    <row r="22545" spans="1:1">
      <c r="A22545" s="330"/>
    </row>
    <row r="22546" spans="1:1">
      <c r="A22546" s="330"/>
    </row>
    <row r="22547" spans="1:1">
      <c r="A22547" s="330"/>
    </row>
    <row r="22548" spans="1:1">
      <c r="A22548" s="330"/>
    </row>
    <row r="22549" spans="1:1">
      <c r="A22549" s="330"/>
    </row>
    <row r="22550" spans="1:1">
      <c r="A22550" s="330"/>
    </row>
    <row r="22551" spans="1:1">
      <c r="A22551" s="330"/>
    </row>
    <row r="22552" spans="1:1">
      <c r="A22552" s="330"/>
    </row>
    <row r="22553" spans="1:1">
      <c r="A22553" s="330"/>
    </row>
    <row r="22554" spans="1:1">
      <c r="A22554" s="330"/>
    </row>
    <row r="22555" spans="1:1">
      <c r="A22555" s="330"/>
    </row>
    <row r="22556" spans="1:1">
      <c r="A22556" s="330"/>
    </row>
    <row r="22557" spans="1:1">
      <c r="A22557" s="330"/>
    </row>
    <row r="22558" spans="1:1">
      <c r="A22558" s="330"/>
    </row>
    <row r="22559" spans="1:1">
      <c r="A22559" s="330"/>
    </row>
    <row r="22560" spans="1:1">
      <c r="A22560" s="330"/>
    </row>
    <row r="22561" spans="1:1">
      <c r="A22561" s="330"/>
    </row>
    <row r="22562" spans="1:1">
      <c r="A22562" s="330"/>
    </row>
    <row r="22563" spans="1:1">
      <c r="A22563" s="330"/>
    </row>
    <row r="22564" spans="1:1">
      <c r="A22564" s="330"/>
    </row>
    <row r="22565" spans="1:1">
      <c r="A22565" s="330"/>
    </row>
    <row r="22566" spans="1:1">
      <c r="A22566" s="330"/>
    </row>
    <row r="22567" spans="1:1">
      <c r="A22567" s="330"/>
    </row>
    <row r="22568" spans="1:1">
      <c r="A22568" s="330"/>
    </row>
    <row r="22569" spans="1:1">
      <c r="A22569" s="330"/>
    </row>
    <row r="22570" spans="1:1">
      <c r="A22570" s="330"/>
    </row>
    <row r="22571" spans="1:1">
      <c r="A22571" s="330"/>
    </row>
    <row r="22572" spans="1:1">
      <c r="A22572" s="330"/>
    </row>
    <row r="22573" spans="1:1">
      <c r="A22573" s="330"/>
    </row>
    <row r="22574" spans="1:1">
      <c r="A22574" s="330"/>
    </row>
    <row r="22575" spans="1:1">
      <c r="A22575" s="330"/>
    </row>
    <row r="22576" spans="1:1">
      <c r="A22576" s="330"/>
    </row>
    <row r="22577" spans="1:1">
      <c r="A22577" s="330"/>
    </row>
    <row r="22578" spans="1:1">
      <c r="A22578" s="330"/>
    </row>
    <row r="22579" spans="1:1">
      <c r="A22579" s="330"/>
    </row>
    <row r="22580" spans="1:1">
      <c r="A22580" s="330"/>
    </row>
    <row r="22581" spans="1:1">
      <c r="A22581" s="330"/>
    </row>
    <row r="22582" spans="1:1">
      <c r="A22582" s="330"/>
    </row>
    <row r="22583" spans="1:1">
      <c r="A22583" s="330"/>
    </row>
    <row r="22584" spans="1:1">
      <c r="A22584" s="330"/>
    </row>
    <row r="22585" spans="1:1">
      <c r="A22585" s="330"/>
    </row>
    <row r="22586" spans="1:1">
      <c r="A22586" s="330"/>
    </row>
    <row r="22587" spans="1:1">
      <c r="A22587" s="330"/>
    </row>
    <row r="22588" spans="1:1">
      <c r="A22588" s="330"/>
    </row>
    <row r="22589" spans="1:1">
      <c r="A22589" s="330"/>
    </row>
    <row r="22590" spans="1:1">
      <c r="A22590" s="330"/>
    </row>
    <row r="22591" spans="1:1">
      <c r="A22591" s="330"/>
    </row>
    <row r="22592" spans="1:1">
      <c r="A22592" s="330"/>
    </row>
    <row r="22593" spans="1:1">
      <c r="A22593" s="330"/>
    </row>
    <row r="22594" spans="1:1">
      <c r="A22594" s="330"/>
    </row>
    <row r="22595" spans="1:1">
      <c r="A22595" s="330"/>
    </row>
    <row r="22596" spans="1:1">
      <c r="A22596" s="330"/>
    </row>
    <row r="22597" spans="1:1">
      <c r="A22597" s="330"/>
    </row>
    <row r="22598" spans="1:1">
      <c r="A22598" s="330"/>
    </row>
    <row r="22599" spans="1:1">
      <c r="A22599" s="330"/>
    </row>
    <row r="22600" spans="1:1">
      <c r="A22600" s="330"/>
    </row>
    <row r="22601" spans="1:1">
      <c r="A22601" s="330"/>
    </row>
    <row r="22602" spans="1:1">
      <c r="A22602" s="330"/>
    </row>
    <row r="22603" spans="1:1">
      <c r="A22603" s="330"/>
    </row>
    <row r="22604" spans="1:1">
      <c r="A22604" s="330"/>
    </row>
    <row r="22605" spans="1:1">
      <c r="A22605" s="330"/>
    </row>
    <row r="22606" spans="1:1">
      <c r="A22606" s="330"/>
    </row>
    <row r="22607" spans="1:1">
      <c r="A22607" s="330"/>
    </row>
    <row r="22608" spans="1:1">
      <c r="A22608" s="330"/>
    </row>
    <row r="22609" spans="1:1">
      <c r="A22609" s="330"/>
    </row>
    <row r="22610" spans="1:1">
      <c r="A22610" s="330"/>
    </row>
    <row r="22611" spans="1:1">
      <c r="A22611" s="330"/>
    </row>
    <row r="22612" spans="1:1">
      <c r="A22612" s="330"/>
    </row>
    <row r="22613" spans="1:1">
      <c r="A22613" s="330"/>
    </row>
    <row r="22614" spans="1:1">
      <c r="A22614" s="330"/>
    </row>
    <row r="22615" spans="1:1">
      <c r="A22615" s="330"/>
    </row>
    <row r="22616" spans="1:1">
      <c r="A22616" s="330"/>
    </row>
    <row r="22617" spans="1:1">
      <c r="A22617" s="330"/>
    </row>
    <row r="22618" spans="1:1">
      <c r="A22618" s="330"/>
    </row>
    <row r="22619" spans="1:1">
      <c r="A22619" s="330"/>
    </row>
    <row r="22620" spans="1:1">
      <c r="A22620" s="330"/>
    </row>
    <row r="22621" spans="1:1">
      <c r="A22621" s="330"/>
    </row>
    <row r="22622" spans="1:1">
      <c r="A22622" s="330"/>
    </row>
    <row r="22623" spans="1:1">
      <c r="A22623" s="330"/>
    </row>
    <row r="22624" spans="1:1">
      <c r="A22624" s="330"/>
    </row>
    <row r="22625" spans="1:1">
      <c r="A22625" s="330"/>
    </row>
    <row r="22626" spans="1:1">
      <c r="A22626" s="330"/>
    </row>
    <row r="22627" spans="1:1">
      <c r="A22627" s="330"/>
    </row>
    <row r="22628" spans="1:1">
      <c r="A22628" s="330"/>
    </row>
    <row r="22629" spans="1:1">
      <c r="A22629" s="330"/>
    </row>
    <row r="22630" spans="1:1">
      <c r="A22630" s="330"/>
    </row>
    <row r="22631" spans="1:1">
      <c r="A22631" s="330"/>
    </row>
    <row r="22632" spans="1:1">
      <c r="A22632" s="330"/>
    </row>
    <row r="22633" spans="1:1">
      <c r="A22633" s="330"/>
    </row>
    <row r="22634" spans="1:1">
      <c r="A22634" s="330"/>
    </row>
    <row r="22635" spans="1:1">
      <c r="A22635" s="330"/>
    </row>
    <row r="22636" spans="1:1">
      <c r="A22636" s="330"/>
    </row>
    <row r="22637" spans="1:1">
      <c r="A22637" s="330"/>
    </row>
    <row r="22638" spans="1:1">
      <c r="A22638" s="330"/>
    </row>
    <row r="22639" spans="1:1">
      <c r="A22639" s="330"/>
    </row>
    <row r="22640" spans="1:1">
      <c r="A22640" s="330"/>
    </row>
    <row r="22641" spans="1:1">
      <c r="A22641" s="330"/>
    </row>
    <row r="22642" spans="1:1">
      <c r="A22642" s="330"/>
    </row>
    <row r="22643" spans="1:1">
      <c r="A22643" s="330"/>
    </row>
    <row r="22644" spans="1:1">
      <c r="A22644" s="330"/>
    </row>
    <row r="22645" spans="1:1">
      <c r="A22645" s="330"/>
    </row>
    <row r="22646" spans="1:1">
      <c r="A22646" s="330"/>
    </row>
    <row r="22647" spans="1:1">
      <c r="A22647" s="330"/>
    </row>
    <row r="22648" spans="1:1">
      <c r="A22648" s="330"/>
    </row>
    <row r="22649" spans="1:1">
      <c r="A22649" s="330"/>
    </row>
    <row r="22650" spans="1:1">
      <c r="A22650" s="330"/>
    </row>
    <row r="22651" spans="1:1">
      <c r="A22651" s="330"/>
    </row>
    <row r="22652" spans="1:1">
      <c r="A22652" s="330"/>
    </row>
    <row r="22653" spans="1:1">
      <c r="A22653" s="330"/>
    </row>
    <row r="22654" spans="1:1">
      <c r="A22654" s="330"/>
    </row>
    <row r="22655" spans="1:1">
      <c r="A22655" s="330"/>
    </row>
    <row r="22656" spans="1:1">
      <c r="A22656" s="330"/>
    </row>
    <row r="22657" spans="1:1">
      <c r="A22657" s="330"/>
    </row>
    <row r="22658" spans="1:1">
      <c r="A22658" s="330"/>
    </row>
    <row r="22659" spans="1:1">
      <c r="A22659" s="330"/>
    </row>
    <row r="22660" spans="1:1">
      <c r="A22660" s="330"/>
    </row>
    <row r="22661" spans="1:1">
      <c r="A22661" s="330"/>
    </row>
    <row r="22662" spans="1:1">
      <c r="A22662" s="330"/>
    </row>
    <row r="22663" spans="1:1">
      <c r="A22663" s="330"/>
    </row>
    <row r="22664" spans="1:1">
      <c r="A22664" s="330"/>
    </row>
    <row r="22665" spans="1:1">
      <c r="A22665" s="330"/>
    </row>
    <row r="22666" spans="1:1">
      <c r="A22666" s="330"/>
    </row>
    <row r="22667" spans="1:1">
      <c r="A22667" s="330"/>
    </row>
    <row r="22668" spans="1:1">
      <c r="A22668" s="330"/>
    </row>
    <row r="22669" spans="1:1">
      <c r="A22669" s="330"/>
    </row>
    <row r="22670" spans="1:1">
      <c r="A22670" s="330"/>
    </row>
    <row r="22671" spans="1:1">
      <c r="A22671" s="330"/>
    </row>
    <row r="22672" spans="1:1">
      <c r="A22672" s="330"/>
    </row>
    <row r="22673" spans="1:1">
      <c r="A22673" s="330"/>
    </row>
    <row r="22674" spans="1:1">
      <c r="A22674" s="330"/>
    </row>
    <row r="22675" spans="1:1">
      <c r="A22675" s="330"/>
    </row>
    <row r="22676" spans="1:1">
      <c r="A22676" s="330"/>
    </row>
    <row r="22677" spans="1:1">
      <c r="A22677" s="330"/>
    </row>
    <row r="22678" spans="1:1">
      <c r="A22678" s="330"/>
    </row>
    <row r="22679" spans="1:1">
      <c r="A22679" s="330"/>
    </row>
    <row r="22680" spans="1:1">
      <c r="A22680" s="330"/>
    </row>
    <row r="22681" spans="1:1">
      <c r="A22681" s="330"/>
    </row>
    <row r="22682" spans="1:1">
      <c r="A22682" s="330"/>
    </row>
    <row r="22683" spans="1:1">
      <c r="A22683" s="330"/>
    </row>
    <row r="22684" spans="1:1">
      <c r="A22684" s="330"/>
    </row>
    <row r="22685" spans="1:1">
      <c r="A22685" s="330"/>
    </row>
    <row r="22686" spans="1:1">
      <c r="A22686" s="330"/>
    </row>
    <row r="22687" spans="1:1">
      <c r="A22687" s="330"/>
    </row>
    <row r="22688" spans="1:1">
      <c r="A22688" s="330"/>
    </row>
    <row r="22689" spans="1:1">
      <c r="A22689" s="330"/>
    </row>
    <row r="22690" spans="1:1">
      <c r="A22690" s="330"/>
    </row>
    <row r="22691" spans="1:1">
      <c r="A22691" s="330"/>
    </row>
    <row r="22692" spans="1:1">
      <c r="A22692" s="330"/>
    </row>
    <row r="22693" spans="1:1">
      <c r="A22693" s="330"/>
    </row>
    <row r="22694" spans="1:1">
      <c r="A22694" s="330"/>
    </row>
    <row r="22695" spans="1:1">
      <c r="A22695" s="330"/>
    </row>
    <row r="22696" spans="1:1">
      <c r="A22696" s="330"/>
    </row>
    <row r="22697" spans="1:1">
      <c r="A22697" s="330"/>
    </row>
    <row r="22698" spans="1:1">
      <c r="A22698" s="330"/>
    </row>
    <row r="22699" spans="1:1">
      <c r="A22699" s="330"/>
    </row>
    <row r="22700" spans="1:1">
      <c r="A22700" s="330"/>
    </row>
    <row r="22701" spans="1:1">
      <c r="A22701" s="330"/>
    </row>
    <row r="22702" spans="1:1">
      <c r="A22702" s="330"/>
    </row>
    <row r="22703" spans="1:1">
      <c r="A22703" s="330"/>
    </row>
    <row r="22704" spans="1:1">
      <c r="A22704" s="330"/>
    </row>
    <row r="22705" spans="1:1">
      <c r="A22705" s="330"/>
    </row>
    <row r="22706" spans="1:1">
      <c r="A22706" s="330"/>
    </row>
    <row r="22707" spans="1:1">
      <c r="A22707" s="330"/>
    </row>
    <row r="22708" spans="1:1">
      <c r="A22708" s="330"/>
    </row>
    <row r="22709" spans="1:1">
      <c r="A22709" s="330"/>
    </row>
    <row r="22710" spans="1:1">
      <c r="A22710" s="330"/>
    </row>
    <row r="22711" spans="1:1">
      <c r="A22711" s="330"/>
    </row>
    <row r="22712" spans="1:1">
      <c r="A22712" s="330"/>
    </row>
    <row r="22713" spans="1:1">
      <c r="A22713" s="330"/>
    </row>
    <row r="22714" spans="1:1">
      <c r="A22714" s="330"/>
    </row>
    <row r="22715" spans="1:1">
      <c r="A22715" s="330"/>
    </row>
    <row r="22716" spans="1:1">
      <c r="A22716" s="330"/>
    </row>
    <row r="22717" spans="1:1">
      <c r="A22717" s="330"/>
    </row>
    <row r="22718" spans="1:1">
      <c r="A22718" s="330"/>
    </row>
    <row r="22719" spans="1:1">
      <c r="A22719" s="330"/>
    </row>
    <row r="22720" spans="1:1">
      <c r="A22720" s="330"/>
    </row>
    <row r="22721" spans="1:1">
      <c r="A22721" s="330"/>
    </row>
    <row r="22722" spans="1:1">
      <c r="A22722" s="330"/>
    </row>
    <row r="22723" spans="1:1">
      <c r="A22723" s="330"/>
    </row>
    <row r="22724" spans="1:1">
      <c r="A22724" s="330"/>
    </row>
    <row r="22725" spans="1:1">
      <c r="A22725" s="330"/>
    </row>
    <row r="22726" spans="1:1">
      <c r="A22726" s="330"/>
    </row>
    <row r="22727" spans="1:1">
      <c r="A22727" s="330"/>
    </row>
    <row r="22728" spans="1:1">
      <c r="A22728" s="330"/>
    </row>
    <row r="22729" spans="1:1">
      <c r="A22729" s="330"/>
    </row>
    <row r="22730" spans="1:1">
      <c r="A22730" s="330"/>
    </row>
    <row r="22731" spans="1:1">
      <c r="A22731" s="330"/>
    </row>
    <row r="22732" spans="1:1">
      <c r="A22732" s="330"/>
    </row>
    <row r="22733" spans="1:1">
      <c r="A22733" s="330"/>
    </row>
    <row r="22734" spans="1:1">
      <c r="A22734" s="330"/>
    </row>
    <row r="22735" spans="1:1">
      <c r="A22735" s="330"/>
    </row>
    <row r="22736" spans="1:1">
      <c r="A22736" s="330"/>
    </row>
    <row r="22737" spans="1:1">
      <c r="A22737" s="330"/>
    </row>
    <row r="22738" spans="1:1">
      <c r="A22738" s="330"/>
    </row>
    <row r="22739" spans="1:1">
      <c r="A22739" s="330"/>
    </row>
    <row r="22740" spans="1:1">
      <c r="A22740" s="330"/>
    </row>
    <row r="22741" spans="1:1">
      <c r="A22741" s="330"/>
    </row>
    <row r="22742" spans="1:1">
      <c r="A22742" s="330"/>
    </row>
    <row r="22743" spans="1:1">
      <c r="A22743" s="330"/>
    </row>
    <row r="22744" spans="1:1">
      <c r="A22744" s="330"/>
    </row>
    <row r="22745" spans="1:1">
      <c r="A22745" s="330"/>
    </row>
    <row r="22746" spans="1:1">
      <c r="A22746" s="330"/>
    </row>
    <row r="22747" spans="1:1">
      <c r="A22747" s="330"/>
    </row>
    <row r="22748" spans="1:1">
      <c r="A22748" s="330"/>
    </row>
    <row r="22749" spans="1:1">
      <c r="A22749" s="330"/>
    </row>
    <row r="22750" spans="1:1">
      <c r="A22750" s="330"/>
    </row>
    <row r="22751" spans="1:1">
      <c r="A22751" s="330"/>
    </row>
    <row r="22752" spans="1:1">
      <c r="A22752" s="330"/>
    </row>
    <row r="22753" spans="1:1">
      <c r="A22753" s="330"/>
    </row>
    <row r="22754" spans="1:1">
      <c r="A22754" s="330"/>
    </row>
    <row r="22755" spans="1:1">
      <c r="A22755" s="330"/>
    </row>
    <row r="22756" spans="1:1">
      <c r="A22756" s="330"/>
    </row>
    <row r="22757" spans="1:1">
      <c r="A22757" s="330"/>
    </row>
    <row r="22758" spans="1:1">
      <c r="A22758" s="330"/>
    </row>
    <row r="22759" spans="1:1">
      <c r="A22759" s="330"/>
    </row>
    <row r="22760" spans="1:1">
      <c r="A22760" s="330"/>
    </row>
    <row r="22761" spans="1:1">
      <c r="A22761" s="330"/>
    </row>
    <row r="22762" spans="1:1">
      <c r="A22762" s="330"/>
    </row>
    <row r="22763" spans="1:1">
      <c r="A22763" s="330"/>
    </row>
    <row r="22764" spans="1:1">
      <c r="A22764" s="330"/>
    </row>
    <row r="22765" spans="1:1">
      <c r="A22765" s="330"/>
    </row>
    <row r="22766" spans="1:1">
      <c r="A22766" s="330"/>
    </row>
    <row r="22767" spans="1:1">
      <c r="A22767" s="330"/>
    </row>
    <row r="22768" spans="1:1">
      <c r="A22768" s="330"/>
    </row>
    <row r="22769" spans="1:1">
      <c r="A22769" s="330"/>
    </row>
    <row r="22770" spans="1:1">
      <c r="A22770" s="330"/>
    </row>
    <row r="22771" spans="1:1">
      <c r="A22771" s="330"/>
    </row>
    <row r="22772" spans="1:1">
      <c r="A22772" s="330"/>
    </row>
    <row r="22773" spans="1:1">
      <c r="A22773" s="330"/>
    </row>
    <row r="22774" spans="1:1">
      <c r="A22774" s="330"/>
    </row>
    <row r="22775" spans="1:1">
      <c r="A22775" s="330"/>
    </row>
    <row r="22776" spans="1:1">
      <c r="A22776" s="330"/>
    </row>
    <row r="22777" spans="1:1">
      <c r="A22777" s="330"/>
    </row>
    <row r="22778" spans="1:1">
      <c r="A22778" s="330"/>
    </row>
    <row r="22779" spans="1:1">
      <c r="A22779" s="330"/>
    </row>
    <row r="22780" spans="1:1">
      <c r="A22780" s="330"/>
    </row>
    <row r="22781" spans="1:1">
      <c r="A22781" s="330"/>
    </row>
    <row r="22782" spans="1:1">
      <c r="A22782" s="330"/>
    </row>
    <row r="22783" spans="1:1">
      <c r="A22783" s="330"/>
    </row>
    <row r="22784" spans="1:1">
      <c r="A22784" s="330"/>
    </row>
    <row r="22785" spans="1:1">
      <c r="A22785" s="330"/>
    </row>
    <row r="22786" spans="1:1">
      <c r="A22786" s="330"/>
    </row>
    <row r="22787" spans="1:1">
      <c r="A22787" s="330"/>
    </row>
    <row r="22788" spans="1:1">
      <c r="A22788" s="330"/>
    </row>
    <row r="22789" spans="1:1">
      <c r="A22789" s="330"/>
    </row>
    <row r="22790" spans="1:1">
      <c r="A22790" s="330"/>
    </row>
    <row r="22791" spans="1:1">
      <c r="A22791" s="330"/>
    </row>
    <row r="22792" spans="1:1">
      <c r="A22792" s="330"/>
    </row>
    <row r="22793" spans="1:1">
      <c r="A22793" s="330"/>
    </row>
    <row r="22794" spans="1:1">
      <c r="A22794" s="330"/>
    </row>
    <row r="22795" spans="1:1">
      <c r="A22795" s="330"/>
    </row>
    <row r="22796" spans="1:1">
      <c r="A22796" s="330"/>
    </row>
    <row r="22797" spans="1:1">
      <c r="A22797" s="330"/>
    </row>
    <row r="22798" spans="1:1">
      <c r="A22798" s="330"/>
    </row>
    <row r="22799" spans="1:1">
      <c r="A22799" s="330"/>
    </row>
    <row r="22800" spans="1:1">
      <c r="A22800" s="330"/>
    </row>
    <row r="22801" spans="1:1">
      <c r="A22801" s="330"/>
    </row>
    <row r="22802" spans="1:1">
      <c r="A22802" s="330"/>
    </row>
    <row r="22803" spans="1:1">
      <c r="A22803" s="330"/>
    </row>
    <row r="22804" spans="1:1">
      <c r="A22804" s="330"/>
    </row>
    <row r="22805" spans="1:1">
      <c r="A22805" s="330"/>
    </row>
    <row r="22806" spans="1:1">
      <c r="A22806" s="330"/>
    </row>
    <row r="22807" spans="1:1">
      <c r="A22807" s="330"/>
    </row>
    <row r="22808" spans="1:1">
      <c r="A22808" s="330"/>
    </row>
    <row r="22809" spans="1:1">
      <c r="A22809" s="330"/>
    </row>
    <row r="22810" spans="1:1">
      <c r="A22810" s="330"/>
    </row>
    <row r="22811" spans="1:1">
      <c r="A22811" s="330"/>
    </row>
    <row r="22812" spans="1:1">
      <c r="A22812" s="330"/>
    </row>
    <row r="22813" spans="1:1">
      <c r="A22813" s="330"/>
    </row>
    <row r="22814" spans="1:1">
      <c r="A22814" s="330"/>
    </row>
    <row r="22815" spans="1:1">
      <c r="A22815" s="330"/>
    </row>
    <row r="22816" spans="1:1">
      <c r="A22816" s="330"/>
    </row>
    <row r="22817" spans="1:1">
      <c r="A22817" s="330"/>
    </row>
    <row r="22818" spans="1:1">
      <c r="A22818" s="330"/>
    </row>
    <row r="22819" spans="1:1">
      <c r="A22819" s="330"/>
    </row>
    <row r="22820" spans="1:1">
      <c r="A22820" s="330"/>
    </row>
    <row r="22821" spans="1:1">
      <c r="A22821" s="330"/>
    </row>
    <row r="22822" spans="1:1">
      <c r="A22822" s="330"/>
    </row>
    <row r="22823" spans="1:1">
      <c r="A22823" s="330"/>
    </row>
    <row r="22824" spans="1:1">
      <c r="A22824" s="330"/>
    </row>
    <row r="22825" spans="1:1">
      <c r="A22825" s="330"/>
    </row>
    <row r="22826" spans="1:1">
      <c r="A22826" s="330"/>
    </row>
    <row r="22827" spans="1:1">
      <c r="A22827" s="330"/>
    </row>
    <row r="22828" spans="1:1">
      <c r="A22828" s="330"/>
    </row>
    <row r="22829" spans="1:1">
      <c r="A22829" s="330"/>
    </row>
    <row r="22830" spans="1:1">
      <c r="A22830" s="330"/>
    </row>
    <row r="22831" spans="1:1">
      <c r="A22831" s="330"/>
    </row>
    <row r="22832" spans="1:1">
      <c r="A22832" s="330"/>
    </row>
    <row r="22833" spans="1:1">
      <c r="A22833" s="330"/>
    </row>
    <row r="22834" spans="1:1">
      <c r="A22834" s="330"/>
    </row>
    <row r="22835" spans="1:1">
      <c r="A22835" s="330"/>
    </row>
    <row r="22836" spans="1:1">
      <c r="A22836" s="330"/>
    </row>
    <row r="22837" spans="1:1">
      <c r="A22837" s="330"/>
    </row>
    <row r="22838" spans="1:1">
      <c r="A22838" s="330"/>
    </row>
    <row r="22839" spans="1:1">
      <c r="A22839" s="330"/>
    </row>
    <row r="22840" spans="1:1">
      <c r="A22840" s="330"/>
    </row>
    <row r="22841" spans="1:1">
      <c r="A22841" s="330"/>
    </row>
    <row r="22842" spans="1:1">
      <c r="A22842" s="330"/>
    </row>
    <row r="22843" spans="1:1">
      <c r="A22843" s="330"/>
    </row>
    <row r="22844" spans="1:1">
      <c r="A22844" s="330"/>
    </row>
    <row r="22845" spans="1:1">
      <c r="A22845" s="330"/>
    </row>
    <row r="22846" spans="1:1">
      <c r="A22846" s="330"/>
    </row>
    <row r="22847" spans="1:1">
      <c r="A22847" s="330"/>
    </row>
    <row r="22848" spans="1:1">
      <c r="A22848" s="330"/>
    </row>
    <row r="22849" spans="1:1">
      <c r="A22849" s="330"/>
    </row>
    <row r="22850" spans="1:1">
      <c r="A22850" s="330"/>
    </row>
    <row r="22851" spans="1:1">
      <c r="A22851" s="330"/>
    </row>
    <row r="22852" spans="1:1">
      <c r="A22852" s="330"/>
    </row>
    <row r="22853" spans="1:1">
      <c r="A22853" s="330"/>
    </row>
    <row r="22854" spans="1:1">
      <c r="A22854" s="330"/>
    </row>
    <row r="22855" spans="1:1">
      <c r="A22855" s="330"/>
    </row>
    <row r="22856" spans="1:1">
      <c r="A22856" s="330"/>
    </row>
    <row r="22857" spans="1:1">
      <c r="A22857" s="330"/>
    </row>
    <row r="22858" spans="1:1">
      <c r="A22858" s="330"/>
    </row>
    <row r="22859" spans="1:1">
      <c r="A22859" s="330"/>
    </row>
    <row r="22860" spans="1:1">
      <c r="A22860" s="330"/>
    </row>
    <row r="22861" spans="1:1">
      <c r="A22861" s="330"/>
    </row>
    <row r="22862" spans="1:1">
      <c r="A22862" s="330"/>
    </row>
    <row r="22863" spans="1:1">
      <c r="A22863" s="330"/>
    </row>
    <row r="22864" spans="1:1">
      <c r="A22864" s="330"/>
    </row>
    <row r="22865" spans="1:1">
      <c r="A22865" s="330"/>
    </row>
    <row r="22866" spans="1:1">
      <c r="A22866" s="330"/>
    </row>
    <row r="22867" spans="1:1">
      <c r="A22867" s="330"/>
    </row>
    <row r="22868" spans="1:1">
      <c r="A22868" s="330"/>
    </row>
    <row r="22869" spans="1:1">
      <c r="A22869" s="330"/>
    </row>
    <row r="22870" spans="1:1">
      <c r="A22870" s="330"/>
    </row>
    <row r="22871" spans="1:1">
      <c r="A22871" s="330"/>
    </row>
    <row r="22872" spans="1:1">
      <c r="A22872" s="330"/>
    </row>
    <row r="22873" spans="1:1">
      <c r="A22873" s="330"/>
    </row>
    <row r="22874" spans="1:1">
      <c r="A22874" s="330"/>
    </row>
    <row r="22875" spans="1:1">
      <c r="A22875" s="330"/>
    </row>
    <row r="22876" spans="1:1">
      <c r="A22876" s="330"/>
    </row>
    <row r="22877" spans="1:1">
      <c r="A22877" s="330"/>
    </row>
    <row r="22878" spans="1:1">
      <c r="A22878" s="330"/>
    </row>
    <row r="22879" spans="1:1">
      <c r="A22879" s="330"/>
    </row>
    <row r="22880" spans="1:1">
      <c r="A22880" s="330"/>
    </row>
    <row r="22881" spans="1:1">
      <c r="A22881" s="330"/>
    </row>
    <row r="22882" spans="1:1">
      <c r="A22882" s="330"/>
    </row>
    <row r="22883" spans="1:1">
      <c r="A22883" s="330"/>
    </row>
    <row r="22884" spans="1:1">
      <c r="A22884" s="330"/>
    </row>
    <row r="22885" spans="1:1">
      <c r="A22885" s="330"/>
    </row>
    <row r="22886" spans="1:1">
      <c r="A22886" s="330"/>
    </row>
    <row r="22887" spans="1:1">
      <c r="A22887" s="330"/>
    </row>
    <row r="22888" spans="1:1">
      <c r="A22888" s="330"/>
    </row>
    <row r="22889" spans="1:1">
      <c r="A22889" s="330"/>
    </row>
    <row r="22890" spans="1:1">
      <c r="A22890" s="330"/>
    </row>
    <row r="22891" spans="1:1">
      <c r="A22891" s="330"/>
    </row>
    <row r="22892" spans="1:1">
      <c r="A22892" s="330"/>
    </row>
    <row r="22893" spans="1:1">
      <c r="A22893" s="330"/>
    </row>
    <row r="22894" spans="1:1">
      <c r="A22894" s="330"/>
    </row>
    <row r="22895" spans="1:1">
      <c r="A22895" s="330"/>
    </row>
    <row r="22896" spans="1:1">
      <c r="A22896" s="330"/>
    </row>
    <row r="22897" spans="1:1">
      <c r="A22897" s="330"/>
    </row>
    <row r="22898" spans="1:1">
      <c r="A22898" s="330"/>
    </row>
    <row r="22899" spans="1:1">
      <c r="A22899" s="330"/>
    </row>
    <row r="22900" spans="1:1">
      <c r="A22900" s="330"/>
    </row>
    <row r="22901" spans="1:1">
      <c r="A22901" s="330"/>
    </row>
    <row r="22902" spans="1:1">
      <c r="A22902" s="330"/>
    </row>
    <row r="22903" spans="1:1">
      <c r="A22903" s="330"/>
    </row>
    <row r="22904" spans="1:1">
      <c r="A22904" s="330"/>
    </row>
    <row r="22905" spans="1:1">
      <c r="A22905" s="330"/>
    </row>
    <row r="22906" spans="1:1">
      <c r="A22906" s="330"/>
    </row>
    <row r="22907" spans="1:1">
      <c r="A22907" s="330"/>
    </row>
    <row r="22908" spans="1:1">
      <c r="A22908" s="330"/>
    </row>
    <row r="22909" spans="1:1">
      <c r="A22909" s="330"/>
    </row>
    <row r="22910" spans="1:1">
      <c r="A22910" s="330"/>
    </row>
    <row r="22911" spans="1:1">
      <c r="A22911" s="330"/>
    </row>
    <row r="22912" spans="1:1">
      <c r="A22912" s="330"/>
    </row>
    <row r="22913" spans="1:1">
      <c r="A22913" s="330"/>
    </row>
    <row r="22914" spans="1:1">
      <c r="A22914" s="330"/>
    </row>
    <row r="22915" spans="1:1">
      <c r="A22915" s="330"/>
    </row>
    <row r="22916" spans="1:1">
      <c r="A22916" s="330"/>
    </row>
    <row r="22917" spans="1:1">
      <c r="A22917" s="330"/>
    </row>
    <row r="22918" spans="1:1">
      <c r="A22918" s="330"/>
    </row>
    <row r="22919" spans="1:1">
      <c r="A22919" s="330"/>
    </row>
    <row r="22920" spans="1:1">
      <c r="A22920" s="330"/>
    </row>
    <row r="22921" spans="1:1">
      <c r="A22921" s="330"/>
    </row>
    <row r="22922" spans="1:1">
      <c r="A22922" s="330"/>
    </row>
    <row r="22923" spans="1:1">
      <c r="A22923" s="330"/>
    </row>
    <row r="22924" spans="1:1">
      <c r="A22924" s="330"/>
    </row>
    <row r="22925" spans="1:1">
      <c r="A22925" s="330"/>
    </row>
    <row r="22926" spans="1:1">
      <c r="A22926" s="330"/>
    </row>
    <row r="22927" spans="1:1">
      <c r="A22927" s="330"/>
    </row>
    <row r="22928" spans="1:1">
      <c r="A22928" s="330"/>
    </row>
    <row r="22929" spans="1:1">
      <c r="A22929" s="330"/>
    </row>
    <row r="22930" spans="1:1">
      <c r="A22930" s="330"/>
    </row>
    <row r="22931" spans="1:1">
      <c r="A22931" s="330"/>
    </row>
    <row r="22932" spans="1:1">
      <c r="A22932" s="330"/>
    </row>
    <row r="22933" spans="1:1">
      <c r="A22933" s="330"/>
    </row>
    <row r="22934" spans="1:1">
      <c r="A22934" s="330"/>
    </row>
    <row r="22935" spans="1:1">
      <c r="A22935" s="330"/>
    </row>
    <row r="22936" spans="1:1">
      <c r="A22936" s="330"/>
    </row>
    <row r="22937" spans="1:1">
      <c r="A22937" s="330"/>
    </row>
    <row r="22938" spans="1:1">
      <c r="A22938" s="330"/>
    </row>
    <row r="22939" spans="1:1">
      <c r="A22939" s="330"/>
    </row>
    <row r="22940" spans="1:1">
      <c r="A22940" s="330"/>
    </row>
    <row r="22941" spans="1:1">
      <c r="A22941" s="330"/>
    </row>
    <row r="22942" spans="1:1">
      <c r="A22942" s="330"/>
    </row>
    <row r="22943" spans="1:1">
      <c r="A22943" s="330"/>
    </row>
    <row r="22944" spans="1:1">
      <c r="A22944" s="330"/>
    </row>
    <row r="22945" spans="1:1">
      <c r="A22945" s="330"/>
    </row>
    <row r="22946" spans="1:1">
      <c r="A22946" s="330"/>
    </row>
    <row r="22947" spans="1:1">
      <c r="A22947" s="330"/>
    </row>
    <row r="22948" spans="1:1">
      <c r="A22948" s="330"/>
    </row>
    <row r="22949" spans="1:1">
      <c r="A22949" s="330"/>
    </row>
    <row r="22950" spans="1:1">
      <c r="A22950" s="330"/>
    </row>
    <row r="22951" spans="1:1">
      <c r="A22951" s="330"/>
    </row>
    <row r="22952" spans="1:1">
      <c r="A22952" s="330"/>
    </row>
    <row r="22953" spans="1:1">
      <c r="A22953" s="330"/>
    </row>
    <row r="22954" spans="1:1">
      <c r="A22954" s="330"/>
    </row>
    <row r="22955" spans="1:1">
      <c r="A22955" s="330"/>
    </row>
    <row r="22956" spans="1:1">
      <c r="A22956" s="330"/>
    </row>
    <row r="22957" spans="1:1">
      <c r="A22957" s="330"/>
    </row>
    <row r="22958" spans="1:1">
      <c r="A22958" s="330"/>
    </row>
    <row r="22959" spans="1:1">
      <c r="A22959" s="330"/>
    </row>
    <row r="22960" spans="1:1">
      <c r="A22960" s="330"/>
    </row>
    <row r="22961" spans="1:1">
      <c r="A22961" s="330"/>
    </row>
    <row r="22962" spans="1:1">
      <c r="A22962" s="330"/>
    </row>
    <row r="22963" spans="1:1">
      <c r="A22963" s="330"/>
    </row>
    <row r="22964" spans="1:1">
      <c r="A22964" s="330"/>
    </row>
    <row r="22965" spans="1:1">
      <c r="A22965" s="330"/>
    </row>
    <row r="22966" spans="1:1">
      <c r="A22966" s="330"/>
    </row>
    <row r="22967" spans="1:1">
      <c r="A22967" s="330"/>
    </row>
    <row r="22968" spans="1:1">
      <c r="A22968" s="330"/>
    </row>
    <row r="22969" spans="1:1">
      <c r="A22969" s="330"/>
    </row>
    <row r="22970" spans="1:1">
      <c r="A22970" s="330"/>
    </row>
    <row r="22971" spans="1:1">
      <c r="A22971" s="330"/>
    </row>
    <row r="22972" spans="1:1">
      <c r="A22972" s="330"/>
    </row>
    <row r="22973" spans="1:1">
      <c r="A22973" s="330"/>
    </row>
    <row r="22974" spans="1:1">
      <c r="A22974" s="330"/>
    </row>
    <row r="22975" spans="1:1">
      <c r="A22975" s="330"/>
    </row>
    <row r="22976" spans="1:1">
      <c r="A22976" s="330"/>
    </row>
    <row r="22977" spans="1:1">
      <c r="A22977" s="330"/>
    </row>
    <row r="22978" spans="1:1">
      <c r="A22978" s="330"/>
    </row>
    <row r="22979" spans="1:1">
      <c r="A22979" s="330"/>
    </row>
    <row r="22980" spans="1:1">
      <c r="A22980" s="330"/>
    </row>
    <row r="22981" spans="1:1">
      <c r="A22981" s="330"/>
    </row>
    <row r="22982" spans="1:1">
      <c r="A22982" s="330"/>
    </row>
    <row r="22983" spans="1:1">
      <c r="A22983" s="330"/>
    </row>
    <row r="22984" spans="1:1">
      <c r="A22984" s="330"/>
    </row>
    <row r="22985" spans="1:1">
      <c r="A22985" s="330"/>
    </row>
    <row r="22986" spans="1:1">
      <c r="A22986" s="330"/>
    </row>
    <row r="22987" spans="1:1">
      <c r="A22987" s="330"/>
    </row>
    <row r="22988" spans="1:1">
      <c r="A22988" s="330"/>
    </row>
    <row r="22989" spans="1:1">
      <c r="A22989" s="330"/>
    </row>
    <row r="22990" spans="1:1">
      <c r="A22990" s="330"/>
    </row>
    <row r="22991" spans="1:1">
      <c r="A22991" s="330"/>
    </row>
    <row r="22992" spans="1:1">
      <c r="A22992" s="330"/>
    </row>
    <row r="22993" spans="1:1">
      <c r="A22993" s="330"/>
    </row>
    <row r="22994" spans="1:1">
      <c r="A22994" s="330"/>
    </row>
    <row r="22995" spans="1:1">
      <c r="A22995" s="330"/>
    </row>
    <row r="22996" spans="1:1">
      <c r="A22996" s="330"/>
    </row>
    <row r="22997" spans="1:1">
      <c r="A22997" s="330"/>
    </row>
    <row r="22998" spans="1:1">
      <c r="A22998" s="330"/>
    </row>
    <row r="22999" spans="1:1">
      <c r="A22999" s="330"/>
    </row>
    <row r="23000" spans="1:1">
      <c r="A23000" s="330"/>
    </row>
    <row r="23001" spans="1:1">
      <c r="A23001" s="330"/>
    </row>
    <row r="23002" spans="1:1">
      <c r="A23002" s="330"/>
    </row>
    <row r="23003" spans="1:1">
      <c r="A23003" s="330"/>
    </row>
    <row r="23004" spans="1:1">
      <c r="A23004" s="330"/>
    </row>
    <row r="23005" spans="1:1">
      <c r="A23005" s="330"/>
    </row>
    <row r="23006" spans="1:1">
      <c r="A23006" s="330"/>
    </row>
    <row r="23007" spans="1:1">
      <c r="A23007" s="330"/>
    </row>
    <row r="23008" spans="1:1">
      <c r="A23008" s="330"/>
    </row>
    <row r="23009" spans="1:1">
      <c r="A23009" s="330"/>
    </row>
    <row r="23010" spans="1:1">
      <c r="A23010" s="330"/>
    </row>
    <row r="23011" spans="1:1">
      <c r="A23011" s="330"/>
    </row>
    <row r="23012" spans="1:1">
      <c r="A23012" s="330"/>
    </row>
    <row r="23013" spans="1:1">
      <c r="A23013" s="330"/>
    </row>
    <row r="23014" spans="1:1">
      <c r="A23014" s="330"/>
    </row>
    <row r="23015" spans="1:1">
      <c r="A23015" s="330"/>
    </row>
    <row r="23016" spans="1:1">
      <c r="A23016" s="330"/>
    </row>
    <row r="23017" spans="1:1">
      <c r="A23017" s="330"/>
    </row>
    <row r="23018" spans="1:1">
      <c r="A23018" s="330"/>
    </row>
    <row r="23019" spans="1:1">
      <c r="A23019" s="330"/>
    </row>
    <row r="23020" spans="1:1">
      <c r="A23020" s="330"/>
    </row>
    <row r="23021" spans="1:1">
      <c r="A23021" s="330"/>
    </row>
    <row r="23022" spans="1:1">
      <c r="A23022" s="330"/>
    </row>
    <row r="23023" spans="1:1">
      <c r="A23023" s="330"/>
    </row>
    <row r="23024" spans="1:1">
      <c r="A23024" s="330"/>
    </row>
    <row r="23025" spans="1:1">
      <c r="A23025" s="330"/>
    </row>
    <row r="23026" spans="1:1">
      <c r="A23026" s="330"/>
    </row>
    <row r="23027" spans="1:1">
      <c r="A23027" s="330"/>
    </row>
    <row r="23028" spans="1:1">
      <c r="A23028" s="330"/>
    </row>
    <row r="23029" spans="1:1">
      <c r="A23029" s="330"/>
    </row>
    <row r="23030" spans="1:1">
      <c r="A23030" s="330"/>
    </row>
    <row r="23031" spans="1:1">
      <c r="A23031" s="330"/>
    </row>
    <row r="23032" spans="1:1">
      <c r="A23032" s="330"/>
    </row>
    <row r="23033" spans="1:1">
      <c r="A23033" s="330"/>
    </row>
    <row r="23034" spans="1:1">
      <c r="A23034" s="330"/>
    </row>
    <row r="23035" spans="1:1">
      <c r="A23035" s="330"/>
    </row>
    <row r="23036" spans="1:1">
      <c r="A23036" s="330"/>
    </row>
    <row r="23037" spans="1:1">
      <c r="A23037" s="330"/>
    </row>
    <row r="23038" spans="1:1">
      <c r="A23038" s="330"/>
    </row>
    <row r="23039" spans="1:1">
      <c r="A23039" s="330"/>
    </row>
    <row r="23040" spans="1:1">
      <c r="A23040" s="330"/>
    </row>
    <row r="23041" spans="1:1">
      <c r="A23041" s="330"/>
    </row>
    <row r="23042" spans="1:1">
      <c r="A23042" s="330"/>
    </row>
    <row r="23043" spans="1:1">
      <c r="A23043" s="330"/>
    </row>
    <row r="23044" spans="1:1">
      <c r="A23044" s="330"/>
    </row>
    <row r="23045" spans="1:1">
      <c r="A23045" s="330"/>
    </row>
    <row r="23046" spans="1:1">
      <c r="A23046" s="330"/>
    </row>
    <row r="23047" spans="1:1">
      <c r="A23047" s="330"/>
    </row>
    <row r="23048" spans="1:1">
      <c r="A23048" s="330"/>
    </row>
    <row r="23049" spans="1:1">
      <c r="A23049" s="330"/>
    </row>
    <row r="23050" spans="1:1">
      <c r="A23050" s="330"/>
    </row>
    <row r="23051" spans="1:1">
      <c r="A23051" s="330"/>
    </row>
    <row r="23052" spans="1:1">
      <c r="A23052" s="330"/>
    </row>
    <row r="23053" spans="1:1">
      <c r="A23053" s="330"/>
    </row>
    <row r="23054" spans="1:1">
      <c r="A23054" s="330"/>
    </row>
    <row r="23055" spans="1:1">
      <c r="A23055" s="330"/>
    </row>
    <row r="23056" spans="1:1">
      <c r="A23056" s="330"/>
    </row>
    <row r="23057" spans="1:1">
      <c r="A23057" s="330"/>
    </row>
    <row r="23058" spans="1:1">
      <c r="A23058" s="330"/>
    </row>
    <row r="23059" spans="1:1">
      <c r="A23059" s="330"/>
    </row>
    <row r="23060" spans="1:1">
      <c r="A23060" s="330"/>
    </row>
    <row r="23061" spans="1:1">
      <c r="A23061" s="330"/>
    </row>
    <row r="23062" spans="1:1">
      <c r="A23062" s="330"/>
    </row>
    <row r="23063" spans="1:1">
      <c r="A23063" s="330"/>
    </row>
    <row r="23064" spans="1:1">
      <c r="A23064" s="330"/>
    </row>
    <row r="23065" spans="1:1">
      <c r="A23065" s="330"/>
    </row>
    <row r="23066" spans="1:1">
      <c r="A23066" s="330"/>
    </row>
    <row r="23067" spans="1:1">
      <c r="A23067" s="330"/>
    </row>
    <row r="23068" spans="1:1">
      <c r="A23068" s="330"/>
    </row>
    <row r="23069" spans="1:1">
      <c r="A23069" s="330"/>
    </row>
    <row r="23070" spans="1:1">
      <c r="A23070" s="330"/>
    </row>
    <row r="23071" spans="1:1">
      <c r="A23071" s="330"/>
    </row>
    <row r="23072" spans="1:1">
      <c r="A23072" s="330"/>
    </row>
    <row r="23073" spans="1:1">
      <c r="A23073" s="330"/>
    </row>
    <row r="23074" spans="1:1">
      <c r="A23074" s="330"/>
    </row>
    <row r="23075" spans="1:1">
      <c r="A23075" s="330"/>
    </row>
    <row r="23076" spans="1:1">
      <c r="A23076" s="330"/>
    </row>
    <row r="23077" spans="1:1">
      <c r="A23077" s="330"/>
    </row>
    <row r="23078" spans="1:1">
      <c r="A23078" s="330"/>
    </row>
    <row r="23079" spans="1:1">
      <c r="A23079" s="330"/>
    </row>
    <row r="23080" spans="1:1">
      <c r="A23080" s="330"/>
    </row>
    <row r="23081" spans="1:1">
      <c r="A23081" s="330"/>
    </row>
    <row r="23082" spans="1:1">
      <c r="A23082" s="330"/>
    </row>
    <row r="23083" spans="1:1">
      <c r="A23083" s="330"/>
    </row>
    <row r="23084" spans="1:1">
      <c r="A23084" s="330"/>
    </row>
    <row r="23085" spans="1:1">
      <c r="A23085" s="330"/>
    </row>
    <row r="23086" spans="1:1">
      <c r="A23086" s="330"/>
    </row>
    <row r="23087" spans="1:1">
      <c r="A23087" s="330"/>
    </row>
    <row r="23088" spans="1:1">
      <c r="A23088" s="330"/>
    </row>
    <row r="23089" spans="1:1">
      <c r="A23089" s="330"/>
    </row>
    <row r="23090" spans="1:1">
      <c r="A23090" s="330"/>
    </row>
    <row r="23091" spans="1:1">
      <c r="A23091" s="330"/>
    </row>
    <row r="23092" spans="1:1">
      <c r="A23092" s="330"/>
    </row>
    <row r="23093" spans="1:1">
      <c r="A23093" s="330"/>
    </row>
    <row r="23094" spans="1:1">
      <c r="A23094" s="330"/>
    </row>
    <row r="23095" spans="1:1">
      <c r="A23095" s="330"/>
    </row>
    <row r="23096" spans="1:1">
      <c r="A23096" s="330"/>
    </row>
    <row r="23097" spans="1:1">
      <c r="A23097" s="330"/>
    </row>
    <row r="23098" spans="1:1">
      <c r="A23098" s="330"/>
    </row>
    <row r="23099" spans="1:1">
      <c r="A23099" s="330"/>
    </row>
    <row r="23100" spans="1:1">
      <c r="A23100" s="330"/>
    </row>
    <row r="23101" spans="1:1">
      <c r="A23101" s="330"/>
    </row>
    <row r="23102" spans="1:1">
      <c r="A23102" s="330"/>
    </row>
    <row r="23103" spans="1:1">
      <c r="A23103" s="330"/>
    </row>
    <row r="23104" spans="1:1">
      <c r="A23104" s="330"/>
    </row>
    <row r="23105" spans="1:1">
      <c r="A23105" s="330"/>
    </row>
    <row r="23106" spans="1:1">
      <c r="A23106" s="330"/>
    </row>
    <row r="23107" spans="1:1">
      <c r="A23107" s="330"/>
    </row>
    <row r="23108" spans="1:1">
      <c r="A23108" s="330"/>
    </row>
    <row r="23109" spans="1:1">
      <c r="A23109" s="330"/>
    </row>
    <row r="23110" spans="1:1">
      <c r="A23110" s="330"/>
    </row>
    <row r="23111" spans="1:1">
      <c r="A23111" s="330"/>
    </row>
    <row r="23112" spans="1:1">
      <c r="A23112" s="330"/>
    </row>
    <row r="23113" spans="1:1">
      <c r="A23113" s="330"/>
    </row>
    <row r="23114" spans="1:1">
      <c r="A23114" s="330"/>
    </row>
    <row r="23115" spans="1:1">
      <c r="A23115" s="330"/>
    </row>
    <row r="23116" spans="1:1">
      <c r="A23116" s="330"/>
    </row>
    <row r="23117" spans="1:1">
      <c r="A23117" s="330"/>
    </row>
    <row r="23118" spans="1:1">
      <c r="A23118" s="330"/>
    </row>
    <row r="23119" spans="1:1">
      <c r="A23119" s="330"/>
    </row>
    <row r="23120" spans="1:1">
      <c r="A23120" s="330"/>
    </row>
    <row r="23121" spans="1:1">
      <c r="A23121" s="330"/>
    </row>
    <row r="23122" spans="1:1">
      <c r="A23122" s="330"/>
    </row>
    <row r="23123" spans="1:1">
      <c r="A23123" s="330"/>
    </row>
    <row r="23124" spans="1:1">
      <c r="A23124" s="330"/>
    </row>
    <row r="23125" spans="1:1">
      <c r="A23125" s="330"/>
    </row>
    <row r="23126" spans="1:1">
      <c r="A23126" s="330"/>
    </row>
    <row r="23127" spans="1:1">
      <c r="A23127" s="330"/>
    </row>
    <row r="23128" spans="1:1">
      <c r="A23128" s="330"/>
    </row>
    <row r="23129" spans="1:1">
      <c r="A23129" s="330"/>
    </row>
    <row r="23130" spans="1:1">
      <c r="A23130" s="330"/>
    </row>
    <row r="23131" spans="1:1">
      <c r="A23131" s="330"/>
    </row>
    <row r="23132" spans="1:1">
      <c r="A23132" s="330"/>
    </row>
    <row r="23133" spans="1:1">
      <c r="A23133" s="330"/>
    </row>
    <row r="23134" spans="1:1">
      <c r="A23134" s="330"/>
    </row>
    <row r="23135" spans="1:1">
      <c r="A23135" s="330"/>
    </row>
    <row r="23136" spans="1:1">
      <c r="A23136" s="330"/>
    </row>
    <row r="23137" spans="1:1">
      <c r="A23137" s="330"/>
    </row>
    <row r="23138" spans="1:1">
      <c r="A23138" s="330"/>
    </row>
    <row r="23139" spans="1:1">
      <c r="A23139" s="330"/>
    </row>
    <row r="23140" spans="1:1">
      <c r="A23140" s="330"/>
    </row>
    <row r="23141" spans="1:1">
      <c r="A23141" s="330"/>
    </row>
    <row r="23142" spans="1:1">
      <c r="A23142" s="330"/>
    </row>
    <row r="23143" spans="1:1">
      <c r="A23143" s="330"/>
    </row>
    <row r="23144" spans="1:1">
      <c r="A23144" s="330"/>
    </row>
    <row r="23145" spans="1:1">
      <c r="A23145" s="330"/>
    </row>
    <row r="23146" spans="1:1">
      <c r="A23146" s="330"/>
    </row>
    <row r="23147" spans="1:1">
      <c r="A23147" s="330"/>
    </row>
    <row r="23148" spans="1:1">
      <c r="A23148" s="330"/>
    </row>
    <row r="23149" spans="1:1">
      <c r="A23149" s="330"/>
    </row>
    <row r="23150" spans="1:1">
      <c r="A23150" s="330"/>
    </row>
    <row r="23151" spans="1:1">
      <c r="A23151" s="330"/>
    </row>
    <row r="23152" spans="1:1">
      <c r="A23152" s="330"/>
    </row>
    <row r="23153" spans="1:1">
      <c r="A23153" s="330"/>
    </row>
    <row r="23154" spans="1:1">
      <c r="A23154" s="330"/>
    </row>
    <row r="23155" spans="1:1">
      <c r="A23155" s="330"/>
    </row>
    <row r="23156" spans="1:1">
      <c r="A23156" s="330"/>
    </row>
    <row r="23157" spans="1:1">
      <c r="A23157" s="330"/>
    </row>
    <row r="23158" spans="1:1">
      <c r="A23158" s="330"/>
    </row>
    <row r="23159" spans="1:1">
      <c r="A23159" s="330"/>
    </row>
    <row r="23160" spans="1:1">
      <c r="A23160" s="330"/>
    </row>
    <row r="23161" spans="1:1">
      <c r="A23161" s="330"/>
    </row>
    <row r="23162" spans="1:1">
      <c r="A23162" s="330"/>
    </row>
    <row r="23163" spans="1:1">
      <c r="A23163" s="330"/>
    </row>
    <row r="23164" spans="1:1">
      <c r="A23164" s="330"/>
    </row>
    <row r="23165" spans="1:1">
      <c r="A23165" s="330"/>
    </row>
    <row r="23166" spans="1:1">
      <c r="A23166" s="330"/>
    </row>
    <row r="23167" spans="1:1">
      <c r="A23167" s="330"/>
    </row>
    <row r="23168" spans="1:1">
      <c r="A23168" s="330"/>
    </row>
    <row r="23169" spans="1:1">
      <c r="A23169" s="330"/>
    </row>
    <row r="23170" spans="1:1">
      <c r="A23170" s="330"/>
    </row>
    <row r="23171" spans="1:1">
      <c r="A23171" s="330"/>
    </row>
    <row r="23172" spans="1:1">
      <c r="A23172" s="330"/>
    </row>
    <row r="23173" spans="1:1">
      <c r="A23173" s="330"/>
    </row>
    <row r="23174" spans="1:1">
      <c r="A23174" s="330"/>
    </row>
    <row r="23175" spans="1:1">
      <c r="A23175" s="330"/>
    </row>
    <row r="23176" spans="1:1">
      <c r="A23176" s="330"/>
    </row>
    <row r="23177" spans="1:1">
      <c r="A23177" s="330"/>
    </row>
    <row r="23178" spans="1:1">
      <c r="A23178" s="330"/>
    </row>
    <row r="23179" spans="1:1">
      <c r="A23179" s="330"/>
    </row>
    <row r="23180" spans="1:1">
      <c r="A23180" s="330"/>
    </row>
    <row r="23181" spans="1:1">
      <c r="A23181" s="330"/>
    </row>
    <row r="23182" spans="1:1">
      <c r="A23182" s="330"/>
    </row>
    <row r="23183" spans="1:1">
      <c r="A23183" s="330"/>
    </row>
    <row r="23184" spans="1:1">
      <c r="A23184" s="330"/>
    </row>
    <row r="23185" spans="1:1">
      <c r="A23185" s="330"/>
    </row>
    <row r="23186" spans="1:1">
      <c r="A23186" s="330"/>
    </row>
    <row r="23187" spans="1:1">
      <c r="A23187" s="330"/>
    </row>
    <row r="23188" spans="1:1">
      <c r="A23188" s="330"/>
    </row>
    <row r="23189" spans="1:1">
      <c r="A23189" s="330"/>
    </row>
    <row r="23190" spans="1:1">
      <c r="A23190" s="330"/>
    </row>
    <row r="23191" spans="1:1">
      <c r="A23191" s="330"/>
    </row>
    <row r="23192" spans="1:1">
      <c r="A23192" s="330"/>
    </row>
    <row r="23193" spans="1:1">
      <c r="A23193" s="330"/>
    </row>
    <row r="23194" spans="1:1">
      <c r="A23194" s="330"/>
    </row>
    <row r="23195" spans="1:1">
      <c r="A23195" s="330"/>
    </row>
    <row r="23196" spans="1:1">
      <c r="A23196" s="330"/>
    </row>
    <row r="23197" spans="1:1">
      <c r="A23197" s="330"/>
    </row>
    <row r="23198" spans="1:1">
      <c r="A23198" s="330"/>
    </row>
    <row r="23199" spans="1:1">
      <c r="A23199" s="330"/>
    </row>
    <row r="23200" spans="1:1">
      <c r="A23200" s="330"/>
    </row>
    <row r="23201" spans="1:1">
      <c r="A23201" s="330"/>
    </row>
    <row r="23202" spans="1:1">
      <c r="A23202" s="330"/>
    </row>
    <row r="23203" spans="1:1">
      <c r="A23203" s="330"/>
    </row>
    <row r="23204" spans="1:1">
      <c r="A23204" s="330"/>
    </row>
    <row r="23205" spans="1:1">
      <c r="A23205" s="330"/>
    </row>
    <row r="23206" spans="1:1">
      <c r="A23206" s="330"/>
    </row>
    <row r="23207" spans="1:1">
      <c r="A23207" s="330"/>
    </row>
    <row r="23208" spans="1:1">
      <c r="A23208" s="330"/>
    </row>
    <row r="23209" spans="1:1">
      <c r="A23209" s="330"/>
    </row>
    <row r="23210" spans="1:1">
      <c r="A23210" s="330"/>
    </row>
    <row r="23211" spans="1:1">
      <c r="A23211" s="330"/>
    </row>
    <row r="23212" spans="1:1">
      <c r="A23212" s="330"/>
    </row>
    <row r="23213" spans="1:1">
      <c r="A23213" s="330"/>
    </row>
    <row r="23214" spans="1:1">
      <c r="A23214" s="330"/>
    </row>
    <row r="23215" spans="1:1">
      <c r="A23215" s="330"/>
    </row>
    <row r="23216" spans="1:1">
      <c r="A23216" s="330"/>
    </row>
    <row r="23217" spans="1:1">
      <c r="A23217" s="330"/>
    </row>
    <row r="23218" spans="1:1">
      <c r="A23218" s="330"/>
    </row>
    <row r="23219" spans="1:1">
      <c r="A23219" s="330"/>
    </row>
    <row r="23220" spans="1:1">
      <c r="A23220" s="330"/>
    </row>
    <row r="23221" spans="1:1">
      <c r="A23221" s="330"/>
    </row>
    <row r="23222" spans="1:1">
      <c r="A23222" s="330"/>
    </row>
    <row r="23223" spans="1:1">
      <c r="A23223" s="330"/>
    </row>
    <row r="23224" spans="1:1">
      <c r="A23224" s="330"/>
    </row>
    <row r="23225" spans="1:1">
      <c r="A23225" s="330"/>
    </row>
    <row r="23226" spans="1:1">
      <c r="A23226" s="330"/>
    </row>
    <row r="23227" spans="1:1">
      <c r="A23227" s="330"/>
    </row>
    <row r="23228" spans="1:1">
      <c r="A23228" s="330"/>
    </row>
    <row r="23229" spans="1:1">
      <c r="A23229" s="330"/>
    </row>
    <row r="23230" spans="1:1">
      <c r="A23230" s="330"/>
    </row>
    <row r="23231" spans="1:1">
      <c r="A23231" s="330"/>
    </row>
    <row r="23232" spans="1:1">
      <c r="A23232" s="330"/>
    </row>
    <row r="23233" spans="1:1">
      <c r="A23233" s="330"/>
    </row>
    <row r="23234" spans="1:1">
      <c r="A23234" s="330"/>
    </row>
    <row r="23235" spans="1:1">
      <c r="A23235" s="330"/>
    </row>
    <row r="23236" spans="1:1">
      <c r="A23236" s="330"/>
    </row>
    <row r="23237" spans="1:1">
      <c r="A23237" s="330"/>
    </row>
    <row r="23238" spans="1:1">
      <c r="A23238" s="330"/>
    </row>
    <row r="23239" spans="1:1">
      <c r="A23239" s="330"/>
    </row>
    <row r="23240" spans="1:1">
      <c r="A23240" s="330"/>
    </row>
    <row r="23241" spans="1:1">
      <c r="A23241" s="330"/>
    </row>
    <row r="23242" spans="1:1">
      <c r="A23242" s="330"/>
    </row>
    <row r="23243" spans="1:1">
      <c r="A23243" s="330"/>
    </row>
    <row r="23244" spans="1:1">
      <c r="A23244" s="330"/>
    </row>
    <row r="23245" spans="1:1">
      <c r="A23245" s="330"/>
    </row>
    <row r="23246" spans="1:1">
      <c r="A23246" s="330"/>
    </row>
    <row r="23247" spans="1:1">
      <c r="A23247" s="330"/>
    </row>
    <row r="23248" spans="1:1">
      <c r="A23248" s="330"/>
    </row>
    <row r="23249" spans="1:1">
      <c r="A23249" s="330"/>
    </row>
    <row r="23250" spans="1:1">
      <c r="A23250" s="330"/>
    </row>
    <row r="23251" spans="1:1">
      <c r="A23251" s="330"/>
    </row>
    <row r="23252" spans="1:1">
      <c r="A23252" s="330"/>
    </row>
    <row r="23253" spans="1:1">
      <c r="A23253" s="330"/>
    </row>
    <row r="23254" spans="1:1">
      <c r="A23254" s="330"/>
    </row>
    <row r="23255" spans="1:1">
      <c r="A23255" s="330"/>
    </row>
    <row r="23256" spans="1:1">
      <c r="A23256" s="330"/>
    </row>
    <row r="23257" spans="1:1">
      <c r="A23257" s="330"/>
    </row>
    <row r="23258" spans="1:1">
      <c r="A23258" s="330"/>
    </row>
    <row r="23259" spans="1:1">
      <c r="A23259" s="330"/>
    </row>
    <row r="23260" spans="1:1">
      <c r="A23260" s="330"/>
    </row>
    <row r="23261" spans="1:1">
      <c r="A23261" s="330"/>
    </row>
    <row r="23262" spans="1:1">
      <c r="A23262" s="330"/>
    </row>
    <row r="23263" spans="1:1">
      <c r="A23263" s="330"/>
    </row>
    <row r="23264" spans="1:1">
      <c r="A23264" s="330"/>
    </row>
    <row r="23265" spans="1:1">
      <c r="A23265" s="330"/>
    </row>
    <row r="23266" spans="1:1">
      <c r="A23266" s="330"/>
    </row>
    <row r="23267" spans="1:1">
      <c r="A23267" s="330"/>
    </row>
    <row r="23268" spans="1:1">
      <c r="A23268" s="330"/>
    </row>
    <row r="23269" spans="1:1">
      <c r="A23269" s="330"/>
    </row>
    <row r="23270" spans="1:1">
      <c r="A23270" s="330"/>
    </row>
    <row r="23271" spans="1:1">
      <c r="A23271" s="330"/>
    </row>
    <row r="23272" spans="1:1">
      <c r="A23272" s="330"/>
    </row>
    <row r="23273" spans="1:1">
      <c r="A23273" s="330"/>
    </row>
    <row r="23274" spans="1:1">
      <c r="A23274" s="330"/>
    </row>
    <row r="23275" spans="1:1">
      <c r="A23275" s="330"/>
    </row>
    <row r="23276" spans="1:1">
      <c r="A23276" s="330"/>
    </row>
    <row r="23277" spans="1:1">
      <c r="A23277" s="330"/>
    </row>
    <row r="23278" spans="1:1">
      <c r="A23278" s="330"/>
    </row>
    <row r="23279" spans="1:1">
      <c r="A23279" s="330"/>
    </row>
    <row r="23280" spans="1:1">
      <c r="A23280" s="330"/>
    </row>
    <row r="23281" spans="1:1">
      <c r="A23281" s="330"/>
    </row>
    <row r="23282" spans="1:1">
      <c r="A23282" s="330"/>
    </row>
    <row r="23283" spans="1:1">
      <c r="A23283" s="330"/>
    </row>
    <row r="23284" spans="1:1">
      <c r="A23284" s="330"/>
    </row>
    <row r="23285" spans="1:1">
      <c r="A23285" s="330"/>
    </row>
    <row r="23286" spans="1:1">
      <c r="A23286" s="330"/>
    </row>
    <row r="23287" spans="1:1">
      <c r="A23287" s="330"/>
    </row>
    <row r="23288" spans="1:1">
      <c r="A23288" s="330"/>
    </row>
    <row r="23289" spans="1:1">
      <c r="A23289" s="330"/>
    </row>
    <row r="23290" spans="1:1">
      <c r="A23290" s="330"/>
    </row>
    <row r="23291" spans="1:1">
      <c r="A23291" s="330"/>
    </row>
    <row r="23292" spans="1:1">
      <c r="A23292" s="330"/>
    </row>
    <row r="23293" spans="1:1">
      <c r="A23293" s="330"/>
    </row>
    <row r="23294" spans="1:1">
      <c r="A23294" s="330"/>
    </row>
    <row r="23295" spans="1:1">
      <c r="A23295" s="330"/>
    </row>
    <row r="23296" spans="1:1">
      <c r="A23296" s="330"/>
    </row>
    <row r="23297" spans="1:1">
      <c r="A23297" s="330"/>
    </row>
    <row r="23298" spans="1:1">
      <c r="A23298" s="330"/>
    </row>
    <row r="23299" spans="1:1">
      <c r="A23299" s="330"/>
    </row>
    <row r="23300" spans="1:1">
      <c r="A23300" s="330"/>
    </row>
    <row r="23301" spans="1:1">
      <c r="A23301" s="330"/>
    </row>
    <row r="23302" spans="1:1">
      <c r="A23302" s="330"/>
    </row>
    <row r="23303" spans="1:1">
      <c r="A23303" s="330"/>
    </row>
    <row r="23304" spans="1:1">
      <c r="A23304" s="330"/>
    </row>
    <row r="23305" spans="1:1">
      <c r="A23305" s="330"/>
    </row>
    <row r="23306" spans="1:1">
      <c r="A23306" s="330"/>
    </row>
    <row r="23307" spans="1:1">
      <c r="A23307" s="330"/>
    </row>
    <row r="23308" spans="1:1">
      <c r="A23308" s="330"/>
    </row>
    <row r="23309" spans="1:1">
      <c r="A23309" s="330"/>
    </row>
    <row r="23310" spans="1:1">
      <c r="A23310" s="330"/>
    </row>
    <row r="23311" spans="1:1">
      <c r="A23311" s="330"/>
    </row>
    <row r="23312" spans="1:1">
      <c r="A23312" s="330"/>
    </row>
    <row r="23313" spans="1:1">
      <c r="A23313" s="330"/>
    </row>
    <row r="23314" spans="1:1">
      <c r="A23314" s="330"/>
    </row>
    <row r="23315" spans="1:1">
      <c r="A23315" s="330"/>
    </row>
    <row r="23316" spans="1:1">
      <c r="A23316" s="330"/>
    </row>
    <row r="23317" spans="1:1">
      <c r="A23317" s="330"/>
    </row>
    <row r="23318" spans="1:1">
      <c r="A23318" s="330"/>
    </row>
    <row r="23319" spans="1:1">
      <c r="A23319" s="330"/>
    </row>
    <row r="23320" spans="1:1">
      <c r="A23320" s="330"/>
    </row>
    <row r="23321" spans="1:1">
      <c r="A23321" s="330"/>
    </row>
    <row r="23322" spans="1:1">
      <c r="A23322" s="330"/>
    </row>
    <row r="23323" spans="1:1">
      <c r="A23323" s="330"/>
    </row>
    <row r="23324" spans="1:1">
      <c r="A23324" s="330"/>
    </row>
    <row r="23325" spans="1:1">
      <c r="A23325" s="330"/>
    </row>
    <row r="23326" spans="1:1">
      <c r="A23326" s="330"/>
    </row>
    <row r="23327" spans="1:1">
      <c r="A23327" s="330"/>
    </row>
    <row r="23328" spans="1:1">
      <c r="A23328" s="330"/>
    </row>
    <row r="23329" spans="1:1">
      <c r="A23329" s="330"/>
    </row>
    <row r="23330" spans="1:1">
      <c r="A23330" s="330"/>
    </row>
    <row r="23331" spans="1:1">
      <c r="A23331" s="330"/>
    </row>
    <row r="23332" spans="1:1">
      <c r="A23332" s="330"/>
    </row>
    <row r="23333" spans="1:1">
      <c r="A23333" s="330"/>
    </row>
    <row r="23334" spans="1:1">
      <c r="A23334" s="330"/>
    </row>
    <row r="23335" spans="1:1">
      <c r="A23335" s="330"/>
    </row>
    <row r="23336" spans="1:1">
      <c r="A23336" s="330"/>
    </row>
    <row r="23337" spans="1:1">
      <c r="A23337" s="330"/>
    </row>
    <row r="23338" spans="1:1">
      <c r="A23338" s="330"/>
    </row>
    <row r="23339" spans="1:1">
      <c r="A23339" s="330"/>
    </row>
    <row r="23340" spans="1:1">
      <c r="A23340" s="330"/>
    </row>
    <row r="23341" spans="1:1">
      <c r="A23341" s="330"/>
    </row>
    <row r="23342" spans="1:1">
      <c r="A23342" s="330"/>
    </row>
    <row r="23343" spans="1:1">
      <c r="A23343" s="330"/>
    </row>
    <row r="23344" spans="1:1">
      <c r="A23344" s="330"/>
    </row>
    <row r="23345" spans="1:1">
      <c r="A23345" s="330"/>
    </row>
    <row r="23346" spans="1:1">
      <c r="A23346" s="330"/>
    </row>
    <row r="23347" spans="1:1">
      <c r="A23347" s="330"/>
    </row>
    <row r="23348" spans="1:1">
      <c r="A23348" s="330"/>
    </row>
    <row r="23349" spans="1:1">
      <c r="A23349" s="330"/>
    </row>
    <row r="23350" spans="1:1">
      <c r="A23350" s="330"/>
    </row>
    <row r="23351" spans="1:1">
      <c r="A23351" s="330"/>
    </row>
    <row r="23352" spans="1:1">
      <c r="A23352" s="330"/>
    </row>
    <row r="23353" spans="1:1">
      <c r="A23353" s="330"/>
    </row>
    <row r="23354" spans="1:1">
      <c r="A23354" s="330"/>
    </row>
    <row r="23355" spans="1:1">
      <c r="A23355" s="330"/>
    </row>
    <row r="23356" spans="1:1">
      <c r="A23356" s="330"/>
    </row>
    <row r="23357" spans="1:1">
      <c r="A23357" s="330"/>
    </row>
    <row r="23358" spans="1:1">
      <c r="A23358" s="330"/>
    </row>
    <row r="23359" spans="1:1">
      <c r="A23359" s="330"/>
    </row>
    <row r="23360" spans="1:1">
      <c r="A23360" s="330"/>
    </row>
    <row r="23361" spans="1:1">
      <c r="A23361" s="330"/>
    </row>
    <row r="23362" spans="1:1">
      <c r="A23362" s="330"/>
    </row>
    <row r="23363" spans="1:1">
      <c r="A23363" s="330"/>
    </row>
    <row r="23364" spans="1:1">
      <c r="A23364" s="330"/>
    </row>
    <row r="23365" spans="1:1">
      <c r="A23365" s="330"/>
    </row>
    <row r="23366" spans="1:1">
      <c r="A23366" s="330"/>
    </row>
    <row r="23367" spans="1:1">
      <c r="A23367" s="330"/>
    </row>
    <row r="23368" spans="1:1">
      <c r="A23368" s="330"/>
    </row>
    <row r="23369" spans="1:1">
      <c r="A23369" s="330"/>
    </row>
    <row r="23370" spans="1:1">
      <c r="A23370" s="330"/>
    </row>
    <row r="23371" spans="1:1">
      <c r="A23371" s="330"/>
    </row>
    <row r="23372" spans="1:1">
      <c r="A23372" s="330"/>
    </row>
    <row r="23373" spans="1:1">
      <c r="A23373" s="330"/>
    </row>
    <row r="23374" spans="1:1">
      <c r="A23374" s="330"/>
    </row>
    <row r="23375" spans="1:1">
      <c r="A23375" s="330"/>
    </row>
    <row r="23376" spans="1:1">
      <c r="A23376" s="330"/>
    </row>
    <row r="23377" spans="1:1">
      <c r="A23377" s="330"/>
    </row>
    <row r="23378" spans="1:1">
      <c r="A23378" s="330"/>
    </row>
    <row r="23379" spans="1:1">
      <c r="A23379" s="330"/>
    </row>
    <row r="23380" spans="1:1">
      <c r="A23380" s="330"/>
    </row>
    <row r="23381" spans="1:1">
      <c r="A23381" s="330"/>
    </row>
    <row r="23382" spans="1:1">
      <c r="A23382" s="330"/>
    </row>
    <row r="23383" spans="1:1">
      <c r="A23383" s="330"/>
    </row>
    <row r="23384" spans="1:1">
      <c r="A23384" s="330"/>
    </row>
    <row r="23385" spans="1:1">
      <c r="A23385" s="330"/>
    </row>
    <row r="23386" spans="1:1">
      <c r="A23386" s="330"/>
    </row>
    <row r="23387" spans="1:1">
      <c r="A23387" s="330"/>
    </row>
    <row r="23388" spans="1:1">
      <c r="A23388" s="330"/>
    </row>
    <row r="23389" spans="1:1">
      <c r="A23389" s="330"/>
    </row>
    <row r="23390" spans="1:1">
      <c r="A23390" s="330"/>
    </row>
    <row r="23391" spans="1:1">
      <c r="A23391" s="330"/>
    </row>
    <row r="23392" spans="1:1">
      <c r="A23392" s="330"/>
    </row>
    <row r="23393" spans="1:1">
      <c r="A23393" s="330"/>
    </row>
    <row r="23394" spans="1:1">
      <c r="A23394" s="330"/>
    </row>
    <row r="23395" spans="1:1">
      <c r="A23395" s="330"/>
    </row>
    <row r="23396" spans="1:1">
      <c r="A23396" s="330"/>
    </row>
    <row r="23397" spans="1:1">
      <c r="A23397" s="330"/>
    </row>
    <row r="23398" spans="1:1">
      <c r="A23398" s="330"/>
    </row>
    <row r="23399" spans="1:1">
      <c r="A23399" s="330"/>
    </row>
    <row r="23400" spans="1:1">
      <c r="A23400" s="330"/>
    </row>
    <row r="23401" spans="1:1">
      <c r="A23401" s="330"/>
    </row>
    <row r="23402" spans="1:1">
      <c r="A23402" s="330"/>
    </row>
    <row r="23403" spans="1:1">
      <c r="A23403" s="330"/>
    </row>
    <row r="23404" spans="1:1">
      <c r="A23404" s="330"/>
    </row>
    <row r="23405" spans="1:1">
      <c r="A23405" s="330"/>
    </row>
    <row r="23406" spans="1:1">
      <c r="A23406" s="330"/>
    </row>
    <row r="23407" spans="1:1">
      <c r="A23407" s="330"/>
    </row>
    <row r="23408" spans="1:1">
      <c r="A23408" s="330"/>
    </row>
    <row r="23409" spans="1:1">
      <c r="A23409" s="330"/>
    </row>
    <row r="23410" spans="1:1">
      <c r="A23410" s="330"/>
    </row>
    <row r="23411" spans="1:1">
      <c r="A23411" s="330"/>
    </row>
    <row r="23412" spans="1:1">
      <c r="A23412" s="330"/>
    </row>
    <row r="23413" spans="1:1">
      <c r="A23413" s="330"/>
    </row>
    <row r="23414" spans="1:1">
      <c r="A23414" s="330"/>
    </row>
    <row r="23415" spans="1:1">
      <c r="A23415" s="330"/>
    </row>
    <row r="23416" spans="1:1">
      <c r="A23416" s="330"/>
    </row>
    <row r="23417" spans="1:1">
      <c r="A23417" s="330"/>
    </row>
    <row r="23418" spans="1:1">
      <c r="A23418" s="330"/>
    </row>
    <row r="23419" spans="1:1">
      <c r="A23419" s="330"/>
    </row>
    <row r="23420" spans="1:1">
      <c r="A23420" s="330"/>
    </row>
    <row r="23421" spans="1:1">
      <c r="A23421" s="330"/>
    </row>
    <row r="23422" spans="1:1">
      <c r="A23422" s="330"/>
    </row>
    <row r="23423" spans="1:1">
      <c r="A23423" s="330"/>
    </row>
    <row r="23424" spans="1:1">
      <c r="A23424" s="330"/>
    </row>
    <row r="23425" spans="1:1">
      <c r="A23425" s="330"/>
    </row>
    <row r="23426" spans="1:1">
      <c r="A23426" s="330"/>
    </row>
    <row r="23427" spans="1:1">
      <c r="A23427" s="330"/>
    </row>
    <row r="23428" spans="1:1">
      <c r="A23428" s="330"/>
    </row>
    <row r="23429" spans="1:1">
      <c r="A23429" s="330"/>
    </row>
    <row r="23430" spans="1:1">
      <c r="A23430" s="330"/>
    </row>
    <row r="23431" spans="1:1">
      <c r="A23431" s="330"/>
    </row>
    <row r="23432" spans="1:1">
      <c r="A23432" s="330"/>
    </row>
    <row r="23433" spans="1:1">
      <c r="A23433" s="330"/>
    </row>
    <row r="23434" spans="1:1">
      <c r="A23434" s="330"/>
    </row>
    <row r="23435" spans="1:1">
      <c r="A23435" s="330"/>
    </row>
    <row r="23436" spans="1:1">
      <c r="A23436" s="330"/>
    </row>
    <row r="23437" spans="1:1">
      <c r="A23437" s="330"/>
    </row>
    <row r="23438" spans="1:1">
      <c r="A23438" s="330"/>
    </row>
    <row r="23439" spans="1:1">
      <c r="A23439" s="330"/>
    </row>
    <row r="23440" spans="1:1">
      <c r="A23440" s="330"/>
    </row>
    <row r="23441" spans="1:1">
      <c r="A23441" s="330"/>
    </row>
    <row r="23442" spans="1:1">
      <c r="A23442" s="330"/>
    </row>
    <row r="23443" spans="1:1">
      <c r="A23443" s="330"/>
    </row>
    <row r="23444" spans="1:1">
      <c r="A23444" s="330"/>
    </row>
    <row r="23445" spans="1:1">
      <c r="A23445" s="330"/>
    </row>
    <row r="23446" spans="1:1">
      <c r="A23446" s="330"/>
    </row>
    <row r="23447" spans="1:1">
      <c r="A23447" s="330"/>
    </row>
    <row r="23448" spans="1:1">
      <c r="A23448" s="330"/>
    </row>
    <row r="23449" spans="1:1">
      <c r="A23449" s="330"/>
    </row>
    <row r="23450" spans="1:1">
      <c r="A23450" s="330"/>
    </row>
    <row r="23451" spans="1:1">
      <c r="A23451" s="330"/>
    </row>
    <row r="23452" spans="1:1">
      <c r="A23452" s="330"/>
    </row>
    <row r="23453" spans="1:1">
      <c r="A23453" s="330"/>
    </row>
    <row r="23454" spans="1:1">
      <c r="A23454" s="330"/>
    </row>
    <row r="23455" spans="1:1">
      <c r="A23455" s="330"/>
    </row>
    <row r="23456" spans="1:1">
      <c r="A23456" s="330"/>
    </row>
    <row r="23457" spans="1:1">
      <c r="A23457" s="330"/>
    </row>
    <row r="23458" spans="1:1">
      <c r="A23458" s="330"/>
    </row>
    <row r="23459" spans="1:1">
      <c r="A23459" s="330"/>
    </row>
    <row r="23460" spans="1:1">
      <c r="A23460" s="330"/>
    </row>
    <row r="23461" spans="1:1">
      <c r="A23461" s="330"/>
    </row>
    <row r="23462" spans="1:1">
      <c r="A23462" s="330"/>
    </row>
    <row r="23463" spans="1:1">
      <c r="A23463" s="330"/>
    </row>
    <row r="23464" spans="1:1">
      <c r="A23464" s="330"/>
    </row>
    <row r="23465" spans="1:1">
      <c r="A23465" s="330"/>
    </row>
    <row r="23466" spans="1:1">
      <c r="A23466" s="330"/>
    </row>
    <row r="23467" spans="1:1">
      <c r="A23467" s="330"/>
    </row>
    <row r="23468" spans="1:1">
      <c r="A23468" s="330"/>
    </row>
    <row r="23469" spans="1:1">
      <c r="A23469" s="330"/>
    </row>
    <row r="23470" spans="1:1">
      <c r="A23470" s="330"/>
    </row>
    <row r="23471" spans="1:1">
      <c r="A23471" s="330"/>
    </row>
    <row r="23472" spans="1:1">
      <c r="A23472" s="330"/>
    </row>
    <row r="23473" spans="1:1">
      <c r="A23473" s="330"/>
    </row>
    <row r="23474" spans="1:1">
      <c r="A23474" s="330"/>
    </row>
    <row r="23475" spans="1:1">
      <c r="A23475" s="330"/>
    </row>
    <row r="23476" spans="1:1">
      <c r="A23476" s="330"/>
    </row>
    <row r="23477" spans="1:1">
      <c r="A23477" s="330"/>
    </row>
    <row r="23478" spans="1:1">
      <c r="A23478" s="330"/>
    </row>
    <row r="23479" spans="1:1">
      <c r="A23479" s="330"/>
    </row>
    <row r="23480" spans="1:1">
      <c r="A23480" s="330"/>
    </row>
    <row r="23481" spans="1:1">
      <c r="A23481" s="330"/>
    </row>
    <row r="23482" spans="1:1">
      <c r="A23482" s="330"/>
    </row>
    <row r="23483" spans="1:1">
      <c r="A23483" s="330"/>
    </row>
    <row r="23484" spans="1:1">
      <c r="A23484" s="330"/>
    </row>
    <row r="23485" spans="1:1">
      <c r="A23485" s="330"/>
    </row>
    <row r="23486" spans="1:1">
      <c r="A23486" s="330"/>
    </row>
    <row r="23487" spans="1:1">
      <c r="A23487" s="330"/>
    </row>
    <row r="23488" spans="1:1">
      <c r="A23488" s="330"/>
    </row>
    <row r="23489" spans="1:1">
      <c r="A23489" s="330"/>
    </row>
    <row r="23490" spans="1:1">
      <c r="A23490" s="330"/>
    </row>
    <row r="23491" spans="1:1">
      <c r="A23491" s="330"/>
    </row>
    <row r="23492" spans="1:1">
      <c r="A23492" s="330"/>
    </row>
    <row r="23493" spans="1:1">
      <c r="A23493" s="330"/>
    </row>
    <row r="23494" spans="1:1">
      <c r="A23494" s="330"/>
    </row>
    <row r="23495" spans="1:1">
      <c r="A23495" s="330"/>
    </row>
    <row r="23496" spans="1:1">
      <c r="A23496" s="330"/>
    </row>
    <row r="23497" spans="1:1">
      <c r="A23497" s="330"/>
    </row>
    <row r="23498" spans="1:1">
      <c r="A23498" s="330"/>
    </row>
    <row r="23499" spans="1:1">
      <c r="A23499" s="330"/>
    </row>
    <row r="23500" spans="1:1">
      <c r="A23500" s="330"/>
    </row>
    <row r="23501" spans="1:1">
      <c r="A23501" s="330"/>
    </row>
    <row r="23502" spans="1:1">
      <c r="A23502" s="330"/>
    </row>
    <row r="23503" spans="1:1">
      <c r="A23503" s="330"/>
    </row>
    <row r="23504" spans="1:1">
      <c r="A23504" s="330"/>
    </row>
    <row r="23505" spans="1:1">
      <c r="A23505" s="330"/>
    </row>
    <row r="23506" spans="1:1">
      <c r="A23506" s="330"/>
    </row>
    <row r="23507" spans="1:1">
      <c r="A23507" s="330"/>
    </row>
    <row r="23508" spans="1:1">
      <c r="A23508" s="330"/>
    </row>
    <row r="23509" spans="1:1">
      <c r="A23509" s="330"/>
    </row>
    <row r="23510" spans="1:1">
      <c r="A23510" s="330"/>
    </row>
    <row r="23511" spans="1:1">
      <c r="A23511" s="330"/>
    </row>
    <row r="23512" spans="1:1">
      <c r="A23512" s="330"/>
    </row>
    <row r="23513" spans="1:1">
      <c r="A23513" s="330"/>
    </row>
    <row r="23514" spans="1:1">
      <c r="A23514" s="330"/>
    </row>
    <row r="23515" spans="1:1">
      <c r="A23515" s="330"/>
    </row>
    <row r="23516" spans="1:1">
      <c r="A23516" s="330"/>
    </row>
    <row r="23517" spans="1:1">
      <c r="A23517" s="330"/>
    </row>
    <row r="23518" spans="1:1">
      <c r="A23518" s="330"/>
    </row>
    <row r="23519" spans="1:1">
      <c r="A23519" s="330"/>
    </row>
    <row r="23520" spans="1:1">
      <c r="A23520" s="330"/>
    </row>
    <row r="23521" spans="1:1">
      <c r="A23521" s="330"/>
    </row>
    <row r="23522" spans="1:1">
      <c r="A23522" s="330"/>
    </row>
    <row r="23523" spans="1:1">
      <c r="A23523" s="330"/>
    </row>
    <row r="23524" spans="1:1">
      <c r="A23524" s="330"/>
    </row>
    <row r="23525" spans="1:1">
      <c r="A23525" s="330"/>
    </row>
    <row r="23526" spans="1:1">
      <c r="A23526" s="330"/>
    </row>
    <row r="23527" spans="1:1">
      <c r="A23527" s="330"/>
    </row>
    <row r="23528" spans="1:1">
      <c r="A23528" s="330"/>
    </row>
    <row r="23529" spans="1:1">
      <c r="A23529" s="330"/>
    </row>
    <row r="23530" spans="1:1">
      <c r="A23530" s="330"/>
    </row>
    <row r="23531" spans="1:1">
      <c r="A23531" s="330"/>
    </row>
    <row r="23532" spans="1:1">
      <c r="A23532" s="330"/>
    </row>
    <row r="23533" spans="1:1">
      <c r="A23533" s="330"/>
    </row>
    <row r="23534" spans="1:1">
      <c r="A23534" s="330"/>
    </row>
    <row r="23535" spans="1:1">
      <c r="A23535" s="330"/>
    </row>
    <row r="23536" spans="1:1">
      <c r="A23536" s="330"/>
    </row>
    <row r="23537" spans="1:1">
      <c r="A23537" s="330"/>
    </row>
    <row r="23538" spans="1:1">
      <c r="A23538" s="330"/>
    </row>
    <row r="23539" spans="1:1">
      <c r="A23539" s="330"/>
    </row>
    <row r="23540" spans="1:1">
      <c r="A23540" s="330"/>
    </row>
    <row r="23541" spans="1:1">
      <c r="A23541" s="330"/>
    </row>
    <row r="23542" spans="1:1">
      <c r="A23542" s="330"/>
    </row>
    <row r="23543" spans="1:1">
      <c r="A23543" s="330"/>
    </row>
    <row r="23544" spans="1:1">
      <c r="A23544" s="330"/>
    </row>
    <row r="23545" spans="1:1">
      <c r="A23545" s="330"/>
    </row>
    <row r="23546" spans="1:1">
      <c r="A23546" s="330"/>
    </row>
    <row r="23547" spans="1:1">
      <c r="A23547" s="330"/>
    </row>
    <row r="23548" spans="1:1">
      <c r="A23548" s="330"/>
    </row>
    <row r="23549" spans="1:1">
      <c r="A23549" s="330"/>
    </row>
    <row r="23550" spans="1:1">
      <c r="A23550" s="330"/>
    </row>
    <row r="23551" spans="1:1">
      <c r="A23551" s="330"/>
    </row>
    <row r="23552" spans="1:1">
      <c r="A23552" s="330"/>
    </row>
    <row r="23553" spans="1:1">
      <c r="A23553" s="330"/>
    </row>
    <row r="23554" spans="1:1">
      <c r="A23554" s="330"/>
    </row>
    <row r="23555" spans="1:1">
      <c r="A23555" s="330"/>
    </row>
    <row r="23556" spans="1:1">
      <c r="A23556" s="330"/>
    </row>
    <row r="23557" spans="1:1">
      <c r="A23557" s="330"/>
    </row>
    <row r="23558" spans="1:1">
      <c r="A23558" s="330"/>
    </row>
    <row r="23559" spans="1:1">
      <c r="A23559" s="330"/>
    </row>
    <row r="23560" spans="1:1">
      <c r="A23560" s="330"/>
    </row>
    <row r="23561" spans="1:1">
      <c r="A23561" s="330"/>
    </row>
    <row r="23562" spans="1:1">
      <c r="A23562" s="330"/>
    </row>
    <row r="23563" spans="1:1">
      <c r="A23563" s="330"/>
    </row>
    <row r="23564" spans="1:1">
      <c r="A23564" s="330"/>
    </row>
    <row r="23565" spans="1:1">
      <c r="A23565" s="330"/>
    </row>
    <row r="23566" spans="1:1">
      <c r="A23566" s="330"/>
    </row>
    <row r="23567" spans="1:1">
      <c r="A23567" s="330"/>
    </row>
    <row r="23568" spans="1:1">
      <c r="A23568" s="330"/>
    </row>
    <row r="23569" spans="1:1">
      <c r="A23569" s="330"/>
    </row>
    <row r="23570" spans="1:1">
      <c r="A23570" s="330"/>
    </row>
    <row r="23571" spans="1:1">
      <c r="A23571" s="330"/>
    </row>
    <row r="23572" spans="1:1">
      <c r="A23572" s="330"/>
    </row>
    <row r="23573" spans="1:1">
      <c r="A23573" s="330"/>
    </row>
    <row r="23574" spans="1:1">
      <c r="A23574" s="330"/>
    </row>
    <row r="23575" spans="1:1">
      <c r="A23575" s="330"/>
    </row>
    <row r="23576" spans="1:1">
      <c r="A23576" s="330"/>
    </row>
    <row r="23577" spans="1:1">
      <c r="A23577" s="330"/>
    </row>
    <row r="23578" spans="1:1">
      <c r="A23578" s="330"/>
    </row>
    <row r="23579" spans="1:1">
      <c r="A23579" s="330"/>
    </row>
    <row r="23580" spans="1:1">
      <c r="A23580" s="330"/>
    </row>
    <row r="23581" spans="1:1">
      <c r="A23581" s="330"/>
    </row>
    <row r="23582" spans="1:1">
      <c r="A23582" s="330"/>
    </row>
    <row r="23583" spans="1:1">
      <c r="A23583" s="330"/>
    </row>
    <row r="23584" spans="1:1">
      <c r="A23584" s="330"/>
    </row>
    <row r="23585" spans="1:1">
      <c r="A23585" s="330"/>
    </row>
    <row r="23586" spans="1:1">
      <c r="A23586" s="330"/>
    </row>
    <row r="23587" spans="1:1">
      <c r="A23587" s="330"/>
    </row>
    <row r="23588" spans="1:1">
      <c r="A23588" s="330"/>
    </row>
    <row r="23589" spans="1:1">
      <c r="A23589" s="330"/>
    </row>
    <row r="23590" spans="1:1">
      <c r="A23590" s="330"/>
    </row>
    <row r="23591" spans="1:1">
      <c r="A23591" s="330"/>
    </row>
    <row r="23592" spans="1:1">
      <c r="A23592" s="330"/>
    </row>
    <row r="23593" spans="1:1">
      <c r="A23593" s="330"/>
    </row>
    <row r="23594" spans="1:1">
      <c r="A23594" s="330"/>
    </row>
    <row r="23595" spans="1:1">
      <c r="A23595" s="330"/>
    </row>
    <row r="23596" spans="1:1">
      <c r="A23596" s="330"/>
    </row>
    <row r="23597" spans="1:1">
      <c r="A23597" s="330"/>
    </row>
    <row r="23598" spans="1:1">
      <c r="A23598" s="330"/>
    </row>
    <row r="23599" spans="1:1">
      <c r="A23599" s="330"/>
    </row>
    <row r="23600" spans="1:1">
      <c r="A23600" s="330"/>
    </row>
    <row r="23601" spans="1:1">
      <c r="A23601" s="330"/>
    </row>
    <row r="23602" spans="1:1">
      <c r="A23602" s="330"/>
    </row>
    <row r="23603" spans="1:1">
      <c r="A23603" s="330"/>
    </row>
    <row r="23604" spans="1:1">
      <c r="A23604" s="330"/>
    </row>
    <row r="23605" spans="1:1">
      <c r="A23605" s="330"/>
    </row>
    <row r="23606" spans="1:1">
      <c r="A23606" s="330"/>
    </row>
    <row r="23607" spans="1:1">
      <c r="A23607" s="330"/>
    </row>
    <row r="23608" spans="1:1">
      <c r="A23608" s="330"/>
    </row>
    <row r="23609" spans="1:1">
      <c r="A23609" s="330"/>
    </row>
    <row r="23610" spans="1:1">
      <c r="A23610" s="330"/>
    </row>
    <row r="23611" spans="1:1">
      <c r="A23611" s="330"/>
    </row>
    <row r="23612" spans="1:1">
      <c r="A23612" s="330"/>
    </row>
    <row r="23613" spans="1:1">
      <c r="A23613" s="330"/>
    </row>
    <row r="23614" spans="1:1">
      <c r="A23614" s="330"/>
    </row>
    <row r="23615" spans="1:1">
      <c r="A23615" s="330"/>
    </row>
    <row r="23616" spans="1:1">
      <c r="A23616" s="330"/>
    </row>
    <row r="23617" spans="1:1">
      <c r="A23617" s="330"/>
    </row>
    <row r="23618" spans="1:1">
      <c r="A23618" s="330"/>
    </row>
    <row r="23619" spans="1:1">
      <c r="A23619" s="330"/>
    </row>
    <row r="23620" spans="1:1">
      <c r="A23620" s="330"/>
    </row>
    <row r="23621" spans="1:1">
      <c r="A23621" s="330"/>
    </row>
    <row r="23622" spans="1:1">
      <c r="A23622" s="330"/>
    </row>
    <row r="23623" spans="1:1">
      <c r="A23623" s="330"/>
    </row>
    <row r="23624" spans="1:1">
      <c r="A23624" s="330"/>
    </row>
    <row r="23625" spans="1:1">
      <c r="A23625" s="330"/>
    </row>
    <row r="23626" spans="1:1">
      <c r="A23626" s="330"/>
    </row>
    <row r="23627" spans="1:1">
      <c r="A23627" s="330"/>
    </row>
    <row r="23628" spans="1:1">
      <c r="A23628" s="330"/>
    </row>
    <row r="23629" spans="1:1">
      <c r="A23629" s="330"/>
    </row>
    <row r="23630" spans="1:1">
      <c r="A23630" s="330"/>
    </row>
    <row r="23631" spans="1:1">
      <c r="A23631" s="330"/>
    </row>
    <row r="23632" spans="1:1">
      <c r="A23632" s="330"/>
    </row>
    <row r="23633" spans="1:1">
      <c r="A23633" s="330"/>
    </row>
    <row r="23634" spans="1:1">
      <c r="A23634" s="330"/>
    </row>
    <row r="23635" spans="1:1">
      <c r="A23635" s="330"/>
    </row>
    <row r="23636" spans="1:1">
      <c r="A23636" s="330"/>
    </row>
    <row r="23637" spans="1:1">
      <c r="A23637" s="330"/>
    </row>
    <row r="23638" spans="1:1">
      <c r="A23638" s="330"/>
    </row>
    <row r="23639" spans="1:1">
      <c r="A23639" s="330"/>
    </row>
    <row r="23640" spans="1:1">
      <c r="A23640" s="330"/>
    </row>
    <row r="23641" spans="1:1">
      <c r="A23641" s="330"/>
    </row>
    <row r="23642" spans="1:1">
      <c r="A23642" s="330"/>
    </row>
    <row r="23643" spans="1:1">
      <c r="A23643" s="330"/>
    </row>
    <row r="23644" spans="1:1">
      <c r="A23644" s="330"/>
    </row>
    <row r="23645" spans="1:1">
      <c r="A23645" s="330"/>
    </row>
    <row r="23646" spans="1:1">
      <c r="A23646" s="330"/>
    </row>
    <row r="23647" spans="1:1">
      <c r="A23647" s="330"/>
    </row>
    <row r="23648" spans="1:1">
      <c r="A23648" s="330"/>
    </row>
    <row r="23649" spans="1:1">
      <c r="A23649" s="330"/>
    </row>
    <row r="23650" spans="1:1">
      <c r="A23650" s="330"/>
    </row>
    <row r="23651" spans="1:1">
      <c r="A23651" s="330"/>
    </row>
    <row r="23652" spans="1:1">
      <c r="A23652" s="330"/>
    </row>
    <row r="23653" spans="1:1">
      <c r="A23653" s="330"/>
    </row>
    <row r="23654" spans="1:1">
      <c r="A23654" s="330"/>
    </row>
    <row r="23655" spans="1:1">
      <c r="A23655" s="330"/>
    </row>
    <row r="23656" spans="1:1">
      <c r="A23656" s="330"/>
    </row>
    <row r="23657" spans="1:1">
      <c r="A23657" s="330"/>
    </row>
    <row r="23658" spans="1:1">
      <c r="A23658" s="330"/>
    </row>
    <row r="23659" spans="1:1">
      <c r="A23659" s="330"/>
    </row>
    <row r="23660" spans="1:1">
      <c r="A23660" s="330"/>
    </row>
    <row r="23661" spans="1:1">
      <c r="A23661" s="330"/>
    </row>
    <row r="23662" spans="1:1">
      <c r="A23662" s="330"/>
    </row>
    <row r="23663" spans="1:1">
      <c r="A23663" s="330"/>
    </row>
    <row r="23664" spans="1:1">
      <c r="A23664" s="330"/>
    </row>
    <row r="23665" spans="1:1">
      <c r="A23665" s="330"/>
    </row>
    <row r="23666" spans="1:1">
      <c r="A23666" s="330"/>
    </row>
    <row r="23667" spans="1:1">
      <c r="A23667" s="330"/>
    </row>
    <row r="23668" spans="1:1">
      <c r="A23668" s="330"/>
    </row>
    <row r="23669" spans="1:1">
      <c r="A23669" s="330"/>
    </row>
    <row r="23670" spans="1:1">
      <c r="A23670" s="330"/>
    </row>
    <row r="23671" spans="1:1">
      <c r="A23671" s="330"/>
    </row>
    <row r="23672" spans="1:1">
      <c r="A23672" s="330"/>
    </row>
    <row r="23673" spans="1:1">
      <c r="A23673" s="330"/>
    </row>
    <row r="23674" spans="1:1">
      <c r="A23674" s="330"/>
    </row>
    <row r="23675" spans="1:1">
      <c r="A23675" s="330"/>
    </row>
    <row r="23676" spans="1:1">
      <c r="A23676" s="330"/>
    </row>
    <row r="23677" spans="1:1">
      <c r="A23677" s="330"/>
    </row>
    <row r="23678" spans="1:1">
      <c r="A23678" s="330"/>
    </row>
    <row r="23679" spans="1:1">
      <c r="A23679" s="330"/>
    </row>
    <row r="23680" spans="1:1">
      <c r="A23680" s="330"/>
    </row>
    <row r="23681" spans="1:1">
      <c r="A23681" s="330"/>
    </row>
    <row r="23682" spans="1:1">
      <c r="A23682" s="330"/>
    </row>
    <row r="23683" spans="1:1">
      <c r="A23683" s="330"/>
    </row>
    <row r="23684" spans="1:1">
      <c r="A23684" s="330"/>
    </row>
    <row r="23685" spans="1:1">
      <c r="A23685" s="330"/>
    </row>
    <row r="23686" spans="1:1">
      <c r="A23686" s="330"/>
    </row>
    <row r="23687" spans="1:1">
      <c r="A23687" s="330"/>
    </row>
    <row r="23688" spans="1:1">
      <c r="A23688" s="330"/>
    </row>
    <row r="23689" spans="1:1">
      <c r="A23689" s="330"/>
    </row>
    <row r="23690" spans="1:1">
      <c r="A23690" s="330"/>
    </row>
    <row r="23691" spans="1:1">
      <c r="A23691" s="330"/>
    </row>
    <row r="23692" spans="1:1">
      <c r="A23692" s="330"/>
    </row>
    <row r="23693" spans="1:1">
      <c r="A23693" s="330"/>
    </row>
    <row r="23694" spans="1:1">
      <c r="A23694" s="330"/>
    </row>
    <row r="23695" spans="1:1">
      <c r="A23695" s="330"/>
    </row>
    <row r="23696" spans="1:1">
      <c r="A23696" s="330"/>
    </row>
    <row r="23697" spans="1:1">
      <c r="A23697" s="330"/>
    </row>
    <row r="23698" spans="1:1">
      <c r="A23698" s="330"/>
    </row>
    <row r="23699" spans="1:1">
      <c r="A23699" s="330"/>
    </row>
    <row r="23700" spans="1:1">
      <c r="A23700" s="330"/>
    </row>
    <row r="23701" spans="1:1">
      <c r="A23701" s="330"/>
    </row>
    <row r="23702" spans="1:1">
      <c r="A23702" s="330"/>
    </row>
    <row r="23703" spans="1:1">
      <c r="A23703" s="330"/>
    </row>
    <row r="23704" spans="1:1">
      <c r="A23704" s="330"/>
    </row>
    <row r="23705" spans="1:1">
      <c r="A23705" s="330"/>
    </row>
    <row r="23706" spans="1:1">
      <c r="A23706" s="330"/>
    </row>
    <row r="23707" spans="1:1">
      <c r="A23707" s="330"/>
    </row>
    <row r="23708" spans="1:1">
      <c r="A23708" s="330"/>
    </row>
    <row r="23709" spans="1:1">
      <c r="A23709" s="330"/>
    </row>
    <row r="23710" spans="1:1">
      <c r="A23710" s="330"/>
    </row>
    <row r="23711" spans="1:1">
      <c r="A23711" s="330"/>
    </row>
    <row r="23712" spans="1:1">
      <c r="A23712" s="330"/>
    </row>
    <row r="23713" spans="1:1">
      <c r="A23713" s="330"/>
    </row>
    <row r="23714" spans="1:1">
      <c r="A23714" s="330"/>
    </row>
    <row r="23715" spans="1:1">
      <c r="A23715" s="330"/>
    </row>
    <row r="23716" spans="1:1">
      <c r="A23716" s="330"/>
    </row>
    <row r="23717" spans="1:1">
      <c r="A23717" s="330"/>
    </row>
    <row r="23718" spans="1:1">
      <c r="A23718" s="330"/>
    </row>
    <row r="23719" spans="1:1">
      <c r="A23719" s="330"/>
    </row>
    <row r="23720" spans="1:1">
      <c r="A23720" s="330"/>
    </row>
    <row r="23721" spans="1:1">
      <c r="A23721" s="330"/>
    </row>
    <row r="23722" spans="1:1">
      <c r="A23722" s="330"/>
    </row>
    <row r="23723" spans="1:1">
      <c r="A23723" s="330"/>
    </row>
    <row r="23724" spans="1:1">
      <c r="A23724" s="330"/>
    </row>
    <row r="23725" spans="1:1">
      <c r="A23725" s="330"/>
    </row>
    <row r="23726" spans="1:1">
      <c r="A23726" s="330"/>
    </row>
    <row r="23727" spans="1:1">
      <c r="A23727" s="330"/>
    </row>
    <row r="23728" spans="1:1">
      <c r="A23728" s="330"/>
    </row>
    <row r="23729" spans="1:1">
      <c r="A23729" s="330"/>
    </row>
    <row r="23730" spans="1:1">
      <c r="A23730" s="330"/>
    </row>
    <row r="23731" spans="1:1">
      <c r="A23731" s="330"/>
    </row>
    <row r="23732" spans="1:1">
      <c r="A23732" s="330"/>
    </row>
    <row r="23733" spans="1:1">
      <c r="A23733" s="330"/>
    </row>
    <row r="23734" spans="1:1">
      <c r="A23734" s="330"/>
    </row>
    <row r="23735" spans="1:1">
      <c r="A23735" s="330"/>
    </row>
    <row r="23736" spans="1:1">
      <c r="A23736" s="330"/>
    </row>
    <row r="23737" spans="1:1">
      <c r="A23737" s="330"/>
    </row>
    <row r="23738" spans="1:1">
      <c r="A23738" s="330"/>
    </row>
    <row r="23739" spans="1:1">
      <c r="A23739" s="330"/>
    </row>
    <row r="23740" spans="1:1">
      <c r="A23740" s="330"/>
    </row>
    <row r="23741" spans="1:1">
      <c r="A23741" s="330"/>
    </row>
    <row r="23742" spans="1:1">
      <c r="A23742" s="330"/>
    </row>
    <row r="23743" spans="1:1">
      <c r="A23743" s="330"/>
    </row>
    <row r="23744" spans="1:1">
      <c r="A23744" s="330"/>
    </row>
    <row r="23745" spans="1:1">
      <c r="A23745" s="330"/>
    </row>
    <row r="23746" spans="1:1">
      <c r="A23746" s="330"/>
    </row>
    <row r="23747" spans="1:1">
      <c r="A23747" s="330"/>
    </row>
    <row r="23748" spans="1:1">
      <c r="A23748" s="330"/>
    </row>
    <row r="23749" spans="1:1">
      <c r="A23749" s="330"/>
    </row>
    <row r="23750" spans="1:1">
      <c r="A23750" s="330"/>
    </row>
    <row r="23751" spans="1:1">
      <c r="A23751" s="330"/>
    </row>
    <row r="23752" spans="1:1">
      <c r="A23752" s="330"/>
    </row>
    <row r="23753" spans="1:1">
      <c r="A23753" s="330"/>
    </row>
    <row r="23754" spans="1:1">
      <c r="A23754" s="330"/>
    </row>
    <row r="23755" spans="1:1">
      <c r="A23755" s="330"/>
    </row>
    <row r="23756" spans="1:1">
      <c r="A23756" s="330"/>
    </row>
    <row r="23757" spans="1:1">
      <c r="A23757" s="330"/>
    </row>
    <row r="23758" spans="1:1">
      <c r="A23758" s="330"/>
    </row>
    <row r="23759" spans="1:1">
      <c r="A23759" s="330"/>
    </row>
    <row r="23760" spans="1:1">
      <c r="A23760" s="330"/>
    </row>
    <row r="23761" spans="1:1">
      <c r="A23761" s="330"/>
    </row>
    <row r="23762" spans="1:1">
      <c r="A23762" s="330"/>
    </row>
    <row r="23763" spans="1:1">
      <c r="A23763" s="330"/>
    </row>
    <row r="23764" spans="1:1">
      <c r="A23764" s="330"/>
    </row>
    <row r="23765" spans="1:1">
      <c r="A23765" s="330"/>
    </row>
    <row r="23766" spans="1:1">
      <c r="A23766" s="330"/>
    </row>
    <row r="23767" spans="1:1">
      <c r="A23767" s="330"/>
    </row>
    <row r="23768" spans="1:1">
      <c r="A23768" s="330"/>
    </row>
    <row r="23769" spans="1:1">
      <c r="A23769" s="330"/>
    </row>
    <row r="23770" spans="1:1">
      <c r="A23770" s="330"/>
    </row>
    <row r="23771" spans="1:1">
      <c r="A23771" s="330"/>
    </row>
    <row r="23772" spans="1:1">
      <c r="A23772" s="330"/>
    </row>
    <row r="23773" spans="1:1">
      <c r="A23773" s="330"/>
    </row>
    <row r="23774" spans="1:1">
      <c r="A23774" s="330"/>
    </row>
    <row r="23775" spans="1:1">
      <c r="A23775" s="330"/>
    </row>
    <row r="23776" spans="1:1">
      <c r="A23776" s="330"/>
    </row>
    <row r="23777" spans="1:1">
      <c r="A23777" s="330"/>
    </row>
    <row r="23778" spans="1:1">
      <c r="A23778" s="330"/>
    </row>
    <row r="23779" spans="1:1">
      <c r="A23779" s="330"/>
    </row>
    <row r="23780" spans="1:1">
      <c r="A23780" s="330"/>
    </row>
    <row r="23781" spans="1:1">
      <c r="A23781" s="330"/>
    </row>
    <row r="23782" spans="1:1">
      <c r="A23782" s="330"/>
    </row>
    <row r="23783" spans="1:1">
      <c r="A23783" s="330"/>
    </row>
    <row r="23784" spans="1:1">
      <c r="A23784" s="330"/>
    </row>
    <row r="23785" spans="1:1">
      <c r="A23785" s="330"/>
    </row>
    <row r="23786" spans="1:1">
      <c r="A23786" s="330"/>
    </row>
    <row r="23787" spans="1:1">
      <c r="A23787" s="330"/>
    </row>
    <row r="23788" spans="1:1">
      <c r="A23788" s="330"/>
    </row>
    <row r="23789" spans="1:1">
      <c r="A23789" s="330"/>
    </row>
    <row r="23790" spans="1:1">
      <c r="A23790" s="330"/>
    </row>
    <row r="23791" spans="1:1">
      <c r="A23791" s="330"/>
    </row>
    <row r="23792" spans="1:1">
      <c r="A23792" s="330"/>
    </row>
    <row r="23793" spans="1:1">
      <c r="A23793" s="330"/>
    </row>
    <row r="23794" spans="1:1">
      <c r="A23794" s="330"/>
    </row>
    <row r="23795" spans="1:1">
      <c r="A23795" s="330"/>
    </row>
    <row r="23796" spans="1:1">
      <c r="A23796" s="330"/>
    </row>
    <row r="23797" spans="1:1">
      <c r="A23797" s="330"/>
    </row>
    <row r="23798" spans="1:1">
      <c r="A23798" s="330"/>
    </row>
    <row r="23799" spans="1:1">
      <c r="A23799" s="330"/>
    </row>
    <row r="23800" spans="1:1">
      <c r="A23800" s="330"/>
    </row>
    <row r="23801" spans="1:1">
      <c r="A23801" s="330"/>
    </row>
    <row r="23802" spans="1:1">
      <c r="A23802" s="330"/>
    </row>
    <row r="23803" spans="1:1">
      <c r="A23803" s="330"/>
    </row>
    <row r="23804" spans="1:1">
      <c r="A23804" s="330"/>
    </row>
    <row r="23805" spans="1:1">
      <c r="A23805" s="330"/>
    </row>
    <row r="23806" spans="1:1">
      <c r="A23806" s="330"/>
    </row>
    <row r="23807" spans="1:1">
      <c r="A23807" s="330"/>
    </row>
    <row r="23808" spans="1:1">
      <c r="A23808" s="330"/>
    </row>
    <row r="23809" spans="1:1">
      <c r="A23809" s="330"/>
    </row>
    <row r="23810" spans="1:1">
      <c r="A23810" s="330"/>
    </row>
    <row r="23811" spans="1:1">
      <c r="A23811" s="330"/>
    </row>
    <row r="23812" spans="1:1">
      <c r="A23812" s="330"/>
    </row>
    <row r="23813" spans="1:1">
      <c r="A23813" s="330"/>
    </row>
    <row r="23814" spans="1:1">
      <c r="A23814" s="330"/>
    </row>
    <row r="23815" spans="1:1">
      <c r="A23815" s="330"/>
    </row>
    <row r="23816" spans="1:1">
      <c r="A23816" s="330"/>
    </row>
    <row r="23817" spans="1:1">
      <c r="A23817" s="330"/>
    </row>
    <row r="23818" spans="1:1">
      <c r="A23818" s="330"/>
    </row>
    <row r="23819" spans="1:1">
      <c r="A23819" s="330"/>
    </row>
    <row r="23820" spans="1:1">
      <c r="A23820" s="330"/>
    </row>
    <row r="23821" spans="1:1">
      <c r="A23821" s="330"/>
    </row>
    <row r="23822" spans="1:1">
      <c r="A23822" s="330"/>
    </row>
    <row r="23823" spans="1:1">
      <c r="A23823" s="330"/>
    </row>
    <row r="23824" spans="1:1">
      <c r="A23824" s="330"/>
    </row>
    <row r="23825" spans="1:1">
      <c r="A23825" s="330"/>
    </row>
    <row r="23826" spans="1:1">
      <c r="A23826" s="330"/>
    </row>
    <row r="23827" spans="1:1">
      <c r="A23827" s="330"/>
    </row>
    <row r="23828" spans="1:1">
      <c r="A23828" s="330"/>
    </row>
    <row r="23829" spans="1:1">
      <c r="A23829" s="330"/>
    </row>
    <row r="23830" spans="1:1">
      <c r="A23830" s="330"/>
    </row>
    <row r="23831" spans="1:1">
      <c r="A23831" s="330"/>
    </row>
    <row r="23832" spans="1:1">
      <c r="A23832" s="330"/>
    </row>
    <row r="23833" spans="1:1">
      <c r="A23833" s="330"/>
    </row>
    <row r="23834" spans="1:1">
      <c r="A23834" s="330"/>
    </row>
    <row r="23835" spans="1:1">
      <c r="A23835" s="330"/>
    </row>
    <row r="23836" spans="1:1">
      <c r="A23836" s="330"/>
    </row>
    <row r="23837" spans="1:1">
      <c r="A23837" s="330"/>
    </row>
    <row r="23838" spans="1:1">
      <c r="A23838" s="330"/>
    </row>
    <row r="23839" spans="1:1">
      <c r="A23839" s="330"/>
    </row>
    <row r="23840" spans="1:1">
      <c r="A23840" s="330"/>
    </row>
    <row r="23841" spans="1:1">
      <c r="A23841" s="330"/>
    </row>
    <row r="23842" spans="1:1">
      <c r="A23842" s="330"/>
    </row>
    <row r="23843" spans="1:1">
      <c r="A23843" s="330"/>
    </row>
    <row r="23844" spans="1:1">
      <c r="A23844" s="330"/>
    </row>
    <row r="23845" spans="1:1">
      <c r="A23845" s="330"/>
    </row>
    <row r="23846" spans="1:1">
      <c r="A23846" s="330"/>
    </row>
    <row r="23847" spans="1:1">
      <c r="A23847" s="330"/>
    </row>
    <row r="23848" spans="1:1">
      <c r="A23848" s="330"/>
    </row>
    <row r="23849" spans="1:1">
      <c r="A23849" s="330"/>
    </row>
    <row r="23850" spans="1:1">
      <c r="A23850" s="330"/>
    </row>
    <row r="23851" spans="1:1">
      <c r="A23851" s="330"/>
    </row>
    <row r="23852" spans="1:1">
      <c r="A23852" s="330"/>
    </row>
    <row r="23853" spans="1:1">
      <c r="A23853" s="330"/>
    </row>
    <row r="23854" spans="1:1">
      <c r="A23854" s="330"/>
    </row>
    <row r="23855" spans="1:1">
      <c r="A23855" s="330"/>
    </row>
    <row r="23856" spans="1:1">
      <c r="A23856" s="330"/>
    </row>
    <row r="23857" spans="1:1">
      <c r="A23857" s="330"/>
    </row>
    <row r="23858" spans="1:1">
      <c r="A23858" s="330"/>
    </row>
    <row r="23859" spans="1:1">
      <c r="A23859" s="330"/>
    </row>
    <row r="23860" spans="1:1">
      <c r="A23860" s="330"/>
    </row>
    <row r="23861" spans="1:1">
      <c r="A23861" s="330"/>
    </row>
    <row r="23862" spans="1:1">
      <c r="A23862" s="330"/>
    </row>
    <row r="23863" spans="1:1">
      <c r="A23863" s="330"/>
    </row>
    <row r="23864" spans="1:1">
      <c r="A23864" s="330"/>
    </row>
    <row r="23865" spans="1:1">
      <c r="A23865" s="330"/>
    </row>
    <row r="23866" spans="1:1">
      <c r="A23866" s="330"/>
    </row>
    <row r="23867" spans="1:1">
      <c r="A23867" s="330"/>
    </row>
    <row r="23868" spans="1:1">
      <c r="A23868" s="330"/>
    </row>
    <row r="23869" spans="1:1">
      <c r="A23869" s="330"/>
    </row>
    <row r="23870" spans="1:1">
      <c r="A23870" s="330"/>
    </row>
    <row r="23871" spans="1:1">
      <c r="A23871" s="330"/>
    </row>
    <row r="23872" spans="1:1">
      <c r="A23872" s="330"/>
    </row>
    <row r="23873" spans="1:1">
      <c r="A23873" s="330"/>
    </row>
    <row r="23874" spans="1:1">
      <c r="A23874" s="330"/>
    </row>
    <row r="23875" spans="1:1">
      <c r="A23875" s="330"/>
    </row>
    <row r="23876" spans="1:1">
      <c r="A23876" s="330"/>
    </row>
    <row r="23877" spans="1:1">
      <c r="A23877" s="330"/>
    </row>
    <row r="23878" spans="1:1">
      <c r="A23878" s="330"/>
    </row>
    <row r="23879" spans="1:1">
      <c r="A23879" s="330"/>
    </row>
    <row r="23880" spans="1:1">
      <c r="A23880" s="330"/>
    </row>
    <row r="23881" spans="1:1">
      <c r="A23881" s="330"/>
    </row>
    <row r="23882" spans="1:1">
      <c r="A23882" s="330"/>
    </row>
    <row r="23883" spans="1:1">
      <c r="A23883" s="330"/>
    </row>
    <row r="23884" spans="1:1">
      <c r="A23884" s="330"/>
    </row>
    <row r="23885" spans="1:1">
      <c r="A23885" s="330"/>
    </row>
    <row r="23886" spans="1:1">
      <c r="A23886" s="330"/>
    </row>
    <row r="23887" spans="1:1">
      <c r="A23887" s="330"/>
    </row>
    <row r="23888" spans="1:1">
      <c r="A23888" s="330"/>
    </row>
    <row r="23889" spans="1:1">
      <c r="A23889" s="330"/>
    </row>
    <row r="23890" spans="1:1">
      <c r="A23890" s="330"/>
    </row>
    <row r="23891" spans="1:1">
      <c r="A23891" s="330"/>
    </row>
    <row r="23892" spans="1:1">
      <c r="A23892" s="330"/>
    </row>
    <row r="23893" spans="1:1">
      <c r="A23893" s="330"/>
    </row>
    <row r="23894" spans="1:1">
      <c r="A23894" s="330"/>
    </row>
    <row r="23895" spans="1:1">
      <c r="A23895" s="330"/>
    </row>
    <row r="23896" spans="1:1">
      <c r="A23896" s="330"/>
    </row>
    <row r="23897" spans="1:1">
      <c r="A23897" s="330"/>
    </row>
    <row r="23898" spans="1:1">
      <c r="A23898" s="330"/>
    </row>
    <row r="23899" spans="1:1">
      <c r="A23899" s="330"/>
    </row>
    <row r="23900" spans="1:1">
      <c r="A23900" s="330"/>
    </row>
    <row r="23901" spans="1:1">
      <c r="A23901" s="330"/>
    </row>
    <row r="23902" spans="1:1">
      <c r="A23902" s="330"/>
    </row>
    <row r="23903" spans="1:1">
      <c r="A23903" s="330"/>
    </row>
    <row r="23904" spans="1:1">
      <c r="A23904" s="330"/>
    </row>
    <row r="23905" spans="1:1">
      <c r="A23905" s="330"/>
    </row>
    <row r="23906" spans="1:1">
      <c r="A23906" s="330"/>
    </row>
    <row r="23907" spans="1:1">
      <c r="A23907" s="330"/>
    </row>
    <row r="23908" spans="1:1">
      <c r="A23908" s="330"/>
    </row>
    <row r="23909" spans="1:1">
      <c r="A23909" s="330"/>
    </row>
    <row r="23910" spans="1:1">
      <c r="A23910" s="330"/>
    </row>
    <row r="23911" spans="1:1">
      <c r="A23911" s="330"/>
    </row>
    <row r="23912" spans="1:1">
      <c r="A23912" s="330"/>
    </row>
    <row r="23913" spans="1:1">
      <c r="A23913" s="330"/>
    </row>
    <row r="23914" spans="1:1">
      <c r="A23914" s="330"/>
    </row>
    <row r="23915" spans="1:1">
      <c r="A23915" s="330"/>
    </row>
    <row r="23916" spans="1:1">
      <c r="A23916" s="330"/>
    </row>
    <row r="23917" spans="1:1">
      <c r="A23917" s="330"/>
    </row>
    <row r="23918" spans="1:1">
      <c r="A23918" s="330"/>
    </row>
    <row r="23919" spans="1:1">
      <c r="A23919" s="330"/>
    </row>
    <row r="23920" spans="1:1">
      <c r="A23920" s="330"/>
    </row>
    <row r="23921" spans="1:1">
      <c r="A23921" s="330"/>
    </row>
    <row r="23922" spans="1:1">
      <c r="A23922" s="330"/>
    </row>
    <row r="23923" spans="1:1">
      <c r="A23923" s="330"/>
    </row>
    <row r="23924" spans="1:1">
      <c r="A23924" s="330"/>
    </row>
    <row r="23925" spans="1:1">
      <c r="A23925" s="330"/>
    </row>
    <row r="23926" spans="1:1">
      <c r="A23926" s="330"/>
    </row>
    <row r="23927" spans="1:1">
      <c r="A23927" s="330"/>
    </row>
    <row r="23928" spans="1:1">
      <c r="A23928" s="330"/>
    </row>
    <row r="23929" spans="1:1">
      <c r="A23929" s="330"/>
    </row>
    <row r="23930" spans="1:1">
      <c r="A23930" s="330"/>
    </row>
    <row r="23931" spans="1:1">
      <c r="A23931" s="330"/>
    </row>
    <row r="23932" spans="1:1">
      <c r="A23932" s="330"/>
    </row>
    <row r="23933" spans="1:1">
      <c r="A23933" s="330"/>
    </row>
    <row r="23934" spans="1:1">
      <c r="A23934" s="330"/>
    </row>
    <row r="23935" spans="1:1">
      <c r="A23935" s="330"/>
    </row>
    <row r="23936" spans="1:1">
      <c r="A23936" s="330"/>
    </row>
    <row r="23937" spans="1:1">
      <c r="A23937" s="330"/>
    </row>
    <row r="23938" spans="1:1">
      <c r="A23938" s="330"/>
    </row>
    <row r="23939" spans="1:1">
      <c r="A23939" s="330"/>
    </row>
    <row r="23940" spans="1:1">
      <c r="A23940" s="330"/>
    </row>
    <row r="23941" spans="1:1">
      <c r="A23941" s="330"/>
    </row>
    <row r="23942" spans="1:1">
      <c r="A23942" s="330"/>
    </row>
    <row r="23943" spans="1:1">
      <c r="A23943" s="330"/>
    </row>
    <row r="23944" spans="1:1">
      <c r="A23944" s="330"/>
    </row>
    <row r="23945" spans="1:1">
      <c r="A23945" s="330"/>
    </row>
    <row r="23946" spans="1:1">
      <c r="A23946" s="330"/>
    </row>
    <row r="23947" spans="1:1">
      <c r="A23947" s="330"/>
    </row>
    <row r="23948" spans="1:1">
      <c r="A23948" s="330"/>
    </row>
    <row r="23949" spans="1:1">
      <c r="A23949" s="330"/>
    </row>
    <row r="23950" spans="1:1">
      <c r="A23950" s="330"/>
    </row>
    <row r="23951" spans="1:1">
      <c r="A23951" s="330"/>
    </row>
    <row r="23952" spans="1:1">
      <c r="A23952" s="330"/>
    </row>
    <row r="23953" spans="1:1">
      <c r="A23953" s="330"/>
    </row>
    <row r="23954" spans="1:1">
      <c r="A23954" s="330"/>
    </row>
    <row r="23955" spans="1:1">
      <c r="A23955" s="330"/>
    </row>
    <row r="23956" spans="1:1">
      <c r="A23956" s="330"/>
    </row>
    <row r="23957" spans="1:1">
      <c r="A23957" s="330"/>
    </row>
    <row r="23958" spans="1:1">
      <c r="A23958" s="330"/>
    </row>
    <row r="23959" spans="1:1">
      <c r="A23959" s="330"/>
    </row>
    <row r="23960" spans="1:1">
      <c r="A23960" s="330"/>
    </row>
    <row r="23961" spans="1:1">
      <c r="A23961" s="330"/>
    </row>
    <row r="23962" spans="1:1">
      <c r="A23962" s="330"/>
    </row>
    <row r="23963" spans="1:1">
      <c r="A23963" s="330"/>
    </row>
    <row r="23964" spans="1:1">
      <c r="A23964" s="330"/>
    </row>
    <row r="23965" spans="1:1">
      <c r="A23965" s="330"/>
    </row>
    <row r="23966" spans="1:1">
      <c r="A23966" s="330"/>
    </row>
    <row r="23967" spans="1:1">
      <c r="A23967" s="330"/>
    </row>
    <row r="23968" spans="1:1">
      <c r="A23968" s="330"/>
    </row>
    <row r="23969" spans="1:1">
      <c r="A23969" s="330"/>
    </row>
    <row r="23970" spans="1:1">
      <c r="A23970" s="330"/>
    </row>
    <row r="23971" spans="1:1">
      <c r="A23971" s="330"/>
    </row>
    <row r="23972" spans="1:1">
      <c r="A23972" s="330"/>
    </row>
    <row r="23973" spans="1:1">
      <c r="A23973" s="330"/>
    </row>
    <row r="23974" spans="1:1">
      <c r="A23974" s="330"/>
    </row>
    <row r="23975" spans="1:1">
      <c r="A23975" s="330"/>
    </row>
    <row r="23976" spans="1:1">
      <c r="A23976" s="330"/>
    </row>
    <row r="23977" spans="1:1">
      <c r="A23977" s="330"/>
    </row>
    <row r="23978" spans="1:1">
      <c r="A23978" s="330"/>
    </row>
    <row r="23979" spans="1:1">
      <c r="A23979" s="330"/>
    </row>
    <row r="23980" spans="1:1">
      <c r="A23980" s="330"/>
    </row>
    <row r="23981" spans="1:1">
      <c r="A23981" s="330"/>
    </row>
    <row r="23982" spans="1:1">
      <c r="A23982" s="330"/>
    </row>
    <row r="23983" spans="1:1">
      <c r="A23983" s="330"/>
    </row>
    <row r="23984" spans="1:1">
      <c r="A23984" s="330"/>
    </row>
    <row r="23985" spans="1:1">
      <c r="A23985" s="330"/>
    </row>
    <row r="23986" spans="1:1">
      <c r="A23986" s="330"/>
    </row>
    <row r="23987" spans="1:1">
      <c r="A23987" s="330"/>
    </row>
    <row r="23988" spans="1:1">
      <c r="A23988" s="330"/>
    </row>
    <row r="23989" spans="1:1">
      <c r="A23989" s="330"/>
    </row>
    <row r="23990" spans="1:1">
      <c r="A23990" s="330"/>
    </row>
    <row r="23991" spans="1:1">
      <c r="A23991" s="330"/>
    </row>
    <row r="23992" spans="1:1">
      <c r="A23992" s="330"/>
    </row>
    <row r="23993" spans="1:1">
      <c r="A23993" s="330"/>
    </row>
    <row r="23994" spans="1:1">
      <c r="A23994" s="330"/>
    </row>
    <row r="23995" spans="1:1">
      <c r="A23995" s="330"/>
    </row>
    <row r="23996" spans="1:1">
      <c r="A23996" s="330"/>
    </row>
    <row r="23997" spans="1:1">
      <c r="A23997" s="330"/>
    </row>
    <row r="23998" spans="1:1">
      <c r="A23998" s="330"/>
    </row>
    <row r="23999" spans="1:1">
      <c r="A23999" s="330"/>
    </row>
    <row r="24000" spans="1:1">
      <c r="A24000" s="330"/>
    </row>
    <row r="24001" spans="1:1">
      <c r="A24001" s="330"/>
    </row>
    <row r="24002" spans="1:1">
      <c r="A24002" s="330"/>
    </row>
    <row r="24003" spans="1:1">
      <c r="A24003" s="330"/>
    </row>
    <row r="24004" spans="1:1">
      <c r="A24004" s="330"/>
    </row>
    <row r="24005" spans="1:1">
      <c r="A24005" s="330"/>
    </row>
    <row r="24006" spans="1:1">
      <c r="A24006" s="330"/>
    </row>
    <row r="24007" spans="1:1">
      <c r="A24007" s="330"/>
    </row>
    <row r="24008" spans="1:1">
      <c r="A24008" s="330"/>
    </row>
    <row r="24009" spans="1:1">
      <c r="A24009" s="330"/>
    </row>
    <row r="24010" spans="1:1">
      <c r="A24010" s="330"/>
    </row>
    <row r="24011" spans="1:1">
      <c r="A24011" s="330"/>
    </row>
    <row r="24012" spans="1:1">
      <c r="A24012" s="330"/>
    </row>
    <row r="24013" spans="1:1">
      <c r="A24013" s="330"/>
    </row>
    <row r="24014" spans="1:1">
      <c r="A24014" s="330"/>
    </row>
    <row r="24015" spans="1:1">
      <c r="A24015" s="330"/>
    </row>
    <row r="24016" spans="1:1">
      <c r="A24016" s="330"/>
    </row>
    <row r="24017" spans="1:1">
      <c r="A24017" s="330"/>
    </row>
    <row r="24018" spans="1:1">
      <c r="A24018" s="330"/>
    </row>
    <row r="24019" spans="1:1">
      <c r="A24019" s="330"/>
    </row>
    <row r="24020" spans="1:1">
      <c r="A24020" s="330"/>
    </row>
    <row r="24021" spans="1:1">
      <c r="A24021" s="330"/>
    </row>
    <row r="24022" spans="1:1">
      <c r="A24022" s="330"/>
    </row>
    <row r="24023" spans="1:1">
      <c r="A24023" s="330"/>
    </row>
    <row r="24024" spans="1:1">
      <c r="A24024" s="330"/>
    </row>
    <row r="24025" spans="1:1">
      <c r="A24025" s="330"/>
    </row>
    <row r="24026" spans="1:1">
      <c r="A24026" s="330"/>
    </row>
    <row r="24027" spans="1:1">
      <c r="A24027" s="330"/>
    </row>
    <row r="24028" spans="1:1">
      <c r="A24028" s="330"/>
    </row>
    <row r="24029" spans="1:1">
      <c r="A24029" s="330"/>
    </row>
    <row r="24030" spans="1:1">
      <c r="A24030" s="330"/>
    </row>
    <row r="24031" spans="1:1">
      <c r="A24031" s="330"/>
    </row>
    <row r="24032" spans="1:1">
      <c r="A24032" s="330"/>
    </row>
    <row r="24033" spans="1:1">
      <c r="A24033" s="330"/>
    </row>
    <row r="24034" spans="1:1">
      <c r="A24034" s="330"/>
    </row>
    <row r="24035" spans="1:1">
      <c r="A24035" s="330"/>
    </row>
    <row r="24036" spans="1:1">
      <c r="A24036" s="330"/>
    </row>
    <row r="24037" spans="1:1">
      <c r="A24037" s="330"/>
    </row>
    <row r="24038" spans="1:1">
      <c r="A24038" s="330"/>
    </row>
    <row r="24039" spans="1:1">
      <c r="A24039" s="330"/>
    </row>
    <row r="24040" spans="1:1">
      <c r="A24040" s="330"/>
    </row>
    <row r="24041" spans="1:1">
      <c r="A24041" s="330"/>
    </row>
    <row r="24042" spans="1:1">
      <c r="A24042" s="330"/>
    </row>
    <row r="24043" spans="1:1">
      <c r="A24043" s="330"/>
    </row>
    <row r="24044" spans="1:1">
      <c r="A24044" s="330"/>
    </row>
    <row r="24045" spans="1:1">
      <c r="A24045" s="330"/>
    </row>
    <row r="24046" spans="1:1">
      <c r="A24046" s="330"/>
    </row>
    <row r="24047" spans="1:1">
      <c r="A24047" s="330"/>
    </row>
    <row r="24048" spans="1:1">
      <c r="A24048" s="330"/>
    </row>
    <row r="24049" spans="1:1">
      <c r="A24049" s="330"/>
    </row>
    <row r="24050" spans="1:1">
      <c r="A24050" s="330"/>
    </row>
    <row r="24051" spans="1:1">
      <c r="A24051" s="330"/>
    </row>
    <row r="24052" spans="1:1">
      <c r="A24052" s="330"/>
    </row>
    <row r="24053" spans="1:1">
      <c r="A24053" s="330"/>
    </row>
    <row r="24054" spans="1:1">
      <c r="A24054" s="330"/>
    </row>
    <row r="24055" spans="1:1">
      <c r="A24055" s="330"/>
    </row>
    <row r="24056" spans="1:1">
      <c r="A24056" s="330"/>
    </row>
    <row r="24057" spans="1:1">
      <c r="A24057" s="330"/>
    </row>
    <row r="24058" spans="1:1">
      <c r="A24058" s="330"/>
    </row>
    <row r="24059" spans="1:1">
      <c r="A24059" s="330"/>
    </row>
    <row r="24060" spans="1:1">
      <c r="A24060" s="330"/>
    </row>
    <row r="24061" spans="1:1">
      <c r="A24061" s="330"/>
    </row>
    <row r="24062" spans="1:1">
      <c r="A24062" s="330"/>
    </row>
    <row r="24063" spans="1:1">
      <c r="A24063" s="330"/>
    </row>
    <row r="24064" spans="1:1">
      <c r="A24064" s="330"/>
    </row>
    <row r="24065" spans="1:1">
      <c r="A24065" s="330"/>
    </row>
    <row r="24066" spans="1:1">
      <c r="A24066" s="330"/>
    </row>
    <row r="24067" spans="1:1">
      <c r="A24067" s="330"/>
    </row>
    <row r="24068" spans="1:1">
      <c r="A24068" s="330"/>
    </row>
    <row r="24069" spans="1:1">
      <c r="A24069" s="330"/>
    </row>
    <row r="24070" spans="1:1">
      <c r="A24070" s="330"/>
    </row>
    <row r="24071" spans="1:1">
      <c r="A24071" s="330"/>
    </row>
    <row r="24072" spans="1:1">
      <c r="A24072" s="330"/>
    </row>
    <row r="24073" spans="1:1">
      <c r="A24073" s="330"/>
    </row>
    <row r="24074" spans="1:1">
      <c r="A24074" s="330"/>
    </row>
    <row r="24075" spans="1:1">
      <c r="A24075" s="330"/>
    </row>
    <row r="24076" spans="1:1">
      <c r="A24076" s="330"/>
    </row>
    <row r="24077" spans="1:1">
      <c r="A24077" s="330"/>
    </row>
    <row r="24078" spans="1:1">
      <c r="A24078" s="330"/>
    </row>
    <row r="24079" spans="1:1">
      <c r="A24079" s="330"/>
    </row>
    <row r="24080" spans="1:1">
      <c r="A24080" s="330"/>
    </row>
    <row r="24081" spans="1:1">
      <c r="A24081" s="330"/>
    </row>
    <row r="24082" spans="1:1">
      <c r="A24082" s="330"/>
    </row>
    <row r="24083" spans="1:1">
      <c r="A24083" s="330"/>
    </row>
    <row r="24084" spans="1:1">
      <c r="A24084" s="330"/>
    </row>
    <row r="24085" spans="1:1">
      <c r="A24085" s="330"/>
    </row>
    <row r="24086" spans="1:1">
      <c r="A24086" s="330"/>
    </row>
    <row r="24087" spans="1:1">
      <c r="A24087" s="330"/>
    </row>
    <row r="24088" spans="1:1">
      <c r="A24088" s="330"/>
    </row>
    <row r="24089" spans="1:1">
      <c r="A24089" s="330"/>
    </row>
    <row r="24090" spans="1:1">
      <c r="A24090" s="330"/>
    </row>
    <row r="24091" spans="1:1">
      <c r="A24091" s="330"/>
    </row>
    <row r="24092" spans="1:1">
      <c r="A24092" s="330"/>
    </row>
    <row r="24093" spans="1:1">
      <c r="A24093" s="330"/>
    </row>
    <row r="24094" spans="1:1">
      <c r="A24094" s="330"/>
    </row>
    <row r="24095" spans="1:1">
      <c r="A24095" s="330"/>
    </row>
    <row r="24096" spans="1:1">
      <c r="A24096" s="330"/>
    </row>
    <row r="24097" spans="1:1">
      <c r="A24097" s="330"/>
    </row>
    <row r="24098" spans="1:1">
      <c r="A24098" s="330"/>
    </row>
    <row r="24099" spans="1:1">
      <c r="A24099" s="330"/>
    </row>
    <row r="24100" spans="1:1">
      <c r="A24100" s="330"/>
    </row>
    <row r="24101" spans="1:1">
      <c r="A24101" s="330"/>
    </row>
    <row r="24102" spans="1:1">
      <c r="A24102" s="330"/>
    </row>
    <row r="24103" spans="1:1">
      <c r="A24103" s="330"/>
    </row>
    <row r="24104" spans="1:1">
      <c r="A24104" s="330"/>
    </row>
    <row r="24105" spans="1:1">
      <c r="A24105" s="330"/>
    </row>
    <row r="24106" spans="1:1">
      <c r="A24106" s="330"/>
    </row>
    <row r="24107" spans="1:1">
      <c r="A24107" s="330"/>
    </row>
    <row r="24108" spans="1:1">
      <c r="A24108" s="330"/>
    </row>
    <row r="24109" spans="1:1">
      <c r="A24109" s="330"/>
    </row>
    <row r="24110" spans="1:1">
      <c r="A24110" s="330"/>
    </row>
    <row r="24111" spans="1:1">
      <c r="A24111" s="330"/>
    </row>
    <row r="24112" spans="1:1">
      <c r="A24112" s="330"/>
    </row>
    <row r="24113" spans="1:1">
      <c r="A24113" s="330"/>
    </row>
    <row r="24114" spans="1:1">
      <c r="A24114" s="330"/>
    </row>
    <row r="24115" spans="1:1">
      <c r="A24115" s="330"/>
    </row>
    <row r="24116" spans="1:1">
      <c r="A24116" s="330"/>
    </row>
    <row r="24117" spans="1:1">
      <c r="A24117" s="330"/>
    </row>
    <row r="24118" spans="1:1">
      <c r="A24118" s="330"/>
    </row>
    <row r="24119" spans="1:1">
      <c r="A24119" s="330"/>
    </row>
    <row r="24120" spans="1:1">
      <c r="A24120" s="330"/>
    </row>
    <row r="24121" spans="1:1">
      <c r="A24121" s="330"/>
    </row>
    <row r="24122" spans="1:1">
      <c r="A24122" s="330"/>
    </row>
    <row r="24123" spans="1:1">
      <c r="A24123" s="330"/>
    </row>
    <row r="24124" spans="1:1">
      <c r="A24124" s="330"/>
    </row>
    <row r="24125" spans="1:1">
      <c r="A24125" s="330"/>
    </row>
    <row r="24126" spans="1:1">
      <c r="A24126" s="330"/>
    </row>
    <row r="24127" spans="1:1">
      <c r="A24127" s="330"/>
    </row>
    <row r="24128" spans="1:1">
      <c r="A24128" s="330"/>
    </row>
    <row r="24129" spans="1:1">
      <c r="A24129" s="330"/>
    </row>
    <row r="24130" spans="1:1">
      <c r="A24130" s="330"/>
    </row>
    <row r="24131" spans="1:1">
      <c r="A24131" s="330"/>
    </row>
    <row r="24132" spans="1:1">
      <c r="A24132" s="330"/>
    </row>
    <row r="24133" spans="1:1">
      <c r="A24133" s="330"/>
    </row>
    <row r="24134" spans="1:1">
      <c r="A24134" s="330"/>
    </row>
    <row r="24135" spans="1:1">
      <c r="A24135" s="330"/>
    </row>
    <row r="24136" spans="1:1">
      <c r="A24136" s="330"/>
    </row>
    <row r="24137" spans="1:1">
      <c r="A24137" s="330"/>
    </row>
    <row r="24138" spans="1:1">
      <c r="A24138" s="330"/>
    </row>
    <row r="24139" spans="1:1">
      <c r="A24139" s="330"/>
    </row>
    <row r="24140" spans="1:1">
      <c r="A24140" s="330"/>
    </row>
    <row r="24141" spans="1:1">
      <c r="A24141" s="330"/>
    </row>
    <row r="24142" spans="1:1">
      <c r="A24142" s="330"/>
    </row>
    <row r="24143" spans="1:1">
      <c r="A24143" s="330"/>
    </row>
    <row r="24144" spans="1:1">
      <c r="A24144" s="330"/>
    </row>
    <row r="24145" spans="1:1">
      <c r="A24145" s="330"/>
    </row>
    <row r="24146" spans="1:1">
      <c r="A24146" s="330"/>
    </row>
    <row r="24147" spans="1:1">
      <c r="A24147" s="330"/>
    </row>
    <row r="24148" spans="1:1">
      <c r="A24148" s="330"/>
    </row>
    <row r="24149" spans="1:1">
      <c r="A24149" s="330"/>
    </row>
    <row r="24150" spans="1:1">
      <c r="A24150" s="330"/>
    </row>
    <row r="24151" spans="1:1">
      <c r="A24151" s="330"/>
    </row>
    <row r="24152" spans="1:1">
      <c r="A24152" s="330"/>
    </row>
    <row r="24153" spans="1:1">
      <c r="A24153" s="330"/>
    </row>
    <row r="24154" spans="1:1">
      <c r="A24154" s="330"/>
    </row>
    <row r="24155" spans="1:1">
      <c r="A24155" s="330"/>
    </row>
    <row r="24156" spans="1:1">
      <c r="A24156" s="330"/>
    </row>
    <row r="24157" spans="1:1">
      <c r="A24157" s="330"/>
    </row>
    <row r="24158" spans="1:1">
      <c r="A24158" s="330"/>
    </row>
    <row r="24159" spans="1:1">
      <c r="A24159" s="330"/>
    </row>
    <row r="24160" spans="1:1">
      <c r="A24160" s="330"/>
    </row>
    <row r="24161" spans="1:1">
      <c r="A24161" s="330"/>
    </row>
    <row r="24162" spans="1:1">
      <c r="A24162" s="330"/>
    </row>
    <row r="24163" spans="1:1">
      <c r="A24163" s="330"/>
    </row>
    <row r="24164" spans="1:1">
      <c r="A24164" s="330"/>
    </row>
    <row r="24165" spans="1:1">
      <c r="A24165" s="330"/>
    </row>
    <row r="24166" spans="1:1">
      <c r="A24166" s="330"/>
    </row>
    <row r="24167" spans="1:1">
      <c r="A24167" s="330"/>
    </row>
    <row r="24168" spans="1:1">
      <c r="A24168" s="330"/>
    </row>
    <row r="24169" spans="1:1">
      <c r="A24169" s="330"/>
    </row>
    <row r="24170" spans="1:1">
      <c r="A24170" s="330"/>
    </row>
    <row r="24171" spans="1:1">
      <c r="A24171" s="330"/>
    </row>
    <row r="24172" spans="1:1">
      <c r="A24172" s="330"/>
    </row>
    <row r="24173" spans="1:1">
      <c r="A24173" s="330"/>
    </row>
    <row r="24174" spans="1:1">
      <c r="A24174" s="330"/>
    </row>
    <row r="24175" spans="1:1">
      <c r="A24175" s="330"/>
    </row>
    <row r="24176" spans="1:1">
      <c r="A24176" s="330"/>
    </row>
    <row r="24177" spans="1:1">
      <c r="A24177" s="330"/>
    </row>
    <row r="24178" spans="1:1">
      <c r="A24178" s="330"/>
    </row>
    <row r="24179" spans="1:1">
      <c r="A24179" s="330"/>
    </row>
    <row r="24180" spans="1:1">
      <c r="A24180" s="330"/>
    </row>
    <row r="24181" spans="1:1">
      <c r="A24181" s="330"/>
    </row>
    <row r="24182" spans="1:1">
      <c r="A24182" s="330"/>
    </row>
    <row r="24183" spans="1:1">
      <c r="A24183" s="330"/>
    </row>
    <row r="24184" spans="1:1">
      <c r="A24184" s="330"/>
    </row>
    <row r="24185" spans="1:1">
      <c r="A24185" s="330"/>
    </row>
    <row r="24186" spans="1:1">
      <c r="A24186" s="330"/>
    </row>
    <row r="24187" spans="1:1">
      <c r="A24187" s="330"/>
    </row>
    <row r="24188" spans="1:1">
      <c r="A24188" s="330"/>
    </row>
    <row r="24189" spans="1:1">
      <c r="A24189" s="330"/>
    </row>
    <row r="24190" spans="1:1">
      <c r="A24190" s="330"/>
    </row>
    <row r="24191" spans="1:1">
      <c r="A24191" s="330"/>
    </row>
    <row r="24192" spans="1:1">
      <c r="A24192" s="330"/>
    </row>
    <row r="24193" spans="1:1">
      <c r="A24193" s="330"/>
    </row>
    <row r="24194" spans="1:1">
      <c r="A24194" s="330"/>
    </row>
    <row r="24195" spans="1:1">
      <c r="A24195" s="330"/>
    </row>
    <row r="24196" spans="1:1">
      <c r="A24196" s="330"/>
    </row>
    <row r="24197" spans="1:1">
      <c r="A24197" s="330"/>
    </row>
    <row r="24198" spans="1:1">
      <c r="A24198" s="330"/>
    </row>
    <row r="24199" spans="1:1">
      <c r="A24199" s="330"/>
    </row>
    <row r="24200" spans="1:1">
      <c r="A24200" s="330"/>
    </row>
    <row r="24201" spans="1:1">
      <c r="A24201" s="330"/>
    </row>
    <row r="24202" spans="1:1">
      <c r="A24202" s="330"/>
    </row>
    <row r="24203" spans="1:1">
      <c r="A24203" s="330"/>
    </row>
    <row r="24204" spans="1:1">
      <c r="A24204" s="330"/>
    </row>
    <row r="24205" spans="1:1">
      <c r="A24205" s="330"/>
    </row>
    <row r="24206" spans="1:1">
      <c r="A24206" s="330"/>
    </row>
    <row r="24207" spans="1:1">
      <c r="A24207" s="330"/>
    </row>
    <row r="24208" spans="1:1">
      <c r="A24208" s="330"/>
    </row>
    <row r="24209" spans="1:1">
      <c r="A24209" s="330"/>
    </row>
    <row r="24210" spans="1:1">
      <c r="A24210" s="330"/>
    </row>
    <row r="24211" spans="1:1">
      <c r="A24211" s="330"/>
    </row>
    <row r="24212" spans="1:1">
      <c r="A24212" s="330"/>
    </row>
    <row r="24213" spans="1:1">
      <c r="A24213" s="330"/>
    </row>
    <row r="24214" spans="1:1">
      <c r="A24214" s="330"/>
    </row>
    <row r="24215" spans="1:1">
      <c r="A24215" s="330"/>
    </row>
    <row r="24216" spans="1:1">
      <c r="A24216" s="330"/>
    </row>
    <row r="24217" spans="1:1">
      <c r="A24217" s="330"/>
    </row>
    <row r="24218" spans="1:1">
      <c r="A24218" s="330"/>
    </row>
    <row r="24219" spans="1:1">
      <c r="A24219" s="330"/>
    </row>
    <row r="24220" spans="1:1">
      <c r="A24220" s="330"/>
    </row>
    <row r="24221" spans="1:1">
      <c r="A24221" s="330"/>
    </row>
    <row r="24222" spans="1:1">
      <c r="A24222" s="330"/>
    </row>
    <row r="24223" spans="1:1">
      <c r="A24223" s="330"/>
    </row>
    <row r="24224" spans="1:1">
      <c r="A24224" s="330"/>
    </row>
    <row r="24225" spans="1:1">
      <c r="A24225" s="330"/>
    </row>
    <row r="24226" spans="1:1">
      <c r="A24226" s="330"/>
    </row>
    <row r="24227" spans="1:1">
      <c r="A24227" s="330"/>
    </row>
    <row r="24228" spans="1:1">
      <c r="A24228" s="330"/>
    </row>
    <row r="24229" spans="1:1">
      <c r="A24229" s="330"/>
    </row>
    <row r="24230" spans="1:1">
      <c r="A24230" s="330"/>
    </row>
    <row r="24231" spans="1:1">
      <c r="A24231" s="330"/>
    </row>
    <row r="24232" spans="1:1">
      <c r="A24232" s="330"/>
    </row>
    <row r="24233" spans="1:1">
      <c r="A24233" s="330"/>
    </row>
    <row r="24234" spans="1:1">
      <c r="A24234" s="330"/>
    </row>
    <row r="24235" spans="1:1">
      <c r="A24235" s="330"/>
    </row>
    <row r="24236" spans="1:1">
      <c r="A24236" s="330"/>
    </row>
    <row r="24237" spans="1:1">
      <c r="A24237" s="330"/>
    </row>
    <row r="24238" spans="1:1">
      <c r="A24238" s="330"/>
    </row>
    <row r="24239" spans="1:1">
      <c r="A24239" s="330"/>
    </row>
    <row r="24240" spans="1:1">
      <c r="A24240" s="330"/>
    </row>
    <row r="24241" spans="1:1">
      <c r="A24241" s="330"/>
    </row>
    <row r="24242" spans="1:1">
      <c r="A24242" s="330"/>
    </row>
    <row r="24243" spans="1:1">
      <c r="A24243" s="330"/>
    </row>
    <row r="24244" spans="1:1">
      <c r="A24244" s="330"/>
    </row>
    <row r="24245" spans="1:1">
      <c r="A24245" s="330"/>
    </row>
    <row r="24246" spans="1:1">
      <c r="A24246" s="330"/>
    </row>
    <row r="24247" spans="1:1">
      <c r="A24247" s="330"/>
    </row>
    <row r="24248" spans="1:1">
      <c r="A24248" s="330"/>
    </row>
    <row r="24249" spans="1:1">
      <c r="A24249" s="330"/>
    </row>
    <row r="24250" spans="1:1">
      <c r="A24250" s="330"/>
    </row>
    <row r="24251" spans="1:1">
      <c r="A24251" s="330"/>
    </row>
    <row r="24252" spans="1:1">
      <c r="A24252" s="330"/>
    </row>
    <row r="24253" spans="1:1">
      <c r="A24253" s="330"/>
    </row>
    <row r="24254" spans="1:1">
      <c r="A24254" s="330"/>
    </row>
    <row r="24255" spans="1:1">
      <c r="A24255" s="330"/>
    </row>
    <row r="24256" spans="1:1">
      <c r="A24256" s="330"/>
    </row>
    <row r="24257" spans="1:1">
      <c r="A24257" s="330"/>
    </row>
    <row r="24258" spans="1:1">
      <c r="A24258" s="330"/>
    </row>
    <row r="24259" spans="1:1">
      <c r="A24259" s="330"/>
    </row>
    <row r="24260" spans="1:1">
      <c r="A24260" s="330"/>
    </row>
    <row r="24261" spans="1:1">
      <c r="A24261" s="330"/>
    </row>
    <row r="24262" spans="1:1">
      <c r="A24262" s="330"/>
    </row>
    <row r="24263" spans="1:1">
      <c r="A24263" s="330"/>
    </row>
    <row r="24264" spans="1:1">
      <c r="A24264" s="330"/>
    </row>
    <row r="24265" spans="1:1">
      <c r="A24265" s="330"/>
    </row>
    <row r="24266" spans="1:1">
      <c r="A24266" s="330"/>
    </row>
    <row r="24267" spans="1:1">
      <c r="A24267" s="330"/>
    </row>
    <row r="24268" spans="1:1">
      <c r="A24268" s="330"/>
    </row>
    <row r="24269" spans="1:1">
      <c r="A24269" s="330"/>
    </row>
    <row r="24270" spans="1:1">
      <c r="A24270" s="330"/>
    </row>
    <row r="24271" spans="1:1">
      <c r="A24271" s="330"/>
    </row>
    <row r="24272" spans="1:1">
      <c r="A24272" s="330"/>
    </row>
    <row r="24273" spans="1:1">
      <c r="A24273" s="330"/>
    </row>
    <row r="24274" spans="1:1">
      <c r="A24274" s="330"/>
    </row>
    <row r="24275" spans="1:1">
      <c r="A24275" s="330"/>
    </row>
    <row r="24276" spans="1:1">
      <c r="A24276" s="330"/>
    </row>
    <row r="24277" spans="1:1">
      <c r="A24277" s="330"/>
    </row>
    <row r="24278" spans="1:1">
      <c r="A24278" s="330"/>
    </row>
    <row r="24279" spans="1:1">
      <c r="A24279" s="330"/>
    </row>
    <row r="24280" spans="1:1">
      <c r="A24280" s="330"/>
    </row>
    <row r="24281" spans="1:1">
      <c r="A24281" s="330"/>
    </row>
    <row r="24282" spans="1:1">
      <c r="A24282" s="330"/>
    </row>
    <row r="24283" spans="1:1">
      <c r="A24283" s="330"/>
    </row>
    <row r="24284" spans="1:1">
      <c r="A24284" s="330"/>
    </row>
    <row r="24285" spans="1:1">
      <c r="A24285" s="330"/>
    </row>
    <row r="24286" spans="1:1">
      <c r="A24286" s="330"/>
    </row>
    <row r="24287" spans="1:1">
      <c r="A24287" s="330"/>
    </row>
    <row r="24288" spans="1:1">
      <c r="A24288" s="330"/>
    </row>
    <row r="24289" spans="1:1">
      <c r="A24289" s="330"/>
    </row>
    <row r="24290" spans="1:1">
      <c r="A24290" s="330"/>
    </row>
    <row r="24291" spans="1:1">
      <c r="A24291" s="330"/>
    </row>
    <row r="24292" spans="1:1">
      <c r="A24292" s="330"/>
    </row>
    <row r="24293" spans="1:1">
      <c r="A24293" s="330"/>
    </row>
    <row r="24294" spans="1:1">
      <c r="A24294" s="330"/>
    </row>
    <row r="24295" spans="1:1">
      <c r="A24295" s="330"/>
    </row>
    <row r="24296" spans="1:1">
      <c r="A24296" s="330"/>
    </row>
    <row r="24297" spans="1:1">
      <c r="A24297" s="330"/>
    </row>
    <row r="24298" spans="1:1">
      <c r="A24298" s="330"/>
    </row>
    <row r="24299" spans="1:1">
      <c r="A24299" s="330"/>
    </row>
    <row r="24300" spans="1:1">
      <c r="A24300" s="330"/>
    </row>
    <row r="24301" spans="1:1">
      <c r="A24301" s="330"/>
    </row>
    <row r="24302" spans="1:1">
      <c r="A24302" s="330"/>
    </row>
    <row r="24303" spans="1:1">
      <c r="A24303" s="330"/>
    </row>
    <row r="24304" spans="1:1">
      <c r="A24304" s="330"/>
    </row>
    <row r="24305" spans="1:1">
      <c r="A24305" s="330"/>
    </row>
    <row r="24306" spans="1:1">
      <c r="A24306" s="330"/>
    </row>
    <row r="24307" spans="1:1">
      <c r="A24307" s="330"/>
    </row>
    <row r="24308" spans="1:1">
      <c r="A24308" s="330"/>
    </row>
    <row r="24309" spans="1:1">
      <c r="A24309" s="330"/>
    </row>
    <row r="24310" spans="1:1">
      <c r="A24310" s="330"/>
    </row>
    <row r="24311" spans="1:1">
      <c r="A24311" s="330"/>
    </row>
    <row r="24312" spans="1:1">
      <c r="A24312" s="330"/>
    </row>
    <row r="24313" spans="1:1">
      <c r="A24313" s="330"/>
    </row>
    <row r="24314" spans="1:1">
      <c r="A24314" s="330"/>
    </row>
    <row r="24315" spans="1:1">
      <c r="A24315" s="330"/>
    </row>
    <row r="24316" spans="1:1">
      <c r="A24316" s="330"/>
    </row>
    <row r="24317" spans="1:1">
      <c r="A24317" s="330"/>
    </row>
    <row r="24318" spans="1:1">
      <c r="A24318" s="330"/>
    </row>
    <row r="24319" spans="1:1">
      <c r="A24319" s="330"/>
    </row>
    <row r="24320" spans="1:1">
      <c r="A24320" s="330"/>
    </row>
    <row r="24321" spans="1:1">
      <c r="A24321" s="330"/>
    </row>
    <row r="24322" spans="1:1">
      <c r="A24322" s="330"/>
    </row>
    <row r="24323" spans="1:1">
      <c r="A24323" s="330"/>
    </row>
    <row r="24324" spans="1:1">
      <c r="A24324" s="330"/>
    </row>
    <row r="24325" spans="1:1">
      <c r="A24325" s="330"/>
    </row>
    <row r="24326" spans="1:1">
      <c r="A24326" s="330"/>
    </row>
    <row r="24327" spans="1:1">
      <c r="A24327" s="330"/>
    </row>
    <row r="24328" spans="1:1">
      <c r="A24328" s="330"/>
    </row>
    <row r="24329" spans="1:1">
      <c r="A24329" s="330"/>
    </row>
    <row r="24330" spans="1:1">
      <c r="A24330" s="330"/>
    </row>
    <row r="24331" spans="1:1">
      <c r="A24331" s="330"/>
    </row>
    <row r="24332" spans="1:1">
      <c r="A24332" s="330"/>
    </row>
    <row r="24333" spans="1:1">
      <c r="A24333" s="330"/>
    </row>
    <row r="24334" spans="1:1">
      <c r="A24334" s="330"/>
    </row>
    <row r="24335" spans="1:1">
      <c r="A24335" s="330"/>
    </row>
    <row r="24336" spans="1:1">
      <c r="A24336" s="330"/>
    </row>
    <row r="24337" spans="1:1">
      <c r="A24337" s="330"/>
    </row>
    <row r="24338" spans="1:1">
      <c r="A24338" s="330"/>
    </row>
    <row r="24339" spans="1:1">
      <c r="A24339" s="330"/>
    </row>
    <row r="24340" spans="1:1">
      <c r="A24340" s="330"/>
    </row>
    <row r="24341" spans="1:1">
      <c r="A24341" s="330"/>
    </row>
    <row r="24342" spans="1:1">
      <c r="A24342" s="330"/>
    </row>
    <row r="24343" spans="1:1">
      <c r="A24343" s="330"/>
    </row>
    <row r="24344" spans="1:1">
      <c r="A24344" s="330"/>
    </row>
    <row r="24345" spans="1:1">
      <c r="A24345" s="330"/>
    </row>
    <row r="24346" spans="1:1">
      <c r="A24346" s="330"/>
    </row>
    <row r="24347" spans="1:1">
      <c r="A24347" s="330"/>
    </row>
    <row r="24348" spans="1:1">
      <c r="A24348" s="330"/>
    </row>
    <row r="24349" spans="1:1">
      <c r="A24349" s="330"/>
    </row>
    <row r="24350" spans="1:1">
      <c r="A24350" s="330"/>
    </row>
    <row r="24351" spans="1:1">
      <c r="A24351" s="330"/>
    </row>
    <row r="24352" spans="1:1">
      <c r="A24352" s="330"/>
    </row>
    <row r="24353" spans="1:1">
      <c r="A24353" s="330"/>
    </row>
    <row r="24354" spans="1:1">
      <c r="A24354" s="330"/>
    </row>
    <row r="24355" spans="1:1">
      <c r="A24355" s="330"/>
    </row>
    <row r="24356" spans="1:1">
      <c r="A24356" s="330"/>
    </row>
    <row r="24357" spans="1:1">
      <c r="A24357" s="330"/>
    </row>
    <row r="24358" spans="1:1">
      <c r="A24358" s="330"/>
    </row>
    <row r="24359" spans="1:1">
      <c r="A24359" s="330"/>
    </row>
    <row r="24360" spans="1:1">
      <c r="A24360" s="330"/>
    </row>
    <row r="24361" spans="1:1">
      <c r="A24361" s="330"/>
    </row>
    <row r="24362" spans="1:1">
      <c r="A24362" s="330"/>
    </row>
    <row r="24363" spans="1:1">
      <c r="A24363" s="330"/>
    </row>
    <row r="24364" spans="1:1">
      <c r="A24364" s="330"/>
    </row>
    <row r="24365" spans="1:1">
      <c r="A24365" s="330"/>
    </row>
    <row r="24366" spans="1:1">
      <c r="A24366" s="330"/>
    </row>
    <row r="24367" spans="1:1">
      <c r="A24367" s="330"/>
    </row>
    <row r="24368" spans="1:1">
      <c r="A24368" s="330"/>
    </row>
    <row r="24369" spans="1:1">
      <c r="A24369" s="330"/>
    </row>
    <row r="24370" spans="1:1">
      <c r="A24370" s="330"/>
    </row>
    <row r="24371" spans="1:1">
      <c r="A24371" s="330"/>
    </row>
    <row r="24372" spans="1:1">
      <c r="A24372" s="330"/>
    </row>
    <row r="24373" spans="1:1">
      <c r="A24373" s="330"/>
    </row>
    <row r="24374" spans="1:1">
      <c r="A24374" s="330"/>
    </row>
    <row r="24375" spans="1:1">
      <c r="A24375" s="330"/>
    </row>
    <row r="24376" spans="1:1">
      <c r="A24376" s="330"/>
    </row>
    <row r="24377" spans="1:1">
      <c r="A24377" s="330"/>
    </row>
    <row r="24378" spans="1:1">
      <c r="A24378" s="330"/>
    </row>
    <row r="24379" spans="1:1">
      <c r="A24379" s="330"/>
    </row>
    <row r="24380" spans="1:1">
      <c r="A24380" s="330"/>
    </row>
    <row r="24381" spans="1:1">
      <c r="A24381" s="330"/>
    </row>
    <row r="24382" spans="1:1">
      <c r="A24382" s="330"/>
    </row>
    <row r="24383" spans="1:1">
      <c r="A24383" s="330"/>
    </row>
    <row r="24384" spans="1:1">
      <c r="A24384" s="330"/>
    </row>
    <row r="24385" spans="1:1">
      <c r="A24385" s="330"/>
    </row>
    <row r="24386" spans="1:1">
      <c r="A24386" s="330"/>
    </row>
    <row r="24387" spans="1:1">
      <c r="A24387" s="330"/>
    </row>
    <row r="24388" spans="1:1">
      <c r="A24388" s="330"/>
    </row>
    <row r="24389" spans="1:1">
      <c r="A24389" s="330"/>
    </row>
    <row r="24390" spans="1:1">
      <c r="A24390" s="330"/>
    </row>
    <row r="24391" spans="1:1">
      <c r="A24391" s="330"/>
    </row>
    <row r="24392" spans="1:1">
      <c r="A24392" s="330"/>
    </row>
    <row r="24393" spans="1:1">
      <c r="A24393" s="330"/>
    </row>
    <row r="24394" spans="1:1">
      <c r="A24394" s="330"/>
    </row>
    <row r="24395" spans="1:1">
      <c r="A24395" s="330"/>
    </row>
    <row r="24396" spans="1:1">
      <c r="A24396" s="330"/>
    </row>
    <row r="24397" spans="1:1">
      <c r="A24397" s="330"/>
    </row>
    <row r="24398" spans="1:1">
      <c r="A24398" s="330"/>
    </row>
    <row r="24399" spans="1:1">
      <c r="A24399" s="330"/>
    </row>
    <row r="24400" spans="1:1">
      <c r="A24400" s="330"/>
    </row>
    <row r="24401" spans="1:1">
      <c r="A24401" s="330"/>
    </row>
    <row r="24402" spans="1:1">
      <c r="A24402" s="330"/>
    </row>
    <row r="24403" spans="1:1">
      <c r="A24403" s="330"/>
    </row>
    <row r="24404" spans="1:1">
      <c r="A24404" s="330"/>
    </row>
    <row r="24405" spans="1:1">
      <c r="A24405" s="330"/>
    </row>
    <row r="24406" spans="1:1">
      <c r="A24406" s="330"/>
    </row>
    <row r="24407" spans="1:1">
      <c r="A24407" s="330"/>
    </row>
    <row r="24408" spans="1:1">
      <c r="A24408" s="330"/>
    </row>
    <row r="24409" spans="1:1">
      <c r="A24409" s="330"/>
    </row>
    <row r="24410" spans="1:1">
      <c r="A24410" s="330"/>
    </row>
    <row r="24411" spans="1:1">
      <c r="A24411" s="330"/>
    </row>
    <row r="24412" spans="1:1">
      <c r="A24412" s="330"/>
    </row>
    <row r="24413" spans="1:1">
      <c r="A24413" s="330"/>
    </row>
    <row r="24414" spans="1:1">
      <c r="A24414" s="330"/>
    </row>
    <row r="24415" spans="1:1">
      <c r="A24415" s="330"/>
    </row>
    <row r="24416" spans="1:1">
      <c r="A24416" s="330"/>
    </row>
    <row r="24417" spans="1:1">
      <c r="A24417" s="330"/>
    </row>
    <row r="24418" spans="1:1">
      <c r="A24418" s="330"/>
    </row>
    <row r="24419" spans="1:1">
      <c r="A24419" s="330"/>
    </row>
    <row r="24420" spans="1:1">
      <c r="A24420" s="330"/>
    </row>
    <row r="24421" spans="1:1">
      <c r="A24421" s="330"/>
    </row>
    <row r="24422" spans="1:1">
      <c r="A24422" s="330"/>
    </row>
    <row r="24423" spans="1:1">
      <c r="A24423" s="330"/>
    </row>
    <row r="24424" spans="1:1">
      <c r="A24424" s="330"/>
    </row>
    <row r="24425" spans="1:1">
      <c r="A24425" s="330"/>
    </row>
    <row r="24426" spans="1:1">
      <c r="A24426" s="330"/>
    </row>
    <row r="24427" spans="1:1">
      <c r="A24427" s="330"/>
    </row>
    <row r="24428" spans="1:1">
      <c r="A24428" s="330"/>
    </row>
    <row r="24429" spans="1:1">
      <c r="A24429" s="330"/>
    </row>
    <row r="24430" spans="1:1">
      <c r="A24430" s="330"/>
    </row>
    <row r="24431" spans="1:1">
      <c r="A24431" s="330"/>
    </row>
    <row r="24432" spans="1:1">
      <c r="A24432" s="330"/>
    </row>
    <row r="24433" spans="1:1">
      <c r="A24433" s="330"/>
    </row>
    <row r="24434" spans="1:1">
      <c r="A24434" s="330"/>
    </row>
    <row r="24435" spans="1:1">
      <c r="A24435" s="330"/>
    </row>
    <row r="24436" spans="1:1">
      <c r="A24436" s="330"/>
    </row>
    <row r="24437" spans="1:1">
      <c r="A24437" s="330"/>
    </row>
    <row r="24438" spans="1:1">
      <c r="A24438" s="330"/>
    </row>
    <row r="24439" spans="1:1">
      <c r="A24439" s="330"/>
    </row>
    <row r="24440" spans="1:1">
      <c r="A24440" s="330"/>
    </row>
    <row r="24441" spans="1:1">
      <c r="A24441" s="330"/>
    </row>
    <row r="24442" spans="1:1">
      <c r="A24442" s="330"/>
    </row>
    <row r="24443" spans="1:1">
      <c r="A24443" s="330"/>
    </row>
    <row r="24444" spans="1:1">
      <c r="A24444" s="330"/>
    </row>
    <row r="24445" spans="1:1">
      <c r="A24445" s="330"/>
    </row>
    <row r="24446" spans="1:1">
      <c r="A24446" s="330"/>
    </row>
    <row r="24447" spans="1:1">
      <c r="A24447" s="330"/>
    </row>
    <row r="24448" spans="1:1">
      <c r="A24448" s="330"/>
    </row>
    <row r="24449" spans="1:1">
      <c r="A24449" s="330"/>
    </row>
    <row r="24450" spans="1:1">
      <c r="A24450" s="330"/>
    </row>
    <row r="24451" spans="1:1">
      <c r="A24451" s="330"/>
    </row>
    <row r="24452" spans="1:1">
      <c r="A24452" s="330"/>
    </row>
    <row r="24453" spans="1:1">
      <c r="A24453" s="330"/>
    </row>
    <row r="24454" spans="1:1">
      <c r="A24454" s="330"/>
    </row>
    <row r="24455" spans="1:1">
      <c r="A24455" s="330"/>
    </row>
    <row r="24456" spans="1:1">
      <c r="A24456" s="330"/>
    </row>
    <row r="24457" spans="1:1">
      <c r="A24457" s="330"/>
    </row>
    <row r="24458" spans="1:1">
      <c r="A24458" s="330"/>
    </row>
    <row r="24459" spans="1:1">
      <c r="A24459" s="330"/>
    </row>
    <row r="24460" spans="1:1">
      <c r="A24460" s="330"/>
    </row>
    <row r="24461" spans="1:1">
      <c r="A24461" s="330"/>
    </row>
    <row r="24462" spans="1:1">
      <c r="A24462" s="330"/>
    </row>
    <row r="24463" spans="1:1">
      <c r="A24463" s="330"/>
    </row>
    <row r="24464" spans="1:1">
      <c r="A24464" s="330"/>
    </row>
    <row r="24465" spans="1:1">
      <c r="A24465" s="330"/>
    </row>
    <row r="24466" spans="1:1">
      <c r="A24466" s="330"/>
    </row>
    <row r="24467" spans="1:1">
      <c r="A24467" s="330"/>
    </row>
    <row r="24468" spans="1:1">
      <c r="A24468" s="330"/>
    </row>
    <row r="24469" spans="1:1">
      <c r="A24469" s="330"/>
    </row>
    <row r="24470" spans="1:1">
      <c r="A24470" s="330"/>
    </row>
    <row r="24471" spans="1:1">
      <c r="A24471" s="330"/>
    </row>
    <row r="24472" spans="1:1">
      <c r="A24472" s="330"/>
    </row>
    <row r="24473" spans="1:1">
      <c r="A24473" s="330"/>
    </row>
    <row r="24474" spans="1:1">
      <c r="A24474" s="330"/>
    </row>
    <row r="24475" spans="1:1">
      <c r="A24475" s="330"/>
    </row>
    <row r="24476" spans="1:1">
      <c r="A24476" s="330"/>
    </row>
    <row r="24477" spans="1:1">
      <c r="A24477" s="330"/>
    </row>
    <row r="24478" spans="1:1">
      <c r="A24478" s="330"/>
    </row>
    <row r="24479" spans="1:1">
      <c r="A24479" s="330"/>
    </row>
    <row r="24480" spans="1:1">
      <c r="A24480" s="330"/>
    </row>
    <row r="24481" spans="1:1">
      <c r="A24481" s="330"/>
    </row>
    <row r="24482" spans="1:1">
      <c r="A24482" s="330"/>
    </row>
    <row r="24483" spans="1:1">
      <c r="A24483" s="330"/>
    </row>
    <row r="24484" spans="1:1">
      <c r="A24484" s="330"/>
    </row>
    <row r="24485" spans="1:1">
      <c r="A24485" s="330"/>
    </row>
    <row r="24486" spans="1:1">
      <c r="A24486" s="330"/>
    </row>
    <row r="24487" spans="1:1">
      <c r="A24487" s="330"/>
    </row>
    <row r="24488" spans="1:1">
      <c r="A24488" s="330"/>
    </row>
    <row r="24489" spans="1:1">
      <c r="A24489" s="330"/>
    </row>
    <row r="24490" spans="1:1">
      <c r="A24490" s="330"/>
    </row>
    <row r="24491" spans="1:1">
      <c r="A24491" s="330"/>
    </row>
    <row r="24492" spans="1:1">
      <c r="A24492" s="330"/>
    </row>
    <row r="24493" spans="1:1">
      <c r="A24493" s="330"/>
    </row>
    <row r="24494" spans="1:1">
      <c r="A24494" s="330"/>
    </row>
    <row r="24495" spans="1:1">
      <c r="A24495" s="330"/>
    </row>
    <row r="24496" spans="1:1">
      <c r="A24496" s="330"/>
    </row>
    <row r="24497" spans="1:1">
      <c r="A24497" s="330"/>
    </row>
    <row r="24498" spans="1:1">
      <c r="A24498" s="330"/>
    </row>
    <row r="24499" spans="1:1">
      <c r="A24499" s="330"/>
    </row>
    <row r="24500" spans="1:1">
      <c r="A24500" s="330"/>
    </row>
    <row r="24501" spans="1:1">
      <c r="A24501" s="330"/>
    </row>
    <row r="24502" spans="1:1">
      <c r="A24502" s="330"/>
    </row>
    <row r="24503" spans="1:1">
      <c r="A24503" s="330"/>
    </row>
    <row r="24504" spans="1:1">
      <c r="A24504" s="330"/>
    </row>
    <row r="24505" spans="1:1">
      <c r="A24505" s="330"/>
    </row>
    <row r="24506" spans="1:1">
      <c r="A24506" s="330"/>
    </row>
    <row r="24507" spans="1:1">
      <c r="A24507" s="330"/>
    </row>
    <row r="24508" spans="1:1">
      <c r="A24508" s="330"/>
    </row>
    <row r="24509" spans="1:1">
      <c r="A24509" s="330"/>
    </row>
    <row r="24510" spans="1:1">
      <c r="A24510" s="330"/>
    </row>
    <row r="24511" spans="1:1">
      <c r="A24511" s="330"/>
    </row>
    <row r="24512" spans="1:1">
      <c r="A24512" s="330"/>
    </row>
    <row r="24513" spans="1:1">
      <c r="A24513" s="330"/>
    </row>
    <row r="24514" spans="1:1">
      <c r="A24514" s="330"/>
    </row>
    <row r="24515" spans="1:1">
      <c r="A24515" s="330"/>
    </row>
    <row r="24516" spans="1:1">
      <c r="A24516" s="330"/>
    </row>
    <row r="24517" spans="1:1">
      <c r="A24517" s="330"/>
    </row>
    <row r="24518" spans="1:1">
      <c r="A24518" s="330"/>
    </row>
    <row r="24519" spans="1:1">
      <c r="A24519" s="330"/>
    </row>
    <row r="24520" spans="1:1">
      <c r="A24520" s="330"/>
    </row>
    <row r="24521" spans="1:1">
      <c r="A24521" s="330"/>
    </row>
    <row r="24522" spans="1:1">
      <c r="A24522" s="330"/>
    </row>
    <row r="24523" spans="1:1">
      <c r="A24523" s="330"/>
    </row>
    <row r="24524" spans="1:1">
      <c r="A24524" s="330"/>
    </row>
    <row r="24525" spans="1:1">
      <c r="A24525" s="330"/>
    </row>
    <row r="24526" spans="1:1">
      <c r="A24526" s="330"/>
    </row>
    <row r="24527" spans="1:1">
      <c r="A24527" s="330"/>
    </row>
    <row r="24528" spans="1:1">
      <c r="A24528" s="330"/>
    </row>
    <row r="24529" spans="1:1">
      <c r="A24529" s="330"/>
    </row>
    <row r="24530" spans="1:1">
      <c r="A24530" s="330"/>
    </row>
    <row r="24531" spans="1:1">
      <c r="A24531" s="330"/>
    </row>
    <row r="24532" spans="1:1">
      <c r="A24532" s="330"/>
    </row>
    <row r="24533" spans="1:1">
      <c r="A24533" s="330"/>
    </row>
    <row r="24534" spans="1:1">
      <c r="A24534" s="330"/>
    </row>
    <row r="24535" spans="1:1">
      <c r="A24535" s="330"/>
    </row>
    <row r="24536" spans="1:1">
      <c r="A24536" s="330"/>
    </row>
    <row r="24537" spans="1:1">
      <c r="A24537" s="330"/>
    </row>
    <row r="24538" spans="1:1">
      <c r="A24538" s="330"/>
    </row>
    <row r="24539" spans="1:1">
      <c r="A24539" s="330"/>
    </row>
    <row r="24540" spans="1:1">
      <c r="A24540" s="330"/>
    </row>
    <row r="24541" spans="1:1">
      <c r="A24541" s="330"/>
    </row>
    <row r="24542" spans="1:1">
      <c r="A24542" s="330"/>
    </row>
    <row r="24543" spans="1:1">
      <c r="A24543" s="330"/>
    </row>
    <row r="24544" spans="1:1">
      <c r="A24544" s="330"/>
    </row>
    <row r="24545" spans="1:1">
      <c r="A24545" s="330"/>
    </row>
    <row r="24546" spans="1:1">
      <c r="A24546" s="330"/>
    </row>
    <row r="24547" spans="1:1">
      <c r="A24547" s="330"/>
    </row>
    <row r="24548" spans="1:1">
      <c r="A24548" s="330"/>
    </row>
    <row r="24549" spans="1:1">
      <c r="A24549" s="330"/>
    </row>
    <row r="24550" spans="1:1">
      <c r="A24550" s="330"/>
    </row>
    <row r="24551" spans="1:1">
      <c r="A24551" s="330"/>
    </row>
    <row r="24552" spans="1:1">
      <c r="A24552" s="330"/>
    </row>
    <row r="24553" spans="1:1">
      <c r="A24553" s="330"/>
    </row>
    <row r="24554" spans="1:1">
      <c r="A24554" s="330"/>
    </row>
    <row r="24555" spans="1:1">
      <c r="A24555" s="330"/>
    </row>
    <row r="24556" spans="1:1">
      <c r="A24556" s="330"/>
    </row>
    <row r="24557" spans="1:1">
      <c r="A24557" s="330"/>
    </row>
    <row r="24558" spans="1:1">
      <c r="A24558" s="330"/>
    </row>
    <row r="24559" spans="1:1">
      <c r="A24559" s="330"/>
    </row>
    <row r="24560" spans="1:1">
      <c r="A24560" s="330"/>
    </row>
    <row r="24561" spans="1:1">
      <c r="A24561" s="330"/>
    </row>
    <row r="24562" spans="1:1">
      <c r="A24562" s="330"/>
    </row>
    <row r="24563" spans="1:1">
      <c r="A24563" s="330"/>
    </row>
    <row r="24564" spans="1:1">
      <c r="A24564" s="330"/>
    </row>
    <row r="24565" spans="1:1">
      <c r="A24565" s="330"/>
    </row>
    <row r="24566" spans="1:1">
      <c r="A24566" s="330"/>
    </row>
    <row r="24567" spans="1:1">
      <c r="A24567" s="330"/>
    </row>
    <row r="24568" spans="1:1">
      <c r="A24568" s="330"/>
    </row>
    <row r="24569" spans="1:1">
      <c r="A24569" s="330"/>
    </row>
    <row r="24570" spans="1:1">
      <c r="A24570" s="330"/>
    </row>
    <row r="24571" spans="1:1">
      <c r="A24571" s="330"/>
    </row>
    <row r="24572" spans="1:1">
      <c r="A24572" s="330"/>
    </row>
    <row r="24573" spans="1:1">
      <c r="A24573" s="330"/>
    </row>
    <row r="24574" spans="1:1">
      <c r="A24574" s="330"/>
    </row>
    <row r="24575" spans="1:1">
      <c r="A24575" s="330"/>
    </row>
    <row r="24576" spans="1:1">
      <c r="A24576" s="330"/>
    </row>
    <row r="24577" spans="1:1">
      <c r="A24577" s="330"/>
    </row>
    <row r="24578" spans="1:1">
      <c r="A24578" s="330"/>
    </row>
    <row r="24579" spans="1:1">
      <c r="A24579" s="330"/>
    </row>
    <row r="24580" spans="1:1">
      <c r="A24580" s="330"/>
    </row>
    <row r="24581" spans="1:1">
      <c r="A24581" s="330"/>
    </row>
    <row r="24582" spans="1:1">
      <c r="A24582" s="330"/>
    </row>
    <row r="24583" spans="1:1">
      <c r="A24583" s="330"/>
    </row>
    <row r="24584" spans="1:1">
      <c r="A24584" s="330"/>
    </row>
    <row r="24585" spans="1:1">
      <c r="A24585" s="330"/>
    </row>
    <row r="24586" spans="1:1">
      <c r="A24586" s="330"/>
    </row>
    <row r="24587" spans="1:1">
      <c r="A24587" s="330"/>
    </row>
    <row r="24588" spans="1:1">
      <c r="A24588" s="330"/>
    </row>
    <row r="24589" spans="1:1">
      <c r="A24589" s="330"/>
    </row>
    <row r="24590" spans="1:1">
      <c r="A24590" s="330"/>
    </row>
    <row r="24591" spans="1:1">
      <c r="A24591" s="330"/>
    </row>
    <row r="24592" spans="1:1">
      <c r="A24592" s="330"/>
    </row>
    <row r="24593" spans="1:1">
      <c r="A24593" s="330"/>
    </row>
    <row r="24594" spans="1:1">
      <c r="A24594" s="330"/>
    </row>
    <row r="24595" spans="1:1">
      <c r="A24595" s="330"/>
    </row>
    <row r="24596" spans="1:1">
      <c r="A24596" s="330"/>
    </row>
    <row r="24597" spans="1:1">
      <c r="A24597" s="330"/>
    </row>
    <row r="24598" spans="1:1">
      <c r="A24598" s="330"/>
    </row>
    <row r="24599" spans="1:1">
      <c r="A24599" s="330"/>
    </row>
    <row r="24600" spans="1:1">
      <c r="A24600" s="330"/>
    </row>
    <row r="24601" spans="1:1">
      <c r="A24601" s="330"/>
    </row>
    <row r="24602" spans="1:1">
      <c r="A24602" s="330"/>
    </row>
    <row r="24603" spans="1:1">
      <c r="A24603" s="330"/>
    </row>
    <row r="24604" spans="1:1">
      <c r="A24604" s="330"/>
    </row>
    <row r="24605" spans="1:1">
      <c r="A24605" s="330"/>
    </row>
    <row r="24606" spans="1:1">
      <c r="A24606" s="330"/>
    </row>
    <row r="24607" spans="1:1">
      <c r="A24607" s="330"/>
    </row>
    <row r="24608" spans="1:1">
      <c r="A24608" s="330"/>
    </row>
    <row r="24609" spans="1:1">
      <c r="A24609" s="330"/>
    </row>
    <row r="24610" spans="1:1">
      <c r="A24610" s="330"/>
    </row>
    <row r="24611" spans="1:1">
      <c r="A24611" s="330"/>
    </row>
    <row r="24612" spans="1:1">
      <c r="A24612" s="330"/>
    </row>
    <row r="24613" spans="1:1">
      <c r="A24613" s="330"/>
    </row>
    <row r="24614" spans="1:1">
      <c r="A24614" s="330"/>
    </row>
    <row r="24615" spans="1:1">
      <c r="A24615" s="330"/>
    </row>
    <row r="24616" spans="1:1">
      <c r="A24616" s="330"/>
    </row>
    <row r="24617" spans="1:1">
      <c r="A24617" s="330"/>
    </row>
    <row r="24618" spans="1:1">
      <c r="A24618" s="330"/>
    </row>
    <row r="24619" spans="1:1">
      <c r="A24619" s="330"/>
    </row>
    <row r="24620" spans="1:1">
      <c r="A24620" s="330"/>
    </row>
    <row r="24621" spans="1:1">
      <c r="A24621" s="330"/>
    </row>
    <row r="24622" spans="1:1">
      <c r="A24622" s="330"/>
    </row>
    <row r="24623" spans="1:1">
      <c r="A24623" s="330"/>
    </row>
    <row r="24624" spans="1:1">
      <c r="A24624" s="330"/>
    </row>
    <row r="24625" spans="1:1">
      <c r="A24625" s="330"/>
    </row>
    <row r="24626" spans="1:1">
      <c r="A24626" s="330"/>
    </row>
    <row r="24627" spans="1:1">
      <c r="A24627" s="330"/>
    </row>
    <row r="24628" spans="1:1">
      <c r="A24628" s="330"/>
    </row>
    <row r="24629" spans="1:1">
      <c r="A24629" s="330"/>
    </row>
    <row r="24630" spans="1:1">
      <c r="A24630" s="330"/>
    </row>
    <row r="24631" spans="1:1">
      <c r="A24631" s="330"/>
    </row>
    <row r="24632" spans="1:1">
      <c r="A24632" s="330"/>
    </row>
    <row r="24633" spans="1:1">
      <c r="A24633" s="330"/>
    </row>
    <row r="24634" spans="1:1">
      <c r="A24634" s="330"/>
    </row>
    <row r="24635" spans="1:1">
      <c r="A24635" s="330"/>
    </row>
    <row r="24636" spans="1:1">
      <c r="A24636" s="330"/>
    </row>
    <row r="24637" spans="1:1">
      <c r="A24637" s="330"/>
    </row>
    <row r="24638" spans="1:1">
      <c r="A24638" s="330"/>
    </row>
    <row r="24639" spans="1:1">
      <c r="A24639" s="330"/>
    </row>
    <row r="24640" spans="1:1">
      <c r="A24640" s="330"/>
    </row>
    <row r="24641" spans="1:1">
      <c r="A24641" s="330"/>
    </row>
    <row r="24642" spans="1:1">
      <c r="A24642" s="330"/>
    </row>
    <row r="24643" spans="1:1">
      <c r="A24643" s="330"/>
    </row>
    <row r="24644" spans="1:1">
      <c r="A24644" s="330"/>
    </row>
    <row r="24645" spans="1:1">
      <c r="A24645" s="330"/>
    </row>
    <row r="24646" spans="1:1">
      <c r="A24646" s="330"/>
    </row>
    <row r="24647" spans="1:1">
      <c r="A24647" s="330"/>
    </row>
    <row r="24648" spans="1:1">
      <c r="A24648" s="330"/>
    </row>
    <row r="24649" spans="1:1">
      <c r="A24649" s="330"/>
    </row>
    <row r="24650" spans="1:1">
      <c r="A24650" s="330"/>
    </row>
    <row r="24651" spans="1:1">
      <c r="A24651" s="330"/>
    </row>
    <row r="24652" spans="1:1">
      <c r="A24652" s="330"/>
    </row>
    <row r="24653" spans="1:1">
      <c r="A24653" s="330"/>
    </row>
    <row r="24654" spans="1:1">
      <c r="A24654" s="330"/>
    </row>
    <row r="24655" spans="1:1">
      <c r="A24655" s="330"/>
    </row>
    <row r="24656" spans="1:1">
      <c r="A24656" s="330"/>
    </row>
    <row r="24657" spans="1:1">
      <c r="A24657" s="330"/>
    </row>
    <row r="24658" spans="1:1">
      <c r="A24658" s="330"/>
    </row>
    <row r="24659" spans="1:1">
      <c r="A24659" s="330"/>
    </row>
    <row r="24660" spans="1:1">
      <c r="A24660" s="330"/>
    </row>
    <row r="24661" spans="1:1">
      <c r="A24661" s="330"/>
    </row>
    <row r="24662" spans="1:1">
      <c r="A24662" s="330"/>
    </row>
    <row r="24663" spans="1:1">
      <c r="A24663" s="330"/>
    </row>
    <row r="24664" spans="1:1">
      <c r="A24664" s="330"/>
    </row>
    <row r="24665" spans="1:1">
      <c r="A24665" s="330"/>
    </row>
    <row r="24666" spans="1:1">
      <c r="A24666" s="330"/>
    </row>
    <row r="24667" spans="1:1">
      <c r="A24667" s="330"/>
    </row>
    <row r="24668" spans="1:1">
      <c r="A24668" s="330"/>
    </row>
    <row r="24669" spans="1:1">
      <c r="A24669" s="330"/>
    </row>
    <row r="24670" spans="1:1">
      <c r="A24670" s="330"/>
    </row>
    <row r="24671" spans="1:1">
      <c r="A24671" s="330"/>
    </row>
    <row r="24672" spans="1:1">
      <c r="A24672" s="330"/>
    </row>
    <row r="24673" spans="1:1">
      <c r="A24673" s="330"/>
    </row>
    <row r="24674" spans="1:1">
      <c r="A24674" s="330"/>
    </row>
    <row r="24675" spans="1:1">
      <c r="A24675" s="330"/>
    </row>
    <row r="24676" spans="1:1">
      <c r="A24676" s="330"/>
    </row>
    <row r="24677" spans="1:1">
      <c r="A24677" s="330"/>
    </row>
    <row r="24678" spans="1:1">
      <c r="A24678" s="330"/>
    </row>
    <row r="24679" spans="1:1">
      <c r="A24679" s="330"/>
    </row>
    <row r="24680" spans="1:1">
      <c r="A24680" s="330"/>
    </row>
    <row r="24681" spans="1:1">
      <c r="A24681" s="330"/>
    </row>
    <row r="24682" spans="1:1">
      <c r="A24682" s="330"/>
    </row>
    <row r="24683" spans="1:1">
      <c r="A24683" s="330"/>
    </row>
    <row r="24684" spans="1:1">
      <c r="A24684" s="330"/>
    </row>
    <row r="24685" spans="1:1">
      <c r="A24685" s="330"/>
    </row>
    <row r="24686" spans="1:1">
      <c r="A24686" s="330"/>
    </row>
    <row r="24687" spans="1:1">
      <c r="A24687" s="330"/>
    </row>
    <row r="24688" spans="1:1">
      <c r="A24688" s="330"/>
    </row>
    <row r="24689" spans="1:1">
      <c r="A24689" s="330"/>
    </row>
    <row r="24690" spans="1:1">
      <c r="A24690" s="330"/>
    </row>
    <row r="24691" spans="1:1">
      <c r="A24691" s="330"/>
    </row>
    <row r="24692" spans="1:1">
      <c r="A24692" s="330"/>
    </row>
    <row r="24693" spans="1:1">
      <c r="A24693" s="330"/>
    </row>
    <row r="24694" spans="1:1">
      <c r="A24694" s="330"/>
    </row>
    <row r="24695" spans="1:1">
      <c r="A24695" s="330"/>
    </row>
    <row r="24696" spans="1:1">
      <c r="A24696" s="330"/>
    </row>
    <row r="24697" spans="1:1">
      <c r="A24697" s="330"/>
    </row>
    <row r="24698" spans="1:1">
      <c r="A24698" s="330"/>
    </row>
    <row r="24699" spans="1:1">
      <c r="A24699" s="330"/>
    </row>
    <row r="24700" spans="1:1">
      <c r="A24700" s="330"/>
    </row>
    <row r="24701" spans="1:1">
      <c r="A24701" s="330"/>
    </row>
    <row r="24702" spans="1:1">
      <c r="A24702" s="330"/>
    </row>
    <row r="24703" spans="1:1">
      <c r="A24703" s="330"/>
    </row>
    <row r="24704" spans="1:1">
      <c r="A24704" s="330"/>
    </row>
    <row r="24705" spans="1:1">
      <c r="A24705" s="330"/>
    </row>
    <row r="24706" spans="1:1">
      <c r="A24706" s="330"/>
    </row>
    <row r="24707" spans="1:1">
      <c r="A24707" s="330"/>
    </row>
    <row r="24708" spans="1:1">
      <c r="A24708" s="330"/>
    </row>
    <row r="24709" spans="1:1">
      <c r="A24709" s="330"/>
    </row>
    <row r="24710" spans="1:1">
      <c r="A24710" s="330"/>
    </row>
    <row r="24711" spans="1:1">
      <c r="A24711" s="330"/>
    </row>
    <row r="24712" spans="1:1">
      <c r="A24712" s="330"/>
    </row>
    <row r="24713" spans="1:1">
      <c r="A24713" s="330"/>
    </row>
    <row r="24714" spans="1:1">
      <c r="A24714" s="330"/>
    </row>
    <row r="24715" spans="1:1">
      <c r="A24715" s="330"/>
    </row>
    <row r="24716" spans="1:1">
      <c r="A24716" s="330"/>
    </row>
    <row r="24717" spans="1:1">
      <c r="A24717" s="330"/>
    </row>
    <row r="24718" spans="1:1">
      <c r="A24718" s="330"/>
    </row>
    <row r="24719" spans="1:1">
      <c r="A24719" s="330"/>
    </row>
    <row r="24720" spans="1:1">
      <c r="A24720" s="330"/>
    </row>
    <row r="24721" spans="1:1">
      <c r="A24721" s="330"/>
    </row>
    <row r="24722" spans="1:1">
      <c r="A24722" s="330"/>
    </row>
    <row r="24723" spans="1:1">
      <c r="A24723" s="330"/>
    </row>
    <row r="24724" spans="1:1">
      <c r="A24724" s="330"/>
    </row>
    <row r="24725" spans="1:1">
      <c r="A24725" s="330"/>
    </row>
    <row r="24726" spans="1:1">
      <c r="A24726" s="330"/>
    </row>
    <row r="24727" spans="1:1">
      <c r="A24727" s="330"/>
    </row>
    <row r="24728" spans="1:1">
      <c r="A24728" s="330"/>
    </row>
    <row r="24729" spans="1:1">
      <c r="A24729" s="330"/>
    </row>
    <row r="24730" spans="1:1">
      <c r="A24730" s="330"/>
    </row>
    <row r="24731" spans="1:1">
      <c r="A24731" s="330"/>
    </row>
    <row r="24732" spans="1:1">
      <c r="A24732" s="330"/>
    </row>
    <row r="24733" spans="1:1">
      <c r="A24733" s="330"/>
    </row>
    <row r="24734" spans="1:1">
      <c r="A24734" s="330"/>
    </row>
    <row r="24735" spans="1:1">
      <c r="A24735" s="330"/>
    </row>
    <row r="24736" spans="1:1">
      <c r="A24736" s="330"/>
    </row>
    <row r="24737" spans="1:1">
      <c r="A24737" s="330"/>
    </row>
    <row r="24738" spans="1:1">
      <c r="A24738" s="330"/>
    </row>
    <row r="24739" spans="1:1">
      <c r="A24739" s="330"/>
    </row>
    <row r="24740" spans="1:1">
      <c r="A24740" s="330"/>
    </row>
    <row r="24741" spans="1:1">
      <c r="A24741" s="330"/>
    </row>
    <row r="24742" spans="1:1">
      <c r="A24742" s="330"/>
    </row>
    <row r="24743" spans="1:1">
      <c r="A24743" s="330"/>
    </row>
    <row r="24744" spans="1:1">
      <c r="A24744" s="330"/>
    </row>
    <row r="24745" spans="1:1">
      <c r="A24745" s="330"/>
    </row>
    <row r="24746" spans="1:1">
      <c r="A24746" s="330"/>
    </row>
    <row r="24747" spans="1:1">
      <c r="A24747" s="330"/>
    </row>
    <row r="24748" spans="1:1">
      <c r="A24748" s="330"/>
    </row>
    <row r="24749" spans="1:1">
      <c r="A24749" s="330"/>
    </row>
    <row r="24750" spans="1:1">
      <c r="A24750" s="330"/>
    </row>
    <row r="24751" spans="1:1">
      <c r="A24751" s="330"/>
    </row>
    <row r="24752" spans="1:1">
      <c r="A24752" s="330"/>
    </row>
    <row r="24753" spans="1:1">
      <c r="A24753" s="330"/>
    </row>
    <row r="24754" spans="1:1">
      <c r="A24754" s="330"/>
    </row>
    <row r="24755" spans="1:1">
      <c r="A24755" s="330"/>
    </row>
    <row r="24756" spans="1:1">
      <c r="A24756" s="330"/>
    </row>
    <row r="24757" spans="1:1">
      <c r="A24757" s="330"/>
    </row>
    <row r="24758" spans="1:1">
      <c r="A24758" s="330"/>
    </row>
    <row r="24759" spans="1:1">
      <c r="A24759" s="330"/>
    </row>
    <row r="24760" spans="1:1">
      <c r="A24760" s="330"/>
    </row>
    <row r="24761" spans="1:1">
      <c r="A24761" s="330"/>
    </row>
    <row r="24762" spans="1:1">
      <c r="A24762" s="330"/>
    </row>
    <row r="24763" spans="1:1">
      <c r="A24763" s="330"/>
    </row>
    <row r="24764" spans="1:1">
      <c r="A24764" s="330"/>
    </row>
    <row r="24765" spans="1:1">
      <c r="A24765" s="330"/>
    </row>
    <row r="24766" spans="1:1">
      <c r="A24766" s="330"/>
    </row>
    <row r="24767" spans="1:1">
      <c r="A24767" s="330"/>
    </row>
    <row r="24768" spans="1:1">
      <c r="A24768" s="330"/>
    </row>
    <row r="24769" spans="1:1">
      <c r="A24769" s="330"/>
    </row>
    <row r="24770" spans="1:1">
      <c r="A24770" s="330"/>
    </row>
    <row r="24771" spans="1:1">
      <c r="A24771" s="330"/>
    </row>
    <row r="24772" spans="1:1">
      <c r="A24772" s="330"/>
    </row>
    <row r="24773" spans="1:1">
      <c r="A24773" s="330"/>
    </row>
    <row r="24774" spans="1:1">
      <c r="A24774" s="330"/>
    </row>
    <row r="24775" spans="1:1">
      <c r="A24775" s="330"/>
    </row>
    <row r="24776" spans="1:1">
      <c r="A24776" s="330"/>
    </row>
    <row r="24777" spans="1:1">
      <c r="A24777" s="330"/>
    </row>
    <row r="24778" spans="1:1">
      <c r="A24778" s="330"/>
    </row>
    <row r="24779" spans="1:1">
      <c r="A24779" s="330"/>
    </row>
    <row r="24780" spans="1:1">
      <c r="A24780" s="330"/>
    </row>
    <row r="24781" spans="1:1">
      <c r="A24781" s="330"/>
    </row>
    <row r="24782" spans="1:1">
      <c r="A24782" s="330"/>
    </row>
    <row r="24783" spans="1:1">
      <c r="A24783" s="330"/>
    </row>
    <row r="24784" spans="1:1">
      <c r="A24784" s="330"/>
    </row>
    <row r="24785" spans="1:1">
      <c r="A24785" s="330"/>
    </row>
    <row r="24786" spans="1:1">
      <c r="A24786" s="330"/>
    </row>
    <row r="24787" spans="1:1">
      <c r="A24787" s="330"/>
    </row>
    <row r="24788" spans="1:1">
      <c r="A24788" s="330"/>
    </row>
    <row r="24789" spans="1:1">
      <c r="A24789" s="330"/>
    </row>
    <row r="24790" spans="1:1">
      <c r="A24790" s="330"/>
    </row>
    <row r="24791" spans="1:1">
      <c r="A24791" s="330"/>
    </row>
    <row r="24792" spans="1:1">
      <c r="A24792" s="330"/>
    </row>
    <row r="24793" spans="1:1">
      <c r="A24793" s="330"/>
    </row>
    <row r="24794" spans="1:1">
      <c r="A24794" s="330"/>
    </row>
    <row r="24795" spans="1:1">
      <c r="A24795" s="330"/>
    </row>
    <row r="24796" spans="1:1">
      <c r="A24796" s="330"/>
    </row>
    <row r="24797" spans="1:1">
      <c r="A24797" s="330"/>
    </row>
    <row r="24798" spans="1:1">
      <c r="A24798" s="330"/>
    </row>
    <row r="24799" spans="1:1">
      <c r="A24799" s="330"/>
    </row>
    <row r="24800" spans="1:1">
      <c r="A24800" s="330"/>
    </row>
    <row r="24801" spans="1:1">
      <c r="A24801" s="330"/>
    </row>
    <row r="24802" spans="1:1">
      <c r="A24802" s="330"/>
    </row>
    <row r="24803" spans="1:1">
      <c r="A24803" s="330"/>
    </row>
    <row r="24804" spans="1:1">
      <c r="A24804" s="330"/>
    </row>
    <row r="24805" spans="1:1">
      <c r="A24805" s="330"/>
    </row>
    <row r="24806" spans="1:1">
      <c r="A24806" s="330"/>
    </row>
    <row r="24807" spans="1:1">
      <c r="A24807" s="330"/>
    </row>
    <row r="24808" spans="1:1">
      <c r="A24808" s="330"/>
    </row>
    <row r="24809" spans="1:1">
      <c r="A24809" s="330"/>
    </row>
    <row r="24810" spans="1:1">
      <c r="A24810" s="330"/>
    </row>
    <row r="24811" spans="1:1">
      <c r="A24811" s="330"/>
    </row>
    <row r="24812" spans="1:1">
      <c r="A24812" s="330"/>
    </row>
    <row r="24813" spans="1:1">
      <c r="A24813" s="330"/>
    </row>
    <row r="24814" spans="1:1">
      <c r="A24814" s="330"/>
    </row>
    <row r="24815" spans="1:1">
      <c r="A24815" s="330"/>
    </row>
    <row r="24816" spans="1:1">
      <c r="A24816" s="330"/>
    </row>
    <row r="24817" spans="1:1">
      <c r="A24817" s="330"/>
    </row>
    <row r="24818" spans="1:1">
      <c r="A24818" s="330"/>
    </row>
    <row r="24819" spans="1:1">
      <c r="A24819" s="330"/>
    </row>
    <row r="24820" spans="1:1">
      <c r="A24820" s="330"/>
    </row>
    <row r="24821" spans="1:1">
      <c r="A24821" s="330"/>
    </row>
    <row r="24822" spans="1:1">
      <c r="A24822" s="330"/>
    </row>
    <row r="24823" spans="1:1">
      <c r="A24823" s="330"/>
    </row>
    <row r="24824" spans="1:1">
      <c r="A24824" s="330"/>
    </row>
    <row r="24825" spans="1:1">
      <c r="A24825" s="330"/>
    </row>
    <row r="24826" spans="1:1">
      <c r="A24826" s="330"/>
    </row>
    <row r="24827" spans="1:1">
      <c r="A24827" s="330"/>
    </row>
    <row r="24828" spans="1:1">
      <c r="A24828" s="330"/>
    </row>
    <row r="24829" spans="1:1">
      <c r="A24829" s="330"/>
    </row>
    <row r="24830" spans="1:1">
      <c r="A24830" s="330"/>
    </row>
    <row r="24831" spans="1:1">
      <c r="A24831" s="330"/>
    </row>
    <row r="24832" spans="1:1">
      <c r="A24832" s="330"/>
    </row>
    <row r="24833" spans="1:1">
      <c r="A24833" s="330"/>
    </row>
    <row r="24834" spans="1:1">
      <c r="A24834" s="330"/>
    </row>
    <row r="24835" spans="1:1">
      <c r="A24835" s="330"/>
    </row>
    <row r="24836" spans="1:1">
      <c r="A24836" s="330"/>
    </row>
    <row r="24837" spans="1:1">
      <c r="A24837" s="330"/>
    </row>
    <row r="24838" spans="1:1">
      <c r="A24838" s="330"/>
    </row>
    <row r="24839" spans="1:1">
      <c r="A24839" s="330"/>
    </row>
    <row r="24840" spans="1:1">
      <c r="A24840" s="330"/>
    </row>
    <row r="24841" spans="1:1">
      <c r="A24841" s="330"/>
    </row>
    <row r="24842" spans="1:1">
      <c r="A24842" s="330"/>
    </row>
    <row r="24843" spans="1:1">
      <c r="A24843" s="330"/>
    </row>
    <row r="24844" spans="1:1">
      <c r="A24844" s="330"/>
    </row>
    <row r="24845" spans="1:1">
      <c r="A24845" s="330"/>
    </row>
    <row r="24846" spans="1:1">
      <c r="A24846" s="330"/>
    </row>
    <row r="24847" spans="1:1">
      <c r="A24847" s="330"/>
    </row>
    <row r="24848" spans="1:1">
      <c r="A24848" s="330"/>
    </row>
    <row r="24849" spans="1:1">
      <c r="A24849" s="330"/>
    </row>
    <row r="24850" spans="1:1">
      <c r="A24850" s="330"/>
    </row>
    <row r="24851" spans="1:1">
      <c r="A24851" s="330"/>
    </row>
    <row r="24852" spans="1:1">
      <c r="A24852" s="330"/>
    </row>
    <row r="24853" spans="1:1">
      <c r="A24853" s="330"/>
    </row>
    <row r="24854" spans="1:1">
      <c r="A24854" s="330"/>
    </row>
    <row r="24855" spans="1:1">
      <c r="A24855" s="330"/>
    </row>
    <row r="24856" spans="1:1">
      <c r="A24856" s="330"/>
    </row>
    <row r="24857" spans="1:1">
      <c r="A24857" s="330"/>
    </row>
    <row r="24858" spans="1:1">
      <c r="A24858" s="330"/>
    </row>
    <row r="24859" spans="1:1">
      <c r="A24859" s="330"/>
    </row>
    <row r="24860" spans="1:1">
      <c r="A24860" s="330"/>
    </row>
    <row r="24861" spans="1:1">
      <c r="A24861" s="330"/>
    </row>
    <row r="24862" spans="1:1">
      <c r="A24862" s="330"/>
    </row>
    <row r="24863" spans="1:1">
      <c r="A24863" s="330"/>
    </row>
    <row r="24864" spans="1:1">
      <c r="A24864" s="330"/>
    </row>
    <row r="24865" spans="1:1">
      <c r="A24865" s="330"/>
    </row>
    <row r="24866" spans="1:1">
      <c r="A24866" s="330"/>
    </row>
    <row r="24867" spans="1:1">
      <c r="A24867" s="330"/>
    </row>
    <row r="24868" spans="1:1">
      <c r="A24868" s="330"/>
    </row>
    <row r="24869" spans="1:1">
      <c r="A24869" s="330"/>
    </row>
    <row r="24870" spans="1:1">
      <c r="A24870" s="330"/>
    </row>
    <row r="24871" spans="1:1">
      <c r="A24871" s="330"/>
    </row>
    <row r="24872" spans="1:1">
      <c r="A24872" s="330"/>
    </row>
    <row r="24873" spans="1:1">
      <c r="A24873" s="330"/>
    </row>
    <row r="24874" spans="1:1">
      <c r="A24874" s="330"/>
    </row>
    <row r="24875" spans="1:1">
      <c r="A24875" s="330"/>
    </row>
    <row r="24876" spans="1:1">
      <c r="A24876" s="330"/>
    </row>
    <row r="24877" spans="1:1">
      <c r="A24877" s="330"/>
    </row>
    <row r="24878" spans="1:1">
      <c r="A24878" s="330"/>
    </row>
    <row r="24879" spans="1:1">
      <c r="A24879" s="330"/>
    </row>
    <row r="24880" spans="1:1">
      <c r="A24880" s="330"/>
    </row>
    <row r="24881" spans="1:1">
      <c r="A24881" s="330"/>
    </row>
    <row r="24882" spans="1:1">
      <c r="A24882" s="330"/>
    </row>
    <row r="24883" spans="1:1">
      <c r="A24883" s="330"/>
    </row>
    <row r="24884" spans="1:1">
      <c r="A24884" s="330"/>
    </row>
    <row r="24885" spans="1:1">
      <c r="A24885" s="330"/>
    </row>
    <row r="24886" spans="1:1">
      <c r="A24886" s="330"/>
    </row>
    <row r="24887" spans="1:1">
      <c r="A24887" s="330"/>
    </row>
    <row r="24888" spans="1:1">
      <c r="A24888" s="330"/>
    </row>
    <row r="24889" spans="1:1">
      <c r="A24889" s="330"/>
    </row>
    <row r="24890" spans="1:1">
      <c r="A24890" s="330"/>
    </row>
    <row r="24891" spans="1:1">
      <c r="A24891" s="330"/>
    </row>
    <row r="24892" spans="1:1">
      <c r="A24892" s="330"/>
    </row>
    <row r="24893" spans="1:1">
      <c r="A24893" s="330"/>
    </row>
    <row r="24894" spans="1:1">
      <c r="A24894" s="330"/>
    </row>
    <row r="24895" spans="1:1">
      <c r="A24895" s="330"/>
    </row>
    <row r="24896" spans="1:1">
      <c r="A24896" s="330"/>
    </row>
    <row r="24897" spans="1:1">
      <c r="A24897" s="330"/>
    </row>
    <row r="24898" spans="1:1">
      <c r="A24898" s="330"/>
    </row>
    <row r="24899" spans="1:1">
      <c r="A24899" s="330"/>
    </row>
    <row r="24900" spans="1:1">
      <c r="A24900" s="330"/>
    </row>
    <row r="24901" spans="1:1">
      <c r="A24901" s="330"/>
    </row>
    <row r="24902" spans="1:1">
      <c r="A24902" s="330"/>
    </row>
    <row r="24903" spans="1:1">
      <c r="A24903" s="330"/>
    </row>
    <row r="24904" spans="1:1">
      <c r="A24904" s="330"/>
    </row>
    <row r="24905" spans="1:1">
      <c r="A24905" s="330"/>
    </row>
    <row r="24906" spans="1:1">
      <c r="A24906" s="330"/>
    </row>
    <row r="24907" spans="1:1">
      <c r="A24907" s="330"/>
    </row>
    <row r="24908" spans="1:1">
      <c r="A24908" s="330"/>
    </row>
    <row r="24909" spans="1:1">
      <c r="A24909" s="330"/>
    </row>
    <row r="24910" spans="1:1">
      <c r="A24910" s="330"/>
    </row>
    <row r="24911" spans="1:1">
      <c r="A24911" s="330"/>
    </row>
    <row r="24912" spans="1:1">
      <c r="A24912" s="330"/>
    </row>
    <row r="24913" spans="1:1">
      <c r="A24913" s="330"/>
    </row>
    <row r="24914" spans="1:1">
      <c r="A24914" s="330"/>
    </row>
    <row r="24915" spans="1:1">
      <c r="A24915" s="330"/>
    </row>
    <row r="24916" spans="1:1">
      <c r="A24916" s="330"/>
    </row>
    <row r="24917" spans="1:1">
      <c r="A24917" s="330"/>
    </row>
    <row r="24918" spans="1:1">
      <c r="A24918" s="330"/>
    </row>
    <row r="24919" spans="1:1">
      <c r="A24919" s="330"/>
    </row>
    <row r="24920" spans="1:1">
      <c r="A24920" s="330"/>
    </row>
    <row r="24921" spans="1:1">
      <c r="A24921" s="330"/>
    </row>
    <row r="24922" spans="1:1">
      <c r="A24922" s="330"/>
    </row>
    <row r="24923" spans="1:1">
      <c r="A24923" s="330"/>
    </row>
    <row r="24924" spans="1:1">
      <c r="A24924" s="330"/>
    </row>
    <row r="24925" spans="1:1">
      <c r="A24925" s="330"/>
    </row>
    <row r="24926" spans="1:1">
      <c r="A24926" s="330"/>
    </row>
    <row r="24927" spans="1:1">
      <c r="A24927" s="330"/>
    </row>
    <row r="24928" spans="1:1">
      <c r="A24928" s="330"/>
    </row>
    <row r="24929" spans="1:1">
      <c r="A24929" s="330"/>
    </row>
    <row r="24930" spans="1:1">
      <c r="A24930" s="330"/>
    </row>
    <row r="24931" spans="1:1">
      <c r="A24931" s="330"/>
    </row>
    <row r="24932" spans="1:1">
      <c r="A24932" s="330"/>
    </row>
    <row r="24933" spans="1:1">
      <c r="A24933" s="330"/>
    </row>
    <row r="24934" spans="1:1">
      <c r="A24934" s="330"/>
    </row>
    <row r="24935" spans="1:1">
      <c r="A24935" s="330"/>
    </row>
    <row r="24936" spans="1:1">
      <c r="A24936" s="330"/>
    </row>
    <row r="24937" spans="1:1">
      <c r="A24937" s="330"/>
    </row>
    <row r="24938" spans="1:1">
      <c r="A24938" s="330"/>
    </row>
    <row r="24939" spans="1:1">
      <c r="A24939" s="330"/>
    </row>
    <row r="24940" spans="1:1">
      <c r="A24940" s="330"/>
    </row>
    <row r="24941" spans="1:1">
      <c r="A24941" s="330"/>
    </row>
    <row r="24942" spans="1:1">
      <c r="A24942" s="330"/>
    </row>
    <row r="24943" spans="1:1">
      <c r="A24943" s="330"/>
    </row>
    <row r="24944" spans="1:1">
      <c r="A24944" s="330"/>
    </row>
    <row r="24945" spans="1:1">
      <c r="A24945" s="330"/>
    </row>
    <row r="24946" spans="1:1">
      <c r="A24946" s="330"/>
    </row>
    <row r="24947" spans="1:1">
      <c r="A24947" s="330"/>
    </row>
    <row r="24948" spans="1:1">
      <c r="A24948" s="330"/>
    </row>
    <row r="24949" spans="1:1">
      <c r="A24949" s="330"/>
    </row>
    <row r="24950" spans="1:1">
      <c r="A24950" s="330"/>
    </row>
    <row r="24951" spans="1:1">
      <c r="A24951" s="330"/>
    </row>
    <row r="24952" spans="1:1">
      <c r="A24952" s="330"/>
    </row>
    <row r="24953" spans="1:1">
      <c r="A24953" s="330"/>
    </row>
    <row r="24954" spans="1:1">
      <c r="A24954" s="330"/>
    </row>
    <row r="24955" spans="1:1">
      <c r="A24955" s="330"/>
    </row>
    <row r="24956" spans="1:1">
      <c r="A24956" s="330"/>
    </row>
    <row r="24957" spans="1:1">
      <c r="A24957" s="330"/>
    </row>
    <row r="24958" spans="1:1">
      <c r="A24958" s="330"/>
    </row>
    <row r="24959" spans="1:1">
      <c r="A24959" s="330"/>
    </row>
    <row r="24960" spans="1:1">
      <c r="A24960" s="330"/>
    </row>
    <row r="24961" spans="1:1">
      <c r="A24961" s="330"/>
    </row>
    <row r="24962" spans="1:1">
      <c r="A24962" s="330"/>
    </row>
    <row r="24963" spans="1:1">
      <c r="A24963" s="330"/>
    </row>
    <row r="24964" spans="1:1">
      <c r="A24964" s="330"/>
    </row>
    <row r="24965" spans="1:1">
      <c r="A24965" s="330"/>
    </row>
    <row r="24966" spans="1:1">
      <c r="A24966" s="330"/>
    </row>
    <row r="24967" spans="1:1">
      <c r="A24967" s="330"/>
    </row>
    <row r="24968" spans="1:1">
      <c r="A24968" s="330"/>
    </row>
    <row r="24969" spans="1:1">
      <c r="A24969" s="330"/>
    </row>
    <row r="24970" spans="1:1">
      <c r="A24970" s="330"/>
    </row>
    <row r="24971" spans="1:1">
      <c r="A24971" s="330"/>
    </row>
    <row r="24972" spans="1:1">
      <c r="A24972" s="330"/>
    </row>
    <row r="24973" spans="1:1">
      <c r="A24973" s="330"/>
    </row>
    <row r="24974" spans="1:1">
      <c r="A24974" s="330"/>
    </row>
    <row r="24975" spans="1:1">
      <c r="A24975" s="330"/>
    </row>
    <row r="24976" spans="1:1">
      <c r="A24976" s="330"/>
    </row>
    <row r="24977" spans="1:1">
      <c r="A24977" s="330"/>
    </row>
    <row r="24978" spans="1:1">
      <c r="A24978" s="330"/>
    </row>
    <row r="24979" spans="1:1">
      <c r="A24979" s="330"/>
    </row>
    <row r="24980" spans="1:1">
      <c r="A24980" s="330"/>
    </row>
    <row r="24981" spans="1:1">
      <c r="A24981" s="330"/>
    </row>
    <row r="24982" spans="1:1">
      <c r="A24982" s="330"/>
    </row>
    <row r="24983" spans="1:1">
      <c r="A24983" s="330"/>
    </row>
    <row r="24984" spans="1:1">
      <c r="A24984" s="330"/>
    </row>
    <row r="24985" spans="1:1">
      <c r="A24985" s="330"/>
    </row>
    <row r="24986" spans="1:1">
      <c r="A24986" s="330"/>
    </row>
    <row r="24987" spans="1:1">
      <c r="A24987" s="330"/>
    </row>
    <row r="24988" spans="1:1">
      <c r="A24988" s="330"/>
    </row>
    <row r="24989" spans="1:1">
      <c r="A24989" s="330"/>
    </row>
    <row r="24990" spans="1:1">
      <c r="A24990" s="330"/>
    </row>
    <row r="24991" spans="1:1">
      <c r="A24991" s="330"/>
    </row>
    <row r="24992" spans="1:1">
      <c r="A24992" s="330"/>
    </row>
    <row r="24993" spans="1:1">
      <c r="A24993" s="330"/>
    </row>
    <row r="24994" spans="1:1">
      <c r="A24994" s="330"/>
    </row>
    <row r="24995" spans="1:1">
      <c r="A24995" s="330"/>
    </row>
    <row r="24996" spans="1:1">
      <c r="A24996" s="330"/>
    </row>
    <row r="24997" spans="1:1">
      <c r="A24997" s="330"/>
    </row>
    <row r="24998" spans="1:1">
      <c r="A24998" s="330"/>
    </row>
    <row r="24999" spans="1:1">
      <c r="A24999" s="330"/>
    </row>
    <row r="25000" spans="1:1">
      <c r="A25000" s="330"/>
    </row>
    <row r="25001" spans="1:1">
      <c r="A25001" s="330"/>
    </row>
    <row r="25002" spans="1:1">
      <c r="A25002" s="330"/>
    </row>
    <row r="25003" spans="1:1">
      <c r="A25003" s="330"/>
    </row>
    <row r="25004" spans="1:1">
      <c r="A25004" s="330"/>
    </row>
    <row r="25005" spans="1:1">
      <c r="A25005" s="330"/>
    </row>
    <row r="25006" spans="1:1">
      <c r="A25006" s="330"/>
    </row>
    <row r="25007" spans="1:1">
      <c r="A25007" s="330"/>
    </row>
    <row r="25008" spans="1:1">
      <c r="A25008" s="330"/>
    </row>
    <row r="25009" spans="1:1">
      <c r="A25009" s="330"/>
    </row>
    <row r="25010" spans="1:1">
      <c r="A25010" s="330"/>
    </row>
    <row r="25011" spans="1:1">
      <c r="A25011" s="330"/>
    </row>
    <row r="25012" spans="1:1">
      <c r="A25012" s="330"/>
    </row>
    <row r="25013" spans="1:1">
      <c r="A25013" s="330"/>
    </row>
    <row r="25014" spans="1:1">
      <c r="A25014" s="330"/>
    </row>
    <row r="25015" spans="1:1">
      <c r="A25015" s="330"/>
    </row>
    <row r="25016" spans="1:1">
      <c r="A25016" s="330"/>
    </row>
    <row r="25017" spans="1:1">
      <c r="A25017" s="330"/>
    </row>
    <row r="25018" spans="1:1">
      <c r="A25018" s="330"/>
    </row>
    <row r="25019" spans="1:1">
      <c r="A25019" s="330"/>
    </row>
    <row r="25020" spans="1:1">
      <c r="A25020" s="330"/>
    </row>
    <row r="25021" spans="1:1">
      <c r="A25021" s="330"/>
    </row>
    <row r="25022" spans="1:1">
      <c r="A25022" s="330"/>
    </row>
    <row r="25023" spans="1:1">
      <c r="A25023" s="330"/>
    </row>
    <row r="25024" spans="1:1">
      <c r="A25024" s="330"/>
    </row>
    <row r="25025" spans="1:1">
      <c r="A25025" s="330"/>
    </row>
    <row r="25026" spans="1:1">
      <c r="A25026" s="330"/>
    </row>
    <row r="25027" spans="1:1">
      <c r="A25027" s="330"/>
    </row>
    <row r="25028" spans="1:1">
      <c r="A25028" s="330"/>
    </row>
    <row r="25029" spans="1:1">
      <c r="A25029" s="330"/>
    </row>
    <row r="25030" spans="1:1">
      <c r="A25030" s="330"/>
    </row>
    <row r="25031" spans="1:1">
      <c r="A25031" s="330"/>
    </row>
    <row r="25032" spans="1:1">
      <c r="A25032" s="330"/>
    </row>
    <row r="25033" spans="1:1">
      <c r="A25033" s="330"/>
    </row>
    <row r="25034" spans="1:1">
      <c r="A25034" s="330"/>
    </row>
    <row r="25035" spans="1:1">
      <c r="A25035" s="330"/>
    </row>
    <row r="25036" spans="1:1">
      <c r="A25036" s="330"/>
    </row>
    <row r="25037" spans="1:1">
      <c r="A25037" s="330"/>
    </row>
    <row r="25038" spans="1:1">
      <c r="A25038" s="330"/>
    </row>
    <row r="25039" spans="1:1">
      <c r="A25039" s="330"/>
    </row>
    <row r="25040" spans="1:1">
      <c r="A25040" s="330"/>
    </row>
    <row r="25041" spans="1:1">
      <c r="A25041" s="330"/>
    </row>
    <row r="25042" spans="1:1">
      <c r="A25042" s="330"/>
    </row>
    <row r="25043" spans="1:1">
      <c r="A25043" s="330"/>
    </row>
    <row r="25044" spans="1:1">
      <c r="A25044" s="330"/>
    </row>
    <row r="25045" spans="1:1">
      <c r="A25045" s="330"/>
    </row>
    <row r="25046" spans="1:1">
      <c r="A25046" s="330"/>
    </row>
    <row r="25047" spans="1:1">
      <c r="A25047" s="330"/>
    </row>
    <row r="25048" spans="1:1">
      <c r="A25048" s="330"/>
    </row>
    <row r="25049" spans="1:1">
      <c r="A25049" s="330"/>
    </row>
    <row r="25050" spans="1:1">
      <c r="A25050" s="330"/>
    </row>
    <row r="25051" spans="1:1">
      <c r="A25051" s="330"/>
    </row>
    <row r="25052" spans="1:1">
      <c r="A25052" s="330"/>
    </row>
    <row r="25053" spans="1:1">
      <c r="A25053" s="330"/>
    </row>
    <row r="25054" spans="1:1">
      <c r="A25054" s="330"/>
    </row>
    <row r="25055" spans="1:1">
      <c r="A25055" s="330"/>
    </row>
    <row r="25056" spans="1:1">
      <c r="A25056" s="330"/>
    </row>
    <row r="25057" spans="1:1">
      <c r="A25057" s="330"/>
    </row>
    <row r="25058" spans="1:1">
      <c r="A25058" s="330"/>
    </row>
    <row r="25059" spans="1:1">
      <c r="A25059" s="330"/>
    </row>
    <row r="25060" spans="1:1">
      <c r="A25060" s="330"/>
    </row>
    <row r="25061" spans="1:1">
      <c r="A25061" s="330"/>
    </row>
    <row r="25062" spans="1:1">
      <c r="A25062" s="330"/>
    </row>
    <row r="25063" spans="1:1">
      <c r="A25063" s="330"/>
    </row>
    <row r="25064" spans="1:1">
      <c r="A25064" s="330"/>
    </row>
    <row r="25065" spans="1:1">
      <c r="A25065" s="330"/>
    </row>
    <row r="25066" spans="1:1">
      <c r="A25066" s="330"/>
    </row>
    <row r="25067" spans="1:1">
      <c r="A25067" s="330"/>
    </row>
    <row r="25068" spans="1:1">
      <c r="A25068" s="330"/>
    </row>
    <row r="25069" spans="1:1">
      <c r="A25069" s="330"/>
    </row>
    <row r="25070" spans="1:1">
      <c r="A25070" s="330"/>
    </row>
    <row r="25071" spans="1:1">
      <c r="A25071" s="330"/>
    </row>
    <row r="25072" spans="1:1">
      <c r="A25072" s="330"/>
    </row>
    <row r="25073" spans="1:1">
      <c r="A25073" s="330"/>
    </row>
    <row r="25074" spans="1:1">
      <c r="A25074" s="330"/>
    </row>
    <row r="25075" spans="1:1">
      <c r="A25075" s="330"/>
    </row>
    <row r="25076" spans="1:1">
      <c r="A25076" s="330"/>
    </row>
    <row r="25077" spans="1:1">
      <c r="A25077" s="330"/>
    </row>
    <row r="25078" spans="1:1">
      <c r="A25078" s="330"/>
    </row>
    <row r="25079" spans="1:1">
      <c r="A25079" s="330"/>
    </row>
    <row r="25080" spans="1:1">
      <c r="A25080" s="330"/>
    </row>
    <row r="25081" spans="1:1">
      <c r="A25081" s="330"/>
    </row>
    <row r="25082" spans="1:1">
      <c r="A25082" s="330"/>
    </row>
    <row r="25083" spans="1:1">
      <c r="A25083" s="330"/>
    </row>
    <row r="25084" spans="1:1">
      <c r="A25084" s="330"/>
    </row>
    <row r="25085" spans="1:1">
      <c r="A25085" s="330"/>
    </row>
    <row r="25086" spans="1:1">
      <c r="A25086" s="330"/>
    </row>
    <row r="25087" spans="1:1">
      <c r="A25087" s="330"/>
    </row>
    <row r="25088" spans="1:1">
      <c r="A25088" s="330"/>
    </row>
    <row r="25089" spans="1:1">
      <c r="A25089" s="330"/>
    </row>
    <row r="25090" spans="1:1">
      <c r="A25090" s="330"/>
    </row>
    <row r="25091" spans="1:1">
      <c r="A25091" s="330"/>
    </row>
    <row r="25092" spans="1:1">
      <c r="A25092" s="330"/>
    </row>
    <row r="25093" spans="1:1">
      <c r="A25093" s="330"/>
    </row>
    <row r="25094" spans="1:1">
      <c r="A25094" s="330"/>
    </row>
    <row r="25095" spans="1:1">
      <c r="A25095" s="330"/>
    </row>
    <row r="25096" spans="1:1">
      <c r="A25096" s="330"/>
    </row>
    <row r="25097" spans="1:1">
      <c r="A25097" s="330"/>
    </row>
    <row r="25098" spans="1:1">
      <c r="A25098" s="330"/>
    </row>
    <row r="25099" spans="1:1">
      <c r="A25099" s="330"/>
    </row>
    <row r="25100" spans="1:1">
      <c r="A25100" s="330"/>
    </row>
    <row r="25101" spans="1:1">
      <c r="A25101" s="330"/>
    </row>
    <row r="25102" spans="1:1">
      <c r="A25102" s="330"/>
    </row>
    <row r="25103" spans="1:1">
      <c r="A25103" s="330"/>
    </row>
    <row r="25104" spans="1:1">
      <c r="A25104" s="330"/>
    </row>
    <row r="25105" spans="1:1">
      <c r="A25105" s="330"/>
    </row>
    <row r="25106" spans="1:1">
      <c r="A25106" s="330"/>
    </row>
    <row r="25107" spans="1:1">
      <c r="A25107" s="330"/>
    </row>
    <row r="25108" spans="1:1">
      <c r="A25108" s="330"/>
    </row>
    <row r="25109" spans="1:1">
      <c r="A25109" s="330"/>
    </row>
    <row r="25110" spans="1:1">
      <c r="A25110" s="330"/>
    </row>
    <row r="25111" spans="1:1">
      <c r="A25111" s="330"/>
    </row>
    <row r="25112" spans="1:1">
      <c r="A25112" s="330"/>
    </row>
    <row r="25113" spans="1:1">
      <c r="A25113" s="330"/>
    </row>
    <row r="25114" spans="1:1">
      <c r="A25114" s="330"/>
    </row>
    <row r="25115" spans="1:1">
      <c r="A25115" s="330"/>
    </row>
    <row r="25116" spans="1:1">
      <c r="A25116" s="330"/>
    </row>
    <row r="25117" spans="1:1">
      <c r="A25117" s="330"/>
    </row>
    <row r="25118" spans="1:1">
      <c r="A25118" s="330"/>
    </row>
    <row r="25119" spans="1:1">
      <c r="A25119" s="330"/>
    </row>
    <row r="25120" spans="1:1">
      <c r="A25120" s="330"/>
    </row>
    <row r="25121" spans="1:1">
      <c r="A25121" s="330"/>
    </row>
    <row r="25122" spans="1:1">
      <c r="A25122" s="330"/>
    </row>
    <row r="25123" spans="1:1">
      <c r="A25123" s="330"/>
    </row>
    <row r="25124" spans="1:1">
      <c r="A25124" s="330"/>
    </row>
    <row r="25125" spans="1:1">
      <c r="A25125" s="330"/>
    </row>
    <row r="25126" spans="1:1">
      <c r="A25126" s="330"/>
    </row>
    <row r="25127" spans="1:1">
      <c r="A25127" s="330"/>
    </row>
    <row r="25128" spans="1:1">
      <c r="A25128" s="330"/>
    </row>
    <row r="25129" spans="1:1">
      <c r="A25129" s="330"/>
    </row>
    <row r="25130" spans="1:1">
      <c r="A25130" s="330"/>
    </row>
    <row r="25131" spans="1:1">
      <c r="A25131" s="330"/>
    </row>
    <row r="25132" spans="1:1">
      <c r="A25132" s="330"/>
    </row>
    <row r="25133" spans="1:1">
      <c r="A25133" s="330"/>
    </row>
    <row r="25134" spans="1:1">
      <c r="A25134" s="330"/>
    </row>
    <row r="25135" spans="1:1">
      <c r="A25135" s="330"/>
    </row>
    <row r="25136" spans="1:1">
      <c r="A25136" s="330"/>
    </row>
    <row r="25137" spans="1:1">
      <c r="A25137" s="330"/>
    </row>
    <row r="25138" spans="1:1">
      <c r="A25138" s="330"/>
    </row>
    <row r="25139" spans="1:1">
      <c r="A25139" s="330"/>
    </row>
    <row r="25140" spans="1:1">
      <c r="A25140" s="330"/>
    </row>
    <row r="25141" spans="1:1">
      <c r="A25141" s="330"/>
    </row>
    <row r="25142" spans="1:1">
      <c r="A25142" s="330"/>
    </row>
    <row r="25143" spans="1:1">
      <c r="A25143" s="330"/>
    </row>
    <row r="25144" spans="1:1">
      <c r="A25144" s="330"/>
    </row>
    <row r="25145" spans="1:1">
      <c r="A25145" s="330"/>
    </row>
    <row r="25146" spans="1:1">
      <c r="A25146" s="330"/>
    </row>
    <row r="25147" spans="1:1">
      <c r="A25147" s="330"/>
    </row>
    <row r="25148" spans="1:1">
      <c r="A25148" s="330"/>
    </row>
    <row r="25149" spans="1:1">
      <c r="A25149" s="330"/>
    </row>
    <row r="25150" spans="1:1">
      <c r="A25150" s="330"/>
    </row>
    <row r="25151" spans="1:1">
      <c r="A25151" s="330"/>
    </row>
    <row r="25152" spans="1:1">
      <c r="A25152" s="330"/>
    </row>
    <row r="25153" spans="1:1">
      <c r="A25153" s="330"/>
    </row>
    <row r="25154" spans="1:1">
      <c r="A25154" s="330"/>
    </row>
    <row r="25155" spans="1:1">
      <c r="A25155" s="330"/>
    </row>
    <row r="25156" spans="1:1">
      <c r="A25156" s="330"/>
    </row>
    <row r="25157" spans="1:1">
      <c r="A25157" s="330"/>
    </row>
    <row r="25158" spans="1:1">
      <c r="A25158" s="330"/>
    </row>
    <row r="25159" spans="1:1">
      <c r="A25159" s="330"/>
    </row>
    <row r="25160" spans="1:1">
      <c r="A25160" s="330"/>
    </row>
    <row r="25161" spans="1:1">
      <c r="A25161" s="330"/>
    </row>
    <row r="25162" spans="1:1">
      <c r="A25162" s="330"/>
    </row>
    <row r="25163" spans="1:1">
      <c r="A25163" s="330"/>
    </row>
    <row r="25164" spans="1:1">
      <c r="A25164" s="330"/>
    </row>
    <row r="25165" spans="1:1">
      <c r="A25165" s="330"/>
    </row>
    <row r="25166" spans="1:1">
      <c r="A25166" s="330"/>
    </row>
    <row r="25167" spans="1:1">
      <c r="A25167" s="330"/>
    </row>
    <row r="25168" spans="1:1">
      <c r="A25168" s="330"/>
    </row>
    <row r="25169" spans="1:1">
      <c r="A25169" s="330"/>
    </row>
    <row r="25170" spans="1:1">
      <c r="A25170" s="330"/>
    </row>
    <row r="25171" spans="1:1">
      <c r="A25171" s="330"/>
    </row>
    <row r="25172" spans="1:1">
      <c r="A25172" s="330"/>
    </row>
    <row r="25173" spans="1:1">
      <c r="A25173" s="330"/>
    </row>
    <row r="25174" spans="1:1">
      <c r="A25174" s="330"/>
    </row>
    <row r="25175" spans="1:1">
      <c r="A25175" s="330"/>
    </row>
    <row r="25176" spans="1:1">
      <c r="A25176" s="330"/>
    </row>
    <row r="25177" spans="1:1">
      <c r="A25177" s="330"/>
    </row>
    <row r="25178" spans="1:1">
      <c r="A25178" s="330"/>
    </row>
    <row r="25179" spans="1:1">
      <c r="A25179" s="330"/>
    </row>
    <row r="25180" spans="1:1">
      <c r="A25180" s="330"/>
    </row>
    <row r="25181" spans="1:1">
      <c r="A25181" s="330"/>
    </row>
    <row r="25182" spans="1:1">
      <c r="A25182" s="330"/>
    </row>
    <row r="25183" spans="1:1">
      <c r="A25183" s="330"/>
    </row>
    <row r="25184" spans="1:1">
      <c r="A25184" s="330"/>
    </row>
    <row r="25185" spans="1:1">
      <c r="A25185" s="330"/>
    </row>
    <row r="25186" spans="1:1">
      <c r="A25186" s="330"/>
    </row>
    <row r="25187" spans="1:1">
      <c r="A25187" s="330"/>
    </row>
    <row r="25188" spans="1:1">
      <c r="A25188" s="330"/>
    </row>
    <row r="25189" spans="1:1">
      <c r="A25189" s="330"/>
    </row>
    <row r="25190" spans="1:1">
      <c r="A25190" s="330"/>
    </row>
    <row r="25191" spans="1:1">
      <c r="A25191" s="330"/>
    </row>
    <row r="25192" spans="1:1">
      <c r="A25192" s="330"/>
    </row>
    <row r="25193" spans="1:1">
      <c r="A25193" s="330"/>
    </row>
    <row r="25194" spans="1:1">
      <c r="A25194" s="330"/>
    </row>
    <row r="25195" spans="1:1">
      <c r="A25195" s="330"/>
    </row>
    <row r="25196" spans="1:1">
      <c r="A25196" s="330"/>
    </row>
    <row r="25197" spans="1:1">
      <c r="A25197" s="330"/>
    </row>
    <row r="25198" spans="1:1">
      <c r="A25198" s="330"/>
    </row>
    <row r="25199" spans="1:1">
      <c r="A25199" s="330"/>
    </row>
    <row r="25200" spans="1:1">
      <c r="A25200" s="330"/>
    </row>
    <row r="25201" spans="1:1">
      <c r="A25201" s="330"/>
    </row>
    <row r="25202" spans="1:1">
      <c r="A25202" s="330"/>
    </row>
    <row r="25203" spans="1:1">
      <c r="A25203" s="330"/>
    </row>
    <row r="25204" spans="1:1">
      <c r="A25204" s="330"/>
    </row>
    <row r="25205" spans="1:1">
      <c r="A25205" s="330"/>
    </row>
    <row r="25206" spans="1:1">
      <c r="A25206" s="330"/>
    </row>
    <row r="25207" spans="1:1">
      <c r="A25207" s="330"/>
    </row>
    <row r="25208" spans="1:1">
      <c r="A25208" s="330"/>
    </row>
    <row r="25209" spans="1:1">
      <c r="A25209" s="330"/>
    </row>
    <row r="25210" spans="1:1">
      <c r="A25210" s="330"/>
    </row>
    <row r="25211" spans="1:1">
      <c r="A25211" s="330"/>
    </row>
    <row r="25212" spans="1:1">
      <c r="A25212" s="330"/>
    </row>
    <row r="25213" spans="1:1">
      <c r="A25213" s="330"/>
    </row>
    <row r="25214" spans="1:1">
      <c r="A25214" s="330"/>
    </row>
    <row r="25215" spans="1:1">
      <c r="A25215" s="330"/>
    </row>
    <row r="25216" spans="1:1">
      <c r="A25216" s="330"/>
    </row>
    <row r="25217" spans="1:1">
      <c r="A25217" s="330"/>
    </row>
    <row r="25218" spans="1:1">
      <c r="A25218" s="330"/>
    </row>
    <row r="25219" spans="1:1">
      <c r="A25219" s="330"/>
    </row>
    <row r="25220" spans="1:1">
      <c r="A25220" s="330"/>
    </row>
    <row r="25221" spans="1:1">
      <c r="A25221" s="330"/>
    </row>
    <row r="25222" spans="1:1">
      <c r="A25222" s="330"/>
    </row>
    <row r="25223" spans="1:1">
      <c r="A25223" s="330"/>
    </row>
    <row r="25224" spans="1:1">
      <c r="A25224" s="330"/>
    </row>
    <row r="25225" spans="1:1">
      <c r="A25225" s="330"/>
    </row>
    <row r="25226" spans="1:1">
      <c r="A25226" s="330"/>
    </row>
    <row r="25227" spans="1:1">
      <c r="A25227" s="330"/>
    </row>
    <row r="25228" spans="1:1">
      <c r="A25228" s="330"/>
    </row>
    <row r="25229" spans="1:1">
      <c r="A25229" s="330"/>
    </row>
    <row r="25230" spans="1:1">
      <c r="A25230" s="330"/>
    </row>
    <row r="25231" spans="1:1">
      <c r="A25231" s="330"/>
    </row>
    <row r="25232" spans="1:1">
      <c r="A25232" s="330"/>
    </row>
    <row r="25233" spans="1:1">
      <c r="A25233" s="330"/>
    </row>
    <row r="25234" spans="1:1">
      <c r="A25234" s="330"/>
    </row>
    <row r="25235" spans="1:1">
      <c r="A25235" s="330"/>
    </row>
    <row r="25236" spans="1:1">
      <c r="A25236" s="330"/>
    </row>
    <row r="25237" spans="1:1">
      <c r="A25237" s="330"/>
    </row>
    <row r="25238" spans="1:1">
      <c r="A25238" s="330"/>
    </row>
    <row r="25239" spans="1:1">
      <c r="A25239" s="330"/>
    </row>
    <row r="25240" spans="1:1">
      <c r="A25240" s="330"/>
    </row>
    <row r="25241" spans="1:1">
      <c r="A25241" s="330"/>
    </row>
    <row r="25242" spans="1:1">
      <c r="A25242" s="330"/>
    </row>
    <row r="25243" spans="1:1">
      <c r="A25243" s="330"/>
    </row>
    <row r="25244" spans="1:1">
      <c r="A25244" s="330"/>
    </row>
    <row r="25245" spans="1:1">
      <c r="A25245" s="330"/>
    </row>
    <row r="25246" spans="1:1">
      <c r="A25246" s="330"/>
    </row>
    <row r="25247" spans="1:1">
      <c r="A25247" s="330"/>
    </row>
    <row r="25248" spans="1:1">
      <c r="A25248" s="330"/>
    </row>
    <row r="25249" spans="1:1">
      <c r="A25249" s="330"/>
    </row>
    <row r="25250" spans="1:1">
      <c r="A25250" s="330"/>
    </row>
    <row r="25251" spans="1:1">
      <c r="A25251" s="330"/>
    </row>
    <row r="25252" spans="1:1">
      <c r="A25252" s="330"/>
    </row>
    <row r="25253" spans="1:1">
      <c r="A25253" s="330"/>
    </row>
    <row r="25254" spans="1:1">
      <c r="A25254" s="330"/>
    </row>
    <row r="25255" spans="1:1">
      <c r="A25255" s="330"/>
    </row>
    <row r="25256" spans="1:1">
      <c r="A25256" s="330"/>
    </row>
    <row r="25257" spans="1:1">
      <c r="A25257" s="330"/>
    </row>
    <row r="25258" spans="1:1">
      <c r="A25258" s="330"/>
    </row>
    <row r="25259" spans="1:1">
      <c r="A25259" s="330"/>
    </row>
    <row r="25260" spans="1:1">
      <c r="A25260" s="330"/>
    </row>
    <row r="25261" spans="1:1">
      <c r="A25261" s="330"/>
    </row>
    <row r="25262" spans="1:1">
      <c r="A25262" s="330"/>
    </row>
    <row r="25263" spans="1:1">
      <c r="A25263" s="330"/>
    </row>
    <row r="25264" spans="1:1">
      <c r="A25264" s="330"/>
    </row>
    <row r="25265" spans="1:1">
      <c r="A25265" s="330"/>
    </row>
    <row r="25266" spans="1:1">
      <c r="A25266" s="330"/>
    </row>
    <row r="25267" spans="1:1">
      <c r="A25267" s="330"/>
    </row>
    <row r="25268" spans="1:1">
      <c r="A25268" s="330"/>
    </row>
    <row r="25269" spans="1:1">
      <c r="A25269" s="330"/>
    </row>
    <row r="25270" spans="1:1">
      <c r="A25270" s="330"/>
    </row>
    <row r="25271" spans="1:1">
      <c r="A25271" s="330"/>
    </row>
    <row r="25272" spans="1:1">
      <c r="A25272" s="330"/>
    </row>
    <row r="25273" spans="1:1">
      <c r="A25273" s="330"/>
    </row>
    <row r="25274" spans="1:1">
      <c r="A25274" s="330"/>
    </row>
    <row r="25275" spans="1:1">
      <c r="A25275" s="330"/>
    </row>
    <row r="25276" spans="1:1">
      <c r="A25276" s="330"/>
    </row>
    <row r="25277" spans="1:1">
      <c r="A25277" s="330"/>
    </row>
    <row r="25278" spans="1:1">
      <c r="A25278" s="330"/>
    </row>
    <row r="25279" spans="1:1">
      <c r="A25279" s="330"/>
    </row>
    <row r="25280" spans="1:1">
      <c r="A25280" s="330"/>
    </row>
    <row r="25281" spans="1:1">
      <c r="A25281" s="330"/>
    </row>
    <row r="25282" spans="1:1">
      <c r="A25282" s="330"/>
    </row>
    <row r="25283" spans="1:1">
      <c r="A25283" s="330"/>
    </row>
    <row r="25284" spans="1:1">
      <c r="A25284" s="330"/>
    </row>
    <row r="25285" spans="1:1">
      <c r="A25285" s="330"/>
    </row>
    <row r="25286" spans="1:1">
      <c r="A25286" s="330"/>
    </row>
    <row r="25287" spans="1:1">
      <c r="A25287" s="330"/>
    </row>
    <row r="25288" spans="1:1">
      <c r="A25288" s="330"/>
    </row>
    <row r="25289" spans="1:1">
      <c r="A25289" s="330"/>
    </row>
    <row r="25290" spans="1:1">
      <c r="A25290" s="330"/>
    </row>
    <row r="25291" spans="1:1">
      <c r="A25291" s="330"/>
    </row>
    <row r="25292" spans="1:1">
      <c r="A25292" s="330"/>
    </row>
    <row r="25293" spans="1:1">
      <c r="A25293" s="330"/>
    </row>
    <row r="25294" spans="1:1">
      <c r="A25294" s="330"/>
    </row>
    <row r="25295" spans="1:1">
      <c r="A25295" s="330"/>
    </row>
    <row r="25296" spans="1:1">
      <c r="A25296" s="330"/>
    </row>
    <row r="25297" spans="1:1">
      <c r="A25297" s="330"/>
    </row>
    <row r="25298" spans="1:1">
      <c r="A25298" s="330"/>
    </row>
    <row r="25299" spans="1:1">
      <c r="A25299" s="330"/>
    </row>
    <row r="25300" spans="1:1">
      <c r="A25300" s="330"/>
    </row>
    <row r="25301" spans="1:1">
      <c r="A25301" s="330"/>
    </row>
    <row r="25302" spans="1:1">
      <c r="A25302" s="330"/>
    </row>
    <row r="25303" spans="1:1">
      <c r="A25303" s="330"/>
    </row>
    <row r="25304" spans="1:1">
      <c r="A25304" s="330"/>
    </row>
    <row r="25305" spans="1:1">
      <c r="A25305" s="330"/>
    </row>
    <row r="25306" spans="1:1">
      <c r="A25306" s="330"/>
    </row>
    <row r="25307" spans="1:1">
      <c r="A25307" s="330"/>
    </row>
    <row r="25308" spans="1:1">
      <c r="A25308" s="330"/>
    </row>
    <row r="25309" spans="1:1">
      <c r="A25309" s="330"/>
    </row>
    <row r="25310" spans="1:1">
      <c r="A25310" s="330"/>
    </row>
    <row r="25311" spans="1:1">
      <c r="A25311" s="330"/>
    </row>
    <row r="25312" spans="1:1">
      <c r="A25312" s="330"/>
    </row>
    <row r="25313" spans="1:1">
      <c r="A25313" s="330"/>
    </row>
    <row r="25314" spans="1:1">
      <c r="A25314" s="330"/>
    </row>
    <row r="25315" spans="1:1">
      <c r="A25315" s="330"/>
    </row>
    <row r="25316" spans="1:1">
      <c r="A25316" s="330"/>
    </row>
    <row r="25317" spans="1:1">
      <c r="A25317" s="330"/>
    </row>
    <row r="25318" spans="1:1">
      <c r="A25318" s="330"/>
    </row>
    <row r="25319" spans="1:1">
      <c r="A25319" s="330"/>
    </row>
    <row r="25320" spans="1:1">
      <c r="A25320" s="330"/>
    </row>
    <row r="25321" spans="1:1">
      <c r="A25321" s="330"/>
    </row>
    <row r="25322" spans="1:1">
      <c r="A25322" s="330"/>
    </row>
    <row r="25323" spans="1:1">
      <c r="A25323" s="330"/>
    </row>
    <row r="25324" spans="1:1">
      <c r="A25324" s="330"/>
    </row>
    <row r="25325" spans="1:1">
      <c r="A25325" s="330"/>
    </row>
    <row r="25326" spans="1:1">
      <c r="A25326" s="330"/>
    </row>
    <row r="25327" spans="1:1">
      <c r="A25327" s="330"/>
    </row>
    <row r="25328" spans="1:1">
      <c r="A25328" s="330"/>
    </row>
    <row r="25329" spans="1:1">
      <c r="A25329" s="330"/>
    </row>
    <row r="25330" spans="1:1">
      <c r="A25330" s="330"/>
    </row>
    <row r="25331" spans="1:1">
      <c r="A25331" s="330"/>
    </row>
    <row r="25332" spans="1:1">
      <c r="A25332" s="330"/>
    </row>
    <row r="25333" spans="1:1">
      <c r="A25333" s="330"/>
    </row>
    <row r="25334" spans="1:1">
      <c r="A25334" s="330"/>
    </row>
    <row r="25335" spans="1:1">
      <c r="A25335" s="330"/>
    </row>
    <row r="25336" spans="1:1">
      <c r="A25336" s="330"/>
    </row>
    <row r="25337" spans="1:1">
      <c r="A25337" s="330"/>
    </row>
    <row r="25338" spans="1:1">
      <c r="A25338" s="330"/>
    </row>
    <row r="25339" spans="1:1">
      <c r="A25339" s="330"/>
    </row>
    <row r="25340" spans="1:1">
      <c r="A25340" s="330"/>
    </row>
    <row r="25341" spans="1:1">
      <c r="A25341" s="330"/>
    </row>
    <row r="25342" spans="1:1">
      <c r="A25342" s="330"/>
    </row>
    <row r="25343" spans="1:1">
      <c r="A25343" s="330"/>
    </row>
    <row r="25344" spans="1:1">
      <c r="A25344" s="330"/>
    </row>
    <row r="25345" spans="1:1">
      <c r="A25345" s="330"/>
    </row>
    <row r="25346" spans="1:1">
      <c r="A25346" s="330"/>
    </row>
    <row r="25347" spans="1:1">
      <c r="A25347" s="330"/>
    </row>
    <row r="25348" spans="1:1">
      <c r="A25348" s="330"/>
    </row>
    <row r="25349" spans="1:1">
      <c r="A25349" s="330"/>
    </row>
    <row r="25350" spans="1:1">
      <c r="A25350" s="330"/>
    </row>
    <row r="25351" spans="1:1">
      <c r="A25351" s="330"/>
    </row>
    <row r="25352" spans="1:1">
      <c r="A25352" s="330"/>
    </row>
    <row r="25353" spans="1:1">
      <c r="A25353" s="330"/>
    </row>
    <row r="25354" spans="1:1">
      <c r="A25354" s="330"/>
    </row>
    <row r="25355" spans="1:1">
      <c r="A25355" s="330"/>
    </row>
    <row r="25356" spans="1:1">
      <c r="A25356" s="330"/>
    </row>
    <row r="25357" spans="1:1">
      <c r="A25357" s="330"/>
    </row>
    <row r="25358" spans="1:1">
      <c r="A25358" s="330"/>
    </row>
    <row r="25359" spans="1:1">
      <c r="A25359" s="330"/>
    </row>
    <row r="25360" spans="1:1">
      <c r="A25360" s="330"/>
    </row>
    <row r="25361" spans="1:1">
      <c r="A25361" s="330"/>
    </row>
    <row r="25362" spans="1:1">
      <c r="A25362" s="330"/>
    </row>
    <row r="25363" spans="1:1">
      <c r="A25363" s="330"/>
    </row>
    <row r="25364" spans="1:1">
      <c r="A25364" s="330"/>
    </row>
    <row r="25365" spans="1:1">
      <c r="A25365" s="330"/>
    </row>
    <row r="25366" spans="1:1">
      <c r="A25366" s="330"/>
    </row>
    <row r="25367" spans="1:1">
      <c r="A25367" s="330"/>
    </row>
    <row r="25368" spans="1:1">
      <c r="A25368" s="330"/>
    </row>
    <row r="25369" spans="1:1">
      <c r="A25369" s="330"/>
    </row>
    <row r="25370" spans="1:1">
      <c r="A25370" s="330"/>
    </row>
    <row r="25371" spans="1:1">
      <c r="A25371" s="330"/>
    </row>
    <row r="25372" spans="1:1">
      <c r="A25372" s="330"/>
    </row>
    <row r="25373" spans="1:1">
      <c r="A25373" s="330"/>
    </row>
    <row r="25374" spans="1:1">
      <c r="A25374" s="330"/>
    </row>
    <row r="25375" spans="1:1">
      <c r="A25375" s="330"/>
    </row>
    <row r="25376" spans="1:1">
      <c r="A25376" s="330"/>
    </row>
    <row r="25377" spans="1:1">
      <c r="A25377" s="330"/>
    </row>
    <row r="25378" spans="1:1">
      <c r="A25378" s="330"/>
    </row>
    <row r="25379" spans="1:1">
      <c r="A25379" s="330"/>
    </row>
    <row r="25380" spans="1:1">
      <c r="A25380" s="330"/>
    </row>
    <row r="25381" spans="1:1">
      <c r="A25381" s="330"/>
    </row>
    <row r="25382" spans="1:1">
      <c r="A25382" s="330"/>
    </row>
    <row r="25383" spans="1:1">
      <c r="A25383" s="330"/>
    </row>
    <row r="25384" spans="1:1">
      <c r="A25384" s="330"/>
    </row>
    <row r="25385" spans="1:1">
      <c r="A25385" s="330"/>
    </row>
    <row r="25386" spans="1:1">
      <c r="A25386" s="330"/>
    </row>
    <row r="25387" spans="1:1">
      <c r="A25387" s="330"/>
    </row>
    <row r="25388" spans="1:1">
      <c r="A25388" s="330"/>
    </row>
    <row r="25389" spans="1:1">
      <c r="A25389" s="330"/>
    </row>
    <row r="25390" spans="1:1">
      <c r="A25390" s="330"/>
    </row>
    <row r="25391" spans="1:1">
      <c r="A25391" s="330"/>
    </row>
    <row r="25392" spans="1:1">
      <c r="A25392" s="330"/>
    </row>
    <row r="25393" spans="1:1">
      <c r="A25393" s="330"/>
    </row>
    <row r="25394" spans="1:1">
      <c r="A25394" s="330"/>
    </row>
    <row r="25395" spans="1:1">
      <c r="A25395" s="330"/>
    </row>
    <row r="25396" spans="1:1">
      <c r="A25396" s="330"/>
    </row>
    <row r="25397" spans="1:1">
      <c r="A25397" s="330"/>
    </row>
    <row r="25398" spans="1:1">
      <c r="A25398" s="330"/>
    </row>
    <row r="25399" spans="1:1">
      <c r="A25399" s="330"/>
    </row>
    <row r="25400" spans="1:1">
      <c r="A25400" s="330"/>
    </row>
    <row r="25401" spans="1:1">
      <c r="A25401" s="330"/>
    </row>
    <row r="25402" spans="1:1">
      <c r="A25402" s="330"/>
    </row>
    <row r="25403" spans="1:1">
      <c r="A25403" s="330"/>
    </row>
    <row r="25404" spans="1:1">
      <c r="A25404" s="330"/>
    </row>
    <row r="25405" spans="1:1">
      <c r="A25405" s="330"/>
    </row>
    <row r="25406" spans="1:1">
      <c r="A25406" s="330"/>
    </row>
    <row r="25407" spans="1:1">
      <c r="A25407" s="330"/>
    </row>
    <row r="25408" spans="1:1">
      <c r="A25408" s="330"/>
    </row>
    <row r="25409" spans="1:1">
      <c r="A25409" s="330"/>
    </row>
    <row r="25410" spans="1:1">
      <c r="A25410" s="330"/>
    </row>
    <row r="25411" spans="1:1">
      <c r="A25411" s="330"/>
    </row>
    <row r="25412" spans="1:1">
      <c r="A25412" s="330"/>
    </row>
    <row r="25413" spans="1:1">
      <c r="A25413" s="330"/>
    </row>
    <row r="25414" spans="1:1">
      <c r="A25414" s="330"/>
    </row>
    <row r="25415" spans="1:1">
      <c r="A25415" s="330"/>
    </row>
    <row r="25416" spans="1:1">
      <c r="A25416" s="330"/>
    </row>
    <row r="25417" spans="1:1">
      <c r="A25417" s="330"/>
    </row>
    <row r="25418" spans="1:1">
      <c r="A25418" s="330"/>
    </row>
    <row r="25419" spans="1:1">
      <c r="A25419" s="330"/>
    </row>
    <row r="25420" spans="1:1">
      <c r="A25420" s="330"/>
    </row>
    <row r="25421" spans="1:1">
      <c r="A25421" s="330"/>
    </row>
    <row r="25422" spans="1:1">
      <c r="A25422" s="330"/>
    </row>
    <row r="25423" spans="1:1">
      <c r="A25423" s="330"/>
    </row>
    <row r="25424" spans="1:1">
      <c r="A25424" s="330"/>
    </row>
    <row r="25425" spans="1:1">
      <c r="A25425" s="330"/>
    </row>
    <row r="25426" spans="1:1">
      <c r="A25426" s="330"/>
    </row>
    <row r="25427" spans="1:1">
      <c r="A25427" s="330"/>
    </row>
    <row r="25428" spans="1:1">
      <c r="A25428" s="330"/>
    </row>
    <row r="25429" spans="1:1">
      <c r="A25429" s="330"/>
    </row>
    <row r="25430" spans="1:1">
      <c r="A25430" s="330"/>
    </row>
    <row r="25431" spans="1:1">
      <c r="A25431" s="330"/>
    </row>
    <row r="25432" spans="1:1">
      <c r="A25432" s="330"/>
    </row>
    <row r="25433" spans="1:1">
      <c r="A25433" s="330"/>
    </row>
    <row r="25434" spans="1:1">
      <c r="A25434" s="330"/>
    </row>
    <row r="25435" spans="1:1">
      <c r="A25435" s="330"/>
    </row>
    <row r="25436" spans="1:1">
      <c r="A25436" s="330"/>
    </row>
    <row r="25437" spans="1:1">
      <c r="A25437" s="330"/>
    </row>
    <row r="25438" spans="1:1">
      <c r="A25438" s="330"/>
    </row>
    <row r="25439" spans="1:1">
      <c r="A25439" s="330"/>
    </row>
    <row r="25440" spans="1:1">
      <c r="A25440" s="330"/>
    </row>
    <row r="25441" spans="1:1">
      <c r="A25441" s="330"/>
    </row>
    <row r="25442" spans="1:1">
      <c r="A25442" s="330"/>
    </row>
    <row r="25443" spans="1:1">
      <c r="A25443" s="330"/>
    </row>
    <row r="25444" spans="1:1">
      <c r="A25444" s="330"/>
    </row>
    <row r="25445" spans="1:1">
      <c r="A25445" s="330"/>
    </row>
    <row r="25446" spans="1:1">
      <c r="A25446" s="330"/>
    </row>
    <row r="25447" spans="1:1">
      <c r="A25447" s="330"/>
    </row>
    <row r="25448" spans="1:1">
      <c r="A25448" s="330"/>
    </row>
    <row r="25449" spans="1:1">
      <c r="A25449" s="330"/>
    </row>
    <row r="25450" spans="1:1">
      <c r="A25450" s="330"/>
    </row>
    <row r="25451" spans="1:1">
      <c r="A25451" s="330"/>
    </row>
    <row r="25452" spans="1:1">
      <c r="A25452" s="330"/>
    </row>
    <row r="25453" spans="1:1">
      <c r="A25453" s="330"/>
    </row>
    <row r="25454" spans="1:1">
      <c r="A25454" s="330"/>
    </row>
    <row r="25455" spans="1:1">
      <c r="A25455" s="330"/>
    </row>
    <row r="25456" spans="1:1">
      <c r="A25456" s="330"/>
    </row>
    <row r="25457" spans="1:1">
      <c r="A25457" s="330"/>
    </row>
    <row r="25458" spans="1:1">
      <c r="A25458" s="330"/>
    </row>
    <row r="25459" spans="1:1">
      <c r="A25459" s="330"/>
    </row>
    <row r="25460" spans="1:1">
      <c r="A25460" s="330"/>
    </row>
    <row r="25461" spans="1:1">
      <c r="A25461" s="330"/>
    </row>
    <row r="25462" spans="1:1">
      <c r="A25462" s="330"/>
    </row>
    <row r="25463" spans="1:1">
      <c r="A25463" s="330"/>
    </row>
    <row r="25464" spans="1:1">
      <c r="A25464" s="330"/>
    </row>
    <row r="25465" spans="1:1">
      <c r="A25465" s="330"/>
    </row>
    <row r="25466" spans="1:1">
      <c r="A25466" s="330"/>
    </row>
    <row r="25467" spans="1:1">
      <c r="A25467" s="330"/>
    </row>
    <row r="25468" spans="1:1">
      <c r="A25468" s="330"/>
    </row>
    <row r="25469" spans="1:1">
      <c r="A25469" s="330"/>
    </row>
    <row r="25470" spans="1:1">
      <c r="A25470" s="330"/>
    </row>
    <row r="25471" spans="1:1">
      <c r="A25471" s="330"/>
    </row>
    <row r="25472" spans="1:1">
      <c r="A25472" s="330"/>
    </row>
    <row r="25473" spans="1:1">
      <c r="A25473" s="330"/>
    </row>
    <row r="25474" spans="1:1">
      <c r="A25474" s="330"/>
    </row>
    <row r="25475" spans="1:1">
      <c r="A25475" s="330"/>
    </row>
    <row r="25476" spans="1:1">
      <c r="A25476" s="330"/>
    </row>
    <row r="25477" spans="1:1">
      <c r="A25477" s="330"/>
    </row>
    <row r="25478" spans="1:1">
      <c r="A25478" s="330"/>
    </row>
    <row r="25479" spans="1:1">
      <c r="A25479" s="330"/>
    </row>
    <row r="25480" spans="1:1">
      <c r="A25480" s="330"/>
    </row>
    <row r="25481" spans="1:1">
      <c r="A25481" s="330"/>
    </row>
    <row r="25482" spans="1:1">
      <c r="A25482" s="330"/>
    </row>
    <row r="25483" spans="1:1">
      <c r="A25483" s="330"/>
    </row>
    <row r="25484" spans="1:1">
      <c r="A25484" s="330"/>
    </row>
    <row r="25485" spans="1:1">
      <c r="A25485" s="330"/>
    </row>
    <row r="25486" spans="1:1">
      <c r="A25486" s="330"/>
    </row>
    <row r="25487" spans="1:1">
      <c r="A25487" s="330"/>
    </row>
    <row r="25488" spans="1:1">
      <c r="A25488" s="330"/>
    </row>
    <row r="25489" spans="1:1">
      <c r="A25489" s="330"/>
    </row>
    <row r="25490" spans="1:1">
      <c r="A25490" s="330"/>
    </row>
    <row r="25491" spans="1:1">
      <c r="A25491" s="330"/>
    </row>
    <row r="25492" spans="1:1">
      <c r="A25492" s="330"/>
    </row>
    <row r="25493" spans="1:1">
      <c r="A25493" s="330"/>
    </row>
    <row r="25494" spans="1:1">
      <c r="A25494" s="330"/>
    </row>
    <row r="25495" spans="1:1">
      <c r="A25495" s="330"/>
    </row>
    <row r="25496" spans="1:1">
      <c r="A25496" s="330"/>
    </row>
    <row r="25497" spans="1:1">
      <c r="A25497" s="330"/>
    </row>
    <row r="25498" spans="1:1">
      <c r="A25498" s="330"/>
    </row>
    <row r="25499" spans="1:1">
      <c r="A25499" s="330"/>
    </row>
    <row r="25500" spans="1:1">
      <c r="A25500" s="330"/>
    </row>
    <row r="25501" spans="1:1">
      <c r="A25501" s="330"/>
    </row>
    <row r="25502" spans="1:1">
      <c r="A25502" s="330"/>
    </row>
    <row r="25503" spans="1:1">
      <c r="A25503" s="330"/>
    </row>
    <row r="25504" spans="1:1">
      <c r="A25504" s="330"/>
    </row>
    <row r="25505" spans="1:1">
      <c r="A25505" s="330"/>
    </row>
    <row r="25506" spans="1:1">
      <c r="A25506" s="330"/>
    </row>
    <row r="25507" spans="1:1">
      <c r="A25507" s="330"/>
    </row>
    <row r="25508" spans="1:1">
      <c r="A25508" s="330"/>
    </row>
    <row r="25509" spans="1:1">
      <c r="A25509" s="330"/>
    </row>
    <row r="25510" spans="1:1">
      <c r="A25510" s="330"/>
    </row>
    <row r="25511" spans="1:1">
      <c r="A25511" s="330"/>
    </row>
    <row r="25512" spans="1:1">
      <c r="A25512" s="330"/>
    </row>
    <row r="25513" spans="1:1">
      <c r="A25513" s="330"/>
    </row>
    <row r="25514" spans="1:1">
      <c r="A25514" s="330"/>
    </row>
    <row r="25515" spans="1:1">
      <c r="A25515" s="330"/>
    </row>
    <row r="25516" spans="1:1">
      <c r="A25516" s="330"/>
    </row>
    <row r="25517" spans="1:1">
      <c r="A25517" s="330"/>
    </row>
    <row r="25518" spans="1:1">
      <c r="A25518" s="330"/>
    </row>
    <row r="25519" spans="1:1">
      <c r="A25519" s="330"/>
    </row>
    <row r="25520" spans="1:1">
      <c r="A25520" s="330"/>
    </row>
    <row r="25521" spans="1:1">
      <c r="A25521" s="330"/>
    </row>
    <row r="25522" spans="1:1">
      <c r="A25522" s="330"/>
    </row>
    <row r="25523" spans="1:1">
      <c r="A25523" s="330"/>
    </row>
    <row r="25524" spans="1:1">
      <c r="A25524" s="330"/>
    </row>
    <row r="25525" spans="1:1">
      <c r="A25525" s="330"/>
    </row>
    <row r="25526" spans="1:1">
      <c r="A25526" s="330"/>
    </row>
    <row r="25527" spans="1:1">
      <c r="A25527" s="330"/>
    </row>
    <row r="25528" spans="1:1">
      <c r="A25528" s="330"/>
    </row>
    <row r="25529" spans="1:1">
      <c r="A25529" s="330"/>
    </row>
    <row r="25530" spans="1:1">
      <c r="A25530" s="330"/>
    </row>
    <row r="25531" spans="1:1">
      <c r="A25531" s="330"/>
    </row>
    <row r="25532" spans="1:1">
      <c r="A25532" s="330"/>
    </row>
    <row r="25533" spans="1:1">
      <c r="A25533" s="330"/>
    </row>
    <row r="25534" spans="1:1">
      <c r="A25534" s="330"/>
    </row>
    <row r="25535" spans="1:1">
      <c r="A25535" s="330"/>
    </row>
    <row r="25536" spans="1:1">
      <c r="A25536" s="330"/>
    </row>
    <row r="25537" spans="1:1">
      <c r="A25537" s="330"/>
    </row>
    <row r="25538" spans="1:1">
      <c r="A25538" s="330"/>
    </row>
    <row r="25539" spans="1:1">
      <c r="A25539" s="330"/>
    </row>
    <row r="25540" spans="1:1">
      <c r="A25540" s="330"/>
    </row>
    <row r="25541" spans="1:1">
      <c r="A25541" s="330"/>
    </row>
    <row r="25542" spans="1:1">
      <c r="A25542" s="330"/>
    </row>
    <row r="25543" spans="1:1">
      <c r="A25543" s="330"/>
    </row>
    <row r="25544" spans="1:1">
      <c r="A25544" s="330"/>
    </row>
    <row r="25545" spans="1:1">
      <c r="A25545" s="330"/>
    </row>
    <row r="25546" spans="1:1">
      <c r="A25546" s="330"/>
    </row>
    <row r="25547" spans="1:1">
      <c r="A25547" s="330"/>
    </row>
    <row r="25548" spans="1:1">
      <c r="A25548" s="330"/>
    </row>
    <row r="25549" spans="1:1">
      <c r="A25549" s="330"/>
    </row>
    <row r="25550" spans="1:1">
      <c r="A25550" s="330"/>
    </row>
    <row r="25551" spans="1:1">
      <c r="A25551" s="330"/>
    </row>
    <row r="25552" spans="1:1">
      <c r="A25552" s="330"/>
    </row>
    <row r="25553" spans="1:1">
      <c r="A25553" s="330"/>
    </row>
    <row r="25554" spans="1:1">
      <c r="A25554" s="330"/>
    </row>
    <row r="25555" spans="1:1">
      <c r="A25555" s="330"/>
    </row>
    <row r="25556" spans="1:1">
      <c r="A25556" s="330"/>
    </row>
    <row r="25557" spans="1:1">
      <c r="A25557" s="330"/>
    </row>
    <row r="25558" spans="1:1">
      <c r="A25558" s="330"/>
    </row>
    <row r="25559" spans="1:1">
      <c r="A25559" s="330"/>
    </row>
    <row r="25560" spans="1:1">
      <c r="A25560" s="330"/>
    </row>
    <row r="25561" spans="1:1">
      <c r="A25561" s="330"/>
    </row>
    <row r="25562" spans="1:1">
      <c r="A25562" s="330"/>
    </row>
    <row r="25563" spans="1:1">
      <c r="A25563" s="330"/>
    </row>
    <row r="25564" spans="1:1">
      <c r="A25564" s="330"/>
    </row>
    <row r="25565" spans="1:1">
      <c r="A25565" s="330"/>
    </row>
    <row r="25566" spans="1:1">
      <c r="A25566" s="330"/>
    </row>
    <row r="25567" spans="1:1">
      <c r="A25567" s="330"/>
    </row>
    <row r="25568" spans="1:1">
      <c r="A25568" s="330"/>
    </row>
    <row r="25569" spans="1:1">
      <c r="A25569" s="330"/>
    </row>
    <row r="25570" spans="1:1">
      <c r="A25570" s="330"/>
    </row>
    <row r="25571" spans="1:1">
      <c r="A25571" s="330"/>
    </row>
    <row r="25572" spans="1:1">
      <c r="A25572" s="330"/>
    </row>
    <row r="25573" spans="1:1">
      <c r="A25573" s="330"/>
    </row>
    <row r="25574" spans="1:1">
      <c r="A25574" s="330"/>
    </row>
    <row r="25575" spans="1:1">
      <c r="A25575" s="330"/>
    </row>
    <row r="25576" spans="1:1">
      <c r="A25576" s="330"/>
    </row>
    <row r="25577" spans="1:1">
      <c r="A25577" s="330"/>
    </row>
    <row r="25578" spans="1:1">
      <c r="A25578" s="330"/>
    </row>
    <row r="25579" spans="1:1">
      <c r="A25579" s="330"/>
    </row>
    <row r="25580" spans="1:1">
      <c r="A25580" s="330"/>
    </row>
    <row r="25581" spans="1:1">
      <c r="A25581" s="330"/>
    </row>
    <row r="25582" spans="1:1">
      <c r="A25582" s="330"/>
    </row>
    <row r="25583" spans="1:1">
      <c r="A25583" s="330"/>
    </row>
    <row r="25584" spans="1:1">
      <c r="A25584" s="330"/>
    </row>
    <row r="25585" spans="1:1">
      <c r="A25585" s="330"/>
    </row>
    <row r="25586" spans="1:1">
      <c r="A25586" s="330"/>
    </row>
    <row r="25587" spans="1:1">
      <c r="A25587" s="330"/>
    </row>
    <row r="25588" spans="1:1">
      <c r="A25588" s="330"/>
    </row>
    <row r="25589" spans="1:1">
      <c r="A25589" s="330"/>
    </row>
    <row r="25590" spans="1:1">
      <c r="A25590" s="330"/>
    </row>
    <row r="25591" spans="1:1">
      <c r="A25591" s="330"/>
    </row>
    <row r="25592" spans="1:1">
      <c r="A25592" s="330"/>
    </row>
    <row r="25593" spans="1:1">
      <c r="A25593" s="330"/>
    </row>
    <row r="25594" spans="1:1">
      <c r="A25594" s="330"/>
    </row>
    <row r="25595" spans="1:1">
      <c r="A25595" s="330"/>
    </row>
    <row r="25596" spans="1:1">
      <c r="A25596" s="330"/>
    </row>
    <row r="25597" spans="1:1">
      <c r="A25597" s="330"/>
    </row>
    <row r="25598" spans="1:1">
      <c r="A25598" s="330"/>
    </row>
    <row r="25599" spans="1:1">
      <c r="A25599" s="330"/>
    </row>
    <row r="25600" spans="1:1">
      <c r="A25600" s="330"/>
    </row>
    <row r="25601" spans="1:1">
      <c r="A25601" s="330"/>
    </row>
    <row r="25602" spans="1:1">
      <c r="A25602" s="330"/>
    </row>
    <row r="25603" spans="1:1">
      <c r="A25603" s="330"/>
    </row>
    <row r="25604" spans="1:1">
      <c r="A25604" s="330"/>
    </row>
    <row r="25605" spans="1:1">
      <c r="A25605" s="330"/>
    </row>
    <row r="25606" spans="1:1">
      <c r="A25606" s="330"/>
    </row>
    <row r="25607" spans="1:1">
      <c r="A25607" s="330"/>
    </row>
    <row r="25608" spans="1:1">
      <c r="A25608" s="330"/>
    </row>
    <row r="25609" spans="1:1">
      <c r="A25609" s="330"/>
    </row>
    <row r="25610" spans="1:1">
      <c r="A25610" s="330"/>
    </row>
    <row r="25611" spans="1:1">
      <c r="A25611" s="330"/>
    </row>
    <row r="25612" spans="1:1">
      <c r="A25612" s="330"/>
    </row>
    <row r="25613" spans="1:1">
      <c r="A25613" s="330"/>
    </row>
    <row r="25614" spans="1:1">
      <c r="A25614" s="330"/>
    </row>
    <row r="25615" spans="1:1">
      <c r="A25615" s="330"/>
    </row>
    <row r="25616" spans="1:1">
      <c r="A25616" s="330"/>
    </row>
    <row r="25617" spans="1:1">
      <c r="A25617" s="330"/>
    </row>
    <row r="25618" spans="1:1">
      <c r="A25618" s="330"/>
    </row>
    <row r="25619" spans="1:1">
      <c r="A25619" s="330"/>
    </row>
    <row r="25620" spans="1:1">
      <c r="A25620" s="330"/>
    </row>
    <row r="25621" spans="1:1">
      <c r="A25621" s="330"/>
    </row>
    <row r="25622" spans="1:1">
      <c r="A25622" s="330"/>
    </row>
    <row r="25623" spans="1:1">
      <c r="A25623" s="330"/>
    </row>
    <row r="25624" spans="1:1">
      <c r="A25624" s="330"/>
    </row>
    <row r="25625" spans="1:1">
      <c r="A25625" s="330"/>
    </row>
    <row r="25626" spans="1:1">
      <c r="A25626" s="330"/>
    </row>
    <row r="25627" spans="1:1">
      <c r="A25627" s="330"/>
    </row>
    <row r="25628" spans="1:1">
      <c r="A25628" s="330"/>
    </row>
    <row r="25629" spans="1:1">
      <c r="A25629" s="330"/>
    </row>
    <row r="25630" spans="1:1">
      <c r="A25630" s="330"/>
    </row>
    <row r="25631" spans="1:1">
      <c r="A25631" s="330"/>
    </row>
    <row r="25632" spans="1:1">
      <c r="A25632" s="330"/>
    </row>
    <row r="25633" spans="1:1">
      <c r="A25633" s="330"/>
    </row>
    <row r="25634" spans="1:1">
      <c r="A25634" s="330"/>
    </row>
    <row r="25635" spans="1:1">
      <c r="A25635" s="330"/>
    </row>
    <row r="25636" spans="1:1">
      <c r="A25636" s="330"/>
    </row>
    <row r="25637" spans="1:1">
      <c r="A25637" s="330"/>
    </row>
    <row r="25638" spans="1:1">
      <c r="A25638" s="330"/>
    </row>
    <row r="25639" spans="1:1">
      <c r="A25639" s="330"/>
    </row>
    <row r="25640" spans="1:1">
      <c r="A25640" s="330"/>
    </row>
    <row r="25641" spans="1:1">
      <c r="A25641" s="330"/>
    </row>
    <row r="25642" spans="1:1">
      <c r="A25642" s="330"/>
    </row>
    <row r="25643" spans="1:1">
      <c r="A25643" s="330"/>
    </row>
    <row r="25644" spans="1:1">
      <c r="A25644" s="330"/>
    </row>
    <row r="25645" spans="1:1">
      <c r="A25645" s="330"/>
    </row>
    <row r="25646" spans="1:1">
      <c r="A25646" s="330"/>
    </row>
    <row r="25647" spans="1:1">
      <c r="A25647" s="330"/>
    </row>
    <row r="25648" spans="1:1">
      <c r="A25648" s="330"/>
    </row>
    <row r="25649" spans="1:1">
      <c r="A25649" s="330"/>
    </row>
    <row r="25650" spans="1:1">
      <c r="A25650" s="330"/>
    </row>
    <row r="25651" spans="1:1">
      <c r="A25651" s="330"/>
    </row>
    <row r="25652" spans="1:1">
      <c r="A25652" s="330"/>
    </row>
    <row r="25653" spans="1:1">
      <c r="A25653" s="330"/>
    </row>
    <row r="25654" spans="1:1">
      <c r="A25654" s="330"/>
    </row>
    <row r="25655" spans="1:1">
      <c r="A25655" s="330"/>
    </row>
    <row r="25656" spans="1:1">
      <c r="A25656" s="330"/>
    </row>
    <row r="25657" spans="1:1">
      <c r="A25657" s="330"/>
    </row>
    <row r="25658" spans="1:1">
      <c r="A25658" s="330"/>
    </row>
    <row r="25659" spans="1:1">
      <c r="A25659" s="330"/>
    </row>
    <row r="25660" spans="1:1">
      <c r="A25660" s="330"/>
    </row>
    <row r="25661" spans="1:1">
      <c r="A25661" s="330"/>
    </row>
    <row r="25662" spans="1:1">
      <c r="A25662" s="330"/>
    </row>
    <row r="25663" spans="1:1">
      <c r="A25663" s="330"/>
    </row>
    <row r="25664" spans="1:1">
      <c r="A25664" s="330"/>
    </row>
    <row r="25665" spans="1:1">
      <c r="A25665" s="330"/>
    </row>
    <row r="25666" spans="1:1">
      <c r="A25666" s="330"/>
    </row>
    <row r="25667" spans="1:1">
      <c r="A25667" s="330"/>
    </row>
    <row r="25668" spans="1:1">
      <c r="A25668" s="330"/>
    </row>
    <row r="25669" spans="1:1">
      <c r="A25669" s="330"/>
    </row>
    <row r="25670" spans="1:1">
      <c r="A25670" s="330"/>
    </row>
    <row r="25671" spans="1:1">
      <c r="A25671" s="330"/>
    </row>
    <row r="25672" spans="1:1">
      <c r="A25672" s="330"/>
    </row>
    <row r="25673" spans="1:1">
      <c r="A25673" s="330"/>
    </row>
    <row r="25674" spans="1:1">
      <c r="A25674" s="330"/>
    </row>
    <row r="25675" spans="1:1">
      <c r="A25675" s="330"/>
    </row>
    <row r="25676" spans="1:1">
      <c r="A25676" s="330"/>
    </row>
    <row r="25677" spans="1:1">
      <c r="A25677" s="330"/>
    </row>
    <row r="25678" spans="1:1">
      <c r="A25678" s="330"/>
    </row>
    <row r="25679" spans="1:1">
      <c r="A25679" s="330"/>
    </row>
    <row r="25680" spans="1:1">
      <c r="A25680" s="330"/>
    </row>
    <row r="25681" spans="1:1">
      <c r="A25681" s="330"/>
    </row>
    <row r="25682" spans="1:1">
      <c r="A25682" s="330"/>
    </row>
    <row r="25683" spans="1:1">
      <c r="A25683" s="330"/>
    </row>
    <row r="25684" spans="1:1">
      <c r="A25684" s="330"/>
    </row>
    <row r="25685" spans="1:1">
      <c r="A25685" s="330"/>
    </row>
    <row r="25686" spans="1:1">
      <c r="A25686" s="330"/>
    </row>
    <row r="25687" spans="1:1">
      <c r="A25687" s="330"/>
    </row>
    <row r="25688" spans="1:1">
      <c r="A25688" s="330"/>
    </row>
    <row r="25689" spans="1:1">
      <c r="A25689" s="330"/>
    </row>
    <row r="25690" spans="1:1">
      <c r="A25690" s="330"/>
    </row>
    <row r="25691" spans="1:1">
      <c r="A25691" s="330"/>
    </row>
    <row r="25692" spans="1:1">
      <c r="A25692" s="330"/>
    </row>
    <row r="25693" spans="1:1">
      <c r="A25693" s="330"/>
    </row>
    <row r="25694" spans="1:1">
      <c r="A25694" s="330"/>
    </row>
    <row r="25695" spans="1:1">
      <c r="A25695" s="330"/>
    </row>
    <row r="25696" spans="1:1">
      <c r="A25696" s="330"/>
    </row>
    <row r="25697" spans="1:1">
      <c r="A25697" s="330"/>
    </row>
    <row r="25698" spans="1:1">
      <c r="A25698" s="330"/>
    </row>
    <row r="25699" spans="1:1">
      <c r="A25699" s="330"/>
    </row>
    <row r="25700" spans="1:1">
      <c r="A25700" s="330"/>
    </row>
    <row r="25701" spans="1:1">
      <c r="A25701" s="330"/>
    </row>
    <row r="25702" spans="1:1">
      <c r="A25702" s="330"/>
    </row>
    <row r="25703" spans="1:1">
      <c r="A25703" s="330"/>
    </row>
    <row r="25704" spans="1:1">
      <c r="A25704" s="330"/>
    </row>
    <row r="25705" spans="1:1">
      <c r="A25705" s="330"/>
    </row>
    <row r="25706" spans="1:1">
      <c r="A25706" s="330"/>
    </row>
    <row r="25707" spans="1:1">
      <c r="A25707" s="330"/>
    </row>
    <row r="25708" spans="1:1">
      <c r="A25708" s="330"/>
    </row>
    <row r="25709" spans="1:1">
      <c r="A25709" s="330"/>
    </row>
    <row r="25710" spans="1:1">
      <c r="A25710" s="330"/>
    </row>
    <row r="25711" spans="1:1">
      <c r="A25711" s="330"/>
    </row>
    <row r="25712" spans="1:1">
      <c r="A25712" s="330"/>
    </row>
    <row r="25713" spans="1:1">
      <c r="A25713" s="330"/>
    </row>
    <row r="25714" spans="1:1">
      <c r="A25714" s="330"/>
    </row>
    <row r="25715" spans="1:1">
      <c r="A25715" s="330"/>
    </row>
    <row r="25716" spans="1:1">
      <c r="A25716" s="330"/>
    </row>
    <row r="25717" spans="1:1">
      <c r="A25717" s="330"/>
    </row>
    <row r="25718" spans="1:1">
      <c r="A25718" s="330"/>
    </row>
    <row r="25719" spans="1:1">
      <c r="A25719" s="330"/>
    </row>
    <row r="25720" spans="1:1">
      <c r="A25720" s="330"/>
    </row>
    <row r="25721" spans="1:1">
      <c r="A25721" s="330"/>
    </row>
    <row r="25722" spans="1:1">
      <c r="A25722" s="330"/>
    </row>
    <row r="25723" spans="1:1">
      <c r="A25723" s="330"/>
    </row>
    <row r="25724" spans="1:1">
      <c r="A25724" s="330"/>
    </row>
    <row r="25725" spans="1:1">
      <c r="A25725" s="330"/>
    </row>
    <row r="25726" spans="1:1">
      <c r="A25726" s="330"/>
    </row>
    <row r="25727" spans="1:1">
      <c r="A25727" s="330"/>
    </row>
    <row r="25728" spans="1:1">
      <c r="A25728" s="330"/>
    </row>
    <row r="25729" spans="1:1">
      <c r="A25729" s="330"/>
    </row>
    <row r="25730" spans="1:1">
      <c r="A25730" s="330"/>
    </row>
    <row r="25731" spans="1:1">
      <c r="A25731" s="330"/>
    </row>
    <row r="25732" spans="1:1">
      <c r="A25732" s="330"/>
    </row>
    <row r="25733" spans="1:1">
      <c r="A25733" s="330"/>
    </row>
    <row r="25734" spans="1:1">
      <c r="A25734" s="330"/>
    </row>
    <row r="25735" spans="1:1">
      <c r="A25735" s="330"/>
    </row>
    <row r="25736" spans="1:1">
      <c r="A25736" s="330"/>
    </row>
    <row r="25737" spans="1:1">
      <c r="A25737" s="330"/>
    </row>
    <row r="25738" spans="1:1">
      <c r="A25738" s="330"/>
    </row>
    <row r="25739" spans="1:1">
      <c r="A25739" s="330"/>
    </row>
    <row r="25740" spans="1:1">
      <c r="A25740" s="330"/>
    </row>
    <row r="25741" spans="1:1">
      <c r="A25741" s="330"/>
    </row>
    <row r="25742" spans="1:1">
      <c r="A25742" s="330"/>
    </row>
    <row r="25743" spans="1:1">
      <c r="A25743" s="330"/>
    </row>
    <row r="25744" spans="1:1">
      <c r="A25744" s="330"/>
    </row>
    <row r="25745" spans="1:1">
      <c r="A25745" s="330"/>
    </row>
    <row r="25746" spans="1:1">
      <c r="A25746" s="330"/>
    </row>
    <row r="25747" spans="1:1">
      <c r="A25747" s="330"/>
    </row>
    <row r="25748" spans="1:1">
      <c r="A25748" s="330"/>
    </row>
    <row r="25749" spans="1:1">
      <c r="A25749" s="330"/>
    </row>
    <row r="25750" spans="1:1">
      <c r="A25750" s="330"/>
    </row>
    <row r="25751" spans="1:1">
      <c r="A25751" s="330"/>
    </row>
    <row r="25752" spans="1:1">
      <c r="A25752" s="330"/>
    </row>
    <row r="25753" spans="1:1">
      <c r="A25753" s="330"/>
    </row>
    <row r="25754" spans="1:1">
      <c r="A25754" s="330"/>
    </row>
    <row r="25755" spans="1:1">
      <c r="A25755" s="330"/>
    </row>
    <row r="25756" spans="1:1">
      <c r="A25756" s="330"/>
    </row>
    <row r="25757" spans="1:1">
      <c r="A25757" s="330"/>
    </row>
    <row r="25758" spans="1:1">
      <c r="A25758" s="330"/>
    </row>
    <row r="25759" spans="1:1">
      <c r="A25759" s="330"/>
    </row>
    <row r="25760" spans="1:1">
      <c r="A25760" s="330"/>
    </row>
    <row r="25761" spans="1:1">
      <c r="A25761" s="330"/>
    </row>
    <row r="25762" spans="1:1">
      <c r="A25762" s="330"/>
    </row>
    <row r="25763" spans="1:1">
      <c r="A25763" s="330"/>
    </row>
    <row r="25764" spans="1:1">
      <c r="A25764" s="330"/>
    </row>
    <row r="25765" spans="1:1">
      <c r="A25765" s="330"/>
    </row>
    <row r="25766" spans="1:1">
      <c r="A25766" s="330"/>
    </row>
    <row r="25767" spans="1:1">
      <c r="A25767" s="330"/>
    </row>
    <row r="25768" spans="1:1">
      <c r="A25768" s="330"/>
    </row>
    <row r="25769" spans="1:1">
      <c r="A25769" s="330"/>
    </row>
    <row r="25770" spans="1:1">
      <c r="A25770" s="330"/>
    </row>
    <row r="25771" spans="1:1">
      <c r="A25771" s="330"/>
    </row>
    <row r="25772" spans="1:1">
      <c r="A25772" s="330"/>
    </row>
    <row r="25773" spans="1:1">
      <c r="A25773" s="330"/>
    </row>
    <row r="25774" spans="1:1">
      <c r="A25774" s="330"/>
    </row>
    <row r="25775" spans="1:1">
      <c r="A25775" s="330"/>
    </row>
    <row r="25776" spans="1:1">
      <c r="A25776" s="330"/>
    </row>
    <row r="25777" spans="1:1">
      <c r="A25777" s="330"/>
    </row>
    <row r="25778" spans="1:1">
      <c r="A25778" s="330"/>
    </row>
    <row r="25779" spans="1:1">
      <c r="A25779" s="330"/>
    </row>
    <row r="25780" spans="1:1">
      <c r="A25780" s="330"/>
    </row>
    <row r="25781" spans="1:1">
      <c r="A25781" s="330"/>
    </row>
    <row r="25782" spans="1:1">
      <c r="A25782" s="330"/>
    </row>
    <row r="25783" spans="1:1">
      <c r="A25783" s="330"/>
    </row>
    <row r="25784" spans="1:1">
      <c r="A25784" s="330"/>
    </row>
    <row r="25785" spans="1:1">
      <c r="A25785" s="330"/>
    </row>
    <row r="25786" spans="1:1">
      <c r="A25786" s="330"/>
    </row>
    <row r="25787" spans="1:1">
      <c r="A25787" s="330"/>
    </row>
    <row r="25788" spans="1:1">
      <c r="A25788" s="330"/>
    </row>
    <row r="25789" spans="1:1">
      <c r="A25789" s="330"/>
    </row>
    <row r="25790" spans="1:1">
      <c r="A25790" s="330"/>
    </row>
    <row r="25791" spans="1:1">
      <c r="A25791" s="330"/>
    </row>
    <row r="25792" spans="1:1">
      <c r="A25792" s="330"/>
    </row>
    <row r="25793" spans="1:1">
      <c r="A25793" s="330"/>
    </row>
    <row r="25794" spans="1:1">
      <c r="A25794" s="330"/>
    </row>
    <row r="25795" spans="1:1">
      <c r="A25795" s="330"/>
    </row>
    <row r="25796" spans="1:1">
      <c r="A25796" s="330"/>
    </row>
    <row r="25797" spans="1:1">
      <c r="A25797" s="330"/>
    </row>
    <row r="25798" spans="1:1">
      <c r="A25798" s="330"/>
    </row>
    <row r="25799" spans="1:1">
      <c r="A25799" s="330"/>
    </row>
    <row r="25800" spans="1:1">
      <c r="A25800" s="330"/>
    </row>
    <row r="25801" spans="1:1">
      <c r="A25801" s="330"/>
    </row>
    <row r="25802" spans="1:1">
      <c r="A25802" s="330"/>
    </row>
    <row r="25803" spans="1:1">
      <c r="A25803" s="330"/>
    </row>
    <row r="25804" spans="1:1">
      <c r="A25804" s="330"/>
    </row>
    <row r="25805" spans="1:1">
      <c r="A25805" s="330"/>
    </row>
    <row r="25806" spans="1:1">
      <c r="A25806" s="330"/>
    </row>
    <row r="25807" spans="1:1">
      <c r="A25807" s="330"/>
    </row>
    <row r="25808" spans="1:1">
      <c r="A25808" s="330"/>
    </row>
    <row r="25809" spans="1:1">
      <c r="A25809" s="330"/>
    </row>
    <row r="25810" spans="1:1">
      <c r="A25810" s="330"/>
    </row>
    <row r="25811" spans="1:1">
      <c r="A25811" s="330"/>
    </row>
    <row r="25812" spans="1:1">
      <c r="A25812" s="330"/>
    </row>
    <row r="25813" spans="1:1">
      <c r="A25813" s="330"/>
    </row>
    <row r="25814" spans="1:1">
      <c r="A25814" s="330"/>
    </row>
    <row r="25815" spans="1:1">
      <c r="A25815" s="330"/>
    </row>
    <row r="25816" spans="1:1">
      <c r="A25816" s="330"/>
    </row>
    <row r="25817" spans="1:1">
      <c r="A25817" s="330"/>
    </row>
    <row r="25818" spans="1:1">
      <c r="A25818" s="330"/>
    </row>
    <row r="25819" spans="1:1">
      <c r="A25819" s="330"/>
    </row>
    <row r="25820" spans="1:1">
      <c r="A25820" s="330"/>
    </row>
    <row r="25821" spans="1:1">
      <c r="A25821" s="330"/>
    </row>
    <row r="25822" spans="1:1">
      <c r="A25822" s="330"/>
    </row>
    <row r="25823" spans="1:1">
      <c r="A25823" s="330"/>
    </row>
    <row r="25824" spans="1:1">
      <c r="A25824" s="330"/>
    </row>
    <row r="25825" spans="1:1">
      <c r="A25825" s="330"/>
    </row>
    <row r="25826" spans="1:1">
      <c r="A25826" s="330"/>
    </row>
    <row r="25827" spans="1:1">
      <c r="A25827" s="330"/>
    </row>
    <row r="25828" spans="1:1">
      <c r="A25828" s="330"/>
    </row>
    <row r="25829" spans="1:1">
      <c r="A25829" s="330"/>
    </row>
    <row r="25830" spans="1:1">
      <c r="A25830" s="330"/>
    </row>
    <row r="25831" spans="1:1">
      <c r="A25831" s="330"/>
    </row>
    <row r="25832" spans="1:1">
      <c r="A25832" s="330"/>
    </row>
    <row r="25833" spans="1:1">
      <c r="A25833" s="330"/>
    </row>
    <row r="25834" spans="1:1">
      <c r="A25834" s="330"/>
    </row>
    <row r="25835" spans="1:1">
      <c r="A25835" s="330"/>
    </row>
    <row r="25836" spans="1:1">
      <c r="A25836" s="330"/>
    </row>
    <row r="25837" spans="1:1">
      <c r="A25837" s="330"/>
    </row>
    <row r="25838" spans="1:1">
      <c r="A25838" s="330"/>
    </row>
    <row r="25839" spans="1:1">
      <c r="A25839" s="330"/>
    </row>
    <row r="25840" spans="1:1">
      <c r="A25840" s="330"/>
    </row>
    <row r="25841" spans="1:1">
      <c r="A25841" s="330"/>
    </row>
    <row r="25842" spans="1:1">
      <c r="A25842" s="330"/>
    </row>
    <row r="25843" spans="1:1">
      <c r="A25843" s="330"/>
    </row>
    <row r="25844" spans="1:1">
      <c r="A25844" s="330"/>
    </row>
    <row r="25845" spans="1:1">
      <c r="A25845" s="330"/>
    </row>
    <row r="25846" spans="1:1">
      <c r="A25846" s="330"/>
    </row>
    <row r="25847" spans="1:1">
      <c r="A25847" s="330"/>
    </row>
    <row r="25848" spans="1:1">
      <c r="A25848" s="330"/>
    </row>
    <row r="25849" spans="1:1">
      <c r="A25849" s="330"/>
    </row>
    <row r="25850" spans="1:1">
      <c r="A25850" s="330"/>
    </row>
    <row r="25851" spans="1:1">
      <c r="A25851" s="330"/>
    </row>
    <row r="25852" spans="1:1">
      <c r="A25852" s="330"/>
    </row>
    <row r="25853" spans="1:1">
      <c r="A25853" s="330"/>
    </row>
    <row r="25854" spans="1:1">
      <c r="A25854" s="330"/>
    </row>
    <row r="25855" spans="1:1">
      <c r="A25855" s="330"/>
    </row>
    <row r="25856" spans="1:1">
      <c r="A25856" s="330"/>
    </row>
    <row r="25857" spans="1:1">
      <c r="A25857" s="330"/>
    </row>
    <row r="25858" spans="1:1">
      <c r="A25858" s="330"/>
    </row>
    <row r="25859" spans="1:1">
      <c r="A25859" s="330"/>
    </row>
    <row r="25860" spans="1:1">
      <c r="A25860" s="330"/>
    </row>
    <row r="25861" spans="1:1">
      <c r="A25861" s="330"/>
    </row>
    <row r="25862" spans="1:1">
      <c r="A25862" s="330"/>
    </row>
    <row r="25863" spans="1:1">
      <c r="A25863" s="330"/>
    </row>
    <row r="25864" spans="1:1">
      <c r="A25864" s="330"/>
    </row>
    <row r="25865" spans="1:1">
      <c r="A25865" s="330"/>
    </row>
    <row r="25866" spans="1:1">
      <c r="A25866" s="330"/>
    </row>
    <row r="25867" spans="1:1">
      <c r="A25867" s="330"/>
    </row>
    <row r="25868" spans="1:1">
      <c r="A25868" s="330"/>
    </row>
    <row r="25869" spans="1:1">
      <c r="A25869" s="330"/>
    </row>
    <row r="25870" spans="1:1">
      <c r="A25870" s="330"/>
    </row>
    <row r="25871" spans="1:1">
      <c r="A25871" s="330"/>
    </row>
    <row r="25872" spans="1:1">
      <c r="A25872" s="330"/>
    </row>
    <row r="25873" spans="1:1">
      <c r="A25873" s="330"/>
    </row>
    <row r="25874" spans="1:1">
      <c r="A25874" s="330"/>
    </row>
    <row r="25875" spans="1:1">
      <c r="A25875" s="330"/>
    </row>
    <row r="25876" spans="1:1">
      <c r="A25876" s="330"/>
    </row>
    <row r="25877" spans="1:1">
      <c r="A25877" s="330"/>
    </row>
    <row r="25878" spans="1:1">
      <c r="A25878" s="330"/>
    </row>
    <row r="25879" spans="1:1">
      <c r="A25879" s="330"/>
    </row>
    <row r="25880" spans="1:1">
      <c r="A25880" s="330"/>
    </row>
    <row r="25881" spans="1:1">
      <c r="A25881" s="330"/>
    </row>
    <row r="25882" spans="1:1">
      <c r="A25882" s="330"/>
    </row>
    <row r="25883" spans="1:1">
      <c r="A25883" s="330"/>
    </row>
    <row r="25884" spans="1:1">
      <c r="A25884" s="330"/>
    </row>
    <row r="25885" spans="1:1">
      <c r="A25885" s="330"/>
    </row>
    <row r="25886" spans="1:1">
      <c r="A25886" s="330"/>
    </row>
    <row r="25887" spans="1:1">
      <c r="A25887" s="330"/>
    </row>
    <row r="25888" spans="1:1">
      <c r="A25888" s="330"/>
    </row>
    <row r="25889" spans="1:1">
      <c r="A25889" s="330"/>
    </row>
    <row r="25890" spans="1:1">
      <c r="A25890" s="330"/>
    </row>
    <row r="25891" spans="1:1">
      <c r="A25891" s="330"/>
    </row>
    <row r="25892" spans="1:1">
      <c r="A25892" s="330"/>
    </row>
    <row r="25893" spans="1:1">
      <c r="A25893" s="330"/>
    </row>
    <row r="25894" spans="1:1">
      <c r="A25894" s="330"/>
    </row>
    <row r="25895" spans="1:1">
      <c r="A25895" s="330"/>
    </row>
    <row r="25896" spans="1:1">
      <c r="A25896" s="330"/>
    </row>
    <row r="25897" spans="1:1">
      <c r="A25897" s="330"/>
    </row>
    <row r="25898" spans="1:1">
      <c r="A25898" s="330"/>
    </row>
    <row r="25899" spans="1:1">
      <c r="A25899" s="330"/>
    </row>
    <row r="25900" spans="1:1">
      <c r="A25900" s="330"/>
    </row>
    <row r="25901" spans="1:1">
      <c r="A25901" s="330"/>
    </row>
    <row r="25902" spans="1:1">
      <c r="A25902" s="330"/>
    </row>
    <row r="25903" spans="1:1">
      <c r="A25903" s="330"/>
    </row>
    <row r="25904" spans="1:1">
      <c r="A25904" s="330"/>
    </row>
    <row r="25905" spans="1:1">
      <c r="A25905" s="330"/>
    </row>
    <row r="25906" spans="1:1">
      <c r="A25906" s="330"/>
    </row>
    <row r="25907" spans="1:1">
      <c r="A25907" s="330"/>
    </row>
    <row r="25908" spans="1:1">
      <c r="A25908" s="330"/>
    </row>
    <row r="25909" spans="1:1">
      <c r="A25909" s="330"/>
    </row>
    <row r="25910" spans="1:1">
      <c r="A25910" s="330"/>
    </row>
    <row r="25911" spans="1:1">
      <c r="A25911" s="330"/>
    </row>
    <row r="25912" spans="1:1">
      <c r="A25912" s="330"/>
    </row>
    <row r="25913" spans="1:1">
      <c r="A25913" s="330"/>
    </row>
    <row r="25914" spans="1:1">
      <c r="A25914" s="330"/>
    </row>
    <row r="25915" spans="1:1">
      <c r="A25915" s="330"/>
    </row>
    <row r="25916" spans="1:1">
      <c r="A25916" s="330"/>
    </row>
    <row r="25917" spans="1:1">
      <c r="A25917" s="330"/>
    </row>
    <row r="25918" spans="1:1">
      <c r="A25918" s="330"/>
    </row>
    <row r="25919" spans="1:1">
      <c r="A25919" s="330"/>
    </row>
    <row r="25920" spans="1:1">
      <c r="A25920" s="330"/>
    </row>
    <row r="25921" spans="1:1">
      <c r="A25921" s="330"/>
    </row>
    <row r="25922" spans="1:1">
      <c r="A25922" s="330"/>
    </row>
    <row r="25923" spans="1:1">
      <c r="A25923" s="330"/>
    </row>
    <row r="25924" spans="1:1">
      <c r="A25924" s="330"/>
    </row>
    <row r="25925" spans="1:1">
      <c r="A25925" s="330"/>
    </row>
    <row r="25926" spans="1:1">
      <c r="A25926" s="330"/>
    </row>
    <row r="25927" spans="1:1">
      <c r="A25927" s="330"/>
    </row>
    <row r="25928" spans="1:1">
      <c r="A25928" s="330"/>
    </row>
    <row r="25929" spans="1:1">
      <c r="A25929" s="330"/>
    </row>
    <row r="25930" spans="1:1">
      <c r="A25930" s="330"/>
    </row>
    <row r="25931" spans="1:1">
      <c r="A25931" s="330"/>
    </row>
    <row r="25932" spans="1:1">
      <c r="A25932" s="330"/>
    </row>
    <row r="25933" spans="1:1">
      <c r="A25933" s="330"/>
    </row>
    <row r="25934" spans="1:1">
      <c r="A25934" s="330"/>
    </row>
    <row r="25935" spans="1:1">
      <c r="A25935" s="330"/>
    </row>
    <row r="25936" spans="1:1">
      <c r="A25936" s="330"/>
    </row>
    <row r="25937" spans="1:1">
      <c r="A25937" s="330"/>
    </row>
    <row r="25938" spans="1:1">
      <c r="A25938" s="330"/>
    </row>
    <row r="25939" spans="1:1">
      <c r="A25939" s="330"/>
    </row>
    <row r="25940" spans="1:1">
      <c r="A25940" s="330"/>
    </row>
    <row r="25941" spans="1:1">
      <c r="A25941" s="330"/>
    </row>
    <row r="25942" spans="1:1">
      <c r="A25942" s="330"/>
    </row>
    <row r="25943" spans="1:1">
      <c r="A25943" s="330"/>
    </row>
    <row r="25944" spans="1:1">
      <c r="A25944" s="330"/>
    </row>
    <row r="25945" spans="1:1">
      <c r="A25945" s="330"/>
    </row>
    <row r="25946" spans="1:1">
      <c r="A25946" s="330"/>
    </row>
    <row r="25947" spans="1:1">
      <c r="A25947" s="330"/>
    </row>
    <row r="25948" spans="1:1">
      <c r="A25948" s="330"/>
    </row>
    <row r="25949" spans="1:1">
      <c r="A25949" s="330"/>
    </row>
    <row r="25950" spans="1:1">
      <c r="A25950" s="330"/>
    </row>
    <row r="25951" spans="1:1">
      <c r="A25951" s="330"/>
    </row>
    <row r="25952" spans="1:1">
      <c r="A25952" s="330"/>
    </row>
    <row r="25953" spans="1:1">
      <c r="A25953" s="330"/>
    </row>
    <row r="25954" spans="1:1">
      <c r="A25954" s="330"/>
    </row>
    <row r="25955" spans="1:1">
      <c r="A25955" s="330"/>
    </row>
    <row r="25956" spans="1:1">
      <c r="A25956" s="330"/>
    </row>
    <row r="25957" spans="1:1">
      <c r="A25957" s="330"/>
    </row>
    <row r="25958" spans="1:1">
      <c r="A25958" s="330"/>
    </row>
    <row r="25959" spans="1:1">
      <c r="A25959" s="330"/>
    </row>
    <row r="25960" spans="1:1">
      <c r="A25960" s="330"/>
    </row>
    <row r="25961" spans="1:1">
      <c r="A25961" s="330"/>
    </row>
    <row r="25962" spans="1:1">
      <c r="A25962" s="330"/>
    </row>
    <row r="25963" spans="1:1">
      <c r="A25963" s="330"/>
    </row>
    <row r="25964" spans="1:1">
      <c r="A25964" s="330"/>
    </row>
    <row r="25965" spans="1:1">
      <c r="A25965" s="330"/>
    </row>
    <row r="25966" spans="1:1">
      <c r="A25966" s="330"/>
    </row>
    <row r="25967" spans="1:1">
      <c r="A25967" s="330"/>
    </row>
    <row r="25968" spans="1:1">
      <c r="A25968" s="330"/>
    </row>
    <row r="25969" spans="1:1">
      <c r="A25969" s="330"/>
    </row>
    <row r="25970" spans="1:1">
      <c r="A25970" s="330"/>
    </row>
    <row r="25971" spans="1:1">
      <c r="A25971" s="330"/>
    </row>
    <row r="25972" spans="1:1">
      <c r="A25972" s="330"/>
    </row>
    <row r="25973" spans="1:1">
      <c r="A25973" s="330"/>
    </row>
    <row r="25974" spans="1:1">
      <c r="A25974" s="330"/>
    </row>
    <row r="25975" spans="1:1">
      <c r="A25975" s="330"/>
    </row>
    <row r="25976" spans="1:1">
      <c r="A25976" s="330"/>
    </row>
    <row r="25977" spans="1:1">
      <c r="A25977" s="330"/>
    </row>
    <row r="25978" spans="1:1">
      <c r="A25978" s="330"/>
    </row>
    <row r="25979" spans="1:1">
      <c r="A25979" s="330"/>
    </row>
    <row r="25980" spans="1:1">
      <c r="A25980" s="330"/>
    </row>
    <row r="25981" spans="1:1">
      <c r="A25981" s="330"/>
    </row>
    <row r="25982" spans="1:1">
      <c r="A25982" s="330"/>
    </row>
    <row r="25983" spans="1:1">
      <c r="A25983" s="330"/>
    </row>
    <row r="25984" spans="1:1">
      <c r="A25984" s="330"/>
    </row>
    <row r="25985" spans="1:1">
      <c r="A25985" s="330"/>
    </row>
    <row r="25986" spans="1:1">
      <c r="A25986" s="330"/>
    </row>
    <row r="25987" spans="1:1">
      <c r="A25987" s="330"/>
    </row>
    <row r="25988" spans="1:1">
      <c r="A25988" s="330"/>
    </row>
    <row r="25989" spans="1:1">
      <c r="A25989" s="330"/>
    </row>
    <row r="25990" spans="1:1">
      <c r="A25990" s="330"/>
    </row>
    <row r="25991" spans="1:1">
      <c r="A25991" s="330"/>
    </row>
    <row r="25992" spans="1:1">
      <c r="A25992" s="330"/>
    </row>
    <row r="25993" spans="1:1">
      <c r="A25993" s="330"/>
    </row>
    <row r="25994" spans="1:1">
      <c r="A25994" s="330"/>
    </row>
    <row r="25995" spans="1:1">
      <c r="A25995" s="330"/>
    </row>
    <row r="25996" spans="1:1">
      <c r="A25996" s="330"/>
    </row>
    <row r="25997" spans="1:1">
      <c r="A25997" s="330"/>
    </row>
    <row r="25998" spans="1:1">
      <c r="A25998" s="330"/>
    </row>
    <row r="25999" spans="1:1">
      <c r="A25999" s="330"/>
    </row>
    <row r="26000" spans="1:1">
      <c r="A26000" s="330"/>
    </row>
    <row r="26001" spans="1:1">
      <c r="A26001" s="330"/>
    </row>
    <row r="26002" spans="1:1">
      <c r="A26002" s="330"/>
    </row>
    <row r="26003" spans="1:1">
      <c r="A26003" s="330"/>
    </row>
    <row r="26004" spans="1:1">
      <c r="A26004" s="330"/>
    </row>
    <row r="26005" spans="1:1">
      <c r="A26005" s="330"/>
    </row>
    <row r="26006" spans="1:1">
      <c r="A26006" s="330"/>
    </row>
    <row r="26007" spans="1:1">
      <c r="A26007" s="330"/>
    </row>
    <row r="26008" spans="1:1">
      <c r="A26008" s="330"/>
    </row>
    <row r="26009" spans="1:1">
      <c r="A26009" s="330"/>
    </row>
    <row r="26010" spans="1:1">
      <c r="A26010" s="330"/>
    </row>
    <row r="26011" spans="1:1">
      <c r="A26011" s="330"/>
    </row>
    <row r="26012" spans="1:1">
      <c r="A26012" s="330"/>
    </row>
    <row r="26013" spans="1:1">
      <c r="A26013" s="330"/>
    </row>
    <row r="26014" spans="1:1">
      <c r="A26014" s="330"/>
    </row>
    <row r="26015" spans="1:1">
      <c r="A26015" s="330"/>
    </row>
    <row r="26016" spans="1:1">
      <c r="A26016" s="330"/>
    </row>
    <row r="26017" spans="1:1">
      <c r="A26017" s="330"/>
    </row>
    <row r="26018" spans="1:1">
      <c r="A26018" s="330"/>
    </row>
    <row r="26019" spans="1:1">
      <c r="A26019" s="330"/>
    </row>
    <row r="26020" spans="1:1">
      <c r="A26020" s="330"/>
    </row>
    <row r="26021" spans="1:1">
      <c r="A26021" s="330"/>
    </row>
    <row r="26022" spans="1:1">
      <c r="A26022" s="330"/>
    </row>
    <row r="26023" spans="1:1">
      <c r="A26023" s="330"/>
    </row>
    <row r="26024" spans="1:1">
      <c r="A26024" s="330"/>
    </row>
    <row r="26025" spans="1:1">
      <c r="A26025" s="330"/>
    </row>
    <row r="26026" spans="1:1">
      <c r="A26026" s="330"/>
    </row>
    <row r="26027" spans="1:1">
      <c r="A26027" s="330"/>
    </row>
    <row r="26028" spans="1:1">
      <c r="A26028" s="330"/>
    </row>
    <row r="26029" spans="1:1">
      <c r="A26029" s="330"/>
    </row>
    <row r="26030" spans="1:1">
      <c r="A26030" s="330"/>
    </row>
    <row r="26031" spans="1:1">
      <c r="A26031" s="330"/>
    </row>
    <row r="26032" spans="1:1">
      <c r="A26032" s="330"/>
    </row>
    <row r="26033" spans="1:1">
      <c r="A26033" s="330"/>
    </row>
    <row r="26034" spans="1:1">
      <c r="A26034" s="330"/>
    </row>
    <row r="26035" spans="1:1">
      <c r="A26035" s="330"/>
    </row>
    <row r="26036" spans="1:1">
      <c r="A26036" s="330"/>
    </row>
    <row r="26037" spans="1:1">
      <c r="A26037" s="330"/>
    </row>
    <row r="26038" spans="1:1">
      <c r="A26038" s="330"/>
    </row>
    <row r="26039" spans="1:1">
      <c r="A26039" s="330"/>
    </row>
    <row r="26040" spans="1:1">
      <c r="A26040" s="330"/>
    </row>
    <row r="26041" spans="1:1">
      <c r="A26041" s="330"/>
    </row>
    <row r="26042" spans="1:1">
      <c r="A26042" s="330"/>
    </row>
    <row r="26043" spans="1:1">
      <c r="A26043" s="330"/>
    </row>
    <row r="26044" spans="1:1">
      <c r="A26044" s="330"/>
    </row>
    <row r="26045" spans="1:1">
      <c r="A26045" s="330"/>
    </row>
    <row r="26046" spans="1:1">
      <c r="A26046" s="330"/>
    </row>
    <row r="26047" spans="1:1">
      <c r="A26047" s="330"/>
    </row>
    <row r="26048" spans="1:1">
      <c r="A26048" s="330"/>
    </row>
    <row r="26049" spans="1:1">
      <c r="A26049" s="330"/>
    </row>
    <row r="26050" spans="1:1">
      <c r="A26050" s="330"/>
    </row>
    <row r="26051" spans="1:1">
      <c r="A26051" s="330"/>
    </row>
    <row r="26052" spans="1:1">
      <c r="A26052" s="330"/>
    </row>
    <row r="26053" spans="1:1">
      <c r="A26053" s="330"/>
    </row>
    <row r="26054" spans="1:1">
      <c r="A26054" s="330"/>
    </row>
    <row r="26055" spans="1:1">
      <c r="A26055" s="330"/>
    </row>
    <row r="26056" spans="1:1">
      <c r="A26056" s="330"/>
    </row>
    <row r="26057" spans="1:1">
      <c r="A26057" s="330"/>
    </row>
    <row r="26058" spans="1:1">
      <c r="A26058" s="330"/>
    </row>
    <row r="26059" spans="1:1">
      <c r="A26059" s="330"/>
    </row>
    <row r="26060" spans="1:1">
      <c r="A26060" s="330"/>
    </row>
    <row r="26061" spans="1:1">
      <c r="A26061" s="330"/>
    </row>
    <row r="26062" spans="1:1">
      <c r="A26062" s="330"/>
    </row>
    <row r="26063" spans="1:1">
      <c r="A26063" s="330"/>
    </row>
    <row r="26064" spans="1:1">
      <c r="A26064" s="330"/>
    </row>
    <row r="26065" spans="1:1">
      <c r="A26065" s="330"/>
    </row>
    <row r="26066" spans="1:1">
      <c r="A26066" s="330"/>
    </row>
    <row r="26067" spans="1:1">
      <c r="A26067" s="330"/>
    </row>
    <row r="26068" spans="1:1">
      <c r="A26068" s="330"/>
    </row>
    <row r="26069" spans="1:1">
      <c r="A26069" s="330"/>
    </row>
    <row r="26070" spans="1:1">
      <c r="A26070" s="330"/>
    </row>
    <row r="26071" spans="1:1">
      <c r="A26071" s="330"/>
    </row>
    <row r="26072" spans="1:1">
      <c r="A26072" s="330"/>
    </row>
    <row r="26073" spans="1:1">
      <c r="A26073" s="330"/>
    </row>
    <row r="26074" spans="1:1">
      <c r="A26074" s="330"/>
    </row>
    <row r="26075" spans="1:1">
      <c r="A26075" s="330"/>
    </row>
    <row r="26076" spans="1:1">
      <c r="A26076" s="330"/>
    </row>
    <row r="26077" spans="1:1">
      <c r="A26077" s="330"/>
    </row>
    <row r="26078" spans="1:1">
      <c r="A26078" s="330"/>
    </row>
    <row r="26079" spans="1:1">
      <c r="A26079" s="330"/>
    </row>
    <row r="26080" spans="1:1">
      <c r="A26080" s="330"/>
    </row>
    <row r="26081" spans="1:1">
      <c r="A26081" s="330"/>
    </row>
    <row r="26082" spans="1:1">
      <c r="A26082" s="330"/>
    </row>
    <row r="26083" spans="1:1">
      <c r="A26083" s="330"/>
    </row>
    <row r="26084" spans="1:1">
      <c r="A26084" s="330"/>
    </row>
    <row r="26085" spans="1:1">
      <c r="A26085" s="330"/>
    </row>
    <row r="26086" spans="1:1">
      <c r="A26086" s="330"/>
    </row>
    <row r="26087" spans="1:1">
      <c r="A26087" s="330"/>
    </row>
    <row r="26088" spans="1:1">
      <c r="A26088" s="330"/>
    </row>
    <row r="26089" spans="1:1">
      <c r="A26089" s="330"/>
    </row>
    <row r="26090" spans="1:1">
      <c r="A26090" s="330"/>
    </row>
    <row r="26091" spans="1:1">
      <c r="A26091" s="330"/>
    </row>
    <row r="26092" spans="1:1">
      <c r="A26092" s="330"/>
    </row>
    <row r="26093" spans="1:1">
      <c r="A26093" s="330"/>
    </row>
    <row r="26094" spans="1:1">
      <c r="A26094" s="330"/>
    </row>
    <row r="26095" spans="1:1">
      <c r="A26095" s="330"/>
    </row>
    <row r="26096" spans="1:1">
      <c r="A26096" s="330"/>
    </row>
    <row r="26097" spans="1:1">
      <c r="A26097" s="330"/>
    </row>
    <row r="26098" spans="1:1">
      <c r="A26098" s="330"/>
    </row>
    <row r="26099" spans="1:1">
      <c r="A26099" s="330"/>
    </row>
    <row r="26100" spans="1:1">
      <c r="A26100" s="330"/>
    </row>
    <row r="26101" spans="1:1">
      <c r="A26101" s="330"/>
    </row>
    <row r="26102" spans="1:1">
      <c r="A26102" s="330"/>
    </row>
    <row r="26103" spans="1:1">
      <c r="A26103" s="330"/>
    </row>
    <row r="26104" spans="1:1">
      <c r="A26104" s="330"/>
    </row>
    <row r="26105" spans="1:1">
      <c r="A26105" s="330"/>
    </row>
    <row r="26106" spans="1:1">
      <c r="A26106" s="330"/>
    </row>
    <row r="26107" spans="1:1">
      <c r="A26107" s="330"/>
    </row>
    <row r="26108" spans="1:1">
      <c r="A26108" s="330"/>
    </row>
    <row r="26109" spans="1:1">
      <c r="A26109" s="330"/>
    </row>
    <row r="26110" spans="1:1">
      <c r="A26110" s="330"/>
    </row>
    <row r="26111" spans="1:1">
      <c r="A26111" s="330"/>
    </row>
    <row r="26112" spans="1:1">
      <c r="A26112" s="330"/>
    </row>
    <row r="26113" spans="1:1">
      <c r="A26113" s="330"/>
    </row>
    <row r="26114" spans="1:1">
      <c r="A26114" s="330"/>
    </row>
    <row r="26115" spans="1:1">
      <c r="A26115" s="330"/>
    </row>
    <row r="26116" spans="1:1">
      <c r="A26116" s="330"/>
    </row>
    <row r="26117" spans="1:1">
      <c r="A26117" s="330"/>
    </row>
    <row r="26118" spans="1:1">
      <c r="A26118" s="330"/>
    </row>
    <row r="26119" spans="1:1">
      <c r="A26119" s="330"/>
    </row>
    <row r="26120" spans="1:1">
      <c r="A26120" s="330"/>
    </row>
    <row r="26121" spans="1:1">
      <c r="A26121" s="330"/>
    </row>
    <row r="26122" spans="1:1">
      <c r="A26122" s="330"/>
    </row>
    <row r="26123" spans="1:1">
      <c r="A26123" s="330"/>
    </row>
    <row r="26124" spans="1:1">
      <c r="A26124" s="330"/>
    </row>
    <row r="26125" spans="1:1">
      <c r="A26125" s="330"/>
    </row>
    <row r="26126" spans="1:1">
      <c r="A26126" s="330"/>
    </row>
    <row r="26127" spans="1:1">
      <c r="A26127" s="330"/>
    </row>
    <row r="26128" spans="1:1">
      <c r="A26128" s="330"/>
    </row>
    <row r="26129" spans="1:1">
      <c r="A26129" s="330"/>
    </row>
    <row r="26130" spans="1:1">
      <c r="A26130" s="330"/>
    </row>
    <row r="26131" spans="1:1">
      <c r="A26131" s="330"/>
    </row>
    <row r="26132" spans="1:1">
      <c r="A26132" s="330"/>
    </row>
    <row r="26133" spans="1:1">
      <c r="A26133" s="330"/>
    </row>
    <row r="26134" spans="1:1">
      <c r="A26134" s="330"/>
    </row>
    <row r="26135" spans="1:1">
      <c r="A26135" s="330"/>
    </row>
    <row r="26136" spans="1:1">
      <c r="A26136" s="330"/>
    </row>
    <row r="26137" spans="1:1">
      <c r="A26137" s="330"/>
    </row>
    <row r="26138" spans="1:1">
      <c r="A26138" s="330"/>
    </row>
    <row r="26139" spans="1:1">
      <c r="A26139" s="330"/>
    </row>
    <row r="26140" spans="1:1">
      <c r="A26140" s="330"/>
    </row>
    <row r="26141" spans="1:1">
      <c r="A26141" s="330"/>
    </row>
    <row r="26142" spans="1:1">
      <c r="A26142" s="330"/>
    </row>
    <row r="26143" spans="1:1">
      <c r="A26143" s="330"/>
    </row>
    <row r="26144" spans="1:1">
      <c r="A26144" s="330"/>
    </row>
    <row r="26145" spans="1:1">
      <c r="A26145" s="330"/>
    </row>
    <row r="26146" spans="1:1">
      <c r="A26146" s="330"/>
    </row>
    <row r="26147" spans="1:1">
      <c r="A26147" s="330"/>
    </row>
    <row r="26148" spans="1:1">
      <c r="A26148" s="330"/>
    </row>
    <row r="26149" spans="1:1">
      <c r="A26149" s="330"/>
    </row>
    <row r="26150" spans="1:1">
      <c r="A26150" s="330"/>
    </row>
    <row r="26151" spans="1:1">
      <c r="A26151" s="330"/>
    </row>
    <row r="26152" spans="1:1">
      <c r="A26152" s="330"/>
    </row>
    <row r="26153" spans="1:1">
      <c r="A26153" s="330"/>
    </row>
    <row r="26154" spans="1:1">
      <c r="A26154" s="330"/>
    </row>
    <row r="26155" spans="1:1">
      <c r="A26155" s="330"/>
    </row>
    <row r="26156" spans="1:1">
      <c r="A26156" s="330"/>
    </row>
    <row r="26157" spans="1:1">
      <c r="A26157" s="330"/>
    </row>
    <row r="26158" spans="1:1">
      <c r="A26158" s="330"/>
    </row>
    <row r="26159" spans="1:1">
      <c r="A26159" s="330"/>
    </row>
    <row r="26160" spans="1:1">
      <c r="A26160" s="330"/>
    </row>
    <row r="26161" spans="1:1">
      <c r="A26161" s="330"/>
    </row>
    <row r="26162" spans="1:1">
      <c r="A26162" s="330"/>
    </row>
    <row r="26163" spans="1:1">
      <c r="A26163" s="330"/>
    </row>
    <row r="26164" spans="1:1">
      <c r="A26164" s="330"/>
    </row>
    <row r="26165" spans="1:1">
      <c r="A26165" s="330"/>
    </row>
    <row r="26166" spans="1:1">
      <c r="A26166" s="330"/>
    </row>
    <row r="26167" spans="1:1">
      <c r="A26167" s="330"/>
    </row>
    <row r="26168" spans="1:1">
      <c r="A26168" s="330"/>
    </row>
    <row r="26169" spans="1:1">
      <c r="A26169" s="330"/>
    </row>
    <row r="26170" spans="1:1">
      <c r="A26170" s="330"/>
    </row>
    <row r="26171" spans="1:1">
      <c r="A26171" s="330"/>
    </row>
    <row r="26172" spans="1:1">
      <c r="A26172" s="330"/>
    </row>
    <row r="26173" spans="1:1">
      <c r="A26173" s="330"/>
    </row>
    <row r="26174" spans="1:1">
      <c r="A26174" s="330"/>
    </row>
    <row r="26175" spans="1:1">
      <c r="A26175" s="330"/>
    </row>
    <row r="26176" spans="1:1">
      <c r="A26176" s="330"/>
    </row>
    <row r="26177" spans="1:1">
      <c r="A26177" s="330"/>
    </row>
    <row r="26178" spans="1:1">
      <c r="A26178" s="330"/>
    </row>
    <row r="26179" spans="1:1">
      <c r="A26179" s="330"/>
    </row>
    <row r="26180" spans="1:1">
      <c r="A26180" s="330"/>
    </row>
    <row r="26181" spans="1:1">
      <c r="A26181" s="330"/>
    </row>
    <row r="26182" spans="1:1">
      <c r="A26182" s="330"/>
    </row>
    <row r="26183" spans="1:1">
      <c r="A26183" s="330"/>
    </row>
    <row r="26184" spans="1:1">
      <c r="A26184" s="330"/>
    </row>
    <row r="26185" spans="1:1">
      <c r="A26185" s="330"/>
    </row>
    <row r="26186" spans="1:1">
      <c r="A26186" s="330"/>
    </row>
    <row r="26187" spans="1:1">
      <c r="A26187" s="330"/>
    </row>
    <row r="26188" spans="1:1">
      <c r="A26188" s="330"/>
    </row>
    <row r="26189" spans="1:1">
      <c r="A26189" s="330"/>
    </row>
    <row r="26190" spans="1:1">
      <c r="A26190" s="330"/>
    </row>
    <row r="26191" spans="1:1">
      <c r="A26191" s="330"/>
    </row>
    <row r="26192" spans="1:1">
      <c r="A26192" s="330"/>
    </row>
    <row r="26193" spans="1:1">
      <c r="A26193" s="330"/>
    </row>
    <row r="26194" spans="1:1">
      <c r="A26194" s="330"/>
    </row>
    <row r="26195" spans="1:1">
      <c r="A26195" s="330"/>
    </row>
    <row r="26196" spans="1:1">
      <c r="A26196" s="330"/>
    </row>
    <row r="26197" spans="1:1">
      <c r="A26197" s="330"/>
    </row>
    <row r="26198" spans="1:1">
      <c r="A26198" s="330"/>
    </row>
    <row r="26199" spans="1:1">
      <c r="A26199" s="330"/>
    </row>
    <row r="26200" spans="1:1">
      <c r="A26200" s="330"/>
    </row>
    <row r="26201" spans="1:1">
      <c r="A26201" s="330"/>
    </row>
    <row r="26202" spans="1:1">
      <c r="A26202" s="330"/>
    </row>
    <row r="26203" spans="1:1">
      <c r="A26203" s="330"/>
    </row>
    <row r="26204" spans="1:1">
      <c r="A26204" s="330"/>
    </row>
    <row r="26205" spans="1:1">
      <c r="A26205" s="330"/>
    </row>
    <row r="26206" spans="1:1">
      <c r="A26206" s="330"/>
    </row>
    <row r="26207" spans="1:1">
      <c r="A26207" s="330"/>
    </row>
    <row r="26208" spans="1:1">
      <c r="A26208" s="330"/>
    </row>
    <row r="26209" spans="1:1">
      <c r="A26209" s="330"/>
    </row>
    <row r="26210" spans="1:1">
      <c r="A26210" s="330"/>
    </row>
    <row r="26211" spans="1:1">
      <c r="A26211" s="330"/>
    </row>
    <row r="26212" spans="1:1">
      <c r="A26212" s="330"/>
    </row>
    <row r="26213" spans="1:1">
      <c r="A26213" s="330"/>
    </row>
    <row r="26214" spans="1:1">
      <c r="A26214" s="330"/>
    </row>
    <row r="26215" spans="1:1">
      <c r="A26215" s="330"/>
    </row>
    <row r="26216" spans="1:1">
      <c r="A26216" s="330"/>
    </row>
    <row r="26217" spans="1:1">
      <c r="A26217" s="330"/>
    </row>
    <row r="26218" spans="1:1">
      <c r="A26218" s="330"/>
    </row>
    <row r="26219" spans="1:1">
      <c r="A26219" s="330"/>
    </row>
    <row r="26220" spans="1:1">
      <c r="A26220" s="330"/>
    </row>
    <row r="26221" spans="1:1">
      <c r="A26221" s="330"/>
    </row>
    <row r="26222" spans="1:1">
      <c r="A26222" s="330"/>
    </row>
    <row r="26223" spans="1:1">
      <c r="A26223" s="330"/>
    </row>
    <row r="26224" spans="1:1">
      <c r="A26224" s="330"/>
    </row>
    <row r="26225" spans="1:1">
      <c r="A26225" s="330"/>
    </row>
    <row r="26226" spans="1:1">
      <c r="A26226" s="330"/>
    </row>
    <row r="26227" spans="1:1">
      <c r="A26227" s="330"/>
    </row>
    <row r="26228" spans="1:1">
      <c r="A26228" s="330"/>
    </row>
    <row r="26229" spans="1:1">
      <c r="A26229" s="330"/>
    </row>
    <row r="26230" spans="1:1">
      <c r="A26230" s="330"/>
    </row>
    <row r="26231" spans="1:1">
      <c r="A26231" s="330"/>
    </row>
    <row r="26232" spans="1:1">
      <c r="A26232" s="330"/>
    </row>
    <row r="26233" spans="1:1">
      <c r="A26233" s="330"/>
    </row>
    <row r="26234" spans="1:1">
      <c r="A26234" s="330"/>
    </row>
    <row r="26235" spans="1:1">
      <c r="A26235" s="330"/>
    </row>
    <row r="26236" spans="1:1">
      <c r="A26236" s="330"/>
    </row>
    <row r="26237" spans="1:1">
      <c r="A26237" s="330"/>
    </row>
    <row r="26238" spans="1:1">
      <c r="A26238" s="330"/>
    </row>
    <row r="26239" spans="1:1">
      <c r="A26239" s="330"/>
    </row>
    <row r="26240" spans="1:1">
      <c r="A26240" s="330"/>
    </row>
    <row r="26241" spans="1:1">
      <c r="A26241" s="330"/>
    </row>
    <row r="26242" spans="1:1">
      <c r="A26242" s="330"/>
    </row>
    <row r="26243" spans="1:1">
      <c r="A26243" s="330"/>
    </row>
    <row r="26244" spans="1:1">
      <c r="A26244" s="330"/>
    </row>
    <row r="26245" spans="1:1">
      <c r="A26245" s="330"/>
    </row>
    <row r="26246" spans="1:1">
      <c r="A26246" s="330"/>
    </row>
    <row r="26247" spans="1:1">
      <c r="A26247" s="330"/>
    </row>
    <row r="26248" spans="1:1">
      <c r="A26248" s="330"/>
    </row>
    <row r="26249" spans="1:1">
      <c r="A26249" s="330"/>
    </row>
    <row r="26250" spans="1:1">
      <c r="A26250" s="330"/>
    </row>
    <row r="26251" spans="1:1">
      <c r="A26251" s="330"/>
    </row>
    <row r="26252" spans="1:1">
      <c r="A26252" s="330"/>
    </row>
    <row r="26253" spans="1:1">
      <c r="A26253" s="330"/>
    </row>
    <row r="26254" spans="1:1">
      <c r="A26254" s="330"/>
    </row>
    <row r="26255" spans="1:1">
      <c r="A26255" s="330"/>
    </row>
    <row r="26256" spans="1:1">
      <c r="A26256" s="330"/>
    </row>
    <row r="26257" spans="1:1">
      <c r="A26257" s="330"/>
    </row>
    <row r="26258" spans="1:1">
      <c r="A26258" s="330"/>
    </row>
    <row r="26259" spans="1:1">
      <c r="A26259" s="330"/>
    </row>
    <row r="26260" spans="1:1">
      <c r="A26260" s="330"/>
    </row>
    <row r="26261" spans="1:1">
      <c r="A26261" s="330"/>
    </row>
    <row r="26262" spans="1:1">
      <c r="A26262" s="330"/>
    </row>
    <row r="26263" spans="1:1">
      <c r="A26263" s="330"/>
    </row>
    <row r="26264" spans="1:1">
      <c r="A26264" s="330"/>
    </row>
    <row r="26265" spans="1:1">
      <c r="A26265" s="330"/>
    </row>
    <row r="26266" spans="1:1">
      <c r="A26266" s="330"/>
    </row>
    <row r="26267" spans="1:1">
      <c r="A26267" s="330"/>
    </row>
    <row r="26268" spans="1:1">
      <c r="A26268" s="330"/>
    </row>
    <row r="26269" spans="1:1">
      <c r="A26269" s="330"/>
    </row>
    <row r="26270" spans="1:1">
      <c r="A26270" s="330"/>
    </row>
    <row r="26271" spans="1:1">
      <c r="A26271" s="330"/>
    </row>
    <row r="26272" spans="1:1">
      <c r="A26272" s="330"/>
    </row>
    <row r="26273" spans="1:1">
      <c r="A26273" s="330"/>
    </row>
    <row r="26274" spans="1:1">
      <c r="A26274" s="330"/>
    </row>
    <row r="26275" spans="1:1">
      <c r="A26275" s="330"/>
    </row>
    <row r="26276" spans="1:1">
      <c r="A26276" s="330"/>
    </row>
    <row r="26277" spans="1:1">
      <c r="A26277" s="330"/>
    </row>
    <row r="26278" spans="1:1">
      <c r="A26278" s="330"/>
    </row>
    <row r="26279" spans="1:1">
      <c r="A26279" s="330"/>
    </row>
    <row r="26280" spans="1:1">
      <c r="A26280" s="330"/>
    </row>
    <row r="26281" spans="1:1">
      <c r="A26281" s="330"/>
    </row>
    <row r="26282" spans="1:1">
      <c r="A26282" s="330"/>
    </row>
    <row r="26283" spans="1:1">
      <c r="A26283" s="330"/>
    </row>
    <row r="26284" spans="1:1">
      <c r="A26284" s="330"/>
    </row>
    <row r="26285" spans="1:1">
      <c r="A26285" s="330"/>
    </row>
    <row r="26286" spans="1:1">
      <c r="A26286" s="330"/>
    </row>
    <row r="26287" spans="1:1">
      <c r="A26287" s="330"/>
    </row>
    <row r="26288" spans="1:1">
      <c r="A26288" s="330"/>
    </row>
    <row r="26289" spans="1:1">
      <c r="A26289" s="330"/>
    </row>
    <row r="26290" spans="1:1">
      <c r="A26290" s="330"/>
    </row>
    <row r="26291" spans="1:1">
      <c r="A26291" s="330"/>
    </row>
    <row r="26292" spans="1:1">
      <c r="A26292" s="330"/>
    </row>
    <row r="26293" spans="1:1">
      <c r="A26293" s="330"/>
    </row>
    <row r="26294" spans="1:1">
      <c r="A26294" s="330"/>
    </row>
    <row r="26295" spans="1:1">
      <c r="A26295" s="330"/>
    </row>
    <row r="26296" spans="1:1">
      <c r="A26296" s="330"/>
    </row>
    <row r="26297" spans="1:1">
      <c r="A26297" s="330"/>
    </row>
    <row r="26298" spans="1:1">
      <c r="A26298" s="330"/>
    </row>
    <row r="26299" spans="1:1">
      <c r="A26299" s="330"/>
    </row>
    <row r="26300" spans="1:1">
      <c r="A26300" s="330"/>
    </row>
    <row r="26301" spans="1:1">
      <c r="A26301" s="330"/>
    </row>
    <row r="26302" spans="1:1">
      <c r="A26302" s="330"/>
    </row>
    <row r="26303" spans="1:1">
      <c r="A26303" s="330"/>
    </row>
    <row r="26304" spans="1:1">
      <c r="A26304" s="330"/>
    </row>
    <row r="26305" spans="1:1">
      <c r="A26305" s="330"/>
    </row>
    <row r="26306" spans="1:1">
      <c r="A26306" s="330"/>
    </row>
    <row r="26307" spans="1:1">
      <c r="A26307" s="330"/>
    </row>
    <row r="26308" spans="1:1">
      <c r="A26308" s="330"/>
    </row>
    <row r="26309" spans="1:1">
      <c r="A26309" s="330"/>
    </row>
    <row r="26310" spans="1:1">
      <c r="A26310" s="330"/>
    </row>
    <row r="26311" spans="1:1">
      <c r="A26311" s="330"/>
    </row>
    <row r="26312" spans="1:1">
      <c r="A26312" s="330"/>
    </row>
    <row r="26313" spans="1:1">
      <c r="A26313" s="330"/>
    </row>
    <row r="26314" spans="1:1">
      <c r="A26314" s="330"/>
    </row>
    <row r="26315" spans="1:1">
      <c r="A26315" s="330"/>
    </row>
    <row r="26316" spans="1:1">
      <c r="A26316" s="330"/>
    </row>
    <row r="26317" spans="1:1">
      <c r="A26317" s="330"/>
    </row>
    <row r="26318" spans="1:1">
      <c r="A26318" s="330"/>
    </row>
    <row r="26319" spans="1:1">
      <c r="A26319" s="330"/>
    </row>
    <row r="26320" spans="1:1">
      <c r="A26320" s="330"/>
    </row>
    <row r="26321" spans="1:1">
      <c r="A26321" s="330"/>
    </row>
    <row r="26322" spans="1:1">
      <c r="A26322" s="330"/>
    </row>
    <row r="26323" spans="1:1">
      <c r="A26323" s="330"/>
    </row>
    <row r="26324" spans="1:1">
      <c r="A26324" s="330"/>
    </row>
    <row r="26325" spans="1:1">
      <c r="A26325" s="330"/>
    </row>
    <row r="26326" spans="1:1">
      <c r="A26326" s="330"/>
    </row>
    <row r="26327" spans="1:1">
      <c r="A26327" s="330"/>
    </row>
    <row r="26328" spans="1:1">
      <c r="A26328" s="330"/>
    </row>
    <row r="26329" spans="1:1">
      <c r="A26329" s="330"/>
    </row>
    <row r="26330" spans="1:1">
      <c r="A26330" s="330"/>
    </row>
    <row r="26331" spans="1:1">
      <c r="A26331" s="330"/>
    </row>
    <row r="26332" spans="1:1">
      <c r="A26332" s="330"/>
    </row>
    <row r="26333" spans="1:1">
      <c r="A26333" s="330"/>
    </row>
    <row r="26334" spans="1:1">
      <c r="A26334" s="330"/>
    </row>
    <row r="26335" spans="1:1">
      <c r="A26335" s="330"/>
    </row>
    <row r="26336" spans="1:1">
      <c r="A26336" s="330"/>
    </row>
    <row r="26337" spans="1:1">
      <c r="A26337" s="330"/>
    </row>
    <row r="26338" spans="1:1">
      <c r="A26338" s="330"/>
    </row>
    <row r="26339" spans="1:1">
      <c r="A26339" s="330"/>
    </row>
    <row r="26340" spans="1:1">
      <c r="A26340" s="330"/>
    </row>
    <row r="26341" spans="1:1">
      <c r="A26341" s="330"/>
    </row>
    <row r="26342" spans="1:1">
      <c r="A26342" s="330"/>
    </row>
    <row r="26343" spans="1:1">
      <c r="A26343" s="330"/>
    </row>
    <row r="26344" spans="1:1">
      <c r="A26344" s="330"/>
    </row>
    <row r="26345" spans="1:1">
      <c r="A26345" s="330"/>
    </row>
    <row r="26346" spans="1:1">
      <c r="A26346" s="330"/>
    </row>
    <row r="26347" spans="1:1">
      <c r="A26347" s="330"/>
    </row>
    <row r="26348" spans="1:1">
      <c r="A26348" s="330"/>
    </row>
    <row r="26349" spans="1:1">
      <c r="A26349" s="330"/>
    </row>
    <row r="26350" spans="1:1">
      <c r="A26350" s="330"/>
    </row>
    <row r="26351" spans="1:1">
      <c r="A26351" s="330"/>
    </row>
    <row r="26352" spans="1:1">
      <c r="A26352" s="330"/>
    </row>
    <row r="26353" spans="1:1">
      <c r="A26353" s="330"/>
    </row>
    <row r="26354" spans="1:1">
      <c r="A26354" s="330"/>
    </row>
    <row r="26355" spans="1:1">
      <c r="A26355" s="330"/>
    </row>
    <row r="26356" spans="1:1">
      <c r="A26356" s="330"/>
    </row>
    <row r="26357" spans="1:1">
      <c r="A26357" s="330"/>
    </row>
    <row r="26358" spans="1:1">
      <c r="A26358" s="330"/>
    </row>
    <row r="26359" spans="1:1">
      <c r="A26359" s="330"/>
    </row>
    <row r="26360" spans="1:1">
      <c r="A26360" s="330"/>
    </row>
    <row r="26361" spans="1:1">
      <c r="A26361" s="330"/>
    </row>
    <row r="26362" spans="1:1">
      <c r="A26362" s="330"/>
    </row>
    <row r="26363" spans="1:1">
      <c r="A26363" s="330"/>
    </row>
    <row r="26364" spans="1:1">
      <c r="A26364" s="330"/>
    </row>
    <row r="26365" spans="1:1">
      <c r="A26365" s="330"/>
    </row>
    <row r="26366" spans="1:1">
      <c r="A26366" s="330"/>
    </row>
    <row r="26367" spans="1:1">
      <c r="A26367" s="330"/>
    </row>
    <row r="26368" spans="1:1">
      <c r="A26368" s="330"/>
    </row>
    <row r="26369" spans="1:1">
      <c r="A26369" s="330"/>
    </row>
    <row r="26370" spans="1:1">
      <c r="A26370" s="330"/>
    </row>
    <row r="26371" spans="1:1">
      <c r="A26371" s="330"/>
    </row>
    <row r="26372" spans="1:1">
      <c r="A26372" s="330"/>
    </row>
    <row r="26373" spans="1:1">
      <c r="A26373" s="330"/>
    </row>
    <row r="26374" spans="1:1">
      <c r="A26374" s="330"/>
    </row>
    <row r="26375" spans="1:1">
      <c r="A26375" s="330"/>
    </row>
    <row r="26376" spans="1:1">
      <c r="A26376" s="330"/>
    </row>
    <row r="26377" spans="1:1">
      <c r="A26377" s="330"/>
    </row>
    <row r="26378" spans="1:1">
      <c r="A26378" s="330"/>
    </row>
    <row r="26379" spans="1:1">
      <c r="A26379" s="330"/>
    </row>
    <row r="26380" spans="1:1">
      <c r="A26380" s="330"/>
    </row>
    <row r="26381" spans="1:1">
      <c r="A26381" s="330"/>
    </row>
    <row r="26382" spans="1:1">
      <c r="A26382" s="330"/>
    </row>
    <row r="26383" spans="1:1">
      <c r="A26383" s="330"/>
    </row>
    <row r="26384" spans="1:1">
      <c r="A26384" s="330"/>
    </row>
    <row r="26385" spans="1:1">
      <c r="A26385" s="330"/>
    </row>
    <row r="26386" spans="1:1">
      <c r="A26386" s="330"/>
    </row>
    <row r="26387" spans="1:1">
      <c r="A26387" s="330"/>
    </row>
    <row r="26388" spans="1:1">
      <c r="A26388" s="330"/>
    </row>
    <row r="26389" spans="1:1">
      <c r="A26389" s="330"/>
    </row>
    <row r="26390" spans="1:1">
      <c r="A26390" s="330"/>
    </row>
    <row r="26391" spans="1:1">
      <c r="A26391" s="330"/>
    </row>
    <row r="26392" spans="1:1">
      <c r="A26392" s="330"/>
    </row>
    <row r="26393" spans="1:1">
      <c r="A26393" s="330"/>
    </row>
    <row r="26394" spans="1:1">
      <c r="A26394" s="330"/>
    </row>
    <row r="26395" spans="1:1">
      <c r="A26395" s="330"/>
    </row>
    <row r="26396" spans="1:1">
      <c r="A26396" s="330"/>
    </row>
    <row r="26397" spans="1:1">
      <c r="A26397" s="330"/>
    </row>
    <row r="26398" spans="1:1">
      <c r="A26398" s="330"/>
    </row>
    <row r="26399" spans="1:1">
      <c r="A26399" s="330"/>
    </row>
    <row r="26400" spans="1:1">
      <c r="A26400" s="330"/>
    </row>
    <row r="26401" spans="1:1">
      <c r="A26401" s="330"/>
    </row>
    <row r="26402" spans="1:1">
      <c r="A26402" s="330"/>
    </row>
    <row r="26403" spans="1:1">
      <c r="A26403" s="330"/>
    </row>
    <row r="26404" spans="1:1">
      <c r="A26404" s="330"/>
    </row>
    <row r="26405" spans="1:1">
      <c r="A26405" s="330"/>
    </row>
    <row r="26406" spans="1:1">
      <c r="A26406" s="330"/>
    </row>
    <row r="26407" spans="1:1">
      <c r="A26407" s="330"/>
    </row>
    <row r="26408" spans="1:1">
      <c r="A26408" s="330"/>
    </row>
    <row r="26409" spans="1:1">
      <c r="A26409" s="330"/>
    </row>
    <row r="26410" spans="1:1">
      <c r="A26410" s="330"/>
    </row>
    <row r="26411" spans="1:1">
      <c r="A26411" s="330"/>
    </row>
    <row r="26412" spans="1:1">
      <c r="A26412" s="330"/>
    </row>
    <row r="26413" spans="1:1">
      <c r="A26413" s="330"/>
    </row>
    <row r="26414" spans="1:1">
      <c r="A26414" s="330"/>
    </row>
    <row r="26415" spans="1:1">
      <c r="A26415" s="330"/>
    </row>
    <row r="26416" spans="1:1">
      <c r="A26416" s="330"/>
    </row>
    <row r="26417" spans="1:1">
      <c r="A26417" s="330"/>
    </row>
    <row r="26418" spans="1:1">
      <c r="A26418" s="330"/>
    </row>
    <row r="26419" spans="1:1">
      <c r="A26419" s="330"/>
    </row>
    <row r="26420" spans="1:1">
      <c r="A26420" s="330"/>
    </row>
    <row r="26421" spans="1:1">
      <c r="A26421" s="330"/>
    </row>
    <row r="26422" spans="1:1">
      <c r="A26422" s="330"/>
    </row>
    <row r="26423" spans="1:1">
      <c r="A26423" s="330"/>
    </row>
    <row r="26424" spans="1:1">
      <c r="A26424" s="330"/>
    </row>
    <row r="26425" spans="1:1">
      <c r="A26425" s="330"/>
    </row>
    <row r="26426" spans="1:1">
      <c r="A26426" s="330"/>
    </row>
    <row r="26427" spans="1:1">
      <c r="A26427" s="330"/>
    </row>
    <row r="26428" spans="1:1">
      <c r="A26428" s="330"/>
    </row>
    <row r="26429" spans="1:1">
      <c r="A26429" s="330"/>
    </row>
    <row r="26430" spans="1:1">
      <c r="A26430" s="330"/>
    </row>
    <row r="26431" spans="1:1">
      <c r="A26431" s="330"/>
    </row>
    <row r="26432" spans="1:1">
      <c r="A26432" s="330"/>
    </row>
    <row r="26433" spans="1:1">
      <c r="A26433" s="330"/>
    </row>
    <row r="26434" spans="1:1">
      <c r="A26434" s="330"/>
    </row>
    <row r="26435" spans="1:1">
      <c r="A26435" s="330"/>
    </row>
    <row r="26436" spans="1:1">
      <c r="A26436" s="330"/>
    </row>
    <row r="26437" spans="1:1">
      <c r="A26437" s="330"/>
    </row>
    <row r="26438" spans="1:1">
      <c r="A26438" s="330"/>
    </row>
    <row r="26439" spans="1:1">
      <c r="A26439" s="330"/>
    </row>
    <row r="26440" spans="1:1">
      <c r="A26440" s="330"/>
    </row>
    <row r="26441" spans="1:1">
      <c r="A26441" s="330"/>
    </row>
    <row r="26442" spans="1:1">
      <c r="A26442" s="330"/>
    </row>
    <row r="26443" spans="1:1">
      <c r="A26443" s="330"/>
    </row>
    <row r="26444" spans="1:1">
      <c r="A26444" s="330"/>
    </row>
    <row r="26445" spans="1:1">
      <c r="A26445" s="330"/>
    </row>
    <row r="26446" spans="1:1">
      <c r="A26446" s="330"/>
    </row>
    <row r="26447" spans="1:1">
      <c r="A26447" s="330"/>
    </row>
    <row r="26448" spans="1:1">
      <c r="A26448" s="330"/>
    </row>
    <row r="26449" spans="1:1">
      <c r="A26449" s="330"/>
    </row>
    <row r="26450" spans="1:1">
      <c r="A26450" s="330"/>
    </row>
    <row r="26451" spans="1:1">
      <c r="A26451" s="330"/>
    </row>
    <row r="26452" spans="1:1">
      <c r="A26452" s="330"/>
    </row>
    <row r="26453" spans="1:1">
      <c r="A26453" s="330"/>
    </row>
    <row r="26454" spans="1:1">
      <c r="A26454" s="330"/>
    </row>
    <row r="26455" spans="1:1">
      <c r="A26455" s="330"/>
    </row>
    <row r="26456" spans="1:1">
      <c r="A26456" s="330"/>
    </row>
    <row r="26457" spans="1:1">
      <c r="A26457" s="330"/>
    </row>
    <row r="26458" spans="1:1">
      <c r="A26458" s="330"/>
    </row>
    <row r="26459" spans="1:1">
      <c r="A26459" s="330"/>
    </row>
    <row r="26460" spans="1:1">
      <c r="A26460" s="330"/>
    </row>
    <row r="26461" spans="1:1">
      <c r="A26461" s="330"/>
    </row>
    <row r="26462" spans="1:1">
      <c r="A26462" s="330"/>
    </row>
    <row r="26463" spans="1:1">
      <c r="A26463" s="330"/>
    </row>
    <row r="26464" spans="1:1">
      <c r="A26464" s="330"/>
    </row>
    <row r="26465" spans="1:1">
      <c r="A26465" s="330"/>
    </row>
    <row r="26466" spans="1:1">
      <c r="A26466" s="330"/>
    </row>
    <row r="26467" spans="1:1">
      <c r="A26467" s="330"/>
    </row>
    <row r="26468" spans="1:1">
      <c r="A26468" s="330"/>
    </row>
    <row r="26469" spans="1:1">
      <c r="A26469" s="330"/>
    </row>
    <row r="26470" spans="1:1">
      <c r="A26470" s="330"/>
    </row>
    <row r="26471" spans="1:1">
      <c r="A26471" s="330"/>
    </row>
    <row r="26472" spans="1:1">
      <c r="A26472" s="330"/>
    </row>
    <row r="26473" spans="1:1">
      <c r="A26473" s="330"/>
    </row>
    <row r="26474" spans="1:1">
      <c r="A26474" s="330"/>
    </row>
    <row r="26475" spans="1:1">
      <c r="A26475" s="330"/>
    </row>
    <row r="26476" spans="1:1">
      <c r="A26476" s="330"/>
    </row>
    <row r="26477" spans="1:1">
      <c r="A26477" s="330"/>
    </row>
    <row r="26478" spans="1:1">
      <c r="A26478" s="330"/>
    </row>
    <row r="26479" spans="1:1">
      <c r="A26479" s="330"/>
    </row>
    <row r="26480" spans="1:1">
      <c r="A26480" s="330"/>
    </row>
    <row r="26481" spans="1:1">
      <c r="A26481" s="330"/>
    </row>
    <row r="26482" spans="1:1">
      <c r="A26482" s="330"/>
    </row>
    <row r="26483" spans="1:1">
      <c r="A26483" s="330"/>
    </row>
    <row r="26484" spans="1:1">
      <c r="A26484" s="330"/>
    </row>
    <row r="26485" spans="1:1">
      <c r="A26485" s="330"/>
    </row>
    <row r="26486" spans="1:1">
      <c r="A26486" s="330"/>
    </row>
    <row r="26487" spans="1:1">
      <c r="A26487" s="330"/>
    </row>
    <row r="26488" spans="1:1">
      <c r="A26488" s="330"/>
    </row>
    <row r="26489" spans="1:1">
      <c r="A26489" s="330"/>
    </row>
    <row r="26490" spans="1:1">
      <c r="A26490" s="330"/>
    </row>
    <row r="26491" spans="1:1">
      <c r="A26491" s="330"/>
    </row>
    <row r="26492" spans="1:1">
      <c r="A26492" s="330"/>
    </row>
    <row r="26493" spans="1:1">
      <c r="A26493" s="330"/>
    </row>
    <row r="26494" spans="1:1">
      <c r="A26494" s="330"/>
    </row>
    <row r="26495" spans="1:1">
      <c r="A26495" s="330"/>
    </row>
    <row r="26496" spans="1:1">
      <c r="A26496" s="330"/>
    </row>
    <row r="26497" spans="1:1">
      <c r="A26497" s="330"/>
    </row>
    <row r="26498" spans="1:1">
      <c r="A26498" s="330"/>
    </row>
    <row r="26499" spans="1:1">
      <c r="A26499" s="330"/>
    </row>
    <row r="26500" spans="1:1">
      <c r="A26500" s="330"/>
    </row>
    <row r="26501" spans="1:1">
      <c r="A26501" s="330"/>
    </row>
    <row r="26502" spans="1:1">
      <c r="A26502" s="330"/>
    </row>
    <row r="26503" spans="1:1">
      <c r="A26503" s="330"/>
    </row>
    <row r="26504" spans="1:1">
      <c r="A26504" s="330"/>
    </row>
    <row r="26505" spans="1:1">
      <c r="A26505" s="330"/>
    </row>
    <row r="26506" spans="1:1">
      <c r="A26506" s="330"/>
    </row>
    <row r="26507" spans="1:1">
      <c r="A26507" s="330"/>
    </row>
    <row r="26508" spans="1:1">
      <c r="A26508" s="330"/>
    </row>
    <row r="26509" spans="1:1">
      <c r="A26509" s="330"/>
    </row>
    <row r="26510" spans="1:1">
      <c r="A26510" s="330"/>
    </row>
    <row r="26511" spans="1:1">
      <c r="A26511" s="330"/>
    </row>
    <row r="26512" spans="1:1">
      <c r="A26512" s="330"/>
    </row>
    <row r="26513" spans="1:1">
      <c r="A26513" s="330"/>
    </row>
    <row r="26514" spans="1:1">
      <c r="A26514" s="330"/>
    </row>
    <row r="26515" spans="1:1">
      <c r="A26515" s="330"/>
    </row>
    <row r="26516" spans="1:1">
      <c r="A26516" s="330"/>
    </row>
    <row r="26517" spans="1:1">
      <c r="A26517" s="330"/>
    </row>
    <row r="26518" spans="1:1">
      <c r="A26518" s="330"/>
    </row>
    <row r="26519" spans="1:1">
      <c r="A26519" s="330"/>
    </row>
    <row r="26520" spans="1:1">
      <c r="A26520" s="330"/>
    </row>
    <row r="26521" spans="1:1">
      <c r="A26521" s="330"/>
    </row>
    <row r="26522" spans="1:1">
      <c r="A26522" s="330"/>
    </row>
    <row r="26523" spans="1:1">
      <c r="A26523" s="330"/>
    </row>
    <row r="26524" spans="1:1">
      <c r="A26524" s="330"/>
    </row>
    <row r="26525" spans="1:1">
      <c r="A26525" s="330"/>
    </row>
    <row r="26526" spans="1:1">
      <c r="A26526" s="330"/>
    </row>
    <row r="26527" spans="1:1">
      <c r="A26527" s="330"/>
    </row>
    <row r="26528" spans="1:1">
      <c r="A26528" s="330"/>
    </row>
    <row r="26529" spans="1:1">
      <c r="A26529" s="330"/>
    </row>
    <row r="26530" spans="1:1">
      <c r="A26530" s="330"/>
    </row>
    <row r="26531" spans="1:1">
      <c r="A26531" s="330"/>
    </row>
    <row r="26532" spans="1:1">
      <c r="A26532" s="330"/>
    </row>
    <row r="26533" spans="1:1">
      <c r="A26533" s="330"/>
    </row>
    <row r="26534" spans="1:1">
      <c r="A26534" s="330"/>
    </row>
    <row r="26535" spans="1:1">
      <c r="A26535" s="330"/>
    </row>
    <row r="26536" spans="1:1">
      <c r="A26536" s="330"/>
    </row>
    <row r="26537" spans="1:1">
      <c r="A26537" s="330"/>
    </row>
    <row r="26538" spans="1:1">
      <c r="A26538" s="330"/>
    </row>
    <row r="26539" spans="1:1">
      <c r="A26539" s="330"/>
    </row>
    <row r="26540" spans="1:1">
      <c r="A26540" s="330"/>
    </row>
    <row r="26541" spans="1:1">
      <c r="A26541" s="330"/>
    </row>
    <row r="26542" spans="1:1">
      <c r="A26542" s="330"/>
    </row>
    <row r="26543" spans="1:1">
      <c r="A26543" s="330"/>
    </row>
    <row r="26544" spans="1:1">
      <c r="A26544" s="330"/>
    </row>
    <row r="26545" spans="1:1">
      <c r="A26545" s="330"/>
    </row>
    <row r="26546" spans="1:1">
      <c r="A26546" s="330"/>
    </row>
    <row r="26547" spans="1:1">
      <c r="A26547" s="330"/>
    </row>
    <row r="26548" spans="1:1">
      <c r="A26548" s="330"/>
    </row>
    <row r="26549" spans="1:1">
      <c r="A26549" s="330"/>
    </row>
    <row r="26550" spans="1:1">
      <c r="A26550" s="330"/>
    </row>
    <row r="26551" spans="1:1">
      <c r="A26551" s="330"/>
    </row>
    <row r="26552" spans="1:1">
      <c r="A26552" s="330"/>
    </row>
    <row r="26553" spans="1:1">
      <c r="A26553" s="330"/>
    </row>
    <row r="26554" spans="1:1">
      <c r="A26554" s="330"/>
    </row>
    <row r="26555" spans="1:1">
      <c r="A26555" s="330"/>
    </row>
    <row r="26556" spans="1:1">
      <c r="A26556" s="330"/>
    </row>
    <row r="26557" spans="1:1">
      <c r="A26557" s="330"/>
    </row>
    <row r="26558" spans="1:1">
      <c r="A26558" s="330"/>
    </row>
    <row r="26559" spans="1:1">
      <c r="A26559" s="330"/>
    </row>
    <row r="26560" spans="1:1">
      <c r="A26560" s="330"/>
    </row>
    <row r="26561" spans="1:1">
      <c r="A26561" s="330"/>
    </row>
    <row r="26562" spans="1:1">
      <c r="A26562" s="330"/>
    </row>
    <row r="26563" spans="1:1">
      <c r="A26563" s="330"/>
    </row>
    <row r="26564" spans="1:1">
      <c r="A26564" s="330"/>
    </row>
    <row r="26565" spans="1:1">
      <c r="A26565" s="330"/>
    </row>
    <row r="26566" spans="1:1">
      <c r="A26566" s="330"/>
    </row>
    <row r="26567" spans="1:1">
      <c r="A26567" s="330"/>
    </row>
    <row r="26568" spans="1:1">
      <c r="A26568" s="330"/>
    </row>
    <row r="26569" spans="1:1">
      <c r="A26569" s="330"/>
    </row>
    <row r="26570" spans="1:1">
      <c r="A26570" s="330"/>
    </row>
    <row r="26571" spans="1:1">
      <c r="A26571" s="330"/>
    </row>
    <row r="26572" spans="1:1">
      <c r="A26572" s="330"/>
    </row>
    <row r="26573" spans="1:1">
      <c r="A26573" s="330"/>
    </row>
    <row r="26574" spans="1:1">
      <c r="A26574" s="330"/>
    </row>
    <row r="26575" spans="1:1">
      <c r="A26575" s="330"/>
    </row>
    <row r="26576" spans="1:1">
      <c r="A26576" s="330"/>
    </row>
    <row r="26577" spans="1:1">
      <c r="A26577" s="330"/>
    </row>
    <row r="26578" spans="1:1">
      <c r="A26578" s="330"/>
    </row>
    <row r="26579" spans="1:1">
      <c r="A26579" s="330"/>
    </row>
    <row r="26580" spans="1:1">
      <c r="A26580" s="330"/>
    </row>
    <row r="26581" spans="1:1">
      <c r="A26581" s="330"/>
    </row>
    <row r="26582" spans="1:1">
      <c r="A26582" s="330"/>
    </row>
    <row r="26583" spans="1:1">
      <c r="A26583" s="330"/>
    </row>
    <row r="26584" spans="1:1">
      <c r="A26584" s="330"/>
    </row>
    <row r="26585" spans="1:1">
      <c r="A26585" s="330"/>
    </row>
    <row r="26586" spans="1:1">
      <c r="A26586" s="330"/>
    </row>
    <row r="26587" spans="1:1">
      <c r="A26587" s="330"/>
    </row>
    <row r="26588" spans="1:1">
      <c r="A26588" s="330"/>
    </row>
    <row r="26589" spans="1:1">
      <c r="A26589" s="330"/>
    </row>
    <row r="26590" spans="1:1">
      <c r="A26590" s="330"/>
    </row>
    <row r="26591" spans="1:1">
      <c r="A26591" s="330"/>
    </row>
    <row r="26592" spans="1:1">
      <c r="A26592" s="330"/>
    </row>
    <row r="26593" spans="1:1">
      <c r="A26593" s="330"/>
    </row>
    <row r="26594" spans="1:1">
      <c r="A26594" s="330"/>
    </row>
    <row r="26595" spans="1:1">
      <c r="A26595" s="330"/>
    </row>
    <row r="26596" spans="1:1">
      <c r="A26596" s="330"/>
    </row>
    <row r="26597" spans="1:1">
      <c r="A26597" s="330"/>
    </row>
    <row r="26598" spans="1:1">
      <c r="A26598" s="330"/>
    </row>
    <row r="26599" spans="1:1">
      <c r="A26599" s="330"/>
    </row>
    <row r="26600" spans="1:1">
      <c r="A26600" s="330"/>
    </row>
    <row r="26601" spans="1:1">
      <c r="A26601" s="330"/>
    </row>
    <row r="26602" spans="1:1">
      <c r="A26602" s="330"/>
    </row>
    <row r="26603" spans="1:1">
      <c r="A26603" s="330"/>
    </row>
    <row r="26604" spans="1:1">
      <c r="A26604" s="330"/>
    </row>
    <row r="26605" spans="1:1">
      <c r="A26605" s="330"/>
    </row>
    <row r="26606" spans="1:1">
      <c r="A26606" s="330"/>
    </row>
    <row r="26607" spans="1:1">
      <c r="A26607" s="330"/>
    </row>
    <row r="26608" spans="1:1">
      <c r="A26608" s="330"/>
    </row>
    <row r="26609" spans="1:1">
      <c r="A26609" s="330"/>
    </row>
    <row r="26610" spans="1:1">
      <c r="A26610" s="330"/>
    </row>
    <row r="26611" spans="1:1">
      <c r="A26611" s="330"/>
    </row>
    <row r="26612" spans="1:1">
      <c r="A26612" s="330"/>
    </row>
    <row r="26613" spans="1:1">
      <c r="A26613" s="330"/>
    </row>
    <row r="26614" spans="1:1">
      <c r="A26614" s="330"/>
    </row>
    <row r="26615" spans="1:1">
      <c r="A26615" s="330"/>
    </row>
    <row r="26616" spans="1:1">
      <c r="A26616" s="330"/>
    </row>
    <row r="26617" spans="1:1">
      <c r="A26617" s="330"/>
    </row>
    <row r="26618" spans="1:1">
      <c r="A26618" s="330"/>
    </row>
    <row r="26619" spans="1:1">
      <c r="A26619" s="330"/>
    </row>
    <row r="26620" spans="1:1">
      <c r="A26620" s="330"/>
    </row>
    <row r="26621" spans="1:1">
      <c r="A26621" s="330"/>
    </row>
    <row r="26622" spans="1:1">
      <c r="A26622" s="330"/>
    </row>
    <row r="26623" spans="1:1">
      <c r="A26623" s="330"/>
    </row>
    <row r="26624" spans="1:1">
      <c r="A26624" s="330"/>
    </row>
    <row r="26625" spans="1:1">
      <c r="A26625" s="330"/>
    </row>
    <row r="26626" spans="1:1">
      <c r="A26626" s="330"/>
    </row>
    <row r="26627" spans="1:1">
      <c r="A26627" s="330"/>
    </row>
    <row r="26628" spans="1:1">
      <c r="A26628" s="330"/>
    </row>
    <row r="26629" spans="1:1">
      <c r="A26629" s="330"/>
    </row>
    <row r="26630" spans="1:1">
      <c r="A26630" s="330"/>
    </row>
    <row r="26631" spans="1:1">
      <c r="A26631" s="330"/>
    </row>
    <row r="26632" spans="1:1">
      <c r="A26632" s="330"/>
    </row>
    <row r="26633" spans="1:1">
      <c r="A26633" s="330"/>
    </row>
    <row r="26634" spans="1:1">
      <c r="A26634" s="330"/>
    </row>
    <row r="26635" spans="1:1">
      <c r="A26635" s="330"/>
    </row>
    <row r="26636" spans="1:1">
      <c r="A26636" s="330"/>
    </row>
    <row r="26637" spans="1:1">
      <c r="A26637" s="330"/>
    </row>
    <row r="26638" spans="1:1">
      <c r="A26638" s="330"/>
    </row>
    <row r="26639" spans="1:1">
      <c r="A26639" s="330"/>
    </row>
    <row r="26640" spans="1:1">
      <c r="A26640" s="330"/>
    </row>
    <row r="26641" spans="1:1">
      <c r="A26641" s="330"/>
    </row>
    <row r="26642" spans="1:1">
      <c r="A26642" s="330"/>
    </row>
    <row r="26643" spans="1:1">
      <c r="A26643" s="330"/>
    </row>
    <row r="26644" spans="1:1">
      <c r="A26644" s="330"/>
    </row>
    <row r="26645" spans="1:1">
      <c r="A26645" s="330"/>
    </row>
    <row r="26646" spans="1:1">
      <c r="A26646" s="330"/>
    </row>
    <row r="26647" spans="1:1">
      <c r="A26647" s="330"/>
    </row>
    <row r="26648" spans="1:1">
      <c r="A26648" s="330"/>
    </row>
    <row r="26649" spans="1:1">
      <c r="A26649" s="330"/>
    </row>
    <row r="26650" spans="1:1">
      <c r="A26650" s="330"/>
    </row>
    <row r="26651" spans="1:1">
      <c r="A26651" s="330"/>
    </row>
    <row r="26652" spans="1:1">
      <c r="A26652" s="330"/>
    </row>
    <row r="26653" spans="1:1">
      <c r="A26653" s="330"/>
    </row>
    <row r="26654" spans="1:1">
      <c r="A26654" s="330"/>
    </row>
    <row r="26655" spans="1:1">
      <c r="A26655" s="330"/>
    </row>
    <row r="26656" spans="1:1">
      <c r="A26656" s="330"/>
    </row>
    <row r="26657" spans="1:1">
      <c r="A26657" s="330"/>
    </row>
    <row r="26658" spans="1:1">
      <c r="A26658" s="330"/>
    </row>
    <row r="26659" spans="1:1">
      <c r="A26659" s="330"/>
    </row>
    <row r="26660" spans="1:1">
      <c r="A26660" s="330"/>
    </row>
    <row r="26661" spans="1:1">
      <c r="A26661" s="330"/>
    </row>
    <row r="26662" spans="1:1">
      <c r="A26662" s="330"/>
    </row>
    <row r="26663" spans="1:1">
      <c r="A26663" s="330"/>
    </row>
    <row r="26664" spans="1:1">
      <c r="A26664" s="330"/>
    </row>
    <row r="26665" spans="1:1">
      <c r="A26665" s="330"/>
    </row>
    <row r="26666" spans="1:1">
      <c r="A26666" s="330"/>
    </row>
    <row r="26667" spans="1:1">
      <c r="A26667" s="330"/>
    </row>
    <row r="26668" spans="1:1">
      <c r="A26668" s="330"/>
    </row>
    <row r="26669" spans="1:1">
      <c r="A26669" s="330"/>
    </row>
    <row r="26670" spans="1:1">
      <c r="A26670" s="330"/>
    </row>
    <row r="26671" spans="1:1">
      <c r="A26671" s="330"/>
    </row>
    <row r="26672" spans="1:1">
      <c r="A26672" s="330"/>
    </row>
    <row r="26673" spans="1:1">
      <c r="A26673" s="330"/>
    </row>
    <row r="26674" spans="1:1">
      <c r="A26674" s="330"/>
    </row>
    <row r="26675" spans="1:1">
      <c r="A26675" s="330"/>
    </row>
    <row r="26676" spans="1:1">
      <c r="A26676" s="330"/>
    </row>
    <row r="26677" spans="1:1">
      <c r="A26677" s="330"/>
    </row>
    <row r="26678" spans="1:1">
      <c r="A26678" s="330"/>
    </row>
    <row r="26679" spans="1:1">
      <c r="A26679" s="330"/>
    </row>
    <row r="26680" spans="1:1">
      <c r="A26680" s="330"/>
    </row>
    <row r="26681" spans="1:1">
      <c r="A26681" s="330"/>
    </row>
    <row r="26682" spans="1:1">
      <c r="A26682" s="330"/>
    </row>
    <row r="26683" spans="1:1">
      <c r="A26683" s="330"/>
    </row>
    <row r="26684" spans="1:1">
      <c r="A26684" s="330"/>
    </row>
    <row r="26685" spans="1:1">
      <c r="A26685" s="330"/>
    </row>
    <row r="26686" spans="1:1">
      <c r="A26686" s="330"/>
    </row>
    <row r="26687" spans="1:1">
      <c r="A26687" s="330"/>
    </row>
    <row r="26688" spans="1:1">
      <c r="A26688" s="330"/>
    </row>
    <row r="26689" spans="1:1">
      <c r="A26689" s="330"/>
    </row>
    <row r="26690" spans="1:1">
      <c r="A26690" s="330"/>
    </row>
    <row r="26691" spans="1:1">
      <c r="A26691" s="330"/>
    </row>
    <row r="26692" spans="1:1">
      <c r="A26692" s="330"/>
    </row>
    <row r="26693" spans="1:1">
      <c r="A26693" s="330"/>
    </row>
    <row r="26694" spans="1:1">
      <c r="A26694" s="330"/>
    </row>
    <row r="26695" spans="1:1">
      <c r="A26695" s="330"/>
    </row>
    <row r="26696" spans="1:1">
      <c r="A26696" s="330"/>
    </row>
    <row r="26697" spans="1:1">
      <c r="A26697" s="330"/>
    </row>
    <row r="26698" spans="1:1">
      <c r="A26698" s="330"/>
    </row>
    <row r="26699" spans="1:1">
      <c r="A26699" s="330"/>
    </row>
    <row r="26700" spans="1:1">
      <c r="A26700" s="330"/>
    </row>
    <row r="26701" spans="1:1">
      <c r="A26701" s="330"/>
    </row>
    <row r="26702" spans="1:1">
      <c r="A26702" s="330"/>
    </row>
    <row r="26703" spans="1:1">
      <c r="A26703" s="330"/>
    </row>
    <row r="26704" spans="1:1">
      <c r="A26704" s="330"/>
    </row>
    <row r="26705" spans="1:1">
      <c r="A26705" s="330"/>
    </row>
    <row r="26706" spans="1:1">
      <c r="A26706" s="330"/>
    </row>
    <row r="26707" spans="1:1">
      <c r="A26707" s="330"/>
    </row>
    <row r="26708" spans="1:1">
      <c r="A26708" s="330"/>
    </row>
    <row r="26709" spans="1:1">
      <c r="A26709" s="330"/>
    </row>
    <row r="26710" spans="1:1">
      <c r="A26710" s="330"/>
    </row>
    <row r="26711" spans="1:1">
      <c r="A26711" s="330"/>
    </row>
    <row r="26712" spans="1:1">
      <c r="A26712" s="330"/>
    </row>
    <row r="26713" spans="1:1">
      <c r="A26713" s="330"/>
    </row>
    <row r="26714" spans="1:1">
      <c r="A26714" s="330"/>
    </row>
    <row r="26715" spans="1:1">
      <c r="A26715" s="330"/>
    </row>
    <row r="26716" spans="1:1">
      <c r="A26716" s="330"/>
    </row>
    <row r="26717" spans="1:1">
      <c r="A26717" s="330"/>
    </row>
    <row r="26718" spans="1:1">
      <c r="A26718" s="330"/>
    </row>
    <row r="26719" spans="1:1">
      <c r="A26719" s="330"/>
    </row>
    <row r="26720" spans="1:1">
      <c r="A26720" s="330"/>
    </row>
    <row r="26721" spans="1:1">
      <c r="A26721" s="330"/>
    </row>
    <row r="26722" spans="1:1">
      <c r="A26722" s="330"/>
    </row>
    <row r="26723" spans="1:1">
      <c r="A26723" s="330"/>
    </row>
    <row r="26724" spans="1:1">
      <c r="A26724" s="330"/>
    </row>
    <row r="26725" spans="1:1">
      <c r="A26725" s="330"/>
    </row>
    <row r="26726" spans="1:1">
      <c r="A26726" s="330"/>
    </row>
    <row r="26727" spans="1:1">
      <c r="A26727" s="330"/>
    </row>
    <row r="26728" spans="1:1">
      <c r="A26728" s="330"/>
    </row>
    <row r="26729" spans="1:1">
      <c r="A26729" s="330"/>
    </row>
    <row r="26730" spans="1:1">
      <c r="A26730" s="330"/>
    </row>
    <row r="26731" spans="1:1">
      <c r="A26731" s="330"/>
    </row>
    <row r="26732" spans="1:1">
      <c r="A26732" s="330"/>
    </row>
    <row r="26733" spans="1:1">
      <c r="A26733" s="330"/>
    </row>
    <row r="26734" spans="1:1">
      <c r="A26734" s="330"/>
    </row>
    <row r="26735" spans="1:1">
      <c r="A26735" s="330"/>
    </row>
    <row r="26736" spans="1:1">
      <c r="A26736" s="330"/>
    </row>
    <row r="26737" spans="1:1">
      <c r="A26737" s="330"/>
    </row>
    <row r="26738" spans="1:1">
      <c r="A26738" s="330"/>
    </row>
    <row r="26739" spans="1:1">
      <c r="A26739" s="330"/>
    </row>
    <row r="26740" spans="1:1">
      <c r="A26740" s="330"/>
    </row>
    <row r="26741" spans="1:1">
      <c r="A26741" s="330"/>
    </row>
    <row r="26742" spans="1:1">
      <c r="A26742" s="330"/>
    </row>
    <row r="26743" spans="1:1">
      <c r="A26743" s="330"/>
    </row>
    <row r="26744" spans="1:1">
      <c r="A26744" s="330"/>
    </row>
    <row r="26745" spans="1:1">
      <c r="A26745" s="330"/>
    </row>
    <row r="26746" spans="1:1">
      <c r="A26746" s="330"/>
    </row>
    <row r="26747" spans="1:1">
      <c r="A26747" s="330"/>
    </row>
    <row r="26748" spans="1:1">
      <c r="A26748" s="330"/>
    </row>
    <row r="26749" spans="1:1">
      <c r="A26749" s="330"/>
    </row>
    <row r="26750" spans="1:1">
      <c r="A26750" s="330"/>
    </row>
    <row r="26751" spans="1:1">
      <c r="A26751" s="330"/>
    </row>
    <row r="26752" spans="1:1">
      <c r="A26752" s="330"/>
    </row>
    <row r="26753" spans="1:1">
      <c r="A26753" s="330"/>
    </row>
    <row r="26754" spans="1:1">
      <c r="A26754" s="330"/>
    </row>
    <row r="26755" spans="1:1">
      <c r="A26755" s="330"/>
    </row>
    <row r="26756" spans="1:1">
      <c r="A26756" s="330"/>
    </row>
    <row r="26757" spans="1:1">
      <c r="A26757" s="330"/>
    </row>
    <row r="26758" spans="1:1">
      <c r="A26758" s="330"/>
    </row>
    <row r="26759" spans="1:1">
      <c r="A26759" s="330"/>
    </row>
    <row r="26760" spans="1:1">
      <c r="A26760" s="330"/>
    </row>
    <row r="26761" spans="1:1">
      <c r="A26761" s="330"/>
    </row>
    <row r="26762" spans="1:1">
      <c r="A26762" s="330"/>
    </row>
    <row r="26763" spans="1:1">
      <c r="A26763" s="330"/>
    </row>
    <row r="26764" spans="1:1">
      <c r="A26764" s="330"/>
    </row>
    <row r="26765" spans="1:1">
      <c r="A26765" s="330"/>
    </row>
    <row r="26766" spans="1:1">
      <c r="A26766" s="330"/>
    </row>
    <row r="26767" spans="1:1">
      <c r="A26767" s="330"/>
    </row>
    <row r="26768" spans="1:1">
      <c r="A26768" s="330"/>
    </row>
    <row r="26769" spans="1:1">
      <c r="A26769" s="330"/>
    </row>
    <row r="26770" spans="1:1">
      <c r="A26770" s="330"/>
    </row>
    <row r="26771" spans="1:1">
      <c r="A26771" s="330"/>
    </row>
    <row r="26772" spans="1:1">
      <c r="A26772" s="330"/>
    </row>
    <row r="26773" spans="1:1">
      <c r="A26773" s="330"/>
    </row>
    <row r="26774" spans="1:1">
      <c r="A26774" s="330"/>
    </row>
    <row r="26775" spans="1:1">
      <c r="A26775" s="330"/>
    </row>
    <row r="26776" spans="1:1">
      <c r="A26776" s="330"/>
    </row>
    <row r="26777" spans="1:1">
      <c r="A26777" s="330"/>
    </row>
    <row r="26778" spans="1:1">
      <c r="A26778" s="330"/>
    </row>
    <row r="26779" spans="1:1">
      <c r="A26779" s="330"/>
    </row>
    <row r="26780" spans="1:1">
      <c r="A26780" s="330"/>
    </row>
    <row r="26781" spans="1:1">
      <c r="A26781" s="330"/>
    </row>
    <row r="26782" spans="1:1">
      <c r="A26782" s="330"/>
    </row>
    <row r="26783" spans="1:1">
      <c r="A26783" s="330"/>
    </row>
    <row r="26784" spans="1:1">
      <c r="A26784" s="330"/>
    </row>
    <row r="26785" spans="1:1">
      <c r="A26785" s="330"/>
    </row>
    <row r="26786" spans="1:1">
      <c r="A26786" s="330"/>
    </row>
    <row r="26787" spans="1:1">
      <c r="A26787" s="330"/>
    </row>
    <row r="26788" spans="1:1">
      <c r="A26788" s="330"/>
    </row>
    <row r="26789" spans="1:1">
      <c r="A26789" s="330"/>
    </row>
    <row r="26790" spans="1:1">
      <c r="A26790" s="330"/>
    </row>
    <row r="26791" spans="1:1">
      <c r="A26791" s="330"/>
    </row>
    <row r="26792" spans="1:1">
      <c r="A26792" s="330"/>
    </row>
    <row r="26793" spans="1:1">
      <c r="A26793" s="330"/>
    </row>
    <row r="26794" spans="1:1">
      <c r="A26794" s="330"/>
    </row>
    <row r="26795" spans="1:1">
      <c r="A26795" s="330"/>
    </row>
    <row r="26796" spans="1:1">
      <c r="A26796" s="330"/>
    </row>
    <row r="26797" spans="1:1">
      <c r="A26797" s="330"/>
    </row>
    <row r="26798" spans="1:1">
      <c r="A26798" s="330"/>
    </row>
    <row r="26799" spans="1:1">
      <c r="A26799" s="330"/>
    </row>
    <row r="26800" spans="1:1">
      <c r="A26800" s="330"/>
    </row>
    <row r="26801" spans="1:1">
      <c r="A26801" s="330"/>
    </row>
    <row r="26802" spans="1:1">
      <c r="A26802" s="330"/>
    </row>
    <row r="26803" spans="1:1">
      <c r="A26803" s="330"/>
    </row>
    <row r="26804" spans="1:1">
      <c r="A26804" s="330"/>
    </row>
    <row r="26805" spans="1:1">
      <c r="A26805" s="330"/>
    </row>
    <row r="26806" spans="1:1">
      <c r="A26806" s="330"/>
    </row>
    <row r="26807" spans="1:1">
      <c r="A26807" s="330"/>
    </row>
    <row r="26808" spans="1:1">
      <c r="A26808" s="330"/>
    </row>
    <row r="26809" spans="1:1">
      <c r="A26809" s="330"/>
    </row>
    <row r="26810" spans="1:1">
      <c r="A26810" s="330"/>
    </row>
    <row r="26811" spans="1:1">
      <c r="A26811" s="330"/>
    </row>
    <row r="26812" spans="1:1">
      <c r="A26812" s="330"/>
    </row>
    <row r="26813" spans="1:1">
      <c r="A26813" s="330"/>
    </row>
    <row r="26814" spans="1:1">
      <c r="A26814" s="330"/>
    </row>
    <row r="26815" spans="1:1">
      <c r="A26815" s="330"/>
    </row>
    <row r="26816" spans="1:1">
      <c r="A26816" s="330"/>
    </row>
    <row r="26817" spans="1:1">
      <c r="A26817" s="330"/>
    </row>
    <row r="26818" spans="1:1">
      <c r="A26818" s="330"/>
    </row>
    <row r="26819" spans="1:1">
      <c r="A26819" s="330"/>
    </row>
    <row r="26820" spans="1:1">
      <c r="A26820" s="330"/>
    </row>
    <row r="26821" spans="1:1">
      <c r="A26821" s="330"/>
    </row>
    <row r="26822" spans="1:1">
      <c r="A26822" s="330"/>
    </row>
    <row r="26823" spans="1:1">
      <c r="A26823" s="330"/>
    </row>
    <row r="26824" spans="1:1">
      <c r="A26824" s="330"/>
    </row>
    <row r="26825" spans="1:1">
      <c r="A26825" s="330"/>
    </row>
    <row r="26826" spans="1:1">
      <c r="A26826" s="330"/>
    </row>
    <row r="26827" spans="1:1">
      <c r="A26827" s="330"/>
    </row>
    <row r="26828" spans="1:1">
      <c r="A26828" s="330"/>
    </row>
    <row r="26829" spans="1:1">
      <c r="A26829" s="330"/>
    </row>
    <row r="26830" spans="1:1">
      <c r="A26830" s="330"/>
    </row>
    <row r="26831" spans="1:1">
      <c r="A26831" s="330"/>
    </row>
    <row r="26832" spans="1:1">
      <c r="A26832" s="330"/>
    </row>
    <row r="26833" spans="1:1">
      <c r="A26833" s="330"/>
    </row>
    <row r="26834" spans="1:1">
      <c r="A26834" s="330"/>
    </row>
    <row r="26835" spans="1:1">
      <c r="A26835" s="330"/>
    </row>
    <row r="26836" spans="1:1">
      <c r="A26836" s="330"/>
    </row>
    <row r="26837" spans="1:1">
      <c r="A26837" s="330"/>
    </row>
    <row r="26838" spans="1:1">
      <c r="A26838" s="330"/>
    </row>
    <row r="26839" spans="1:1">
      <c r="A26839" s="330"/>
    </row>
    <row r="26840" spans="1:1">
      <c r="A26840" s="330"/>
    </row>
    <row r="26841" spans="1:1">
      <c r="A26841" s="330"/>
    </row>
    <row r="26842" spans="1:1">
      <c r="A26842" s="330"/>
    </row>
    <row r="26843" spans="1:1">
      <c r="A26843" s="330"/>
    </row>
    <row r="26844" spans="1:1">
      <c r="A26844" s="330"/>
    </row>
    <row r="26845" spans="1:1">
      <c r="A26845" s="330"/>
    </row>
    <row r="26846" spans="1:1">
      <c r="A26846" s="330"/>
    </row>
    <row r="26847" spans="1:1">
      <c r="A26847" s="330"/>
    </row>
    <row r="26848" spans="1:1">
      <c r="A26848" s="330"/>
    </row>
    <row r="26849" spans="1:1">
      <c r="A26849" s="330"/>
    </row>
    <row r="26850" spans="1:1">
      <c r="A26850" s="330"/>
    </row>
    <row r="26851" spans="1:1">
      <c r="A26851" s="330"/>
    </row>
    <row r="26852" spans="1:1">
      <c r="A26852" s="330"/>
    </row>
    <row r="26853" spans="1:1">
      <c r="A26853" s="330"/>
    </row>
    <row r="26854" spans="1:1">
      <c r="A26854" s="330"/>
    </row>
    <row r="26855" spans="1:1">
      <c r="A26855" s="330"/>
    </row>
    <row r="26856" spans="1:1">
      <c r="A26856" s="330"/>
    </row>
    <row r="26857" spans="1:1">
      <c r="A26857" s="330"/>
    </row>
    <row r="26858" spans="1:1">
      <c r="A26858" s="330"/>
    </row>
    <row r="26859" spans="1:1">
      <c r="A26859" s="330"/>
    </row>
    <row r="26860" spans="1:1">
      <c r="A26860" s="330"/>
    </row>
    <row r="26861" spans="1:1">
      <c r="A26861" s="330"/>
    </row>
    <row r="26862" spans="1:1">
      <c r="A26862" s="330"/>
    </row>
    <row r="26863" spans="1:1">
      <c r="A26863" s="330"/>
    </row>
    <row r="26864" spans="1:1">
      <c r="A26864" s="330"/>
    </row>
    <row r="26865" spans="1:1">
      <c r="A26865" s="330"/>
    </row>
    <row r="26866" spans="1:1">
      <c r="A26866" s="330"/>
    </row>
    <row r="26867" spans="1:1">
      <c r="A26867" s="330"/>
    </row>
    <row r="26868" spans="1:1">
      <c r="A26868" s="330"/>
    </row>
    <row r="26869" spans="1:1">
      <c r="A26869" s="330"/>
    </row>
    <row r="26870" spans="1:1">
      <c r="A26870" s="330"/>
    </row>
    <row r="26871" spans="1:1">
      <c r="A26871" s="330"/>
    </row>
    <row r="26872" spans="1:1">
      <c r="A26872" s="330"/>
    </row>
    <row r="26873" spans="1:1">
      <c r="A26873" s="330"/>
    </row>
    <row r="26874" spans="1:1">
      <c r="A26874" s="330"/>
    </row>
    <row r="26875" spans="1:1">
      <c r="A26875" s="330"/>
    </row>
    <row r="26876" spans="1:1">
      <c r="A26876" s="330"/>
    </row>
    <row r="26877" spans="1:1">
      <c r="A26877" s="330"/>
    </row>
    <row r="26878" spans="1:1">
      <c r="A26878" s="330"/>
    </row>
    <row r="26879" spans="1:1">
      <c r="A26879" s="330"/>
    </row>
    <row r="26880" spans="1:1">
      <c r="A26880" s="330"/>
    </row>
    <row r="26881" spans="1:1">
      <c r="A26881" s="330"/>
    </row>
    <row r="26882" spans="1:1">
      <c r="A26882" s="330"/>
    </row>
    <row r="26883" spans="1:1">
      <c r="A26883" s="330"/>
    </row>
    <row r="26884" spans="1:1">
      <c r="A26884" s="330"/>
    </row>
    <row r="26885" spans="1:1">
      <c r="A26885" s="330"/>
    </row>
    <row r="26886" spans="1:1">
      <c r="A26886" s="330"/>
    </row>
    <row r="26887" spans="1:1">
      <c r="A26887" s="330"/>
    </row>
    <row r="26888" spans="1:1">
      <c r="A26888" s="330"/>
    </row>
    <row r="26889" spans="1:1">
      <c r="A26889" s="330"/>
    </row>
    <row r="26890" spans="1:1">
      <c r="A26890" s="330"/>
    </row>
    <row r="26891" spans="1:1">
      <c r="A26891" s="330"/>
    </row>
    <row r="26892" spans="1:1">
      <c r="A26892" s="330"/>
    </row>
    <row r="26893" spans="1:1">
      <c r="A26893" s="330"/>
    </row>
    <row r="26894" spans="1:1">
      <c r="A26894" s="330"/>
    </row>
    <row r="26895" spans="1:1">
      <c r="A26895" s="330"/>
    </row>
    <row r="26896" spans="1:1">
      <c r="A26896" s="330"/>
    </row>
    <row r="26897" spans="1:1">
      <c r="A26897" s="330"/>
    </row>
    <row r="26898" spans="1:1">
      <c r="A26898" s="330"/>
    </row>
    <row r="26899" spans="1:1">
      <c r="A26899" s="330"/>
    </row>
    <row r="26900" spans="1:1">
      <c r="A26900" s="330"/>
    </row>
    <row r="26901" spans="1:1">
      <c r="A26901" s="330"/>
    </row>
    <row r="26902" spans="1:1">
      <c r="A26902" s="330"/>
    </row>
    <row r="26903" spans="1:1">
      <c r="A26903" s="330"/>
    </row>
    <row r="26904" spans="1:1">
      <c r="A26904" s="330"/>
    </row>
    <row r="26905" spans="1:1">
      <c r="A26905" s="330"/>
    </row>
    <row r="26906" spans="1:1">
      <c r="A26906" s="330"/>
    </row>
    <row r="26907" spans="1:1">
      <c r="A26907" s="330"/>
    </row>
    <row r="26908" spans="1:1">
      <c r="A26908" s="330"/>
    </row>
    <row r="26909" spans="1:1">
      <c r="A26909" s="330"/>
    </row>
    <row r="26910" spans="1:1">
      <c r="A26910" s="330"/>
    </row>
    <row r="26911" spans="1:1">
      <c r="A26911" s="330"/>
    </row>
    <row r="26912" spans="1:1">
      <c r="A26912" s="330"/>
    </row>
    <row r="26913" spans="1:1">
      <c r="A26913" s="330"/>
    </row>
    <row r="26914" spans="1:1">
      <c r="A26914" s="330"/>
    </row>
    <row r="26915" spans="1:1">
      <c r="A26915" s="330"/>
    </row>
    <row r="26916" spans="1:1">
      <c r="A26916" s="330"/>
    </row>
    <row r="26917" spans="1:1">
      <c r="A26917" s="330"/>
    </row>
    <row r="26918" spans="1:1">
      <c r="A26918" s="330"/>
    </row>
    <row r="26919" spans="1:1">
      <c r="A26919" s="330"/>
    </row>
    <row r="26920" spans="1:1">
      <c r="A26920" s="330"/>
    </row>
    <row r="26921" spans="1:1">
      <c r="A26921" s="330"/>
    </row>
    <row r="26922" spans="1:1">
      <c r="A26922" s="330"/>
    </row>
    <row r="26923" spans="1:1">
      <c r="A26923" s="330"/>
    </row>
    <row r="26924" spans="1:1">
      <c r="A26924" s="330"/>
    </row>
    <row r="26925" spans="1:1">
      <c r="A26925" s="330"/>
    </row>
    <row r="26926" spans="1:1">
      <c r="A26926" s="330"/>
    </row>
    <row r="26927" spans="1:1">
      <c r="A26927" s="330"/>
    </row>
    <row r="26928" spans="1:1">
      <c r="A26928" s="330"/>
    </row>
    <row r="26929" spans="1:1">
      <c r="A26929" s="330"/>
    </row>
    <row r="26930" spans="1:1">
      <c r="A26930" s="330"/>
    </row>
    <row r="26931" spans="1:1">
      <c r="A26931" s="330"/>
    </row>
    <row r="26932" spans="1:1">
      <c r="A26932" s="330"/>
    </row>
    <row r="26933" spans="1:1">
      <c r="A26933" s="330"/>
    </row>
    <row r="26934" spans="1:1">
      <c r="A26934" s="330"/>
    </row>
    <row r="26935" spans="1:1">
      <c r="A26935" s="330"/>
    </row>
    <row r="26936" spans="1:1">
      <c r="A26936" s="330"/>
    </row>
    <row r="26937" spans="1:1">
      <c r="A26937" s="330"/>
    </row>
    <row r="26938" spans="1:1">
      <c r="A26938" s="330"/>
    </row>
    <row r="26939" spans="1:1">
      <c r="A26939" s="330"/>
    </row>
    <row r="26940" spans="1:1">
      <c r="A26940" s="330"/>
    </row>
    <row r="26941" spans="1:1">
      <c r="A26941" s="330"/>
    </row>
    <row r="26942" spans="1:1">
      <c r="A26942" s="330"/>
    </row>
    <row r="26943" spans="1:1">
      <c r="A26943" s="330"/>
    </row>
    <row r="26944" spans="1:1">
      <c r="A26944" s="330"/>
    </row>
    <row r="26945" spans="1:1">
      <c r="A26945" s="330"/>
    </row>
    <row r="26946" spans="1:1">
      <c r="A26946" s="330"/>
    </row>
    <row r="26947" spans="1:1">
      <c r="A26947" s="330"/>
    </row>
    <row r="26948" spans="1:1">
      <c r="A26948" s="330"/>
    </row>
    <row r="26949" spans="1:1">
      <c r="A26949" s="330"/>
    </row>
    <row r="26950" spans="1:1">
      <c r="A26950" s="330"/>
    </row>
    <row r="26951" spans="1:1">
      <c r="A26951" s="330"/>
    </row>
    <row r="26952" spans="1:1">
      <c r="A26952" s="330"/>
    </row>
    <row r="26953" spans="1:1">
      <c r="A26953" s="330"/>
    </row>
    <row r="26954" spans="1:1">
      <c r="A26954" s="330"/>
    </row>
    <row r="26955" spans="1:1">
      <c r="A26955" s="330"/>
    </row>
    <row r="26956" spans="1:1">
      <c r="A26956" s="330"/>
    </row>
    <row r="26957" spans="1:1">
      <c r="A26957" s="330"/>
    </row>
    <row r="26958" spans="1:1">
      <c r="A26958" s="330"/>
    </row>
    <row r="26959" spans="1:1">
      <c r="A26959" s="330"/>
    </row>
    <row r="26960" spans="1:1">
      <c r="A26960" s="330"/>
    </row>
    <row r="26961" spans="1:1">
      <c r="A26961" s="330"/>
    </row>
    <row r="26962" spans="1:1">
      <c r="A26962" s="330"/>
    </row>
    <row r="26963" spans="1:1">
      <c r="A26963" s="330"/>
    </row>
    <row r="26964" spans="1:1">
      <c r="A26964" s="330"/>
    </row>
    <row r="26965" spans="1:1">
      <c r="A26965" s="330"/>
    </row>
    <row r="26966" spans="1:1">
      <c r="A26966" s="330"/>
    </row>
    <row r="26967" spans="1:1">
      <c r="A26967" s="330"/>
    </row>
    <row r="26968" spans="1:1">
      <c r="A26968" s="330"/>
    </row>
    <row r="26969" spans="1:1">
      <c r="A26969" s="330"/>
    </row>
    <row r="26970" spans="1:1">
      <c r="A26970" s="330"/>
    </row>
    <row r="26971" spans="1:1">
      <c r="A26971" s="330"/>
    </row>
    <row r="26972" spans="1:1">
      <c r="A26972" s="330"/>
    </row>
    <row r="26973" spans="1:1">
      <c r="A26973" s="330"/>
    </row>
    <row r="26974" spans="1:1">
      <c r="A26974" s="330"/>
    </row>
    <row r="26975" spans="1:1">
      <c r="A26975" s="330"/>
    </row>
    <row r="26976" spans="1:1">
      <c r="A26976" s="330"/>
    </row>
    <row r="26977" spans="1:1">
      <c r="A26977" s="330"/>
    </row>
    <row r="26978" spans="1:1">
      <c r="A26978" s="330"/>
    </row>
    <row r="26979" spans="1:1">
      <c r="A26979" s="330"/>
    </row>
    <row r="26980" spans="1:1">
      <c r="A26980" s="330"/>
    </row>
    <row r="26981" spans="1:1">
      <c r="A26981" s="330"/>
    </row>
    <row r="26982" spans="1:1">
      <c r="A26982" s="330"/>
    </row>
    <row r="26983" spans="1:1">
      <c r="A26983" s="330"/>
    </row>
    <row r="26984" spans="1:1">
      <c r="A26984" s="330"/>
    </row>
    <row r="26985" spans="1:1">
      <c r="A26985" s="330"/>
    </row>
    <row r="26986" spans="1:1">
      <c r="A26986" s="330"/>
    </row>
    <row r="26987" spans="1:1">
      <c r="A26987" s="330"/>
    </row>
    <row r="26988" spans="1:1">
      <c r="A26988" s="330"/>
    </row>
    <row r="26989" spans="1:1">
      <c r="A26989" s="330"/>
    </row>
    <row r="26990" spans="1:1">
      <c r="A26990" s="330"/>
    </row>
    <row r="26991" spans="1:1">
      <c r="A26991" s="330"/>
    </row>
    <row r="26992" spans="1:1">
      <c r="A26992" s="330"/>
    </row>
    <row r="26993" spans="1:1">
      <c r="A26993" s="330"/>
    </row>
    <row r="26994" spans="1:1">
      <c r="A26994" s="330"/>
    </row>
    <row r="26995" spans="1:1">
      <c r="A26995" s="330"/>
    </row>
    <row r="26996" spans="1:1">
      <c r="A26996" s="330"/>
    </row>
    <row r="26997" spans="1:1">
      <c r="A26997" s="330"/>
    </row>
    <row r="26998" spans="1:1">
      <c r="A26998" s="330"/>
    </row>
    <row r="26999" spans="1:1">
      <c r="A26999" s="330"/>
    </row>
    <row r="27000" spans="1:1">
      <c r="A27000" s="330"/>
    </row>
    <row r="27001" spans="1:1">
      <c r="A27001" s="330"/>
    </row>
    <row r="27002" spans="1:1">
      <c r="A27002" s="330"/>
    </row>
    <row r="27003" spans="1:1">
      <c r="A27003" s="330"/>
    </row>
    <row r="27004" spans="1:1">
      <c r="A27004" s="330"/>
    </row>
    <row r="27005" spans="1:1">
      <c r="A27005" s="330"/>
    </row>
    <row r="27006" spans="1:1">
      <c r="A27006" s="330"/>
    </row>
    <row r="27007" spans="1:1">
      <c r="A27007" s="330"/>
    </row>
    <row r="27008" spans="1:1">
      <c r="A27008" s="330"/>
    </row>
    <row r="27009" spans="1:1">
      <c r="A27009" s="330"/>
    </row>
    <row r="27010" spans="1:1">
      <c r="A27010" s="330"/>
    </row>
    <row r="27011" spans="1:1">
      <c r="A27011" s="330"/>
    </row>
    <row r="27012" spans="1:1">
      <c r="A27012" s="330"/>
    </row>
    <row r="27013" spans="1:1">
      <c r="A27013" s="330"/>
    </row>
    <row r="27014" spans="1:1">
      <c r="A27014" s="330"/>
    </row>
    <row r="27015" spans="1:1">
      <c r="A27015" s="330"/>
    </row>
    <row r="27016" spans="1:1">
      <c r="A27016" s="330"/>
    </row>
    <row r="27017" spans="1:1">
      <c r="A27017" s="330"/>
    </row>
    <row r="27018" spans="1:1">
      <c r="A27018" s="330"/>
    </row>
    <row r="27019" spans="1:1">
      <c r="A27019" s="330"/>
    </row>
    <row r="27020" spans="1:1">
      <c r="A27020" s="330"/>
    </row>
    <row r="27021" spans="1:1">
      <c r="A27021" s="330"/>
    </row>
    <row r="27022" spans="1:1">
      <c r="A27022" s="330"/>
    </row>
    <row r="27023" spans="1:1">
      <c r="A27023" s="330"/>
    </row>
    <row r="27024" spans="1:1">
      <c r="A27024" s="330"/>
    </row>
    <row r="27025" spans="1:1">
      <c r="A27025" s="330"/>
    </row>
    <row r="27026" spans="1:1">
      <c r="A27026" s="330"/>
    </row>
    <row r="27027" spans="1:1">
      <c r="A27027" s="330"/>
    </row>
    <row r="27028" spans="1:1">
      <c r="A27028" s="330"/>
    </row>
    <row r="27029" spans="1:1">
      <c r="A27029" s="330"/>
    </row>
    <row r="27030" spans="1:1">
      <c r="A27030" s="330"/>
    </row>
    <row r="27031" spans="1:1">
      <c r="A27031" s="330"/>
    </row>
    <row r="27032" spans="1:1">
      <c r="A27032" s="330"/>
    </row>
    <row r="27033" spans="1:1">
      <c r="A27033" s="330"/>
    </row>
    <row r="27034" spans="1:1">
      <c r="A27034" s="330"/>
    </row>
    <row r="27035" spans="1:1">
      <c r="A27035" s="330"/>
    </row>
    <row r="27036" spans="1:1">
      <c r="A27036" s="330"/>
    </row>
    <row r="27037" spans="1:1">
      <c r="A27037" s="330"/>
    </row>
    <row r="27038" spans="1:1">
      <c r="A27038" s="330"/>
    </row>
    <row r="27039" spans="1:1">
      <c r="A27039" s="330"/>
    </row>
    <row r="27040" spans="1:1">
      <c r="A27040" s="330"/>
    </row>
    <row r="27041" spans="1:1">
      <c r="A27041" s="330"/>
    </row>
    <row r="27042" spans="1:1">
      <c r="A27042" s="330"/>
    </row>
    <row r="27043" spans="1:1">
      <c r="A27043" s="330"/>
    </row>
    <row r="27044" spans="1:1">
      <c r="A27044" s="330"/>
    </row>
    <row r="27045" spans="1:1">
      <c r="A27045" s="330"/>
    </row>
    <row r="27046" spans="1:1">
      <c r="A27046" s="330"/>
    </row>
    <row r="27047" spans="1:1">
      <c r="A27047" s="330"/>
    </row>
    <row r="27048" spans="1:1">
      <c r="A27048" s="330"/>
    </row>
    <row r="27049" spans="1:1">
      <c r="A27049" s="330"/>
    </row>
    <row r="27050" spans="1:1">
      <c r="A27050" s="330"/>
    </row>
    <row r="27051" spans="1:1">
      <c r="A27051" s="330"/>
    </row>
    <row r="27052" spans="1:1">
      <c r="A27052" s="330"/>
    </row>
    <row r="27053" spans="1:1">
      <c r="A27053" s="330"/>
    </row>
    <row r="27054" spans="1:1">
      <c r="A27054" s="330"/>
    </row>
    <row r="27055" spans="1:1">
      <c r="A27055" s="330"/>
    </row>
    <row r="27056" spans="1:1">
      <c r="A27056" s="330"/>
    </row>
    <row r="27057" spans="1:1">
      <c r="A27057" s="330"/>
    </row>
    <row r="27058" spans="1:1">
      <c r="A27058" s="330"/>
    </row>
    <row r="27059" spans="1:1">
      <c r="A27059" s="330"/>
    </row>
    <row r="27060" spans="1:1">
      <c r="A27060" s="330"/>
    </row>
    <row r="27061" spans="1:1">
      <c r="A27061" s="330"/>
    </row>
    <row r="27062" spans="1:1">
      <c r="A27062" s="330"/>
    </row>
    <row r="27063" spans="1:1">
      <c r="A27063" s="330"/>
    </row>
    <row r="27064" spans="1:1">
      <c r="A27064" s="330"/>
    </row>
    <row r="27065" spans="1:1">
      <c r="A27065" s="330"/>
    </row>
    <row r="27066" spans="1:1">
      <c r="A27066" s="330"/>
    </row>
    <row r="27067" spans="1:1">
      <c r="A27067" s="330"/>
    </row>
    <row r="27068" spans="1:1">
      <c r="A27068" s="330"/>
    </row>
    <row r="27069" spans="1:1">
      <c r="A27069" s="330"/>
    </row>
    <row r="27070" spans="1:1">
      <c r="A27070" s="330"/>
    </row>
    <row r="27071" spans="1:1">
      <c r="A27071" s="330"/>
    </row>
    <row r="27072" spans="1:1">
      <c r="A27072" s="330"/>
    </row>
    <row r="27073" spans="1:1">
      <c r="A27073" s="330"/>
    </row>
    <row r="27074" spans="1:1">
      <c r="A27074" s="330"/>
    </row>
    <row r="27075" spans="1:1">
      <c r="A27075" s="330"/>
    </row>
    <row r="27076" spans="1:1">
      <c r="A27076" s="330"/>
    </row>
    <row r="27077" spans="1:1">
      <c r="A27077" s="330"/>
    </row>
    <row r="27078" spans="1:1">
      <c r="A27078" s="330"/>
    </row>
    <row r="27079" spans="1:1">
      <c r="A27079" s="330"/>
    </row>
    <row r="27080" spans="1:1">
      <c r="A27080" s="330"/>
    </row>
    <row r="27081" spans="1:1">
      <c r="A27081" s="330"/>
    </row>
    <row r="27082" spans="1:1">
      <c r="A27082" s="330"/>
    </row>
    <row r="27083" spans="1:1">
      <c r="A27083" s="330"/>
    </row>
    <row r="27084" spans="1:1">
      <c r="A27084" s="330"/>
    </row>
    <row r="27085" spans="1:1">
      <c r="A27085" s="330"/>
    </row>
    <row r="27086" spans="1:1">
      <c r="A27086" s="330"/>
    </row>
    <row r="27087" spans="1:1">
      <c r="A27087" s="330"/>
    </row>
    <row r="27088" spans="1:1">
      <c r="A27088" s="330"/>
    </row>
    <row r="27089" spans="1:1">
      <c r="A27089" s="330"/>
    </row>
    <row r="27090" spans="1:1">
      <c r="A27090" s="330"/>
    </row>
    <row r="27091" spans="1:1">
      <c r="A27091" s="330"/>
    </row>
    <row r="27092" spans="1:1">
      <c r="A27092" s="330"/>
    </row>
    <row r="27093" spans="1:1">
      <c r="A27093" s="330"/>
    </row>
    <row r="27094" spans="1:1">
      <c r="A27094" s="330"/>
    </row>
    <row r="27095" spans="1:1">
      <c r="A27095" s="330"/>
    </row>
    <row r="27096" spans="1:1">
      <c r="A27096" s="330"/>
    </row>
    <row r="27097" spans="1:1">
      <c r="A27097" s="330"/>
    </row>
    <row r="27098" spans="1:1">
      <c r="A27098" s="330"/>
    </row>
    <row r="27099" spans="1:1">
      <c r="A27099" s="330"/>
    </row>
    <row r="27100" spans="1:1">
      <c r="A27100" s="330"/>
    </row>
    <row r="27101" spans="1:1">
      <c r="A27101" s="330"/>
    </row>
    <row r="27102" spans="1:1">
      <c r="A27102" s="330"/>
    </row>
    <row r="27103" spans="1:1">
      <c r="A27103" s="330"/>
    </row>
    <row r="27104" spans="1:1">
      <c r="A27104" s="330"/>
    </row>
    <row r="27105" spans="1:1">
      <c r="A27105" s="330"/>
    </row>
    <row r="27106" spans="1:1">
      <c r="A27106" s="330"/>
    </row>
    <row r="27107" spans="1:1">
      <c r="A27107" s="330"/>
    </row>
    <row r="27108" spans="1:1">
      <c r="A27108" s="330"/>
    </row>
    <row r="27109" spans="1:1">
      <c r="A27109" s="330"/>
    </row>
    <row r="27110" spans="1:1">
      <c r="A27110" s="330"/>
    </row>
    <row r="27111" spans="1:1">
      <c r="A27111" s="330"/>
    </row>
    <row r="27112" spans="1:1">
      <c r="A27112" s="330"/>
    </row>
    <row r="27113" spans="1:1">
      <c r="A27113" s="330"/>
    </row>
    <row r="27114" spans="1:1">
      <c r="A27114" s="330"/>
    </row>
    <row r="27115" spans="1:1">
      <c r="A27115" s="330"/>
    </row>
    <row r="27116" spans="1:1">
      <c r="A27116" s="330"/>
    </row>
    <row r="27117" spans="1:1">
      <c r="A27117" s="330"/>
    </row>
    <row r="27118" spans="1:1">
      <c r="A27118" s="330"/>
    </row>
    <row r="27119" spans="1:1">
      <c r="A27119" s="330"/>
    </row>
    <row r="27120" spans="1:1">
      <c r="A27120" s="330"/>
    </row>
    <row r="27121" spans="1:1">
      <c r="A27121" s="330"/>
    </row>
    <row r="27122" spans="1:1">
      <c r="A27122" s="330"/>
    </row>
    <row r="27123" spans="1:1">
      <c r="A27123" s="330"/>
    </row>
    <row r="27124" spans="1:1">
      <c r="A27124" s="330"/>
    </row>
    <row r="27125" spans="1:1">
      <c r="A27125" s="330"/>
    </row>
    <row r="27126" spans="1:1">
      <c r="A27126" s="330"/>
    </row>
    <row r="27127" spans="1:1">
      <c r="A27127" s="330"/>
    </row>
    <row r="27128" spans="1:1">
      <c r="A27128" s="330"/>
    </row>
    <row r="27129" spans="1:1">
      <c r="A27129" s="330"/>
    </row>
    <row r="27130" spans="1:1">
      <c r="A27130" s="330"/>
    </row>
    <row r="27131" spans="1:1">
      <c r="A27131" s="330"/>
    </row>
    <row r="27132" spans="1:1">
      <c r="A27132" s="330"/>
    </row>
    <row r="27133" spans="1:1">
      <c r="A27133" s="330"/>
    </row>
    <row r="27134" spans="1:1">
      <c r="A27134" s="330"/>
    </row>
    <row r="27135" spans="1:1">
      <c r="A27135" s="330"/>
    </row>
    <row r="27136" spans="1:1">
      <c r="A27136" s="330"/>
    </row>
    <row r="27137" spans="1:1">
      <c r="A27137" s="330"/>
    </row>
    <row r="27138" spans="1:1">
      <c r="A27138" s="330"/>
    </row>
    <row r="27139" spans="1:1">
      <c r="A27139" s="330"/>
    </row>
    <row r="27140" spans="1:1">
      <c r="A27140" s="330"/>
    </row>
    <row r="27141" spans="1:1">
      <c r="A27141" s="330"/>
    </row>
    <row r="27142" spans="1:1">
      <c r="A27142" s="330"/>
    </row>
    <row r="27143" spans="1:1">
      <c r="A27143" s="330"/>
    </row>
    <row r="27144" spans="1:1">
      <c r="A27144" s="330"/>
    </row>
    <row r="27145" spans="1:1">
      <c r="A27145" s="330"/>
    </row>
    <row r="27146" spans="1:1">
      <c r="A27146" s="330"/>
    </row>
    <row r="27147" spans="1:1">
      <c r="A27147" s="330"/>
    </row>
    <row r="27148" spans="1:1">
      <c r="A27148" s="330"/>
    </row>
    <row r="27149" spans="1:1">
      <c r="A27149" s="330"/>
    </row>
    <row r="27150" spans="1:1">
      <c r="A27150" s="330"/>
    </row>
    <row r="27151" spans="1:1">
      <c r="A27151" s="330"/>
    </row>
    <row r="27152" spans="1:1">
      <c r="A27152" s="330"/>
    </row>
    <row r="27153" spans="1:1">
      <c r="A27153" s="330"/>
    </row>
    <row r="27154" spans="1:1">
      <c r="A27154" s="330"/>
    </row>
    <row r="27155" spans="1:1">
      <c r="A27155" s="330"/>
    </row>
    <row r="27156" spans="1:1">
      <c r="A27156" s="330"/>
    </row>
    <row r="27157" spans="1:1">
      <c r="A27157" s="330"/>
    </row>
    <row r="27158" spans="1:1">
      <c r="A27158" s="330"/>
    </row>
    <row r="27159" spans="1:1">
      <c r="A27159" s="330"/>
    </row>
    <row r="27160" spans="1:1">
      <c r="A27160" s="330"/>
    </row>
    <row r="27161" spans="1:1">
      <c r="A27161" s="330"/>
    </row>
    <row r="27162" spans="1:1">
      <c r="A27162" s="330"/>
    </row>
    <row r="27163" spans="1:1">
      <c r="A27163" s="330"/>
    </row>
    <row r="27164" spans="1:1">
      <c r="A27164" s="330"/>
    </row>
    <row r="27165" spans="1:1">
      <c r="A27165" s="330"/>
    </row>
    <row r="27166" spans="1:1">
      <c r="A27166" s="330"/>
    </row>
    <row r="27167" spans="1:1">
      <c r="A27167" s="330"/>
    </row>
    <row r="27168" spans="1:1">
      <c r="A27168" s="330"/>
    </row>
    <row r="27169" spans="1:1">
      <c r="A27169" s="330"/>
    </row>
    <row r="27170" spans="1:1">
      <c r="A27170" s="330"/>
    </row>
    <row r="27171" spans="1:1">
      <c r="A27171" s="330"/>
    </row>
    <row r="27172" spans="1:1">
      <c r="A27172" s="330"/>
    </row>
    <row r="27173" spans="1:1">
      <c r="A27173" s="330"/>
    </row>
    <row r="27174" spans="1:1">
      <c r="A27174" s="330"/>
    </row>
    <row r="27175" spans="1:1">
      <c r="A27175" s="330"/>
    </row>
    <row r="27176" spans="1:1">
      <c r="A27176" s="330"/>
    </row>
    <row r="27177" spans="1:1">
      <c r="A27177" s="330"/>
    </row>
    <row r="27178" spans="1:1">
      <c r="A27178" s="330"/>
    </row>
    <row r="27179" spans="1:1">
      <c r="A27179" s="330"/>
    </row>
    <row r="27180" spans="1:1">
      <c r="A27180" s="330"/>
    </row>
    <row r="27181" spans="1:1">
      <c r="A27181" s="330"/>
    </row>
    <row r="27182" spans="1:1">
      <c r="A27182" s="330"/>
    </row>
    <row r="27183" spans="1:1">
      <c r="A27183" s="330"/>
    </row>
    <row r="27184" spans="1:1">
      <c r="A27184" s="330"/>
    </row>
    <row r="27185" spans="1:1">
      <c r="A27185" s="330"/>
    </row>
    <row r="27186" spans="1:1">
      <c r="A27186" s="330"/>
    </row>
    <row r="27187" spans="1:1">
      <c r="A27187" s="330"/>
    </row>
    <row r="27188" spans="1:1">
      <c r="A27188" s="330"/>
    </row>
    <row r="27189" spans="1:1">
      <c r="A27189" s="330"/>
    </row>
    <row r="27190" spans="1:1">
      <c r="A27190" s="330"/>
    </row>
    <row r="27191" spans="1:1">
      <c r="A27191" s="330"/>
    </row>
    <row r="27192" spans="1:1">
      <c r="A27192" s="330"/>
    </row>
    <row r="27193" spans="1:1">
      <c r="A27193" s="330"/>
    </row>
    <row r="27194" spans="1:1">
      <c r="A27194" s="330"/>
    </row>
    <row r="27195" spans="1:1">
      <c r="A27195" s="330"/>
    </row>
    <row r="27196" spans="1:1">
      <c r="A27196" s="330"/>
    </row>
    <row r="27197" spans="1:1">
      <c r="A27197" s="330"/>
    </row>
    <row r="27198" spans="1:1">
      <c r="A27198" s="330"/>
    </row>
    <row r="27199" spans="1:1">
      <c r="A27199" s="330"/>
    </row>
    <row r="27200" spans="1:1">
      <c r="A27200" s="330"/>
    </row>
    <row r="27201" spans="1:1">
      <c r="A27201" s="330"/>
    </row>
    <row r="27202" spans="1:1">
      <c r="A27202" s="330"/>
    </row>
    <row r="27203" spans="1:1">
      <c r="A27203" s="330"/>
    </row>
    <row r="27204" spans="1:1">
      <c r="A27204" s="330"/>
    </row>
    <row r="27205" spans="1:1">
      <c r="A27205" s="330"/>
    </row>
    <row r="27206" spans="1:1">
      <c r="A27206" s="330"/>
    </row>
    <row r="27207" spans="1:1">
      <c r="A27207" s="330"/>
    </row>
    <row r="27208" spans="1:1">
      <c r="A27208" s="330"/>
    </row>
    <row r="27209" spans="1:1">
      <c r="A27209" s="330"/>
    </row>
    <row r="27210" spans="1:1">
      <c r="A27210" s="330"/>
    </row>
    <row r="27211" spans="1:1">
      <c r="A27211" s="330"/>
    </row>
    <row r="27212" spans="1:1">
      <c r="A27212" s="330"/>
    </row>
    <row r="27213" spans="1:1">
      <c r="A27213" s="330"/>
    </row>
    <row r="27214" spans="1:1">
      <c r="A27214" s="330"/>
    </row>
    <row r="27215" spans="1:1">
      <c r="A27215" s="330"/>
    </row>
    <row r="27216" spans="1:1">
      <c r="A27216" s="330"/>
    </row>
    <row r="27217" spans="1:1">
      <c r="A27217" s="330"/>
    </row>
    <row r="27218" spans="1:1">
      <c r="A27218" s="330"/>
    </row>
    <row r="27219" spans="1:1">
      <c r="A27219" s="330"/>
    </row>
    <row r="27220" spans="1:1">
      <c r="A27220" s="330"/>
    </row>
    <row r="27221" spans="1:1">
      <c r="A27221" s="330"/>
    </row>
    <row r="27222" spans="1:1">
      <c r="A27222" s="330"/>
    </row>
    <row r="27223" spans="1:1">
      <c r="A27223" s="330"/>
    </row>
    <row r="27224" spans="1:1">
      <c r="A27224" s="330"/>
    </row>
    <row r="27225" spans="1:1">
      <c r="A27225" s="330"/>
    </row>
    <row r="27226" spans="1:1">
      <c r="A27226" s="330"/>
    </row>
    <row r="27227" spans="1:1">
      <c r="A27227" s="330"/>
    </row>
    <row r="27228" spans="1:1">
      <c r="A27228" s="330"/>
    </row>
    <row r="27229" spans="1:1">
      <c r="A27229" s="330"/>
    </row>
    <row r="27230" spans="1:1">
      <c r="A27230" s="330"/>
    </row>
    <row r="27231" spans="1:1">
      <c r="A27231" s="330"/>
    </row>
    <row r="27232" spans="1:1">
      <c r="A27232" s="330"/>
    </row>
    <row r="27233" spans="1:1">
      <c r="A27233" s="330"/>
    </row>
    <row r="27234" spans="1:1">
      <c r="A27234" s="330"/>
    </row>
    <row r="27235" spans="1:1">
      <c r="A27235" s="330"/>
    </row>
    <row r="27236" spans="1:1">
      <c r="A27236" s="330"/>
    </row>
    <row r="27237" spans="1:1">
      <c r="A27237" s="330"/>
    </row>
    <row r="27238" spans="1:1">
      <c r="A27238" s="330"/>
    </row>
    <row r="27239" spans="1:1">
      <c r="A27239" s="330"/>
    </row>
    <row r="27240" spans="1:1">
      <c r="A27240" s="330"/>
    </row>
    <row r="27241" spans="1:1">
      <c r="A27241" s="330"/>
    </row>
    <row r="27242" spans="1:1">
      <c r="A27242" s="330"/>
    </row>
    <row r="27243" spans="1:1">
      <c r="A27243" s="330"/>
    </row>
    <row r="27244" spans="1:1">
      <c r="A27244" s="330"/>
    </row>
    <row r="27245" spans="1:1">
      <c r="A27245" s="330"/>
    </row>
    <row r="27246" spans="1:1">
      <c r="A27246" s="330"/>
    </row>
    <row r="27247" spans="1:1">
      <c r="A27247" s="330"/>
    </row>
    <row r="27248" spans="1:1">
      <c r="A27248" s="330"/>
    </row>
    <row r="27249" spans="1:1">
      <c r="A27249" s="330"/>
    </row>
    <row r="27250" spans="1:1">
      <c r="A27250" s="330"/>
    </row>
    <row r="27251" spans="1:1">
      <c r="A27251" s="330"/>
    </row>
    <row r="27252" spans="1:1">
      <c r="A27252" s="330"/>
    </row>
    <row r="27253" spans="1:1">
      <c r="A27253" s="330"/>
    </row>
    <row r="27254" spans="1:1">
      <c r="A27254" s="330"/>
    </row>
    <row r="27255" spans="1:1">
      <c r="A27255" s="330"/>
    </row>
    <row r="27256" spans="1:1">
      <c r="A27256" s="330"/>
    </row>
    <row r="27257" spans="1:1">
      <c r="A27257" s="330"/>
    </row>
    <row r="27258" spans="1:1">
      <c r="A27258" s="330"/>
    </row>
    <row r="27259" spans="1:1">
      <c r="A27259" s="330"/>
    </row>
    <row r="27260" spans="1:1">
      <c r="A27260" s="330"/>
    </row>
    <row r="27261" spans="1:1">
      <c r="A27261" s="330"/>
    </row>
    <row r="27262" spans="1:1">
      <c r="A27262" s="330"/>
    </row>
    <row r="27263" spans="1:1">
      <c r="A27263" s="330"/>
    </row>
    <row r="27264" spans="1:1">
      <c r="A27264" s="330"/>
    </row>
    <row r="27265" spans="1:1">
      <c r="A27265" s="330"/>
    </row>
    <row r="27266" spans="1:1">
      <c r="A27266" s="330"/>
    </row>
    <row r="27267" spans="1:1">
      <c r="A27267" s="330"/>
    </row>
    <row r="27268" spans="1:1">
      <c r="A27268" s="330"/>
    </row>
    <row r="27269" spans="1:1">
      <c r="A27269" s="330"/>
    </row>
    <row r="27270" spans="1:1">
      <c r="A27270" s="330"/>
    </row>
    <row r="27271" spans="1:1">
      <c r="A27271" s="330"/>
    </row>
    <row r="27272" spans="1:1">
      <c r="A27272" s="330"/>
    </row>
    <row r="27273" spans="1:1">
      <c r="A27273" s="330"/>
    </row>
    <row r="27274" spans="1:1">
      <c r="A27274" s="330"/>
    </row>
    <row r="27275" spans="1:1">
      <c r="A27275" s="330"/>
    </row>
    <row r="27276" spans="1:1">
      <c r="A27276" s="330"/>
    </row>
    <row r="27277" spans="1:1">
      <c r="A27277" s="330"/>
    </row>
    <row r="27278" spans="1:1">
      <c r="A27278" s="330"/>
    </row>
    <row r="27279" spans="1:1">
      <c r="A27279" s="330"/>
    </row>
    <row r="27280" spans="1:1">
      <c r="A27280" s="330"/>
    </row>
    <row r="27281" spans="1:1">
      <c r="A27281" s="330"/>
    </row>
    <row r="27282" spans="1:1">
      <c r="A27282" s="330"/>
    </row>
    <row r="27283" spans="1:1">
      <c r="A27283" s="330"/>
    </row>
    <row r="27284" spans="1:1">
      <c r="A27284" s="330"/>
    </row>
    <row r="27285" spans="1:1">
      <c r="A27285" s="330"/>
    </row>
    <row r="27286" spans="1:1">
      <c r="A27286" s="330"/>
    </row>
    <row r="27287" spans="1:1">
      <c r="A27287" s="330"/>
    </row>
    <row r="27288" spans="1:1">
      <c r="A27288" s="330"/>
    </row>
    <row r="27289" spans="1:1">
      <c r="A27289" s="330"/>
    </row>
    <row r="27290" spans="1:1">
      <c r="A27290" s="330"/>
    </row>
    <row r="27291" spans="1:1">
      <c r="A27291" s="330"/>
    </row>
    <row r="27292" spans="1:1">
      <c r="A27292" s="330"/>
    </row>
    <row r="27293" spans="1:1">
      <c r="A27293" s="330"/>
    </row>
    <row r="27294" spans="1:1">
      <c r="A27294" s="330"/>
    </row>
    <row r="27295" spans="1:1">
      <c r="A27295" s="330"/>
    </row>
    <row r="27296" spans="1:1">
      <c r="A27296" s="330"/>
    </row>
    <row r="27297" spans="1:1">
      <c r="A27297" s="330"/>
    </row>
    <row r="27298" spans="1:1">
      <c r="A27298" s="330"/>
    </row>
    <row r="27299" spans="1:1">
      <c r="A27299" s="330"/>
    </row>
    <row r="27300" spans="1:1">
      <c r="A27300" s="330"/>
    </row>
    <row r="27301" spans="1:1">
      <c r="A27301" s="330"/>
    </row>
    <row r="27302" spans="1:1">
      <c r="A27302" s="330"/>
    </row>
    <row r="27303" spans="1:1">
      <c r="A27303" s="330"/>
    </row>
    <row r="27304" spans="1:1">
      <c r="A27304" s="330"/>
    </row>
    <row r="27305" spans="1:1">
      <c r="A27305" s="330"/>
    </row>
    <row r="27306" spans="1:1">
      <c r="A27306" s="330"/>
    </row>
    <row r="27307" spans="1:1">
      <c r="A27307" s="330"/>
    </row>
    <row r="27308" spans="1:1">
      <c r="A27308" s="330"/>
    </row>
    <row r="27309" spans="1:1">
      <c r="A27309" s="330"/>
    </row>
    <row r="27310" spans="1:1">
      <c r="A27310" s="330"/>
    </row>
    <row r="27311" spans="1:1">
      <c r="A27311" s="330"/>
    </row>
    <row r="27312" spans="1:1">
      <c r="A27312" s="330"/>
    </row>
    <row r="27313" spans="1:1">
      <c r="A27313" s="330"/>
    </row>
    <row r="27314" spans="1:1">
      <c r="A27314" s="330"/>
    </row>
    <row r="27315" spans="1:1">
      <c r="A27315" s="330"/>
    </row>
    <row r="27316" spans="1:1">
      <c r="A27316" s="330"/>
    </row>
    <row r="27317" spans="1:1">
      <c r="A27317" s="330"/>
    </row>
    <row r="27318" spans="1:1">
      <c r="A27318" s="330"/>
    </row>
    <row r="27319" spans="1:1">
      <c r="A27319" s="330"/>
    </row>
    <row r="27320" spans="1:1">
      <c r="A27320" s="330"/>
    </row>
    <row r="27321" spans="1:1">
      <c r="A27321" s="330"/>
    </row>
    <row r="27322" spans="1:1">
      <c r="A27322" s="330"/>
    </row>
    <row r="27323" spans="1:1">
      <c r="A27323" s="330"/>
    </row>
    <row r="27324" spans="1:1">
      <c r="A27324" s="330"/>
    </row>
    <row r="27325" spans="1:1">
      <c r="A27325" s="330"/>
    </row>
    <row r="27326" spans="1:1">
      <c r="A27326" s="330"/>
    </row>
    <row r="27327" spans="1:1">
      <c r="A27327" s="330"/>
    </row>
    <row r="27328" spans="1:1">
      <c r="A27328" s="330"/>
    </row>
    <row r="27329" spans="1:1">
      <c r="A27329" s="330"/>
    </row>
    <row r="27330" spans="1:1">
      <c r="A27330" s="330"/>
    </row>
    <row r="27331" spans="1:1">
      <c r="A27331" s="330"/>
    </row>
    <row r="27332" spans="1:1">
      <c r="A27332" s="330"/>
    </row>
    <row r="27333" spans="1:1">
      <c r="A27333" s="330"/>
    </row>
    <row r="27334" spans="1:1">
      <c r="A27334" s="330"/>
    </row>
    <row r="27335" spans="1:1">
      <c r="A27335" s="330"/>
    </row>
    <row r="27336" spans="1:1">
      <c r="A27336" s="330"/>
    </row>
    <row r="27337" spans="1:1">
      <c r="A27337" s="330"/>
    </row>
    <row r="27338" spans="1:1">
      <c r="A27338" s="330"/>
    </row>
    <row r="27339" spans="1:1">
      <c r="A27339" s="330"/>
    </row>
    <row r="27340" spans="1:1">
      <c r="A27340" s="330"/>
    </row>
    <row r="27341" spans="1:1">
      <c r="A27341" s="330"/>
    </row>
    <row r="27342" spans="1:1">
      <c r="A27342" s="330"/>
    </row>
    <row r="27343" spans="1:1">
      <c r="A27343" s="330"/>
    </row>
    <row r="27344" spans="1:1">
      <c r="A27344" s="330"/>
    </row>
    <row r="27345" spans="1:1">
      <c r="A27345" s="330"/>
    </row>
    <row r="27346" spans="1:1">
      <c r="A27346" s="330"/>
    </row>
    <row r="27347" spans="1:1">
      <c r="A27347" s="330"/>
    </row>
    <row r="27348" spans="1:1">
      <c r="A27348" s="330"/>
    </row>
    <row r="27349" spans="1:1">
      <c r="A27349" s="330"/>
    </row>
    <row r="27350" spans="1:1">
      <c r="A27350" s="330"/>
    </row>
    <row r="27351" spans="1:1">
      <c r="A27351" s="330"/>
    </row>
    <row r="27352" spans="1:1">
      <c r="A27352" s="330"/>
    </row>
    <row r="27353" spans="1:1">
      <c r="A27353" s="330"/>
    </row>
    <row r="27354" spans="1:1">
      <c r="A27354" s="330"/>
    </row>
    <row r="27355" spans="1:1">
      <c r="A27355" s="330"/>
    </row>
    <row r="27356" spans="1:1">
      <c r="A27356" s="330"/>
    </row>
    <row r="27357" spans="1:1">
      <c r="A27357" s="330"/>
    </row>
    <row r="27358" spans="1:1">
      <c r="A27358" s="330"/>
    </row>
    <row r="27359" spans="1:1">
      <c r="A27359" s="330"/>
    </row>
    <row r="27360" spans="1:1">
      <c r="A27360" s="330"/>
    </row>
    <row r="27361" spans="1:1">
      <c r="A27361" s="330"/>
    </row>
    <row r="27362" spans="1:1">
      <c r="A27362" s="330"/>
    </row>
    <row r="27363" spans="1:1">
      <c r="A27363" s="330"/>
    </row>
    <row r="27364" spans="1:1">
      <c r="A27364" s="330"/>
    </row>
    <row r="27365" spans="1:1">
      <c r="A27365" s="330"/>
    </row>
    <row r="27366" spans="1:1">
      <c r="A27366" s="330"/>
    </row>
    <row r="27367" spans="1:1">
      <c r="A27367" s="330"/>
    </row>
    <row r="27368" spans="1:1">
      <c r="A27368" s="330"/>
    </row>
    <row r="27369" spans="1:1">
      <c r="A27369" s="330"/>
    </row>
    <row r="27370" spans="1:1">
      <c r="A27370" s="330"/>
    </row>
    <row r="27371" spans="1:1">
      <c r="A27371" s="330"/>
    </row>
    <row r="27372" spans="1:1">
      <c r="A27372" s="330"/>
    </row>
    <row r="27373" spans="1:1">
      <c r="A27373" s="330"/>
    </row>
    <row r="27374" spans="1:1">
      <c r="A27374" s="330"/>
    </row>
    <row r="27375" spans="1:1">
      <c r="A27375" s="330"/>
    </row>
    <row r="27376" spans="1:1">
      <c r="A27376" s="330"/>
    </row>
    <row r="27377" spans="1:1">
      <c r="A27377" s="330"/>
    </row>
    <row r="27378" spans="1:1">
      <c r="A27378" s="330"/>
    </row>
    <row r="27379" spans="1:1">
      <c r="A27379" s="330"/>
    </row>
    <row r="27380" spans="1:1">
      <c r="A27380" s="330"/>
    </row>
    <row r="27381" spans="1:1">
      <c r="A27381" s="330"/>
    </row>
    <row r="27382" spans="1:1">
      <c r="A27382" s="330"/>
    </row>
    <row r="27383" spans="1:1">
      <c r="A27383" s="330"/>
    </row>
    <row r="27384" spans="1:1">
      <c r="A27384" s="330"/>
    </row>
    <row r="27385" spans="1:1">
      <c r="A27385" s="330"/>
    </row>
    <row r="27386" spans="1:1">
      <c r="A27386" s="330"/>
    </row>
    <row r="27387" spans="1:1">
      <c r="A27387" s="330"/>
    </row>
    <row r="27388" spans="1:1">
      <c r="A27388" s="330"/>
    </row>
    <row r="27389" spans="1:1">
      <c r="A27389" s="330"/>
    </row>
    <row r="27390" spans="1:1">
      <c r="A27390" s="330"/>
    </row>
    <row r="27391" spans="1:1">
      <c r="A27391" s="330"/>
    </row>
    <row r="27392" spans="1:1">
      <c r="A27392" s="330"/>
    </row>
    <row r="27393" spans="1:1">
      <c r="A27393" s="330"/>
    </row>
    <row r="27394" spans="1:1">
      <c r="A27394" s="330"/>
    </row>
    <row r="27395" spans="1:1">
      <c r="A27395" s="330"/>
    </row>
    <row r="27396" spans="1:1">
      <c r="A27396" s="330"/>
    </row>
    <row r="27397" spans="1:1">
      <c r="A27397" s="330"/>
    </row>
    <row r="27398" spans="1:1">
      <c r="A27398" s="330"/>
    </row>
    <row r="27399" spans="1:1">
      <c r="A27399" s="330"/>
    </row>
    <row r="27400" spans="1:1">
      <c r="A27400" s="330"/>
    </row>
    <row r="27401" spans="1:1">
      <c r="A27401" s="330"/>
    </row>
    <row r="27402" spans="1:1">
      <c r="A27402" s="330"/>
    </row>
    <row r="27403" spans="1:1">
      <c r="A27403" s="330"/>
    </row>
    <row r="27404" spans="1:1">
      <c r="A27404" s="330"/>
    </row>
    <row r="27405" spans="1:1">
      <c r="A27405" s="330"/>
    </row>
    <row r="27406" spans="1:1">
      <c r="A27406" s="330"/>
    </row>
    <row r="27407" spans="1:1">
      <c r="A27407" s="330"/>
    </row>
    <row r="27408" spans="1:1">
      <c r="A27408" s="330"/>
    </row>
    <row r="27409" spans="1:1">
      <c r="A27409" s="330"/>
    </row>
    <row r="27410" spans="1:1">
      <c r="A27410" s="330"/>
    </row>
    <row r="27411" spans="1:1">
      <c r="A27411" s="330"/>
    </row>
    <row r="27412" spans="1:1">
      <c r="A27412" s="330"/>
    </row>
    <row r="27413" spans="1:1">
      <c r="A27413" s="330"/>
    </row>
    <row r="27414" spans="1:1">
      <c r="A27414" s="330"/>
    </row>
    <row r="27415" spans="1:1">
      <c r="A27415" s="330"/>
    </row>
    <row r="27416" spans="1:1">
      <c r="A27416" s="330"/>
    </row>
    <row r="27417" spans="1:1">
      <c r="A27417" s="330"/>
    </row>
    <row r="27418" spans="1:1">
      <c r="A27418" s="330"/>
    </row>
    <row r="27419" spans="1:1">
      <c r="A27419" s="330"/>
    </row>
    <row r="27420" spans="1:1">
      <c r="A27420" s="330"/>
    </row>
    <row r="27421" spans="1:1">
      <c r="A27421" s="330"/>
    </row>
    <row r="27422" spans="1:1">
      <c r="A27422" s="330"/>
    </row>
    <row r="27423" spans="1:1">
      <c r="A27423" s="330"/>
    </row>
    <row r="27424" spans="1:1">
      <c r="A27424" s="330"/>
    </row>
    <row r="27425" spans="1:1">
      <c r="A27425" s="330"/>
    </row>
    <row r="27426" spans="1:1">
      <c r="A27426" s="330"/>
    </row>
    <row r="27427" spans="1:1">
      <c r="A27427" s="330"/>
    </row>
    <row r="27428" spans="1:1">
      <c r="A27428" s="330"/>
    </row>
    <row r="27429" spans="1:1">
      <c r="A27429" s="330"/>
    </row>
    <row r="27430" spans="1:1">
      <c r="A27430" s="330"/>
    </row>
    <row r="27431" spans="1:1">
      <c r="A27431" s="330"/>
    </row>
    <row r="27432" spans="1:1">
      <c r="A27432" s="330"/>
    </row>
    <row r="27433" spans="1:1">
      <c r="A27433" s="330"/>
    </row>
    <row r="27434" spans="1:1">
      <c r="A27434" s="330"/>
    </row>
    <row r="27435" spans="1:1">
      <c r="A27435" s="330"/>
    </row>
    <row r="27436" spans="1:1">
      <c r="A27436" s="330"/>
    </row>
    <row r="27437" spans="1:1">
      <c r="A27437" s="330"/>
    </row>
    <row r="27438" spans="1:1">
      <c r="A27438" s="330"/>
    </row>
    <row r="27439" spans="1:1">
      <c r="A27439" s="330"/>
    </row>
    <row r="27440" spans="1:1">
      <c r="A27440" s="330"/>
    </row>
    <row r="27441" spans="1:1">
      <c r="A27441" s="330"/>
    </row>
    <row r="27442" spans="1:1">
      <c r="A27442" s="330"/>
    </row>
    <row r="27443" spans="1:1">
      <c r="A27443" s="330"/>
    </row>
    <row r="27444" spans="1:1">
      <c r="A27444" s="330"/>
    </row>
    <row r="27445" spans="1:1">
      <c r="A27445" s="330"/>
    </row>
    <row r="27446" spans="1:1">
      <c r="A27446" s="330"/>
    </row>
    <row r="27447" spans="1:1">
      <c r="A27447" s="330"/>
    </row>
    <row r="27448" spans="1:1">
      <c r="A27448" s="330"/>
    </row>
    <row r="27449" spans="1:1">
      <c r="A27449" s="330"/>
    </row>
    <row r="27450" spans="1:1">
      <c r="A27450" s="330"/>
    </row>
    <row r="27451" spans="1:1">
      <c r="A27451" s="330"/>
    </row>
    <row r="27452" spans="1:1">
      <c r="A27452" s="330"/>
    </row>
    <row r="27453" spans="1:1">
      <c r="A27453" s="330"/>
    </row>
    <row r="27454" spans="1:1">
      <c r="A27454" s="330"/>
    </row>
    <row r="27455" spans="1:1">
      <c r="A27455" s="330"/>
    </row>
    <row r="27456" spans="1:1">
      <c r="A27456" s="330"/>
    </row>
    <row r="27457" spans="1:1">
      <c r="A27457" s="330"/>
    </row>
    <row r="27458" spans="1:1">
      <c r="A27458" s="330"/>
    </row>
    <row r="27459" spans="1:1">
      <c r="A27459" s="330"/>
    </row>
    <row r="27460" spans="1:1">
      <c r="A27460" s="330"/>
    </row>
    <row r="27461" spans="1:1">
      <c r="A27461" s="330"/>
    </row>
    <row r="27462" spans="1:1">
      <c r="A27462" s="330"/>
    </row>
    <row r="27463" spans="1:1">
      <c r="A27463" s="330"/>
    </row>
    <row r="27464" spans="1:1">
      <c r="A27464" s="330"/>
    </row>
    <row r="27465" spans="1:1">
      <c r="A27465" s="330"/>
    </row>
    <row r="27466" spans="1:1">
      <c r="A27466" s="330"/>
    </row>
    <row r="27467" spans="1:1">
      <c r="A27467" s="330"/>
    </row>
    <row r="27468" spans="1:1">
      <c r="A27468" s="330"/>
    </row>
    <row r="27469" spans="1:1">
      <c r="A27469" s="330"/>
    </row>
    <row r="27470" spans="1:1">
      <c r="A27470" s="330"/>
    </row>
    <row r="27471" spans="1:1">
      <c r="A27471" s="330"/>
    </row>
    <row r="27472" spans="1:1">
      <c r="A27472" s="330"/>
    </row>
    <row r="27473" spans="1:1">
      <c r="A27473" s="330"/>
    </row>
    <row r="27474" spans="1:1">
      <c r="A27474" s="330"/>
    </row>
    <row r="27475" spans="1:1">
      <c r="A27475" s="330"/>
    </row>
    <row r="27476" spans="1:1">
      <c r="A27476" s="330"/>
    </row>
    <row r="27477" spans="1:1">
      <c r="A27477" s="330"/>
    </row>
    <row r="27478" spans="1:1">
      <c r="A27478" s="330"/>
    </row>
    <row r="27479" spans="1:1">
      <c r="A27479" s="330"/>
    </row>
    <row r="27480" spans="1:1">
      <c r="A27480" s="330"/>
    </row>
    <row r="27481" spans="1:1">
      <c r="A27481" s="330"/>
    </row>
    <row r="27482" spans="1:1">
      <c r="A27482" s="330"/>
    </row>
    <row r="27483" spans="1:1">
      <c r="A27483" s="330"/>
    </row>
    <row r="27484" spans="1:1">
      <c r="A27484" s="330"/>
    </row>
    <row r="27485" spans="1:1">
      <c r="A27485" s="330"/>
    </row>
    <row r="27486" spans="1:1">
      <c r="A27486" s="330"/>
    </row>
    <row r="27487" spans="1:1">
      <c r="A27487" s="330"/>
    </row>
    <row r="27488" spans="1:1">
      <c r="A27488" s="330"/>
    </row>
    <row r="27489" spans="1:1">
      <c r="A27489" s="330"/>
    </row>
    <row r="27490" spans="1:1">
      <c r="A27490" s="330"/>
    </row>
    <row r="27491" spans="1:1">
      <c r="A27491" s="330"/>
    </row>
    <row r="27492" spans="1:1">
      <c r="A27492" s="330"/>
    </row>
    <row r="27493" spans="1:1">
      <c r="A27493" s="330"/>
    </row>
    <row r="27494" spans="1:1">
      <c r="A27494" s="330"/>
    </row>
    <row r="27495" spans="1:1">
      <c r="A27495" s="330"/>
    </row>
    <row r="27496" spans="1:1">
      <c r="A27496" s="330"/>
    </row>
    <row r="27497" spans="1:1">
      <c r="A27497" s="330"/>
    </row>
    <row r="27498" spans="1:1">
      <c r="A27498" s="330"/>
    </row>
    <row r="27499" spans="1:1">
      <c r="A27499" s="330"/>
    </row>
    <row r="27500" spans="1:1">
      <c r="A27500" s="330"/>
    </row>
    <row r="27501" spans="1:1">
      <c r="A27501" s="330"/>
    </row>
    <row r="27502" spans="1:1">
      <c r="A27502" s="330"/>
    </row>
    <row r="27503" spans="1:1">
      <c r="A27503" s="330"/>
    </row>
    <row r="27504" spans="1:1">
      <c r="A27504" s="330"/>
    </row>
    <row r="27505" spans="1:1">
      <c r="A27505" s="330"/>
    </row>
    <row r="27506" spans="1:1">
      <c r="A27506" s="330"/>
    </row>
    <row r="27507" spans="1:1">
      <c r="A27507" s="330"/>
    </row>
    <row r="27508" spans="1:1">
      <c r="A27508" s="330"/>
    </row>
    <row r="27509" spans="1:1">
      <c r="A27509" s="330"/>
    </row>
    <row r="27510" spans="1:1">
      <c r="A27510" s="330"/>
    </row>
    <row r="27511" spans="1:1">
      <c r="A27511" s="330"/>
    </row>
    <row r="27512" spans="1:1">
      <c r="A27512" s="330"/>
    </row>
    <row r="27513" spans="1:1">
      <c r="A27513" s="330"/>
    </row>
    <row r="27514" spans="1:1">
      <c r="A27514" s="330"/>
    </row>
    <row r="27515" spans="1:1">
      <c r="A27515" s="330"/>
    </row>
    <row r="27516" spans="1:1">
      <c r="A27516" s="330"/>
    </row>
    <row r="27517" spans="1:1">
      <c r="A27517" s="330"/>
    </row>
    <row r="27518" spans="1:1">
      <c r="A27518" s="330"/>
    </row>
    <row r="27519" spans="1:1">
      <c r="A27519" s="330"/>
    </row>
    <row r="27520" spans="1:1">
      <c r="A27520" s="330"/>
    </row>
    <row r="27521" spans="1:1">
      <c r="A27521" s="330"/>
    </row>
    <row r="27522" spans="1:1">
      <c r="A27522" s="330"/>
    </row>
    <row r="27523" spans="1:1">
      <c r="A27523" s="330"/>
    </row>
    <row r="27524" spans="1:1">
      <c r="A27524" s="330"/>
    </row>
    <row r="27525" spans="1:1">
      <c r="A27525" s="330"/>
    </row>
    <row r="27526" spans="1:1">
      <c r="A27526" s="330"/>
    </row>
    <row r="27527" spans="1:1">
      <c r="A27527" s="330"/>
    </row>
    <row r="27528" spans="1:1">
      <c r="A27528" s="330"/>
    </row>
    <row r="27529" spans="1:1">
      <c r="A27529" s="330"/>
    </row>
    <row r="27530" spans="1:1">
      <c r="A27530" s="330"/>
    </row>
    <row r="27531" spans="1:1">
      <c r="A27531" s="330"/>
    </row>
    <row r="27532" spans="1:1">
      <c r="A27532" s="330"/>
    </row>
    <row r="27533" spans="1:1">
      <c r="A27533" s="330"/>
    </row>
    <row r="27534" spans="1:1">
      <c r="A27534" s="330"/>
    </row>
    <row r="27535" spans="1:1">
      <c r="A27535" s="330"/>
    </row>
    <row r="27536" spans="1:1">
      <c r="A27536" s="330"/>
    </row>
    <row r="27537" spans="1:1">
      <c r="A27537" s="330"/>
    </row>
    <row r="27538" spans="1:1">
      <c r="A27538" s="330"/>
    </row>
    <row r="27539" spans="1:1">
      <c r="A27539" s="330"/>
    </row>
    <row r="27540" spans="1:1">
      <c r="A27540" s="330"/>
    </row>
    <row r="27541" spans="1:1">
      <c r="A27541" s="330"/>
    </row>
    <row r="27542" spans="1:1">
      <c r="A27542" s="330"/>
    </row>
    <row r="27543" spans="1:1">
      <c r="A27543" s="330"/>
    </row>
    <row r="27544" spans="1:1">
      <c r="A27544" s="330"/>
    </row>
    <row r="27545" spans="1:1">
      <c r="A27545" s="330"/>
    </row>
    <row r="27546" spans="1:1">
      <c r="A27546" s="330"/>
    </row>
    <row r="27547" spans="1:1">
      <c r="A27547" s="330"/>
    </row>
    <row r="27548" spans="1:1">
      <c r="A27548" s="330"/>
    </row>
    <row r="27549" spans="1:1">
      <c r="A27549" s="330"/>
    </row>
    <row r="27550" spans="1:1">
      <c r="A27550" s="330"/>
    </row>
    <row r="27551" spans="1:1">
      <c r="A27551" s="330"/>
    </row>
    <row r="27552" spans="1:1">
      <c r="A27552" s="330"/>
    </row>
    <row r="27553" spans="1:1">
      <c r="A27553" s="330"/>
    </row>
    <row r="27554" spans="1:1">
      <c r="A27554" s="330"/>
    </row>
    <row r="27555" spans="1:1">
      <c r="A27555" s="330"/>
    </row>
    <row r="27556" spans="1:1">
      <c r="A27556" s="330"/>
    </row>
    <row r="27557" spans="1:1">
      <c r="A27557" s="330"/>
    </row>
    <row r="27558" spans="1:1">
      <c r="A27558" s="330"/>
    </row>
    <row r="27559" spans="1:1">
      <c r="A27559" s="330"/>
    </row>
    <row r="27560" spans="1:1">
      <c r="A27560" s="330"/>
    </row>
    <row r="27561" spans="1:1">
      <c r="A27561" s="330"/>
    </row>
    <row r="27562" spans="1:1">
      <c r="A27562" s="330"/>
    </row>
    <row r="27563" spans="1:1">
      <c r="A27563" s="330"/>
    </row>
    <row r="27564" spans="1:1">
      <c r="A27564" s="330"/>
    </row>
    <row r="27565" spans="1:1">
      <c r="A27565" s="330"/>
    </row>
    <row r="27566" spans="1:1">
      <c r="A27566" s="330"/>
    </row>
    <row r="27567" spans="1:1">
      <c r="A27567" s="330"/>
    </row>
    <row r="27568" spans="1:1">
      <c r="A27568" s="330"/>
    </row>
    <row r="27569" spans="1:1">
      <c r="A27569" s="330"/>
    </row>
    <row r="27570" spans="1:1">
      <c r="A27570" s="330"/>
    </row>
    <row r="27571" spans="1:1">
      <c r="A27571" s="330"/>
    </row>
    <row r="27572" spans="1:1">
      <c r="A27572" s="330"/>
    </row>
    <row r="27573" spans="1:1">
      <c r="A27573" s="330"/>
    </row>
    <row r="27574" spans="1:1">
      <c r="A27574" s="330"/>
    </row>
    <row r="27575" spans="1:1">
      <c r="A27575" s="330"/>
    </row>
    <row r="27576" spans="1:1">
      <c r="A27576" s="330"/>
    </row>
    <row r="27577" spans="1:1">
      <c r="A27577" s="330"/>
    </row>
    <row r="27578" spans="1:1">
      <c r="A27578" s="330"/>
    </row>
    <row r="27579" spans="1:1">
      <c r="A27579" s="330"/>
    </row>
    <row r="27580" spans="1:1">
      <c r="A27580" s="330"/>
    </row>
    <row r="27581" spans="1:1">
      <c r="A27581" s="330"/>
    </row>
    <row r="27582" spans="1:1">
      <c r="A27582" s="330"/>
    </row>
    <row r="27583" spans="1:1">
      <c r="A27583" s="330"/>
    </row>
    <row r="27584" spans="1:1">
      <c r="A27584" s="330"/>
    </row>
    <row r="27585" spans="1:1">
      <c r="A27585" s="330"/>
    </row>
    <row r="27586" spans="1:1">
      <c r="A27586" s="330"/>
    </row>
    <row r="27587" spans="1:1">
      <c r="A27587" s="330"/>
    </row>
    <row r="27588" spans="1:1">
      <c r="A27588" s="330"/>
    </row>
    <row r="27589" spans="1:1">
      <c r="A27589" s="330"/>
    </row>
    <row r="27590" spans="1:1">
      <c r="A27590" s="330"/>
    </row>
    <row r="27591" spans="1:1">
      <c r="A27591" s="330"/>
    </row>
    <row r="27592" spans="1:1">
      <c r="A27592" s="330"/>
    </row>
    <row r="27593" spans="1:1">
      <c r="A27593" s="330"/>
    </row>
    <row r="27594" spans="1:1">
      <c r="A27594" s="330"/>
    </row>
    <row r="27595" spans="1:1">
      <c r="A27595" s="330"/>
    </row>
    <row r="27596" spans="1:1">
      <c r="A27596" s="330"/>
    </row>
    <row r="27597" spans="1:1">
      <c r="A27597" s="330"/>
    </row>
    <row r="27598" spans="1:1">
      <c r="A27598" s="330"/>
    </row>
    <row r="27599" spans="1:1">
      <c r="A27599" s="330"/>
    </row>
    <row r="27600" spans="1:1">
      <c r="A27600" s="330"/>
    </row>
    <row r="27601" spans="1:1">
      <c r="A27601" s="330"/>
    </row>
    <row r="27602" spans="1:1">
      <c r="A27602" s="330"/>
    </row>
    <row r="27603" spans="1:1">
      <c r="A27603" s="330"/>
    </row>
    <row r="27604" spans="1:1">
      <c r="A27604" s="330"/>
    </row>
    <row r="27605" spans="1:1">
      <c r="A27605" s="330"/>
    </row>
    <row r="27606" spans="1:1">
      <c r="A27606" s="330"/>
    </row>
    <row r="27607" spans="1:1">
      <c r="A27607" s="330"/>
    </row>
    <row r="27608" spans="1:1">
      <c r="A27608" s="330"/>
    </row>
    <row r="27609" spans="1:1">
      <c r="A27609" s="330"/>
    </row>
    <row r="27610" spans="1:1">
      <c r="A27610" s="330"/>
    </row>
    <row r="27611" spans="1:1">
      <c r="A27611" s="330"/>
    </row>
    <row r="27612" spans="1:1">
      <c r="A27612" s="330"/>
    </row>
    <row r="27613" spans="1:1">
      <c r="A27613" s="330"/>
    </row>
    <row r="27614" spans="1:1">
      <c r="A27614" s="330"/>
    </row>
    <row r="27615" spans="1:1">
      <c r="A27615" s="330"/>
    </row>
    <row r="27616" spans="1:1">
      <c r="A27616" s="330"/>
    </row>
    <row r="27617" spans="1:1">
      <c r="A27617" s="330"/>
    </row>
    <row r="27618" spans="1:1">
      <c r="A27618" s="330"/>
    </row>
    <row r="27619" spans="1:1">
      <c r="A27619" s="330"/>
    </row>
    <row r="27620" spans="1:1">
      <c r="A27620" s="330"/>
    </row>
    <row r="27621" spans="1:1">
      <c r="A27621" s="330"/>
    </row>
    <row r="27622" spans="1:1">
      <c r="A27622" s="330"/>
    </row>
    <row r="27623" spans="1:1">
      <c r="A27623" s="330"/>
    </row>
    <row r="27624" spans="1:1">
      <c r="A27624" s="330"/>
    </row>
    <row r="27625" spans="1:1">
      <c r="A27625" s="330"/>
    </row>
    <row r="27626" spans="1:1">
      <c r="A27626" s="330"/>
    </row>
    <row r="27627" spans="1:1">
      <c r="A27627" s="330"/>
    </row>
    <row r="27628" spans="1:1">
      <c r="A27628" s="330"/>
    </row>
    <row r="27629" spans="1:1">
      <c r="A27629" s="330"/>
    </row>
    <row r="27630" spans="1:1">
      <c r="A27630" s="330"/>
    </row>
    <row r="27631" spans="1:1">
      <c r="A27631" s="330"/>
    </row>
    <row r="27632" spans="1:1">
      <c r="A27632" s="330"/>
    </row>
    <row r="27633" spans="1:1">
      <c r="A27633" s="330"/>
    </row>
    <row r="27634" spans="1:1">
      <c r="A27634" s="330"/>
    </row>
    <row r="27635" spans="1:1">
      <c r="A27635" s="330"/>
    </row>
    <row r="27636" spans="1:1">
      <c r="A27636" s="330"/>
    </row>
    <row r="27637" spans="1:1">
      <c r="A27637" s="330"/>
    </row>
    <row r="27638" spans="1:1">
      <c r="A27638" s="330"/>
    </row>
    <row r="27639" spans="1:1">
      <c r="A27639" s="330"/>
    </row>
    <row r="27640" spans="1:1">
      <c r="A27640" s="330"/>
    </row>
    <row r="27641" spans="1:1">
      <c r="A27641" s="330"/>
    </row>
    <row r="27642" spans="1:1">
      <c r="A27642" s="330"/>
    </row>
    <row r="27643" spans="1:1">
      <c r="A27643" s="330"/>
    </row>
    <row r="27644" spans="1:1">
      <c r="A27644" s="330"/>
    </row>
    <row r="27645" spans="1:1">
      <c r="A27645" s="330"/>
    </row>
    <row r="27646" spans="1:1">
      <c r="A27646" s="330"/>
    </row>
    <row r="27647" spans="1:1">
      <c r="A27647" s="330"/>
    </row>
    <row r="27648" spans="1:1">
      <c r="A27648" s="330"/>
    </row>
    <row r="27649" spans="1:1">
      <c r="A27649" s="330"/>
    </row>
    <row r="27650" spans="1:1">
      <c r="A27650" s="330"/>
    </row>
    <row r="27651" spans="1:1">
      <c r="A27651" s="330"/>
    </row>
    <row r="27652" spans="1:1">
      <c r="A27652" s="330"/>
    </row>
    <row r="27653" spans="1:1">
      <c r="A27653" s="330"/>
    </row>
    <row r="27654" spans="1:1">
      <c r="A27654" s="330"/>
    </row>
    <row r="27655" spans="1:1">
      <c r="A27655" s="330"/>
    </row>
    <row r="27656" spans="1:1">
      <c r="A27656" s="330"/>
    </row>
    <row r="27657" spans="1:1">
      <c r="A27657" s="330"/>
    </row>
    <row r="27658" spans="1:1">
      <c r="A27658" s="330"/>
    </row>
    <row r="27659" spans="1:1">
      <c r="A27659" s="330"/>
    </row>
    <row r="27660" spans="1:1">
      <c r="A27660" s="330"/>
    </row>
    <row r="27661" spans="1:1">
      <c r="A27661" s="330"/>
    </row>
    <row r="27662" spans="1:1">
      <c r="A27662" s="330"/>
    </row>
    <row r="27663" spans="1:1">
      <c r="A27663" s="330"/>
    </row>
    <row r="27664" spans="1:1">
      <c r="A27664" s="330"/>
    </row>
    <row r="27665" spans="1:1">
      <c r="A27665" s="330"/>
    </row>
    <row r="27666" spans="1:1">
      <c r="A27666" s="330"/>
    </row>
    <row r="27667" spans="1:1">
      <c r="A27667" s="330"/>
    </row>
    <row r="27668" spans="1:1">
      <c r="A27668" s="330"/>
    </row>
    <row r="27669" spans="1:1">
      <c r="A27669" s="330"/>
    </row>
    <row r="27670" spans="1:1">
      <c r="A27670" s="330"/>
    </row>
    <row r="27671" spans="1:1">
      <c r="A27671" s="330"/>
    </row>
    <row r="27672" spans="1:1">
      <c r="A27672" s="330"/>
    </row>
    <row r="27673" spans="1:1">
      <c r="A27673" s="330"/>
    </row>
    <row r="27674" spans="1:1">
      <c r="A27674" s="330"/>
    </row>
    <row r="27675" spans="1:1">
      <c r="A27675" s="330"/>
    </row>
    <row r="27676" spans="1:1">
      <c r="A27676" s="330"/>
    </row>
    <row r="27677" spans="1:1">
      <c r="A27677" s="330"/>
    </row>
    <row r="27678" spans="1:1">
      <c r="A27678" s="330"/>
    </row>
    <row r="27679" spans="1:1">
      <c r="A27679" s="330"/>
    </row>
    <row r="27680" spans="1:1">
      <c r="A27680" s="330"/>
    </row>
    <row r="27681" spans="1:1">
      <c r="A27681" s="330"/>
    </row>
    <row r="27682" spans="1:1">
      <c r="A27682" s="330"/>
    </row>
    <row r="27683" spans="1:1">
      <c r="A27683" s="330"/>
    </row>
    <row r="27684" spans="1:1">
      <c r="A27684" s="330"/>
    </row>
    <row r="27685" spans="1:1">
      <c r="A27685" s="330"/>
    </row>
    <row r="27686" spans="1:1">
      <c r="A27686" s="330"/>
    </row>
    <row r="27687" spans="1:1">
      <c r="A27687" s="330"/>
    </row>
    <row r="27688" spans="1:1">
      <c r="A27688" s="330"/>
    </row>
    <row r="27689" spans="1:1">
      <c r="A27689" s="330"/>
    </row>
    <row r="27690" spans="1:1">
      <c r="A27690" s="330"/>
    </row>
    <row r="27691" spans="1:1">
      <c r="A27691" s="330"/>
    </row>
    <row r="27692" spans="1:1">
      <c r="A27692" s="330"/>
    </row>
    <row r="27693" spans="1:1">
      <c r="A27693" s="330"/>
    </row>
    <row r="27694" spans="1:1">
      <c r="A27694" s="330"/>
    </row>
    <row r="27695" spans="1:1">
      <c r="A27695" s="330"/>
    </row>
    <row r="27696" spans="1:1">
      <c r="A27696" s="330"/>
    </row>
    <row r="27697" spans="1:1">
      <c r="A27697" s="330"/>
    </row>
    <row r="27698" spans="1:1">
      <c r="A27698" s="330"/>
    </row>
    <row r="27699" spans="1:1">
      <c r="A27699" s="330"/>
    </row>
    <row r="27700" spans="1:1">
      <c r="A27700" s="330"/>
    </row>
    <row r="27701" spans="1:1">
      <c r="A27701" s="330"/>
    </row>
    <row r="27702" spans="1:1">
      <c r="A27702" s="330"/>
    </row>
    <row r="27703" spans="1:1">
      <c r="A27703" s="330"/>
    </row>
    <row r="27704" spans="1:1">
      <c r="A27704" s="330"/>
    </row>
    <row r="27705" spans="1:1">
      <c r="A27705" s="330"/>
    </row>
    <row r="27706" spans="1:1">
      <c r="A27706" s="330"/>
    </row>
    <row r="27707" spans="1:1">
      <c r="A27707" s="330"/>
    </row>
    <row r="27708" spans="1:1">
      <c r="A27708" s="330"/>
    </row>
    <row r="27709" spans="1:1">
      <c r="A27709" s="330"/>
    </row>
    <row r="27710" spans="1:1">
      <c r="A27710" s="330"/>
    </row>
    <row r="27711" spans="1:1">
      <c r="A27711" s="330"/>
    </row>
    <row r="27712" spans="1:1">
      <c r="A27712" s="330"/>
    </row>
    <row r="27713" spans="1:1">
      <c r="A27713" s="330"/>
    </row>
    <row r="27714" spans="1:1">
      <c r="A27714" s="330"/>
    </row>
    <row r="27715" spans="1:1">
      <c r="A27715" s="330"/>
    </row>
    <row r="27716" spans="1:1">
      <c r="A27716" s="330"/>
    </row>
    <row r="27717" spans="1:1">
      <c r="A27717" s="330"/>
    </row>
    <row r="27718" spans="1:1">
      <c r="A27718" s="330"/>
    </row>
    <row r="27719" spans="1:1">
      <c r="A27719" s="330"/>
    </row>
    <row r="27720" spans="1:1">
      <c r="A27720" s="330"/>
    </row>
    <row r="27721" spans="1:1">
      <c r="A27721" s="330"/>
    </row>
    <row r="27722" spans="1:1">
      <c r="A27722" s="330"/>
    </row>
    <row r="27723" spans="1:1">
      <c r="A27723" s="330"/>
    </row>
    <row r="27724" spans="1:1">
      <c r="A27724" s="330"/>
    </row>
    <row r="27725" spans="1:1">
      <c r="A27725" s="330"/>
    </row>
    <row r="27726" spans="1:1">
      <c r="A27726" s="330"/>
    </row>
    <row r="27727" spans="1:1">
      <c r="A27727" s="330"/>
    </row>
    <row r="27728" spans="1:1">
      <c r="A27728" s="330"/>
    </row>
    <row r="27729" spans="1:1">
      <c r="A27729" s="330"/>
    </row>
    <row r="27730" spans="1:1">
      <c r="A27730" s="330"/>
    </row>
    <row r="27731" spans="1:1">
      <c r="A27731" s="330"/>
    </row>
    <row r="27732" spans="1:1">
      <c r="A27732" s="330"/>
    </row>
    <row r="27733" spans="1:1">
      <c r="A27733" s="330"/>
    </row>
    <row r="27734" spans="1:1">
      <c r="A27734" s="330"/>
    </row>
    <row r="27735" spans="1:1">
      <c r="A27735" s="330"/>
    </row>
    <row r="27736" spans="1:1">
      <c r="A27736" s="330"/>
    </row>
    <row r="27737" spans="1:1">
      <c r="A27737" s="330"/>
    </row>
    <row r="27738" spans="1:1">
      <c r="A27738" s="330"/>
    </row>
    <row r="27739" spans="1:1">
      <c r="A27739" s="330"/>
    </row>
    <row r="27740" spans="1:1">
      <c r="A27740" s="330"/>
    </row>
    <row r="27741" spans="1:1">
      <c r="A27741" s="330"/>
    </row>
    <row r="27742" spans="1:1">
      <c r="A27742" s="330"/>
    </row>
    <row r="27743" spans="1:1">
      <c r="A27743" s="330"/>
    </row>
    <row r="27744" spans="1:1">
      <c r="A27744" s="330"/>
    </row>
    <row r="27745" spans="1:1">
      <c r="A27745" s="330"/>
    </row>
    <row r="27746" spans="1:1">
      <c r="A27746" s="330"/>
    </row>
    <row r="27747" spans="1:1">
      <c r="A27747" s="330"/>
    </row>
    <row r="27748" spans="1:1">
      <c r="A27748" s="330"/>
    </row>
    <row r="27749" spans="1:1">
      <c r="A27749" s="330"/>
    </row>
    <row r="27750" spans="1:1">
      <c r="A27750" s="330"/>
    </row>
    <row r="27751" spans="1:1">
      <c r="A27751" s="330"/>
    </row>
    <row r="27752" spans="1:1">
      <c r="A27752" s="330"/>
    </row>
    <row r="27753" spans="1:1">
      <c r="A27753" s="330"/>
    </row>
    <row r="27754" spans="1:1">
      <c r="A27754" s="330"/>
    </row>
    <row r="27755" spans="1:1">
      <c r="A27755" s="330"/>
    </row>
    <row r="27756" spans="1:1">
      <c r="A27756" s="330"/>
    </row>
    <row r="27757" spans="1:1">
      <c r="A27757" s="330"/>
    </row>
    <row r="27758" spans="1:1">
      <c r="A27758" s="330"/>
    </row>
    <row r="27759" spans="1:1">
      <c r="A27759" s="330"/>
    </row>
    <row r="27760" spans="1:1">
      <c r="A27760" s="330"/>
    </row>
    <row r="27761" spans="1:1">
      <c r="A27761" s="330"/>
    </row>
    <row r="27762" spans="1:1">
      <c r="A27762" s="330"/>
    </row>
    <row r="27763" spans="1:1">
      <c r="A27763" s="330"/>
    </row>
    <row r="27764" spans="1:1">
      <c r="A27764" s="330"/>
    </row>
    <row r="27765" spans="1:1">
      <c r="A27765" s="330"/>
    </row>
    <row r="27766" spans="1:1">
      <c r="A27766" s="330"/>
    </row>
    <row r="27767" spans="1:1">
      <c r="A27767" s="330"/>
    </row>
    <row r="27768" spans="1:1">
      <c r="A27768" s="330"/>
    </row>
    <row r="27769" spans="1:1">
      <c r="A27769" s="330"/>
    </row>
    <row r="27770" spans="1:1">
      <c r="A27770" s="330"/>
    </row>
    <row r="27771" spans="1:1">
      <c r="A27771" s="330"/>
    </row>
    <row r="27772" spans="1:1">
      <c r="A27772" s="330"/>
    </row>
    <row r="27773" spans="1:1">
      <c r="A27773" s="330"/>
    </row>
    <row r="27774" spans="1:1">
      <c r="A27774" s="330"/>
    </row>
    <row r="27775" spans="1:1">
      <c r="A27775" s="330"/>
    </row>
    <row r="27776" spans="1:1">
      <c r="A27776" s="330"/>
    </row>
    <row r="27777" spans="1:1">
      <c r="A27777" s="330"/>
    </row>
    <row r="27778" spans="1:1">
      <c r="A27778" s="330"/>
    </row>
    <row r="27779" spans="1:1">
      <c r="A27779" s="330"/>
    </row>
    <row r="27780" spans="1:1">
      <c r="A27780" s="330"/>
    </row>
    <row r="27781" spans="1:1">
      <c r="A27781" s="330"/>
    </row>
    <row r="27782" spans="1:1">
      <c r="A27782" s="330"/>
    </row>
    <row r="27783" spans="1:1">
      <c r="A27783" s="330"/>
    </row>
    <row r="27784" spans="1:1">
      <c r="A27784" s="330"/>
    </row>
    <row r="27785" spans="1:1">
      <c r="A27785" s="330"/>
    </row>
    <row r="27786" spans="1:1">
      <c r="A27786" s="330"/>
    </row>
    <row r="27787" spans="1:1">
      <c r="A27787" s="330"/>
    </row>
    <row r="27788" spans="1:1">
      <c r="A27788" s="330"/>
    </row>
    <row r="27789" spans="1:1">
      <c r="A27789" s="330"/>
    </row>
    <row r="27790" spans="1:1">
      <c r="A27790" s="330"/>
    </row>
    <row r="27791" spans="1:1">
      <c r="A27791" s="330"/>
    </row>
    <row r="27792" spans="1:1">
      <c r="A27792" s="330"/>
    </row>
    <row r="27793" spans="1:1">
      <c r="A27793" s="330"/>
    </row>
    <row r="27794" spans="1:1">
      <c r="A27794" s="330"/>
    </row>
    <row r="27795" spans="1:1">
      <c r="A27795" s="330"/>
    </row>
    <row r="27796" spans="1:1">
      <c r="A27796" s="330"/>
    </row>
    <row r="27797" spans="1:1">
      <c r="A27797" s="330"/>
    </row>
    <row r="27798" spans="1:1">
      <c r="A27798" s="330"/>
    </row>
    <row r="27799" spans="1:1">
      <c r="A27799" s="330"/>
    </row>
    <row r="27800" spans="1:1">
      <c r="A27800" s="330"/>
    </row>
    <row r="27801" spans="1:1">
      <c r="A27801" s="330"/>
    </row>
    <row r="27802" spans="1:1">
      <c r="A27802" s="330"/>
    </row>
    <row r="27803" spans="1:1">
      <c r="A27803" s="330"/>
    </row>
    <row r="27804" spans="1:1">
      <c r="A27804" s="330"/>
    </row>
    <row r="27805" spans="1:1">
      <c r="A27805" s="330"/>
    </row>
    <row r="27806" spans="1:1">
      <c r="A27806" s="330"/>
    </row>
    <row r="27807" spans="1:1">
      <c r="A27807" s="330"/>
    </row>
    <row r="27808" spans="1:1">
      <c r="A27808" s="330"/>
    </row>
    <row r="27809" spans="1:1">
      <c r="A27809" s="330"/>
    </row>
    <row r="27810" spans="1:1">
      <c r="A27810" s="330"/>
    </row>
    <row r="27811" spans="1:1">
      <c r="A27811" s="330"/>
    </row>
    <row r="27812" spans="1:1">
      <c r="A27812" s="330"/>
    </row>
    <row r="27813" spans="1:1">
      <c r="A27813" s="330"/>
    </row>
    <row r="27814" spans="1:1">
      <c r="A27814" s="330"/>
    </row>
    <row r="27815" spans="1:1">
      <c r="A27815" s="330"/>
    </row>
    <row r="27816" spans="1:1">
      <c r="A27816" s="330"/>
    </row>
    <row r="27817" spans="1:1">
      <c r="A27817" s="330"/>
    </row>
    <row r="27818" spans="1:1">
      <c r="A27818" s="330"/>
    </row>
    <row r="27819" spans="1:1">
      <c r="A27819" s="330"/>
    </row>
    <row r="27820" spans="1:1">
      <c r="A27820" s="330"/>
    </row>
    <row r="27821" spans="1:1">
      <c r="A27821" s="330"/>
    </row>
    <row r="27822" spans="1:1">
      <c r="A27822" s="330"/>
    </row>
    <row r="27823" spans="1:1">
      <c r="A27823" s="330"/>
    </row>
    <row r="27824" spans="1:1">
      <c r="A27824" s="330"/>
    </row>
    <row r="27825" spans="1:1">
      <c r="A27825" s="330"/>
    </row>
    <row r="27826" spans="1:1">
      <c r="A27826" s="330"/>
    </row>
    <row r="27827" spans="1:1">
      <c r="A27827" s="330"/>
    </row>
    <row r="27828" spans="1:1">
      <c r="A27828" s="330"/>
    </row>
    <row r="27829" spans="1:1">
      <c r="A27829" s="330"/>
    </row>
    <row r="27830" spans="1:1">
      <c r="A27830" s="330"/>
    </row>
    <row r="27831" spans="1:1">
      <c r="A27831" s="330"/>
    </row>
    <row r="27832" spans="1:1">
      <c r="A27832" s="330"/>
    </row>
    <row r="27833" spans="1:1">
      <c r="A27833" s="330"/>
    </row>
    <row r="27834" spans="1:1">
      <c r="A27834" s="330"/>
    </row>
    <row r="27835" spans="1:1">
      <c r="A27835" s="330"/>
    </row>
    <row r="27836" spans="1:1">
      <c r="A27836" s="330"/>
    </row>
    <row r="27837" spans="1:1">
      <c r="A27837" s="330"/>
    </row>
    <row r="27838" spans="1:1">
      <c r="A27838" s="330"/>
    </row>
    <row r="27839" spans="1:1">
      <c r="A27839" s="330"/>
    </row>
    <row r="27840" spans="1:1">
      <c r="A27840" s="330"/>
    </row>
    <row r="27841" spans="1:1">
      <c r="A27841" s="330"/>
    </row>
    <row r="27842" spans="1:1">
      <c r="A27842" s="330"/>
    </row>
    <row r="27843" spans="1:1">
      <c r="A27843" s="330"/>
    </row>
    <row r="27844" spans="1:1">
      <c r="A27844" s="330"/>
    </row>
    <row r="27845" spans="1:1">
      <c r="A27845" s="330"/>
    </row>
    <row r="27846" spans="1:1">
      <c r="A27846" s="330"/>
    </row>
    <row r="27847" spans="1:1">
      <c r="A27847" s="330"/>
    </row>
    <row r="27848" spans="1:1">
      <c r="A27848" s="330"/>
    </row>
    <row r="27849" spans="1:1">
      <c r="A27849" s="330"/>
    </row>
    <row r="27850" spans="1:1">
      <c r="A27850" s="330"/>
    </row>
    <row r="27851" spans="1:1">
      <c r="A27851" s="330"/>
    </row>
    <row r="27852" spans="1:1">
      <c r="A27852" s="330"/>
    </row>
    <row r="27853" spans="1:1">
      <c r="A27853" s="330"/>
    </row>
    <row r="27854" spans="1:1">
      <c r="A27854" s="330"/>
    </row>
    <row r="27855" spans="1:1">
      <c r="A27855" s="330"/>
    </row>
    <row r="27856" spans="1:1">
      <c r="A27856" s="330"/>
    </row>
    <row r="27857" spans="1:1">
      <c r="A27857" s="330"/>
    </row>
    <row r="27858" spans="1:1">
      <c r="A27858" s="330"/>
    </row>
    <row r="27859" spans="1:1">
      <c r="A27859" s="330"/>
    </row>
    <row r="27860" spans="1:1">
      <c r="A27860" s="330"/>
    </row>
    <row r="27861" spans="1:1">
      <c r="A27861" s="330"/>
    </row>
    <row r="27862" spans="1:1">
      <c r="A27862" s="330"/>
    </row>
    <row r="27863" spans="1:1">
      <c r="A27863" s="330"/>
    </row>
    <row r="27864" spans="1:1">
      <c r="A27864" s="330"/>
    </row>
    <row r="27865" spans="1:1">
      <c r="A27865" s="330"/>
    </row>
    <row r="27866" spans="1:1">
      <c r="A27866" s="330"/>
    </row>
    <row r="27867" spans="1:1">
      <c r="A27867" s="330"/>
    </row>
    <row r="27868" spans="1:1">
      <c r="A27868" s="330"/>
    </row>
    <row r="27869" spans="1:1">
      <c r="A27869" s="330"/>
    </row>
    <row r="27870" spans="1:1">
      <c r="A27870" s="330"/>
    </row>
    <row r="27871" spans="1:1">
      <c r="A27871" s="330"/>
    </row>
    <row r="27872" spans="1:1">
      <c r="A27872" s="330"/>
    </row>
    <row r="27873" spans="1:1">
      <c r="A27873" s="330"/>
    </row>
    <row r="27874" spans="1:1">
      <c r="A27874" s="330"/>
    </row>
    <row r="27875" spans="1:1">
      <c r="A27875" s="330"/>
    </row>
    <row r="27876" spans="1:1">
      <c r="A27876" s="330"/>
    </row>
    <row r="27877" spans="1:1">
      <c r="A27877" s="330"/>
    </row>
    <row r="27878" spans="1:1">
      <c r="A27878" s="330"/>
    </row>
    <row r="27879" spans="1:1">
      <c r="A27879" s="330"/>
    </row>
    <row r="27880" spans="1:1">
      <c r="A27880" s="330"/>
    </row>
    <row r="27881" spans="1:1">
      <c r="A27881" s="330"/>
    </row>
    <row r="27882" spans="1:1">
      <c r="A27882" s="330"/>
    </row>
    <row r="27883" spans="1:1">
      <c r="A27883" s="330"/>
    </row>
    <row r="27884" spans="1:1">
      <c r="A27884" s="330"/>
    </row>
    <row r="27885" spans="1:1">
      <c r="A27885" s="330"/>
    </row>
    <row r="27886" spans="1:1">
      <c r="A27886" s="330"/>
    </row>
    <row r="27887" spans="1:1">
      <c r="A27887" s="330"/>
    </row>
    <row r="27888" spans="1:1">
      <c r="A27888" s="330"/>
    </row>
    <row r="27889" spans="1:1">
      <c r="A27889" s="330"/>
    </row>
    <row r="27890" spans="1:1">
      <c r="A27890" s="330"/>
    </row>
    <row r="27891" spans="1:1">
      <c r="A27891" s="330"/>
    </row>
    <row r="27892" spans="1:1">
      <c r="A27892" s="330"/>
    </row>
    <row r="27893" spans="1:1">
      <c r="A27893" s="330"/>
    </row>
    <row r="27894" spans="1:1">
      <c r="A27894" s="330"/>
    </row>
    <row r="27895" spans="1:1">
      <c r="A27895" s="330"/>
    </row>
    <row r="27896" spans="1:1">
      <c r="A27896" s="330"/>
    </row>
    <row r="27897" spans="1:1">
      <c r="A27897" s="330"/>
    </row>
    <row r="27898" spans="1:1">
      <c r="A27898" s="330"/>
    </row>
    <row r="27899" spans="1:1">
      <c r="A27899" s="330"/>
    </row>
    <row r="27900" spans="1:1">
      <c r="A27900" s="330"/>
    </row>
    <row r="27901" spans="1:1">
      <c r="A27901" s="330"/>
    </row>
    <row r="27902" spans="1:1">
      <c r="A27902" s="330"/>
    </row>
    <row r="27903" spans="1:1">
      <c r="A27903" s="330"/>
    </row>
    <row r="27904" spans="1:1">
      <c r="A27904" s="330"/>
    </row>
    <row r="27905" spans="1:1">
      <c r="A27905" s="330"/>
    </row>
    <row r="27906" spans="1:1">
      <c r="A27906" s="330"/>
    </row>
    <row r="27907" spans="1:1">
      <c r="A27907" s="330"/>
    </row>
    <row r="27908" spans="1:1">
      <c r="A27908" s="330"/>
    </row>
    <row r="27909" spans="1:1">
      <c r="A27909" s="330"/>
    </row>
    <row r="27910" spans="1:1">
      <c r="A27910" s="330"/>
    </row>
    <row r="27911" spans="1:1">
      <c r="A27911" s="330"/>
    </row>
    <row r="27912" spans="1:1">
      <c r="A27912" s="330"/>
    </row>
    <row r="27913" spans="1:1">
      <c r="A27913" s="330"/>
    </row>
    <row r="27914" spans="1:1">
      <c r="A27914" s="330"/>
    </row>
    <row r="27915" spans="1:1">
      <c r="A27915" s="330"/>
    </row>
    <row r="27916" spans="1:1">
      <c r="A27916" s="330"/>
    </row>
    <row r="27917" spans="1:1">
      <c r="A27917" s="330"/>
    </row>
    <row r="27918" spans="1:1">
      <c r="A27918" s="330"/>
    </row>
    <row r="27919" spans="1:1">
      <c r="A27919" s="330"/>
    </row>
    <row r="27920" spans="1:1">
      <c r="A27920" s="330"/>
    </row>
    <row r="27921" spans="1:1">
      <c r="A27921" s="330"/>
    </row>
    <row r="27922" spans="1:1">
      <c r="A27922" s="330"/>
    </row>
    <row r="27923" spans="1:1">
      <c r="A27923" s="330"/>
    </row>
    <row r="27924" spans="1:1">
      <c r="A27924" s="330"/>
    </row>
    <row r="27925" spans="1:1">
      <c r="A27925" s="330"/>
    </row>
    <row r="27926" spans="1:1">
      <c r="A27926" s="330"/>
    </row>
    <row r="27927" spans="1:1">
      <c r="A27927" s="330"/>
    </row>
    <row r="27928" spans="1:1">
      <c r="A27928" s="330"/>
    </row>
    <row r="27929" spans="1:1">
      <c r="A27929" s="330"/>
    </row>
    <row r="27930" spans="1:1">
      <c r="A27930" s="330"/>
    </row>
    <row r="27931" spans="1:1">
      <c r="A27931" s="330"/>
    </row>
    <row r="27932" spans="1:1">
      <c r="A27932" s="330"/>
    </row>
    <row r="27933" spans="1:1">
      <c r="A27933" s="330"/>
    </row>
    <row r="27934" spans="1:1">
      <c r="A27934" s="330"/>
    </row>
    <row r="27935" spans="1:1">
      <c r="A27935" s="330"/>
    </row>
    <row r="27936" spans="1:1">
      <c r="A27936" s="330"/>
    </row>
    <row r="27937" spans="1:1">
      <c r="A27937" s="330"/>
    </row>
    <row r="27938" spans="1:1">
      <c r="A27938" s="330"/>
    </row>
    <row r="27939" spans="1:1">
      <c r="A27939" s="330"/>
    </row>
    <row r="27940" spans="1:1">
      <c r="A27940" s="330"/>
    </row>
    <row r="27941" spans="1:1">
      <c r="A27941" s="330"/>
    </row>
    <row r="27942" spans="1:1">
      <c r="A27942" s="330"/>
    </row>
    <row r="27943" spans="1:1">
      <c r="A27943" s="330"/>
    </row>
    <row r="27944" spans="1:1">
      <c r="A27944" s="330"/>
    </row>
    <row r="27945" spans="1:1">
      <c r="A27945" s="330"/>
    </row>
    <row r="27946" spans="1:1">
      <c r="A27946" s="330"/>
    </row>
    <row r="27947" spans="1:1">
      <c r="A27947" s="330"/>
    </row>
    <row r="27948" spans="1:1">
      <c r="A27948" s="330"/>
    </row>
    <row r="27949" spans="1:1">
      <c r="A27949" s="330"/>
    </row>
    <row r="27950" spans="1:1">
      <c r="A27950" s="330"/>
    </row>
    <row r="27951" spans="1:1">
      <c r="A27951" s="330"/>
    </row>
    <row r="27952" spans="1:1">
      <c r="A27952" s="330"/>
    </row>
    <row r="27953" spans="1:1">
      <c r="A27953" s="330"/>
    </row>
    <row r="27954" spans="1:1">
      <c r="A27954" s="330"/>
    </row>
    <row r="27955" spans="1:1">
      <c r="A27955" s="330"/>
    </row>
    <row r="27956" spans="1:1">
      <c r="A27956" s="330"/>
    </row>
    <row r="27957" spans="1:1">
      <c r="A27957" s="330"/>
    </row>
    <row r="27958" spans="1:1">
      <c r="A27958" s="330"/>
    </row>
    <row r="27959" spans="1:1">
      <c r="A27959" s="330"/>
    </row>
    <row r="27960" spans="1:1">
      <c r="A27960" s="330"/>
    </row>
    <row r="27961" spans="1:1">
      <c r="A27961" s="330"/>
    </row>
    <row r="27962" spans="1:1">
      <c r="A27962" s="330"/>
    </row>
    <row r="27963" spans="1:1">
      <c r="A27963" s="330"/>
    </row>
    <row r="27964" spans="1:1">
      <c r="A27964" s="330"/>
    </row>
    <row r="27965" spans="1:1">
      <c r="A27965" s="330"/>
    </row>
    <row r="27966" spans="1:1">
      <c r="A27966" s="330"/>
    </row>
    <row r="27967" spans="1:1">
      <c r="A27967" s="330"/>
    </row>
    <row r="27968" spans="1:1">
      <c r="A27968" s="330"/>
    </row>
    <row r="27969" spans="1:1">
      <c r="A27969" s="330"/>
    </row>
    <row r="27970" spans="1:1">
      <c r="A27970" s="330"/>
    </row>
    <row r="27971" spans="1:1">
      <c r="A27971" s="330"/>
    </row>
    <row r="27972" spans="1:1">
      <c r="A27972" s="330"/>
    </row>
    <row r="27973" spans="1:1">
      <c r="A27973" s="330"/>
    </row>
    <row r="27974" spans="1:1">
      <c r="A27974" s="330"/>
    </row>
    <row r="27975" spans="1:1">
      <c r="A27975" s="330"/>
    </row>
    <row r="27976" spans="1:1">
      <c r="A27976" s="330"/>
    </row>
    <row r="27977" spans="1:1">
      <c r="A27977" s="330"/>
    </row>
    <row r="27978" spans="1:1">
      <c r="A27978" s="330"/>
    </row>
    <row r="27979" spans="1:1">
      <c r="A27979" s="330"/>
    </row>
    <row r="27980" spans="1:1">
      <c r="A27980" s="330"/>
    </row>
    <row r="27981" spans="1:1">
      <c r="A27981" s="330"/>
    </row>
    <row r="27982" spans="1:1">
      <c r="A27982" s="330"/>
    </row>
    <row r="27983" spans="1:1">
      <c r="A27983" s="330"/>
    </row>
    <row r="27984" spans="1:1">
      <c r="A27984" s="330"/>
    </row>
    <row r="27985" spans="1:1">
      <c r="A27985" s="330"/>
    </row>
    <row r="27986" spans="1:1">
      <c r="A27986" s="330"/>
    </row>
    <row r="27987" spans="1:1">
      <c r="A27987" s="330"/>
    </row>
    <row r="27988" spans="1:1">
      <c r="A27988" s="330"/>
    </row>
    <row r="27989" spans="1:1">
      <c r="A27989" s="330"/>
    </row>
    <row r="27990" spans="1:1">
      <c r="A27990" s="330"/>
    </row>
    <row r="27991" spans="1:1">
      <c r="A27991" s="330"/>
    </row>
    <row r="27992" spans="1:1">
      <c r="A27992" s="330"/>
    </row>
    <row r="27993" spans="1:1">
      <c r="A27993" s="330"/>
    </row>
    <row r="27994" spans="1:1">
      <c r="A27994" s="330"/>
    </row>
    <row r="27995" spans="1:1">
      <c r="A27995" s="330"/>
    </row>
    <row r="27996" spans="1:1">
      <c r="A27996" s="330"/>
    </row>
    <row r="27997" spans="1:1">
      <c r="A27997" s="330"/>
    </row>
    <row r="27998" spans="1:1">
      <c r="A27998" s="330"/>
    </row>
    <row r="27999" spans="1:1">
      <c r="A27999" s="330"/>
    </row>
    <row r="28000" spans="1:1">
      <c r="A28000" s="330"/>
    </row>
    <row r="28001" spans="1:1">
      <c r="A28001" s="330"/>
    </row>
    <row r="28002" spans="1:1">
      <c r="A28002" s="330"/>
    </row>
    <row r="28003" spans="1:1">
      <c r="A28003" s="330"/>
    </row>
    <row r="28004" spans="1:1">
      <c r="A28004" s="330"/>
    </row>
    <row r="28005" spans="1:1">
      <c r="A28005" s="330"/>
    </row>
    <row r="28006" spans="1:1">
      <c r="A28006" s="330"/>
    </row>
    <row r="28007" spans="1:1">
      <c r="A28007" s="330"/>
    </row>
    <row r="28008" spans="1:1">
      <c r="A28008" s="330"/>
    </row>
    <row r="28009" spans="1:1">
      <c r="A28009" s="330"/>
    </row>
    <row r="28010" spans="1:1">
      <c r="A28010" s="330"/>
    </row>
    <row r="28011" spans="1:1">
      <c r="A28011" s="330"/>
    </row>
    <row r="28012" spans="1:1">
      <c r="A28012" s="330"/>
    </row>
    <row r="28013" spans="1:1">
      <c r="A28013" s="330"/>
    </row>
    <row r="28014" spans="1:1">
      <c r="A28014" s="330"/>
    </row>
    <row r="28015" spans="1:1">
      <c r="A28015" s="330"/>
    </row>
    <row r="28016" spans="1:1">
      <c r="A28016" s="330"/>
    </row>
    <row r="28017" spans="1:1">
      <c r="A28017" s="330"/>
    </row>
    <row r="28018" spans="1:1">
      <c r="A28018" s="330"/>
    </row>
    <row r="28019" spans="1:1">
      <c r="A28019" s="330"/>
    </row>
    <row r="28020" spans="1:1">
      <c r="A28020" s="330"/>
    </row>
    <row r="28021" spans="1:1">
      <c r="A28021" s="330"/>
    </row>
    <row r="28022" spans="1:1">
      <c r="A28022" s="330"/>
    </row>
    <row r="28023" spans="1:1">
      <c r="A28023" s="330"/>
    </row>
    <row r="28024" spans="1:1">
      <c r="A28024" s="330"/>
    </row>
    <row r="28025" spans="1:1">
      <c r="A28025" s="330"/>
    </row>
    <row r="28026" spans="1:1">
      <c r="A28026" s="330"/>
    </row>
    <row r="28027" spans="1:1">
      <c r="A28027" s="330"/>
    </row>
    <row r="28028" spans="1:1">
      <c r="A28028" s="330"/>
    </row>
    <row r="28029" spans="1:1">
      <c r="A28029" s="330"/>
    </row>
    <row r="28030" spans="1:1">
      <c r="A28030" s="330"/>
    </row>
    <row r="28031" spans="1:1">
      <c r="A28031" s="330"/>
    </row>
    <row r="28032" spans="1:1">
      <c r="A28032" s="330"/>
    </row>
    <row r="28033" spans="1:1">
      <c r="A28033" s="330"/>
    </row>
    <row r="28034" spans="1:1">
      <c r="A28034" s="330"/>
    </row>
    <row r="28035" spans="1:1">
      <c r="A28035" s="330"/>
    </row>
    <row r="28036" spans="1:1">
      <c r="A28036" s="330"/>
    </row>
    <row r="28037" spans="1:1">
      <c r="A28037" s="330"/>
    </row>
    <row r="28038" spans="1:1">
      <c r="A28038" s="330"/>
    </row>
    <row r="28039" spans="1:1">
      <c r="A28039" s="330"/>
    </row>
    <row r="28040" spans="1:1">
      <c r="A28040" s="330"/>
    </row>
    <row r="28041" spans="1:1">
      <c r="A28041" s="330"/>
    </row>
    <row r="28042" spans="1:1">
      <c r="A28042" s="330"/>
    </row>
    <row r="28043" spans="1:1">
      <c r="A28043" s="330"/>
    </row>
    <row r="28044" spans="1:1">
      <c r="A28044" s="330"/>
    </row>
    <row r="28045" spans="1:1">
      <c r="A28045" s="330"/>
    </row>
    <row r="28046" spans="1:1">
      <c r="A28046" s="330"/>
    </row>
    <row r="28047" spans="1:1">
      <c r="A28047" s="330"/>
    </row>
    <row r="28048" spans="1:1">
      <c r="A28048" s="330"/>
    </row>
    <row r="28049" spans="1:1">
      <c r="A28049" s="330"/>
    </row>
    <row r="28050" spans="1:1">
      <c r="A28050" s="330"/>
    </row>
    <row r="28051" spans="1:1">
      <c r="A28051" s="330"/>
    </row>
    <row r="28052" spans="1:1">
      <c r="A28052" s="330"/>
    </row>
    <row r="28053" spans="1:1">
      <c r="A28053" s="330"/>
    </row>
    <row r="28054" spans="1:1">
      <c r="A28054" s="330"/>
    </row>
    <row r="28055" spans="1:1">
      <c r="A28055" s="330"/>
    </row>
    <row r="28056" spans="1:1">
      <c r="A28056" s="330"/>
    </row>
    <row r="28057" spans="1:1">
      <c r="A28057" s="330"/>
    </row>
    <row r="28058" spans="1:1">
      <c r="A28058" s="330"/>
    </row>
    <row r="28059" spans="1:1">
      <c r="A28059" s="330"/>
    </row>
    <row r="28060" spans="1:1">
      <c r="A28060" s="330"/>
    </row>
    <row r="28061" spans="1:1">
      <c r="A28061" s="330"/>
    </row>
    <row r="28062" spans="1:1">
      <c r="A28062" s="330"/>
    </row>
    <row r="28063" spans="1:1">
      <c r="A28063" s="330"/>
    </row>
    <row r="28064" spans="1:1">
      <c r="A28064" s="330"/>
    </row>
    <row r="28065" spans="1:1">
      <c r="A28065" s="330"/>
    </row>
    <row r="28066" spans="1:1">
      <c r="A28066" s="330"/>
    </row>
    <row r="28067" spans="1:1">
      <c r="A28067" s="330"/>
    </row>
    <row r="28068" spans="1:1">
      <c r="A28068" s="330"/>
    </row>
    <row r="28069" spans="1:1">
      <c r="A28069" s="330"/>
    </row>
    <row r="28070" spans="1:1">
      <c r="A28070" s="330"/>
    </row>
    <row r="28071" spans="1:1">
      <c r="A28071" s="330"/>
    </row>
    <row r="28072" spans="1:1">
      <c r="A28072" s="330"/>
    </row>
    <row r="28073" spans="1:1">
      <c r="A28073" s="330"/>
    </row>
    <row r="28074" spans="1:1">
      <c r="A28074" s="330"/>
    </row>
    <row r="28075" spans="1:1">
      <c r="A28075" s="330"/>
    </row>
    <row r="28076" spans="1:1">
      <c r="A28076" s="330"/>
    </row>
    <row r="28077" spans="1:1">
      <c r="A28077" s="330"/>
    </row>
    <row r="28078" spans="1:1">
      <c r="A28078" s="330"/>
    </row>
    <row r="28079" spans="1:1">
      <c r="A28079" s="330"/>
    </row>
    <row r="28080" spans="1:1">
      <c r="A28080" s="330"/>
    </row>
    <row r="28081" spans="1:1">
      <c r="A28081" s="330"/>
    </row>
    <row r="28082" spans="1:1">
      <c r="A28082" s="330"/>
    </row>
    <row r="28083" spans="1:1">
      <c r="A28083" s="330"/>
    </row>
    <row r="28084" spans="1:1">
      <c r="A28084" s="330"/>
    </row>
    <row r="28085" spans="1:1">
      <c r="A28085" s="330"/>
    </row>
    <row r="28086" spans="1:1">
      <c r="A28086" s="330"/>
    </row>
    <row r="28087" spans="1:1">
      <c r="A28087" s="330"/>
    </row>
    <row r="28088" spans="1:1">
      <c r="A28088" s="330"/>
    </row>
    <row r="28089" spans="1:1">
      <c r="A28089" s="330"/>
    </row>
    <row r="28090" spans="1:1">
      <c r="A28090" s="330"/>
    </row>
    <row r="28091" spans="1:1">
      <c r="A28091" s="330"/>
    </row>
    <row r="28092" spans="1:1">
      <c r="A28092" s="330"/>
    </row>
    <row r="28093" spans="1:1">
      <c r="A28093" s="330"/>
    </row>
    <row r="28094" spans="1:1">
      <c r="A28094" s="330"/>
    </row>
    <row r="28095" spans="1:1">
      <c r="A28095" s="330"/>
    </row>
    <row r="28096" spans="1:1">
      <c r="A28096" s="330"/>
    </row>
    <row r="28097" spans="1:1">
      <c r="A28097" s="330"/>
    </row>
    <row r="28098" spans="1:1">
      <c r="A28098" s="330"/>
    </row>
    <row r="28099" spans="1:1">
      <c r="A28099" s="330"/>
    </row>
    <row r="28100" spans="1:1">
      <c r="A28100" s="330"/>
    </row>
    <row r="28101" spans="1:1">
      <c r="A28101" s="330"/>
    </row>
    <row r="28102" spans="1:1">
      <c r="A28102" s="330"/>
    </row>
    <row r="28103" spans="1:1">
      <c r="A28103" s="330"/>
    </row>
    <row r="28104" spans="1:1">
      <c r="A28104" s="330"/>
    </row>
    <row r="28105" spans="1:1">
      <c r="A28105" s="330"/>
    </row>
    <row r="28106" spans="1:1">
      <c r="A28106" s="330"/>
    </row>
    <row r="28107" spans="1:1">
      <c r="A28107" s="330"/>
    </row>
    <row r="28108" spans="1:1">
      <c r="A28108" s="330"/>
    </row>
    <row r="28109" spans="1:1">
      <c r="A28109" s="330"/>
    </row>
    <row r="28110" spans="1:1">
      <c r="A28110" s="330"/>
    </row>
    <row r="28111" spans="1:1">
      <c r="A28111" s="330"/>
    </row>
    <row r="28112" spans="1:1">
      <c r="A28112" s="330"/>
    </row>
    <row r="28113" spans="1:1">
      <c r="A28113" s="330"/>
    </row>
    <row r="28114" spans="1:1">
      <c r="A28114" s="330"/>
    </row>
    <row r="28115" spans="1:1">
      <c r="A28115" s="330"/>
    </row>
    <row r="28116" spans="1:1">
      <c r="A28116" s="330"/>
    </row>
    <row r="28117" spans="1:1">
      <c r="A28117" s="330"/>
    </row>
    <row r="28118" spans="1:1">
      <c r="A28118" s="330"/>
    </row>
    <row r="28119" spans="1:1">
      <c r="A28119" s="330"/>
    </row>
    <row r="28120" spans="1:1">
      <c r="A28120" s="330"/>
    </row>
    <row r="28121" spans="1:1">
      <c r="A28121" s="330"/>
    </row>
    <row r="28122" spans="1:1">
      <c r="A28122" s="330"/>
    </row>
    <row r="28123" spans="1:1">
      <c r="A28123" s="330"/>
    </row>
    <row r="28124" spans="1:1">
      <c r="A28124" s="330"/>
    </row>
    <row r="28125" spans="1:1">
      <c r="A28125" s="330"/>
    </row>
    <row r="28126" spans="1:1">
      <c r="A28126" s="330"/>
    </row>
    <row r="28127" spans="1:1">
      <c r="A28127" s="330"/>
    </row>
    <row r="28128" spans="1:1">
      <c r="A28128" s="330"/>
    </row>
    <row r="28129" spans="1:1">
      <c r="A28129" s="330"/>
    </row>
    <row r="28130" spans="1:1">
      <c r="A28130" s="330"/>
    </row>
    <row r="28131" spans="1:1">
      <c r="A28131" s="330"/>
    </row>
    <row r="28132" spans="1:1">
      <c r="A28132" s="330"/>
    </row>
    <row r="28133" spans="1:1">
      <c r="A28133" s="330"/>
    </row>
    <row r="28134" spans="1:1">
      <c r="A28134" s="330"/>
    </row>
    <row r="28135" spans="1:1">
      <c r="A28135" s="330"/>
    </row>
    <row r="28136" spans="1:1">
      <c r="A28136" s="330"/>
    </row>
    <row r="28137" spans="1:1">
      <c r="A28137" s="330"/>
    </row>
    <row r="28138" spans="1:1">
      <c r="A28138" s="330"/>
    </row>
    <row r="28139" spans="1:1">
      <c r="A28139" s="330"/>
    </row>
    <row r="28140" spans="1:1">
      <c r="A28140" s="330"/>
    </row>
    <row r="28141" spans="1:1">
      <c r="A28141" s="330"/>
    </row>
    <row r="28142" spans="1:1">
      <c r="A28142" s="330"/>
    </row>
    <row r="28143" spans="1:1">
      <c r="A28143" s="330"/>
    </row>
    <row r="28144" spans="1:1">
      <c r="A28144" s="330"/>
    </row>
    <row r="28145" spans="1:1">
      <c r="A28145" s="330"/>
    </row>
    <row r="28146" spans="1:1">
      <c r="A28146" s="330"/>
    </row>
    <row r="28147" spans="1:1">
      <c r="A28147" s="330"/>
    </row>
    <row r="28148" spans="1:1">
      <c r="A28148" s="330"/>
    </row>
    <row r="28149" spans="1:1">
      <c r="A28149" s="330"/>
    </row>
    <row r="28150" spans="1:1">
      <c r="A28150" s="330"/>
    </row>
    <row r="28151" spans="1:1">
      <c r="A28151" s="330"/>
    </row>
    <row r="28152" spans="1:1">
      <c r="A28152" s="330"/>
    </row>
    <row r="28153" spans="1:1">
      <c r="A28153" s="330"/>
    </row>
    <row r="28154" spans="1:1">
      <c r="A28154" s="330"/>
    </row>
    <row r="28155" spans="1:1">
      <c r="A28155" s="330"/>
    </row>
    <row r="28156" spans="1:1">
      <c r="A28156" s="330"/>
    </row>
    <row r="28157" spans="1:1">
      <c r="A28157" s="330"/>
    </row>
    <row r="28158" spans="1:1">
      <c r="A28158" s="330"/>
    </row>
    <row r="28159" spans="1:1">
      <c r="A28159" s="330"/>
    </row>
    <row r="28160" spans="1:1">
      <c r="A28160" s="330"/>
    </row>
    <row r="28161" spans="1:1">
      <c r="A28161" s="330"/>
    </row>
    <row r="28162" spans="1:1">
      <c r="A28162" s="330"/>
    </row>
    <row r="28163" spans="1:1">
      <c r="A28163" s="330"/>
    </row>
    <row r="28164" spans="1:1">
      <c r="A28164" s="330"/>
    </row>
    <row r="28165" spans="1:1">
      <c r="A28165" s="330"/>
    </row>
    <row r="28166" spans="1:1">
      <c r="A28166" s="330"/>
    </row>
    <row r="28167" spans="1:1">
      <c r="A28167" s="330"/>
    </row>
    <row r="28168" spans="1:1">
      <c r="A28168" s="330"/>
    </row>
    <row r="28169" spans="1:1">
      <c r="A28169" s="330"/>
    </row>
    <row r="28170" spans="1:1">
      <c r="A28170" s="330"/>
    </row>
    <row r="28171" spans="1:1">
      <c r="A28171" s="330"/>
    </row>
    <row r="28172" spans="1:1">
      <c r="A28172" s="330"/>
    </row>
    <row r="28173" spans="1:1">
      <c r="A28173" s="330"/>
    </row>
    <row r="28174" spans="1:1">
      <c r="A28174" s="330"/>
    </row>
    <row r="28175" spans="1:1">
      <c r="A28175" s="330"/>
    </row>
    <row r="28176" spans="1:1">
      <c r="A28176" s="330"/>
    </row>
    <row r="28177" spans="1:1">
      <c r="A28177" s="330"/>
    </row>
    <row r="28178" spans="1:1">
      <c r="A28178" s="330"/>
    </row>
    <row r="28179" spans="1:1">
      <c r="A28179" s="330"/>
    </row>
    <row r="28180" spans="1:1">
      <c r="A28180" s="330"/>
    </row>
    <row r="28181" spans="1:1">
      <c r="A28181" s="330"/>
    </row>
    <row r="28182" spans="1:1">
      <c r="A28182" s="330"/>
    </row>
    <row r="28183" spans="1:1">
      <c r="A28183" s="330"/>
    </row>
    <row r="28184" spans="1:1">
      <c r="A28184" s="330"/>
    </row>
    <row r="28185" spans="1:1">
      <c r="A28185" s="330"/>
    </row>
    <row r="28186" spans="1:1">
      <c r="A28186" s="330"/>
    </row>
    <row r="28187" spans="1:1">
      <c r="A28187" s="330"/>
    </row>
    <row r="28188" spans="1:1">
      <c r="A28188" s="330"/>
    </row>
    <row r="28189" spans="1:1">
      <c r="A28189" s="330"/>
    </row>
    <row r="28190" spans="1:1">
      <c r="A28190" s="330"/>
    </row>
    <row r="28191" spans="1:1">
      <c r="A28191" s="330"/>
    </row>
    <row r="28192" spans="1:1">
      <c r="A28192" s="330"/>
    </row>
    <row r="28193" spans="1:1">
      <c r="A28193" s="330"/>
    </row>
    <row r="28194" spans="1:1">
      <c r="A28194" s="330"/>
    </row>
    <row r="28195" spans="1:1">
      <c r="A28195" s="330"/>
    </row>
    <row r="28196" spans="1:1">
      <c r="A28196" s="330"/>
    </row>
    <row r="28197" spans="1:1">
      <c r="A28197" s="330"/>
    </row>
    <row r="28198" spans="1:1">
      <c r="A28198" s="330"/>
    </row>
    <row r="28199" spans="1:1">
      <c r="A28199" s="330"/>
    </row>
    <row r="28200" spans="1:1">
      <c r="A28200" s="330"/>
    </row>
    <row r="28201" spans="1:1">
      <c r="A28201" s="330"/>
    </row>
    <row r="28202" spans="1:1">
      <c r="A28202" s="330"/>
    </row>
    <row r="28203" spans="1:1">
      <c r="A28203" s="330"/>
    </row>
    <row r="28204" spans="1:1">
      <c r="A28204" s="330"/>
    </row>
    <row r="28205" spans="1:1">
      <c r="A28205" s="330"/>
    </row>
    <row r="28206" spans="1:1">
      <c r="A28206" s="330"/>
    </row>
    <row r="28207" spans="1:1">
      <c r="A28207" s="330"/>
    </row>
    <row r="28208" spans="1:1">
      <c r="A28208" s="330"/>
    </row>
    <row r="28209" spans="1:1">
      <c r="A28209" s="330"/>
    </row>
    <row r="28210" spans="1:1">
      <c r="A28210" s="330"/>
    </row>
    <row r="28211" spans="1:1">
      <c r="A28211" s="330"/>
    </row>
    <row r="28212" spans="1:1">
      <c r="A28212" s="330"/>
    </row>
    <row r="28213" spans="1:1">
      <c r="A28213" s="330"/>
    </row>
    <row r="28214" spans="1:1">
      <c r="A28214" s="330"/>
    </row>
    <row r="28215" spans="1:1">
      <c r="A28215" s="330"/>
    </row>
    <row r="28216" spans="1:1">
      <c r="A28216" s="330"/>
    </row>
    <row r="28217" spans="1:1">
      <c r="A28217" s="330"/>
    </row>
    <row r="28218" spans="1:1">
      <c r="A28218" s="330"/>
    </row>
    <row r="28219" spans="1:1">
      <c r="A28219" s="330"/>
    </row>
    <row r="28220" spans="1:1">
      <c r="A28220" s="330"/>
    </row>
    <row r="28221" spans="1:1">
      <c r="A28221" s="330"/>
    </row>
    <row r="28222" spans="1:1">
      <c r="A28222" s="330"/>
    </row>
    <row r="28223" spans="1:1">
      <c r="A28223" s="330"/>
    </row>
    <row r="28224" spans="1:1">
      <c r="A28224" s="330"/>
    </row>
    <row r="28225" spans="1:1">
      <c r="A28225" s="330"/>
    </row>
    <row r="28226" spans="1:1">
      <c r="A28226" s="330"/>
    </row>
    <row r="28227" spans="1:1">
      <c r="A28227" s="330"/>
    </row>
    <row r="28228" spans="1:1">
      <c r="A28228" s="330"/>
    </row>
    <row r="28229" spans="1:1">
      <c r="A28229" s="330"/>
    </row>
    <row r="28230" spans="1:1">
      <c r="A28230" s="330"/>
    </row>
    <row r="28231" spans="1:1">
      <c r="A28231" s="330"/>
    </row>
    <row r="28232" spans="1:1">
      <c r="A28232" s="330"/>
    </row>
    <row r="28233" spans="1:1">
      <c r="A28233" s="330"/>
    </row>
    <row r="28234" spans="1:1">
      <c r="A28234" s="330"/>
    </row>
    <row r="28235" spans="1:1">
      <c r="A28235" s="330"/>
    </row>
    <row r="28236" spans="1:1">
      <c r="A28236" s="330"/>
    </row>
    <row r="28237" spans="1:1">
      <c r="A28237" s="330"/>
    </row>
    <row r="28238" spans="1:1">
      <c r="A28238" s="330"/>
    </row>
    <row r="28239" spans="1:1">
      <c r="A28239" s="330"/>
    </row>
    <row r="28240" spans="1:1">
      <c r="A28240" s="330"/>
    </row>
    <row r="28241" spans="1:1">
      <c r="A28241" s="330"/>
    </row>
    <row r="28242" spans="1:1">
      <c r="A28242" s="330"/>
    </row>
    <row r="28243" spans="1:1">
      <c r="A28243" s="330"/>
    </row>
    <row r="28244" spans="1:1">
      <c r="A28244" s="330"/>
    </row>
    <row r="28245" spans="1:1">
      <c r="A28245" s="330"/>
    </row>
    <row r="28246" spans="1:1">
      <c r="A28246" s="330"/>
    </row>
    <row r="28247" spans="1:1">
      <c r="A28247" s="330"/>
    </row>
    <row r="28248" spans="1:1">
      <c r="A28248" s="330"/>
    </row>
    <row r="28249" spans="1:1">
      <c r="A28249" s="330"/>
    </row>
    <row r="28250" spans="1:1">
      <c r="A28250" s="330"/>
    </row>
    <row r="28251" spans="1:1">
      <c r="A28251" s="330"/>
    </row>
    <row r="28252" spans="1:1">
      <c r="A28252" s="330"/>
    </row>
    <row r="28253" spans="1:1">
      <c r="A28253" s="330"/>
    </row>
    <row r="28254" spans="1:1">
      <c r="A28254" s="330"/>
    </row>
    <row r="28255" spans="1:1">
      <c r="A28255" s="330"/>
    </row>
    <row r="28256" spans="1:1">
      <c r="A28256" s="330"/>
    </row>
    <row r="28257" spans="1:1">
      <c r="A28257" s="330"/>
    </row>
    <row r="28258" spans="1:1">
      <c r="A28258" s="330"/>
    </row>
    <row r="28259" spans="1:1">
      <c r="A28259" s="330"/>
    </row>
    <row r="28260" spans="1:1">
      <c r="A28260" s="330"/>
    </row>
    <row r="28261" spans="1:1">
      <c r="A28261" s="330"/>
    </row>
    <row r="28262" spans="1:1">
      <c r="A28262" s="330"/>
    </row>
    <row r="28263" spans="1:1">
      <c r="A28263" s="330"/>
    </row>
    <row r="28264" spans="1:1">
      <c r="A28264" s="330"/>
    </row>
    <row r="28265" spans="1:1">
      <c r="A28265" s="330"/>
    </row>
    <row r="28266" spans="1:1">
      <c r="A28266" s="330"/>
    </row>
    <row r="28267" spans="1:1">
      <c r="A28267" s="330"/>
    </row>
    <row r="28268" spans="1:1">
      <c r="A28268" s="330"/>
    </row>
    <row r="28269" spans="1:1">
      <c r="A28269" s="330"/>
    </row>
    <row r="28270" spans="1:1">
      <c r="A28270" s="330"/>
    </row>
    <row r="28271" spans="1:1">
      <c r="A28271" s="330"/>
    </row>
    <row r="28272" spans="1:1">
      <c r="A28272" s="330"/>
    </row>
    <row r="28273" spans="1:1">
      <c r="A28273" s="330"/>
    </row>
    <row r="28274" spans="1:1">
      <c r="A28274" s="330"/>
    </row>
    <row r="28275" spans="1:1">
      <c r="A28275" s="330"/>
    </row>
    <row r="28276" spans="1:1">
      <c r="A28276" s="330"/>
    </row>
    <row r="28277" spans="1:1">
      <c r="A28277" s="330"/>
    </row>
    <row r="28278" spans="1:1">
      <c r="A28278" s="330"/>
    </row>
    <row r="28279" spans="1:1">
      <c r="A28279" s="330"/>
    </row>
    <row r="28280" spans="1:1">
      <c r="A28280" s="330"/>
    </row>
    <row r="28281" spans="1:1">
      <c r="A28281" s="330"/>
    </row>
    <row r="28282" spans="1:1">
      <c r="A28282" s="330"/>
    </row>
    <row r="28283" spans="1:1">
      <c r="A28283" s="330"/>
    </row>
    <row r="28284" spans="1:1">
      <c r="A28284" s="330"/>
    </row>
    <row r="28285" spans="1:1">
      <c r="A28285" s="330"/>
    </row>
    <row r="28286" spans="1:1">
      <c r="A28286" s="330"/>
    </row>
    <row r="28287" spans="1:1">
      <c r="A28287" s="330"/>
    </row>
    <row r="28288" spans="1:1">
      <c r="A28288" s="330"/>
    </row>
    <row r="28289" spans="1:1">
      <c r="A28289" s="330"/>
    </row>
    <row r="28290" spans="1:1">
      <c r="A28290" s="330"/>
    </row>
    <row r="28291" spans="1:1">
      <c r="A28291" s="330"/>
    </row>
    <row r="28292" spans="1:1">
      <c r="A28292" s="330"/>
    </row>
    <row r="28293" spans="1:1">
      <c r="A28293" s="330"/>
    </row>
    <row r="28294" spans="1:1">
      <c r="A28294" s="330"/>
    </row>
    <row r="28295" spans="1:1">
      <c r="A28295" s="330"/>
    </row>
    <row r="28296" spans="1:1">
      <c r="A28296" s="330"/>
    </row>
    <row r="28297" spans="1:1">
      <c r="A28297" s="330"/>
    </row>
    <row r="28298" spans="1:1">
      <c r="A28298" s="330"/>
    </row>
    <row r="28299" spans="1:1">
      <c r="A28299" s="330"/>
    </row>
    <row r="28300" spans="1:1">
      <c r="A28300" s="330"/>
    </row>
    <row r="28301" spans="1:1">
      <c r="A28301" s="330"/>
    </row>
    <row r="28302" spans="1:1">
      <c r="A28302" s="330"/>
    </row>
    <row r="28303" spans="1:1">
      <c r="A28303" s="330"/>
    </row>
    <row r="28304" spans="1:1">
      <c r="A28304" s="330"/>
    </row>
    <row r="28305" spans="1:1">
      <c r="A28305" s="330"/>
    </row>
    <row r="28306" spans="1:1">
      <c r="A28306" s="330"/>
    </row>
    <row r="28307" spans="1:1">
      <c r="A28307" s="330"/>
    </row>
    <row r="28308" spans="1:1">
      <c r="A28308" s="330"/>
    </row>
    <row r="28309" spans="1:1">
      <c r="A28309" s="330"/>
    </row>
    <row r="28310" spans="1:1">
      <c r="A28310" s="330"/>
    </row>
    <row r="28311" spans="1:1">
      <c r="A28311" s="330"/>
    </row>
    <row r="28312" spans="1:1">
      <c r="A28312" s="330"/>
    </row>
    <row r="28313" spans="1:1">
      <c r="A28313" s="330"/>
    </row>
    <row r="28314" spans="1:1">
      <c r="A28314" s="330"/>
    </row>
    <row r="28315" spans="1:1">
      <c r="A28315" s="330"/>
    </row>
    <row r="28316" spans="1:1">
      <c r="A28316" s="330"/>
    </row>
    <row r="28317" spans="1:1">
      <c r="A28317" s="330"/>
    </row>
    <row r="28318" spans="1:1">
      <c r="A28318" s="330"/>
    </row>
    <row r="28319" spans="1:1">
      <c r="A28319" s="330"/>
    </row>
    <row r="28320" spans="1:1">
      <c r="A28320" s="330"/>
    </row>
    <row r="28321" spans="1:1">
      <c r="A28321" s="330"/>
    </row>
    <row r="28322" spans="1:1">
      <c r="A28322" s="330"/>
    </row>
    <row r="28323" spans="1:1">
      <c r="A28323" s="330"/>
    </row>
    <row r="28324" spans="1:1">
      <c r="A28324" s="330"/>
    </row>
    <row r="28325" spans="1:1">
      <c r="A28325" s="330"/>
    </row>
    <row r="28326" spans="1:1">
      <c r="A28326" s="330"/>
    </row>
    <row r="28327" spans="1:1">
      <c r="A28327" s="330"/>
    </row>
    <row r="28328" spans="1:1">
      <c r="A28328" s="330"/>
    </row>
    <row r="28329" spans="1:1">
      <c r="A28329" s="330"/>
    </row>
    <row r="28330" spans="1:1">
      <c r="A28330" s="330"/>
    </row>
    <row r="28331" spans="1:1">
      <c r="A28331" s="330"/>
    </row>
    <row r="28332" spans="1:1">
      <c r="A28332" s="330"/>
    </row>
    <row r="28333" spans="1:1">
      <c r="A28333" s="330"/>
    </row>
    <row r="28334" spans="1:1">
      <c r="A28334" s="330"/>
    </row>
    <row r="28335" spans="1:1">
      <c r="A28335" s="330"/>
    </row>
    <row r="28336" spans="1:1">
      <c r="A28336" s="330"/>
    </row>
    <row r="28337" spans="1:1">
      <c r="A28337" s="330"/>
    </row>
    <row r="28338" spans="1:1">
      <c r="A28338" s="330"/>
    </row>
    <row r="28339" spans="1:1">
      <c r="A28339" s="330"/>
    </row>
    <row r="28340" spans="1:1">
      <c r="A28340" s="330"/>
    </row>
    <row r="28341" spans="1:1">
      <c r="A28341" s="330"/>
    </row>
    <row r="28342" spans="1:1">
      <c r="A28342" s="330"/>
    </row>
    <row r="28343" spans="1:1">
      <c r="A28343" s="330"/>
    </row>
    <row r="28344" spans="1:1">
      <c r="A28344" s="330"/>
    </row>
    <row r="28345" spans="1:1">
      <c r="A28345" s="330"/>
    </row>
    <row r="28346" spans="1:1">
      <c r="A28346" s="330"/>
    </row>
    <row r="28347" spans="1:1">
      <c r="A28347" s="330"/>
    </row>
    <row r="28348" spans="1:1">
      <c r="A28348" s="330"/>
    </row>
    <row r="28349" spans="1:1">
      <c r="A28349" s="330"/>
    </row>
    <row r="28350" spans="1:1">
      <c r="A28350" s="330"/>
    </row>
    <row r="28351" spans="1:1">
      <c r="A28351" s="330"/>
    </row>
    <row r="28352" spans="1:1">
      <c r="A28352" s="330"/>
    </row>
    <row r="28353" spans="1:1">
      <c r="A28353" s="330"/>
    </row>
    <row r="28354" spans="1:1">
      <c r="A28354" s="330"/>
    </row>
    <row r="28355" spans="1:1">
      <c r="A28355" s="330"/>
    </row>
    <row r="28356" spans="1:1">
      <c r="A28356" s="330"/>
    </row>
    <row r="28357" spans="1:1">
      <c r="A28357" s="330"/>
    </row>
    <row r="28358" spans="1:1">
      <c r="A28358" s="330"/>
    </row>
    <row r="28359" spans="1:1">
      <c r="A28359" s="330"/>
    </row>
    <row r="28360" spans="1:1">
      <c r="A28360" s="330"/>
    </row>
    <row r="28361" spans="1:1">
      <c r="A28361" s="330"/>
    </row>
    <row r="28362" spans="1:1">
      <c r="A28362" s="330"/>
    </row>
    <row r="28363" spans="1:1">
      <c r="A28363" s="330"/>
    </row>
    <row r="28364" spans="1:1">
      <c r="A28364" s="330"/>
    </row>
    <row r="28365" spans="1:1">
      <c r="A28365" s="330"/>
    </row>
    <row r="28366" spans="1:1">
      <c r="A28366" s="330"/>
    </row>
    <row r="28367" spans="1:1">
      <c r="A28367" s="330"/>
    </row>
    <row r="28368" spans="1:1">
      <c r="A28368" s="330"/>
    </row>
    <row r="28369" spans="1:1">
      <c r="A28369" s="330"/>
    </row>
    <row r="28370" spans="1:1">
      <c r="A28370" s="330"/>
    </row>
    <row r="28371" spans="1:1">
      <c r="A28371" s="330"/>
    </row>
    <row r="28372" spans="1:1">
      <c r="A28372" s="330"/>
    </row>
    <row r="28373" spans="1:1">
      <c r="A28373" s="330"/>
    </row>
    <row r="28374" spans="1:1">
      <c r="A28374" s="330"/>
    </row>
    <row r="28375" spans="1:1">
      <c r="A28375" s="330"/>
    </row>
    <row r="28376" spans="1:1">
      <c r="A28376" s="330"/>
    </row>
    <row r="28377" spans="1:1">
      <c r="A28377" s="330"/>
    </row>
    <row r="28378" spans="1:1">
      <c r="A28378" s="330"/>
    </row>
    <row r="28379" spans="1:1">
      <c r="A28379" s="330"/>
    </row>
    <row r="28380" spans="1:1">
      <c r="A28380" s="330"/>
    </row>
    <row r="28381" spans="1:1">
      <c r="A28381" s="330"/>
    </row>
    <row r="28382" spans="1:1">
      <c r="A28382" s="330"/>
    </row>
    <row r="28383" spans="1:1">
      <c r="A28383" s="330"/>
    </row>
    <row r="28384" spans="1:1">
      <c r="A28384" s="330"/>
    </row>
    <row r="28385" spans="1:1">
      <c r="A28385" s="330"/>
    </row>
    <row r="28386" spans="1:1">
      <c r="A28386" s="330"/>
    </row>
    <row r="28387" spans="1:1">
      <c r="A28387" s="330"/>
    </row>
    <row r="28388" spans="1:1">
      <c r="A28388" s="330"/>
    </row>
    <row r="28389" spans="1:1">
      <c r="A28389" s="330"/>
    </row>
    <row r="28390" spans="1:1">
      <c r="A28390" s="330"/>
    </row>
    <row r="28391" spans="1:1">
      <c r="A28391" s="330"/>
    </row>
    <row r="28392" spans="1:1">
      <c r="A28392" s="330"/>
    </row>
    <row r="28393" spans="1:1">
      <c r="A28393" s="330"/>
    </row>
    <row r="28394" spans="1:1">
      <c r="A28394" s="330"/>
    </row>
    <row r="28395" spans="1:1">
      <c r="A28395" s="330"/>
    </row>
    <row r="28396" spans="1:1">
      <c r="A28396" s="330"/>
    </row>
    <row r="28397" spans="1:1">
      <c r="A28397" s="330"/>
    </row>
    <row r="28398" spans="1:1">
      <c r="A28398" s="330"/>
    </row>
    <row r="28399" spans="1:1">
      <c r="A28399" s="330"/>
    </row>
    <row r="28400" spans="1:1">
      <c r="A28400" s="330"/>
    </row>
    <row r="28401" spans="1:1">
      <c r="A28401" s="330"/>
    </row>
    <row r="28402" spans="1:1">
      <c r="A28402" s="330"/>
    </row>
    <row r="28403" spans="1:1">
      <c r="A28403" s="330"/>
    </row>
    <row r="28404" spans="1:1">
      <c r="A28404" s="330"/>
    </row>
    <row r="28405" spans="1:1">
      <c r="A28405" s="330"/>
    </row>
    <row r="28406" spans="1:1">
      <c r="A28406" s="330"/>
    </row>
    <row r="28407" spans="1:1">
      <c r="A28407" s="330"/>
    </row>
    <row r="28408" spans="1:1">
      <c r="A28408" s="330"/>
    </row>
    <row r="28409" spans="1:1">
      <c r="A28409" s="330"/>
    </row>
    <row r="28410" spans="1:1">
      <c r="A28410" s="330"/>
    </row>
    <row r="28411" spans="1:1">
      <c r="A28411" s="330"/>
    </row>
    <row r="28412" spans="1:1">
      <c r="A28412" s="330"/>
    </row>
    <row r="28413" spans="1:1">
      <c r="A28413" s="330"/>
    </row>
    <row r="28414" spans="1:1">
      <c r="A28414" s="330"/>
    </row>
    <row r="28415" spans="1:1">
      <c r="A28415" s="330"/>
    </row>
    <row r="28416" spans="1:1">
      <c r="A28416" s="330"/>
    </row>
    <row r="28417" spans="1:1">
      <c r="A28417" s="330"/>
    </row>
    <row r="28418" spans="1:1">
      <c r="A28418" s="330"/>
    </row>
    <row r="28419" spans="1:1">
      <c r="A28419" s="330"/>
    </row>
    <row r="28420" spans="1:1">
      <c r="A28420" s="330"/>
    </row>
    <row r="28421" spans="1:1">
      <c r="A28421" s="330"/>
    </row>
    <row r="28422" spans="1:1">
      <c r="A28422" s="330"/>
    </row>
    <row r="28423" spans="1:1">
      <c r="A28423" s="330"/>
    </row>
    <row r="28424" spans="1:1">
      <c r="A28424" s="330"/>
    </row>
    <row r="28425" spans="1:1">
      <c r="A28425" s="330"/>
    </row>
    <row r="28426" spans="1:1">
      <c r="A28426" s="330"/>
    </row>
    <row r="28427" spans="1:1">
      <c r="A28427" s="330"/>
    </row>
    <row r="28428" spans="1:1">
      <c r="A28428" s="330"/>
    </row>
    <row r="28429" spans="1:1">
      <c r="A28429" s="330"/>
    </row>
    <row r="28430" spans="1:1">
      <c r="A28430" s="330"/>
    </row>
    <row r="28431" spans="1:1">
      <c r="A28431" s="330"/>
    </row>
    <row r="28432" spans="1:1">
      <c r="A28432" s="330"/>
    </row>
    <row r="28433" spans="1:1">
      <c r="A28433" s="330"/>
    </row>
    <row r="28434" spans="1:1">
      <c r="A28434" s="330"/>
    </row>
    <row r="28435" spans="1:1">
      <c r="A28435" s="330"/>
    </row>
    <row r="28436" spans="1:1">
      <c r="A28436" s="330"/>
    </row>
    <row r="28437" spans="1:1">
      <c r="A28437" s="330"/>
    </row>
    <row r="28438" spans="1:1">
      <c r="A28438" s="330"/>
    </row>
    <row r="28439" spans="1:1">
      <c r="A28439" s="330"/>
    </row>
    <row r="28440" spans="1:1">
      <c r="A28440" s="330"/>
    </row>
    <row r="28441" spans="1:1">
      <c r="A28441" s="330"/>
    </row>
    <row r="28442" spans="1:1">
      <c r="A28442" s="330"/>
    </row>
    <row r="28443" spans="1:1">
      <c r="A28443" s="330"/>
    </row>
    <row r="28444" spans="1:1">
      <c r="A28444" s="330"/>
    </row>
    <row r="28445" spans="1:1">
      <c r="A28445" s="330"/>
    </row>
    <row r="28446" spans="1:1">
      <c r="A28446" s="330"/>
    </row>
    <row r="28447" spans="1:1">
      <c r="A28447" s="330"/>
    </row>
    <row r="28448" spans="1:1">
      <c r="A28448" s="330"/>
    </row>
    <row r="28449" spans="1:1">
      <c r="A28449" s="330"/>
    </row>
    <row r="28450" spans="1:1">
      <c r="A28450" s="330"/>
    </row>
    <row r="28451" spans="1:1">
      <c r="A28451" s="330"/>
    </row>
    <row r="28452" spans="1:1">
      <c r="A28452" s="330"/>
    </row>
    <row r="28453" spans="1:1">
      <c r="A28453" s="330"/>
    </row>
    <row r="28454" spans="1:1">
      <c r="A28454" s="330"/>
    </row>
    <row r="28455" spans="1:1">
      <c r="A28455" s="330"/>
    </row>
    <row r="28456" spans="1:1">
      <c r="A28456" s="330"/>
    </row>
    <row r="28457" spans="1:1">
      <c r="A28457" s="330"/>
    </row>
    <row r="28458" spans="1:1">
      <c r="A28458" s="330"/>
    </row>
    <row r="28459" spans="1:1">
      <c r="A28459" s="330"/>
    </row>
    <row r="28460" spans="1:1">
      <c r="A28460" s="330"/>
    </row>
    <row r="28461" spans="1:1">
      <c r="A28461" s="330"/>
    </row>
    <row r="28462" spans="1:1">
      <c r="A28462" s="330"/>
    </row>
    <row r="28463" spans="1:1">
      <c r="A28463" s="330"/>
    </row>
    <row r="28464" spans="1:1">
      <c r="A28464" s="330"/>
    </row>
    <row r="28465" spans="1:1">
      <c r="A28465" s="330"/>
    </row>
    <row r="28466" spans="1:1">
      <c r="A28466" s="330"/>
    </row>
    <row r="28467" spans="1:1">
      <c r="A28467" s="330"/>
    </row>
    <row r="28468" spans="1:1">
      <c r="A28468" s="330"/>
    </row>
    <row r="28469" spans="1:1">
      <c r="A28469" s="330"/>
    </row>
    <row r="28470" spans="1:1">
      <c r="A28470" s="330"/>
    </row>
    <row r="28471" spans="1:1">
      <c r="A28471" s="330"/>
    </row>
    <row r="28472" spans="1:1">
      <c r="A28472" s="330"/>
    </row>
    <row r="28473" spans="1:1">
      <c r="A28473" s="330"/>
    </row>
    <row r="28474" spans="1:1">
      <c r="A28474" s="330"/>
    </row>
    <row r="28475" spans="1:1">
      <c r="A28475" s="330"/>
    </row>
    <row r="28476" spans="1:1">
      <c r="A28476" s="330"/>
    </row>
    <row r="28477" spans="1:1">
      <c r="A28477" s="330"/>
    </row>
    <row r="28478" spans="1:1">
      <c r="A28478" s="330"/>
    </row>
    <row r="28479" spans="1:1">
      <c r="A28479" s="330"/>
    </row>
    <row r="28480" spans="1:1">
      <c r="A28480" s="330"/>
    </row>
    <row r="28481" spans="1:1">
      <c r="A28481" s="330"/>
    </row>
    <row r="28482" spans="1:1">
      <c r="A28482" s="330"/>
    </row>
    <row r="28483" spans="1:1">
      <c r="A28483" s="330"/>
    </row>
    <row r="28484" spans="1:1">
      <c r="A28484" s="330"/>
    </row>
    <row r="28485" spans="1:1">
      <c r="A28485" s="330"/>
    </row>
    <row r="28486" spans="1:1">
      <c r="A28486" s="330"/>
    </row>
    <row r="28487" spans="1:1">
      <c r="A28487" s="330"/>
    </row>
    <row r="28488" spans="1:1">
      <c r="A28488" s="330"/>
    </row>
    <row r="28489" spans="1:1">
      <c r="A28489" s="330"/>
    </row>
    <row r="28490" spans="1:1">
      <c r="A28490" s="330"/>
    </row>
    <row r="28491" spans="1:1">
      <c r="A28491" s="330"/>
    </row>
    <row r="28492" spans="1:1">
      <c r="A28492" s="330"/>
    </row>
    <row r="28493" spans="1:1">
      <c r="A28493" s="330"/>
    </row>
    <row r="28494" spans="1:1">
      <c r="A28494" s="330"/>
    </row>
    <row r="28495" spans="1:1">
      <c r="A28495" s="330"/>
    </row>
    <row r="28496" spans="1:1">
      <c r="A28496" s="330"/>
    </row>
    <row r="28497" spans="1:1">
      <c r="A28497" s="330"/>
    </row>
    <row r="28498" spans="1:1">
      <c r="A28498" s="330"/>
    </row>
    <row r="28499" spans="1:1">
      <c r="A28499" s="330"/>
    </row>
    <row r="28500" spans="1:1">
      <c r="A28500" s="330"/>
    </row>
    <row r="28501" spans="1:1">
      <c r="A28501" s="330"/>
    </row>
    <row r="28502" spans="1:1">
      <c r="A28502" s="330"/>
    </row>
    <row r="28503" spans="1:1">
      <c r="A28503" s="330"/>
    </row>
    <row r="28504" spans="1:1">
      <c r="A28504" s="330"/>
    </row>
    <row r="28505" spans="1:1">
      <c r="A28505" s="330"/>
    </row>
    <row r="28506" spans="1:1">
      <c r="A28506" s="330"/>
    </row>
    <row r="28507" spans="1:1">
      <c r="A28507" s="330"/>
    </row>
    <row r="28508" spans="1:1">
      <c r="A28508" s="330"/>
    </row>
    <row r="28509" spans="1:1">
      <c r="A28509" s="330"/>
    </row>
    <row r="28510" spans="1:1">
      <c r="A28510" s="330"/>
    </row>
    <row r="28511" spans="1:1">
      <c r="A28511" s="330"/>
    </row>
    <row r="28512" spans="1:1">
      <c r="A28512" s="330"/>
    </row>
    <row r="28513" spans="1:1">
      <c r="A28513" s="330"/>
    </row>
    <row r="28514" spans="1:1">
      <c r="A28514" s="330"/>
    </row>
    <row r="28515" spans="1:1">
      <c r="A28515" s="330"/>
    </row>
    <row r="28516" spans="1:1">
      <c r="A28516" s="330"/>
    </row>
    <row r="28517" spans="1:1">
      <c r="A28517" s="330"/>
    </row>
    <row r="28518" spans="1:1">
      <c r="A28518" s="330"/>
    </row>
    <row r="28519" spans="1:1">
      <c r="A28519" s="330"/>
    </row>
    <row r="28520" spans="1:1">
      <c r="A28520" s="330"/>
    </row>
    <row r="28521" spans="1:1">
      <c r="A28521" s="330"/>
    </row>
    <row r="28522" spans="1:1">
      <c r="A28522" s="330"/>
    </row>
    <row r="28523" spans="1:1">
      <c r="A28523" s="330"/>
    </row>
    <row r="28524" spans="1:1">
      <c r="A28524" s="330"/>
    </row>
    <row r="28525" spans="1:1">
      <c r="A28525" s="330"/>
    </row>
    <row r="28526" spans="1:1">
      <c r="A28526" s="330"/>
    </row>
    <row r="28527" spans="1:1">
      <c r="A28527" s="330"/>
    </row>
    <row r="28528" spans="1:1">
      <c r="A28528" s="330"/>
    </row>
    <row r="28529" spans="1:1">
      <c r="A28529" s="330"/>
    </row>
    <row r="28530" spans="1:1">
      <c r="A28530" s="330"/>
    </row>
    <row r="28531" spans="1:1">
      <c r="A28531" s="330"/>
    </row>
    <row r="28532" spans="1:1">
      <c r="A28532" s="330"/>
    </row>
    <row r="28533" spans="1:1">
      <c r="A28533" s="330"/>
    </row>
    <row r="28534" spans="1:1">
      <c r="A28534" s="330"/>
    </row>
    <row r="28535" spans="1:1">
      <c r="A28535" s="330"/>
    </row>
    <row r="28536" spans="1:1">
      <c r="A28536" s="330"/>
    </row>
    <row r="28537" spans="1:1">
      <c r="A28537" s="330"/>
    </row>
    <row r="28538" spans="1:1">
      <c r="A28538" s="330"/>
    </row>
    <row r="28539" spans="1:1">
      <c r="A28539" s="330"/>
    </row>
    <row r="28540" spans="1:1">
      <c r="A28540" s="330"/>
    </row>
    <row r="28541" spans="1:1">
      <c r="A28541" s="330"/>
    </row>
    <row r="28542" spans="1:1">
      <c r="A28542" s="330"/>
    </row>
    <row r="28543" spans="1:1">
      <c r="A28543" s="330"/>
    </row>
    <row r="28544" spans="1:1">
      <c r="A28544" s="330"/>
    </row>
    <row r="28545" spans="1:1">
      <c r="A28545" s="330"/>
    </row>
    <row r="28546" spans="1:1">
      <c r="A28546" s="330"/>
    </row>
    <row r="28547" spans="1:1">
      <c r="A28547" s="330"/>
    </row>
    <row r="28548" spans="1:1">
      <c r="A28548" s="330"/>
    </row>
    <row r="28549" spans="1:1">
      <c r="A28549" s="330"/>
    </row>
    <row r="28550" spans="1:1">
      <c r="A28550" s="330"/>
    </row>
    <row r="28551" spans="1:1">
      <c r="A28551" s="330"/>
    </row>
    <row r="28552" spans="1:1">
      <c r="A28552" s="330"/>
    </row>
    <row r="28553" spans="1:1">
      <c r="A28553" s="330"/>
    </row>
    <row r="28554" spans="1:1">
      <c r="A28554" s="330"/>
    </row>
    <row r="28555" spans="1:1">
      <c r="A28555" s="330"/>
    </row>
    <row r="28556" spans="1:1">
      <c r="A28556" s="330"/>
    </row>
    <row r="28557" spans="1:1">
      <c r="A28557" s="330"/>
    </row>
    <row r="28558" spans="1:1">
      <c r="A28558" s="330"/>
    </row>
    <row r="28559" spans="1:1">
      <c r="A28559" s="330"/>
    </row>
    <row r="28560" spans="1:1">
      <c r="A28560" s="330"/>
    </row>
    <row r="28561" spans="1:1">
      <c r="A28561" s="330"/>
    </row>
    <row r="28562" spans="1:1">
      <c r="A28562" s="330"/>
    </row>
    <row r="28563" spans="1:1">
      <c r="A28563" s="330"/>
    </row>
    <row r="28564" spans="1:1">
      <c r="A28564" s="330"/>
    </row>
    <row r="28565" spans="1:1">
      <c r="A28565" s="330"/>
    </row>
    <row r="28566" spans="1:1">
      <c r="A28566" s="330"/>
    </row>
    <row r="28567" spans="1:1">
      <c r="A28567" s="330"/>
    </row>
    <row r="28568" spans="1:1">
      <c r="A28568" s="330"/>
    </row>
    <row r="28569" spans="1:1">
      <c r="A28569" s="330"/>
    </row>
    <row r="28570" spans="1:1">
      <c r="A28570" s="330"/>
    </row>
    <row r="28571" spans="1:1">
      <c r="A28571" s="330"/>
    </row>
    <row r="28572" spans="1:1">
      <c r="A28572" s="330"/>
    </row>
    <row r="28573" spans="1:1">
      <c r="A28573" s="330"/>
    </row>
    <row r="28574" spans="1:1">
      <c r="A28574" s="330"/>
    </row>
    <row r="28575" spans="1:1">
      <c r="A28575" s="330"/>
    </row>
    <row r="28576" spans="1:1">
      <c r="A28576" s="330"/>
    </row>
    <row r="28577" spans="1:1">
      <c r="A28577" s="330"/>
    </row>
    <row r="28578" spans="1:1">
      <c r="A28578" s="330"/>
    </row>
    <row r="28579" spans="1:1">
      <c r="A28579" s="330"/>
    </row>
    <row r="28580" spans="1:1">
      <c r="A28580" s="330"/>
    </row>
    <row r="28581" spans="1:1">
      <c r="A28581" s="330"/>
    </row>
    <row r="28582" spans="1:1">
      <c r="A28582" s="330"/>
    </row>
    <row r="28583" spans="1:1">
      <c r="A28583" s="330"/>
    </row>
    <row r="28584" spans="1:1">
      <c r="A28584" s="330"/>
    </row>
    <row r="28585" spans="1:1">
      <c r="A28585" s="330"/>
    </row>
    <row r="28586" spans="1:1">
      <c r="A28586" s="330"/>
    </row>
    <row r="28587" spans="1:1">
      <c r="A28587" s="330"/>
    </row>
    <row r="28588" spans="1:1">
      <c r="A28588" s="330"/>
    </row>
    <row r="28589" spans="1:1">
      <c r="A28589" s="330"/>
    </row>
    <row r="28590" spans="1:1">
      <c r="A28590" s="330"/>
    </row>
    <row r="28591" spans="1:1">
      <c r="A28591" s="330"/>
    </row>
    <row r="28592" spans="1:1">
      <c r="A28592" s="330"/>
    </row>
    <row r="28593" spans="1:1">
      <c r="A28593" s="330"/>
    </row>
    <row r="28594" spans="1:1">
      <c r="A28594" s="330"/>
    </row>
    <row r="28595" spans="1:1">
      <c r="A28595" s="330"/>
    </row>
    <row r="28596" spans="1:1">
      <c r="A28596" s="330"/>
    </row>
    <row r="28597" spans="1:1">
      <c r="A28597" s="330"/>
    </row>
    <row r="28598" spans="1:1">
      <c r="A28598" s="330"/>
    </row>
    <row r="28599" spans="1:1">
      <c r="A28599" s="330"/>
    </row>
    <row r="28600" spans="1:1">
      <c r="A28600" s="330"/>
    </row>
    <row r="28601" spans="1:1">
      <c r="A28601" s="330"/>
    </row>
    <row r="28602" spans="1:1">
      <c r="A28602" s="330"/>
    </row>
    <row r="28603" spans="1:1">
      <c r="A28603" s="330"/>
    </row>
    <row r="28604" spans="1:1">
      <c r="A28604" s="330"/>
    </row>
    <row r="28605" spans="1:1">
      <c r="A28605" s="330"/>
    </row>
    <row r="28606" spans="1:1">
      <c r="A28606" s="330"/>
    </row>
    <row r="28607" spans="1:1">
      <c r="A28607" s="330"/>
    </row>
    <row r="28608" spans="1:1">
      <c r="A28608" s="330"/>
    </row>
    <row r="28609" spans="1:1">
      <c r="A28609" s="330"/>
    </row>
    <row r="28610" spans="1:1">
      <c r="A28610" s="330"/>
    </row>
    <row r="28611" spans="1:1">
      <c r="A28611" s="330"/>
    </row>
    <row r="28612" spans="1:1">
      <c r="A28612" s="330"/>
    </row>
    <row r="28613" spans="1:1">
      <c r="A28613" s="330"/>
    </row>
    <row r="28614" spans="1:1">
      <c r="A28614" s="330"/>
    </row>
    <row r="28615" spans="1:1">
      <c r="A28615" s="330"/>
    </row>
    <row r="28616" spans="1:1">
      <c r="A28616" s="330"/>
    </row>
    <row r="28617" spans="1:1">
      <c r="A28617" s="330"/>
    </row>
    <row r="28618" spans="1:1">
      <c r="A28618" s="330"/>
    </row>
    <row r="28619" spans="1:1">
      <c r="A28619" s="330"/>
    </row>
    <row r="28620" spans="1:1">
      <c r="A28620" s="330"/>
    </row>
    <row r="28621" spans="1:1">
      <c r="A28621" s="330"/>
    </row>
    <row r="28622" spans="1:1">
      <c r="A28622" s="330"/>
    </row>
    <row r="28623" spans="1:1">
      <c r="A28623" s="330"/>
    </row>
    <row r="28624" spans="1:1">
      <c r="A28624" s="330"/>
    </row>
    <row r="28625" spans="1:1">
      <c r="A28625" s="330"/>
    </row>
    <row r="28626" spans="1:1">
      <c r="A28626" s="330"/>
    </row>
    <row r="28627" spans="1:1">
      <c r="A28627" s="330"/>
    </row>
    <row r="28628" spans="1:1">
      <c r="A28628" s="330"/>
    </row>
    <row r="28629" spans="1:1">
      <c r="A28629" s="330"/>
    </row>
    <row r="28630" spans="1:1">
      <c r="A28630" s="330"/>
    </row>
    <row r="28631" spans="1:1">
      <c r="A28631" s="330"/>
    </row>
    <row r="28632" spans="1:1">
      <c r="A28632" s="330"/>
    </row>
    <row r="28633" spans="1:1">
      <c r="A28633" s="330"/>
    </row>
    <row r="28634" spans="1:1">
      <c r="A28634" s="330"/>
    </row>
    <row r="28635" spans="1:1">
      <c r="A28635" s="330"/>
    </row>
    <row r="28636" spans="1:1">
      <c r="A28636" s="330"/>
    </row>
    <row r="28637" spans="1:1">
      <c r="A28637" s="330"/>
    </row>
    <row r="28638" spans="1:1">
      <c r="A28638" s="330"/>
    </row>
    <row r="28639" spans="1:1">
      <c r="A28639" s="330"/>
    </row>
    <row r="28640" spans="1:1">
      <c r="A28640" s="330"/>
    </row>
    <row r="28641" spans="1:1">
      <c r="A28641" s="330"/>
    </row>
    <row r="28642" spans="1:1">
      <c r="A28642" s="330"/>
    </row>
    <row r="28643" spans="1:1">
      <c r="A28643" s="330"/>
    </row>
    <row r="28644" spans="1:1">
      <c r="A28644" s="330"/>
    </row>
    <row r="28645" spans="1:1">
      <c r="A28645" s="330"/>
    </row>
    <row r="28646" spans="1:1">
      <c r="A28646" s="330"/>
    </row>
    <row r="28647" spans="1:1">
      <c r="A28647" s="330"/>
    </row>
    <row r="28648" spans="1:1">
      <c r="A28648" s="330"/>
    </row>
    <row r="28649" spans="1:1">
      <c r="A28649" s="330"/>
    </row>
    <row r="28650" spans="1:1">
      <c r="A28650" s="330"/>
    </row>
    <row r="28651" spans="1:1">
      <c r="A28651" s="330"/>
    </row>
    <row r="28652" spans="1:1">
      <c r="A28652" s="330"/>
    </row>
    <row r="28653" spans="1:1">
      <c r="A28653" s="330"/>
    </row>
    <row r="28654" spans="1:1">
      <c r="A28654" s="330"/>
    </row>
    <row r="28655" spans="1:1">
      <c r="A28655" s="330"/>
    </row>
    <row r="28656" spans="1:1">
      <c r="A28656" s="330"/>
    </row>
    <row r="28657" spans="1:1">
      <c r="A28657" s="330"/>
    </row>
    <row r="28658" spans="1:1">
      <c r="A28658" s="330"/>
    </row>
    <row r="28659" spans="1:1">
      <c r="A28659" s="330"/>
    </row>
    <row r="28660" spans="1:1">
      <c r="A28660" s="330"/>
    </row>
    <row r="28661" spans="1:1">
      <c r="A28661" s="330"/>
    </row>
    <row r="28662" spans="1:1">
      <c r="A28662" s="330"/>
    </row>
    <row r="28663" spans="1:1">
      <c r="A28663" s="330"/>
    </row>
    <row r="28664" spans="1:1">
      <c r="A28664" s="330"/>
    </row>
    <row r="28665" spans="1:1">
      <c r="A28665" s="330"/>
    </row>
    <row r="28666" spans="1:1">
      <c r="A28666" s="330"/>
    </row>
    <row r="28667" spans="1:1">
      <c r="A28667" s="330"/>
    </row>
    <row r="28668" spans="1:1">
      <c r="A28668" s="330"/>
    </row>
    <row r="28669" spans="1:1">
      <c r="A28669" s="330"/>
    </row>
    <row r="28670" spans="1:1">
      <c r="A28670" s="330"/>
    </row>
    <row r="28671" spans="1:1">
      <c r="A28671" s="330"/>
    </row>
    <row r="28672" spans="1:1">
      <c r="A28672" s="330"/>
    </row>
    <row r="28673" spans="1:1">
      <c r="A28673" s="330"/>
    </row>
    <row r="28674" spans="1:1">
      <c r="A28674" s="330"/>
    </row>
    <row r="28675" spans="1:1">
      <c r="A28675" s="330"/>
    </row>
    <row r="28676" spans="1:1">
      <c r="A28676" s="330"/>
    </row>
    <row r="28677" spans="1:1">
      <c r="A28677" s="330"/>
    </row>
    <row r="28678" spans="1:1">
      <c r="A28678" s="330"/>
    </row>
    <row r="28679" spans="1:1">
      <c r="A28679" s="330"/>
    </row>
    <row r="28680" spans="1:1">
      <c r="A28680" s="330"/>
    </row>
    <row r="28681" spans="1:1">
      <c r="A28681" s="330"/>
    </row>
    <row r="28682" spans="1:1">
      <c r="A28682" s="330"/>
    </row>
    <row r="28683" spans="1:1">
      <c r="A28683" s="330"/>
    </row>
    <row r="28684" spans="1:1">
      <c r="A28684" s="330"/>
    </row>
    <row r="28685" spans="1:1">
      <c r="A28685" s="330"/>
    </row>
    <row r="28686" spans="1:1">
      <c r="A28686" s="330"/>
    </row>
    <row r="28687" spans="1:1">
      <c r="A28687" s="330"/>
    </row>
    <row r="28688" spans="1:1">
      <c r="A28688" s="330"/>
    </row>
    <row r="28689" spans="1:1">
      <c r="A28689" s="330"/>
    </row>
    <row r="28690" spans="1:1">
      <c r="A28690" s="330"/>
    </row>
    <row r="28691" spans="1:1">
      <c r="A28691" s="330"/>
    </row>
    <row r="28692" spans="1:1">
      <c r="A28692" s="330"/>
    </row>
    <row r="28693" spans="1:1">
      <c r="A28693" s="330"/>
    </row>
    <row r="28694" spans="1:1">
      <c r="A28694" s="330"/>
    </row>
    <row r="28695" spans="1:1">
      <c r="A28695" s="330"/>
    </row>
    <row r="28696" spans="1:1">
      <c r="A28696" s="330"/>
    </row>
    <row r="28697" spans="1:1">
      <c r="A28697" s="330"/>
    </row>
    <row r="28698" spans="1:1">
      <c r="A28698" s="330"/>
    </row>
    <row r="28699" spans="1:1">
      <c r="A28699" s="330"/>
    </row>
    <row r="28700" spans="1:1">
      <c r="A28700" s="330"/>
    </row>
    <row r="28701" spans="1:1">
      <c r="A28701" s="330"/>
    </row>
    <row r="28702" spans="1:1">
      <c r="A28702" s="330"/>
    </row>
    <row r="28703" spans="1:1">
      <c r="A28703" s="330"/>
    </row>
    <row r="28704" spans="1:1">
      <c r="A28704" s="330"/>
    </row>
    <row r="28705" spans="1:1">
      <c r="A28705" s="330"/>
    </row>
    <row r="28706" spans="1:1">
      <c r="A28706" s="330"/>
    </row>
    <row r="28707" spans="1:1">
      <c r="A28707" s="330"/>
    </row>
    <row r="28708" spans="1:1">
      <c r="A28708" s="330"/>
    </row>
    <row r="28709" spans="1:1">
      <c r="A28709" s="330"/>
    </row>
    <row r="28710" spans="1:1">
      <c r="A28710" s="330"/>
    </row>
    <row r="28711" spans="1:1">
      <c r="A28711" s="330"/>
    </row>
    <row r="28712" spans="1:1">
      <c r="A28712" s="330"/>
    </row>
    <row r="28713" spans="1:1">
      <c r="A28713" s="330"/>
    </row>
    <row r="28714" spans="1:1">
      <c r="A28714" s="330"/>
    </row>
    <row r="28715" spans="1:1">
      <c r="A28715" s="330"/>
    </row>
    <row r="28716" spans="1:1">
      <c r="A28716" s="330"/>
    </row>
    <row r="28717" spans="1:1">
      <c r="A28717" s="330"/>
    </row>
    <row r="28718" spans="1:1">
      <c r="A28718" s="330"/>
    </row>
    <row r="28719" spans="1:1">
      <c r="A28719" s="330"/>
    </row>
    <row r="28720" spans="1:1">
      <c r="A28720" s="330"/>
    </row>
    <row r="28721" spans="1:1">
      <c r="A28721" s="330"/>
    </row>
    <row r="28722" spans="1:1">
      <c r="A28722" s="330"/>
    </row>
    <row r="28723" spans="1:1">
      <c r="A28723" s="330"/>
    </row>
    <row r="28724" spans="1:1">
      <c r="A28724" s="330"/>
    </row>
    <row r="28725" spans="1:1">
      <c r="A28725" s="330"/>
    </row>
    <row r="28726" spans="1:1">
      <c r="A28726" s="330"/>
    </row>
    <row r="28727" spans="1:1">
      <c r="A28727" s="330"/>
    </row>
    <row r="28728" spans="1:1">
      <c r="A28728" s="330"/>
    </row>
    <row r="28729" spans="1:1">
      <c r="A28729" s="330"/>
    </row>
    <row r="28730" spans="1:1">
      <c r="A28730" s="330"/>
    </row>
    <row r="28731" spans="1:1">
      <c r="A28731" s="330"/>
    </row>
    <row r="28732" spans="1:1">
      <c r="A28732" s="330"/>
    </row>
    <row r="28733" spans="1:1">
      <c r="A28733" s="330"/>
    </row>
    <row r="28734" spans="1:1">
      <c r="A28734" s="330"/>
    </row>
    <row r="28735" spans="1:1">
      <c r="A28735" s="330"/>
    </row>
    <row r="28736" spans="1:1">
      <c r="A28736" s="330"/>
    </row>
    <row r="28737" spans="1:1">
      <c r="A28737" s="330"/>
    </row>
    <row r="28738" spans="1:1">
      <c r="A28738" s="330"/>
    </row>
    <row r="28739" spans="1:1">
      <c r="A28739" s="330"/>
    </row>
    <row r="28740" spans="1:1">
      <c r="A28740" s="330"/>
    </row>
    <row r="28741" spans="1:1">
      <c r="A28741" s="330"/>
    </row>
    <row r="28742" spans="1:1">
      <c r="A28742" s="330"/>
    </row>
    <row r="28743" spans="1:1">
      <c r="A28743" s="330"/>
    </row>
    <row r="28744" spans="1:1">
      <c r="A28744" s="330"/>
    </row>
    <row r="28745" spans="1:1">
      <c r="A28745" s="330"/>
    </row>
    <row r="28746" spans="1:1">
      <c r="A28746" s="330"/>
    </row>
    <row r="28747" spans="1:1">
      <c r="A28747" s="330"/>
    </row>
    <row r="28748" spans="1:1">
      <c r="A28748" s="330"/>
    </row>
    <row r="28749" spans="1:1">
      <c r="A28749" s="330"/>
    </row>
    <row r="28750" spans="1:1">
      <c r="A28750" s="330"/>
    </row>
    <row r="28751" spans="1:1">
      <c r="A28751" s="330"/>
    </row>
    <row r="28752" spans="1:1">
      <c r="A28752" s="330"/>
    </row>
    <row r="28753" spans="1:1">
      <c r="A28753" s="330"/>
    </row>
    <row r="28754" spans="1:1">
      <c r="A28754" s="330"/>
    </row>
    <row r="28755" spans="1:1">
      <c r="A28755" s="330"/>
    </row>
    <row r="28756" spans="1:1">
      <c r="A28756" s="330"/>
    </row>
    <row r="28757" spans="1:1">
      <c r="A28757" s="330"/>
    </row>
    <row r="28758" spans="1:1">
      <c r="A28758" s="330"/>
    </row>
    <row r="28759" spans="1:1">
      <c r="A28759" s="330"/>
    </row>
    <row r="28760" spans="1:1">
      <c r="A28760" s="330"/>
    </row>
    <row r="28761" spans="1:1">
      <c r="A28761" s="330"/>
    </row>
    <row r="28762" spans="1:1">
      <c r="A28762" s="330"/>
    </row>
    <row r="28763" spans="1:1">
      <c r="A28763" s="330"/>
    </row>
    <row r="28764" spans="1:1">
      <c r="A28764" s="330"/>
    </row>
    <row r="28765" spans="1:1">
      <c r="A28765" s="330"/>
    </row>
    <row r="28766" spans="1:1">
      <c r="A28766" s="330"/>
    </row>
    <row r="28767" spans="1:1">
      <c r="A28767" s="330"/>
    </row>
    <row r="28768" spans="1:1">
      <c r="A28768" s="330"/>
    </row>
    <row r="28769" spans="1:1">
      <c r="A28769" s="330"/>
    </row>
    <row r="28770" spans="1:1">
      <c r="A28770" s="330"/>
    </row>
    <row r="28771" spans="1:1">
      <c r="A28771" s="330"/>
    </row>
    <row r="28772" spans="1:1">
      <c r="A28772" s="330"/>
    </row>
    <row r="28773" spans="1:1">
      <c r="A28773" s="330"/>
    </row>
    <row r="28774" spans="1:1">
      <c r="A28774" s="330"/>
    </row>
    <row r="28775" spans="1:1">
      <c r="A28775" s="330"/>
    </row>
    <row r="28776" spans="1:1">
      <c r="A28776" s="330"/>
    </row>
    <row r="28777" spans="1:1">
      <c r="A28777" s="330"/>
    </row>
    <row r="28778" spans="1:1">
      <c r="A28778" s="330"/>
    </row>
    <row r="28779" spans="1:1">
      <c r="A28779" s="330"/>
    </row>
    <row r="28780" spans="1:1">
      <c r="A28780" s="330"/>
    </row>
    <row r="28781" spans="1:1">
      <c r="A28781" s="330"/>
    </row>
    <row r="28782" spans="1:1">
      <c r="A28782" s="330"/>
    </row>
    <row r="28783" spans="1:1">
      <c r="A28783" s="330"/>
    </row>
    <row r="28784" spans="1:1">
      <c r="A28784" s="330"/>
    </row>
    <row r="28785" spans="1:1">
      <c r="A28785" s="330"/>
    </row>
    <row r="28786" spans="1:1">
      <c r="A28786" s="330"/>
    </row>
    <row r="28787" spans="1:1">
      <c r="A28787" s="330"/>
    </row>
    <row r="28788" spans="1:1">
      <c r="A28788" s="330"/>
    </row>
    <row r="28789" spans="1:1">
      <c r="A28789" s="330"/>
    </row>
    <row r="28790" spans="1:1">
      <c r="A28790" s="330"/>
    </row>
    <row r="28791" spans="1:1">
      <c r="A28791" s="330"/>
    </row>
    <row r="28792" spans="1:1">
      <c r="A28792" s="330"/>
    </row>
    <row r="28793" spans="1:1">
      <c r="A28793" s="330"/>
    </row>
    <row r="28794" spans="1:1">
      <c r="A28794" s="330"/>
    </row>
    <row r="28795" spans="1:1">
      <c r="A28795" s="330"/>
    </row>
    <row r="28796" spans="1:1">
      <c r="A28796" s="330"/>
    </row>
    <row r="28797" spans="1:1">
      <c r="A28797" s="330"/>
    </row>
    <row r="28798" spans="1:1">
      <c r="A28798" s="330"/>
    </row>
    <row r="28799" spans="1:1">
      <c r="A28799" s="330"/>
    </row>
    <row r="28800" spans="1:1">
      <c r="A28800" s="330"/>
    </row>
    <row r="28801" spans="1:1">
      <c r="A28801" s="330"/>
    </row>
    <row r="28802" spans="1:1">
      <c r="A28802" s="330"/>
    </row>
    <row r="28803" spans="1:1">
      <c r="A28803" s="330"/>
    </row>
    <row r="28804" spans="1:1">
      <c r="A28804" s="330"/>
    </row>
    <row r="28805" spans="1:1">
      <c r="A28805" s="330"/>
    </row>
    <row r="28806" spans="1:1">
      <c r="A28806" s="330"/>
    </row>
    <row r="28807" spans="1:1">
      <c r="A28807" s="330"/>
    </row>
    <row r="28808" spans="1:1">
      <c r="A28808" s="330"/>
    </row>
    <row r="28809" spans="1:1">
      <c r="A28809" s="330"/>
    </row>
    <row r="28810" spans="1:1">
      <c r="A28810" s="330"/>
    </row>
    <row r="28811" spans="1:1">
      <c r="A28811" s="330"/>
    </row>
    <row r="28812" spans="1:1">
      <c r="A28812" s="330"/>
    </row>
    <row r="28813" spans="1:1">
      <c r="A28813" s="330"/>
    </row>
    <row r="28814" spans="1:1">
      <c r="A28814" s="330"/>
    </row>
    <row r="28815" spans="1:1">
      <c r="A28815" s="330"/>
    </row>
    <row r="28816" spans="1:1">
      <c r="A28816" s="330"/>
    </row>
    <row r="28817" spans="1:1">
      <c r="A28817" s="330"/>
    </row>
    <row r="28818" spans="1:1">
      <c r="A28818" s="330"/>
    </row>
    <row r="28819" spans="1:1">
      <c r="A28819" s="330"/>
    </row>
    <row r="28820" spans="1:1">
      <c r="A28820" s="330"/>
    </row>
    <row r="28821" spans="1:1">
      <c r="A28821" s="330"/>
    </row>
    <row r="28822" spans="1:1">
      <c r="A28822" s="330"/>
    </row>
    <row r="28823" spans="1:1">
      <c r="A28823" s="330"/>
    </row>
    <row r="28824" spans="1:1">
      <c r="A28824" s="330"/>
    </row>
    <row r="28825" spans="1:1">
      <c r="A28825" s="330"/>
    </row>
    <row r="28826" spans="1:1">
      <c r="A28826" s="330"/>
    </row>
    <row r="28827" spans="1:1">
      <c r="A28827" s="330"/>
    </row>
    <row r="28828" spans="1:1">
      <c r="A28828" s="330"/>
    </row>
    <row r="28829" spans="1:1">
      <c r="A28829" s="330"/>
    </row>
    <row r="28830" spans="1:1">
      <c r="A28830" s="330"/>
    </row>
    <row r="28831" spans="1:1">
      <c r="A28831" s="330"/>
    </row>
    <row r="28832" spans="1:1">
      <c r="A28832" s="330"/>
    </row>
    <row r="28833" spans="1:1">
      <c r="A28833" s="330"/>
    </row>
    <row r="28834" spans="1:1">
      <c r="A28834" s="330"/>
    </row>
    <row r="28835" spans="1:1">
      <c r="A28835" s="330"/>
    </row>
    <row r="28836" spans="1:1">
      <c r="A28836" s="330"/>
    </row>
    <row r="28837" spans="1:1">
      <c r="A28837" s="330"/>
    </row>
    <row r="28838" spans="1:1">
      <c r="A28838" s="330"/>
    </row>
    <row r="28839" spans="1:1">
      <c r="A28839" s="330"/>
    </row>
    <row r="28840" spans="1:1">
      <c r="A28840" s="330"/>
    </row>
    <row r="28841" spans="1:1">
      <c r="A28841" s="330"/>
    </row>
    <row r="28842" spans="1:1">
      <c r="A28842" s="330"/>
    </row>
    <row r="28843" spans="1:1">
      <c r="A28843" s="330"/>
    </row>
    <row r="28844" spans="1:1">
      <c r="A28844" s="330"/>
    </row>
    <row r="28845" spans="1:1">
      <c r="A28845" s="330"/>
    </row>
    <row r="28846" spans="1:1">
      <c r="A28846" s="330"/>
    </row>
    <row r="28847" spans="1:1">
      <c r="A28847" s="330"/>
    </row>
    <row r="28848" spans="1:1">
      <c r="A28848" s="330"/>
    </row>
    <row r="28849" spans="1:1">
      <c r="A28849" s="330"/>
    </row>
    <row r="28850" spans="1:1">
      <c r="A28850" s="330"/>
    </row>
    <row r="28851" spans="1:1">
      <c r="A28851" s="330"/>
    </row>
    <row r="28852" spans="1:1">
      <c r="A28852" s="330"/>
    </row>
    <row r="28853" spans="1:1">
      <c r="A28853" s="330"/>
    </row>
    <row r="28854" spans="1:1">
      <c r="A28854" s="330"/>
    </row>
    <row r="28855" spans="1:1">
      <c r="A28855" s="330"/>
    </row>
    <row r="28856" spans="1:1">
      <c r="A28856" s="330"/>
    </row>
    <row r="28857" spans="1:1">
      <c r="A28857" s="330"/>
    </row>
    <row r="28858" spans="1:1">
      <c r="A28858" s="330"/>
    </row>
    <row r="28859" spans="1:1">
      <c r="A28859" s="330"/>
    </row>
    <row r="28860" spans="1:1">
      <c r="A28860" s="330"/>
    </row>
    <row r="28861" spans="1:1">
      <c r="A28861" s="330"/>
    </row>
    <row r="28862" spans="1:1">
      <c r="A28862" s="330"/>
    </row>
    <row r="28863" spans="1:1">
      <c r="A28863" s="330"/>
    </row>
    <row r="28864" spans="1:1">
      <c r="A28864" s="330"/>
    </row>
    <row r="28865" spans="1:1">
      <c r="A28865" s="330"/>
    </row>
    <row r="28866" spans="1:1">
      <c r="A28866" s="330"/>
    </row>
    <row r="28867" spans="1:1">
      <c r="A28867" s="330"/>
    </row>
    <row r="28868" spans="1:1">
      <c r="A28868" s="330"/>
    </row>
    <row r="28869" spans="1:1">
      <c r="A28869" s="330"/>
    </row>
    <row r="28870" spans="1:1">
      <c r="A28870" s="330"/>
    </row>
    <row r="28871" spans="1:1">
      <c r="A28871" s="330"/>
    </row>
    <row r="28872" spans="1:1">
      <c r="A28872" s="330"/>
    </row>
    <row r="28873" spans="1:1">
      <c r="A28873" s="330"/>
    </row>
    <row r="28874" spans="1:1">
      <c r="A28874" s="330"/>
    </row>
    <row r="28875" spans="1:1">
      <c r="A28875" s="330"/>
    </row>
    <row r="28876" spans="1:1">
      <c r="A28876" s="330"/>
    </row>
    <row r="28877" spans="1:1">
      <c r="A28877" s="330"/>
    </row>
    <row r="28878" spans="1:1">
      <c r="A28878" s="330"/>
    </row>
    <row r="28879" spans="1:1">
      <c r="A28879" s="330"/>
    </row>
    <row r="28880" spans="1:1">
      <c r="A28880" s="330"/>
    </row>
    <row r="28881" spans="1:1">
      <c r="A28881" s="330"/>
    </row>
    <row r="28882" spans="1:1">
      <c r="A28882" s="330"/>
    </row>
    <row r="28883" spans="1:1">
      <c r="A28883" s="330"/>
    </row>
    <row r="28884" spans="1:1">
      <c r="A28884" s="330"/>
    </row>
    <row r="28885" spans="1:1">
      <c r="A28885" s="330"/>
    </row>
    <row r="28886" spans="1:1">
      <c r="A28886" s="330"/>
    </row>
    <row r="28887" spans="1:1">
      <c r="A28887" s="330"/>
    </row>
    <row r="28888" spans="1:1">
      <c r="A28888" s="330"/>
    </row>
    <row r="28889" spans="1:1">
      <c r="A28889" s="330"/>
    </row>
    <row r="28890" spans="1:1">
      <c r="A28890" s="330"/>
    </row>
    <row r="28891" spans="1:1">
      <c r="A28891" s="330"/>
    </row>
    <row r="28892" spans="1:1">
      <c r="A28892" s="330"/>
    </row>
    <row r="28893" spans="1:1">
      <c r="A28893" s="330"/>
    </row>
    <row r="28894" spans="1:1">
      <c r="A28894" s="330"/>
    </row>
    <row r="28895" spans="1:1">
      <c r="A28895" s="330"/>
    </row>
    <row r="28896" spans="1:1">
      <c r="A28896" s="330"/>
    </row>
    <row r="28897" spans="1:1">
      <c r="A28897" s="330"/>
    </row>
    <row r="28898" spans="1:1">
      <c r="A28898" s="330"/>
    </row>
    <row r="28899" spans="1:1">
      <c r="A28899" s="330"/>
    </row>
    <row r="28900" spans="1:1">
      <c r="A28900" s="330"/>
    </row>
    <row r="28901" spans="1:1">
      <c r="A28901" s="330"/>
    </row>
    <row r="28902" spans="1:1">
      <c r="A28902" s="330"/>
    </row>
    <row r="28903" spans="1:1">
      <c r="A28903" s="330"/>
    </row>
    <row r="28904" spans="1:1">
      <c r="A28904" s="330"/>
    </row>
    <row r="28905" spans="1:1">
      <c r="A28905" s="330"/>
    </row>
    <row r="28906" spans="1:1">
      <c r="A28906" s="330"/>
    </row>
    <row r="28907" spans="1:1">
      <c r="A28907" s="330"/>
    </row>
    <row r="28908" spans="1:1">
      <c r="A28908" s="330"/>
    </row>
    <row r="28909" spans="1:1">
      <c r="A28909" s="330"/>
    </row>
    <row r="28910" spans="1:1">
      <c r="A28910" s="330"/>
    </row>
    <row r="28911" spans="1:1">
      <c r="A28911" s="330"/>
    </row>
    <row r="28912" spans="1:1">
      <c r="A28912" s="330"/>
    </row>
    <row r="28913" spans="1:1">
      <c r="A28913" s="330"/>
    </row>
    <row r="28914" spans="1:1">
      <c r="A28914" s="330"/>
    </row>
    <row r="28915" spans="1:1">
      <c r="A28915" s="330"/>
    </row>
    <row r="28916" spans="1:1">
      <c r="A28916" s="330"/>
    </row>
    <row r="28917" spans="1:1">
      <c r="A28917" s="330"/>
    </row>
    <row r="28918" spans="1:1">
      <c r="A28918" s="330"/>
    </row>
    <row r="28919" spans="1:1">
      <c r="A28919" s="330"/>
    </row>
    <row r="28920" spans="1:1">
      <c r="A28920" s="330"/>
    </row>
    <row r="28921" spans="1:1">
      <c r="A28921" s="330"/>
    </row>
    <row r="28922" spans="1:1">
      <c r="A28922" s="330"/>
    </row>
    <row r="28923" spans="1:1">
      <c r="A28923" s="330"/>
    </row>
    <row r="28924" spans="1:1">
      <c r="A28924" s="330"/>
    </row>
    <row r="28925" spans="1:1">
      <c r="A28925" s="330"/>
    </row>
    <row r="28926" spans="1:1">
      <c r="A28926" s="330"/>
    </row>
    <row r="28927" spans="1:1">
      <c r="A28927" s="330"/>
    </row>
    <row r="28928" spans="1:1">
      <c r="A28928" s="330"/>
    </row>
    <row r="28929" spans="1:1">
      <c r="A28929" s="330"/>
    </row>
    <row r="28930" spans="1:1">
      <c r="A28930" s="330"/>
    </row>
    <row r="28931" spans="1:1">
      <c r="A28931" s="330"/>
    </row>
    <row r="28932" spans="1:1">
      <c r="A28932" s="330"/>
    </row>
    <row r="28933" spans="1:1">
      <c r="A28933" s="330"/>
    </row>
    <row r="28934" spans="1:1">
      <c r="A28934" s="330"/>
    </row>
    <row r="28935" spans="1:1">
      <c r="A28935" s="330"/>
    </row>
    <row r="28936" spans="1:1">
      <c r="A28936" s="330"/>
    </row>
    <row r="28937" spans="1:1">
      <c r="A28937" s="330"/>
    </row>
    <row r="28938" spans="1:1">
      <c r="A28938" s="330"/>
    </row>
    <row r="28939" spans="1:1">
      <c r="A28939" s="330"/>
    </row>
    <row r="28940" spans="1:1">
      <c r="A28940" s="330"/>
    </row>
    <row r="28941" spans="1:1">
      <c r="A28941" s="330"/>
    </row>
    <row r="28942" spans="1:1">
      <c r="A28942" s="330"/>
    </row>
    <row r="28943" spans="1:1">
      <c r="A28943" s="330"/>
    </row>
    <row r="28944" spans="1:1">
      <c r="A28944" s="330"/>
    </row>
    <row r="28945" spans="1:1">
      <c r="A28945" s="330"/>
    </row>
    <row r="28946" spans="1:1">
      <c r="A28946" s="330"/>
    </row>
    <row r="28947" spans="1:1">
      <c r="A28947" s="330"/>
    </row>
    <row r="28948" spans="1:1">
      <c r="A28948" s="330"/>
    </row>
    <row r="28949" spans="1:1">
      <c r="A28949" s="330"/>
    </row>
    <row r="28950" spans="1:1">
      <c r="A28950" s="330"/>
    </row>
    <row r="28951" spans="1:1">
      <c r="A28951" s="330"/>
    </row>
    <row r="28952" spans="1:1">
      <c r="A28952" s="330"/>
    </row>
    <row r="28953" spans="1:1">
      <c r="A28953" s="330"/>
    </row>
    <row r="28954" spans="1:1">
      <c r="A28954" s="330"/>
    </row>
    <row r="28955" spans="1:1">
      <c r="A28955" s="330"/>
    </row>
    <row r="28956" spans="1:1">
      <c r="A28956" s="330"/>
    </row>
    <row r="28957" spans="1:1">
      <c r="A28957" s="330"/>
    </row>
    <row r="28958" spans="1:1">
      <c r="A28958" s="330"/>
    </row>
    <row r="28959" spans="1:1">
      <c r="A28959" s="330"/>
    </row>
    <row r="28960" spans="1:1">
      <c r="A28960" s="330"/>
    </row>
    <row r="28961" spans="1:1">
      <c r="A28961" s="330"/>
    </row>
    <row r="28962" spans="1:1">
      <c r="A28962" s="330"/>
    </row>
    <row r="28963" spans="1:1">
      <c r="A28963" s="330"/>
    </row>
    <row r="28964" spans="1:1">
      <c r="A28964" s="330"/>
    </row>
    <row r="28965" spans="1:1">
      <c r="A28965" s="330"/>
    </row>
    <row r="28966" spans="1:1">
      <c r="A28966" s="330"/>
    </row>
    <row r="28967" spans="1:1">
      <c r="A28967" s="330"/>
    </row>
    <row r="28968" spans="1:1">
      <c r="A28968" s="330"/>
    </row>
    <row r="28969" spans="1:1">
      <c r="A28969" s="330"/>
    </row>
    <row r="28970" spans="1:1">
      <c r="A28970" s="330"/>
    </row>
    <row r="28971" spans="1:1">
      <c r="A28971" s="330"/>
    </row>
    <row r="28972" spans="1:1">
      <c r="A28972" s="330"/>
    </row>
    <row r="28973" spans="1:1">
      <c r="A28973" s="330"/>
    </row>
    <row r="28974" spans="1:1">
      <c r="A28974" s="330"/>
    </row>
    <row r="28975" spans="1:1">
      <c r="A28975" s="330"/>
    </row>
    <row r="28976" spans="1:1">
      <c r="A28976" s="330"/>
    </row>
    <row r="28977" spans="1:1">
      <c r="A28977" s="330"/>
    </row>
    <row r="28978" spans="1:1">
      <c r="A28978" s="330"/>
    </row>
    <row r="28979" spans="1:1">
      <c r="A28979" s="330"/>
    </row>
    <row r="28980" spans="1:1">
      <c r="A28980" s="330"/>
    </row>
    <row r="28981" spans="1:1">
      <c r="A28981" s="330"/>
    </row>
    <row r="28982" spans="1:1">
      <c r="A28982" s="330"/>
    </row>
    <row r="28983" spans="1:1">
      <c r="A28983" s="330"/>
    </row>
    <row r="28984" spans="1:1">
      <c r="A28984" s="330"/>
    </row>
    <row r="28985" spans="1:1">
      <c r="A28985" s="330"/>
    </row>
    <row r="28986" spans="1:1">
      <c r="A28986" s="330"/>
    </row>
    <row r="28987" spans="1:1">
      <c r="A28987" s="330"/>
    </row>
    <row r="28988" spans="1:1">
      <c r="A28988" s="330"/>
    </row>
    <row r="28989" spans="1:1">
      <c r="A28989" s="330"/>
    </row>
    <row r="28990" spans="1:1">
      <c r="A28990" s="330"/>
    </row>
    <row r="28991" spans="1:1">
      <c r="A28991" s="330"/>
    </row>
    <row r="28992" spans="1:1">
      <c r="A28992" s="330"/>
    </row>
    <row r="28993" spans="1:1">
      <c r="A28993" s="330"/>
    </row>
    <row r="28994" spans="1:1">
      <c r="A28994" s="330"/>
    </row>
    <row r="28995" spans="1:1">
      <c r="A28995" s="330"/>
    </row>
    <row r="28996" spans="1:1">
      <c r="A28996" s="330"/>
    </row>
    <row r="28997" spans="1:1">
      <c r="A28997" s="330"/>
    </row>
    <row r="28998" spans="1:1">
      <c r="A28998" s="330"/>
    </row>
    <row r="28999" spans="1:1">
      <c r="A28999" s="330"/>
    </row>
    <row r="29000" spans="1:1">
      <c r="A29000" s="330"/>
    </row>
    <row r="29001" spans="1:1">
      <c r="A29001" s="330"/>
    </row>
    <row r="29002" spans="1:1">
      <c r="A29002" s="330"/>
    </row>
    <row r="29003" spans="1:1">
      <c r="A29003" s="330"/>
    </row>
    <row r="29004" spans="1:1">
      <c r="A29004" s="330"/>
    </row>
    <row r="29005" spans="1:1">
      <c r="A29005" s="330"/>
    </row>
    <row r="29006" spans="1:1">
      <c r="A29006" s="330"/>
    </row>
    <row r="29007" spans="1:1">
      <c r="A29007" s="330"/>
    </row>
    <row r="29008" spans="1:1">
      <c r="A29008" s="330"/>
    </row>
    <row r="29009" spans="1:1">
      <c r="A29009" s="330"/>
    </row>
    <row r="29010" spans="1:1">
      <c r="A29010" s="330"/>
    </row>
    <row r="29011" spans="1:1">
      <c r="A29011" s="330"/>
    </row>
    <row r="29012" spans="1:1">
      <c r="A29012" s="330"/>
    </row>
    <row r="29013" spans="1:1">
      <c r="A29013" s="330"/>
    </row>
    <row r="29014" spans="1:1">
      <c r="A29014" s="330"/>
    </row>
    <row r="29015" spans="1:1">
      <c r="A29015" s="330"/>
    </row>
    <row r="29016" spans="1:1">
      <c r="A29016" s="330"/>
    </row>
    <row r="29017" spans="1:1">
      <c r="A29017" s="330"/>
    </row>
    <row r="29018" spans="1:1">
      <c r="A29018" s="330"/>
    </row>
    <row r="29019" spans="1:1">
      <c r="A29019" s="330"/>
    </row>
    <row r="29020" spans="1:1">
      <c r="A29020" s="330"/>
    </row>
    <row r="29021" spans="1:1">
      <c r="A29021" s="330"/>
    </row>
    <row r="29022" spans="1:1">
      <c r="A29022" s="330"/>
    </row>
    <row r="29023" spans="1:1">
      <c r="A29023" s="330"/>
    </row>
    <row r="29024" spans="1:1">
      <c r="A29024" s="330"/>
    </row>
    <row r="29025" spans="1:1">
      <c r="A29025" s="330"/>
    </row>
    <row r="29026" spans="1:1">
      <c r="A29026" s="330"/>
    </row>
    <row r="29027" spans="1:1">
      <c r="A29027" s="330"/>
    </row>
    <row r="29028" spans="1:1">
      <c r="A29028" s="330"/>
    </row>
    <row r="29029" spans="1:1">
      <c r="A29029" s="330"/>
    </row>
    <row r="29030" spans="1:1">
      <c r="A29030" s="330"/>
    </row>
    <row r="29031" spans="1:1">
      <c r="A29031" s="330"/>
    </row>
    <row r="29032" spans="1:1">
      <c r="A29032" s="330"/>
    </row>
    <row r="29033" spans="1:1">
      <c r="A29033" s="330"/>
    </row>
    <row r="29034" spans="1:1">
      <c r="A29034" s="330"/>
    </row>
    <row r="29035" spans="1:1">
      <c r="A29035" s="330"/>
    </row>
    <row r="29036" spans="1:1">
      <c r="A29036" s="330"/>
    </row>
    <row r="29037" spans="1:1">
      <c r="A29037" s="330"/>
    </row>
    <row r="29038" spans="1:1">
      <c r="A29038" s="330"/>
    </row>
    <row r="29039" spans="1:1">
      <c r="A29039" s="330"/>
    </row>
    <row r="29040" spans="1:1">
      <c r="A29040" s="330"/>
    </row>
    <row r="29041" spans="1:1">
      <c r="A29041" s="330"/>
    </row>
    <row r="29042" spans="1:1">
      <c r="A29042" s="330"/>
    </row>
    <row r="29043" spans="1:1">
      <c r="A29043" s="330"/>
    </row>
    <row r="29044" spans="1:1">
      <c r="A29044" s="330"/>
    </row>
    <row r="29045" spans="1:1">
      <c r="A29045" s="330"/>
    </row>
    <row r="29046" spans="1:1">
      <c r="A29046" s="330"/>
    </row>
    <row r="29047" spans="1:1">
      <c r="A29047" s="330"/>
    </row>
    <row r="29048" spans="1:1">
      <c r="A29048" s="330"/>
    </row>
    <row r="29049" spans="1:1">
      <c r="A29049" s="330"/>
    </row>
    <row r="29050" spans="1:1">
      <c r="A29050" s="330"/>
    </row>
    <row r="29051" spans="1:1">
      <c r="A29051" s="330"/>
    </row>
    <row r="29052" spans="1:1">
      <c r="A29052" s="330"/>
    </row>
    <row r="29053" spans="1:1">
      <c r="A29053" s="330"/>
    </row>
    <row r="29054" spans="1:1">
      <c r="A29054" s="330"/>
    </row>
    <row r="29055" spans="1:1">
      <c r="A29055" s="330"/>
    </row>
    <row r="29056" spans="1:1">
      <c r="A29056" s="330"/>
    </row>
    <row r="29057" spans="1:1">
      <c r="A29057" s="330"/>
    </row>
    <row r="29058" spans="1:1">
      <c r="A29058" s="330"/>
    </row>
    <row r="29059" spans="1:1">
      <c r="A29059" s="330"/>
    </row>
    <row r="29060" spans="1:1">
      <c r="A29060" s="330"/>
    </row>
    <row r="29061" spans="1:1">
      <c r="A29061" s="330"/>
    </row>
    <row r="29062" spans="1:1">
      <c r="A29062" s="330"/>
    </row>
    <row r="29063" spans="1:1">
      <c r="A29063" s="330"/>
    </row>
    <row r="29064" spans="1:1">
      <c r="A29064" s="330"/>
    </row>
    <row r="29065" spans="1:1">
      <c r="A29065" s="330"/>
    </row>
    <row r="29066" spans="1:1">
      <c r="A29066" s="330"/>
    </row>
    <row r="29067" spans="1:1">
      <c r="A29067" s="330"/>
    </row>
    <row r="29068" spans="1:1">
      <c r="A29068" s="330"/>
    </row>
    <row r="29069" spans="1:1">
      <c r="A29069" s="330"/>
    </row>
    <row r="29070" spans="1:1">
      <c r="A29070" s="330"/>
    </row>
    <row r="29071" spans="1:1">
      <c r="A29071" s="330"/>
    </row>
    <row r="29072" spans="1:1">
      <c r="A29072" s="330"/>
    </row>
    <row r="29073" spans="1:1">
      <c r="A29073" s="330"/>
    </row>
    <row r="29074" spans="1:1">
      <c r="A29074" s="330"/>
    </row>
    <row r="29075" spans="1:1">
      <c r="A29075" s="330"/>
    </row>
    <row r="29076" spans="1:1">
      <c r="A29076" s="330"/>
    </row>
    <row r="29077" spans="1:1">
      <c r="A29077" s="330"/>
    </row>
    <row r="29078" spans="1:1">
      <c r="A29078" s="330"/>
    </row>
    <row r="29079" spans="1:1">
      <c r="A29079" s="330"/>
    </row>
    <row r="29080" spans="1:1">
      <c r="A29080" s="330"/>
    </row>
    <row r="29081" spans="1:1">
      <c r="A29081" s="330"/>
    </row>
    <row r="29082" spans="1:1">
      <c r="A29082" s="330"/>
    </row>
    <row r="29083" spans="1:1">
      <c r="A29083" s="330"/>
    </row>
    <row r="29084" spans="1:1">
      <c r="A29084" s="330"/>
    </row>
    <row r="29085" spans="1:1">
      <c r="A29085" s="330"/>
    </row>
    <row r="29086" spans="1:1">
      <c r="A29086" s="330"/>
    </row>
    <row r="29087" spans="1:1">
      <c r="A29087" s="330"/>
    </row>
    <row r="29088" spans="1:1">
      <c r="A29088" s="330"/>
    </row>
    <row r="29089" spans="1:1">
      <c r="A29089" s="330"/>
    </row>
    <row r="29090" spans="1:1">
      <c r="A29090" s="330"/>
    </row>
    <row r="29091" spans="1:1">
      <c r="A29091" s="330"/>
    </row>
    <row r="29092" spans="1:1">
      <c r="A29092" s="330"/>
    </row>
    <row r="29093" spans="1:1">
      <c r="A29093" s="330"/>
    </row>
    <row r="29094" spans="1:1">
      <c r="A29094" s="330"/>
    </row>
    <row r="29095" spans="1:1">
      <c r="A29095" s="330"/>
    </row>
    <row r="29096" spans="1:1">
      <c r="A29096" s="330"/>
    </row>
    <row r="29097" spans="1:1">
      <c r="A29097" s="330"/>
    </row>
    <row r="29098" spans="1:1">
      <c r="A29098" s="330"/>
    </row>
    <row r="29099" spans="1:1">
      <c r="A29099" s="330"/>
    </row>
    <row r="29100" spans="1:1">
      <c r="A29100" s="330"/>
    </row>
    <row r="29101" spans="1:1">
      <c r="A29101" s="330"/>
    </row>
    <row r="29102" spans="1:1">
      <c r="A29102" s="330"/>
    </row>
    <row r="29103" spans="1:1">
      <c r="A29103" s="330"/>
    </row>
    <row r="29104" spans="1:1">
      <c r="A29104" s="330"/>
    </row>
    <row r="29105" spans="1:1">
      <c r="A29105" s="330"/>
    </row>
    <row r="29106" spans="1:1">
      <c r="A29106" s="330"/>
    </row>
    <row r="29107" spans="1:1">
      <c r="A29107" s="330"/>
    </row>
    <row r="29108" spans="1:1">
      <c r="A29108" s="330"/>
    </row>
    <row r="29109" spans="1:1">
      <c r="A29109" s="330"/>
    </row>
    <row r="29110" spans="1:1">
      <c r="A29110" s="330"/>
    </row>
    <row r="29111" spans="1:1">
      <c r="A29111" s="330"/>
    </row>
    <row r="29112" spans="1:1">
      <c r="A29112" s="330"/>
    </row>
    <row r="29113" spans="1:1">
      <c r="A29113" s="330"/>
    </row>
    <row r="29114" spans="1:1">
      <c r="A29114" s="330"/>
    </row>
    <row r="29115" spans="1:1">
      <c r="A29115" s="330"/>
    </row>
    <row r="29116" spans="1:1">
      <c r="A29116" s="330"/>
    </row>
    <row r="29117" spans="1:1">
      <c r="A29117" s="330"/>
    </row>
    <row r="29118" spans="1:1">
      <c r="A29118" s="330"/>
    </row>
    <row r="29119" spans="1:1">
      <c r="A29119" s="330"/>
    </row>
    <row r="29120" spans="1:1">
      <c r="A29120" s="330"/>
    </row>
    <row r="29121" spans="1:1">
      <c r="A29121" s="330"/>
    </row>
    <row r="29122" spans="1:1">
      <c r="A29122" s="330"/>
    </row>
    <row r="29123" spans="1:1">
      <c r="A29123" s="330"/>
    </row>
    <row r="29124" spans="1:1">
      <c r="A29124" s="330"/>
    </row>
    <row r="29125" spans="1:1">
      <c r="A29125" s="330"/>
    </row>
    <row r="29126" spans="1:1">
      <c r="A29126" s="330"/>
    </row>
    <row r="29127" spans="1:1">
      <c r="A29127" s="330"/>
    </row>
    <row r="29128" spans="1:1">
      <c r="A29128" s="330"/>
    </row>
    <row r="29129" spans="1:1">
      <c r="A29129" s="330"/>
    </row>
    <row r="29130" spans="1:1">
      <c r="A29130" s="330"/>
    </row>
    <row r="29131" spans="1:1">
      <c r="A29131" s="330"/>
    </row>
    <row r="29132" spans="1:1">
      <c r="A29132" s="330"/>
    </row>
    <row r="29133" spans="1:1">
      <c r="A29133" s="330"/>
    </row>
    <row r="29134" spans="1:1">
      <c r="A29134" s="330"/>
    </row>
    <row r="29135" spans="1:1">
      <c r="A29135" s="330"/>
    </row>
    <row r="29136" spans="1:1">
      <c r="A29136" s="330"/>
    </row>
    <row r="29137" spans="1:1">
      <c r="A29137" s="330"/>
    </row>
    <row r="29138" spans="1:1">
      <c r="A29138" s="330"/>
    </row>
    <row r="29139" spans="1:1">
      <c r="A29139" s="330"/>
    </row>
    <row r="29140" spans="1:1">
      <c r="A29140" s="330"/>
    </row>
    <row r="29141" spans="1:1">
      <c r="A29141" s="330"/>
    </row>
    <row r="29142" spans="1:1">
      <c r="A29142" s="330"/>
    </row>
    <row r="29143" spans="1:1">
      <c r="A29143" s="330"/>
    </row>
    <row r="29144" spans="1:1">
      <c r="A29144" s="330"/>
    </row>
    <row r="29145" spans="1:1">
      <c r="A29145" s="330"/>
    </row>
    <row r="29146" spans="1:1">
      <c r="A29146" s="330"/>
    </row>
    <row r="29147" spans="1:1">
      <c r="A29147" s="330"/>
    </row>
    <row r="29148" spans="1:1">
      <c r="A29148" s="330"/>
    </row>
    <row r="29149" spans="1:1">
      <c r="A29149" s="330"/>
    </row>
    <row r="29150" spans="1:1">
      <c r="A29150" s="330"/>
    </row>
    <row r="29151" spans="1:1">
      <c r="A29151" s="330"/>
    </row>
    <row r="29152" spans="1:1">
      <c r="A29152" s="330"/>
    </row>
    <row r="29153" spans="1:1">
      <c r="A29153" s="330"/>
    </row>
    <row r="29154" spans="1:1">
      <c r="A29154" s="330"/>
    </row>
    <row r="29155" spans="1:1">
      <c r="A29155" s="330"/>
    </row>
    <row r="29156" spans="1:1">
      <c r="A29156" s="330"/>
    </row>
    <row r="29157" spans="1:1">
      <c r="A29157" s="330"/>
    </row>
    <row r="29158" spans="1:1">
      <c r="A29158" s="330"/>
    </row>
    <row r="29159" spans="1:1">
      <c r="A29159" s="330"/>
    </row>
    <row r="29160" spans="1:1">
      <c r="A29160" s="330"/>
    </row>
    <row r="29161" spans="1:1">
      <c r="A29161" s="330"/>
    </row>
    <row r="29162" spans="1:1">
      <c r="A29162" s="330"/>
    </row>
    <row r="29163" spans="1:1">
      <c r="A29163" s="330"/>
    </row>
    <row r="29164" spans="1:1">
      <c r="A29164" s="330"/>
    </row>
    <row r="29165" spans="1:1">
      <c r="A29165" s="330"/>
    </row>
    <row r="29166" spans="1:1">
      <c r="A29166" s="330"/>
    </row>
    <row r="29167" spans="1:1">
      <c r="A29167" s="330"/>
    </row>
    <row r="29168" spans="1:1">
      <c r="A29168" s="330"/>
    </row>
    <row r="29169" spans="1:1">
      <c r="A29169" s="330"/>
    </row>
    <row r="29170" spans="1:1">
      <c r="A29170" s="330"/>
    </row>
    <row r="29171" spans="1:1">
      <c r="A29171" s="330"/>
    </row>
    <row r="29172" spans="1:1">
      <c r="A29172" s="330"/>
    </row>
    <row r="29173" spans="1:1">
      <c r="A29173" s="330"/>
    </row>
    <row r="29174" spans="1:1">
      <c r="A29174" s="330"/>
    </row>
    <row r="29175" spans="1:1">
      <c r="A29175" s="330"/>
    </row>
    <row r="29176" spans="1:1">
      <c r="A29176" s="330"/>
    </row>
    <row r="29177" spans="1:1">
      <c r="A29177" s="330"/>
    </row>
    <row r="29178" spans="1:1">
      <c r="A29178" s="330"/>
    </row>
    <row r="29179" spans="1:1">
      <c r="A29179" s="330"/>
    </row>
    <row r="29180" spans="1:1">
      <c r="A29180" s="330"/>
    </row>
    <row r="29181" spans="1:1">
      <c r="A29181" s="330"/>
    </row>
    <row r="29182" spans="1:1">
      <c r="A29182" s="330"/>
    </row>
    <row r="29183" spans="1:1">
      <c r="A29183" s="330"/>
    </row>
    <row r="29184" spans="1:1">
      <c r="A29184" s="330"/>
    </row>
    <row r="29185" spans="1:1">
      <c r="A29185" s="330"/>
    </row>
    <row r="29186" spans="1:1">
      <c r="A29186" s="330"/>
    </row>
    <row r="29187" spans="1:1">
      <c r="A29187" s="330"/>
    </row>
    <row r="29188" spans="1:1">
      <c r="A29188" s="330"/>
    </row>
    <row r="29189" spans="1:1">
      <c r="A29189" s="330"/>
    </row>
    <row r="29190" spans="1:1">
      <c r="A29190" s="330"/>
    </row>
    <row r="29191" spans="1:1">
      <c r="A29191" s="330"/>
    </row>
    <row r="29192" spans="1:1">
      <c r="A29192" s="330"/>
    </row>
    <row r="29193" spans="1:1">
      <c r="A29193" s="330"/>
    </row>
    <row r="29194" spans="1:1">
      <c r="A29194" s="330"/>
    </row>
    <row r="29195" spans="1:1">
      <c r="A29195" s="330"/>
    </row>
    <row r="29196" spans="1:1">
      <c r="A29196" s="330"/>
    </row>
    <row r="29197" spans="1:1">
      <c r="A29197" s="330"/>
    </row>
    <row r="29198" spans="1:1">
      <c r="A29198" s="330"/>
    </row>
    <row r="29199" spans="1:1">
      <c r="A29199" s="330"/>
    </row>
    <row r="29200" spans="1:1">
      <c r="A29200" s="330"/>
    </row>
    <row r="29201" spans="1:1">
      <c r="A29201" s="330"/>
    </row>
    <row r="29202" spans="1:1">
      <c r="A29202" s="330"/>
    </row>
    <row r="29203" spans="1:1">
      <c r="A29203" s="330"/>
    </row>
    <row r="29204" spans="1:1">
      <c r="A29204" s="330"/>
    </row>
    <row r="29205" spans="1:1">
      <c r="A29205" s="330"/>
    </row>
    <row r="29206" spans="1:1">
      <c r="A29206" s="330"/>
    </row>
    <row r="29207" spans="1:1">
      <c r="A29207" s="330"/>
    </row>
    <row r="29208" spans="1:1">
      <c r="A29208" s="330"/>
    </row>
    <row r="29209" spans="1:1">
      <c r="A29209" s="330"/>
    </row>
    <row r="29210" spans="1:1">
      <c r="A29210" s="330"/>
    </row>
    <row r="29211" spans="1:1">
      <c r="A29211" s="330"/>
    </row>
    <row r="29212" spans="1:1">
      <c r="A29212" s="330"/>
    </row>
    <row r="29213" spans="1:1">
      <c r="A29213" s="330"/>
    </row>
    <row r="29214" spans="1:1">
      <c r="A29214" s="330"/>
    </row>
    <row r="29215" spans="1:1">
      <c r="A29215" s="330"/>
    </row>
    <row r="29216" spans="1:1">
      <c r="A29216" s="330"/>
    </row>
    <row r="29217" spans="1:1">
      <c r="A29217" s="330"/>
    </row>
    <row r="29218" spans="1:1">
      <c r="A29218" s="330"/>
    </row>
    <row r="29219" spans="1:1">
      <c r="A29219" s="330"/>
    </row>
    <row r="29220" spans="1:1">
      <c r="A29220" s="330"/>
    </row>
    <row r="29221" spans="1:1">
      <c r="A29221" s="330"/>
    </row>
    <row r="29222" spans="1:1">
      <c r="A29222" s="330"/>
    </row>
    <row r="29223" spans="1:1">
      <c r="A29223" s="330"/>
    </row>
    <row r="29224" spans="1:1">
      <c r="A29224" s="330"/>
    </row>
    <row r="29225" spans="1:1">
      <c r="A29225" s="330"/>
    </row>
    <row r="29226" spans="1:1">
      <c r="A29226" s="330"/>
    </row>
    <row r="29227" spans="1:1">
      <c r="A29227" s="330"/>
    </row>
    <row r="29228" spans="1:1">
      <c r="A29228" s="330"/>
    </row>
    <row r="29229" spans="1:1">
      <c r="A29229" s="330"/>
    </row>
    <row r="29230" spans="1:1">
      <c r="A29230" s="330"/>
    </row>
    <row r="29231" spans="1:1">
      <c r="A29231" s="330"/>
    </row>
    <row r="29232" spans="1:1">
      <c r="A29232" s="330"/>
    </row>
    <row r="29233" spans="1:1">
      <c r="A29233" s="330"/>
    </row>
    <row r="29234" spans="1:1">
      <c r="A29234" s="330"/>
    </row>
    <row r="29235" spans="1:1">
      <c r="A29235" s="330"/>
    </row>
    <row r="29236" spans="1:1">
      <c r="A29236" s="330"/>
    </row>
    <row r="29237" spans="1:1">
      <c r="A29237" s="330"/>
    </row>
    <row r="29238" spans="1:1">
      <c r="A29238" s="330"/>
    </row>
    <row r="29239" spans="1:1">
      <c r="A29239" s="330"/>
    </row>
    <row r="29240" spans="1:1">
      <c r="A29240" s="330"/>
    </row>
    <row r="29241" spans="1:1">
      <c r="A29241" s="330"/>
    </row>
    <row r="29242" spans="1:1">
      <c r="A29242" s="330"/>
    </row>
    <row r="29243" spans="1:1">
      <c r="A29243" s="330"/>
    </row>
    <row r="29244" spans="1:1">
      <c r="A29244" s="330"/>
    </row>
    <row r="29245" spans="1:1">
      <c r="A29245" s="330"/>
    </row>
    <row r="29246" spans="1:1">
      <c r="A29246" s="330"/>
    </row>
    <row r="29247" spans="1:1">
      <c r="A29247" s="330"/>
    </row>
    <row r="29248" spans="1:1">
      <c r="A29248" s="330"/>
    </row>
    <row r="29249" spans="1:1">
      <c r="A29249" s="330"/>
    </row>
    <row r="29250" spans="1:1">
      <c r="A29250" s="330"/>
    </row>
    <row r="29251" spans="1:1">
      <c r="A29251" s="330"/>
    </row>
    <row r="29252" spans="1:1">
      <c r="A29252" s="330"/>
    </row>
    <row r="29253" spans="1:1">
      <c r="A29253" s="330"/>
    </row>
    <row r="29254" spans="1:1">
      <c r="A29254" s="330"/>
    </row>
    <row r="29255" spans="1:1">
      <c r="A29255" s="330"/>
    </row>
    <row r="29256" spans="1:1">
      <c r="A29256" s="330"/>
    </row>
    <row r="29257" spans="1:1">
      <c r="A29257" s="330"/>
    </row>
    <row r="29258" spans="1:1">
      <c r="A29258" s="330"/>
    </row>
    <row r="29259" spans="1:1">
      <c r="A29259" s="330"/>
    </row>
    <row r="29260" spans="1:1">
      <c r="A29260" s="330"/>
    </row>
    <row r="29261" spans="1:1">
      <c r="A29261" s="330"/>
    </row>
    <row r="29262" spans="1:1">
      <c r="A29262" s="330"/>
    </row>
    <row r="29263" spans="1:1">
      <c r="A29263" s="330"/>
    </row>
    <row r="29264" spans="1:1">
      <c r="A29264" s="330"/>
    </row>
    <row r="29265" spans="1:1">
      <c r="A29265" s="330"/>
    </row>
    <row r="29266" spans="1:1">
      <c r="A29266" s="330"/>
    </row>
    <row r="29267" spans="1:1">
      <c r="A29267" s="330"/>
    </row>
    <row r="29268" spans="1:1">
      <c r="A29268" s="330"/>
    </row>
    <row r="29269" spans="1:1">
      <c r="A29269" s="330"/>
    </row>
    <row r="29270" spans="1:1">
      <c r="A29270" s="330"/>
    </row>
    <row r="29271" spans="1:1">
      <c r="A29271" s="330"/>
    </row>
    <row r="29272" spans="1:1">
      <c r="A29272" s="330"/>
    </row>
    <row r="29273" spans="1:1">
      <c r="A29273" s="330"/>
    </row>
    <row r="29274" spans="1:1">
      <c r="A29274" s="330"/>
    </row>
    <row r="29275" spans="1:1">
      <c r="A29275" s="330"/>
    </row>
    <row r="29276" spans="1:1">
      <c r="A29276" s="330"/>
    </row>
    <row r="29277" spans="1:1">
      <c r="A29277" s="330"/>
    </row>
    <row r="29278" spans="1:1">
      <c r="A29278" s="330"/>
    </row>
    <row r="29279" spans="1:1">
      <c r="A29279" s="330"/>
    </row>
    <row r="29280" spans="1:1">
      <c r="A29280" s="330"/>
    </row>
    <row r="29281" spans="1:1">
      <c r="A29281" s="330"/>
    </row>
    <row r="29282" spans="1:1">
      <c r="A29282" s="330"/>
    </row>
    <row r="29283" spans="1:1">
      <c r="A29283" s="330"/>
    </row>
    <row r="29284" spans="1:1">
      <c r="A29284" s="330"/>
    </row>
    <row r="29285" spans="1:1">
      <c r="A29285" s="330"/>
    </row>
    <row r="29286" spans="1:1">
      <c r="A29286" s="330"/>
    </row>
    <row r="29287" spans="1:1">
      <c r="A29287" s="330"/>
    </row>
    <row r="29288" spans="1:1">
      <c r="A29288" s="330"/>
    </row>
    <row r="29289" spans="1:1">
      <c r="A29289" s="330"/>
    </row>
    <row r="29290" spans="1:1">
      <c r="A29290" s="330"/>
    </row>
    <row r="29291" spans="1:1">
      <c r="A29291" s="330"/>
    </row>
    <row r="29292" spans="1:1">
      <c r="A29292" s="330"/>
    </row>
    <row r="29293" spans="1:1">
      <c r="A29293" s="330"/>
    </row>
    <row r="29294" spans="1:1">
      <c r="A29294" s="330"/>
    </row>
    <row r="29295" spans="1:1">
      <c r="A29295" s="330"/>
    </row>
    <row r="29296" spans="1:1">
      <c r="A29296" s="330"/>
    </row>
    <row r="29297" spans="1:1">
      <c r="A29297" s="330"/>
    </row>
    <row r="29298" spans="1:1">
      <c r="A29298" s="330"/>
    </row>
    <row r="29299" spans="1:1">
      <c r="A29299" s="330"/>
    </row>
    <row r="29300" spans="1:1">
      <c r="A29300" s="330"/>
    </row>
    <row r="29301" spans="1:1">
      <c r="A29301" s="330"/>
    </row>
    <row r="29302" spans="1:1">
      <c r="A29302" s="330"/>
    </row>
    <row r="29303" spans="1:1">
      <c r="A29303" s="330"/>
    </row>
    <row r="29304" spans="1:1">
      <c r="A29304" s="330"/>
    </row>
    <row r="29305" spans="1:1">
      <c r="A29305" s="330"/>
    </row>
    <row r="29306" spans="1:1">
      <c r="A29306" s="330"/>
    </row>
    <row r="29307" spans="1:1">
      <c r="A29307" s="330"/>
    </row>
    <row r="29308" spans="1:1">
      <c r="A29308" s="330"/>
    </row>
    <row r="29309" spans="1:1">
      <c r="A29309" s="330"/>
    </row>
    <row r="29310" spans="1:1">
      <c r="A29310" s="330"/>
    </row>
    <row r="29311" spans="1:1">
      <c r="A29311" s="330"/>
    </row>
    <row r="29312" spans="1:1">
      <c r="A29312" s="330"/>
    </row>
    <row r="29313" spans="1:1">
      <c r="A29313" s="330"/>
    </row>
    <row r="29314" spans="1:1">
      <c r="A29314" s="330"/>
    </row>
    <row r="29315" spans="1:1">
      <c r="A29315" s="330"/>
    </row>
    <row r="29316" spans="1:1">
      <c r="A29316" s="330"/>
    </row>
    <row r="29317" spans="1:1">
      <c r="A29317" s="330"/>
    </row>
    <row r="29318" spans="1:1">
      <c r="A29318" s="330"/>
    </row>
    <row r="29319" spans="1:1">
      <c r="A29319" s="330"/>
    </row>
    <row r="29320" spans="1:1">
      <c r="A29320" s="330"/>
    </row>
    <row r="29321" spans="1:1">
      <c r="A29321" s="330"/>
    </row>
    <row r="29322" spans="1:1">
      <c r="A29322" s="330"/>
    </row>
    <row r="29323" spans="1:1">
      <c r="A29323" s="330"/>
    </row>
    <row r="29324" spans="1:1">
      <c r="A29324" s="330"/>
    </row>
    <row r="29325" spans="1:1">
      <c r="A29325" s="330"/>
    </row>
    <row r="29326" spans="1:1">
      <c r="A29326" s="330"/>
    </row>
    <row r="29327" spans="1:1">
      <c r="A29327" s="330"/>
    </row>
    <row r="29328" spans="1:1">
      <c r="A29328" s="330"/>
    </row>
    <row r="29329" spans="1:1">
      <c r="A29329" s="330"/>
    </row>
    <row r="29330" spans="1:1">
      <c r="A29330" s="330"/>
    </row>
    <row r="29331" spans="1:1">
      <c r="A29331" s="330"/>
    </row>
    <row r="29332" spans="1:1">
      <c r="A29332" s="330"/>
    </row>
    <row r="29333" spans="1:1">
      <c r="A29333" s="330"/>
    </row>
    <row r="29334" spans="1:1">
      <c r="A29334" s="330"/>
    </row>
    <row r="29335" spans="1:1">
      <c r="A29335" s="330"/>
    </row>
    <row r="29336" spans="1:1">
      <c r="A29336" s="330"/>
    </row>
    <row r="29337" spans="1:1">
      <c r="A29337" s="330"/>
    </row>
    <row r="29338" spans="1:1">
      <c r="A29338" s="330"/>
    </row>
    <row r="29339" spans="1:1">
      <c r="A29339" s="330"/>
    </row>
    <row r="29340" spans="1:1">
      <c r="A29340" s="330"/>
    </row>
    <row r="29341" spans="1:1">
      <c r="A29341" s="330"/>
    </row>
    <row r="29342" spans="1:1">
      <c r="A29342" s="330"/>
    </row>
    <row r="29343" spans="1:1">
      <c r="A29343" s="330"/>
    </row>
    <row r="29344" spans="1:1">
      <c r="A29344" s="330"/>
    </row>
    <row r="29345" spans="1:1">
      <c r="A29345" s="330"/>
    </row>
    <row r="29346" spans="1:1">
      <c r="A29346" s="330"/>
    </row>
    <row r="29347" spans="1:1">
      <c r="A29347" s="330"/>
    </row>
    <row r="29348" spans="1:1">
      <c r="A29348" s="330"/>
    </row>
    <row r="29349" spans="1:1">
      <c r="A29349" s="330"/>
    </row>
    <row r="29350" spans="1:1">
      <c r="A29350" s="330"/>
    </row>
    <row r="29351" spans="1:1">
      <c r="A29351" s="330"/>
    </row>
    <row r="29352" spans="1:1">
      <c r="A29352" s="330"/>
    </row>
    <row r="29353" spans="1:1">
      <c r="A29353" s="330"/>
    </row>
    <row r="29354" spans="1:1">
      <c r="A29354" s="330"/>
    </row>
    <row r="29355" spans="1:1">
      <c r="A29355" s="330"/>
    </row>
    <row r="29356" spans="1:1">
      <c r="A29356" s="330"/>
    </row>
    <row r="29357" spans="1:1">
      <c r="A29357" s="330"/>
    </row>
    <row r="29358" spans="1:1">
      <c r="A29358" s="330"/>
    </row>
    <row r="29359" spans="1:1">
      <c r="A29359" s="330"/>
    </row>
    <row r="29360" spans="1:1">
      <c r="A29360" s="330"/>
    </row>
    <row r="29361" spans="1:1">
      <c r="A29361" s="330"/>
    </row>
    <row r="29362" spans="1:1">
      <c r="A29362" s="330"/>
    </row>
    <row r="29363" spans="1:1">
      <c r="A29363" s="330"/>
    </row>
    <row r="29364" spans="1:1">
      <c r="A29364" s="330"/>
    </row>
    <row r="29365" spans="1:1">
      <c r="A29365" s="330"/>
    </row>
    <row r="29366" spans="1:1">
      <c r="A29366" s="330"/>
    </row>
    <row r="29367" spans="1:1">
      <c r="A29367" s="330"/>
    </row>
    <row r="29368" spans="1:1">
      <c r="A29368" s="330"/>
    </row>
    <row r="29369" spans="1:1">
      <c r="A29369" s="330"/>
    </row>
    <row r="29370" spans="1:1">
      <c r="A29370" s="330"/>
    </row>
    <row r="29371" spans="1:1">
      <c r="A29371" s="330"/>
    </row>
    <row r="29372" spans="1:1">
      <c r="A29372" s="330"/>
    </row>
    <row r="29373" spans="1:1">
      <c r="A29373" s="330"/>
    </row>
    <row r="29374" spans="1:1">
      <c r="A29374" s="330"/>
    </row>
    <row r="29375" spans="1:1">
      <c r="A29375" s="330"/>
    </row>
    <row r="29376" spans="1:1">
      <c r="A29376" s="330"/>
    </row>
    <row r="29377" spans="1:1">
      <c r="A29377" s="330"/>
    </row>
    <row r="29378" spans="1:1">
      <c r="A29378" s="330"/>
    </row>
    <row r="29379" spans="1:1">
      <c r="A29379" s="330"/>
    </row>
    <row r="29380" spans="1:1">
      <c r="A29380" s="330"/>
    </row>
    <row r="29381" spans="1:1">
      <c r="A29381" s="330"/>
    </row>
    <row r="29382" spans="1:1">
      <c r="A29382" s="330"/>
    </row>
    <row r="29383" spans="1:1">
      <c r="A29383" s="330"/>
    </row>
    <row r="29384" spans="1:1">
      <c r="A29384" s="330"/>
    </row>
    <row r="29385" spans="1:1">
      <c r="A29385" s="330"/>
    </row>
    <row r="29386" spans="1:1">
      <c r="A29386" s="330"/>
    </row>
    <row r="29387" spans="1:1">
      <c r="A29387" s="330"/>
    </row>
    <row r="29388" spans="1:1">
      <c r="A29388" s="330"/>
    </row>
    <row r="29389" spans="1:1">
      <c r="A29389" s="330"/>
    </row>
    <row r="29390" spans="1:1">
      <c r="A29390" s="330"/>
    </row>
    <row r="29391" spans="1:1">
      <c r="A29391" s="330"/>
    </row>
    <row r="29392" spans="1:1">
      <c r="A29392" s="330"/>
    </row>
    <row r="29393" spans="1:1">
      <c r="A29393" s="330"/>
    </row>
    <row r="29394" spans="1:1">
      <c r="A29394" s="330"/>
    </row>
    <row r="29395" spans="1:1">
      <c r="A29395" s="330"/>
    </row>
    <row r="29396" spans="1:1">
      <c r="A29396" s="330"/>
    </row>
    <row r="29397" spans="1:1">
      <c r="A29397" s="330"/>
    </row>
    <row r="29398" spans="1:1">
      <c r="A29398" s="330"/>
    </row>
    <row r="29399" spans="1:1">
      <c r="A29399" s="330"/>
    </row>
    <row r="29400" spans="1:1">
      <c r="A29400" s="330"/>
    </row>
    <row r="29401" spans="1:1">
      <c r="A29401" s="330"/>
    </row>
    <row r="29402" spans="1:1">
      <c r="A29402" s="330"/>
    </row>
    <row r="29403" spans="1:1">
      <c r="A29403" s="330"/>
    </row>
    <row r="29404" spans="1:1">
      <c r="A29404" s="330"/>
    </row>
    <row r="29405" spans="1:1">
      <c r="A29405" s="330"/>
    </row>
    <row r="29406" spans="1:1">
      <c r="A29406" s="330"/>
    </row>
    <row r="29407" spans="1:1">
      <c r="A29407" s="330"/>
    </row>
    <row r="29408" spans="1:1">
      <c r="A29408" s="330"/>
    </row>
    <row r="29409" spans="1:1">
      <c r="A29409" s="330"/>
    </row>
    <row r="29410" spans="1:1">
      <c r="A29410" s="330"/>
    </row>
    <row r="29411" spans="1:1">
      <c r="A29411" s="330"/>
    </row>
    <row r="29412" spans="1:1">
      <c r="A29412" s="330"/>
    </row>
    <row r="29413" spans="1:1">
      <c r="A29413" s="330"/>
    </row>
    <row r="29414" spans="1:1">
      <c r="A29414" s="330"/>
    </row>
    <row r="29415" spans="1:1">
      <c r="A29415" s="330"/>
    </row>
    <row r="29416" spans="1:1">
      <c r="A29416" s="330"/>
    </row>
    <row r="29417" spans="1:1">
      <c r="A29417" s="330"/>
    </row>
    <row r="29418" spans="1:1">
      <c r="A29418" s="330"/>
    </row>
    <row r="29419" spans="1:1">
      <c r="A29419" s="330"/>
    </row>
    <row r="29420" spans="1:1">
      <c r="A29420" s="330"/>
    </row>
    <row r="29421" spans="1:1">
      <c r="A29421" s="330"/>
    </row>
    <row r="29422" spans="1:1">
      <c r="A29422" s="330"/>
    </row>
    <row r="29423" spans="1:1">
      <c r="A29423" s="330"/>
    </row>
    <row r="29424" spans="1:1">
      <c r="A29424" s="330"/>
    </row>
    <row r="29425" spans="1:1">
      <c r="A29425" s="330"/>
    </row>
    <row r="29426" spans="1:1">
      <c r="A29426" s="330"/>
    </row>
    <row r="29427" spans="1:1">
      <c r="A29427" s="330"/>
    </row>
    <row r="29428" spans="1:1">
      <c r="A29428" s="330"/>
    </row>
    <row r="29429" spans="1:1">
      <c r="A29429" s="330"/>
    </row>
    <row r="29430" spans="1:1">
      <c r="A29430" s="330"/>
    </row>
    <row r="29431" spans="1:1">
      <c r="A29431" s="330"/>
    </row>
    <row r="29432" spans="1:1">
      <c r="A29432" s="330"/>
    </row>
    <row r="29433" spans="1:1">
      <c r="A29433" s="330"/>
    </row>
    <row r="29434" spans="1:1">
      <c r="A29434" s="330"/>
    </row>
    <row r="29435" spans="1:1">
      <c r="A29435" s="330"/>
    </row>
    <row r="29436" spans="1:1">
      <c r="A29436" s="330"/>
    </row>
    <row r="29437" spans="1:1">
      <c r="A29437" s="330"/>
    </row>
    <row r="29438" spans="1:1">
      <c r="A29438" s="330"/>
    </row>
    <row r="29439" spans="1:1">
      <c r="A29439" s="330"/>
    </row>
    <row r="29440" spans="1:1">
      <c r="A29440" s="330"/>
    </row>
    <row r="29441" spans="1:1">
      <c r="A29441" s="330"/>
    </row>
    <row r="29442" spans="1:1">
      <c r="A29442" s="330"/>
    </row>
    <row r="29443" spans="1:1">
      <c r="A29443" s="330"/>
    </row>
    <row r="29444" spans="1:1">
      <c r="A29444" s="330"/>
    </row>
    <row r="29445" spans="1:1">
      <c r="A29445" s="330"/>
    </row>
    <row r="29446" spans="1:1">
      <c r="A29446" s="330"/>
    </row>
    <row r="29447" spans="1:1">
      <c r="A29447" s="330"/>
    </row>
    <row r="29448" spans="1:1">
      <c r="A29448" s="330"/>
    </row>
    <row r="29449" spans="1:1">
      <c r="A29449" s="330"/>
    </row>
    <row r="29450" spans="1:1">
      <c r="A29450" s="330"/>
    </row>
    <row r="29451" spans="1:1">
      <c r="A29451" s="330"/>
    </row>
    <row r="29452" spans="1:1">
      <c r="A29452" s="330"/>
    </row>
    <row r="29453" spans="1:1">
      <c r="A29453" s="330"/>
    </row>
    <row r="29454" spans="1:1">
      <c r="A29454" s="330"/>
    </row>
    <row r="29455" spans="1:1">
      <c r="A29455" s="330"/>
    </row>
    <row r="29456" spans="1:1">
      <c r="A29456" s="330"/>
    </row>
    <row r="29457" spans="1:1">
      <c r="A29457" s="330"/>
    </row>
    <row r="29458" spans="1:1">
      <c r="A29458" s="330"/>
    </row>
    <row r="29459" spans="1:1">
      <c r="A29459" s="330"/>
    </row>
    <row r="29460" spans="1:1">
      <c r="A29460" s="330"/>
    </row>
    <row r="29461" spans="1:1">
      <c r="A29461" s="330"/>
    </row>
    <row r="29462" spans="1:1">
      <c r="A29462" s="330"/>
    </row>
    <row r="29463" spans="1:1">
      <c r="A29463" s="330"/>
    </row>
    <row r="29464" spans="1:1">
      <c r="A29464" s="330"/>
    </row>
    <row r="29465" spans="1:1">
      <c r="A29465" s="330"/>
    </row>
    <row r="29466" spans="1:1">
      <c r="A29466" s="330"/>
    </row>
    <row r="29467" spans="1:1">
      <c r="A29467" s="330"/>
    </row>
    <row r="29468" spans="1:1">
      <c r="A29468" s="330"/>
    </row>
    <row r="29469" spans="1:1">
      <c r="A29469" s="330"/>
    </row>
    <row r="29470" spans="1:1">
      <c r="A29470" s="330"/>
    </row>
    <row r="29471" spans="1:1">
      <c r="A29471" s="330"/>
    </row>
    <row r="29472" spans="1:1">
      <c r="A29472" s="330"/>
    </row>
    <row r="29473" spans="1:1">
      <c r="A29473" s="330"/>
    </row>
    <row r="29474" spans="1:1">
      <c r="A29474" s="330"/>
    </row>
    <row r="29475" spans="1:1">
      <c r="A29475" s="330"/>
    </row>
    <row r="29476" spans="1:1">
      <c r="A29476" s="330"/>
    </row>
    <row r="29477" spans="1:1">
      <c r="A29477" s="330"/>
    </row>
    <row r="29478" spans="1:1">
      <c r="A29478" s="330"/>
    </row>
    <row r="29479" spans="1:1">
      <c r="A29479" s="330"/>
    </row>
    <row r="29480" spans="1:1">
      <c r="A29480" s="330"/>
    </row>
    <row r="29481" spans="1:1">
      <c r="A29481" s="330"/>
    </row>
    <row r="29482" spans="1:1">
      <c r="A29482" s="330"/>
    </row>
    <row r="29483" spans="1:1">
      <c r="A29483" s="330"/>
    </row>
    <row r="29484" spans="1:1">
      <c r="A29484" s="330"/>
    </row>
    <row r="29485" spans="1:1">
      <c r="A29485" s="330"/>
    </row>
    <row r="29486" spans="1:1">
      <c r="A29486" s="330"/>
    </row>
    <row r="29487" spans="1:1">
      <c r="A29487" s="330"/>
    </row>
    <row r="29488" spans="1:1">
      <c r="A29488" s="330"/>
    </row>
    <row r="29489" spans="1:1">
      <c r="A29489" s="330"/>
    </row>
    <row r="29490" spans="1:1">
      <c r="A29490" s="330"/>
    </row>
    <row r="29491" spans="1:1">
      <c r="A29491" s="330"/>
    </row>
    <row r="29492" spans="1:1">
      <c r="A29492" s="330"/>
    </row>
    <row r="29493" spans="1:1">
      <c r="A29493" s="330"/>
    </row>
    <row r="29494" spans="1:1">
      <c r="A29494" s="330"/>
    </row>
    <row r="29495" spans="1:1">
      <c r="A29495" s="330"/>
    </row>
    <row r="29496" spans="1:1">
      <c r="A29496" s="330"/>
    </row>
    <row r="29497" spans="1:1">
      <c r="A29497" s="330"/>
    </row>
    <row r="29498" spans="1:1">
      <c r="A29498" s="330"/>
    </row>
    <row r="29499" spans="1:1">
      <c r="A29499" s="330"/>
    </row>
    <row r="29500" spans="1:1">
      <c r="A29500" s="330"/>
    </row>
    <row r="29501" spans="1:1">
      <c r="A29501" s="330"/>
    </row>
    <row r="29502" spans="1:1">
      <c r="A29502" s="330"/>
    </row>
    <row r="29503" spans="1:1">
      <c r="A29503" s="330"/>
    </row>
    <row r="29504" spans="1:1">
      <c r="A29504" s="330"/>
    </row>
    <row r="29505" spans="1:1">
      <c r="A29505" s="330"/>
    </row>
    <row r="29506" spans="1:1">
      <c r="A29506" s="330"/>
    </row>
    <row r="29507" spans="1:1">
      <c r="A29507" s="330"/>
    </row>
    <row r="29508" spans="1:1">
      <c r="A29508" s="330"/>
    </row>
    <row r="29509" spans="1:1">
      <c r="A29509" s="330"/>
    </row>
    <row r="29510" spans="1:1">
      <c r="A29510" s="330"/>
    </row>
    <row r="29511" spans="1:1">
      <c r="A29511" s="330"/>
    </row>
    <row r="29512" spans="1:1">
      <c r="A29512" s="330"/>
    </row>
    <row r="29513" spans="1:1">
      <c r="A29513" s="330"/>
    </row>
    <row r="29514" spans="1:1">
      <c r="A29514" s="330"/>
    </row>
    <row r="29515" spans="1:1">
      <c r="A29515" s="330"/>
    </row>
    <row r="29516" spans="1:1">
      <c r="A29516" s="330"/>
    </row>
    <row r="29517" spans="1:1">
      <c r="A29517" s="330"/>
    </row>
    <row r="29518" spans="1:1">
      <c r="A29518" s="330"/>
    </row>
    <row r="29519" spans="1:1">
      <c r="A29519" s="330"/>
    </row>
    <row r="29520" spans="1:1">
      <c r="A29520" s="330"/>
    </row>
    <row r="29521" spans="1:1">
      <c r="A29521" s="330"/>
    </row>
    <row r="29522" spans="1:1">
      <c r="A29522" s="330"/>
    </row>
    <row r="29523" spans="1:1">
      <c r="A29523" s="330"/>
    </row>
    <row r="29524" spans="1:1">
      <c r="A29524" s="330"/>
    </row>
    <row r="29525" spans="1:1">
      <c r="A29525" s="330"/>
    </row>
    <row r="29526" spans="1:1">
      <c r="A29526" s="330"/>
    </row>
    <row r="29527" spans="1:1">
      <c r="A29527" s="330"/>
    </row>
    <row r="29528" spans="1:1">
      <c r="A29528" s="330"/>
    </row>
    <row r="29529" spans="1:1">
      <c r="A29529" s="330"/>
    </row>
    <row r="29530" spans="1:1">
      <c r="A29530" s="330"/>
    </row>
    <row r="29531" spans="1:1">
      <c r="A29531" s="330"/>
    </row>
    <row r="29532" spans="1:1">
      <c r="A29532" s="330"/>
    </row>
    <row r="29533" spans="1:1">
      <c r="A29533" s="330"/>
    </row>
    <row r="29534" spans="1:1">
      <c r="A29534" s="330"/>
    </row>
    <row r="29535" spans="1:1">
      <c r="A29535" s="330"/>
    </row>
    <row r="29536" spans="1:1">
      <c r="A29536" s="330"/>
    </row>
    <row r="29537" spans="1:1">
      <c r="A29537" s="330"/>
    </row>
    <row r="29538" spans="1:1">
      <c r="A29538" s="330"/>
    </row>
    <row r="29539" spans="1:1">
      <c r="A29539" s="330"/>
    </row>
    <row r="29540" spans="1:1">
      <c r="A29540" s="330"/>
    </row>
    <row r="29541" spans="1:1">
      <c r="A29541" s="330"/>
    </row>
    <row r="29542" spans="1:1">
      <c r="A29542" s="330"/>
    </row>
    <row r="29543" spans="1:1">
      <c r="A29543" s="330"/>
    </row>
    <row r="29544" spans="1:1">
      <c r="A29544" s="330"/>
    </row>
    <row r="29545" spans="1:1">
      <c r="A29545" s="330"/>
    </row>
    <row r="29546" spans="1:1">
      <c r="A29546" s="330"/>
    </row>
    <row r="29547" spans="1:1">
      <c r="A29547" s="330"/>
    </row>
    <row r="29548" spans="1:1">
      <c r="A29548" s="330"/>
    </row>
    <row r="29549" spans="1:1">
      <c r="A29549" s="330"/>
    </row>
    <row r="29550" spans="1:1">
      <c r="A29550" s="330"/>
    </row>
    <row r="29551" spans="1:1">
      <c r="A29551" s="330"/>
    </row>
    <row r="29552" spans="1:1">
      <c r="A29552" s="330"/>
    </row>
    <row r="29553" spans="1:1">
      <c r="A29553" s="330"/>
    </row>
    <row r="29554" spans="1:1">
      <c r="A29554" s="330"/>
    </row>
    <row r="29555" spans="1:1">
      <c r="A29555" s="330"/>
    </row>
    <row r="29556" spans="1:1">
      <c r="A29556" s="330"/>
    </row>
    <row r="29557" spans="1:1">
      <c r="A29557" s="330"/>
    </row>
    <row r="29558" spans="1:1">
      <c r="A29558" s="330"/>
    </row>
    <row r="29559" spans="1:1">
      <c r="A29559" s="330"/>
    </row>
    <row r="29560" spans="1:1">
      <c r="A29560" s="330"/>
    </row>
    <row r="29561" spans="1:1">
      <c r="A29561" s="330"/>
    </row>
    <row r="29562" spans="1:1">
      <c r="A29562" s="330"/>
    </row>
    <row r="29563" spans="1:1">
      <c r="A29563" s="330"/>
    </row>
    <row r="29564" spans="1:1">
      <c r="A29564" s="330"/>
    </row>
    <row r="29565" spans="1:1">
      <c r="A29565" s="330"/>
    </row>
    <row r="29566" spans="1:1">
      <c r="A29566" s="330"/>
    </row>
    <row r="29567" spans="1:1">
      <c r="A29567" s="330"/>
    </row>
    <row r="29568" spans="1:1">
      <c r="A29568" s="330"/>
    </row>
    <row r="29569" spans="1:1">
      <c r="A29569" s="330"/>
    </row>
    <row r="29570" spans="1:1">
      <c r="A29570" s="330"/>
    </row>
    <row r="29571" spans="1:1">
      <c r="A29571" s="330"/>
    </row>
    <row r="29572" spans="1:1">
      <c r="A29572" s="330"/>
    </row>
    <row r="29573" spans="1:1">
      <c r="A29573" s="330"/>
    </row>
    <row r="29574" spans="1:1">
      <c r="A29574" s="330"/>
    </row>
    <row r="29575" spans="1:1">
      <c r="A29575" s="330"/>
    </row>
    <row r="29576" spans="1:1">
      <c r="A29576" s="330"/>
    </row>
    <row r="29577" spans="1:1">
      <c r="A29577" s="330"/>
    </row>
    <row r="29578" spans="1:1">
      <c r="A29578" s="330"/>
    </row>
    <row r="29579" spans="1:1">
      <c r="A29579" s="330"/>
    </row>
    <row r="29580" spans="1:1">
      <c r="A29580" s="330"/>
    </row>
    <row r="29581" spans="1:1">
      <c r="A29581" s="330"/>
    </row>
    <row r="29582" spans="1:1">
      <c r="A29582" s="330"/>
    </row>
    <row r="29583" spans="1:1">
      <c r="A29583" s="330"/>
    </row>
    <row r="29584" spans="1:1">
      <c r="A29584" s="330"/>
    </row>
    <row r="29585" spans="1:1">
      <c r="A29585" s="330"/>
    </row>
    <row r="29586" spans="1:1">
      <c r="A29586" s="330"/>
    </row>
    <row r="29587" spans="1:1">
      <c r="A29587" s="330"/>
    </row>
    <row r="29588" spans="1:1">
      <c r="A29588" s="330"/>
    </row>
    <row r="29589" spans="1:1">
      <c r="A29589" s="330"/>
    </row>
    <row r="29590" spans="1:1">
      <c r="A29590" s="330"/>
    </row>
    <row r="29591" spans="1:1">
      <c r="A29591" s="330"/>
    </row>
    <row r="29592" spans="1:1">
      <c r="A29592" s="330"/>
    </row>
    <row r="29593" spans="1:1">
      <c r="A29593" s="330"/>
    </row>
    <row r="29594" spans="1:1">
      <c r="A29594" s="330"/>
    </row>
    <row r="29595" spans="1:1">
      <c r="A29595" s="330"/>
    </row>
    <row r="29596" spans="1:1">
      <c r="A29596" s="330"/>
    </row>
    <row r="29597" spans="1:1">
      <c r="A29597" s="330"/>
    </row>
    <row r="29598" spans="1:1">
      <c r="A29598" s="330"/>
    </row>
    <row r="29599" spans="1:1">
      <c r="A29599" s="330"/>
    </row>
    <row r="29600" spans="1:1">
      <c r="A29600" s="330"/>
    </row>
    <row r="29601" spans="1:1">
      <c r="A29601" s="330"/>
    </row>
    <row r="29602" spans="1:1">
      <c r="A29602" s="330"/>
    </row>
    <row r="29603" spans="1:1">
      <c r="A29603" s="330"/>
    </row>
    <row r="29604" spans="1:1">
      <c r="A29604" s="330"/>
    </row>
    <row r="29605" spans="1:1">
      <c r="A29605" s="330"/>
    </row>
    <row r="29606" spans="1:1">
      <c r="A29606" s="330"/>
    </row>
    <row r="29607" spans="1:1">
      <c r="A29607" s="330"/>
    </row>
    <row r="29608" spans="1:1">
      <c r="A29608" s="330"/>
    </row>
    <row r="29609" spans="1:1">
      <c r="A29609" s="330"/>
    </row>
    <row r="29610" spans="1:1">
      <c r="A29610" s="330"/>
    </row>
    <row r="29611" spans="1:1">
      <c r="A29611" s="330"/>
    </row>
    <row r="29612" spans="1:1">
      <c r="A29612" s="330"/>
    </row>
    <row r="29613" spans="1:1">
      <c r="A29613" s="330"/>
    </row>
    <row r="29614" spans="1:1">
      <c r="A29614" s="330"/>
    </row>
    <row r="29615" spans="1:1">
      <c r="A29615" s="330"/>
    </row>
    <row r="29616" spans="1:1">
      <c r="A29616" s="330"/>
    </row>
    <row r="29617" spans="1:1">
      <c r="A29617" s="330"/>
    </row>
    <row r="29618" spans="1:1">
      <c r="A29618" s="330"/>
    </row>
    <row r="29619" spans="1:1">
      <c r="A29619" s="330"/>
    </row>
    <row r="29620" spans="1:1">
      <c r="A29620" s="330"/>
    </row>
    <row r="29621" spans="1:1">
      <c r="A29621" s="330"/>
    </row>
    <row r="29622" spans="1:1">
      <c r="A29622" s="330"/>
    </row>
    <row r="29623" spans="1:1">
      <c r="A29623" s="330"/>
    </row>
    <row r="29624" spans="1:1">
      <c r="A29624" s="330"/>
    </row>
    <row r="29625" spans="1:1">
      <c r="A29625" s="330"/>
    </row>
    <row r="29626" spans="1:1">
      <c r="A29626" s="330"/>
    </row>
    <row r="29627" spans="1:1">
      <c r="A29627" s="330"/>
    </row>
    <row r="29628" spans="1:1">
      <c r="A29628" s="330"/>
    </row>
    <row r="29629" spans="1:1">
      <c r="A29629" s="330"/>
    </row>
    <row r="29630" spans="1:1">
      <c r="A29630" s="330"/>
    </row>
    <row r="29631" spans="1:1">
      <c r="A29631" s="330"/>
    </row>
    <row r="29632" spans="1:1">
      <c r="A29632" s="330"/>
    </row>
    <row r="29633" spans="1:1">
      <c r="A29633" s="330"/>
    </row>
    <row r="29634" spans="1:1">
      <c r="A29634" s="330"/>
    </row>
    <row r="29635" spans="1:1">
      <c r="A29635" s="330"/>
    </row>
    <row r="29636" spans="1:1">
      <c r="A29636" s="330"/>
    </row>
    <row r="29637" spans="1:1">
      <c r="A29637" s="330"/>
    </row>
    <row r="29638" spans="1:1">
      <c r="A29638" s="330"/>
    </row>
    <row r="29639" spans="1:1">
      <c r="A29639" s="330"/>
    </row>
    <row r="29640" spans="1:1">
      <c r="A29640" s="330"/>
    </row>
    <row r="29641" spans="1:1">
      <c r="A29641" s="330"/>
    </row>
    <row r="29642" spans="1:1">
      <c r="A29642" s="330"/>
    </row>
    <row r="29643" spans="1:1">
      <c r="A29643" s="330"/>
    </row>
    <row r="29644" spans="1:1">
      <c r="A29644" s="330"/>
    </row>
    <row r="29645" spans="1:1">
      <c r="A29645" s="330"/>
    </row>
    <row r="29646" spans="1:1">
      <c r="A29646" s="330"/>
    </row>
    <row r="29647" spans="1:1">
      <c r="A29647" s="330"/>
    </row>
    <row r="29648" spans="1:1">
      <c r="A29648" s="330"/>
    </row>
    <row r="29649" spans="1:1">
      <c r="A29649" s="330"/>
    </row>
    <row r="29650" spans="1:1">
      <c r="A29650" s="330"/>
    </row>
    <row r="29651" spans="1:1">
      <c r="A29651" s="330"/>
    </row>
    <row r="29652" spans="1:1">
      <c r="A29652" s="330"/>
    </row>
    <row r="29653" spans="1:1">
      <c r="A29653" s="330"/>
    </row>
    <row r="29654" spans="1:1">
      <c r="A29654" s="330"/>
    </row>
    <row r="29655" spans="1:1">
      <c r="A29655" s="330"/>
    </row>
    <row r="29656" spans="1:1">
      <c r="A29656" s="330"/>
    </row>
    <row r="29657" spans="1:1">
      <c r="A29657" s="330"/>
    </row>
    <row r="29658" spans="1:1">
      <c r="A29658" s="330"/>
    </row>
    <row r="29659" spans="1:1">
      <c r="A29659" s="330"/>
    </row>
    <row r="29660" spans="1:1">
      <c r="A29660" s="330"/>
    </row>
    <row r="29661" spans="1:1">
      <c r="A29661" s="330"/>
    </row>
    <row r="29662" spans="1:1">
      <c r="A29662" s="330"/>
    </row>
    <row r="29663" spans="1:1">
      <c r="A29663" s="330"/>
    </row>
    <row r="29664" spans="1:1">
      <c r="A29664" s="330"/>
    </row>
    <row r="29665" spans="1:1">
      <c r="A29665" s="330"/>
    </row>
    <row r="29666" spans="1:1">
      <c r="A29666" s="330"/>
    </row>
    <row r="29667" spans="1:1">
      <c r="A29667" s="330"/>
    </row>
    <row r="29668" spans="1:1">
      <c r="A29668" s="330"/>
    </row>
    <row r="29669" spans="1:1">
      <c r="A29669" s="330"/>
    </row>
    <row r="29670" spans="1:1">
      <c r="A29670" s="330"/>
    </row>
    <row r="29671" spans="1:1">
      <c r="A29671" s="330"/>
    </row>
    <row r="29672" spans="1:1">
      <c r="A29672" s="330"/>
    </row>
    <row r="29673" spans="1:1">
      <c r="A29673" s="330"/>
    </row>
    <row r="29674" spans="1:1">
      <c r="A29674" s="330"/>
    </row>
    <row r="29675" spans="1:1">
      <c r="A29675" s="330"/>
    </row>
    <row r="29676" spans="1:1">
      <c r="A29676" s="330"/>
    </row>
    <row r="29677" spans="1:1">
      <c r="A29677" s="330"/>
    </row>
    <row r="29678" spans="1:1">
      <c r="A29678" s="330"/>
    </row>
    <row r="29679" spans="1:1">
      <c r="A29679" s="330"/>
    </row>
    <row r="29680" spans="1:1">
      <c r="A29680" s="330"/>
    </row>
    <row r="29681" spans="1:1">
      <c r="A29681" s="330"/>
    </row>
    <row r="29682" spans="1:1">
      <c r="A29682" s="330"/>
    </row>
    <row r="29683" spans="1:1">
      <c r="A29683" s="330"/>
    </row>
    <row r="29684" spans="1:1">
      <c r="A29684" s="330"/>
    </row>
    <row r="29685" spans="1:1">
      <c r="A29685" s="330"/>
    </row>
    <row r="29686" spans="1:1">
      <c r="A29686" s="330"/>
    </row>
    <row r="29687" spans="1:1">
      <c r="A29687" s="330"/>
    </row>
    <row r="29688" spans="1:1">
      <c r="A29688" s="330"/>
    </row>
    <row r="29689" spans="1:1">
      <c r="A29689" s="330"/>
    </row>
    <row r="29690" spans="1:1">
      <c r="A29690" s="330"/>
    </row>
    <row r="29691" spans="1:1">
      <c r="A29691" s="330"/>
    </row>
    <row r="29692" spans="1:1">
      <c r="A29692" s="330"/>
    </row>
    <row r="29693" spans="1:1">
      <c r="A29693" s="330"/>
    </row>
    <row r="29694" spans="1:1">
      <c r="A29694" s="330"/>
    </row>
    <row r="29695" spans="1:1">
      <c r="A29695" s="330"/>
    </row>
    <row r="29696" spans="1:1">
      <c r="A29696" s="330"/>
    </row>
    <row r="29697" spans="1:1">
      <c r="A29697" s="330"/>
    </row>
    <row r="29698" spans="1:1">
      <c r="A29698" s="330"/>
    </row>
    <row r="29699" spans="1:1">
      <c r="A29699" s="330"/>
    </row>
    <row r="29700" spans="1:1">
      <c r="A29700" s="330"/>
    </row>
    <row r="29701" spans="1:1">
      <c r="A29701" s="330"/>
    </row>
    <row r="29702" spans="1:1">
      <c r="A29702" s="330"/>
    </row>
    <row r="29703" spans="1:1">
      <c r="A29703" s="330"/>
    </row>
    <row r="29704" spans="1:1">
      <c r="A29704" s="330"/>
    </row>
    <row r="29705" spans="1:1">
      <c r="A29705" s="330"/>
    </row>
    <row r="29706" spans="1:1">
      <c r="A29706" s="330"/>
    </row>
    <row r="29707" spans="1:1">
      <c r="A29707" s="330"/>
    </row>
    <row r="29708" spans="1:1">
      <c r="A29708" s="330"/>
    </row>
    <row r="29709" spans="1:1">
      <c r="A29709" s="330"/>
    </row>
    <row r="29710" spans="1:1">
      <c r="A29710" s="330"/>
    </row>
    <row r="29711" spans="1:1">
      <c r="A29711" s="330"/>
    </row>
    <row r="29712" spans="1:1">
      <c r="A29712" s="330"/>
    </row>
    <row r="29713" spans="1:1">
      <c r="A29713" s="330"/>
    </row>
    <row r="29714" spans="1:1">
      <c r="A29714" s="330"/>
    </row>
    <row r="29715" spans="1:1">
      <c r="A29715" s="330"/>
    </row>
    <row r="29716" spans="1:1">
      <c r="A29716" s="330"/>
    </row>
    <row r="29717" spans="1:1">
      <c r="A29717" s="330"/>
    </row>
    <row r="29718" spans="1:1">
      <c r="A29718" s="330"/>
    </row>
    <row r="29719" spans="1:1">
      <c r="A29719" s="330"/>
    </row>
    <row r="29720" spans="1:1">
      <c r="A29720" s="330"/>
    </row>
    <row r="29721" spans="1:1">
      <c r="A29721" s="330"/>
    </row>
    <row r="29722" spans="1:1">
      <c r="A29722" s="330"/>
    </row>
    <row r="29723" spans="1:1">
      <c r="A29723" s="330"/>
    </row>
    <row r="29724" spans="1:1">
      <c r="A29724" s="330"/>
    </row>
    <row r="29725" spans="1:1">
      <c r="A29725" s="330"/>
    </row>
    <row r="29726" spans="1:1">
      <c r="A29726" s="330"/>
    </row>
    <row r="29727" spans="1:1">
      <c r="A29727" s="330"/>
    </row>
    <row r="29728" spans="1:1">
      <c r="A29728" s="330"/>
    </row>
    <row r="29729" spans="1:1">
      <c r="A29729" s="330"/>
    </row>
    <row r="29730" spans="1:1">
      <c r="A29730" s="330"/>
    </row>
    <row r="29731" spans="1:1">
      <c r="A29731" s="330"/>
    </row>
    <row r="29732" spans="1:1">
      <c r="A29732" s="330"/>
    </row>
    <row r="29733" spans="1:1">
      <c r="A29733" s="330"/>
    </row>
    <row r="29734" spans="1:1">
      <c r="A29734" s="330"/>
    </row>
    <row r="29735" spans="1:1">
      <c r="A29735" s="330"/>
    </row>
    <row r="29736" spans="1:1">
      <c r="A29736" s="330"/>
    </row>
    <row r="29737" spans="1:1">
      <c r="A29737" s="330"/>
    </row>
    <row r="29738" spans="1:1">
      <c r="A29738" s="330"/>
    </row>
    <row r="29739" spans="1:1">
      <c r="A29739" s="330"/>
    </row>
    <row r="29740" spans="1:1">
      <c r="A29740" s="330"/>
    </row>
    <row r="29741" spans="1:1">
      <c r="A29741" s="330"/>
    </row>
    <row r="29742" spans="1:1">
      <c r="A29742" s="330"/>
    </row>
    <row r="29743" spans="1:1">
      <c r="A29743" s="330"/>
    </row>
    <row r="29744" spans="1:1">
      <c r="A29744" s="330"/>
    </row>
    <row r="29745" spans="1:1">
      <c r="A29745" s="330"/>
    </row>
    <row r="29746" spans="1:1">
      <c r="A29746" s="330"/>
    </row>
    <row r="29747" spans="1:1">
      <c r="A29747" s="330"/>
    </row>
    <row r="29748" spans="1:1">
      <c r="A29748" s="330"/>
    </row>
    <row r="29749" spans="1:1">
      <c r="A29749" s="330"/>
    </row>
    <row r="29750" spans="1:1">
      <c r="A29750" s="330"/>
    </row>
    <row r="29751" spans="1:1">
      <c r="A29751" s="330"/>
    </row>
    <row r="29752" spans="1:1">
      <c r="A29752" s="330"/>
    </row>
    <row r="29753" spans="1:1">
      <c r="A29753" s="330"/>
    </row>
    <row r="29754" spans="1:1">
      <c r="A29754" s="330"/>
    </row>
    <row r="29755" spans="1:1">
      <c r="A29755" s="330"/>
    </row>
    <row r="29756" spans="1:1">
      <c r="A29756" s="330"/>
    </row>
    <row r="29757" spans="1:1">
      <c r="A29757" s="330"/>
    </row>
    <row r="29758" spans="1:1">
      <c r="A29758" s="330"/>
    </row>
    <row r="29759" spans="1:1">
      <c r="A29759" s="330"/>
    </row>
    <row r="29760" spans="1:1">
      <c r="A29760" s="330"/>
    </row>
    <row r="29761" spans="1:1">
      <c r="A29761" s="330"/>
    </row>
    <row r="29762" spans="1:1">
      <c r="A29762" s="330"/>
    </row>
    <row r="29763" spans="1:1">
      <c r="A29763" s="330"/>
    </row>
    <row r="29764" spans="1:1">
      <c r="A29764" s="330"/>
    </row>
    <row r="29765" spans="1:1">
      <c r="A29765" s="330"/>
    </row>
    <row r="29766" spans="1:1">
      <c r="A29766" s="330"/>
    </row>
    <row r="29767" spans="1:1">
      <c r="A29767" s="330"/>
    </row>
    <row r="29768" spans="1:1">
      <c r="A29768" s="330"/>
    </row>
    <row r="29769" spans="1:1">
      <c r="A29769" s="330"/>
    </row>
    <row r="29770" spans="1:1">
      <c r="A29770" s="330"/>
    </row>
    <row r="29771" spans="1:1">
      <c r="A29771" s="330"/>
    </row>
    <row r="29772" spans="1:1">
      <c r="A29772" s="330"/>
    </row>
    <row r="29773" spans="1:1">
      <c r="A29773" s="330"/>
    </row>
    <row r="29774" spans="1:1">
      <c r="A29774" s="330"/>
    </row>
    <row r="29775" spans="1:1">
      <c r="A29775" s="330"/>
    </row>
    <row r="29776" spans="1:1">
      <c r="A29776" s="330"/>
    </row>
    <row r="29777" spans="1:1">
      <c r="A29777" s="330"/>
    </row>
    <row r="29778" spans="1:1">
      <c r="A29778" s="330"/>
    </row>
    <row r="29779" spans="1:1">
      <c r="A29779" s="330"/>
    </row>
    <row r="29780" spans="1:1">
      <c r="A29780" s="330"/>
    </row>
    <row r="29781" spans="1:1">
      <c r="A29781" s="330"/>
    </row>
    <row r="29782" spans="1:1">
      <c r="A29782" s="330"/>
    </row>
    <row r="29783" spans="1:1">
      <c r="A29783" s="330"/>
    </row>
    <row r="29784" spans="1:1">
      <c r="A29784" s="330"/>
    </row>
    <row r="29785" spans="1:1">
      <c r="A29785" s="330"/>
    </row>
    <row r="29786" spans="1:1">
      <c r="A29786" s="330"/>
    </row>
    <row r="29787" spans="1:1">
      <c r="A29787" s="330"/>
    </row>
    <row r="29788" spans="1:1">
      <c r="A29788" s="330"/>
    </row>
    <row r="29789" spans="1:1">
      <c r="A29789" s="330"/>
    </row>
    <row r="29790" spans="1:1">
      <c r="A29790" s="330"/>
    </row>
    <row r="29791" spans="1:1">
      <c r="A29791" s="330"/>
    </row>
    <row r="29792" spans="1:1">
      <c r="A29792" s="330"/>
    </row>
    <row r="29793" spans="1:1">
      <c r="A29793" s="330"/>
    </row>
    <row r="29794" spans="1:1">
      <c r="A29794" s="330"/>
    </row>
    <row r="29795" spans="1:1">
      <c r="A29795" s="330"/>
    </row>
    <row r="29796" spans="1:1">
      <c r="A29796" s="330"/>
    </row>
    <row r="29797" spans="1:1">
      <c r="A29797" s="330"/>
    </row>
    <row r="29798" spans="1:1">
      <c r="A29798" s="330"/>
    </row>
    <row r="29799" spans="1:1">
      <c r="A29799" s="330"/>
    </row>
    <row r="29800" spans="1:1">
      <c r="A29800" s="330"/>
    </row>
    <row r="29801" spans="1:1">
      <c r="A29801" s="330"/>
    </row>
    <row r="29802" spans="1:1">
      <c r="A29802" s="330"/>
    </row>
    <row r="29803" spans="1:1">
      <c r="A29803" s="330"/>
    </row>
    <row r="29804" spans="1:1">
      <c r="A29804" s="330"/>
    </row>
    <row r="29805" spans="1:1">
      <c r="A29805" s="330"/>
    </row>
    <row r="29806" spans="1:1">
      <c r="A29806" s="330"/>
    </row>
    <row r="29807" spans="1:1">
      <c r="A29807" s="330"/>
    </row>
    <row r="29808" spans="1:1">
      <c r="A29808" s="330"/>
    </row>
    <row r="29809" spans="1:1">
      <c r="A29809" s="330"/>
    </row>
    <row r="29810" spans="1:1">
      <c r="A29810" s="330"/>
    </row>
    <row r="29811" spans="1:1">
      <c r="A29811" s="330"/>
    </row>
    <row r="29812" spans="1:1">
      <c r="A29812" s="330"/>
    </row>
    <row r="29813" spans="1:1">
      <c r="A29813" s="330"/>
    </row>
    <row r="29814" spans="1:1">
      <c r="A29814" s="330"/>
    </row>
    <row r="29815" spans="1:1">
      <c r="A29815" s="330"/>
    </row>
    <row r="29816" spans="1:1">
      <c r="A29816" s="330"/>
    </row>
    <row r="29817" spans="1:1">
      <c r="A29817" s="330"/>
    </row>
    <row r="29818" spans="1:1">
      <c r="A29818" s="330"/>
    </row>
    <row r="29819" spans="1:1">
      <c r="A29819" s="330"/>
    </row>
    <row r="29820" spans="1:1">
      <c r="A29820" s="330"/>
    </row>
    <row r="29821" spans="1:1">
      <c r="A29821" s="330"/>
    </row>
    <row r="29822" spans="1:1">
      <c r="A29822" s="330"/>
    </row>
    <row r="29823" spans="1:1">
      <c r="A29823" s="330"/>
    </row>
    <row r="29824" spans="1:1">
      <c r="A29824" s="330"/>
    </row>
    <row r="29825" spans="1:1">
      <c r="A29825" s="330"/>
    </row>
    <row r="29826" spans="1:1">
      <c r="A29826" s="330"/>
    </row>
    <row r="29827" spans="1:1">
      <c r="A29827" s="330"/>
    </row>
    <row r="29828" spans="1:1">
      <c r="A29828" s="330"/>
    </row>
    <row r="29829" spans="1:1">
      <c r="A29829" s="330"/>
    </row>
    <row r="29830" spans="1:1">
      <c r="A29830" s="330"/>
    </row>
    <row r="29831" spans="1:1">
      <c r="A29831" s="330"/>
    </row>
    <row r="29832" spans="1:1">
      <c r="A29832" s="330"/>
    </row>
    <row r="29833" spans="1:1">
      <c r="A29833" s="330"/>
    </row>
    <row r="29834" spans="1:1">
      <c r="A29834" s="330"/>
    </row>
    <row r="29835" spans="1:1">
      <c r="A29835" s="330"/>
    </row>
    <row r="29836" spans="1:1">
      <c r="A29836" s="330"/>
    </row>
    <row r="29837" spans="1:1">
      <c r="A29837" s="330"/>
    </row>
    <row r="29838" spans="1:1">
      <c r="A29838" s="330"/>
    </row>
    <row r="29839" spans="1:1">
      <c r="A29839" s="330"/>
    </row>
    <row r="29840" spans="1:1">
      <c r="A29840" s="330"/>
    </row>
    <row r="29841" spans="1:1">
      <c r="A29841" s="330"/>
    </row>
    <row r="29842" spans="1:1">
      <c r="A29842" s="330"/>
    </row>
    <row r="29843" spans="1:1">
      <c r="A29843" s="330"/>
    </row>
    <row r="29844" spans="1:1">
      <c r="A29844" s="330"/>
    </row>
    <row r="29845" spans="1:1">
      <c r="A29845" s="330"/>
    </row>
    <row r="29846" spans="1:1">
      <c r="A29846" s="330"/>
    </row>
    <row r="29847" spans="1:1">
      <c r="A29847" s="330"/>
    </row>
    <row r="29848" spans="1:1">
      <c r="A29848" s="330"/>
    </row>
    <row r="29849" spans="1:1">
      <c r="A29849" s="330"/>
    </row>
    <row r="29850" spans="1:1">
      <c r="A29850" s="330"/>
    </row>
    <row r="29851" spans="1:1">
      <c r="A29851" s="330"/>
    </row>
    <row r="29852" spans="1:1">
      <c r="A29852" s="330"/>
    </row>
    <row r="29853" spans="1:1">
      <c r="A29853" s="330"/>
    </row>
    <row r="29854" spans="1:1">
      <c r="A29854" s="330"/>
    </row>
    <row r="29855" spans="1:1">
      <c r="A29855" s="330"/>
    </row>
    <row r="29856" spans="1:1">
      <c r="A29856" s="330"/>
    </row>
    <row r="29857" spans="1:1">
      <c r="A29857" s="330"/>
    </row>
    <row r="29858" spans="1:1">
      <c r="A29858" s="330"/>
    </row>
    <row r="29859" spans="1:1">
      <c r="A29859" s="330"/>
    </row>
    <row r="29860" spans="1:1">
      <c r="A29860" s="330"/>
    </row>
    <row r="29861" spans="1:1">
      <c r="A29861" s="330"/>
    </row>
    <row r="29862" spans="1:1">
      <c r="A29862" s="330"/>
    </row>
    <row r="29863" spans="1:1">
      <c r="A29863" s="330"/>
    </row>
    <row r="29864" spans="1:1">
      <c r="A29864" s="330"/>
    </row>
    <row r="29865" spans="1:1">
      <c r="A29865" s="330"/>
    </row>
    <row r="29866" spans="1:1">
      <c r="A29866" s="330"/>
    </row>
    <row r="29867" spans="1:1">
      <c r="A29867" s="330"/>
    </row>
    <row r="29868" spans="1:1">
      <c r="A29868" s="330"/>
    </row>
    <row r="29869" spans="1:1">
      <c r="A29869" s="330"/>
    </row>
    <row r="29870" spans="1:1">
      <c r="A29870" s="330"/>
    </row>
    <row r="29871" spans="1:1">
      <c r="A29871" s="330"/>
    </row>
    <row r="29872" spans="1:1">
      <c r="A29872" s="330"/>
    </row>
    <row r="29873" spans="1:1">
      <c r="A29873" s="330"/>
    </row>
    <row r="29874" spans="1:1">
      <c r="A29874" s="330"/>
    </row>
    <row r="29875" spans="1:1">
      <c r="A29875" s="330"/>
    </row>
    <row r="29876" spans="1:1">
      <c r="A29876" s="330"/>
    </row>
    <row r="29877" spans="1:1">
      <c r="A29877" s="330"/>
    </row>
    <row r="29878" spans="1:1">
      <c r="A29878" s="330"/>
    </row>
    <row r="29879" spans="1:1">
      <c r="A29879" s="330"/>
    </row>
    <row r="29880" spans="1:1">
      <c r="A29880" s="330"/>
    </row>
    <row r="29881" spans="1:1">
      <c r="A29881" s="330"/>
    </row>
    <row r="29882" spans="1:1">
      <c r="A29882" s="330"/>
    </row>
    <row r="29883" spans="1:1">
      <c r="A29883" s="330"/>
    </row>
    <row r="29884" spans="1:1">
      <c r="A29884" s="330"/>
    </row>
    <row r="29885" spans="1:1">
      <c r="A29885" s="330"/>
    </row>
    <row r="29886" spans="1:1">
      <c r="A29886" s="330"/>
    </row>
    <row r="29887" spans="1:1">
      <c r="A29887" s="330"/>
    </row>
    <row r="29888" spans="1:1">
      <c r="A29888" s="330"/>
    </row>
    <row r="29889" spans="1:1">
      <c r="A29889" s="330"/>
    </row>
    <row r="29890" spans="1:1">
      <c r="A29890" s="330"/>
    </row>
    <row r="29891" spans="1:1">
      <c r="A29891" s="330"/>
    </row>
    <row r="29892" spans="1:1">
      <c r="A29892" s="330"/>
    </row>
    <row r="29893" spans="1:1">
      <c r="A29893" s="330"/>
    </row>
    <row r="29894" spans="1:1">
      <c r="A29894" s="330"/>
    </row>
    <row r="29895" spans="1:1">
      <c r="A29895" s="330"/>
    </row>
    <row r="29896" spans="1:1">
      <c r="A29896" s="330"/>
    </row>
    <row r="29897" spans="1:1">
      <c r="A29897" s="330"/>
    </row>
    <row r="29898" spans="1:1">
      <c r="A29898" s="330"/>
    </row>
    <row r="29899" spans="1:1">
      <c r="A29899" s="330"/>
    </row>
    <row r="29900" spans="1:1">
      <c r="A29900" s="330"/>
    </row>
    <row r="29901" spans="1:1">
      <c r="A29901" s="330"/>
    </row>
    <row r="29902" spans="1:1">
      <c r="A29902" s="330"/>
    </row>
    <row r="29903" spans="1:1">
      <c r="A29903" s="330"/>
    </row>
    <row r="29904" spans="1:1">
      <c r="A29904" s="330"/>
    </row>
    <row r="29905" spans="1:1">
      <c r="A29905" s="330"/>
    </row>
    <row r="29906" spans="1:1">
      <c r="A29906" s="330"/>
    </row>
    <row r="29907" spans="1:1">
      <c r="A29907" s="330"/>
    </row>
    <row r="29908" spans="1:1">
      <c r="A29908" s="330"/>
    </row>
    <row r="29909" spans="1:1">
      <c r="A29909" s="330"/>
    </row>
    <row r="29910" spans="1:1">
      <c r="A29910" s="330"/>
    </row>
    <row r="29911" spans="1:1">
      <c r="A29911" s="330"/>
    </row>
    <row r="29912" spans="1:1">
      <c r="A29912" s="330"/>
    </row>
    <row r="29913" spans="1:1">
      <c r="A29913" s="330"/>
    </row>
    <row r="29914" spans="1:1">
      <c r="A29914" s="330"/>
    </row>
    <row r="29915" spans="1:1">
      <c r="A29915" s="330"/>
    </row>
    <row r="29916" spans="1:1">
      <c r="A29916" s="330"/>
    </row>
    <row r="29917" spans="1:1">
      <c r="A29917" s="330"/>
    </row>
    <row r="29918" spans="1:1">
      <c r="A29918" s="330"/>
    </row>
    <row r="29919" spans="1:1">
      <c r="A29919" s="330"/>
    </row>
    <row r="29920" spans="1:1">
      <c r="A29920" s="330"/>
    </row>
    <row r="29921" spans="1:1">
      <c r="A29921" s="330"/>
    </row>
    <row r="29922" spans="1:1">
      <c r="A29922" s="330"/>
    </row>
    <row r="29923" spans="1:1">
      <c r="A29923" s="330"/>
    </row>
    <row r="29924" spans="1:1">
      <c r="A29924" s="330"/>
    </row>
    <row r="29925" spans="1:1">
      <c r="A29925" s="330"/>
    </row>
    <row r="29926" spans="1:1">
      <c r="A29926" s="330"/>
    </row>
    <row r="29927" spans="1:1">
      <c r="A29927" s="330"/>
    </row>
    <row r="29928" spans="1:1">
      <c r="A29928" s="330"/>
    </row>
    <row r="29929" spans="1:1">
      <c r="A29929" s="330"/>
    </row>
    <row r="29930" spans="1:1">
      <c r="A29930" s="330"/>
    </row>
    <row r="29931" spans="1:1">
      <c r="A29931" s="330"/>
    </row>
    <row r="29932" spans="1:1">
      <c r="A29932" s="330"/>
    </row>
    <row r="29933" spans="1:1">
      <c r="A29933" s="330"/>
    </row>
    <row r="29934" spans="1:1">
      <c r="A29934" s="330"/>
    </row>
    <row r="29935" spans="1:1">
      <c r="A29935" s="330"/>
    </row>
    <row r="29936" spans="1:1">
      <c r="A29936" s="330"/>
    </row>
    <row r="29937" spans="1:1">
      <c r="A29937" s="330"/>
    </row>
    <row r="29938" spans="1:1">
      <c r="A29938" s="330"/>
    </row>
    <row r="29939" spans="1:1">
      <c r="A29939" s="330"/>
    </row>
    <row r="29940" spans="1:1">
      <c r="A29940" s="330"/>
    </row>
    <row r="29941" spans="1:1">
      <c r="A29941" s="330"/>
    </row>
    <row r="29942" spans="1:1">
      <c r="A29942" s="330"/>
    </row>
    <row r="29943" spans="1:1">
      <c r="A29943" s="330"/>
    </row>
    <row r="29944" spans="1:1">
      <c r="A29944" s="330"/>
    </row>
    <row r="29945" spans="1:1">
      <c r="A29945" s="330"/>
    </row>
    <row r="29946" spans="1:1">
      <c r="A29946" s="330"/>
    </row>
    <row r="29947" spans="1:1">
      <c r="A29947" s="330"/>
    </row>
    <row r="29948" spans="1:1">
      <c r="A29948" s="330"/>
    </row>
    <row r="29949" spans="1:1">
      <c r="A29949" s="330"/>
    </row>
    <row r="29950" spans="1:1">
      <c r="A29950" s="330"/>
    </row>
    <row r="29951" spans="1:1">
      <c r="A29951" s="330"/>
    </row>
    <row r="29952" spans="1:1">
      <c r="A29952" s="330"/>
    </row>
    <row r="29953" spans="1:1">
      <c r="A29953" s="330"/>
    </row>
    <row r="29954" spans="1:1">
      <c r="A29954" s="330"/>
    </row>
    <row r="29955" spans="1:1">
      <c r="A29955" s="330"/>
    </row>
    <row r="29956" spans="1:1">
      <c r="A29956" s="330"/>
    </row>
    <row r="29957" spans="1:1">
      <c r="A29957" s="330"/>
    </row>
    <row r="29958" spans="1:1">
      <c r="A29958" s="330"/>
    </row>
    <row r="29959" spans="1:1">
      <c r="A29959" s="330"/>
    </row>
    <row r="29960" spans="1:1">
      <c r="A29960" s="330"/>
    </row>
    <row r="29961" spans="1:1">
      <c r="A29961" s="330"/>
    </row>
    <row r="29962" spans="1:1">
      <c r="A29962" s="330"/>
    </row>
    <row r="29963" spans="1:1">
      <c r="A29963" s="330"/>
    </row>
    <row r="29964" spans="1:1">
      <c r="A29964" s="330"/>
    </row>
    <row r="29965" spans="1:1">
      <c r="A29965" s="330"/>
    </row>
    <row r="29966" spans="1:1">
      <c r="A29966" s="330"/>
    </row>
    <row r="29967" spans="1:1">
      <c r="A29967" s="330"/>
    </row>
    <row r="29968" spans="1:1">
      <c r="A29968" s="330"/>
    </row>
    <row r="29969" spans="1:1">
      <c r="A29969" s="330"/>
    </row>
    <row r="29970" spans="1:1">
      <c r="A29970" s="330"/>
    </row>
    <row r="29971" spans="1:1">
      <c r="A29971" s="330"/>
    </row>
    <row r="29972" spans="1:1">
      <c r="A29972" s="330"/>
    </row>
    <row r="29973" spans="1:1">
      <c r="A29973" s="330"/>
    </row>
    <row r="29974" spans="1:1">
      <c r="A29974" s="330"/>
    </row>
    <row r="29975" spans="1:1">
      <c r="A29975" s="330"/>
    </row>
    <row r="29976" spans="1:1">
      <c r="A29976" s="330"/>
    </row>
    <row r="29977" spans="1:1">
      <c r="A29977" s="330"/>
    </row>
    <row r="29978" spans="1:1">
      <c r="A29978" s="330"/>
    </row>
    <row r="29979" spans="1:1">
      <c r="A29979" s="330"/>
    </row>
    <row r="29980" spans="1:1">
      <c r="A29980" s="330"/>
    </row>
    <row r="29981" spans="1:1">
      <c r="A29981" s="330"/>
    </row>
    <row r="29982" spans="1:1">
      <c r="A29982" s="330"/>
    </row>
    <row r="29983" spans="1:1">
      <c r="A29983" s="330"/>
    </row>
    <row r="29984" spans="1:1">
      <c r="A29984" s="330"/>
    </row>
    <row r="29985" spans="1:1">
      <c r="A29985" s="330"/>
    </row>
    <row r="29986" spans="1:1">
      <c r="A29986" s="330"/>
    </row>
    <row r="29987" spans="1:1">
      <c r="A29987" s="330"/>
    </row>
    <row r="29988" spans="1:1">
      <c r="A29988" s="330"/>
    </row>
    <row r="29989" spans="1:1">
      <c r="A29989" s="330"/>
    </row>
    <row r="29990" spans="1:1">
      <c r="A29990" s="330"/>
    </row>
    <row r="29991" spans="1:1">
      <c r="A29991" s="330"/>
    </row>
    <row r="29992" spans="1:1">
      <c r="A29992" s="330"/>
    </row>
    <row r="29993" spans="1:1">
      <c r="A29993" s="330"/>
    </row>
    <row r="29994" spans="1:1">
      <c r="A29994" s="330"/>
    </row>
    <row r="29995" spans="1:1">
      <c r="A29995" s="330"/>
    </row>
    <row r="29996" spans="1:1">
      <c r="A29996" s="330"/>
    </row>
    <row r="29997" spans="1:1">
      <c r="A29997" s="330"/>
    </row>
    <row r="29998" spans="1:1">
      <c r="A29998" s="330"/>
    </row>
    <row r="29999" spans="1:1">
      <c r="A29999" s="330"/>
    </row>
    <row r="30000" spans="1:1">
      <c r="A30000" s="330"/>
    </row>
    <row r="30001" spans="1:1">
      <c r="A30001" s="330"/>
    </row>
    <row r="30002" spans="1:1">
      <c r="A30002" s="330"/>
    </row>
    <row r="30003" spans="1:1">
      <c r="A30003" s="330"/>
    </row>
    <row r="30004" spans="1:1">
      <c r="A30004" s="330"/>
    </row>
    <row r="30005" spans="1:1">
      <c r="A30005" s="330"/>
    </row>
    <row r="30006" spans="1:1">
      <c r="A30006" s="330"/>
    </row>
    <row r="30007" spans="1:1">
      <c r="A30007" s="330"/>
    </row>
    <row r="30008" spans="1:1">
      <c r="A30008" s="330"/>
    </row>
    <row r="30009" spans="1:1">
      <c r="A30009" s="330"/>
    </row>
    <row r="30010" spans="1:1">
      <c r="A30010" s="330"/>
    </row>
    <row r="30011" spans="1:1">
      <c r="A30011" s="330"/>
    </row>
    <row r="30012" spans="1:1">
      <c r="A30012" s="330"/>
    </row>
    <row r="30013" spans="1:1">
      <c r="A30013" s="330"/>
    </row>
    <row r="30014" spans="1:1">
      <c r="A30014" s="330"/>
    </row>
    <row r="30015" spans="1:1">
      <c r="A30015" s="330"/>
    </row>
    <row r="30016" spans="1:1">
      <c r="A30016" s="330"/>
    </row>
    <row r="30017" spans="1:1">
      <c r="A30017" s="330"/>
    </row>
    <row r="30018" spans="1:1">
      <c r="A30018" s="330"/>
    </row>
    <row r="30019" spans="1:1">
      <c r="A30019" s="330"/>
    </row>
    <row r="30020" spans="1:1">
      <c r="A30020" s="330"/>
    </row>
    <row r="30021" spans="1:1">
      <c r="A30021" s="330"/>
    </row>
    <row r="30022" spans="1:1">
      <c r="A30022" s="330"/>
    </row>
    <row r="30023" spans="1:1">
      <c r="A30023" s="330"/>
    </row>
    <row r="30024" spans="1:1">
      <c r="A30024" s="330"/>
    </row>
    <row r="30025" spans="1:1">
      <c r="A30025" s="330"/>
    </row>
    <row r="30026" spans="1:1">
      <c r="A30026" s="330"/>
    </row>
    <row r="30027" spans="1:1">
      <c r="A30027" s="330"/>
    </row>
    <row r="30028" spans="1:1">
      <c r="A30028" s="330"/>
    </row>
    <row r="30029" spans="1:1">
      <c r="A30029" s="330"/>
    </row>
    <row r="30030" spans="1:1">
      <c r="A30030" s="330"/>
    </row>
    <row r="30031" spans="1:1">
      <c r="A30031" s="330"/>
    </row>
    <row r="30032" spans="1:1">
      <c r="A30032" s="330"/>
    </row>
    <row r="30033" spans="1:1">
      <c r="A30033" s="330"/>
    </row>
    <row r="30034" spans="1:1">
      <c r="A30034" s="330"/>
    </row>
    <row r="30035" spans="1:1">
      <c r="A30035" s="330"/>
    </row>
    <row r="30036" spans="1:1">
      <c r="A30036" s="330"/>
    </row>
    <row r="30037" spans="1:1">
      <c r="A30037" s="330"/>
    </row>
    <row r="30038" spans="1:1">
      <c r="A30038" s="330"/>
    </row>
    <row r="30039" spans="1:1">
      <c r="A30039" s="330"/>
    </row>
    <row r="30040" spans="1:1">
      <c r="A30040" s="330"/>
    </row>
    <row r="30041" spans="1:1">
      <c r="A30041" s="330"/>
    </row>
    <row r="30042" spans="1:1">
      <c r="A30042" s="330"/>
    </row>
    <row r="30043" spans="1:1">
      <c r="A30043" s="330"/>
    </row>
    <row r="30044" spans="1:1">
      <c r="A30044" s="330"/>
    </row>
    <row r="30045" spans="1:1">
      <c r="A30045" s="330"/>
    </row>
    <row r="30046" spans="1:1">
      <c r="A30046" s="330"/>
    </row>
    <row r="30047" spans="1:1">
      <c r="A30047" s="330"/>
    </row>
    <row r="30048" spans="1:1">
      <c r="A30048" s="330"/>
    </row>
    <row r="30049" spans="1:1">
      <c r="A30049" s="330"/>
    </row>
    <row r="30050" spans="1:1">
      <c r="A30050" s="330"/>
    </row>
    <row r="30051" spans="1:1">
      <c r="A30051" s="330"/>
    </row>
    <row r="30052" spans="1:1">
      <c r="A30052" s="330"/>
    </row>
    <row r="30053" spans="1:1">
      <c r="A30053" s="330"/>
    </row>
    <row r="30054" spans="1:1">
      <c r="A30054" s="330"/>
    </row>
    <row r="30055" spans="1:1">
      <c r="A30055" s="330"/>
    </row>
    <row r="30056" spans="1:1">
      <c r="A30056" s="330"/>
    </row>
    <row r="30057" spans="1:1">
      <c r="A30057" s="330"/>
    </row>
    <row r="30058" spans="1:1">
      <c r="A30058" s="330"/>
    </row>
    <row r="30059" spans="1:1">
      <c r="A30059" s="330"/>
    </row>
    <row r="30060" spans="1:1">
      <c r="A30060" s="330"/>
    </row>
    <row r="30061" spans="1:1">
      <c r="A30061" s="330"/>
    </row>
    <row r="30062" spans="1:1">
      <c r="A30062" s="330"/>
    </row>
    <row r="30063" spans="1:1">
      <c r="A30063" s="330"/>
    </row>
    <row r="30064" spans="1:1">
      <c r="A30064" s="330"/>
    </row>
    <row r="30065" spans="1:1">
      <c r="A30065" s="330"/>
    </row>
    <row r="30066" spans="1:1">
      <c r="A30066" s="330"/>
    </row>
    <row r="30067" spans="1:1">
      <c r="A30067" s="330"/>
    </row>
    <row r="30068" spans="1:1">
      <c r="A30068" s="330"/>
    </row>
    <row r="30069" spans="1:1">
      <c r="A30069" s="330"/>
    </row>
    <row r="30070" spans="1:1">
      <c r="A30070" s="330"/>
    </row>
    <row r="30071" spans="1:1">
      <c r="A30071" s="330"/>
    </row>
    <row r="30072" spans="1:1">
      <c r="A30072" s="330"/>
    </row>
    <row r="30073" spans="1:1">
      <c r="A30073" s="330"/>
    </row>
    <row r="30074" spans="1:1">
      <c r="A30074" s="330"/>
    </row>
    <row r="30075" spans="1:1">
      <c r="A30075" s="330"/>
    </row>
    <row r="30076" spans="1:1">
      <c r="A30076" s="330"/>
    </row>
    <row r="30077" spans="1:1">
      <c r="A30077" s="330"/>
    </row>
    <row r="30078" spans="1:1">
      <c r="A30078" s="330"/>
    </row>
    <row r="30079" spans="1:1">
      <c r="A30079" s="330"/>
    </row>
    <row r="30080" spans="1:1">
      <c r="A30080" s="330"/>
    </row>
    <row r="30081" spans="1:1">
      <c r="A30081" s="330"/>
    </row>
    <row r="30082" spans="1:1">
      <c r="A30082" s="330"/>
    </row>
    <row r="30083" spans="1:1">
      <c r="A30083" s="330"/>
    </row>
    <row r="30084" spans="1:1">
      <c r="A30084" s="330"/>
    </row>
    <row r="30085" spans="1:1">
      <c r="A30085" s="330"/>
    </row>
    <row r="30086" spans="1:1">
      <c r="A30086" s="330"/>
    </row>
    <row r="30087" spans="1:1">
      <c r="A30087" s="330"/>
    </row>
    <row r="30088" spans="1:1">
      <c r="A30088" s="330"/>
    </row>
    <row r="30089" spans="1:1">
      <c r="A30089" s="330"/>
    </row>
    <row r="30090" spans="1:1">
      <c r="A30090" s="330"/>
    </row>
    <row r="30091" spans="1:1">
      <c r="A30091" s="330"/>
    </row>
    <row r="30092" spans="1:1">
      <c r="A30092" s="330"/>
    </row>
    <row r="30093" spans="1:1">
      <c r="A30093" s="330"/>
    </row>
    <row r="30094" spans="1:1">
      <c r="A30094" s="330"/>
    </row>
    <row r="30095" spans="1:1">
      <c r="A30095" s="330"/>
    </row>
    <row r="30096" spans="1:1">
      <c r="A30096" s="330"/>
    </row>
    <row r="30097" spans="1:1">
      <c r="A30097" s="330"/>
    </row>
    <row r="30098" spans="1:1">
      <c r="A30098" s="330"/>
    </row>
    <row r="30099" spans="1:1">
      <c r="A30099" s="330"/>
    </row>
    <row r="30100" spans="1:1">
      <c r="A30100" s="330"/>
    </row>
    <row r="30101" spans="1:1">
      <c r="A30101" s="330"/>
    </row>
    <row r="30102" spans="1:1">
      <c r="A30102" s="330"/>
    </row>
    <row r="30103" spans="1:1">
      <c r="A30103" s="330"/>
    </row>
    <row r="30104" spans="1:1">
      <c r="A30104" s="330"/>
    </row>
    <row r="30105" spans="1:1">
      <c r="A30105" s="330"/>
    </row>
    <row r="30106" spans="1:1">
      <c r="A30106" s="330"/>
    </row>
    <row r="30107" spans="1:1">
      <c r="A30107" s="330"/>
    </row>
    <row r="30108" spans="1:1">
      <c r="A30108" s="330"/>
    </row>
    <row r="30109" spans="1:1">
      <c r="A30109" s="330"/>
    </row>
    <row r="30110" spans="1:1">
      <c r="A30110" s="330"/>
    </row>
    <row r="30111" spans="1:1">
      <c r="A30111" s="330"/>
    </row>
    <row r="30112" spans="1:1">
      <c r="A30112" s="330"/>
    </row>
    <row r="30113" spans="1:1">
      <c r="A30113" s="330"/>
    </row>
    <row r="30114" spans="1:1">
      <c r="A30114" s="330"/>
    </row>
    <row r="30115" spans="1:1">
      <c r="A30115" s="330"/>
    </row>
    <row r="30116" spans="1:1">
      <c r="A30116" s="330"/>
    </row>
    <row r="30117" spans="1:1">
      <c r="A30117" s="330"/>
    </row>
    <row r="30118" spans="1:1">
      <c r="A30118" s="330"/>
    </row>
    <row r="30119" spans="1:1">
      <c r="A30119" s="330"/>
    </row>
    <row r="30120" spans="1:1">
      <c r="A30120" s="330"/>
    </row>
    <row r="30121" spans="1:1">
      <c r="A30121" s="330"/>
    </row>
    <row r="30122" spans="1:1">
      <c r="A30122" s="330"/>
    </row>
    <row r="30123" spans="1:1">
      <c r="A30123" s="330"/>
    </row>
    <row r="30124" spans="1:1">
      <c r="A30124" s="330"/>
    </row>
    <row r="30125" spans="1:1">
      <c r="A30125" s="330"/>
    </row>
    <row r="30126" spans="1:1">
      <c r="A30126" s="330"/>
    </row>
    <row r="30127" spans="1:1">
      <c r="A30127" s="330"/>
    </row>
    <row r="30128" spans="1:1">
      <c r="A30128" s="330"/>
    </row>
    <row r="30129" spans="1:1">
      <c r="A30129" s="330"/>
    </row>
    <row r="30130" spans="1:1">
      <c r="A30130" s="330"/>
    </row>
    <row r="30131" spans="1:1">
      <c r="A30131" s="330"/>
    </row>
    <row r="30132" spans="1:1">
      <c r="A30132" s="330"/>
    </row>
    <row r="30133" spans="1:1">
      <c r="A30133" s="330"/>
    </row>
    <row r="30134" spans="1:1">
      <c r="A30134" s="330"/>
    </row>
    <row r="30135" spans="1:1">
      <c r="A30135" s="330"/>
    </row>
    <row r="30136" spans="1:1">
      <c r="A30136" s="330"/>
    </row>
    <row r="30137" spans="1:1">
      <c r="A30137" s="330"/>
    </row>
    <row r="30138" spans="1:1">
      <c r="A30138" s="330"/>
    </row>
    <row r="30139" spans="1:1">
      <c r="A30139" s="330"/>
    </row>
    <row r="30140" spans="1:1">
      <c r="A30140" s="330"/>
    </row>
    <row r="30141" spans="1:1">
      <c r="A30141" s="330"/>
    </row>
    <row r="30142" spans="1:1">
      <c r="A30142" s="330"/>
    </row>
    <row r="30143" spans="1:1">
      <c r="A30143" s="330"/>
    </row>
    <row r="30144" spans="1:1">
      <c r="A30144" s="330"/>
    </row>
    <row r="30145" spans="1:1">
      <c r="A30145" s="330"/>
    </row>
    <row r="30146" spans="1:1">
      <c r="A30146" s="330"/>
    </row>
    <row r="30147" spans="1:1">
      <c r="A30147" s="330"/>
    </row>
    <row r="30148" spans="1:1">
      <c r="A30148" s="330"/>
    </row>
    <row r="30149" spans="1:1">
      <c r="A30149" s="330"/>
    </row>
    <row r="30150" spans="1:1">
      <c r="A30150" s="330"/>
    </row>
    <row r="30151" spans="1:1">
      <c r="A30151" s="330"/>
    </row>
    <row r="30152" spans="1:1">
      <c r="A30152" s="330"/>
    </row>
    <row r="30153" spans="1:1">
      <c r="A30153" s="330"/>
    </row>
    <row r="30154" spans="1:1">
      <c r="A30154" s="330"/>
    </row>
    <row r="30155" spans="1:1">
      <c r="A30155" s="330"/>
    </row>
    <row r="30156" spans="1:1">
      <c r="A30156" s="330"/>
    </row>
    <row r="30157" spans="1:1">
      <c r="A30157" s="330"/>
    </row>
    <row r="30158" spans="1:1">
      <c r="A30158" s="330"/>
    </row>
    <row r="30159" spans="1:1">
      <c r="A30159" s="330"/>
    </row>
    <row r="30160" spans="1:1">
      <c r="A30160" s="330"/>
    </row>
    <row r="30161" spans="1:1">
      <c r="A30161" s="330"/>
    </row>
    <row r="30162" spans="1:1">
      <c r="A30162" s="330"/>
    </row>
    <row r="30163" spans="1:1">
      <c r="A30163" s="330"/>
    </row>
    <row r="30164" spans="1:1">
      <c r="A30164" s="330"/>
    </row>
    <row r="30165" spans="1:1">
      <c r="A30165" s="330"/>
    </row>
    <row r="30166" spans="1:1">
      <c r="A30166" s="330"/>
    </row>
    <row r="30167" spans="1:1">
      <c r="A30167" s="330"/>
    </row>
    <row r="30168" spans="1:1">
      <c r="A30168" s="330"/>
    </row>
    <row r="30169" spans="1:1">
      <c r="A30169" s="330"/>
    </row>
    <row r="30170" spans="1:1">
      <c r="A30170" s="330"/>
    </row>
    <row r="30171" spans="1:1">
      <c r="A30171" s="330"/>
    </row>
    <row r="30172" spans="1:1">
      <c r="A30172" s="330"/>
    </row>
    <row r="30173" spans="1:1">
      <c r="A30173" s="330"/>
    </row>
    <row r="30174" spans="1:1">
      <c r="A30174" s="330"/>
    </row>
    <row r="30175" spans="1:1">
      <c r="A30175" s="330"/>
    </row>
    <row r="30176" spans="1:1">
      <c r="A30176" s="330"/>
    </row>
    <row r="30177" spans="1:1">
      <c r="A30177" s="330"/>
    </row>
    <row r="30178" spans="1:1">
      <c r="A30178" s="330"/>
    </row>
    <row r="30179" spans="1:1">
      <c r="A30179" s="330"/>
    </row>
    <row r="30180" spans="1:1">
      <c r="A30180" s="330"/>
    </row>
    <row r="30181" spans="1:1">
      <c r="A30181" s="330"/>
    </row>
    <row r="30182" spans="1:1">
      <c r="A30182" s="330"/>
    </row>
    <row r="30183" spans="1:1">
      <c r="A30183" s="330"/>
    </row>
    <row r="30184" spans="1:1">
      <c r="A30184" s="330"/>
    </row>
    <row r="30185" spans="1:1">
      <c r="A30185" s="330"/>
    </row>
    <row r="30186" spans="1:1">
      <c r="A30186" s="330"/>
    </row>
    <row r="30187" spans="1:1">
      <c r="A30187" s="330"/>
    </row>
    <row r="30188" spans="1:1">
      <c r="A30188" s="330"/>
    </row>
    <row r="30189" spans="1:1">
      <c r="A30189" s="330"/>
    </row>
    <row r="30190" spans="1:1">
      <c r="A30190" s="330"/>
    </row>
    <row r="30191" spans="1:1">
      <c r="A30191" s="330"/>
    </row>
    <row r="30192" spans="1:1">
      <c r="A30192" s="330"/>
    </row>
    <row r="30193" spans="1:1">
      <c r="A30193" s="330"/>
    </row>
    <row r="30194" spans="1:1">
      <c r="A30194" s="330"/>
    </row>
    <row r="30195" spans="1:1">
      <c r="A30195" s="330"/>
    </row>
    <row r="30196" spans="1:1">
      <c r="A30196" s="330"/>
    </row>
    <row r="30197" spans="1:1">
      <c r="A30197" s="330"/>
    </row>
    <row r="30198" spans="1:1">
      <c r="A30198" s="330"/>
    </row>
    <row r="30199" spans="1:1">
      <c r="A30199" s="330"/>
    </row>
    <row r="30200" spans="1:1">
      <c r="A30200" s="330"/>
    </row>
    <row r="30201" spans="1:1">
      <c r="A30201" s="330"/>
    </row>
    <row r="30202" spans="1:1">
      <c r="A30202" s="330"/>
    </row>
    <row r="30203" spans="1:1">
      <c r="A30203" s="330"/>
    </row>
    <row r="30204" spans="1:1">
      <c r="A30204" s="330"/>
    </row>
    <row r="30205" spans="1:1">
      <c r="A30205" s="330"/>
    </row>
    <row r="30206" spans="1:1">
      <c r="A30206" s="330"/>
    </row>
    <row r="30207" spans="1:1">
      <c r="A30207" s="330"/>
    </row>
    <row r="30208" spans="1:1">
      <c r="A30208" s="330"/>
    </row>
    <row r="30209" spans="1:1">
      <c r="A30209" s="330"/>
    </row>
    <row r="30210" spans="1:1">
      <c r="A30210" s="330"/>
    </row>
    <row r="30211" spans="1:1">
      <c r="A30211" s="330"/>
    </row>
    <row r="30212" spans="1:1">
      <c r="A30212" s="330"/>
    </row>
    <row r="30213" spans="1:1">
      <c r="A30213" s="330"/>
    </row>
    <row r="30214" spans="1:1">
      <c r="A30214" s="330"/>
    </row>
    <row r="30215" spans="1:1">
      <c r="A30215" s="330"/>
    </row>
    <row r="30216" spans="1:1">
      <c r="A30216" s="330"/>
    </row>
    <row r="30217" spans="1:1">
      <c r="A30217" s="330"/>
    </row>
    <row r="30218" spans="1:1">
      <c r="A30218" s="330"/>
    </row>
    <row r="30219" spans="1:1">
      <c r="A30219" s="330"/>
    </row>
    <row r="30220" spans="1:1">
      <c r="A30220" s="330"/>
    </row>
    <row r="30221" spans="1:1">
      <c r="A30221" s="330"/>
    </row>
    <row r="30222" spans="1:1">
      <c r="A30222" s="330"/>
    </row>
    <row r="30223" spans="1:1">
      <c r="A30223" s="330"/>
    </row>
    <row r="30224" spans="1:1">
      <c r="A30224" s="330"/>
    </row>
    <row r="30225" spans="1:1">
      <c r="A30225" s="330"/>
    </row>
    <row r="30226" spans="1:1">
      <c r="A30226" s="330"/>
    </row>
    <row r="30227" spans="1:1">
      <c r="A30227" s="330"/>
    </row>
    <row r="30228" spans="1:1">
      <c r="A30228" s="330"/>
    </row>
    <row r="30229" spans="1:1">
      <c r="A30229" s="330"/>
    </row>
    <row r="30230" spans="1:1">
      <c r="A30230" s="330"/>
    </row>
    <row r="30231" spans="1:1">
      <c r="A30231" s="330"/>
    </row>
    <row r="30232" spans="1:1">
      <c r="A30232" s="330"/>
    </row>
    <row r="30233" spans="1:1">
      <c r="A30233" s="330"/>
    </row>
    <row r="30234" spans="1:1">
      <c r="A30234" s="330"/>
    </row>
    <row r="30235" spans="1:1">
      <c r="A30235" s="330"/>
    </row>
    <row r="30236" spans="1:1">
      <c r="A30236" s="330"/>
    </row>
    <row r="30237" spans="1:1">
      <c r="A30237" s="330"/>
    </row>
    <row r="30238" spans="1:1">
      <c r="A30238" s="330"/>
    </row>
    <row r="30239" spans="1:1">
      <c r="A30239" s="330"/>
    </row>
    <row r="30240" spans="1:1">
      <c r="A30240" s="330"/>
    </row>
    <row r="30241" spans="1:1">
      <c r="A30241" s="330"/>
    </row>
    <row r="30242" spans="1:1">
      <c r="A30242" s="330"/>
    </row>
    <row r="30243" spans="1:1">
      <c r="A30243" s="330"/>
    </row>
    <row r="30244" spans="1:1">
      <c r="A30244" s="330"/>
    </row>
    <row r="30245" spans="1:1">
      <c r="A30245" s="330"/>
    </row>
    <row r="30246" spans="1:1">
      <c r="A30246" s="330"/>
    </row>
    <row r="30247" spans="1:1">
      <c r="A30247" s="330"/>
    </row>
    <row r="30248" spans="1:1">
      <c r="A30248" s="330"/>
    </row>
    <row r="30249" spans="1:1">
      <c r="A30249" s="330"/>
    </row>
    <row r="30250" spans="1:1">
      <c r="A30250" s="330"/>
    </row>
    <row r="30251" spans="1:1">
      <c r="A30251" s="330"/>
    </row>
    <row r="30252" spans="1:1">
      <c r="A30252" s="330"/>
    </row>
    <row r="30253" spans="1:1">
      <c r="A30253" s="330"/>
    </row>
    <row r="30254" spans="1:1">
      <c r="A30254" s="330"/>
    </row>
    <row r="30255" spans="1:1">
      <c r="A30255" s="330"/>
    </row>
    <row r="30256" spans="1:1">
      <c r="A30256" s="330"/>
    </row>
    <row r="30257" spans="1:1">
      <c r="A30257" s="330"/>
    </row>
    <row r="30258" spans="1:1">
      <c r="A30258" s="330"/>
    </row>
    <row r="30259" spans="1:1">
      <c r="A30259" s="330"/>
    </row>
    <row r="30260" spans="1:1">
      <c r="A30260" s="330"/>
    </row>
    <row r="30261" spans="1:1">
      <c r="A30261" s="330"/>
    </row>
    <row r="30262" spans="1:1">
      <c r="A30262" s="330"/>
    </row>
    <row r="30263" spans="1:1">
      <c r="A30263" s="330"/>
    </row>
    <row r="30264" spans="1:1">
      <c r="A30264" s="330"/>
    </row>
    <row r="30265" spans="1:1">
      <c r="A30265" s="330"/>
    </row>
    <row r="30266" spans="1:1">
      <c r="A30266" s="330"/>
    </row>
    <row r="30267" spans="1:1">
      <c r="A30267" s="330"/>
    </row>
    <row r="30268" spans="1:1">
      <c r="A30268" s="330"/>
    </row>
    <row r="30269" spans="1:1">
      <c r="A30269" s="330"/>
    </row>
    <row r="30270" spans="1:1">
      <c r="A30270" s="330"/>
    </row>
    <row r="30271" spans="1:1">
      <c r="A30271" s="330"/>
    </row>
    <row r="30272" spans="1:1">
      <c r="A30272" s="330"/>
    </row>
    <row r="30273" spans="1:1">
      <c r="A30273" s="330"/>
    </row>
    <row r="30274" spans="1:1">
      <c r="A30274" s="330"/>
    </row>
    <row r="30275" spans="1:1">
      <c r="A30275" s="330"/>
    </row>
    <row r="30276" spans="1:1">
      <c r="A30276" s="330"/>
    </row>
    <row r="30277" spans="1:1">
      <c r="A30277" s="330"/>
    </row>
    <row r="30278" spans="1:1">
      <c r="A30278" s="330"/>
    </row>
    <row r="30279" spans="1:1">
      <c r="A30279" s="330"/>
    </row>
    <row r="30280" spans="1:1">
      <c r="A30280" s="330"/>
    </row>
    <row r="30281" spans="1:1">
      <c r="A30281" s="330"/>
    </row>
    <row r="30282" spans="1:1">
      <c r="A30282" s="330"/>
    </row>
    <row r="30283" spans="1:1">
      <c r="A30283" s="330"/>
    </row>
    <row r="30284" spans="1:1">
      <c r="A30284" s="330"/>
    </row>
    <row r="30285" spans="1:1">
      <c r="A30285" s="330"/>
    </row>
    <row r="30286" spans="1:1">
      <c r="A30286" s="330"/>
    </row>
    <row r="30287" spans="1:1">
      <c r="A30287" s="330"/>
    </row>
    <row r="30288" spans="1:1">
      <c r="A30288" s="330"/>
    </row>
    <row r="30289" spans="1:1">
      <c r="A30289" s="330"/>
    </row>
    <row r="30290" spans="1:1">
      <c r="A30290" s="330"/>
    </row>
    <row r="30291" spans="1:1">
      <c r="A30291" s="330"/>
    </row>
    <row r="30292" spans="1:1">
      <c r="A30292" s="330"/>
    </row>
    <row r="30293" spans="1:1">
      <c r="A30293" s="330"/>
    </row>
    <row r="30294" spans="1:1">
      <c r="A30294" s="330"/>
    </row>
    <row r="30295" spans="1:1">
      <c r="A30295" s="330"/>
    </row>
    <row r="30296" spans="1:1">
      <c r="A30296" s="330"/>
    </row>
    <row r="30297" spans="1:1">
      <c r="A30297" s="330"/>
    </row>
    <row r="30298" spans="1:1">
      <c r="A30298" s="330"/>
    </row>
    <row r="30299" spans="1:1">
      <c r="A30299" s="330"/>
    </row>
    <row r="30300" spans="1:1">
      <c r="A30300" s="330"/>
    </row>
    <row r="30301" spans="1:1">
      <c r="A30301" s="330"/>
    </row>
    <row r="30302" spans="1:1">
      <c r="A30302" s="330"/>
    </row>
    <row r="30303" spans="1:1">
      <c r="A30303" s="330"/>
    </row>
    <row r="30304" spans="1:1">
      <c r="A30304" s="330"/>
    </row>
    <row r="30305" spans="1:1">
      <c r="A30305" s="330"/>
    </row>
    <row r="30306" spans="1:1">
      <c r="A30306" s="330"/>
    </row>
    <row r="30307" spans="1:1">
      <c r="A30307" s="330"/>
    </row>
    <row r="30308" spans="1:1">
      <c r="A30308" s="330"/>
    </row>
    <row r="30309" spans="1:1">
      <c r="A30309" s="330"/>
    </row>
    <row r="30310" spans="1:1">
      <c r="A30310" s="330"/>
    </row>
    <row r="30311" spans="1:1">
      <c r="A30311" s="330"/>
    </row>
    <row r="30312" spans="1:1">
      <c r="A30312" s="330"/>
    </row>
    <row r="30313" spans="1:1">
      <c r="A30313" s="330"/>
    </row>
    <row r="30314" spans="1:1">
      <c r="A30314" s="330"/>
    </row>
    <row r="30315" spans="1:1">
      <c r="A30315" s="330"/>
    </row>
    <row r="30316" spans="1:1">
      <c r="A30316" s="330"/>
    </row>
    <row r="30317" spans="1:1">
      <c r="A30317" s="330"/>
    </row>
    <row r="30318" spans="1:1">
      <c r="A30318" s="330"/>
    </row>
    <row r="30319" spans="1:1">
      <c r="A30319" s="330"/>
    </row>
    <row r="30320" spans="1:1">
      <c r="A30320" s="330"/>
    </row>
    <row r="30321" spans="1:1">
      <c r="A30321" s="330"/>
    </row>
    <row r="30322" spans="1:1">
      <c r="A30322" s="330"/>
    </row>
    <row r="30323" spans="1:1">
      <c r="A30323" s="330"/>
    </row>
    <row r="30324" spans="1:1">
      <c r="A30324" s="330"/>
    </row>
    <row r="30325" spans="1:1">
      <c r="A30325" s="330"/>
    </row>
    <row r="30326" spans="1:1">
      <c r="A30326" s="330"/>
    </row>
    <row r="30327" spans="1:1">
      <c r="A30327" s="330"/>
    </row>
    <row r="30328" spans="1:1">
      <c r="A30328" s="330"/>
    </row>
    <row r="30329" spans="1:1">
      <c r="A30329" s="330"/>
    </row>
    <row r="30330" spans="1:1">
      <c r="A30330" s="330"/>
    </row>
    <row r="30331" spans="1:1">
      <c r="A30331" s="330"/>
    </row>
    <row r="30332" spans="1:1">
      <c r="A30332" s="330"/>
    </row>
    <row r="30333" spans="1:1">
      <c r="A30333" s="330"/>
    </row>
    <row r="30334" spans="1:1">
      <c r="A30334" s="330"/>
    </row>
    <row r="30335" spans="1:1">
      <c r="A30335" s="330"/>
    </row>
    <row r="30336" spans="1:1">
      <c r="A30336" s="330"/>
    </row>
    <row r="30337" spans="1:1">
      <c r="A30337" s="330"/>
    </row>
    <row r="30338" spans="1:1">
      <c r="A30338" s="330"/>
    </row>
    <row r="30339" spans="1:1">
      <c r="A30339" s="330"/>
    </row>
    <row r="30340" spans="1:1">
      <c r="A30340" s="330"/>
    </row>
    <row r="30341" spans="1:1">
      <c r="A30341" s="330"/>
    </row>
    <row r="30342" spans="1:1">
      <c r="A30342" s="330"/>
    </row>
    <row r="30343" spans="1:1">
      <c r="A30343" s="330"/>
    </row>
    <row r="30344" spans="1:1">
      <c r="A30344" s="330"/>
    </row>
    <row r="30345" spans="1:1">
      <c r="A30345" s="330"/>
    </row>
    <row r="30346" spans="1:1">
      <c r="A30346" s="330"/>
    </row>
    <row r="30347" spans="1:1">
      <c r="A30347" s="330"/>
    </row>
    <row r="30348" spans="1:1">
      <c r="A30348" s="330"/>
    </row>
    <row r="30349" spans="1:1">
      <c r="A30349" s="330"/>
    </row>
    <row r="30350" spans="1:1">
      <c r="A30350" s="330"/>
    </row>
    <row r="30351" spans="1:1">
      <c r="A30351" s="330"/>
    </row>
    <row r="30352" spans="1:1">
      <c r="A30352" s="330"/>
    </row>
    <row r="30353" spans="1:1">
      <c r="A30353" s="330"/>
    </row>
    <row r="30354" spans="1:1">
      <c r="A30354" s="330"/>
    </row>
    <row r="30355" spans="1:1">
      <c r="A30355" s="330"/>
    </row>
    <row r="30356" spans="1:1">
      <c r="A30356" s="330"/>
    </row>
    <row r="30357" spans="1:1">
      <c r="A30357" s="330"/>
    </row>
    <row r="30358" spans="1:1">
      <c r="A30358" s="330"/>
    </row>
    <row r="30359" spans="1:1">
      <c r="A30359" s="330"/>
    </row>
    <row r="30360" spans="1:1">
      <c r="A30360" s="330"/>
    </row>
    <row r="30361" spans="1:1">
      <c r="A30361" s="330"/>
    </row>
    <row r="30362" spans="1:1">
      <c r="A30362" s="330"/>
    </row>
    <row r="30363" spans="1:1">
      <c r="A30363" s="330"/>
    </row>
    <row r="30364" spans="1:1">
      <c r="A30364" s="330"/>
    </row>
    <row r="30365" spans="1:1">
      <c r="A30365" s="330"/>
    </row>
    <row r="30366" spans="1:1">
      <c r="A30366" s="330"/>
    </row>
    <row r="30367" spans="1:1">
      <c r="A30367" s="330"/>
    </row>
    <row r="30368" spans="1:1">
      <c r="A30368" s="330"/>
    </row>
    <row r="30369" spans="1:1">
      <c r="A30369" s="330"/>
    </row>
    <row r="30370" spans="1:1">
      <c r="A30370" s="330"/>
    </row>
    <row r="30371" spans="1:1">
      <c r="A30371" s="330"/>
    </row>
    <row r="30372" spans="1:1">
      <c r="A30372" s="330"/>
    </row>
    <row r="30373" spans="1:1">
      <c r="A30373" s="330"/>
    </row>
    <row r="30374" spans="1:1">
      <c r="A30374" s="330"/>
    </row>
    <row r="30375" spans="1:1">
      <c r="A30375" s="330"/>
    </row>
    <row r="30376" spans="1:1">
      <c r="A30376" s="330"/>
    </row>
    <row r="30377" spans="1:1">
      <c r="A30377" s="330"/>
    </row>
    <row r="30378" spans="1:1">
      <c r="A30378" s="330"/>
    </row>
    <row r="30379" spans="1:1">
      <c r="A30379" s="330"/>
    </row>
    <row r="30380" spans="1:1">
      <c r="A30380" s="330"/>
    </row>
    <row r="30381" spans="1:1">
      <c r="A30381" s="330"/>
    </row>
    <row r="30382" spans="1:1">
      <c r="A30382" s="330"/>
    </row>
    <row r="30383" spans="1:1">
      <c r="A30383" s="330"/>
    </row>
    <row r="30384" spans="1:1">
      <c r="A30384" s="330"/>
    </row>
    <row r="30385" spans="1:1">
      <c r="A30385" s="330"/>
    </row>
    <row r="30386" spans="1:1">
      <c r="A30386" s="330"/>
    </row>
    <row r="30387" spans="1:1">
      <c r="A30387" s="330"/>
    </row>
    <row r="30388" spans="1:1">
      <c r="A30388" s="330"/>
    </row>
    <row r="30389" spans="1:1">
      <c r="A30389" s="330"/>
    </row>
    <row r="30390" spans="1:1">
      <c r="A30390" s="330"/>
    </row>
    <row r="30391" spans="1:1">
      <c r="A30391" s="330"/>
    </row>
    <row r="30392" spans="1:1">
      <c r="A30392" s="330"/>
    </row>
    <row r="30393" spans="1:1">
      <c r="A30393" s="330"/>
    </row>
    <row r="30394" spans="1:1">
      <c r="A30394" s="330"/>
    </row>
    <row r="30395" spans="1:1">
      <c r="A30395" s="330"/>
    </row>
    <row r="30396" spans="1:1">
      <c r="A30396" s="330"/>
    </row>
    <row r="30397" spans="1:1">
      <c r="A30397" s="330"/>
    </row>
    <row r="30398" spans="1:1">
      <c r="A30398" s="330"/>
    </row>
    <row r="30399" spans="1:1">
      <c r="A30399" s="330"/>
    </row>
    <row r="30400" spans="1:1">
      <c r="A30400" s="330"/>
    </row>
    <row r="30401" spans="1:1">
      <c r="A30401" s="330"/>
    </row>
    <row r="30402" spans="1:1">
      <c r="A30402" s="330"/>
    </row>
    <row r="30403" spans="1:1">
      <c r="A30403" s="330"/>
    </row>
    <row r="30404" spans="1:1">
      <c r="A30404" s="330"/>
    </row>
    <row r="30405" spans="1:1">
      <c r="A30405" s="330"/>
    </row>
    <row r="30406" spans="1:1">
      <c r="A30406" s="330"/>
    </row>
    <row r="30407" spans="1:1">
      <c r="A30407" s="330"/>
    </row>
    <row r="30408" spans="1:1">
      <c r="A30408" s="330"/>
    </row>
    <row r="30409" spans="1:1">
      <c r="A30409" s="330"/>
    </row>
    <row r="30410" spans="1:1">
      <c r="A30410" s="330"/>
    </row>
    <row r="30411" spans="1:1">
      <c r="A30411" s="330"/>
    </row>
    <row r="30412" spans="1:1">
      <c r="A30412" s="330"/>
    </row>
    <row r="30413" spans="1:1">
      <c r="A30413" s="330"/>
    </row>
    <row r="30414" spans="1:1">
      <c r="A30414" s="330"/>
    </row>
    <row r="30415" spans="1:1">
      <c r="A30415" s="330"/>
    </row>
    <row r="30416" spans="1:1">
      <c r="A30416" s="330"/>
    </row>
    <row r="30417" spans="1:1">
      <c r="A30417" s="330"/>
    </row>
    <row r="30418" spans="1:1">
      <c r="A30418" s="330"/>
    </row>
    <row r="30419" spans="1:1">
      <c r="A30419" s="330"/>
    </row>
    <row r="30420" spans="1:1">
      <c r="A30420" s="330"/>
    </row>
    <row r="30421" spans="1:1">
      <c r="A30421" s="330"/>
    </row>
    <row r="30422" spans="1:1">
      <c r="A30422" s="330"/>
    </row>
    <row r="30423" spans="1:1">
      <c r="A30423" s="330"/>
    </row>
    <row r="30424" spans="1:1">
      <c r="A30424" s="330"/>
    </row>
    <row r="30425" spans="1:1">
      <c r="A30425" s="330"/>
    </row>
    <row r="30426" spans="1:1">
      <c r="A30426" s="330"/>
    </row>
    <row r="30427" spans="1:1">
      <c r="A30427" s="330"/>
    </row>
    <row r="30428" spans="1:1">
      <c r="A30428" s="330"/>
    </row>
    <row r="30429" spans="1:1">
      <c r="A30429" s="330"/>
    </row>
    <row r="30430" spans="1:1">
      <c r="A30430" s="330"/>
    </row>
    <row r="30431" spans="1:1">
      <c r="A30431" s="330"/>
    </row>
    <row r="30432" spans="1:1">
      <c r="A30432" s="330"/>
    </row>
    <row r="30433" spans="1:1">
      <c r="A30433" s="330"/>
    </row>
    <row r="30434" spans="1:1">
      <c r="A30434" s="330"/>
    </row>
    <row r="30435" spans="1:1">
      <c r="A30435" s="330"/>
    </row>
    <row r="30436" spans="1:1">
      <c r="A30436" s="330"/>
    </row>
    <row r="30437" spans="1:1">
      <c r="A30437" s="330"/>
    </row>
    <row r="30438" spans="1:1">
      <c r="A30438" s="330"/>
    </row>
    <row r="30439" spans="1:1">
      <c r="A30439" s="330"/>
    </row>
    <row r="30440" spans="1:1">
      <c r="A30440" s="330"/>
    </row>
    <row r="30441" spans="1:1">
      <c r="A30441" s="330"/>
    </row>
    <row r="30442" spans="1:1">
      <c r="A30442" s="330"/>
    </row>
    <row r="30443" spans="1:1">
      <c r="A30443" s="330"/>
    </row>
    <row r="30444" spans="1:1">
      <c r="A30444" s="330"/>
    </row>
    <row r="30445" spans="1:1">
      <c r="A30445" s="330"/>
    </row>
    <row r="30446" spans="1:1">
      <c r="A30446" s="330"/>
    </row>
    <row r="30447" spans="1:1">
      <c r="A30447" s="330"/>
    </row>
    <row r="30448" spans="1:1">
      <c r="A30448" s="330"/>
    </row>
    <row r="30449" spans="1:1">
      <c r="A30449" s="330"/>
    </row>
    <row r="30450" spans="1:1">
      <c r="A30450" s="330"/>
    </row>
    <row r="30451" spans="1:1">
      <c r="A30451" s="330"/>
    </row>
    <row r="30452" spans="1:1">
      <c r="A30452" s="330"/>
    </row>
    <row r="30453" spans="1:1">
      <c r="A30453" s="330"/>
    </row>
    <row r="30454" spans="1:1">
      <c r="A30454" s="330"/>
    </row>
    <row r="30455" spans="1:1">
      <c r="A30455" s="330"/>
    </row>
    <row r="30456" spans="1:1">
      <c r="A30456" s="330"/>
    </row>
    <row r="30457" spans="1:1">
      <c r="A30457" s="330"/>
    </row>
    <row r="30458" spans="1:1">
      <c r="A30458" s="330"/>
    </row>
    <row r="30459" spans="1:1">
      <c r="A30459" s="330"/>
    </row>
    <row r="30460" spans="1:1">
      <c r="A30460" s="330"/>
    </row>
    <row r="30461" spans="1:1">
      <c r="A30461" s="330"/>
    </row>
    <row r="30462" spans="1:1">
      <c r="A30462" s="330"/>
    </row>
    <row r="30463" spans="1:1">
      <c r="A30463" s="330"/>
    </row>
    <row r="30464" spans="1:1">
      <c r="A30464" s="330"/>
    </row>
    <row r="30465" spans="1:1">
      <c r="A30465" s="330"/>
    </row>
    <row r="30466" spans="1:1">
      <c r="A30466" s="330"/>
    </row>
    <row r="30467" spans="1:1">
      <c r="A30467" s="330"/>
    </row>
    <row r="30468" spans="1:1">
      <c r="A30468" s="330"/>
    </row>
    <row r="30469" spans="1:1">
      <c r="A30469" s="330"/>
    </row>
    <row r="30470" spans="1:1">
      <c r="A30470" s="330"/>
    </row>
    <row r="30471" spans="1:1">
      <c r="A30471" s="330"/>
    </row>
    <row r="30472" spans="1:1">
      <c r="A30472" s="330"/>
    </row>
    <row r="30473" spans="1:1">
      <c r="A30473" s="330"/>
    </row>
    <row r="30474" spans="1:1">
      <c r="A30474" s="330"/>
    </row>
    <row r="30475" spans="1:1">
      <c r="A30475" s="330"/>
    </row>
    <row r="30476" spans="1:1">
      <c r="A30476" s="330"/>
    </row>
    <row r="30477" spans="1:1">
      <c r="A30477" s="330"/>
    </row>
    <row r="30478" spans="1:1">
      <c r="A30478" s="330"/>
    </row>
    <row r="30479" spans="1:1">
      <c r="A30479" s="330"/>
    </row>
    <row r="30480" spans="1:1">
      <c r="A30480" s="330"/>
    </row>
    <row r="30481" spans="1:1">
      <c r="A30481" s="330"/>
    </row>
    <row r="30482" spans="1:1">
      <c r="A30482" s="330"/>
    </row>
    <row r="30483" spans="1:1">
      <c r="A30483" s="330"/>
    </row>
    <row r="30484" spans="1:1">
      <c r="A30484" s="330"/>
    </row>
    <row r="30485" spans="1:1">
      <c r="A30485" s="330"/>
    </row>
    <row r="30486" spans="1:1">
      <c r="A30486" s="330"/>
    </row>
    <row r="30487" spans="1:1">
      <c r="A30487" s="330"/>
    </row>
    <row r="30488" spans="1:1">
      <c r="A30488" s="330"/>
    </row>
    <row r="30489" spans="1:1">
      <c r="A30489" s="330"/>
    </row>
    <row r="30490" spans="1:1">
      <c r="A30490" s="330"/>
    </row>
    <row r="30491" spans="1:1">
      <c r="A30491" s="330"/>
    </row>
    <row r="30492" spans="1:1">
      <c r="A30492" s="330"/>
    </row>
    <row r="30493" spans="1:1">
      <c r="A30493" s="330"/>
    </row>
    <row r="30494" spans="1:1">
      <c r="A30494" s="330"/>
    </row>
    <row r="30495" spans="1:1">
      <c r="A30495" s="330"/>
    </row>
    <row r="30496" spans="1:1">
      <c r="A30496" s="330"/>
    </row>
    <row r="30497" spans="1:1">
      <c r="A30497" s="330"/>
    </row>
    <row r="30498" spans="1:1">
      <c r="A30498" s="330"/>
    </row>
    <row r="30499" spans="1:1">
      <c r="A30499" s="330"/>
    </row>
    <row r="30500" spans="1:1">
      <c r="A30500" s="330"/>
    </row>
    <row r="30501" spans="1:1">
      <c r="A30501" s="330"/>
    </row>
    <row r="30502" spans="1:1">
      <c r="A30502" s="330"/>
    </row>
    <row r="30503" spans="1:1">
      <c r="A30503" s="330"/>
    </row>
    <row r="30504" spans="1:1">
      <c r="A30504" s="330"/>
    </row>
    <row r="30505" spans="1:1">
      <c r="A30505" s="330"/>
    </row>
    <row r="30506" spans="1:1">
      <c r="A30506" s="330"/>
    </row>
    <row r="30507" spans="1:1">
      <c r="A30507" s="330"/>
    </row>
    <row r="30508" spans="1:1">
      <c r="A30508" s="330"/>
    </row>
    <row r="30509" spans="1:1">
      <c r="A30509" s="330"/>
    </row>
    <row r="30510" spans="1:1">
      <c r="A30510" s="330"/>
    </row>
    <row r="30511" spans="1:1">
      <c r="A30511" s="330"/>
    </row>
    <row r="30512" spans="1:1">
      <c r="A30512" s="330"/>
    </row>
    <row r="30513" spans="1:1">
      <c r="A30513" s="330"/>
    </row>
    <row r="30514" spans="1:1">
      <c r="A30514" s="330"/>
    </row>
    <row r="30515" spans="1:1">
      <c r="A30515" s="330"/>
    </row>
    <row r="30516" spans="1:1">
      <c r="A30516" s="330"/>
    </row>
    <row r="30517" spans="1:1">
      <c r="A30517" s="330"/>
    </row>
    <row r="30518" spans="1:1">
      <c r="A30518" s="330"/>
    </row>
    <row r="30519" spans="1:1">
      <c r="A30519" s="330"/>
    </row>
    <row r="30520" spans="1:1">
      <c r="A30520" s="330"/>
    </row>
    <row r="30521" spans="1:1">
      <c r="A30521" s="330"/>
    </row>
    <row r="30522" spans="1:1">
      <c r="A30522" s="330"/>
    </row>
    <row r="30523" spans="1:1">
      <c r="A30523" s="330"/>
    </row>
    <row r="30524" spans="1:1">
      <c r="A30524" s="330"/>
    </row>
    <row r="30525" spans="1:1">
      <c r="A30525" s="330"/>
    </row>
    <row r="30526" spans="1:1">
      <c r="A30526" s="330"/>
    </row>
    <row r="30527" spans="1:1">
      <c r="A30527" s="330"/>
    </row>
    <row r="30528" spans="1:1">
      <c r="A30528" s="330"/>
    </row>
    <row r="30529" spans="1:1">
      <c r="A30529" s="330"/>
    </row>
    <row r="30530" spans="1:1">
      <c r="A30530" s="330"/>
    </row>
    <row r="30531" spans="1:1">
      <c r="A30531" s="330"/>
    </row>
    <row r="30532" spans="1:1">
      <c r="A30532" s="330"/>
    </row>
    <row r="30533" spans="1:1">
      <c r="A30533" s="330"/>
    </row>
    <row r="30534" spans="1:1">
      <c r="A30534" s="330"/>
    </row>
    <row r="30535" spans="1:1">
      <c r="A30535" s="330"/>
    </row>
    <row r="30536" spans="1:1">
      <c r="A30536" s="330"/>
    </row>
    <row r="30537" spans="1:1">
      <c r="A30537" s="330"/>
    </row>
    <row r="30538" spans="1:1">
      <c r="A30538" s="330"/>
    </row>
    <row r="30539" spans="1:1">
      <c r="A30539" s="330"/>
    </row>
    <row r="30540" spans="1:1">
      <c r="A30540" s="330"/>
    </row>
    <row r="30541" spans="1:1">
      <c r="A30541" s="330"/>
    </row>
    <row r="30542" spans="1:1">
      <c r="A30542" s="330"/>
    </row>
    <row r="30543" spans="1:1">
      <c r="A30543" s="330"/>
    </row>
    <row r="30544" spans="1:1">
      <c r="A30544" s="330"/>
    </row>
    <row r="30545" spans="1:1">
      <c r="A30545" s="330"/>
    </row>
    <row r="30546" spans="1:1">
      <c r="A30546" s="330"/>
    </row>
    <row r="30547" spans="1:1">
      <c r="A30547" s="330"/>
    </row>
    <row r="30548" spans="1:1">
      <c r="A30548" s="330"/>
    </row>
    <row r="30549" spans="1:1">
      <c r="A30549" s="330"/>
    </row>
    <row r="30550" spans="1:1">
      <c r="A30550" s="330"/>
    </row>
    <row r="30551" spans="1:1">
      <c r="A30551" s="330"/>
    </row>
    <row r="30552" spans="1:1">
      <c r="A30552" s="330"/>
    </row>
    <row r="30553" spans="1:1">
      <c r="A30553" s="330"/>
    </row>
    <row r="30554" spans="1:1">
      <c r="A30554" s="330"/>
    </row>
    <row r="30555" spans="1:1">
      <c r="A30555" s="330"/>
    </row>
    <row r="30556" spans="1:1">
      <c r="A30556" s="330"/>
    </row>
    <row r="30557" spans="1:1">
      <c r="A30557" s="330"/>
    </row>
    <row r="30558" spans="1:1">
      <c r="A30558" s="330"/>
    </row>
    <row r="30559" spans="1:1">
      <c r="A30559" s="330"/>
    </row>
    <row r="30560" spans="1:1">
      <c r="A30560" s="330"/>
    </row>
    <row r="30561" spans="1:1">
      <c r="A30561" s="330"/>
    </row>
    <row r="30562" spans="1:1">
      <c r="A30562" s="330"/>
    </row>
    <row r="30563" spans="1:1">
      <c r="A30563" s="330"/>
    </row>
    <row r="30564" spans="1:1">
      <c r="A30564" s="330"/>
    </row>
    <row r="30565" spans="1:1">
      <c r="A30565" s="330"/>
    </row>
    <row r="30566" spans="1:1">
      <c r="A30566" s="330"/>
    </row>
    <row r="30567" spans="1:1">
      <c r="A30567" s="330"/>
    </row>
    <row r="30568" spans="1:1">
      <c r="A30568" s="330"/>
    </row>
    <row r="30569" spans="1:1">
      <c r="A30569" s="330"/>
    </row>
    <row r="30570" spans="1:1">
      <c r="A30570" s="330"/>
    </row>
    <row r="30571" spans="1:1">
      <c r="A30571" s="330"/>
    </row>
    <row r="30572" spans="1:1">
      <c r="A30572" s="330"/>
    </row>
    <row r="30573" spans="1:1">
      <c r="A30573" s="330"/>
    </row>
    <row r="30574" spans="1:1">
      <c r="A30574" s="330"/>
    </row>
    <row r="30575" spans="1:1">
      <c r="A30575" s="330"/>
    </row>
    <row r="30576" spans="1:1">
      <c r="A30576" s="330"/>
    </row>
    <row r="30577" spans="1:1">
      <c r="A30577" s="330"/>
    </row>
    <row r="30578" spans="1:1">
      <c r="A30578" s="330"/>
    </row>
    <row r="30579" spans="1:1">
      <c r="A30579" s="330"/>
    </row>
    <row r="30580" spans="1:1">
      <c r="A30580" s="330"/>
    </row>
    <row r="30581" spans="1:1">
      <c r="A30581" s="330"/>
    </row>
    <row r="30582" spans="1:1">
      <c r="A30582" s="330"/>
    </row>
    <row r="30583" spans="1:1">
      <c r="A30583" s="330"/>
    </row>
    <row r="30584" spans="1:1">
      <c r="A30584" s="330"/>
    </row>
    <row r="30585" spans="1:1">
      <c r="A30585" s="330"/>
    </row>
    <row r="30586" spans="1:1">
      <c r="A30586" s="330"/>
    </row>
    <row r="30587" spans="1:1">
      <c r="A30587" s="330"/>
    </row>
    <row r="30588" spans="1:1">
      <c r="A30588" s="330"/>
    </row>
    <row r="30589" spans="1:1">
      <c r="A30589" s="330"/>
    </row>
    <row r="30590" spans="1:1">
      <c r="A30590" s="330"/>
    </row>
    <row r="30591" spans="1:1">
      <c r="A30591" s="330"/>
    </row>
    <row r="30592" spans="1:1">
      <c r="A30592" s="330"/>
    </row>
    <row r="30593" spans="1:1">
      <c r="A30593" s="330"/>
    </row>
    <row r="30594" spans="1:1">
      <c r="A30594" s="330"/>
    </row>
    <row r="30595" spans="1:1">
      <c r="A30595" s="330"/>
    </row>
    <row r="30596" spans="1:1">
      <c r="A30596" s="330"/>
    </row>
    <row r="30597" spans="1:1">
      <c r="A30597" s="330"/>
    </row>
    <row r="30598" spans="1:1">
      <c r="A30598" s="330"/>
    </row>
    <row r="30599" spans="1:1">
      <c r="A30599" s="330"/>
    </row>
    <row r="30600" spans="1:1">
      <c r="A30600" s="330"/>
    </row>
    <row r="30601" spans="1:1">
      <c r="A30601" s="330"/>
    </row>
    <row r="30602" spans="1:1">
      <c r="A30602" s="330"/>
    </row>
    <row r="30603" spans="1:1">
      <c r="A30603" s="330"/>
    </row>
    <row r="30604" spans="1:1">
      <c r="A30604" s="330"/>
    </row>
    <row r="30605" spans="1:1">
      <c r="A30605" s="330"/>
    </row>
    <row r="30606" spans="1:1">
      <c r="A30606" s="330"/>
    </row>
    <row r="30607" spans="1:1">
      <c r="A30607" s="330"/>
    </row>
    <row r="30608" spans="1:1">
      <c r="A30608" s="330"/>
    </row>
    <row r="30609" spans="1:1">
      <c r="A30609" s="330"/>
    </row>
    <row r="30610" spans="1:1">
      <c r="A30610" s="330"/>
    </row>
    <row r="30611" spans="1:1">
      <c r="A30611" s="330"/>
    </row>
    <row r="30612" spans="1:1">
      <c r="A30612" s="330"/>
    </row>
    <row r="30613" spans="1:1">
      <c r="A30613" s="330"/>
    </row>
    <row r="30614" spans="1:1">
      <c r="A30614" s="330"/>
    </row>
    <row r="30615" spans="1:1">
      <c r="A30615" s="330"/>
    </row>
    <row r="30616" spans="1:1">
      <c r="A30616" s="330"/>
    </row>
    <row r="30617" spans="1:1">
      <c r="A30617" s="330"/>
    </row>
    <row r="30618" spans="1:1">
      <c r="A30618" s="330"/>
    </row>
    <row r="30619" spans="1:1">
      <c r="A30619" s="330"/>
    </row>
    <row r="30620" spans="1:1">
      <c r="A30620" s="330"/>
    </row>
    <row r="30621" spans="1:1">
      <c r="A30621" s="330"/>
    </row>
    <row r="30622" spans="1:1">
      <c r="A30622" s="330"/>
    </row>
    <row r="30623" spans="1:1">
      <c r="A30623" s="330"/>
    </row>
    <row r="30624" spans="1:1">
      <c r="A30624" s="330"/>
    </row>
    <row r="30625" spans="1:1">
      <c r="A30625" s="330"/>
    </row>
    <row r="30626" spans="1:1">
      <c r="A30626" s="330"/>
    </row>
    <row r="30627" spans="1:1">
      <c r="A30627" s="330"/>
    </row>
    <row r="30628" spans="1:1">
      <c r="A30628" s="330"/>
    </row>
    <row r="30629" spans="1:1">
      <c r="A30629" s="330"/>
    </row>
    <row r="30630" spans="1:1">
      <c r="A30630" s="330"/>
    </row>
    <row r="30631" spans="1:1">
      <c r="A30631" s="330"/>
    </row>
    <row r="30632" spans="1:1">
      <c r="A30632" s="330"/>
    </row>
    <row r="30633" spans="1:1">
      <c r="A30633" s="330"/>
    </row>
    <row r="30634" spans="1:1">
      <c r="A30634" s="330"/>
    </row>
    <row r="30635" spans="1:1">
      <c r="A30635" s="330"/>
    </row>
    <row r="30636" spans="1:1">
      <c r="A30636" s="330"/>
    </row>
    <row r="30637" spans="1:1">
      <c r="A30637" s="330"/>
    </row>
    <row r="30638" spans="1:1">
      <c r="A30638" s="330"/>
    </row>
    <row r="30639" spans="1:1">
      <c r="A30639" s="330"/>
    </row>
    <row r="30640" spans="1:1">
      <c r="A30640" s="330"/>
    </row>
    <row r="30641" spans="1:1">
      <c r="A30641" s="330"/>
    </row>
    <row r="30642" spans="1:1">
      <c r="A30642" s="330"/>
    </row>
    <row r="30643" spans="1:1">
      <c r="A30643" s="330"/>
    </row>
    <row r="30644" spans="1:1">
      <c r="A30644" s="330"/>
    </row>
    <row r="30645" spans="1:1">
      <c r="A30645" s="330"/>
    </row>
    <row r="30646" spans="1:1">
      <c r="A30646" s="330"/>
    </row>
    <row r="30647" spans="1:1">
      <c r="A30647" s="330"/>
    </row>
    <row r="30648" spans="1:1">
      <c r="A30648" s="330"/>
    </row>
    <row r="30649" spans="1:1">
      <c r="A30649" s="330"/>
    </row>
    <row r="30650" spans="1:1">
      <c r="A30650" s="330"/>
    </row>
    <row r="30651" spans="1:1">
      <c r="A30651" s="330"/>
    </row>
    <row r="30652" spans="1:1">
      <c r="A30652" s="330"/>
    </row>
    <row r="30653" spans="1:1">
      <c r="A30653" s="330"/>
    </row>
    <row r="30654" spans="1:1">
      <c r="A30654" s="330"/>
    </row>
    <row r="30655" spans="1:1">
      <c r="A30655" s="330"/>
    </row>
    <row r="30656" spans="1:1">
      <c r="A30656" s="330"/>
    </row>
    <row r="30657" spans="1:1">
      <c r="A30657" s="330"/>
    </row>
    <row r="30658" spans="1:1">
      <c r="A30658" s="330"/>
    </row>
    <row r="30659" spans="1:1">
      <c r="A30659" s="330"/>
    </row>
    <row r="30660" spans="1:1">
      <c r="A30660" s="330"/>
    </row>
    <row r="30661" spans="1:1">
      <c r="A30661" s="330"/>
    </row>
    <row r="30662" spans="1:1">
      <c r="A30662" s="330"/>
    </row>
    <row r="30663" spans="1:1">
      <c r="A30663" s="330"/>
    </row>
    <row r="30664" spans="1:1">
      <c r="A30664" s="330"/>
    </row>
    <row r="30665" spans="1:1">
      <c r="A30665" s="330"/>
    </row>
    <row r="30666" spans="1:1">
      <c r="A30666" s="330"/>
    </row>
    <row r="30667" spans="1:1">
      <c r="A30667" s="330"/>
    </row>
    <row r="30668" spans="1:1">
      <c r="A30668" s="330"/>
    </row>
    <row r="30669" spans="1:1">
      <c r="A30669" s="330"/>
    </row>
    <row r="30670" spans="1:1">
      <c r="A30670" s="330"/>
    </row>
    <row r="30671" spans="1:1">
      <c r="A30671" s="330"/>
    </row>
    <row r="30672" spans="1:1">
      <c r="A30672" s="330"/>
    </row>
    <row r="30673" spans="1:1">
      <c r="A30673" s="330"/>
    </row>
    <row r="30674" spans="1:1">
      <c r="A30674" s="330"/>
    </row>
    <row r="30675" spans="1:1">
      <c r="A30675" s="330"/>
    </row>
    <row r="30676" spans="1:1">
      <c r="A30676" s="330"/>
    </row>
    <row r="30677" spans="1:1">
      <c r="A30677" s="330"/>
    </row>
    <row r="30678" spans="1:1">
      <c r="A30678" s="330"/>
    </row>
    <row r="30679" spans="1:1">
      <c r="A30679" s="330"/>
    </row>
    <row r="30680" spans="1:1">
      <c r="A30680" s="330"/>
    </row>
    <row r="30681" spans="1:1">
      <c r="A30681" s="330"/>
    </row>
    <row r="30682" spans="1:1">
      <c r="A30682" s="330"/>
    </row>
    <row r="30683" spans="1:1">
      <c r="A30683" s="330"/>
    </row>
    <row r="30684" spans="1:1">
      <c r="A30684" s="330"/>
    </row>
    <row r="30685" spans="1:1">
      <c r="A30685" s="330"/>
    </row>
    <row r="30686" spans="1:1">
      <c r="A30686" s="330"/>
    </row>
    <row r="30687" spans="1:1">
      <c r="A30687" s="330"/>
    </row>
    <row r="30688" spans="1:1">
      <c r="A30688" s="330"/>
    </row>
    <row r="30689" spans="1:1">
      <c r="A30689" s="330"/>
    </row>
    <row r="30690" spans="1:1">
      <c r="A30690" s="330"/>
    </row>
    <row r="30691" spans="1:1">
      <c r="A30691" s="330"/>
    </row>
    <row r="30692" spans="1:1">
      <c r="A30692" s="330"/>
    </row>
    <row r="30693" spans="1:1">
      <c r="A30693" s="330"/>
    </row>
    <row r="30694" spans="1:1">
      <c r="A30694" s="330"/>
    </row>
    <row r="30695" spans="1:1">
      <c r="A30695" s="330"/>
    </row>
    <row r="30696" spans="1:1">
      <c r="A30696" s="330"/>
    </row>
    <row r="30697" spans="1:1">
      <c r="A30697" s="330"/>
    </row>
    <row r="30698" spans="1:1">
      <c r="A30698" s="330"/>
    </row>
    <row r="30699" spans="1:1">
      <c r="A30699" s="330"/>
    </row>
    <row r="30700" spans="1:1">
      <c r="A30700" s="330"/>
    </row>
    <row r="30701" spans="1:1">
      <c r="A30701" s="330"/>
    </row>
    <row r="30702" spans="1:1">
      <c r="A30702" s="330"/>
    </row>
    <row r="30703" spans="1:1">
      <c r="A30703" s="330"/>
    </row>
    <row r="30704" spans="1:1">
      <c r="A30704" s="330"/>
    </row>
    <row r="30705" spans="1:1">
      <c r="A30705" s="330"/>
    </row>
    <row r="30706" spans="1:1">
      <c r="A30706" s="330"/>
    </row>
    <row r="30707" spans="1:1">
      <c r="A30707" s="330"/>
    </row>
    <row r="30708" spans="1:1">
      <c r="A30708" s="330"/>
    </row>
    <row r="30709" spans="1:1">
      <c r="A30709" s="330"/>
    </row>
    <row r="30710" spans="1:1">
      <c r="A30710" s="330"/>
    </row>
    <row r="30711" spans="1:1">
      <c r="A30711" s="330"/>
    </row>
    <row r="30712" spans="1:1">
      <c r="A30712" s="330"/>
    </row>
    <row r="30713" spans="1:1">
      <c r="A30713" s="330"/>
    </row>
    <row r="30714" spans="1:1">
      <c r="A30714" s="330"/>
    </row>
    <row r="30715" spans="1:1">
      <c r="A30715" s="330"/>
    </row>
    <row r="30716" spans="1:1">
      <c r="A30716" s="330"/>
    </row>
    <row r="30717" spans="1:1">
      <c r="A30717" s="330"/>
    </row>
    <row r="30718" spans="1:1">
      <c r="A30718" s="330"/>
    </row>
    <row r="30719" spans="1:1">
      <c r="A30719" s="330"/>
    </row>
    <row r="30720" spans="1:1">
      <c r="A30720" s="330"/>
    </row>
    <row r="30721" spans="1:1">
      <c r="A30721" s="330"/>
    </row>
    <row r="30722" spans="1:1">
      <c r="A30722" s="330"/>
    </row>
    <row r="30723" spans="1:1">
      <c r="A30723" s="330"/>
    </row>
    <row r="30724" spans="1:1">
      <c r="A30724" s="330"/>
    </row>
    <row r="30725" spans="1:1">
      <c r="A30725" s="330"/>
    </row>
    <row r="30726" spans="1:1">
      <c r="A30726" s="330"/>
    </row>
    <row r="30727" spans="1:1">
      <c r="A30727" s="330"/>
    </row>
    <row r="30728" spans="1:1">
      <c r="A30728" s="330"/>
    </row>
    <row r="30729" spans="1:1">
      <c r="A30729" s="330"/>
    </row>
    <row r="30730" spans="1:1">
      <c r="A30730" s="330"/>
    </row>
    <row r="30731" spans="1:1">
      <c r="A30731" s="330"/>
    </row>
    <row r="30732" spans="1:1">
      <c r="A30732" s="330"/>
    </row>
    <row r="30733" spans="1:1">
      <c r="A30733" s="330"/>
    </row>
    <row r="30734" spans="1:1">
      <c r="A30734" s="330"/>
    </row>
    <row r="30735" spans="1:1">
      <c r="A30735" s="330"/>
    </row>
    <row r="30736" spans="1:1">
      <c r="A30736" s="330"/>
    </row>
    <row r="30737" spans="1:1">
      <c r="A30737" s="330"/>
    </row>
    <row r="30738" spans="1:1">
      <c r="A30738" s="330"/>
    </row>
    <row r="30739" spans="1:1">
      <c r="A30739" s="330"/>
    </row>
    <row r="30740" spans="1:1">
      <c r="A30740" s="330"/>
    </row>
    <row r="30741" spans="1:1">
      <c r="A30741" s="330"/>
    </row>
    <row r="30742" spans="1:1">
      <c r="A30742" s="330"/>
    </row>
    <row r="30743" spans="1:1">
      <c r="A30743" s="330"/>
    </row>
    <row r="30744" spans="1:1">
      <c r="A30744" s="330"/>
    </row>
    <row r="30745" spans="1:1">
      <c r="A30745" s="330"/>
    </row>
    <row r="30746" spans="1:1">
      <c r="A30746" s="330"/>
    </row>
    <row r="30747" spans="1:1">
      <c r="A30747" s="330"/>
    </row>
    <row r="30748" spans="1:1">
      <c r="A30748" s="330"/>
    </row>
    <row r="30749" spans="1:1">
      <c r="A30749" s="330"/>
    </row>
    <row r="30750" spans="1:1">
      <c r="A30750" s="330"/>
    </row>
    <row r="30751" spans="1:1">
      <c r="A30751" s="330"/>
    </row>
    <row r="30752" spans="1:1">
      <c r="A30752" s="330"/>
    </row>
    <row r="30753" spans="1:1">
      <c r="A30753" s="330"/>
    </row>
    <row r="30754" spans="1:1">
      <c r="A30754" s="330"/>
    </row>
    <row r="30755" spans="1:1">
      <c r="A30755" s="330"/>
    </row>
    <row r="30756" spans="1:1">
      <c r="A30756" s="330"/>
    </row>
    <row r="30757" spans="1:1">
      <c r="A30757" s="330"/>
    </row>
    <row r="30758" spans="1:1">
      <c r="A30758" s="330"/>
    </row>
    <row r="30759" spans="1:1">
      <c r="A30759" s="330"/>
    </row>
    <row r="30760" spans="1:1">
      <c r="A30760" s="330"/>
    </row>
    <row r="30761" spans="1:1">
      <c r="A30761" s="330"/>
    </row>
    <row r="30762" spans="1:1">
      <c r="A30762" s="330"/>
    </row>
    <row r="30763" spans="1:1">
      <c r="A30763" s="330"/>
    </row>
    <row r="30764" spans="1:1">
      <c r="A30764" s="330"/>
    </row>
    <row r="30765" spans="1:1">
      <c r="A30765" s="330"/>
    </row>
    <row r="30766" spans="1:1">
      <c r="A30766" s="330"/>
    </row>
    <row r="30767" spans="1:1">
      <c r="A30767" s="330"/>
    </row>
    <row r="30768" spans="1:1">
      <c r="A30768" s="330"/>
    </row>
    <row r="30769" spans="1:1">
      <c r="A30769" s="330"/>
    </row>
    <row r="30770" spans="1:1">
      <c r="A30770" s="330"/>
    </row>
    <row r="30771" spans="1:1">
      <c r="A30771" s="330"/>
    </row>
    <row r="30772" spans="1:1">
      <c r="A30772" s="330"/>
    </row>
    <row r="30773" spans="1:1">
      <c r="A30773" s="330"/>
    </row>
    <row r="30774" spans="1:1">
      <c r="A30774" s="330"/>
    </row>
    <row r="30775" spans="1:1">
      <c r="A30775" s="330"/>
    </row>
    <row r="30776" spans="1:1">
      <c r="A30776" s="330"/>
    </row>
    <row r="30777" spans="1:1">
      <c r="A30777" s="330"/>
    </row>
    <row r="30778" spans="1:1">
      <c r="A30778" s="330"/>
    </row>
    <row r="30779" spans="1:1">
      <c r="A30779" s="330"/>
    </row>
    <row r="30780" spans="1:1">
      <c r="A30780" s="330"/>
    </row>
    <row r="30781" spans="1:1">
      <c r="A30781" s="330"/>
    </row>
    <row r="30782" spans="1:1">
      <c r="A30782" s="330"/>
    </row>
    <row r="30783" spans="1:1">
      <c r="A30783" s="330"/>
    </row>
    <row r="30784" spans="1:1">
      <c r="A30784" s="330"/>
    </row>
    <row r="30785" spans="1:1">
      <c r="A30785" s="330"/>
    </row>
    <row r="30786" spans="1:1">
      <c r="A30786" s="330"/>
    </row>
    <row r="30787" spans="1:1">
      <c r="A30787" s="330"/>
    </row>
    <row r="30788" spans="1:1">
      <c r="A30788" s="330"/>
    </row>
    <row r="30789" spans="1:1">
      <c r="A30789" s="330"/>
    </row>
    <row r="30790" spans="1:1">
      <c r="A30790" s="330"/>
    </row>
    <row r="30791" spans="1:1">
      <c r="A30791" s="330"/>
    </row>
    <row r="30792" spans="1:1">
      <c r="A30792" s="330"/>
    </row>
    <row r="30793" spans="1:1">
      <c r="A30793" s="330"/>
    </row>
    <row r="30794" spans="1:1">
      <c r="A30794" s="330"/>
    </row>
    <row r="30795" spans="1:1">
      <c r="A30795" s="330"/>
    </row>
    <row r="30796" spans="1:1">
      <c r="A30796" s="330"/>
    </row>
    <row r="30797" spans="1:1">
      <c r="A30797" s="330"/>
    </row>
    <row r="30798" spans="1:1">
      <c r="A30798" s="330"/>
    </row>
    <row r="30799" spans="1:1">
      <c r="A30799" s="330"/>
    </row>
    <row r="30800" spans="1:1">
      <c r="A30800" s="330"/>
    </row>
    <row r="30801" spans="1:1">
      <c r="A30801" s="330"/>
    </row>
    <row r="30802" spans="1:1">
      <c r="A30802" s="330"/>
    </row>
    <row r="30803" spans="1:1">
      <c r="A30803" s="330"/>
    </row>
    <row r="30804" spans="1:1">
      <c r="A30804" s="330"/>
    </row>
    <row r="30805" spans="1:1">
      <c r="A30805" s="330"/>
    </row>
    <row r="30806" spans="1:1">
      <c r="A30806" s="330"/>
    </row>
    <row r="30807" spans="1:1">
      <c r="A30807" s="330"/>
    </row>
    <row r="30808" spans="1:1">
      <c r="A30808" s="330"/>
    </row>
    <row r="30809" spans="1:1">
      <c r="A30809" s="330"/>
    </row>
    <row r="30810" spans="1:1">
      <c r="A30810" s="330"/>
    </row>
    <row r="30811" spans="1:1">
      <c r="A30811" s="330"/>
    </row>
    <row r="30812" spans="1:1">
      <c r="A30812" s="330"/>
    </row>
    <row r="30813" spans="1:1">
      <c r="A30813" s="330"/>
    </row>
    <row r="30814" spans="1:1">
      <c r="A30814" s="330"/>
    </row>
    <row r="30815" spans="1:1">
      <c r="A30815" s="330"/>
    </row>
    <row r="30816" spans="1:1">
      <c r="A30816" s="330"/>
    </row>
    <row r="30817" spans="1:1">
      <c r="A30817" s="330"/>
    </row>
    <row r="30818" spans="1:1">
      <c r="A30818" s="330"/>
    </row>
    <row r="30819" spans="1:1">
      <c r="A30819" s="330"/>
    </row>
    <row r="30820" spans="1:1">
      <c r="A30820" s="330"/>
    </row>
    <row r="30821" spans="1:1">
      <c r="A30821" s="330"/>
    </row>
    <row r="30822" spans="1:1">
      <c r="A30822" s="330"/>
    </row>
    <row r="30823" spans="1:1">
      <c r="A30823" s="330"/>
    </row>
    <row r="30824" spans="1:1">
      <c r="A30824" s="330"/>
    </row>
    <row r="30825" spans="1:1">
      <c r="A30825" s="330"/>
    </row>
    <row r="30826" spans="1:1">
      <c r="A30826" s="330"/>
    </row>
    <row r="30827" spans="1:1">
      <c r="A30827" s="330"/>
    </row>
    <row r="30828" spans="1:1">
      <c r="A30828" s="330"/>
    </row>
    <row r="30829" spans="1:1">
      <c r="A30829" s="330"/>
    </row>
    <row r="30830" spans="1:1">
      <c r="A30830" s="330"/>
    </row>
    <row r="30831" spans="1:1">
      <c r="A30831" s="330"/>
    </row>
    <row r="30832" spans="1:1">
      <c r="A30832" s="330"/>
    </row>
    <row r="30833" spans="1:1">
      <c r="A30833" s="330"/>
    </row>
    <row r="30834" spans="1:1">
      <c r="A30834" s="330"/>
    </row>
    <row r="30835" spans="1:1">
      <c r="A30835" s="330"/>
    </row>
    <row r="30836" spans="1:1">
      <c r="A30836" s="330"/>
    </row>
    <row r="30837" spans="1:1">
      <c r="A30837" s="330"/>
    </row>
    <row r="30838" spans="1:1">
      <c r="A30838" s="330"/>
    </row>
    <row r="30839" spans="1:1">
      <c r="A30839" s="330"/>
    </row>
    <row r="30840" spans="1:1">
      <c r="A30840" s="330"/>
    </row>
    <row r="30841" spans="1:1">
      <c r="A30841" s="330"/>
    </row>
    <row r="30842" spans="1:1">
      <c r="A30842" s="330"/>
    </row>
    <row r="30843" spans="1:1">
      <c r="A30843" s="330"/>
    </row>
    <row r="30844" spans="1:1">
      <c r="A30844" s="330"/>
    </row>
    <row r="30845" spans="1:1">
      <c r="A30845" s="330"/>
    </row>
    <row r="30846" spans="1:1">
      <c r="A30846" s="330"/>
    </row>
    <row r="30847" spans="1:1">
      <c r="A30847" s="330"/>
    </row>
    <row r="30848" spans="1:1">
      <c r="A30848" s="330"/>
    </row>
    <row r="30849" spans="1:1">
      <c r="A30849" s="330"/>
    </row>
    <row r="30850" spans="1:1">
      <c r="A30850" s="330"/>
    </row>
    <row r="30851" spans="1:1">
      <c r="A30851" s="330"/>
    </row>
    <row r="30852" spans="1:1">
      <c r="A30852" s="330"/>
    </row>
    <row r="30853" spans="1:1">
      <c r="A30853" s="330"/>
    </row>
    <row r="30854" spans="1:1">
      <c r="A30854" s="330"/>
    </row>
    <row r="30855" spans="1:1">
      <c r="A30855" s="330"/>
    </row>
    <row r="30856" spans="1:1">
      <c r="A30856" s="330"/>
    </row>
    <row r="30857" spans="1:1">
      <c r="A30857" s="330"/>
    </row>
    <row r="30858" spans="1:1">
      <c r="A30858" s="330"/>
    </row>
    <row r="30859" spans="1:1">
      <c r="A30859" s="330"/>
    </row>
    <row r="30860" spans="1:1">
      <c r="A30860" s="330"/>
    </row>
    <row r="30861" spans="1:1">
      <c r="A30861" s="330"/>
    </row>
    <row r="30862" spans="1:1">
      <c r="A30862" s="330"/>
    </row>
    <row r="30863" spans="1:1">
      <c r="A30863" s="330"/>
    </row>
    <row r="30864" spans="1:1">
      <c r="A30864" s="330"/>
    </row>
    <row r="30865" spans="1:1">
      <c r="A30865" s="330"/>
    </row>
    <row r="30866" spans="1:1">
      <c r="A30866" s="330"/>
    </row>
    <row r="30867" spans="1:1">
      <c r="A30867" s="330"/>
    </row>
    <row r="30868" spans="1:1">
      <c r="A30868" s="330"/>
    </row>
    <row r="30869" spans="1:1">
      <c r="A30869" s="330"/>
    </row>
    <row r="30870" spans="1:1">
      <c r="A30870" s="330"/>
    </row>
    <row r="30871" spans="1:1">
      <c r="A30871" s="330"/>
    </row>
    <row r="30872" spans="1:1">
      <c r="A30872" s="330"/>
    </row>
    <row r="30873" spans="1:1">
      <c r="A30873" s="330"/>
    </row>
    <row r="30874" spans="1:1">
      <c r="A30874" s="330"/>
    </row>
    <row r="30875" spans="1:1">
      <c r="A30875" s="330"/>
    </row>
    <row r="30876" spans="1:1">
      <c r="A30876" s="330"/>
    </row>
    <row r="30877" spans="1:1">
      <c r="A30877" s="330"/>
    </row>
    <row r="30878" spans="1:1">
      <c r="A30878" s="330"/>
    </row>
    <row r="30879" spans="1:1">
      <c r="A30879" s="330"/>
    </row>
    <row r="30880" spans="1:1">
      <c r="A30880" s="330"/>
    </row>
    <row r="30881" spans="1:1">
      <c r="A30881" s="330"/>
    </row>
    <row r="30882" spans="1:1">
      <c r="A30882" s="330"/>
    </row>
    <row r="30883" spans="1:1">
      <c r="A30883" s="330"/>
    </row>
    <row r="30884" spans="1:1">
      <c r="A30884" s="330"/>
    </row>
    <row r="30885" spans="1:1">
      <c r="A30885" s="330"/>
    </row>
    <row r="30886" spans="1:1">
      <c r="A30886" s="330"/>
    </row>
    <row r="30887" spans="1:1">
      <c r="A30887" s="330"/>
    </row>
    <row r="30888" spans="1:1">
      <c r="A30888" s="330"/>
    </row>
    <row r="30889" spans="1:1">
      <c r="A30889" s="330"/>
    </row>
    <row r="30890" spans="1:1">
      <c r="A30890" s="330"/>
    </row>
    <row r="30891" spans="1:1">
      <c r="A30891" s="330"/>
    </row>
    <row r="30892" spans="1:1">
      <c r="A30892" s="330"/>
    </row>
    <row r="30893" spans="1:1">
      <c r="A30893" s="330"/>
    </row>
    <row r="30894" spans="1:1">
      <c r="A30894" s="330"/>
    </row>
    <row r="30895" spans="1:1">
      <c r="A30895" s="330"/>
    </row>
    <row r="30896" spans="1:1">
      <c r="A30896" s="330"/>
    </row>
    <row r="30897" spans="1:1">
      <c r="A30897" s="330"/>
    </row>
    <row r="30898" spans="1:1">
      <c r="A30898" s="330"/>
    </row>
    <row r="30899" spans="1:1">
      <c r="A30899" s="330"/>
    </row>
    <row r="30900" spans="1:1">
      <c r="A30900" s="330"/>
    </row>
    <row r="30901" spans="1:1">
      <c r="A30901" s="330"/>
    </row>
    <row r="30902" spans="1:1">
      <c r="A30902" s="330"/>
    </row>
    <row r="30903" spans="1:1">
      <c r="A30903" s="330"/>
    </row>
    <row r="30904" spans="1:1">
      <c r="A30904" s="330"/>
    </row>
    <row r="30905" spans="1:1">
      <c r="A30905" s="330"/>
    </row>
    <row r="30906" spans="1:1">
      <c r="A30906" s="330"/>
    </row>
    <row r="30907" spans="1:1">
      <c r="A30907" s="330"/>
    </row>
    <row r="30908" spans="1:1">
      <c r="A30908" s="330"/>
    </row>
    <row r="30909" spans="1:1">
      <c r="A30909" s="330"/>
    </row>
    <row r="30910" spans="1:1">
      <c r="A30910" s="330"/>
    </row>
    <row r="30911" spans="1:1">
      <c r="A30911" s="330"/>
    </row>
    <row r="30912" spans="1:1">
      <c r="A30912" s="330"/>
    </row>
    <row r="30913" spans="1:1">
      <c r="A30913" s="330"/>
    </row>
    <row r="30914" spans="1:1">
      <c r="A30914" s="330"/>
    </row>
    <row r="30915" spans="1:1">
      <c r="A30915" s="330"/>
    </row>
    <row r="30916" spans="1:1">
      <c r="A30916" s="330"/>
    </row>
    <row r="30917" spans="1:1">
      <c r="A30917" s="330"/>
    </row>
    <row r="30918" spans="1:1">
      <c r="A30918" s="330"/>
    </row>
    <row r="30919" spans="1:1">
      <c r="A30919" s="330"/>
    </row>
    <row r="30920" spans="1:1">
      <c r="A30920" s="330"/>
    </row>
    <row r="30921" spans="1:1">
      <c r="A30921" s="330"/>
    </row>
    <row r="30922" spans="1:1">
      <c r="A30922" s="330"/>
    </row>
    <row r="30923" spans="1:1">
      <c r="A30923" s="330"/>
    </row>
    <row r="30924" spans="1:1">
      <c r="A30924" s="330"/>
    </row>
    <row r="30925" spans="1:1">
      <c r="A30925" s="330"/>
    </row>
    <row r="30926" spans="1:1">
      <c r="A30926" s="330"/>
    </row>
    <row r="30927" spans="1:1">
      <c r="A30927" s="330"/>
    </row>
    <row r="30928" spans="1:1">
      <c r="A30928" s="330"/>
    </row>
    <row r="30929" spans="1:1">
      <c r="A30929" s="330"/>
    </row>
    <row r="30930" spans="1:1">
      <c r="A30930" s="330"/>
    </row>
    <row r="30931" spans="1:1">
      <c r="A30931" s="330"/>
    </row>
    <row r="30932" spans="1:1">
      <c r="A30932" s="330"/>
    </row>
    <row r="30933" spans="1:1">
      <c r="A30933" s="330"/>
    </row>
    <row r="30934" spans="1:1">
      <c r="A30934" s="330"/>
    </row>
    <row r="30935" spans="1:1">
      <c r="A30935" s="330"/>
    </row>
    <row r="30936" spans="1:1">
      <c r="A30936" s="330"/>
    </row>
    <row r="30937" spans="1:1">
      <c r="A30937" s="330"/>
    </row>
    <row r="30938" spans="1:1">
      <c r="A30938" s="330"/>
    </row>
    <row r="30939" spans="1:1">
      <c r="A30939" s="330"/>
    </row>
    <row r="30940" spans="1:1">
      <c r="A30940" s="330"/>
    </row>
    <row r="30941" spans="1:1">
      <c r="A30941" s="330"/>
    </row>
    <row r="30942" spans="1:1">
      <c r="A30942" s="330"/>
    </row>
    <row r="30943" spans="1:1">
      <c r="A30943" s="330"/>
    </row>
    <row r="30944" spans="1:1">
      <c r="A30944" s="330"/>
    </row>
    <row r="30945" spans="1:1">
      <c r="A30945" s="330"/>
    </row>
    <row r="30946" spans="1:1">
      <c r="A30946" s="330"/>
    </row>
    <row r="30947" spans="1:1">
      <c r="A30947" s="330"/>
    </row>
    <row r="30948" spans="1:1">
      <c r="A30948" s="330"/>
    </row>
    <row r="30949" spans="1:1">
      <c r="A30949" s="330"/>
    </row>
    <row r="30950" spans="1:1">
      <c r="A30950" s="330"/>
    </row>
    <row r="30951" spans="1:1">
      <c r="A30951" s="330"/>
    </row>
    <row r="30952" spans="1:1">
      <c r="A30952" s="330"/>
    </row>
    <row r="30953" spans="1:1">
      <c r="A30953" s="330"/>
    </row>
    <row r="30954" spans="1:1">
      <c r="A30954" s="330"/>
    </row>
    <row r="30955" spans="1:1">
      <c r="A30955" s="330"/>
    </row>
    <row r="30956" spans="1:1">
      <c r="A30956" s="330"/>
    </row>
    <row r="30957" spans="1:1">
      <c r="A30957" s="330"/>
    </row>
    <row r="30958" spans="1:1">
      <c r="A30958" s="330"/>
    </row>
    <row r="30959" spans="1:1">
      <c r="A30959" s="330"/>
    </row>
    <row r="30960" spans="1:1">
      <c r="A30960" s="330"/>
    </row>
    <row r="30961" spans="1:1">
      <c r="A30961" s="330"/>
    </row>
    <row r="30962" spans="1:1">
      <c r="A30962" s="330"/>
    </row>
    <row r="30963" spans="1:1">
      <c r="A30963" s="330"/>
    </row>
    <row r="30964" spans="1:1">
      <c r="A30964" s="330"/>
    </row>
    <row r="30965" spans="1:1">
      <c r="A30965" s="330"/>
    </row>
    <row r="30966" spans="1:1">
      <c r="A30966" s="330"/>
    </row>
    <row r="30967" spans="1:1">
      <c r="A30967" s="330"/>
    </row>
    <row r="30968" spans="1:1">
      <c r="A30968" s="330"/>
    </row>
    <row r="30969" spans="1:1">
      <c r="A30969" s="330"/>
    </row>
    <row r="30970" spans="1:1">
      <c r="A30970" s="330"/>
    </row>
    <row r="30971" spans="1:1">
      <c r="A30971" s="330"/>
    </row>
    <row r="30972" spans="1:1">
      <c r="A30972" s="330"/>
    </row>
    <row r="30973" spans="1:1">
      <c r="A30973" s="330"/>
    </row>
    <row r="30974" spans="1:1">
      <c r="A30974" s="330"/>
    </row>
    <row r="30975" spans="1:1">
      <c r="A30975" s="330"/>
    </row>
    <row r="30976" spans="1:1">
      <c r="A30976" s="330"/>
    </row>
    <row r="30977" spans="1:1">
      <c r="A30977" s="330"/>
    </row>
    <row r="30978" spans="1:1">
      <c r="A30978" s="330"/>
    </row>
    <row r="30979" spans="1:1">
      <c r="A30979" s="330"/>
    </row>
    <row r="30980" spans="1:1">
      <c r="A30980" s="330"/>
    </row>
    <row r="30981" spans="1:1">
      <c r="A30981" s="330"/>
    </row>
    <row r="30982" spans="1:1">
      <c r="A30982" s="330"/>
    </row>
    <row r="30983" spans="1:1">
      <c r="A30983" s="330"/>
    </row>
    <row r="30984" spans="1:1">
      <c r="A30984" s="330"/>
    </row>
    <row r="30985" spans="1:1">
      <c r="A30985" s="330"/>
    </row>
    <row r="30986" spans="1:1">
      <c r="A30986" s="330"/>
    </row>
    <row r="30987" spans="1:1">
      <c r="A30987" s="330"/>
    </row>
    <row r="30988" spans="1:1">
      <c r="A30988" s="330"/>
    </row>
    <row r="30989" spans="1:1">
      <c r="A30989" s="330"/>
    </row>
    <row r="30990" spans="1:1">
      <c r="A30990" s="330"/>
    </row>
    <row r="30991" spans="1:1">
      <c r="A30991" s="330"/>
    </row>
    <row r="30992" spans="1:1">
      <c r="A30992" s="330"/>
    </row>
    <row r="30993" spans="1:1">
      <c r="A30993" s="330"/>
    </row>
    <row r="30994" spans="1:1">
      <c r="A30994" s="330"/>
    </row>
    <row r="30995" spans="1:1">
      <c r="A30995" s="330"/>
    </row>
    <row r="30996" spans="1:1">
      <c r="A30996" s="330"/>
    </row>
    <row r="30997" spans="1:1">
      <c r="A30997" s="330"/>
    </row>
    <row r="30998" spans="1:1">
      <c r="A30998" s="330"/>
    </row>
    <row r="30999" spans="1:1">
      <c r="A30999" s="330"/>
    </row>
    <row r="31000" spans="1:1">
      <c r="A31000" s="330"/>
    </row>
    <row r="31001" spans="1:1">
      <c r="A31001" s="330"/>
    </row>
    <row r="31002" spans="1:1">
      <c r="A31002" s="330"/>
    </row>
    <row r="31003" spans="1:1">
      <c r="A31003" s="330"/>
    </row>
    <row r="31004" spans="1:1">
      <c r="A31004" s="330"/>
    </row>
    <row r="31005" spans="1:1">
      <c r="A31005" s="330"/>
    </row>
    <row r="31006" spans="1:1">
      <c r="A31006" s="330"/>
    </row>
    <row r="31007" spans="1:1">
      <c r="A31007" s="330"/>
    </row>
    <row r="31008" spans="1:1">
      <c r="A31008" s="330"/>
    </row>
    <row r="31009" spans="1:1">
      <c r="A31009" s="330"/>
    </row>
    <row r="31010" spans="1:1">
      <c r="A31010" s="330"/>
    </row>
    <row r="31011" spans="1:1">
      <c r="A31011" s="330"/>
    </row>
    <row r="31012" spans="1:1">
      <c r="A31012" s="330"/>
    </row>
    <row r="31013" spans="1:1">
      <c r="A31013" s="330"/>
    </row>
    <row r="31014" spans="1:1">
      <c r="A31014" s="330"/>
    </row>
    <row r="31015" spans="1:1">
      <c r="A31015" s="330"/>
    </row>
    <row r="31016" spans="1:1">
      <c r="A31016" s="330"/>
    </row>
    <row r="31017" spans="1:1">
      <c r="A31017" s="330"/>
    </row>
    <row r="31018" spans="1:1">
      <c r="A31018" s="330"/>
    </row>
    <row r="31019" spans="1:1">
      <c r="A31019" s="330"/>
    </row>
    <row r="31020" spans="1:1">
      <c r="A31020" s="330"/>
    </row>
    <row r="31021" spans="1:1">
      <c r="A31021" s="330"/>
    </row>
    <row r="31022" spans="1:1">
      <c r="A31022" s="330"/>
    </row>
    <row r="31023" spans="1:1">
      <c r="A31023" s="330"/>
    </row>
    <row r="31024" spans="1:1">
      <c r="A31024" s="330"/>
    </row>
    <row r="31025" spans="1:1">
      <c r="A31025" s="330"/>
    </row>
    <row r="31026" spans="1:1">
      <c r="A31026" s="330"/>
    </row>
    <row r="31027" spans="1:1">
      <c r="A31027" s="330"/>
    </row>
    <row r="31028" spans="1:1">
      <c r="A31028" s="330"/>
    </row>
    <row r="31029" spans="1:1">
      <c r="A31029" s="330"/>
    </row>
    <row r="31030" spans="1:1">
      <c r="A31030" s="330"/>
    </row>
    <row r="31031" spans="1:1">
      <c r="A31031" s="330"/>
    </row>
    <row r="31032" spans="1:1">
      <c r="A31032" s="330"/>
    </row>
    <row r="31033" spans="1:1">
      <c r="A31033" s="330"/>
    </row>
    <row r="31034" spans="1:1">
      <c r="A31034" s="330"/>
    </row>
    <row r="31035" spans="1:1">
      <c r="A31035" s="330"/>
    </row>
    <row r="31036" spans="1:1">
      <c r="A31036" s="330"/>
    </row>
    <row r="31037" spans="1:1">
      <c r="A31037" s="330"/>
    </row>
    <row r="31038" spans="1:1">
      <c r="A31038" s="330"/>
    </row>
    <row r="31039" spans="1:1">
      <c r="A31039" s="330"/>
    </row>
    <row r="31040" spans="1:1">
      <c r="A31040" s="330"/>
    </row>
    <row r="31041" spans="1:1">
      <c r="A31041" s="330"/>
    </row>
    <row r="31042" spans="1:1">
      <c r="A31042" s="330"/>
    </row>
    <row r="31043" spans="1:1">
      <c r="A31043" s="330"/>
    </row>
    <row r="31044" spans="1:1">
      <c r="A31044" s="330"/>
    </row>
    <row r="31045" spans="1:1">
      <c r="A31045" s="330"/>
    </row>
    <row r="31046" spans="1:1">
      <c r="A31046" s="330"/>
    </row>
    <row r="31047" spans="1:1">
      <c r="A31047" s="330"/>
    </row>
    <row r="31048" spans="1:1">
      <c r="A31048" s="330"/>
    </row>
    <row r="31049" spans="1:1">
      <c r="A31049" s="330"/>
    </row>
    <row r="31050" spans="1:1">
      <c r="A31050" s="330"/>
    </row>
    <row r="31051" spans="1:1">
      <c r="A31051" s="330"/>
    </row>
    <row r="31052" spans="1:1">
      <c r="A31052" s="330"/>
    </row>
    <row r="31053" spans="1:1">
      <c r="A31053" s="330"/>
    </row>
    <row r="31054" spans="1:1">
      <c r="A31054" s="330"/>
    </row>
    <row r="31055" spans="1:1">
      <c r="A31055" s="330"/>
    </row>
    <row r="31056" spans="1:1">
      <c r="A31056" s="330"/>
    </row>
    <row r="31057" spans="1:1">
      <c r="A31057" s="330"/>
    </row>
    <row r="31058" spans="1:1">
      <c r="A31058" s="330"/>
    </row>
    <row r="31059" spans="1:1">
      <c r="A31059" s="330"/>
    </row>
    <row r="31060" spans="1:1">
      <c r="A31060" s="330"/>
    </row>
    <row r="31061" spans="1:1">
      <c r="A31061" s="330"/>
    </row>
    <row r="31062" spans="1:1">
      <c r="A31062" s="330"/>
    </row>
    <row r="31063" spans="1:1">
      <c r="A31063" s="330"/>
    </row>
    <row r="31064" spans="1:1">
      <c r="A31064" s="330"/>
    </row>
    <row r="31065" spans="1:1">
      <c r="A31065" s="330"/>
    </row>
    <row r="31066" spans="1:1">
      <c r="A31066" s="330"/>
    </row>
    <row r="31067" spans="1:1">
      <c r="A31067" s="330"/>
    </row>
    <row r="31068" spans="1:1">
      <c r="A31068" s="330"/>
    </row>
    <row r="31069" spans="1:1">
      <c r="A31069" s="330"/>
    </row>
    <row r="31070" spans="1:1">
      <c r="A31070" s="330"/>
    </row>
    <row r="31071" spans="1:1">
      <c r="A31071" s="330"/>
    </row>
    <row r="31072" spans="1:1">
      <c r="A31072" s="330"/>
    </row>
    <row r="31073" spans="1:1">
      <c r="A31073" s="330"/>
    </row>
    <row r="31074" spans="1:1">
      <c r="A31074" s="330"/>
    </row>
    <row r="31075" spans="1:1">
      <c r="A31075" s="330"/>
    </row>
    <row r="31076" spans="1:1">
      <c r="A31076" s="330"/>
    </row>
    <row r="31077" spans="1:1">
      <c r="A31077" s="330"/>
    </row>
    <row r="31078" spans="1:1">
      <c r="A31078" s="330"/>
    </row>
    <row r="31079" spans="1:1">
      <c r="A31079" s="330"/>
    </row>
    <row r="31080" spans="1:1">
      <c r="A31080" s="330"/>
    </row>
    <row r="31081" spans="1:1">
      <c r="A31081" s="330"/>
    </row>
    <row r="31082" spans="1:1">
      <c r="A31082" s="330"/>
    </row>
    <row r="31083" spans="1:1">
      <c r="A31083" s="330"/>
    </row>
    <row r="31084" spans="1:1">
      <c r="A31084" s="330"/>
    </row>
    <row r="31085" spans="1:1">
      <c r="A31085" s="330"/>
    </row>
    <row r="31086" spans="1:1">
      <c r="A31086" s="330"/>
    </row>
    <row r="31087" spans="1:1">
      <c r="A31087" s="330"/>
    </row>
    <row r="31088" spans="1:1">
      <c r="A31088" s="330"/>
    </row>
    <row r="31089" spans="1:1">
      <c r="A31089" s="330"/>
    </row>
    <row r="31090" spans="1:1">
      <c r="A31090" s="330"/>
    </row>
    <row r="31091" spans="1:1">
      <c r="A31091" s="330"/>
    </row>
    <row r="31092" spans="1:1">
      <c r="A31092" s="330"/>
    </row>
    <row r="31093" spans="1:1">
      <c r="A31093" s="330"/>
    </row>
    <row r="31094" spans="1:1">
      <c r="A31094" s="330"/>
    </row>
    <row r="31095" spans="1:1">
      <c r="A31095" s="330"/>
    </row>
    <row r="31096" spans="1:1">
      <c r="A31096" s="330"/>
    </row>
    <row r="31097" spans="1:1">
      <c r="A31097" s="330"/>
    </row>
    <row r="31098" spans="1:1">
      <c r="A31098" s="330"/>
    </row>
    <row r="31099" spans="1:1">
      <c r="A31099" s="330"/>
    </row>
    <row r="31100" spans="1:1">
      <c r="A31100" s="330"/>
    </row>
    <row r="31101" spans="1:1">
      <c r="A31101" s="330"/>
    </row>
    <row r="31102" spans="1:1">
      <c r="A31102" s="330"/>
    </row>
    <row r="31103" spans="1:1">
      <c r="A31103" s="330"/>
    </row>
    <row r="31104" spans="1:1">
      <c r="A31104" s="330"/>
    </row>
    <row r="31105" spans="1:1">
      <c r="A31105" s="330"/>
    </row>
    <row r="31106" spans="1:1">
      <c r="A31106" s="330"/>
    </row>
    <row r="31107" spans="1:1">
      <c r="A31107" s="330"/>
    </row>
    <row r="31108" spans="1:1">
      <c r="A31108" s="330"/>
    </row>
    <row r="31109" spans="1:1">
      <c r="A31109" s="330"/>
    </row>
    <row r="31110" spans="1:1">
      <c r="A31110" s="330"/>
    </row>
    <row r="31111" spans="1:1">
      <c r="A31111" s="330"/>
    </row>
    <row r="31112" spans="1:1">
      <c r="A31112" s="330"/>
    </row>
    <row r="31113" spans="1:1">
      <c r="A31113" s="330"/>
    </row>
    <row r="31114" spans="1:1">
      <c r="A31114" s="330"/>
    </row>
    <row r="31115" spans="1:1">
      <c r="A31115" s="330"/>
    </row>
    <row r="31116" spans="1:1">
      <c r="A31116" s="330"/>
    </row>
    <row r="31117" spans="1:1">
      <c r="A31117" s="330"/>
    </row>
    <row r="31118" spans="1:1">
      <c r="A31118" s="330"/>
    </row>
    <row r="31119" spans="1:1">
      <c r="A31119" s="330"/>
    </row>
    <row r="31120" spans="1:1">
      <c r="A31120" s="330"/>
    </row>
    <row r="31121" spans="1:1">
      <c r="A31121" s="330"/>
    </row>
    <row r="31122" spans="1:1">
      <c r="A31122" s="330"/>
    </row>
    <row r="31123" spans="1:1">
      <c r="A31123" s="330"/>
    </row>
    <row r="31124" spans="1:1">
      <c r="A31124" s="330"/>
    </row>
    <row r="31125" spans="1:1">
      <c r="A31125" s="330"/>
    </row>
    <row r="31126" spans="1:1">
      <c r="A31126" s="330"/>
    </row>
    <row r="31127" spans="1:1">
      <c r="A31127" s="330"/>
    </row>
    <row r="31128" spans="1:1">
      <c r="A31128" s="330"/>
    </row>
    <row r="31129" spans="1:1">
      <c r="A31129" s="330"/>
    </row>
    <row r="31130" spans="1:1">
      <c r="A31130" s="330"/>
    </row>
    <row r="31131" spans="1:1">
      <c r="A31131" s="330"/>
    </row>
    <row r="31132" spans="1:1">
      <c r="A31132" s="330"/>
    </row>
    <row r="31133" spans="1:1">
      <c r="A31133" s="330"/>
    </row>
    <row r="31134" spans="1:1">
      <c r="A31134" s="330"/>
    </row>
    <row r="31135" spans="1:1">
      <c r="A31135" s="330"/>
    </row>
    <row r="31136" spans="1:1">
      <c r="A31136" s="330"/>
    </row>
    <row r="31137" spans="1:1">
      <c r="A31137" s="330"/>
    </row>
    <row r="31138" spans="1:1">
      <c r="A31138" s="330"/>
    </row>
    <row r="31139" spans="1:1">
      <c r="A31139" s="330"/>
    </row>
    <row r="31140" spans="1:1">
      <c r="A31140" s="330"/>
    </row>
    <row r="31141" spans="1:1">
      <c r="A31141" s="330"/>
    </row>
    <row r="31142" spans="1:1">
      <c r="A31142" s="330"/>
    </row>
    <row r="31143" spans="1:1">
      <c r="A31143" s="330"/>
    </row>
    <row r="31144" spans="1:1">
      <c r="A31144" s="330"/>
    </row>
    <row r="31145" spans="1:1">
      <c r="A31145" s="330"/>
    </row>
    <row r="31146" spans="1:1">
      <c r="A31146" s="330"/>
    </row>
    <row r="31147" spans="1:1">
      <c r="A31147" s="330"/>
    </row>
    <row r="31148" spans="1:1">
      <c r="A31148" s="330"/>
    </row>
    <row r="31149" spans="1:1">
      <c r="A31149" s="330"/>
    </row>
    <row r="31150" spans="1:1">
      <c r="A31150" s="330"/>
    </row>
    <row r="31151" spans="1:1">
      <c r="A31151" s="330"/>
    </row>
    <row r="31152" spans="1:1">
      <c r="A31152" s="330"/>
    </row>
    <row r="31153" spans="1:1">
      <c r="A31153" s="330"/>
    </row>
    <row r="31154" spans="1:1">
      <c r="A31154" s="330"/>
    </row>
    <row r="31155" spans="1:1">
      <c r="A31155" s="330"/>
    </row>
    <row r="31156" spans="1:1">
      <c r="A31156" s="330"/>
    </row>
    <row r="31157" spans="1:1">
      <c r="A31157" s="330"/>
    </row>
    <row r="31158" spans="1:1">
      <c r="A31158" s="330"/>
    </row>
    <row r="31159" spans="1:1">
      <c r="A31159" s="330"/>
    </row>
    <row r="31160" spans="1:1">
      <c r="A31160" s="330"/>
    </row>
    <row r="31161" spans="1:1">
      <c r="A31161" s="330"/>
    </row>
    <row r="31162" spans="1:1">
      <c r="A31162" s="330"/>
    </row>
    <row r="31163" spans="1:1">
      <c r="A31163" s="330"/>
    </row>
    <row r="31164" spans="1:1">
      <c r="A31164" s="330"/>
    </row>
    <row r="31165" spans="1:1">
      <c r="A31165" s="330"/>
    </row>
    <row r="31166" spans="1:1">
      <c r="A31166" s="330"/>
    </row>
    <row r="31167" spans="1:1">
      <c r="A31167" s="330"/>
    </row>
    <row r="31168" spans="1:1">
      <c r="A31168" s="330"/>
    </row>
    <row r="31169" spans="1:1">
      <c r="A31169" s="330"/>
    </row>
    <row r="31170" spans="1:1">
      <c r="A31170" s="330"/>
    </row>
    <row r="31171" spans="1:1">
      <c r="A31171" s="330"/>
    </row>
    <row r="31172" spans="1:1">
      <c r="A31172" s="330"/>
    </row>
    <row r="31173" spans="1:1">
      <c r="A31173" s="330"/>
    </row>
    <row r="31174" spans="1:1">
      <c r="A31174" s="330"/>
    </row>
    <row r="31175" spans="1:1">
      <c r="A31175" s="330"/>
    </row>
    <row r="31176" spans="1:1">
      <c r="A31176" s="330"/>
    </row>
    <row r="31177" spans="1:1">
      <c r="A31177" s="330"/>
    </row>
    <row r="31178" spans="1:1">
      <c r="A31178" s="330"/>
    </row>
    <row r="31179" spans="1:1">
      <c r="A31179" s="330"/>
    </row>
    <row r="31180" spans="1:1">
      <c r="A31180" s="330"/>
    </row>
    <row r="31181" spans="1:1">
      <c r="A31181" s="330"/>
    </row>
    <row r="31182" spans="1:1">
      <c r="A31182" s="330"/>
    </row>
    <row r="31183" spans="1:1">
      <c r="A31183" s="330"/>
    </row>
    <row r="31184" spans="1:1">
      <c r="A31184" s="330"/>
    </row>
    <row r="31185" spans="1:1">
      <c r="A31185" s="330"/>
    </row>
    <row r="31186" spans="1:1">
      <c r="A31186" s="330"/>
    </row>
    <row r="31187" spans="1:1">
      <c r="A31187" s="330"/>
    </row>
    <row r="31188" spans="1:1">
      <c r="A31188" s="330"/>
    </row>
    <row r="31189" spans="1:1">
      <c r="A31189" s="330"/>
    </row>
    <row r="31190" spans="1:1">
      <c r="A31190" s="330"/>
    </row>
    <row r="31191" spans="1:1">
      <c r="A31191" s="330"/>
    </row>
    <row r="31192" spans="1:1">
      <c r="A31192" s="330"/>
    </row>
    <row r="31193" spans="1:1">
      <c r="A31193" s="330"/>
    </row>
    <row r="31194" spans="1:1">
      <c r="A31194" s="330"/>
    </row>
    <row r="31195" spans="1:1">
      <c r="A31195" s="330"/>
    </row>
    <row r="31196" spans="1:1">
      <c r="A31196" s="330"/>
    </row>
    <row r="31197" spans="1:1">
      <c r="A31197" s="330"/>
    </row>
    <row r="31198" spans="1:1">
      <c r="A31198" s="330"/>
    </row>
    <row r="31199" spans="1:1">
      <c r="A31199" s="330"/>
    </row>
    <row r="31200" spans="1:1">
      <c r="A31200" s="330"/>
    </row>
    <row r="31201" spans="1:1">
      <c r="A31201" s="330"/>
    </row>
    <row r="31202" spans="1:1">
      <c r="A31202" s="330"/>
    </row>
    <row r="31203" spans="1:1">
      <c r="A31203" s="330"/>
    </row>
    <row r="31204" spans="1:1">
      <c r="A31204" s="330"/>
    </row>
    <row r="31205" spans="1:1">
      <c r="A31205" s="330"/>
    </row>
    <row r="31206" spans="1:1">
      <c r="A31206" s="330"/>
    </row>
    <row r="31207" spans="1:1">
      <c r="A31207" s="330"/>
    </row>
    <row r="31208" spans="1:1">
      <c r="A31208" s="330"/>
    </row>
    <row r="31209" spans="1:1">
      <c r="A31209" s="330"/>
    </row>
    <row r="31210" spans="1:1">
      <c r="A31210" s="330"/>
    </row>
    <row r="31211" spans="1:1">
      <c r="A31211" s="330"/>
    </row>
    <row r="31212" spans="1:1">
      <c r="A31212" s="330"/>
    </row>
    <row r="31213" spans="1:1">
      <c r="A31213" s="330"/>
    </row>
    <row r="31214" spans="1:1">
      <c r="A31214" s="330"/>
    </row>
    <row r="31215" spans="1:1">
      <c r="A31215" s="330"/>
    </row>
    <row r="31216" spans="1:1">
      <c r="A31216" s="330"/>
    </row>
    <row r="31217" spans="1:1">
      <c r="A31217" s="330"/>
    </row>
    <row r="31218" spans="1:1">
      <c r="A31218" s="330"/>
    </row>
    <row r="31219" spans="1:1">
      <c r="A31219" s="330"/>
    </row>
    <row r="31220" spans="1:1">
      <c r="A31220" s="330"/>
    </row>
    <row r="31221" spans="1:1">
      <c r="A31221" s="330"/>
    </row>
    <row r="31222" spans="1:1">
      <c r="A31222" s="330"/>
    </row>
    <row r="31223" spans="1:1">
      <c r="A31223" s="330"/>
    </row>
    <row r="31224" spans="1:1">
      <c r="A31224" s="330"/>
    </row>
    <row r="31225" spans="1:1">
      <c r="A31225" s="330"/>
    </row>
    <row r="31226" spans="1:1">
      <c r="A31226" s="330"/>
    </row>
    <row r="31227" spans="1:1">
      <c r="A31227" s="330"/>
    </row>
    <row r="31228" spans="1:1">
      <c r="A31228" s="330"/>
    </row>
    <row r="31229" spans="1:1">
      <c r="A31229" s="330"/>
    </row>
    <row r="31230" spans="1:1">
      <c r="A31230" s="330"/>
    </row>
    <row r="31231" spans="1:1">
      <c r="A31231" s="330"/>
    </row>
    <row r="31232" spans="1:1">
      <c r="A31232" s="330"/>
    </row>
    <row r="31233" spans="1:1">
      <c r="A31233" s="330"/>
    </row>
    <row r="31234" spans="1:1">
      <c r="A31234" s="330"/>
    </row>
    <row r="31235" spans="1:1">
      <c r="A31235" s="330"/>
    </row>
    <row r="31236" spans="1:1">
      <c r="A31236" s="330"/>
    </row>
    <row r="31237" spans="1:1">
      <c r="A31237" s="330"/>
    </row>
    <row r="31238" spans="1:1">
      <c r="A31238" s="330"/>
    </row>
    <row r="31239" spans="1:1">
      <c r="A31239" s="330"/>
    </row>
    <row r="31240" spans="1:1">
      <c r="A31240" s="330"/>
    </row>
    <row r="31241" spans="1:1">
      <c r="A31241" s="330"/>
    </row>
    <row r="31242" spans="1:1">
      <c r="A31242" s="330"/>
    </row>
    <row r="31243" spans="1:1">
      <c r="A31243" s="330"/>
    </row>
    <row r="31244" spans="1:1">
      <c r="A31244" s="330"/>
    </row>
    <row r="31245" spans="1:1">
      <c r="A31245" s="330"/>
    </row>
    <row r="31246" spans="1:1">
      <c r="A31246" s="330"/>
    </row>
    <row r="31247" spans="1:1">
      <c r="A31247" s="330"/>
    </row>
    <row r="31248" spans="1:1">
      <c r="A31248" s="330"/>
    </row>
    <row r="31249" spans="1:1">
      <c r="A31249" s="330"/>
    </row>
    <row r="31250" spans="1:1">
      <c r="A31250" s="330"/>
    </row>
    <row r="31251" spans="1:1">
      <c r="A31251" s="330"/>
    </row>
    <row r="31252" spans="1:1">
      <c r="A31252" s="330"/>
    </row>
    <row r="31253" spans="1:1">
      <c r="A31253" s="330"/>
    </row>
    <row r="31254" spans="1:1">
      <c r="A31254" s="330"/>
    </row>
    <row r="31255" spans="1:1">
      <c r="A31255" s="330"/>
    </row>
    <row r="31256" spans="1:1">
      <c r="A31256" s="330"/>
    </row>
    <row r="31257" spans="1:1">
      <c r="A31257" s="330"/>
    </row>
    <row r="31258" spans="1:1">
      <c r="A31258" s="330"/>
    </row>
    <row r="31259" spans="1:1">
      <c r="A31259" s="330"/>
    </row>
    <row r="31260" spans="1:1">
      <c r="A31260" s="330"/>
    </row>
    <row r="31261" spans="1:1">
      <c r="A31261" s="330"/>
    </row>
    <row r="31262" spans="1:1">
      <c r="A31262" s="330"/>
    </row>
    <row r="31263" spans="1:1">
      <c r="A31263" s="330"/>
    </row>
    <row r="31264" spans="1:1">
      <c r="A31264" s="330"/>
    </row>
    <row r="31265" spans="1:1">
      <c r="A31265" s="330"/>
    </row>
    <row r="31266" spans="1:1">
      <c r="A31266" s="330"/>
    </row>
    <row r="31267" spans="1:1">
      <c r="A31267" s="330"/>
    </row>
    <row r="31268" spans="1:1">
      <c r="A31268" s="330"/>
    </row>
    <row r="31269" spans="1:1">
      <c r="A31269" s="330"/>
    </row>
    <row r="31270" spans="1:1">
      <c r="A31270" s="330"/>
    </row>
    <row r="31271" spans="1:1">
      <c r="A31271" s="330"/>
    </row>
    <row r="31272" spans="1:1">
      <c r="A31272" s="330"/>
    </row>
    <row r="31273" spans="1:1">
      <c r="A31273" s="330"/>
    </row>
    <row r="31274" spans="1:1">
      <c r="A31274" s="330"/>
    </row>
    <row r="31275" spans="1:1">
      <c r="A31275" s="330"/>
    </row>
    <row r="31276" spans="1:1">
      <c r="A31276" s="330"/>
    </row>
    <row r="31277" spans="1:1">
      <c r="A31277" s="330"/>
    </row>
    <row r="31278" spans="1:1">
      <c r="A31278" s="330"/>
    </row>
    <row r="31279" spans="1:1">
      <c r="A31279" s="330"/>
    </row>
    <row r="31280" spans="1:1">
      <c r="A31280" s="330"/>
    </row>
    <row r="31281" spans="1:1">
      <c r="A31281" s="330"/>
    </row>
    <row r="31282" spans="1:1">
      <c r="A31282" s="330"/>
    </row>
    <row r="31283" spans="1:1">
      <c r="A31283" s="330"/>
    </row>
    <row r="31284" spans="1:1">
      <c r="A31284" s="330"/>
    </row>
    <row r="31285" spans="1:1">
      <c r="A31285" s="330"/>
    </row>
    <row r="31286" spans="1:1">
      <c r="A31286" s="330"/>
    </row>
    <row r="31287" spans="1:1">
      <c r="A31287" s="330"/>
    </row>
    <row r="31288" spans="1:1">
      <c r="A31288" s="330"/>
    </row>
    <row r="31289" spans="1:1">
      <c r="A31289" s="330"/>
    </row>
    <row r="31290" spans="1:1">
      <c r="A31290" s="330"/>
    </row>
    <row r="31291" spans="1:1">
      <c r="A31291" s="330"/>
    </row>
    <row r="31292" spans="1:1">
      <c r="A31292" s="330"/>
    </row>
    <row r="31293" spans="1:1">
      <c r="A31293" s="330"/>
    </row>
    <row r="31294" spans="1:1">
      <c r="A31294" s="330"/>
    </row>
    <row r="31295" spans="1:1">
      <c r="A31295" s="330"/>
    </row>
    <row r="31296" spans="1:1">
      <c r="A31296" s="330"/>
    </row>
    <row r="31297" spans="1:1">
      <c r="A31297" s="330"/>
    </row>
    <row r="31298" spans="1:1">
      <c r="A31298" s="330"/>
    </row>
    <row r="31299" spans="1:1">
      <c r="A31299" s="330"/>
    </row>
    <row r="31300" spans="1:1">
      <c r="A31300" s="330"/>
    </row>
    <row r="31301" spans="1:1">
      <c r="A31301" s="330"/>
    </row>
    <row r="31302" spans="1:1">
      <c r="A31302" s="330"/>
    </row>
    <row r="31303" spans="1:1">
      <c r="A31303" s="330"/>
    </row>
    <row r="31304" spans="1:1">
      <c r="A31304" s="330"/>
    </row>
    <row r="31305" spans="1:1">
      <c r="A31305" s="330"/>
    </row>
    <row r="31306" spans="1:1">
      <c r="A31306" s="330"/>
    </row>
    <row r="31307" spans="1:1">
      <c r="A31307" s="330"/>
    </row>
    <row r="31308" spans="1:1">
      <c r="A31308" s="330"/>
    </row>
    <row r="31309" spans="1:1">
      <c r="A31309" s="330"/>
    </row>
    <row r="31310" spans="1:1">
      <c r="A31310" s="330"/>
    </row>
    <row r="31311" spans="1:1">
      <c r="A31311" s="330"/>
    </row>
    <row r="31312" spans="1:1">
      <c r="A31312" s="330"/>
    </row>
    <row r="31313" spans="1:1">
      <c r="A31313" s="330"/>
    </row>
    <row r="31314" spans="1:1">
      <c r="A31314" s="330"/>
    </row>
    <row r="31315" spans="1:1">
      <c r="A31315" s="330"/>
    </row>
    <row r="31316" spans="1:1">
      <c r="A31316" s="330"/>
    </row>
    <row r="31317" spans="1:1">
      <c r="A31317" s="330"/>
    </row>
    <row r="31318" spans="1:1">
      <c r="A31318" s="330"/>
    </row>
    <row r="31319" spans="1:1">
      <c r="A31319" s="330"/>
    </row>
    <row r="31320" spans="1:1">
      <c r="A31320" s="330"/>
    </row>
    <row r="31321" spans="1:1">
      <c r="A31321" s="330"/>
    </row>
    <row r="31322" spans="1:1">
      <c r="A31322" s="330"/>
    </row>
    <row r="31323" spans="1:1">
      <c r="A31323" s="330"/>
    </row>
    <row r="31324" spans="1:1">
      <c r="A31324" s="330"/>
    </row>
    <row r="31325" spans="1:1">
      <c r="A31325" s="330"/>
    </row>
    <row r="31326" spans="1:1">
      <c r="A31326" s="330"/>
    </row>
    <row r="31327" spans="1:1">
      <c r="A31327" s="330"/>
    </row>
    <row r="31328" spans="1:1">
      <c r="A31328" s="330"/>
    </row>
    <row r="31329" spans="1:1">
      <c r="A31329" s="330"/>
    </row>
    <row r="31330" spans="1:1">
      <c r="A31330" s="330"/>
    </row>
    <row r="31331" spans="1:1">
      <c r="A31331" s="330"/>
    </row>
    <row r="31332" spans="1:1">
      <c r="A31332" s="330"/>
    </row>
    <row r="31333" spans="1:1">
      <c r="A31333" s="330"/>
    </row>
    <row r="31334" spans="1:1">
      <c r="A31334" s="330"/>
    </row>
    <row r="31335" spans="1:1">
      <c r="A31335" s="330"/>
    </row>
    <row r="31336" spans="1:1">
      <c r="A31336" s="330"/>
    </row>
    <row r="31337" spans="1:1">
      <c r="A31337" s="330"/>
    </row>
    <row r="31338" spans="1:1">
      <c r="A31338" s="330"/>
    </row>
    <row r="31339" spans="1:1">
      <c r="A31339" s="330"/>
    </row>
    <row r="31340" spans="1:1">
      <c r="A31340" s="330"/>
    </row>
    <row r="31341" spans="1:1">
      <c r="A31341" s="330"/>
    </row>
    <row r="31342" spans="1:1">
      <c r="A31342" s="330"/>
    </row>
    <row r="31343" spans="1:1">
      <c r="A31343" s="330"/>
    </row>
    <row r="31344" spans="1:1">
      <c r="A31344" s="330"/>
    </row>
    <row r="31345" spans="1:1">
      <c r="A31345" s="330"/>
    </row>
    <row r="31346" spans="1:1">
      <c r="A31346" s="330"/>
    </row>
    <row r="31347" spans="1:1">
      <c r="A31347" s="330"/>
    </row>
    <row r="31348" spans="1:1">
      <c r="A31348" s="330"/>
    </row>
    <row r="31349" spans="1:1">
      <c r="A31349" s="330"/>
    </row>
    <row r="31350" spans="1:1">
      <c r="A31350" s="330"/>
    </row>
    <row r="31351" spans="1:1">
      <c r="A31351" s="330"/>
    </row>
    <row r="31352" spans="1:1">
      <c r="A31352" s="330"/>
    </row>
    <row r="31353" spans="1:1">
      <c r="A31353" s="330"/>
    </row>
    <row r="31354" spans="1:1">
      <c r="A31354" s="330"/>
    </row>
    <row r="31355" spans="1:1">
      <c r="A31355" s="330"/>
    </row>
    <row r="31356" spans="1:1">
      <c r="A31356" s="330"/>
    </row>
    <row r="31357" spans="1:1">
      <c r="A31357" s="330"/>
    </row>
    <row r="31358" spans="1:1">
      <c r="A31358" s="330"/>
    </row>
    <row r="31359" spans="1:1">
      <c r="A31359" s="330"/>
    </row>
    <row r="31360" spans="1:1">
      <c r="A31360" s="330"/>
    </row>
    <row r="31361" spans="1:1">
      <c r="A31361" s="330"/>
    </row>
    <row r="31362" spans="1:1">
      <c r="A31362" s="330"/>
    </row>
    <row r="31363" spans="1:1">
      <c r="A31363" s="330"/>
    </row>
    <row r="31364" spans="1:1">
      <c r="A31364" s="330"/>
    </row>
    <row r="31365" spans="1:1">
      <c r="A31365" s="330"/>
    </row>
    <row r="31366" spans="1:1">
      <c r="A31366" s="330"/>
    </row>
    <row r="31367" spans="1:1">
      <c r="A31367" s="330"/>
    </row>
    <row r="31368" spans="1:1">
      <c r="A31368" s="330"/>
    </row>
    <row r="31369" spans="1:1">
      <c r="A31369" s="330"/>
    </row>
    <row r="31370" spans="1:1">
      <c r="A31370" s="330"/>
    </row>
    <row r="31371" spans="1:1">
      <c r="A31371" s="330"/>
    </row>
    <row r="31372" spans="1:1">
      <c r="A31372" s="330"/>
    </row>
    <row r="31373" spans="1:1">
      <c r="A31373" s="330"/>
    </row>
    <row r="31374" spans="1:1">
      <c r="A31374" s="330"/>
    </row>
    <row r="31375" spans="1:1">
      <c r="A31375" s="330"/>
    </row>
    <row r="31376" spans="1:1">
      <c r="A31376" s="330"/>
    </row>
    <row r="31377" spans="1:1">
      <c r="A31377" s="330"/>
    </row>
    <row r="31378" spans="1:1">
      <c r="A31378" s="330"/>
    </row>
    <row r="31379" spans="1:1">
      <c r="A31379" s="330"/>
    </row>
    <row r="31380" spans="1:1">
      <c r="A31380" s="330"/>
    </row>
    <row r="31381" spans="1:1">
      <c r="A31381" s="330"/>
    </row>
    <row r="31382" spans="1:1">
      <c r="A31382" s="330"/>
    </row>
    <row r="31383" spans="1:1">
      <c r="A31383" s="330"/>
    </row>
    <row r="31384" spans="1:1">
      <c r="A31384" s="330"/>
    </row>
    <row r="31385" spans="1:1">
      <c r="A31385" s="330"/>
    </row>
    <row r="31386" spans="1:1">
      <c r="A31386" s="330"/>
    </row>
    <row r="31387" spans="1:1">
      <c r="A31387" s="330"/>
    </row>
    <row r="31388" spans="1:1">
      <c r="A31388" s="330"/>
    </row>
    <row r="31389" spans="1:1">
      <c r="A31389" s="330"/>
    </row>
    <row r="31390" spans="1:1">
      <c r="A31390" s="330"/>
    </row>
    <row r="31391" spans="1:1">
      <c r="A31391" s="330"/>
    </row>
    <row r="31392" spans="1:1">
      <c r="A31392" s="330"/>
    </row>
    <row r="31393" spans="1:1">
      <c r="A31393" s="330"/>
    </row>
    <row r="31394" spans="1:1">
      <c r="A31394" s="330"/>
    </row>
    <row r="31395" spans="1:1">
      <c r="A31395" s="330"/>
    </row>
    <row r="31396" spans="1:1">
      <c r="A31396" s="330"/>
    </row>
    <row r="31397" spans="1:1">
      <c r="A31397" s="330"/>
    </row>
    <row r="31398" spans="1:1">
      <c r="A31398" s="330"/>
    </row>
    <row r="31399" spans="1:1">
      <c r="A31399" s="330"/>
    </row>
    <row r="31400" spans="1:1">
      <c r="A31400" s="330"/>
    </row>
    <row r="31401" spans="1:1">
      <c r="A31401" s="330"/>
    </row>
    <row r="31402" spans="1:1">
      <c r="A31402" s="330"/>
    </row>
    <row r="31403" spans="1:1">
      <c r="A31403" s="330"/>
    </row>
    <row r="31404" spans="1:1">
      <c r="A31404" s="330"/>
    </row>
    <row r="31405" spans="1:1">
      <c r="A31405" s="330"/>
    </row>
    <row r="31406" spans="1:1">
      <c r="A31406" s="330"/>
    </row>
    <row r="31407" spans="1:1">
      <c r="A31407" s="330"/>
    </row>
    <row r="31408" spans="1:1">
      <c r="A31408" s="330"/>
    </row>
    <row r="31409" spans="1:1">
      <c r="A31409" s="330"/>
    </row>
    <row r="31410" spans="1:1">
      <c r="A31410" s="330"/>
    </row>
    <row r="31411" spans="1:1">
      <c r="A31411" s="330"/>
    </row>
    <row r="31412" spans="1:1">
      <c r="A31412" s="330"/>
    </row>
    <row r="31413" spans="1:1">
      <c r="A31413" s="330"/>
    </row>
    <row r="31414" spans="1:1">
      <c r="A31414" s="330"/>
    </row>
    <row r="31415" spans="1:1">
      <c r="A31415" s="330"/>
    </row>
    <row r="31416" spans="1:1">
      <c r="A31416" s="330"/>
    </row>
    <row r="31417" spans="1:1">
      <c r="A31417" s="330"/>
    </row>
    <row r="31418" spans="1:1">
      <c r="A31418" s="330"/>
    </row>
    <row r="31419" spans="1:1">
      <c r="A31419" s="330"/>
    </row>
    <row r="31420" spans="1:1">
      <c r="A31420" s="330"/>
    </row>
    <row r="31421" spans="1:1">
      <c r="A31421" s="330"/>
    </row>
    <row r="31422" spans="1:1">
      <c r="A31422" s="330"/>
    </row>
    <row r="31423" spans="1:1">
      <c r="A31423" s="330"/>
    </row>
    <row r="31424" spans="1:1">
      <c r="A31424" s="330"/>
    </row>
    <row r="31425" spans="1:1">
      <c r="A31425" s="330"/>
    </row>
    <row r="31426" spans="1:1">
      <c r="A31426" s="330"/>
    </row>
    <row r="31427" spans="1:1">
      <c r="A31427" s="330"/>
    </row>
    <row r="31428" spans="1:1">
      <c r="A31428" s="330"/>
    </row>
    <row r="31429" spans="1:1">
      <c r="A31429" s="330"/>
    </row>
    <row r="31430" spans="1:1">
      <c r="A31430" s="330"/>
    </row>
    <row r="31431" spans="1:1">
      <c r="A31431" s="330"/>
    </row>
    <row r="31432" spans="1:1">
      <c r="A31432" s="330"/>
    </row>
    <row r="31433" spans="1:1">
      <c r="A31433" s="330"/>
    </row>
    <row r="31434" spans="1:1">
      <c r="A31434" s="330"/>
    </row>
    <row r="31435" spans="1:1">
      <c r="A31435" s="330"/>
    </row>
    <row r="31436" spans="1:1">
      <c r="A31436" s="330"/>
    </row>
    <row r="31437" spans="1:1">
      <c r="A31437" s="330"/>
    </row>
    <row r="31438" spans="1:1">
      <c r="A31438" s="330"/>
    </row>
    <row r="31439" spans="1:1">
      <c r="A31439" s="330"/>
    </row>
    <row r="31440" spans="1:1">
      <c r="A31440" s="330"/>
    </row>
    <row r="31441" spans="1:1">
      <c r="A31441" s="330"/>
    </row>
    <row r="31442" spans="1:1">
      <c r="A31442" s="330"/>
    </row>
    <row r="31443" spans="1:1">
      <c r="A31443" s="330"/>
    </row>
    <row r="31444" spans="1:1">
      <c r="A31444" s="330"/>
    </row>
    <row r="31445" spans="1:1">
      <c r="A31445" s="330"/>
    </row>
    <row r="31446" spans="1:1">
      <c r="A31446" s="330"/>
    </row>
    <row r="31447" spans="1:1">
      <c r="A31447" s="330"/>
    </row>
    <row r="31448" spans="1:1">
      <c r="A31448" s="330"/>
    </row>
    <row r="31449" spans="1:1">
      <c r="A31449" s="330"/>
    </row>
    <row r="31450" spans="1:1">
      <c r="A31450" s="330"/>
    </row>
    <row r="31451" spans="1:1">
      <c r="A31451" s="330"/>
    </row>
    <row r="31452" spans="1:1">
      <c r="A31452" s="330"/>
    </row>
    <row r="31453" spans="1:1">
      <c r="A31453" s="330"/>
    </row>
    <row r="31454" spans="1:1">
      <c r="A31454" s="330"/>
    </row>
    <row r="31455" spans="1:1">
      <c r="A31455" s="330"/>
    </row>
    <row r="31456" spans="1:1">
      <c r="A31456" s="330"/>
    </row>
    <row r="31457" spans="1:1">
      <c r="A31457" s="330"/>
    </row>
    <row r="31458" spans="1:1">
      <c r="A31458" s="330"/>
    </row>
    <row r="31459" spans="1:1">
      <c r="A31459" s="330"/>
    </row>
    <row r="31460" spans="1:1">
      <c r="A31460" s="330"/>
    </row>
    <row r="31461" spans="1:1">
      <c r="A31461" s="330"/>
    </row>
    <row r="31462" spans="1:1">
      <c r="A31462" s="330"/>
    </row>
    <row r="31463" spans="1:1">
      <c r="A31463" s="330"/>
    </row>
    <row r="31464" spans="1:1">
      <c r="A31464" s="330"/>
    </row>
    <row r="31465" spans="1:1">
      <c r="A31465" s="330"/>
    </row>
    <row r="31466" spans="1:1">
      <c r="A31466" s="330"/>
    </row>
    <row r="31467" spans="1:1">
      <c r="A31467" s="330"/>
    </row>
    <row r="31468" spans="1:1">
      <c r="A31468" s="330"/>
    </row>
    <row r="31469" spans="1:1">
      <c r="A31469" s="330"/>
    </row>
    <row r="31470" spans="1:1">
      <c r="A31470" s="330"/>
    </row>
    <row r="31471" spans="1:1">
      <c r="A31471" s="330"/>
    </row>
    <row r="31472" spans="1:1">
      <c r="A31472" s="330"/>
    </row>
    <row r="31473" spans="1:1">
      <c r="A31473" s="330"/>
    </row>
    <row r="31474" spans="1:1">
      <c r="A31474" s="330"/>
    </row>
    <row r="31475" spans="1:1">
      <c r="A31475" s="330"/>
    </row>
    <row r="31476" spans="1:1">
      <c r="A31476" s="330"/>
    </row>
    <row r="31477" spans="1:1">
      <c r="A31477" s="330"/>
    </row>
    <row r="31478" spans="1:1">
      <c r="A31478" s="330"/>
    </row>
    <row r="31479" spans="1:1">
      <c r="A31479" s="330"/>
    </row>
    <row r="31480" spans="1:1">
      <c r="A31480" s="330"/>
    </row>
    <row r="31481" spans="1:1">
      <c r="A31481" s="330"/>
    </row>
    <row r="31482" spans="1:1">
      <c r="A31482" s="330"/>
    </row>
    <row r="31483" spans="1:1">
      <c r="A31483" s="330"/>
    </row>
    <row r="31484" spans="1:1">
      <c r="A31484" s="330"/>
    </row>
    <row r="31485" spans="1:1">
      <c r="A31485" s="330"/>
    </row>
    <row r="31486" spans="1:1">
      <c r="A31486" s="330"/>
    </row>
    <row r="31487" spans="1:1">
      <c r="A31487" s="330"/>
    </row>
    <row r="31488" spans="1:1">
      <c r="A31488" s="330"/>
    </row>
    <row r="31489" spans="1:1">
      <c r="A31489" s="330"/>
    </row>
    <row r="31490" spans="1:1">
      <c r="A31490" s="330"/>
    </row>
    <row r="31491" spans="1:1">
      <c r="A31491" s="330"/>
    </row>
    <row r="31492" spans="1:1">
      <c r="A31492" s="330"/>
    </row>
    <row r="31493" spans="1:1">
      <c r="A31493" s="330"/>
    </row>
    <row r="31494" spans="1:1">
      <c r="A31494" s="330"/>
    </row>
    <row r="31495" spans="1:1">
      <c r="A31495" s="330"/>
    </row>
    <row r="31496" spans="1:1">
      <c r="A31496" s="330"/>
    </row>
    <row r="31497" spans="1:1">
      <c r="A31497" s="330"/>
    </row>
    <row r="31498" spans="1:1">
      <c r="A31498" s="330"/>
    </row>
    <row r="31499" spans="1:1">
      <c r="A31499" s="330"/>
    </row>
    <row r="31500" spans="1:1">
      <c r="A31500" s="330"/>
    </row>
    <row r="31501" spans="1:1">
      <c r="A31501" s="330"/>
    </row>
    <row r="31502" spans="1:1">
      <c r="A31502" s="330"/>
    </row>
    <row r="31503" spans="1:1">
      <c r="A31503" s="330"/>
    </row>
    <row r="31504" spans="1:1">
      <c r="A31504" s="330"/>
    </row>
    <row r="31505" spans="1:1">
      <c r="A31505" s="330"/>
    </row>
    <row r="31506" spans="1:1">
      <c r="A31506" s="330"/>
    </row>
    <row r="31507" spans="1:1">
      <c r="A31507" s="330"/>
    </row>
    <row r="31508" spans="1:1">
      <c r="A31508" s="330"/>
    </row>
    <row r="31509" spans="1:1">
      <c r="A31509" s="330"/>
    </row>
    <row r="31510" spans="1:1">
      <c r="A31510" s="330"/>
    </row>
    <row r="31511" spans="1:1">
      <c r="A31511" s="330"/>
    </row>
    <row r="31512" spans="1:1">
      <c r="A31512" s="330"/>
    </row>
    <row r="31513" spans="1:1">
      <c r="A31513" s="330"/>
    </row>
    <row r="31514" spans="1:1">
      <c r="A31514" s="330"/>
    </row>
    <row r="31515" spans="1:1">
      <c r="A31515" s="330"/>
    </row>
    <row r="31516" spans="1:1">
      <c r="A31516" s="330"/>
    </row>
    <row r="31517" spans="1:1">
      <c r="A31517" s="330"/>
    </row>
    <row r="31518" spans="1:1">
      <c r="A31518" s="330"/>
    </row>
    <row r="31519" spans="1:1">
      <c r="A31519" s="330"/>
    </row>
    <row r="31520" spans="1:1">
      <c r="A31520" s="330"/>
    </row>
    <row r="31521" spans="1:1">
      <c r="A31521" s="330"/>
    </row>
    <row r="31522" spans="1:1">
      <c r="A31522" s="330"/>
    </row>
    <row r="31523" spans="1:1">
      <c r="A31523" s="330"/>
    </row>
    <row r="31524" spans="1:1">
      <c r="A31524" s="330"/>
    </row>
    <row r="31525" spans="1:1">
      <c r="A31525" s="330"/>
    </row>
    <row r="31526" spans="1:1">
      <c r="A31526" s="330"/>
    </row>
    <row r="31527" spans="1:1">
      <c r="A31527" s="330"/>
    </row>
    <row r="31528" spans="1:1">
      <c r="A31528" s="330"/>
    </row>
    <row r="31529" spans="1:1">
      <c r="A31529" s="330"/>
    </row>
    <row r="31530" spans="1:1">
      <c r="A31530" s="330"/>
    </row>
    <row r="31531" spans="1:1">
      <c r="A31531" s="330"/>
    </row>
    <row r="31532" spans="1:1">
      <c r="A31532" s="330"/>
    </row>
    <row r="31533" spans="1:1">
      <c r="A31533" s="330"/>
    </row>
    <row r="31534" spans="1:1">
      <c r="A31534" s="330"/>
    </row>
    <row r="31535" spans="1:1">
      <c r="A31535" s="330"/>
    </row>
    <row r="31536" spans="1:1">
      <c r="A31536" s="330"/>
    </row>
    <row r="31537" spans="1:1">
      <c r="A31537" s="330"/>
    </row>
    <row r="31538" spans="1:1">
      <c r="A31538" s="330"/>
    </row>
    <row r="31539" spans="1:1">
      <c r="A31539" s="330"/>
    </row>
    <row r="31540" spans="1:1">
      <c r="A31540" s="330"/>
    </row>
    <row r="31541" spans="1:1">
      <c r="A31541" s="330"/>
    </row>
    <row r="31542" spans="1:1">
      <c r="A31542" s="330"/>
    </row>
    <row r="31543" spans="1:1">
      <c r="A31543" s="330"/>
    </row>
    <row r="31544" spans="1:1">
      <c r="A31544" s="330"/>
    </row>
    <row r="31545" spans="1:1">
      <c r="A31545" s="330"/>
    </row>
    <row r="31546" spans="1:1">
      <c r="A31546" s="330"/>
    </row>
    <row r="31547" spans="1:1">
      <c r="A31547" s="330"/>
    </row>
    <row r="31548" spans="1:1">
      <c r="A31548" s="330"/>
    </row>
    <row r="31549" spans="1:1">
      <c r="A31549" s="330"/>
    </row>
    <row r="31550" spans="1:1">
      <c r="A31550" s="330"/>
    </row>
    <row r="31551" spans="1:1">
      <c r="A31551" s="330"/>
    </row>
    <row r="31552" spans="1:1">
      <c r="A31552" s="330"/>
    </row>
    <row r="31553" spans="1:1">
      <c r="A31553" s="330"/>
    </row>
    <row r="31554" spans="1:1">
      <c r="A31554" s="330"/>
    </row>
    <row r="31555" spans="1:1">
      <c r="A31555" s="330"/>
    </row>
    <row r="31556" spans="1:1">
      <c r="A31556" s="330"/>
    </row>
    <row r="31557" spans="1:1">
      <c r="A31557" s="330"/>
    </row>
    <row r="31558" spans="1:1">
      <c r="A31558" s="330"/>
    </row>
    <row r="31559" spans="1:1">
      <c r="A31559" s="330"/>
    </row>
    <row r="31560" spans="1:1">
      <c r="A31560" s="330"/>
    </row>
    <row r="31561" spans="1:1">
      <c r="A31561" s="330"/>
    </row>
    <row r="31562" spans="1:1">
      <c r="A31562" s="330"/>
    </row>
    <row r="31563" spans="1:1">
      <c r="A31563" s="330"/>
    </row>
    <row r="31564" spans="1:1">
      <c r="A31564" s="330"/>
    </row>
    <row r="31565" spans="1:1">
      <c r="A31565" s="330"/>
    </row>
    <row r="31566" spans="1:1">
      <c r="A31566" s="330"/>
    </row>
    <row r="31567" spans="1:1">
      <c r="A31567" s="330"/>
    </row>
    <row r="31568" spans="1:1">
      <c r="A31568" s="330"/>
    </row>
    <row r="31569" spans="1:1">
      <c r="A31569" s="330"/>
    </row>
    <row r="31570" spans="1:1">
      <c r="A31570" s="330"/>
    </row>
    <row r="31571" spans="1:1">
      <c r="A31571" s="330"/>
    </row>
    <row r="31572" spans="1:1">
      <c r="A31572" s="330"/>
    </row>
    <row r="31573" spans="1:1">
      <c r="A31573" s="330"/>
    </row>
    <row r="31574" spans="1:1">
      <c r="A31574" s="330"/>
    </row>
    <row r="31575" spans="1:1">
      <c r="A31575" s="330"/>
    </row>
    <row r="31576" spans="1:1">
      <c r="A31576" s="330"/>
    </row>
    <row r="31577" spans="1:1">
      <c r="A31577" s="330"/>
    </row>
    <row r="31578" spans="1:1">
      <c r="A31578" s="330"/>
    </row>
    <row r="31579" spans="1:1">
      <c r="A31579" s="330"/>
    </row>
    <row r="31580" spans="1:1">
      <c r="A31580" s="330"/>
    </row>
    <row r="31581" spans="1:1">
      <c r="A31581" s="330"/>
    </row>
    <row r="31582" spans="1:1">
      <c r="A31582" s="330"/>
    </row>
    <row r="31583" spans="1:1">
      <c r="A31583" s="330"/>
    </row>
    <row r="31584" spans="1:1">
      <c r="A31584" s="330"/>
    </row>
    <row r="31585" spans="1:1">
      <c r="A31585" s="330"/>
    </row>
    <row r="31586" spans="1:1">
      <c r="A31586" s="330"/>
    </row>
    <row r="31587" spans="1:1">
      <c r="A31587" s="330"/>
    </row>
    <row r="31588" spans="1:1">
      <c r="A31588" s="330"/>
    </row>
    <row r="31589" spans="1:1">
      <c r="A31589" s="330"/>
    </row>
    <row r="31590" spans="1:1">
      <c r="A31590" s="330"/>
    </row>
    <row r="31591" spans="1:1">
      <c r="A31591" s="330"/>
    </row>
    <row r="31592" spans="1:1">
      <c r="A31592" s="330"/>
    </row>
    <row r="31593" spans="1:1">
      <c r="A31593" s="330"/>
    </row>
    <row r="31594" spans="1:1">
      <c r="A31594" s="330"/>
    </row>
    <row r="31595" spans="1:1">
      <c r="A31595" s="330"/>
    </row>
    <row r="31596" spans="1:1">
      <c r="A31596" s="330"/>
    </row>
    <row r="31597" spans="1:1">
      <c r="A31597" s="330"/>
    </row>
    <row r="31598" spans="1:1">
      <c r="A31598" s="330"/>
    </row>
    <row r="31599" spans="1:1">
      <c r="A31599" s="330"/>
    </row>
    <row r="31600" spans="1:1">
      <c r="A31600" s="330"/>
    </row>
    <row r="31601" spans="1:1">
      <c r="A31601" s="330"/>
    </row>
    <row r="31602" spans="1:1">
      <c r="A31602" s="330"/>
    </row>
    <row r="31603" spans="1:1">
      <c r="A31603" s="330"/>
    </row>
    <row r="31604" spans="1:1">
      <c r="A31604" s="330"/>
    </row>
    <row r="31605" spans="1:1">
      <c r="A31605" s="330"/>
    </row>
    <row r="31606" spans="1:1">
      <c r="A31606" s="330"/>
    </row>
    <row r="31607" spans="1:1">
      <c r="A31607" s="330"/>
    </row>
    <row r="31608" spans="1:1">
      <c r="A31608" s="330"/>
    </row>
    <row r="31609" spans="1:1">
      <c r="A31609" s="330"/>
    </row>
    <row r="31610" spans="1:1">
      <c r="A31610" s="330"/>
    </row>
    <row r="31611" spans="1:1">
      <c r="A31611" s="330"/>
    </row>
    <row r="31612" spans="1:1">
      <c r="A31612" s="330"/>
    </row>
    <row r="31613" spans="1:1">
      <c r="A31613" s="330"/>
    </row>
    <row r="31614" spans="1:1">
      <c r="A31614" s="330"/>
    </row>
    <row r="31615" spans="1:1">
      <c r="A31615" s="330"/>
    </row>
    <row r="31616" spans="1:1">
      <c r="A31616" s="330"/>
    </row>
    <row r="31617" spans="1:1">
      <c r="A31617" s="330"/>
    </row>
    <row r="31618" spans="1:1">
      <c r="A31618" s="330"/>
    </row>
    <row r="31619" spans="1:1">
      <c r="A31619" s="330"/>
    </row>
    <row r="31620" spans="1:1">
      <c r="A31620" s="330"/>
    </row>
    <row r="31621" spans="1:1">
      <c r="A31621" s="330"/>
    </row>
    <row r="31622" spans="1:1">
      <c r="A31622" s="330"/>
    </row>
    <row r="31623" spans="1:1">
      <c r="A31623" s="330"/>
    </row>
    <row r="31624" spans="1:1">
      <c r="A31624" s="330"/>
    </row>
    <row r="31625" spans="1:1">
      <c r="A31625" s="330"/>
    </row>
    <row r="31626" spans="1:1">
      <c r="A31626" s="330"/>
    </row>
    <row r="31627" spans="1:1">
      <c r="A31627" s="330"/>
    </row>
    <row r="31628" spans="1:1">
      <c r="A31628" s="330"/>
    </row>
    <row r="31629" spans="1:1">
      <c r="A31629" s="330"/>
    </row>
    <row r="31630" spans="1:1">
      <c r="A31630" s="330"/>
    </row>
    <row r="31631" spans="1:1">
      <c r="A31631" s="330"/>
    </row>
    <row r="31632" spans="1:1">
      <c r="A31632" s="330"/>
    </row>
    <row r="31633" spans="1:1">
      <c r="A31633" s="330"/>
    </row>
    <row r="31634" spans="1:1">
      <c r="A31634" s="330"/>
    </row>
    <row r="31635" spans="1:1">
      <c r="A31635" s="330"/>
    </row>
    <row r="31636" spans="1:1">
      <c r="A31636" s="330"/>
    </row>
    <row r="31637" spans="1:1">
      <c r="A31637" s="330"/>
    </row>
    <row r="31638" spans="1:1">
      <c r="A31638" s="330"/>
    </row>
    <row r="31639" spans="1:1">
      <c r="A31639" s="330"/>
    </row>
    <row r="31640" spans="1:1">
      <c r="A31640" s="330"/>
    </row>
    <row r="31641" spans="1:1">
      <c r="A31641" s="330"/>
    </row>
    <row r="31642" spans="1:1">
      <c r="A31642" s="330"/>
    </row>
    <row r="31643" spans="1:1">
      <c r="A31643" s="330"/>
    </row>
    <row r="31644" spans="1:1">
      <c r="A31644" s="330"/>
    </row>
    <row r="31645" spans="1:1">
      <c r="A31645" s="330"/>
    </row>
    <row r="31646" spans="1:1">
      <c r="A31646" s="330"/>
    </row>
    <row r="31647" spans="1:1">
      <c r="A31647" s="330"/>
    </row>
    <row r="31648" spans="1:1">
      <c r="A31648" s="330"/>
    </row>
    <row r="31649" spans="1:1">
      <c r="A31649" s="330"/>
    </row>
    <row r="31650" spans="1:1">
      <c r="A31650" s="330"/>
    </row>
    <row r="31651" spans="1:1">
      <c r="A31651" s="330"/>
    </row>
    <row r="31652" spans="1:1">
      <c r="A31652" s="330"/>
    </row>
    <row r="31653" spans="1:1">
      <c r="A31653" s="330"/>
    </row>
    <row r="31654" spans="1:1">
      <c r="A31654" s="330"/>
    </row>
    <row r="31655" spans="1:1">
      <c r="A31655" s="330"/>
    </row>
    <row r="31656" spans="1:1">
      <c r="A31656" s="330"/>
    </row>
    <row r="31657" spans="1:1">
      <c r="A31657" s="330"/>
    </row>
    <row r="31658" spans="1:1">
      <c r="A31658" s="330"/>
    </row>
    <row r="31659" spans="1:1">
      <c r="A31659" s="330"/>
    </row>
    <row r="31660" spans="1:1">
      <c r="A31660" s="330"/>
    </row>
    <row r="31661" spans="1:1">
      <c r="A31661" s="330"/>
    </row>
    <row r="31662" spans="1:1">
      <c r="A31662" s="330"/>
    </row>
    <row r="31663" spans="1:1">
      <c r="A31663" s="330"/>
    </row>
    <row r="31664" spans="1:1">
      <c r="A31664" s="330"/>
    </row>
    <row r="31665" spans="1:1">
      <c r="A31665" s="330"/>
    </row>
    <row r="31666" spans="1:1">
      <c r="A31666" s="330"/>
    </row>
    <row r="31667" spans="1:1">
      <c r="A31667" s="330"/>
    </row>
    <row r="31668" spans="1:1">
      <c r="A31668" s="330"/>
    </row>
    <row r="31669" spans="1:1">
      <c r="A31669" s="330"/>
    </row>
    <row r="31670" spans="1:1">
      <c r="A31670" s="330"/>
    </row>
    <row r="31671" spans="1:1">
      <c r="A31671" s="330"/>
    </row>
    <row r="31672" spans="1:1">
      <c r="A31672" s="330"/>
    </row>
    <row r="31673" spans="1:1">
      <c r="A31673" s="330"/>
    </row>
    <row r="31674" spans="1:1">
      <c r="A31674" s="330"/>
    </row>
    <row r="31675" spans="1:1">
      <c r="A31675" s="330"/>
    </row>
    <row r="31676" spans="1:1">
      <c r="A31676" s="330"/>
    </row>
    <row r="31677" spans="1:1">
      <c r="A31677" s="330"/>
    </row>
    <row r="31678" spans="1:1">
      <c r="A31678" s="330"/>
    </row>
    <row r="31679" spans="1:1">
      <c r="A31679" s="330"/>
    </row>
    <row r="31680" spans="1:1">
      <c r="A31680" s="330"/>
    </row>
    <row r="31681" spans="1:1">
      <c r="A31681" s="330"/>
    </row>
    <row r="31682" spans="1:1">
      <c r="A31682" s="330"/>
    </row>
    <row r="31683" spans="1:1">
      <c r="A31683" s="330"/>
    </row>
    <row r="31684" spans="1:1">
      <c r="A31684" s="330"/>
    </row>
    <row r="31685" spans="1:1">
      <c r="A31685" s="330"/>
    </row>
    <row r="31686" spans="1:1">
      <c r="A31686" s="330"/>
    </row>
    <row r="31687" spans="1:1">
      <c r="A31687" s="330"/>
    </row>
    <row r="31688" spans="1:1">
      <c r="A31688" s="330"/>
    </row>
    <row r="31689" spans="1:1">
      <c r="A31689" s="330"/>
    </row>
    <row r="31690" spans="1:1">
      <c r="A31690" s="330"/>
    </row>
    <row r="31691" spans="1:1">
      <c r="A31691" s="330"/>
    </row>
    <row r="31692" spans="1:1">
      <c r="A31692" s="330"/>
    </row>
    <row r="31693" spans="1:1">
      <c r="A31693" s="330"/>
    </row>
    <row r="31694" spans="1:1">
      <c r="A31694" s="330"/>
    </row>
    <row r="31695" spans="1:1">
      <c r="A31695" s="330"/>
    </row>
    <row r="31696" spans="1:1">
      <c r="A31696" s="330"/>
    </row>
    <row r="31697" spans="1:1">
      <c r="A31697" s="330"/>
    </row>
    <row r="31698" spans="1:1">
      <c r="A31698" s="330"/>
    </row>
    <row r="31699" spans="1:1">
      <c r="A31699" s="330"/>
    </row>
    <row r="31700" spans="1:1">
      <c r="A31700" s="330"/>
    </row>
    <row r="31701" spans="1:1">
      <c r="A31701" s="330"/>
    </row>
    <row r="31702" spans="1:1">
      <c r="A31702" s="330"/>
    </row>
    <row r="31703" spans="1:1">
      <c r="A31703" s="330"/>
    </row>
    <row r="31704" spans="1:1">
      <c r="A31704" s="330"/>
    </row>
    <row r="31705" spans="1:1">
      <c r="A31705" s="330"/>
    </row>
    <row r="31706" spans="1:1">
      <c r="A31706" s="330"/>
    </row>
    <row r="31707" spans="1:1">
      <c r="A31707" s="330"/>
    </row>
    <row r="31708" spans="1:1">
      <c r="A31708" s="330"/>
    </row>
    <row r="31709" spans="1:1">
      <c r="A31709" s="330"/>
    </row>
    <row r="31710" spans="1:1">
      <c r="A31710" s="330"/>
    </row>
    <row r="31711" spans="1:1">
      <c r="A31711" s="330"/>
    </row>
    <row r="31712" spans="1:1">
      <c r="A31712" s="330"/>
    </row>
    <row r="31713" spans="1:1">
      <c r="A31713" s="330"/>
    </row>
    <row r="31714" spans="1:1">
      <c r="A31714" s="330"/>
    </row>
    <row r="31715" spans="1:1">
      <c r="A31715" s="330"/>
    </row>
    <row r="31716" spans="1:1">
      <c r="A31716" s="330"/>
    </row>
    <row r="31717" spans="1:1">
      <c r="A31717" s="330"/>
    </row>
    <row r="31718" spans="1:1">
      <c r="A31718" s="330"/>
    </row>
    <row r="31719" spans="1:1">
      <c r="A31719" s="330"/>
    </row>
    <row r="31720" spans="1:1">
      <c r="A31720" s="330"/>
    </row>
    <row r="31721" spans="1:1">
      <c r="A31721" s="330"/>
    </row>
    <row r="31722" spans="1:1">
      <c r="A31722" s="330"/>
    </row>
    <row r="31723" spans="1:1">
      <c r="A31723" s="330"/>
    </row>
    <row r="31724" spans="1:1">
      <c r="A31724" s="330"/>
    </row>
    <row r="31725" spans="1:1">
      <c r="A31725" s="330"/>
    </row>
    <row r="31726" spans="1:1">
      <c r="A31726" s="330"/>
    </row>
    <row r="31727" spans="1:1">
      <c r="A31727" s="330"/>
    </row>
    <row r="31728" spans="1:1">
      <c r="A31728" s="330"/>
    </row>
    <row r="31729" spans="1:1">
      <c r="A31729" s="330"/>
    </row>
    <row r="31730" spans="1:1">
      <c r="A31730" s="330"/>
    </row>
    <row r="31731" spans="1:1">
      <c r="A31731" s="330"/>
    </row>
    <row r="31732" spans="1:1">
      <c r="A31732" s="330"/>
    </row>
    <row r="31733" spans="1:1">
      <c r="A31733" s="330"/>
    </row>
    <row r="31734" spans="1:1">
      <c r="A31734" s="330"/>
    </row>
    <row r="31735" spans="1:1">
      <c r="A31735" s="330"/>
    </row>
    <row r="31736" spans="1:1">
      <c r="A31736" s="330"/>
    </row>
    <row r="31737" spans="1:1">
      <c r="A31737" s="330"/>
    </row>
    <row r="31738" spans="1:1">
      <c r="A31738" s="330"/>
    </row>
    <row r="31739" spans="1:1">
      <c r="A31739" s="330"/>
    </row>
    <row r="31740" spans="1:1">
      <c r="A31740" s="330"/>
    </row>
    <row r="31741" spans="1:1">
      <c r="A31741" s="330"/>
    </row>
    <row r="31742" spans="1:1">
      <c r="A31742" s="330"/>
    </row>
    <row r="31743" spans="1:1">
      <c r="A31743" s="330"/>
    </row>
    <row r="31744" spans="1:1">
      <c r="A31744" s="330"/>
    </row>
    <row r="31745" spans="1:1">
      <c r="A31745" s="330"/>
    </row>
    <row r="31746" spans="1:1">
      <c r="A31746" s="330"/>
    </row>
    <row r="31747" spans="1:1">
      <c r="A31747" s="330"/>
    </row>
    <row r="31748" spans="1:1">
      <c r="A31748" s="330"/>
    </row>
    <row r="31749" spans="1:1">
      <c r="A31749" s="330"/>
    </row>
    <row r="31750" spans="1:1">
      <c r="A31750" s="330"/>
    </row>
    <row r="31751" spans="1:1">
      <c r="A31751" s="330"/>
    </row>
    <row r="31752" spans="1:1">
      <c r="A31752" s="330"/>
    </row>
    <row r="31753" spans="1:1">
      <c r="A31753" s="330"/>
    </row>
    <row r="31754" spans="1:1">
      <c r="A31754" s="330"/>
    </row>
    <row r="31755" spans="1:1">
      <c r="A31755" s="330"/>
    </row>
    <row r="31756" spans="1:1">
      <c r="A31756" s="330"/>
    </row>
    <row r="31757" spans="1:1">
      <c r="A31757" s="330"/>
    </row>
    <row r="31758" spans="1:1">
      <c r="A31758" s="330"/>
    </row>
    <row r="31759" spans="1:1">
      <c r="A31759" s="330"/>
    </row>
    <row r="31760" spans="1:1">
      <c r="A31760" s="330"/>
    </row>
    <row r="31761" spans="1:1">
      <c r="A31761" s="330"/>
    </row>
    <row r="31762" spans="1:1">
      <c r="A31762" s="330"/>
    </row>
    <row r="31763" spans="1:1">
      <c r="A31763" s="330"/>
    </row>
    <row r="31764" spans="1:1">
      <c r="A31764" s="330"/>
    </row>
    <row r="31765" spans="1:1">
      <c r="A31765" s="330"/>
    </row>
    <row r="31766" spans="1:1">
      <c r="A31766" s="330"/>
    </row>
    <row r="31767" spans="1:1">
      <c r="A31767" s="330"/>
    </row>
    <row r="31768" spans="1:1">
      <c r="A31768" s="330"/>
    </row>
    <row r="31769" spans="1:1">
      <c r="A31769" s="330"/>
    </row>
    <row r="31770" spans="1:1">
      <c r="A31770" s="330"/>
    </row>
    <row r="31771" spans="1:1">
      <c r="A31771" s="330"/>
    </row>
    <row r="31772" spans="1:1">
      <c r="A31772" s="330"/>
    </row>
    <row r="31773" spans="1:1">
      <c r="A31773" s="330"/>
    </row>
    <row r="31774" spans="1:1">
      <c r="A31774" s="330"/>
    </row>
    <row r="31775" spans="1:1">
      <c r="A31775" s="330"/>
    </row>
    <row r="31776" spans="1:1">
      <c r="A31776" s="330"/>
    </row>
    <row r="31777" spans="1:1">
      <c r="A31777" s="330"/>
    </row>
    <row r="31778" spans="1:1">
      <c r="A31778" s="330"/>
    </row>
    <row r="31779" spans="1:1">
      <c r="A31779" s="330"/>
    </row>
    <row r="31780" spans="1:1">
      <c r="A31780" s="330"/>
    </row>
    <row r="31781" spans="1:1">
      <c r="A31781" s="330"/>
    </row>
    <row r="31782" spans="1:1">
      <c r="A31782" s="330"/>
    </row>
    <row r="31783" spans="1:1">
      <c r="A31783" s="330"/>
    </row>
    <row r="31784" spans="1:1">
      <c r="A31784" s="330"/>
    </row>
    <row r="31785" spans="1:1">
      <c r="A31785" s="330"/>
    </row>
    <row r="31786" spans="1:1">
      <c r="A31786" s="330"/>
    </row>
    <row r="31787" spans="1:1">
      <c r="A31787" s="330"/>
    </row>
    <row r="31788" spans="1:1">
      <c r="A31788" s="330"/>
    </row>
    <row r="31789" spans="1:1">
      <c r="A31789" s="330"/>
    </row>
    <row r="31790" spans="1:1">
      <c r="A31790" s="330"/>
    </row>
    <row r="31791" spans="1:1">
      <c r="A31791" s="330"/>
    </row>
    <row r="31792" spans="1:1">
      <c r="A31792" s="330"/>
    </row>
    <row r="31793" spans="1:1">
      <c r="A31793" s="330"/>
    </row>
    <row r="31794" spans="1:1">
      <c r="A31794" s="330"/>
    </row>
    <row r="31795" spans="1:1">
      <c r="A31795" s="330"/>
    </row>
    <row r="31796" spans="1:1">
      <c r="A31796" s="330"/>
    </row>
    <row r="31797" spans="1:1">
      <c r="A31797" s="330"/>
    </row>
    <row r="31798" spans="1:1">
      <c r="A31798" s="330"/>
    </row>
    <row r="31799" spans="1:1">
      <c r="A31799" s="330"/>
    </row>
    <row r="31800" spans="1:1">
      <c r="A31800" s="330"/>
    </row>
    <row r="31801" spans="1:1">
      <c r="A31801" s="330"/>
    </row>
    <row r="31802" spans="1:1">
      <c r="A31802" s="330"/>
    </row>
    <row r="31803" spans="1:1">
      <c r="A31803" s="330"/>
    </row>
    <row r="31804" spans="1:1">
      <c r="A31804" s="330"/>
    </row>
    <row r="31805" spans="1:1">
      <c r="A31805" s="330"/>
    </row>
    <row r="31806" spans="1:1">
      <c r="A31806" s="330"/>
    </row>
    <row r="31807" spans="1:1">
      <c r="A31807" s="330"/>
    </row>
    <row r="31808" spans="1:1">
      <c r="A31808" s="330"/>
    </row>
    <row r="31809" spans="1:1">
      <c r="A31809" s="330"/>
    </row>
    <row r="31810" spans="1:1">
      <c r="A31810" s="330"/>
    </row>
    <row r="31811" spans="1:1">
      <c r="A31811" s="330"/>
    </row>
    <row r="31812" spans="1:1">
      <c r="A31812" s="330"/>
    </row>
    <row r="31813" spans="1:1">
      <c r="A31813" s="330"/>
    </row>
    <row r="31814" spans="1:1">
      <c r="A31814" s="330"/>
    </row>
    <row r="31815" spans="1:1">
      <c r="A31815" s="330"/>
    </row>
    <row r="31816" spans="1:1">
      <c r="A31816" s="330"/>
    </row>
    <row r="31817" spans="1:1">
      <c r="A31817" s="330"/>
    </row>
    <row r="31818" spans="1:1">
      <c r="A31818" s="330"/>
    </row>
    <row r="31819" spans="1:1">
      <c r="A31819" s="330"/>
    </row>
    <row r="31820" spans="1:1">
      <c r="A31820" s="330"/>
    </row>
    <row r="31821" spans="1:1">
      <c r="A31821" s="330"/>
    </row>
    <row r="31822" spans="1:1">
      <c r="A31822" s="330"/>
    </row>
    <row r="31823" spans="1:1">
      <c r="A31823" s="330"/>
    </row>
    <row r="31824" spans="1:1">
      <c r="A31824" s="330"/>
    </row>
    <row r="31825" spans="1:1">
      <c r="A31825" s="330"/>
    </row>
    <row r="31826" spans="1:1">
      <c r="A31826" s="330"/>
    </row>
    <row r="31827" spans="1:1">
      <c r="A31827" s="330"/>
    </row>
    <row r="31828" spans="1:1">
      <c r="A31828" s="330"/>
    </row>
    <row r="31829" spans="1:1">
      <c r="A31829" s="330"/>
    </row>
    <row r="31830" spans="1:1">
      <c r="A31830" s="330"/>
    </row>
    <row r="31831" spans="1:1">
      <c r="A31831" s="330"/>
    </row>
    <row r="31832" spans="1:1">
      <c r="A31832" s="330"/>
    </row>
    <row r="31833" spans="1:1">
      <c r="A31833" s="330"/>
    </row>
    <row r="31834" spans="1:1">
      <c r="A31834" s="330"/>
    </row>
    <row r="31835" spans="1:1">
      <c r="A31835" s="330"/>
    </row>
    <row r="31836" spans="1:1">
      <c r="A31836" s="330"/>
    </row>
    <row r="31837" spans="1:1">
      <c r="A31837" s="330"/>
    </row>
    <row r="31838" spans="1:1">
      <c r="A31838" s="330"/>
    </row>
    <row r="31839" spans="1:1">
      <c r="A31839" s="330"/>
    </row>
    <row r="31840" spans="1:1">
      <c r="A31840" s="330"/>
    </row>
    <row r="31841" spans="1:1">
      <c r="A31841" s="330"/>
    </row>
    <row r="31842" spans="1:1">
      <c r="A31842" s="330"/>
    </row>
    <row r="31843" spans="1:1">
      <c r="A31843" s="330"/>
    </row>
    <row r="31844" spans="1:1">
      <c r="A31844" s="330"/>
    </row>
    <row r="31845" spans="1:1">
      <c r="A31845" s="330"/>
    </row>
    <row r="31846" spans="1:1">
      <c r="A31846" s="330"/>
    </row>
    <row r="31847" spans="1:1">
      <c r="A31847" s="330"/>
    </row>
    <row r="31848" spans="1:1">
      <c r="A31848" s="330"/>
    </row>
    <row r="31849" spans="1:1">
      <c r="A31849" s="330"/>
    </row>
    <row r="31850" spans="1:1">
      <c r="A31850" s="330"/>
    </row>
    <row r="31851" spans="1:1">
      <c r="A31851" s="330"/>
    </row>
    <row r="31852" spans="1:1">
      <c r="A31852" s="330"/>
    </row>
    <row r="31853" spans="1:1">
      <c r="A31853" s="330"/>
    </row>
    <row r="31854" spans="1:1">
      <c r="A31854" s="330"/>
    </row>
    <row r="31855" spans="1:1">
      <c r="A31855" s="330"/>
    </row>
    <row r="31856" spans="1:1">
      <c r="A31856" s="330"/>
    </row>
    <row r="31857" spans="1:1">
      <c r="A31857" s="330"/>
    </row>
    <row r="31858" spans="1:1">
      <c r="A31858" s="330"/>
    </row>
    <row r="31859" spans="1:1">
      <c r="A31859" s="330"/>
    </row>
    <row r="31860" spans="1:1">
      <c r="A31860" s="330"/>
    </row>
    <row r="31861" spans="1:1">
      <c r="A31861" s="330"/>
    </row>
    <row r="31862" spans="1:1">
      <c r="A31862" s="330"/>
    </row>
    <row r="31863" spans="1:1">
      <c r="A31863" s="330"/>
    </row>
    <row r="31864" spans="1:1">
      <c r="A31864" s="330"/>
    </row>
    <row r="31865" spans="1:1">
      <c r="A31865" s="330"/>
    </row>
    <row r="31866" spans="1:1">
      <c r="A31866" s="330"/>
    </row>
    <row r="31867" spans="1:1">
      <c r="A31867" s="330"/>
    </row>
    <row r="31868" spans="1:1">
      <c r="A31868" s="330"/>
    </row>
    <row r="31869" spans="1:1">
      <c r="A31869" s="330"/>
    </row>
    <row r="31870" spans="1:1">
      <c r="A31870" s="330"/>
    </row>
    <row r="31871" spans="1:1">
      <c r="A31871" s="330"/>
    </row>
    <row r="31872" spans="1:1">
      <c r="A31872" s="330"/>
    </row>
    <row r="31873" spans="1:1">
      <c r="A31873" s="330"/>
    </row>
    <row r="31874" spans="1:1">
      <c r="A31874" s="330"/>
    </row>
    <row r="31875" spans="1:1">
      <c r="A31875" s="330"/>
    </row>
    <row r="31876" spans="1:1">
      <c r="A31876" s="330"/>
    </row>
    <row r="31877" spans="1:1">
      <c r="A31877" s="330"/>
    </row>
    <row r="31878" spans="1:1">
      <c r="A31878" s="330"/>
    </row>
    <row r="31879" spans="1:1">
      <c r="A31879" s="330"/>
    </row>
    <row r="31880" spans="1:1">
      <c r="A31880" s="330"/>
    </row>
    <row r="31881" spans="1:1">
      <c r="A31881" s="330"/>
    </row>
    <row r="31882" spans="1:1">
      <c r="A31882" s="330"/>
    </row>
    <row r="31883" spans="1:1">
      <c r="A31883" s="330"/>
    </row>
    <row r="31884" spans="1:1">
      <c r="A31884" s="330"/>
    </row>
    <row r="31885" spans="1:1">
      <c r="A31885" s="330"/>
    </row>
    <row r="31886" spans="1:1">
      <c r="A31886" s="330"/>
    </row>
    <row r="31887" spans="1:1">
      <c r="A31887" s="330"/>
    </row>
    <row r="31888" spans="1:1">
      <c r="A31888" s="330"/>
    </row>
    <row r="31889" spans="1:1">
      <c r="A31889" s="330"/>
    </row>
    <row r="31890" spans="1:1">
      <c r="A31890" s="330"/>
    </row>
    <row r="31891" spans="1:1">
      <c r="A31891" s="330"/>
    </row>
    <row r="31892" spans="1:1">
      <c r="A31892" s="330"/>
    </row>
    <row r="31893" spans="1:1">
      <c r="A31893" s="330"/>
    </row>
    <row r="31894" spans="1:1">
      <c r="A31894" s="330"/>
    </row>
    <row r="31895" spans="1:1">
      <c r="A31895" s="330"/>
    </row>
    <row r="31896" spans="1:1">
      <c r="A31896" s="330"/>
    </row>
    <row r="31897" spans="1:1">
      <c r="A31897" s="330"/>
    </row>
    <row r="31898" spans="1:1">
      <c r="A31898" s="330"/>
    </row>
    <row r="31899" spans="1:1">
      <c r="A31899" s="330"/>
    </row>
    <row r="31900" spans="1:1">
      <c r="A31900" s="330"/>
    </row>
    <row r="31901" spans="1:1">
      <c r="A31901" s="330"/>
    </row>
    <row r="31902" spans="1:1">
      <c r="A31902" s="330"/>
    </row>
    <row r="31903" spans="1:1">
      <c r="A31903" s="330"/>
    </row>
    <row r="31904" spans="1:1">
      <c r="A31904" s="330"/>
    </row>
    <row r="31905" spans="1:1">
      <c r="A31905" s="330"/>
    </row>
    <row r="31906" spans="1:1">
      <c r="A31906" s="330"/>
    </row>
    <row r="31907" spans="1:1">
      <c r="A31907" s="330"/>
    </row>
    <row r="31908" spans="1:1">
      <c r="A31908" s="330"/>
    </row>
    <row r="31909" spans="1:1">
      <c r="A31909" s="330"/>
    </row>
    <row r="31910" spans="1:1">
      <c r="A31910" s="330"/>
    </row>
    <row r="31911" spans="1:1">
      <c r="A31911" s="330"/>
    </row>
    <row r="31912" spans="1:1">
      <c r="A31912" s="330"/>
    </row>
    <row r="31913" spans="1:1">
      <c r="A31913" s="330"/>
    </row>
    <row r="31914" spans="1:1">
      <c r="A31914" s="330"/>
    </row>
    <row r="31915" spans="1:1">
      <c r="A31915" s="330"/>
    </row>
    <row r="31916" spans="1:1">
      <c r="A31916" s="330"/>
    </row>
    <row r="31917" spans="1:1">
      <c r="A31917" s="330"/>
    </row>
    <row r="31918" spans="1:1">
      <c r="A31918" s="330"/>
    </row>
    <row r="31919" spans="1:1">
      <c r="A31919" s="330"/>
    </row>
    <row r="31920" spans="1:1">
      <c r="A31920" s="330"/>
    </row>
    <row r="31921" spans="1:1">
      <c r="A31921" s="330"/>
    </row>
    <row r="31922" spans="1:1">
      <c r="A31922" s="330"/>
    </row>
    <row r="31923" spans="1:1">
      <c r="A31923" s="330"/>
    </row>
    <row r="31924" spans="1:1">
      <c r="A31924" s="330"/>
    </row>
    <row r="31925" spans="1:1">
      <c r="A31925" s="330"/>
    </row>
    <row r="31926" spans="1:1">
      <c r="A31926" s="330"/>
    </row>
    <row r="31927" spans="1:1">
      <c r="A31927" s="330"/>
    </row>
    <row r="31928" spans="1:1">
      <c r="A31928" s="330"/>
    </row>
    <row r="31929" spans="1:1">
      <c r="A31929" s="330"/>
    </row>
    <row r="31930" spans="1:1">
      <c r="A31930" s="330"/>
    </row>
    <row r="31931" spans="1:1">
      <c r="A31931" s="330"/>
    </row>
    <row r="31932" spans="1:1">
      <c r="A31932" s="330"/>
    </row>
    <row r="31933" spans="1:1">
      <c r="A31933" s="330"/>
    </row>
    <row r="31934" spans="1:1">
      <c r="A31934" s="330"/>
    </row>
    <row r="31935" spans="1:1">
      <c r="A31935" s="330"/>
    </row>
    <row r="31936" spans="1:1">
      <c r="A31936" s="330"/>
    </row>
    <row r="31937" spans="1:1">
      <c r="A31937" s="330"/>
    </row>
    <row r="31938" spans="1:1">
      <c r="A31938" s="330"/>
    </row>
    <row r="31939" spans="1:1">
      <c r="A31939" s="330"/>
    </row>
    <row r="31940" spans="1:1">
      <c r="A31940" s="330"/>
    </row>
    <row r="31941" spans="1:1">
      <c r="A31941" s="330"/>
    </row>
    <row r="31942" spans="1:1">
      <c r="A31942" s="330"/>
    </row>
    <row r="31943" spans="1:1">
      <c r="A31943" s="330"/>
    </row>
    <row r="31944" spans="1:1">
      <c r="A31944" s="330"/>
    </row>
    <row r="31945" spans="1:1">
      <c r="A31945" s="330"/>
    </row>
    <row r="31946" spans="1:1">
      <c r="A31946" s="330"/>
    </row>
    <row r="31947" spans="1:1">
      <c r="A31947" s="330"/>
    </row>
    <row r="31948" spans="1:1">
      <c r="A31948" s="330"/>
    </row>
    <row r="31949" spans="1:1">
      <c r="A31949" s="330"/>
    </row>
    <row r="31950" spans="1:1">
      <c r="A31950" s="330"/>
    </row>
    <row r="31951" spans="1:1">
      <c r="A31951" s="330"/>
    </row>
    <row r="31952" spans="1:1">
      <c r="A31952" s="330"/>
    </row>
    <row r="31953" spans="1:1">
      <c r="A31953" s="330"/>
    </row>
    <row r="31954" spans="1:1">
      <c r="A31954" s="330"/>
    </row>
    <row r="31955" spans="1:1">
      <c r="A31955" s="330"/>
    </row>
    <row r="31956" spans="1:1">
      <c r="A31956" s="330"/>
    </row>
    <row r="31957" spans="1:1">
      <c r="A31957" s="330"/>
    </row>
    <row r="31958" spans="1:1">
      <c r="A31958" s="330"/>
    </row>
    <row r="31959" spans="1:1">
      <c r="A31959" s="330"/>
    </row>
    <row r="31960" spans="1:1">
      <c r="A31960" s="330"/>
    </row>
    <row r="31961" spans="1:1">
      <c r="A31961" s="330"/>
    </row>
    <row r="31962" spans="1:1">
      <c r="A31962" s="330"/>
    </row>
    <row r="31963" spans="1:1">
      <c r="A31963" s="330"/>
    </row>
    <row r="31964" spans="1:1">
      <c r="A31964" s="330"/>
    </row>
    <row r="31965" spans="1:1">
      <c r="A31965" s="330"/>
    </row>
    <row r="31966" spans="1:1">
      <c r="A31966" s="330"/>
    </row>
    <row r="31967" spans="1:1">
      <c r="A31967" s="330"/>
    </row>
    <row r="31968" spans="1:1">
      <c r="A31968" s="330"/>
    </row>
    <row r="31969" spans="1:1">
      <c r="A31969" s="330"/>
    </row>
    <row r="31970" spans="1:1">
      <c r="A31970" s="330"/>
    </row>
    <row r="31971" spans="1:1">
      <c r="A31971" s="330"/>
    </row>
    <row r="31972" spans="1:1">
      <c r="A31972" s="330"/>
    </row>
    <row r="31973" spans="1:1">
      <c r="A31973" s="330"/>
    </row>
    <row r="31974" spans="1:1">
      <c r="A31974" s="330"/>
    </row>
    <row r="31975" spans="1:1">
      <c r="A31975" s="330"/>
    </row>
    <row r="31976" spans="1:1">
      <c r="A31976" s="330"/>
    </row>
    <row r="31977" spans="1:1">
      <c r="A31977" s="330"/>
    </row>
    <row r="31978" spans="1:1">
      <c r="A31978" s="330"/>
    </row>
    <row r="31979" spans="1:1">
      <c r="A31979" s="330"/>
    </row>
    <row r="31980" spans="1:1">
      <c r="A31980" s="330"/>
    </row>
    <row r="31981" spans="1:1">
      <c r="A31981" s="330"/>
    </row>
    <row r="31982" spans="1:1">
      <c r="A31982" s="330"/>
    </row>
    <row r="31983" spans="1:1">
      <c r="A31983" s="330"/>
    </row>
    <row r="31984" spans="1:1">
      <c r="A31984" s="330"/>
    </row>
    <row r="31985" spans="1:1">
      <c r="A31985" s="330"/>
    </row>
    <row r="31986" spans="1:1">
      <c r="A31986" s="330"/>
    </row>
    <row r="31987" spans="1:1">
      <c r="A31987" s="330"/>
    </row>
    <row r="31988" spans="1:1">
      <c r="A31988" s="330"/>
    </row>
    <row r="31989" spans="1:1">
      <c r="A31989" s="330"/>
    </row>
    <row r="31990" spans="1:1">
      <c r="A31990" s="330"/>
    </row>
    <row r="31991" spans="1:1">
      <c r="A31991" s="330"/>
    </row>
    <row r="31992" spans="1:1">
      <c r="A31992" s="330"/>
    </row>
    <row r="31993" spans="1:1">
      <c r="A31993" s="330"/>
    </row>
    <row r="31994" spans="1:1">
      <c r="A31994" s="330"/>
    </row>
    <row r="31995" spans="1:1">
      <c r="A31995" s="330"/>
    </row>
    <row r="31996" spans="1:1">
      <c r="A31996" s="330"/>
    </row>
    <row r="31997" spans="1:1">
      <c r="A31997" s="330"/>
    </row>
    <row r="31998" spans="1:1">
      <c r="A31998" s="330"/>
    </row>
    <row r="31999" spans="1:1">
      <c r="A31999" s="330"/>
    </row>
    <row r="32000" spans="1:1">
      <c r="A32000" s="330"/>
    </row>
    <row r="32001" spans="1:1">
      <c r="A32001" s="330"/>
    </row>
    <row r="32002" spans="1:1">
      <c r="A32002" s="330"/>
    </row>
    <row r="32003" spans="1:1">
      <c r="A32003" s="330"/>
    </row>
    <row r="32004" spans="1:1">
      <c r="A32004" s="330"/>
    </row>
    <row r="32005" spans="1:1">
      <c r="A32005" s="330"/>
    </row>
    <row r="32006" spans="1:1">
      <c r="A32006" s="330"/>
    </row>
    <row r="32007" spans="1:1">
      <c r="A32007" s="330"/>
    </row>
    <row r="32008" spans="1:1">
      <c r="A32008" s="330"/>
    </row>
    <row r="32009" spans="1:1">
      <c r="A32009" s="330"/>
    </row>
    <row r="32010" spans="1:1">
      <c r="A32010" s="330"/>
    </row>
    <row r="32011" spans="1:1">
      <c r="A32011" s="330"/>
    </row>
    <row r="32012" spans="1:1">
      <c r="A32012" s="330"/>
    </row>
    <row r="32013" spans="1:1">
      <c r="A32013" s="330"/>
    </row>
    <row r="32014" spans="1:1">
      <c r="A32014" s="330"/>
    </row>
    <row r="32015" spans="1:1">
      <c r="A32015" s="330"/>
    </row>
    <row r="32016" spans="1:1">
      <c r="A32016" s="330"/>
    </row>
    <row r="32017" spans="1:1">
      <c r="A32017" s="330"/>
    </row>
    <row r="32018" spans="1:1">
      <c r="A32018" s="330"/>
    </row>
    <row r="32019" spans="1:1">
      <c r="A32019" s="330"/>
    </row>
    <row r="32020" spans="1:1">
      <c r="A32020" s="330"/>
    </row>
    <row r="32021" spans="1:1">
      <c r="A32021" s="330"/>
    </row>
    <row r="32022" spans="1:1">
      <c r="A32022" s="330"/>
    </row>
    <row r="32023" spans="1:1">
      <c r="A32023" s="330"/>
    </row>
    <row r="32024" spans="1:1">
      <c r="A32024" s="330"/>
    </row>
    <row r="32025" spans="1:1">
      <c r="A32025" s="330"/>
    </row>
    <row r="32026" spans="1:1">
      <c r="A32026" s="330"/>
    </row>
    <row r="32027" spans="1:1">
      <c r="A32027" s="330"/>
    </row>
    <row r="32028" spans="1:1">
      <c r="A32028" s="330"/>
    </row>
    <row r="32029" spans="1:1">
      <c r="A32029" s="330"/>
    </row>
    <row r="32030" spans="1:1">
      <c r="A32030" s="330"/>
    </row>
    <row r="32031" spans="1:1">
      <c r="A32031" s="330"/>
    </row>
    <row r="32032" spans="1:1">
      <c r="A32032" s="330"/>
    </row>
    <row r="32033" spans="1:1">
      <c r="A32033" s="330"/>
    </row>
    <row r="32034" spans="1:1">
      <c r="A32034" s="330"/>
    </row>
    <row r="32035" spans="1:1">
      <c r="A32035" s="330"/>
    </row>
    <row r="32036" spans="1:1">
      <c r="A32036" s="330"/>
    </row>
    <row r="32037" spans="1:1">
      <c r="A32037" s="330"/>
    </row>
    <row r="32038" spans="1:1">
      <c r="A32038" s="330"/>
    </row>
    <row r="32039" spans="1:1">
      <c r="A32039" s="330"/>
    </row>
    <row r="32040" spans="1:1">
      <c r="A32040" s="330"/>
    </row>
    <row r="32041" spans="1:1">
      <c r="A32041" s="330"/>
    </row>
    <row r="32042" spans="1:1">
      <c r="A32042" s="330"/>
    </row>
    <row r="32043" spans="1:1">
      <c r="A32043" s="330"/>
    </row>
    <row r="32044" spans="1:1">
      <c r="A32044" s="330"/>
    </row>
    <row r="32045" spans="1:1">
      <c r="A32045" s="330"/>
    </row>
    <row r="32046" spans="1:1">
      <c r="A32046" s="330"/>
    </row>
    <row r="32047" spans="1:1">
      <c r="A32047" s="330"/>
    </row>
    <row r="32048" spans="1:1">
      <c r="A32048" s="330"/>
    </row>
    <row r="32049" spans="1:1">
      <c r="A32049" s="330"/>
    </row>
    <row r="32050" spans="1:1">
      <c r="A32050" s="330"/>
    </row>
    <row r="32051" spans="1:1">
      <c r="A32051" s="330"/>
    </row>
    <row r="32052" spans="1:1">
      <c r="A32052" s="330"/>
    </row>
    <row r="32053" spans="1:1">
      <c r="A32053" s="330"/>
    </row>
    <row r="32054" spans="1:1">
      <c r="A32054" s="330"/>
    </row>
    <row r="32055" spans="1:1">
      <c r="A32055" s="330"/>
    </row>
    <row r="32056" spans="1:1">
      <c r="A32056" s="330"/>
    </row>
    <row r="32057" spans="1:1">
      <c r="A32057" s="330"/>
    </row>
    <row r="32058" spans="1:1">
      <c r="A32058" s="330"/>
    </row>
    <row r="32059" spans="1:1">
      <c r="A32059" s="330"/>
    </row>
    <row r="32060" spans="1:1">
      <c r="A32060" s="330"/>
    </row>
    <row r="32061" spans="1:1">
      <c r="A32061" s="330"/>
    </row>
    <row r="32062" spans="1:1">
      <c r="A32062" s="330"/>
    </row>
    <row r="32063" spans="1:1">
      <c r="A32063" s="330"/>
    </row>
    <row r="32064" spans="1:1">
      <c r="A32064" s="330"/>
    </row>
    <row r="32065" spans="1:1">
      <c r="A32065" s="330"/>
    </row>
    <row r="32066" spans="1:1">
      <c r="A32066" s="330"/>
    </row>
    <row r="32067" spans="1:1">
      <c r="A32067" s="330"/>
    </row>
    <row r="32068" spans="1:1">
      <c r="A32068" s="330"/>
    </row>
    <row r="32069" spans="1:1">
      <c r="A32069" s="330"/>
    </row>
    <row r="32070" spans="1:1">
      <c r="A32070" s="330"/>
    </row>
    <row r="32071" spans="1:1">
      <c r="A32071" s="330"/>
    </row>
    <row r="32072" spans="1:1">
      <c r="A32072" s="330"/>
    </row>
    <row r="32073" spans="1:1">
      <c r="A32073" s="330"/>
    </row>
    <row r="32074" spans="1:1">
      <c r="A32074" s="330"/>
    </row>
    <row r="32075" spans="1:1">
      <c r="A32075" s="330"/>
    </row>
    <row r="32076" spans="1:1">
      <c r="A32076" s="330"/>
    </row>
    <row r="32077" spans="1:1">
      <c r="A32077" s="330"/>
    </row>
    <row r="32078" spans="1:1">
      <c r="A32078" s="330"/>
    </row>
    <row r="32079" spans="1:1">
      <c r="A32079" s="330"/>
    </row>
    <row r="32080" spans="1:1">
      <c r="A32080" s="330"/>
    </row>
    <row r="32081" spans="1:1">
      <c r="A32081" s="330"/>
    </row>
    <row r="32082" spans="1:1">
      <c r="A32082" s="330"/>
    </row>
    <row r="32083" spans="1:1">
      <c r="A32083" s="330"/>
    </row>
    <row r="32084" spans="1:1">
      <c r="A32084" s="330"/>
    </row>
    <row r="32085" spans="1:1">
      <c r="A32085" s="330"/>
    </row>
    <row r="32086" spans="1:1">
      <c r="A32086" s="330"/>
    </row>
    <row r="32087" spans="1:1">
      <c r="A32087" s="330"/>
    </row>
    <row r="32088" spans="1:1">
      <c r="A32088" s="330"/>
    </row>
    <row r="32089" spans="1:1">
      <c r="A32089" s="330"/>
    </row>
    <row r="32090" spans="1:1">
      <c r="A32090" s="330"/>
    </row>
    <row r="32091" spans="1:1">
      <c r="A32091" s="330"/>
    </row>
    <row r="32092" spans="1:1">
      <c r="A32092" s="330"/>
    </row>
    <row r="32093" spans="1:1">
      <c r="A32093" s="330"/>
    </row>
    <row r="32094" spans="1:1">
      <c r="A32094" s="330"/>
    </row>
    <row r="32095" spans="1:1">
      <c r="A32095" s="330"/>
    </row>
    <row r="32096" spans="1:1">
      <c r="A32096" s="330"/>
    </row>
    <row r="32097" spans="1:1">
      <c r="A32097" s="330"/>
    </row>
    <row r="32098" spans="1:1">
      <c r="A32098" s="330"/>
    </row>
    <row r="32099" spans="1:1">
      <c r="A32099" s="330"/>
    </row>
    <row r="32100" spans="1:1">
      <c r="A32100" s="330"/>
    </row>
    <row r="32101" spans="1:1">
      <c r="A32101" s="330"/>
    </row>
    <row r="32102" spans="1:1">
      <c r="A32102" s="330"/>
    </row>
    <row r="32103" spans="1:1">
      <c r="A32103" s="330"/>
    </row>
    <row r="32104" spans="1:1">
      <c r="A32104" s="330"/>
    </row>
    <row r="32105" spans="1:1">
      <c r="A32105" s="330"/>
    </row>
    <row r="32106" spans="1:1">
      <c r="A32106" s="330"/>
    </row>
    <row r="32107" spans="1:1">
      <c r="A32107" s="330"/>
    </row>
    <row r="32108" spans="1:1">
      <c r="A32108" s="330"/>
    </row>
    <row r="32109" spans="1:1">
      <c r="A32109" s="330"/>
    </row>
    <row r="32110" spans="1:1">
      <c r="A32110" s="330"/>
    </row>
    <row r="32111" spans="1:1">
      <c r="A32111" s="330"/>
    </row>
    <row r="32112" spans="1:1">
      <c r="A32112" s="330"/>
    </row>
    <row r="32113" spans="1:1">
      <c r="A32113" s="330"/>
    </row>
    <row r="32114" spans="1:1">
      <c r="A32114" s="330"/>
    </row>
    <row r="32115" spans="1:1">
      <c r="A32115" s="330"/>
    </row>
    <row r="32116" spans="1:1">
      <c r="A32116" s="330"/>
    </row>
    <row r="32117" spans="1:1">
      <c r="A32117" s="330"/>
    </row>
    <row r="32118" spans="1:1">
      <c r="A32118" s="330"/>
    </row>
    <row r="32119" spans="1:1">
      <c r="A32119" s="330"/>
    </row>
    <row r="32120" spans="1:1">
      <c r="A32120" s="330"/>
    </row>
    <row r="32121" spans="1:1">
      <c r="A32121" s="330"/>
    </row>
    <row r="32122" spans="1:1">
      <c r="A32122" s="330"/>
    </row>
    <row r="32123" spans="1:1">
      <c r="A32123" s="330"/>
    </row>
    <row r="32124" spans="1:1">
      <c r="A32124" s="330"/>
    </row>
    <row r="32125" spans="1:1">
      <c r="A32125" s="330"/>
    </row>
    <row r="32126" spans="1:1">
      <c r="A32126" s="330"/>
    </row>
    <row r="32127" spans="1:1">
      <c r="A32127" s="330"/>
    </row>
    <row r="32128" spans="1:1">
      <c r="A32128" s="330"/>
    </row>
    <row r="32129" spans="1:1">
      <c r="A32129" s="330"/>
    </row>
    <row r="32130" spans="1:1">
      <c r="A32130" s="330"/>
    </row>
    <row r="32131" spans="1:1">
      <c r="A32131" s="330"/>
    </row>
    <row r="32132" spans="1:1">
      <c r="A32132" s="330"/>
    </row>
    <row r="32133" spans="1:1">
      <c r="A32133" s="330"/>
    </row>
    <row r="32134" spans="1:1">
      <c r="A32134" s="330"/>
    </row>
    <row r="32135" spans="1:1">
      <c r="A32135" s="330"/>
    </row>
    <row r="32136" spans="1:1">
      <c r="A32136" s="330"/>
    </row>
    <row r="32137" spans="1:1">
      <c r="A32137" s="330"/>
    </row>
    <row r="32138" spans="1:1">
      <c r="A32138" s="330"/>
    </row>
    <row r="32139" spans="1:1">
      <c r="A32139" s="330"/>
    </row>
    <row r="32140" spans="1:1">
      <c r="A32140" s="330"/>
    </row>
    <row r="32141" spans="1:1">
      <c r="A32141" s="330"/>
    </row>
    <row r="32142" spans="1:1">
      <c r="A32142" s="330"/>
    </row>
    <row r="32143" spans="1:1">
      <c r="A32143" s="330"/>
    </row>
    <row r="32144" spans="1:1">
      <c r="A32144" s="330"/>
    </row>
    <row r="32145" spans="1:1">
      <c r="A32145" s="330"/>
    </row>
    <row r="32146" spans="1:1">
      <c r="A32146" s="330"/>
    </row>
    <row r="32147" spans="1:1">
      <c r="A32147" s="330"/>
    </row>
    <row r="32148" spans="1:1">
      <c r="A32148" s="330"/>
    </row>
    <row r="32149" spans="1:1">
      <c r="A32149" s="330"/>
    </row>
    <row r="32150" spans="1:1">
      <c r="A32150" s="330"/>
    </row>
    <row r="32151" spans="1:1">
      <c r="A32151" s="330"/>
    </row>
    <row r="32152" spans="1:1">
      <c r="A32152" s="330"/>
    </row>
    <row r="32153" spans="1:1">
      <c r="A32153" s="330"/>
    </row>
    <row r="32154" spans="1:1">
      <c r="A32154" s="330"/>
    </row>
    <row r="32155" spans="1:1">
      <c r="A32155" s="330"/>
    </row>
    <row r="32156" spans="1:1">
      <c r="A32156" s="330"/>
    </row>
    <row r="32157" spans="1:1">
      <c r="A32157" s="330"/>
    </row>
    <row r="32158" spans="1:1">
      <c r="A32158" s="330"/>
    </row>
    <row r="32159" spans="1:1">
      <c r="A32159" s="330"/>
    </row>
    <row r="32160" spans="1:1">
      <c r="A32160" s="330"/>
    </row>
    <row r="32161" spans="1:1">
      <c r="A32161" s="330"/>
    </row>
    <row r="32162" spans="1:1">
      <c r="A32162" s="330"/>
    </row>
    <row r="32163" spans="1:1">
      <c r="A32163" s="330"/>
    </row>
    <row r="32164" spans="1:1">
      <c r="A32164" s="330"/>
    </row>
    <row r="32165" spans="1:1">
      <c r="A32165" s="330"/>
    </row>
    <row r="32166" spans="1:1">
      <c r="A32166" s="330"/>
    </row>
    <row r="32167" spans="1:1">
      <c r="A32167" s="330"/>
    </row>
    <row r="32168" spans="1:1">
      <c r="A32168" s="330"/>
    </row>
    <row r="32169" spans="1:1">
      <c r="A32169" s="330"/>
    </row>
    <row r="32170" spans="1:1">
      <c r="A32170" s="330"/>
    </row>
    <row r="32171" spans="1:1">
      <c r="A32171" s="330"/>
    </row>
    <row r="32172" spans="1:1">
      <c r="A32172" s="330"/>
    </row>
    <row r="32173" spans="1:1">
      <c r="A32173" s="330"/>
    </row>
    <row r="32174" spans="1:1">
      <c r="A32174" s="330"/>
    </row>
    <row r="32175" spans="1:1">
      <c r="A32175" s="330"/>
    </row>
    <row r="32176" spans="1:1">
      <c r="A32176" s="330"/>
    </row>
    <row r="32177" spans="1:1">
      <c r="A32177" s="330"/>
    </row>
    <row r="32178" spans="1:1">
      <c r="A32178" s="330"/>
    </row>
    <row r="32179" spans="1:1">
      <c r="A32179" s="330"/>
    </row>
    <row r="32180" spans="1:1">
      <c r="A32180" s="330"/>
    </row>
    <row r="32181" spans="1:1">
      <c r="A32181" s="330"/>
    </row>
    <row r="32182" spans="1:1">
      <c r="A32182" s="330"/>
    </row>
    <row r="32183" spans="1:1">
      <c r="A32183" s="330"/>
    </row>
    <row r="32184" spans="1:1">
      <c r="A32184" s="330"/>
    </row>
    <row r="32185" spans="1:1">
      <c r="A32185" s="330"/>
    </row>
    <row r="32186" spans="1:1">
      <c r="A32186" s="330"/>
    </row>
    <row r="32187" spans="1:1">
      <c r="A32187" s="330"/>
    </row>
    <row r="32188" spans="1:1">
      <c r="A32188" s="330"/>
    </row>
    <row r="32189" spans="1:1">
      <c r="A32189" s="330"/>
    </row>
    <row r="32190" spans="1:1">
      <c r="A32190" s="330"/>
    </row>
    <row r="32191" spans="1:1">
      <c r="A32191" s="330"/>
    </row>
    <row r="32192" spans="1:1">
      <c r="A32192" s="330"/>
    </row>
    <row r="32193" spans="1:1">
      <c r="A32193" s="330"/>
    </row>
    <row r="32194" spans="1:1">
      <c r="A32194" s="330"/>
    </row>
    <row r="32195" spans="1:1">
      <c r="A32195" s="330"/>
    </row>
    <row r="32196" spans="1:1">
      <c r="A32196" s="330"/>
    </row>
    <row r="32197" spans="1:1">
      <c r="A32197" s="330"/>
    </row>
    <row r="32198" spans="1:1">
      <c r="A32198" s="330"/>
    </row>
    <row r="32199" spans="1:1">
      <c r="A32199" s="330"/>
    </row>
    <row r="32200" spans="1:1">
      <c r="A32200" s="330"/>
    </row>
    <row r="32201" spans="1:1">
      <c r="A32201" s="330"/>
    </row>
    <row r="32202" spans="1:1">
      <c r="A32202" s="330"/>
    </row>
    <row r="32203" spans="1:1">
      <c r="A32203" s="330"/>
    </row>
    <row r="32204" spans="1:1">
      <c r="A32204" s="330"/>
    </row>
    <row r="32205" spans="1:1">
      <c r="A32205" s="330"/>
    </row>
    <row r="32206" spans="1:1">
      <c r="A32206" s="330"/>
    </row>
    <row r="32207" spans="1:1">
      <c r="A32207" s="330"/>
    </row>
    <row r="32208" spans="1:1">
      <c r="A32208" s="330"/>
    </row>
    <row r="32209" spans="1:1">
      <c r="A32209" s="330"/>
    </row>
    <row r="32210" spans="1:1">
      <c r="A32210" s="330"/>
    </row>
    <row r="32211" spans="1:1">
      <c r="A32211" s="330"/>
    </row>
    <row r="32212" spans="1:1">
      <c r="A32212" s="330"/>
    </row>
    <row r="32213" spans="1:1">
      <c r="A32213" s="330"/>
    </row>
    <row r="32214" spans="1:1">
      <c r="A32214" s="330"/>
    </row>
    <row r="32215" spans="1:1">
      <c r="A32215" s="330"/>
    </row>
    <row r="32216" spans="1:1">
      <c r="A32216" s="330"/>
    </row>
    <row r="32217" spans="1:1">
      <c r="A32217" s="330"/>
    </row>
    <row r="32218" spans="1:1">
      <c r="A32218" s="330"/>
    </row>
    <row r="32219" spans="1:1">
      <c r="A32219" s="330"/>
    </row>
    <row r="32220" spans="1:1">
      <c r="A32220" s="330"/>
    </row>
    <row r="32221" spans="1:1">
      <c r="A32221" s="330"/>
    </row>
    <row r="32222" spans="1:1">
      <c r="A32222" s="330"/>
    </row>
    <row r="32223" spans="1:1">
      <c r="A32223" s="330"/>
    </row>
    <row r="32224" spans="1:1">
      <c r="A32224" s="330"/>
    </row>
    <row r="32225" spans="1:1">
      <c r="A32225" s="330"/>
    </row>
    <row r="32226" spans="1:1">
      <c r="A32226" s="330"/>
    </row>
    <row r="32227" spans="1:1">
      <c r="A32227" s="330"/>
    </row>
    <row r="32228" spans="1:1">
      <c r="A32228" s="330"/>
    </row>
    <row r="32229" spans="1:1">
      <c r="A32229" s="330"/>
    </row>
    <row r="32230" spans="1:1">
      <c r="A32230" s="330"/>
    </row>
    <row r="32231" spans="1:1">
      <c r="A32231" s="330"/>
    </row>
    <row r="32232" spans="1:1">
      <c r="A32232" s="330"/>
    </row>
    <row r="32233" spans="1:1">
      <c r="A32233" s="330"/>
    </row>
    <row r="32234" spans="1:1">
      <c r="A32234" s="330"/>
    </row>
    <row r="32235" spans="1:1">
      <c r="A32235" s="330"/>
    </row>
    <row r="32236" spans="1:1">
      <c r="A32236" s="330"/>
    </row>
    <row r="32237" spans="1:1">
      <c r="A32237" s="330"/>
    </row>
    <row r="32238" spans="1:1">
      <c r="A32238" s="330"/>
    </row>
    <row r="32239" spans="1:1">
      <c r="A32239" s="330"/>
    </row>
    <row r="32240" spans="1:1">
      <c r="A32240" s="330"/>
    </row>
    <row r="32241" spans="1:1">
      <c r="A32241" s="330"/>
    </row>
    <row r="32242" spans="1:1">
      <c r="A32242" s="330"/>
    </row>
    <row r="32243" spans="1:1">
      <c r="A32243" s="330"/>
    </row>
    <row r="32244" spans="1:1">
      <c r="A32244" s="330"/>
    </row>
    <row r="32245" spans="1:1">
      <c r="A32245" s="330"/>
    </row>
    <row r="32246" spans="1:1">
      <c r="A32246" s="330"/>
    </row>
    <row r="32247" spans="1:1">
      <c r="A32247" s="330"/>
    </row>
    <row r="32248" spans="1:1">
      <c r="A32248" s="330"/>
    </row>
    <row r="32249" spans="1:1">
      <c r="A32249" s="330"/>
    </row>
    <row r="32250" spans="1:1">
      <c r="A32250" s="330"/>
    </row>
    <row r="32251" spans="1:1">
      <c r="A32251" s="330"/>
    </row>
    <row r="32252" spans="1:1">
      <c r="A32252" s="330"/>
    </row>
    <row r="32253" spans="1:1">
      <c r="A32253" s="330"/>
    </row>
    <row r="32254" spans="1:1">
      <c r="A32254" s="330"/>
    </row>
    <row r="32255" spans="1:1">
      <c r="A32255" s="330"/>
    </row>
    <row r="32256" spans="1:1">
      <c r="A32256" s="330"/>
    </row>
    <row r="32257" spans="1:1">
      <c r="A32257" s="330"/>
    </row>
    <row r="32258" spans="1:1">
      <c r="A32258" s="330"/>
    </row>
    <row r="32259" spans="1:1">
      <c r="A32259" s="330"/>
    </row>
    <row r="32260" spans="1:1">
      <c r="A32260" s="330"/>
    </row>
    <row r="32261" spans="1:1">
      <c r="A32261" s="330"/>
    </row>
    <row r="32262" spans="1:1">
      <c r="A32262" s="330"/>
    </row>
    <row r="32263" spans="1:1">
      <c r="A32263" s="330"/>
    </row>
    <row r="32264" spans="1:1">
      <c r="A32264" s="330"/>
    </row>
    <row r="32265" spans="1:1">
      <c r="A32265" s="330"/>
    </row>
    <row r="32266" spans="1:1">
      <c r="A32266" s="330"/>
    </row>
    <row r="32267" spans="1:1">
      <c r="A32267" s="330"/>
    </row>
    <row r="32268" spans="1:1">
      <c r="A32268" s="330"/>
    </row>
    <row r="32269" spans="1:1">
      <c r="A32269" s="330"/>
    </row>
    <row r="32270" spans="1:1">
      <c r="A32270" s="330"/>
    </row>
    <row r="32271" spans="1:1">
      <c r="A32271" s="330"/>
    </row>
    <row r="32272" spans="1:1">
      <c r="A32272" s="330"/>
    </row>
    <row r="32273" spans="1:1">
      <c r="A32273" s="330"/>
    </row>
    <row r="32274" spans="1:1">
      <c r="A32274" s="330"/>
    </row>
    <row r="32275" spans="1:1">
      <c r="A32275" s="330"/>
    </row>
    <row r="32276" spans="1:1">
      <c r="A32276" s="330"/>
    </row>
    <row r="32277" spans="1:1">
      <c r="A32277" s="330"/>
    </row>
    <row r="32278" spans="1:1">
      <c r="A32278" s="330"/>
    </row>
    <row r="32279" spans="1:1">
      <c r="A32279" s="330"/>
    </row>
    <row r="32280" spans="1:1">
      <c r="A32280" s="330"/>
    </row>
    <row r="32281" spans="1:1">
      <c r="A32281" s="330"/>
    </row>
    <row r="32282" spans="1:1">
      <c r="A32282" s="330"/>
    </row>
    <row r="32283" spans="1:1">
      <c r="A32283" s="330"/>
    </row>
    <row r="32284" spans="1:1">
      <c r="A32284" s="330"/>
    </row>
    <row r="32285" spans="1:1">
      <c r="A32285" s="330"/>
    </row>
    <row r="32286" spans="1:1">
      <c r="A32286" s="330"/>
    </row>
    <row r="32287" spans="1:1">
      <c r="A32287" s="330"/>
    </row>
    <row r="32288" spans="1:1">
      <c r="A32288" s="330"/>
    </row>
    <row r="32289" spans="1:1">
      <c r="A32289" s="330"/>
    </row>
    <row r="32290" spans="1:1">
      <c r="A32290" s="330"/>
    </row>
    <row r="32291" spans="1:1">
      <c r="A32291" s="330"/>
    </row>
    <row r="32292" spans="1:1">
      <c r="A32292" s="330"/>
    </row>
    <row r="32293" spans="1:1">
      <c r="A32293" s="330"/>
    </row>
    <row r="32294" spans="1:1">
      <c r="A32294" s="330"/>
    </row>
    <row r="32295" spans="1:1">
      <c r="A32295" s="330"/>
    </row>
    <row r="32296" spans="1:1">
      <c r="A32296" s="330"/>
    </row>
    <row r="32297" spans="1:1">
      <c r="A32297" s="330"/>
    </row>
    <row r="32298" spans="1:1">
      <c r="A32298" s="330"/>
    </row>
    <row r="32299" spans="1:1">
      <c r="A32299" s="330"/>
    </row>
    <row r="32300" spans="1:1">
      <c r="A32300" s="330"/>
    </row>
    <row r="32301" spans="1:1">
      <c r="A32301" s="330"/>
    </row>
    <row r="32302" spans="1:1">
      <c r="A32302" s="330"/>
    </row>
    <row r="32303" spans="1:1">
      <c r="A32303" s="330"/>
    </row>
    <row r="32304" spans="1:1">
      <c r="A32304" s="330"/>
    </row>
    <row r="32305" spans="1:1">
      <c r="A32305" s="330"/>
    </row>
    <row r="32306" spans="1:1">
      <c r="A32306" s="330"/>
    </row>
    <row r="32307" spans="1:1">
      <c r="A32307" s="330"/>
    </row>
    <row r="32308" spans="1:1">
      <c r="A32308" s="330"/>
    </row>
    <row r="32309" spans="1:1">
      <c r="A32309" s="330"/>
    </row>
    <row r="32310" spans="1:1">
      <c r="A32310" s="330"/>
    </row>
    <row r="32311" spans="1:1">
      <c r="A32311" s="330"/>
    </row>
    <row r="32312" spans="1:1">
      <c r="A32312" s="330"/>
    </row>
    <row r="32313" spans="1:1">
      <c r="A32313" s="330"/>
    </row>
    <row r="32314" spans="1:1">
      <c r="A32314" s="330"/>
    </row>
    <row r="32315" spans="1:1">
      <c r="A32315" s="330"/>
    </row>
    <row r="32316" spans="1:1">
      <c r="A32316" s="330"/>
    </row>
    <row r="32317" spans="1:1">
      <c r="A32317" s="330"/>
    </row>
    <row r="32318" spans="1:1">
      <c r="A32318" s="330"/>
    </row>
    <row r="32319" spans="1:1">
      <c r="A32319" s="330"/>
    </row>
    <row r="32320" spans="1:1">
      <c r="A32320" s="330"/>
    </row>
    <row r="32321" spans="1:1">
      <c r="A32321" s="330"/>
    </row>
    <row r="32322" spans="1:1">
      <c r="A32322" s="330"/>
    </row>
    <row r="32323" spans="1:1">
      <c r="A32323" s="330"/>
    </row>
    <row r="32324" spans="1:1">
      <c r="A32324" s="330"/>
    </row>
    <row r="32325" spans="1:1">
      <c r="A32325" s="330"/>
    </row>
    <row r="32326" spans="1:1">
      <c r="A32326" s="330"/>
    </row>
    <row r="32327" spans="1:1">
      <c r="A32327" s="330"/>
    </row>
    <row r="32328" spans="1:1">
      <c r="A32328" s="330"/>
    </row>
    <row r="32329" spans="1:1">
      <c r="A32329" s="330"/>
    </row>
    <row r="32330" spans="1:1">
      <c r="A32330" s="330"/>
    </row>
    <row r="32331" spans="1:1">
      <c r="A32331" s="330"/>
    </row>
    <row r="32332" spans="1:1">
      <c r="A32332" s="330"/>
    </row>
    <row r="32333" spans="1:1">
      <c r="A32333" s="330"/>
    </row>
    <row r="32334" spans="1:1">
      <c r="A32334" s="330"/>
    </row>
    <row r="32335" spans="1:1">
      <c r="A32335" s="330"/>
    </row>
    <row r="32336" spans="1:1">
      <c r="A32336" s="330"/>
    </row>
    <row r="32337" spans="1:1">
      <c r="A32337" s="330"/>
    </row>
    <row r="32338" spans="1:1">
      <c r="A32338" s="330"/>
    </row>
    <row r="32339" spans="1:1">
      <c r="A32339" s="330"/>
    </row>
    <row r="32340" spans="1:1">
      <c r="A32340" s="330"/>
    </row>
    <row r="32341" spans="1:1">
      <c r="A32341" s="330"/>
    </row>
    <row r="32342" spans="1:1">
      <c r="A32342" s="330"/>
    </row>
    <row r="32343" spans="1:1">
      <c r="A32343" s="330"/>
    </row>
    <row r="32344" spans="1:1">
      <c r="A32344" s="330"/>
    </row>
    <row r="32345" spans="1:1">
      <c r="A32345" s="330"/>
    </row>
    <row r="32346" spans="1:1">
      <c r="A32346" s="330"/>
    </row>
    <row r="32347" spans="1:1">
      <c r="A32347" s="330"/>
    </row>
    <row r="32348" spans="1:1">
      <c r="A32348" s="330"/>
    </row>
    <row r="32349" spans="1:1">
      <c r="A32349" s="330"/>
    </row>
    <row r="32350" spans="1:1">
      <c r="A32350" s="330"/>
    </row>
    <row r="32351" spans="1:1">
      <c r="A32351" s="330"/>
    </row>
    <row r="32352" spans="1:1">
      <c r="A32352" s="330"/>
    </row>
    <row r="32353" spans="1:1">
      <c r="A32353" s="330"/>
    </row>
    <row r="32354" spans="1:1">
      <c r="A32354" s="330"/>
    </row>
    <row r="32355" spans="1:1">
      <c r="A32355" s="330"/>
    </row>
    <row r="32356" spans="1:1">
      <c r="A32356" s="330"/>
    </row>
    <row r="32357" spans="1:1">
      <c r="A32357" s="330"/>
    </row>
    <row r="32358" spans="1:1">
      <c r="A32358" s="330"/>
    </row>
    <row r="32359" spans="1:1">
      <c r="A32359" s="330"/>
    </row>
    <row r="32360" spans="1:1">
      <c r="A32360" s="330"/>
    </row>
    <row r="32361" spans="1:1">
      <c r="A32361" s="330"/>
    </row>
    <row r="32362" spans="1:1">
      <c r="A32362" s="330"/>
    </row>
    <row r="32363" spans="1:1">
      <c r="A32363" s="330"/>
    </row>
    <row r="32364" spans="1:1">
      <c r="A32364" s="330"/>
    </row>
    <row r="32365" spans="1:1">
      <c r="A32365" s="330"/>
    </row>
    <row r="32366" spans="1:1">
      <c r="A32366" s="330"/>
    </row>
    <row r="32367" spans="1:1">
      <c r="A32367" s="330"/>
    </row>
    <row r="32368" spans="1:1">
      <c r="A32368" s="330"/>
    </row>
    <row r="32369" spans="1:1">
      <c r="A32369" s="330"/>
    </row>
    <row r="32370" spans="1:1">
      <c r="A32370" s="330"/>
    </row>
    <row r="32371" spans="1:1">
      <c r="A32371" s="330"/>
    </row>
    <row r="32372" spans="1:1">
      <c r="A32372" s="330"/>
    </row>
    <row r="32373" spans="1:1">
      <c r="A32373" s="330"/>
    </row>
    <row r="32374" spans="1:1">
      <c r="A32374" s="330"/>
    </row>
    <row r="32375" spans="1:1">
      <c r="A32375" s="330"/>
    </row>
    <row r="32376" spans="1:1">
      <c r="A32376" s="330"/>
    </row>
    <row r="32377" spans="1:1">
      <c r="A32377" s="330"/>
    </row>
    <row r="32378" spans="1:1">
      <c r="A32378" s="330"/>
    </row>
    <row r="32379" spans="1:1">
      <c r="A32379" s="330"/>
    </row>
    <row r="32380" spans="1:1">
      <c r="A32380" s="330"/>
    </row>
    <row r="32381" spans="1:1">
      <c r="A32381" s="330"/>
    </row>
    <row r="32382" spans="1:1">
      <c r="A32382" s="330"/>
    </row>
    <row r="32383" spans="1:1">
      <c r="A32383" s="330"/>
    </row>
    <row r="32384" spans="1:1">
      <c r="A32384" s="330"/>
    </row>
    <row r="32385" spans="1:1">
      <c r="A32385" s="330"/>
    </row>
    <row r="32386" spans="1:1">
      <c r="A32386" s="330"/>
    </row>
    <row r="32387" spans="1:1">
      <c r="A32387" s="330"/>
    </row>
    <row r="32388" spans="1:1">
      <c r="A32388" s="330"/>
    </row>
    <row r="32389" spans="1:1">
      <c r="A32389" s="330"/>
    </row>
    <row r="32390" spans="1:1">
      <c r="A32390" s="330"/>
    </row>
    <row r="32391" spans="1:1">
      <c r="A32391" s="330"/>
    </row>
    <row r="32392" spans="1:1">
      <c r="A32392" s="330"/>
    </row>
    <row r="32393" spans="1:1">
      <c r="A32393" s="330"/>
    </row>
    <row r="32394" spans="1:1">
      <c r="A32394" s="330"/>
    </row>
    <row r="32395" spans="1:1">
      <c r="A32395" s="330"/>
    </row>
    <row r="32396" spans="1:1">
      <c r="A32396" s="330"/>
    </row>
    <row r="32397" spans="1:1">
      <c r="A32397" s="330"/>
    </row>
    <row r="32398" spans="1:1">
      <c r="A32398" s="330"/>
    </row>
    <row r="32399" spans="1:1">
      <c r="A32399" s="330"/>
    </row>
    <row r="32400" spans="1:1">
      <c r="A32400" s="330"/>
    </row>
    <row r="32401" spans="1:1">
      <c r="A32401" s="330"/>
    </row>
    <row r="32402" spans="1:1">
      <c r="A32402" s="330"/>
    </row>
    <row r="32403" spans="1:1">
      <c r="A32403" s="330"/>
    </row>
    <row r="32404" spans="1:1">
      <c r="A32404" s="330"/>
    </row>
    <row r="32405" spans="1:1">
      <c r="A32405" s="330"/>
    </row>
    <row r="32406" spans="1:1">
      <c r="A32406" s="330"/>
    </row>
    <row r="32407" spans="1:1">
      <c r="A32407" s="330"/>
    </row>
    <row r="32408" spans="1:1">
      <c r="A32408" s="330"/>
    </row>
    <row r="32409" spans="1:1">
      <c r="A32409" s="330"/>
    </row>
    <row r="32410" spans="1:1">
      <c r="A32410" s="330"/>
    </row>
    <row r="32411" spans="1:1">
      <c r="A32411" s="330"/>
    </row>
    <row r="32412" spans="1:1">
      <c r="A32412" s="330"/>
    </row>
    <row r="32413" spans="1:1">
      <c r="A32413" s="330"/>
    </row>
    <row r="32414" spans="1:1">
      <c r="A32414" s="330"/>
    </row>
    <row r="32415" spans="1:1">
      <c r="A32415" s="330"/>
    </row>
    <row r="32416" spans="1:1">
      <c r="A32416" s="330"/>
    </row>
    <row r="32417" spans="1:1">
      <c r="A32417" s="330"/>
    </row>
    <row r="32418" spans="1:1">
      <c r="A32418" s="330"/>
    </row>
    <row r="32419" spans="1:1">
      <c r="A32419" s="330"/>
    </row>
    <row r="32420" spans="1:1">
      <c r="A32420" s="330"/>
    </row>
    <row r="32421" spans="1:1">
      <c r="A32421" s="330"/>
    </row>
    <row r="32422" spans="1:1">
      <c r="A32422" s="330"/>
    </row>
    <row r="32423" spans="1:1">
      <c r="A32423" s="330"/>
    </row>
    <row r="32424" spans="1:1">
      <c r="A32424" s="330"/>
    </row>
    <row r="32425" spans="1:1">
      <c r="A32425" s="330"/>
    </row>
    <row r="32426" spans="1:1">
      <c r="A32426" s="330"/>
    </row>
    <row r="32427" spans="1:1">
      <c r="A32427" s="330"/>
    </row>
    <row r="32428" spans="1:1">
      <c r="A32428" s="330"/>
    </row>
    <row r="32429" spans="1:1">
      <c r="A32429" s="330"/>
    </row>
    <row r="32430" spans="1:1">
      <c r="A32430" s="330"/>
    </row>
    <row r="32431" spans="1:1">
      <c r="A32431" s="330"/>
    </row>
    <row r="32432" spans="1:1">
      <c r="A32432" s="330"/>
    </row>
    <row r="32433" spans="1:1">
      <c r="A32433" s="330"/>
    </row>
    <row r="32434" spans="1:1">
      <c r="A32434" s="330"/>
    </row>
    <row r="32435" spans="1:1">
      <c r="A32435" s="330"/>
    </row>
    <row r="32436" spans="1:1">
      <c r="A32436" s="330"/>
    </row>
    <row r="32437" spans="1:1">
      <c r="A32437" s="330"/>
    </row>
    <row r="32438" spans="1:1">
      <c r="A32438" s="330"/>
    </row>
    <row r="32439" spans="1:1">
      <c r="A32439" s="330"/>
    </row>
    <row r="32440" spans="1:1">
      <c r="A32440" s="330"/>
    </row>
    <row r="32441" spans="1:1">
      <c r="A32441" s="330"/>
    </row>
    <row r="32442" spans="1:1">
      <c r="A32442" s="330"/>
    </row>
    <row r="32443" spans="1:1">
      <c r="A32443" s="330"/>
    </row>
    <row r="32444" spans="1:1">
      <c r="A32444" s="330"/>
    </row>
    <row r="32445" spans="1:1">
      <c r="A32445" s="330"/>
    </row>
    <row r="32446" spans="1:1">
      <c r="A32446" s="330"/>
    </row>
    <row r="32447" spans="1:1">
      <c r="A32447" s="330"/>
    </row>
    <row r="32448" spans="1:1">
      <c r="A32448" s="330"/>
    </row>
    <row r="32449" spans="1:1">
      <c r="A32449" s="330"/>
    </row>
    <row r="32450" spans="1:1">
      <c r="A32450" s="330"/>
    </row>
    <row r="32451" spans="1:1">
      <c r="A32451" s="330"/>
    </row>
    <row r="32452" spans="1:1">
      <c r="A32452" s="330"/>
    </row>
    <row r="32453" spans="1:1">
      <c r="A32453" s="330"/>
    </row>
    <row r="32454" spans="1:1">
      <c r="A32454" s="330"/>
    </row>
    <row r="32455" spans="1:1">
      <c r="A32455" s="330"/>
    </row>
    <row r="32456" spans="1:1">
      <c r="A32456" s="330"/>
    </row>
    <row r="32457" spans="1:1">
      <c r="A32457" s="330"/>
    </row>
    <row r="32458" spans="1:1">
      <c r="A32458" s="330"/>
    </row>
    <row r="32459" spans="1:1">
      <c r="A32459" s="330"/>
    </row>
    <row r="32460" spans="1:1">
      <c r="A32460" s="330"/>
    </row>
    <row r="32461" spans="1:1">
      <c r="A32461" s="330"/>
    </row>
    <row r="32462" spans="1:1">
      <c r="A32462" s="330"/>
    </row>
    <row r="32463" spans="1:1">
      <c r="A32463" s="330"/>
    </row>
    <row r="32464" spans="1:1">
      <c r="A32464" s="330"/>
    </row>
    <row r="32465" spans="1:1">
      <c r="A32465" s="330"/>
    </row>
    <row r="32466" spans="1:1">
      <c r="A32466" s="330"/>
    </row>
    <row r="32467" spans="1:1">
      <c r="A32467" s="330"/>
    </row>
    <row r="32468" spans="1:1">
      <c r="A32468" s="330"/>
    </row>
    <row r="32469" spans="1:1">
      <c r="A32469" s="330"/>
    </row>
    <row r="32470" spans="1:1">
      <c r="A32470" s="330"/>
    </row>
    <row r="32471" spans="1:1">
      <c r="A32471" s="330"/>
    </row>
    <row r="32472" spans="1:1">
      <c r="A32472" s="330"/>
    </row>
    <row r="32473" spans="1:1">
      <c r="A32473" s="330"/>
    </row>
    <row r="32474" spans="1:1">
      <c r="A32474" s="330"/>
    </row>
    <row r="32475" spans="1:1">
      <c r="A32475" s="330"/>
    </row>
    <row r="32476" spans="1:1">
      <c r="A32476" s="330"/>
    </row>
    <row r="32477" spans="1:1">
      <c r="A32477" s="330"/>
    </row>
    <row r="32478" spans="1:1">
      <c r="A32478" s="330"/>
    </row>
    <row r="32479" spans="1:1">
      <c r="A32479" s="330"/>
    </row>
    <row r="32480" spans="1:1">
      <c r="A32480" s="330"/>
    </row>
    <row r="32481" spans="1:1">
      <c r="A32481" s="330"/>
    </row>
    <row r="32482" spans="1:1">
      <c r="A32482" s="330"/>
    </row>
    <row r="32483" spans="1:1">
      <c r="A32483" s="330"/>
    </row>
    <row r="32484" spans="1:1">
      <c r="A32484" s="330"/>
    </row>
    <row r="32485" spans="1:1">
      <c r="A32485" s="330"/>
    </row>
    <row r="32486" spans="1:1">
      <c r="A32486" s="330"/>
    </row>
    <row r="32487" spans="1:1">
      <c r="A32487" s="330"/>
    </row>
    <row r="32488" spans="1:1">
      <c r="A32488" s="330"/>
    </row>
    <row r="32489" spans="1:1">
      <c r="A32489" s="330"/>
    </row>
    <row r="32490" spans="1:1">
      <c r="A32490" s="330"/>
    </row>
    <row r="32491" spans="1:1">
      <c r="A32491" s="330"/>
    </row>
    <row r="32492" spans="1:1">
      <c r="A32492" s="330"/>
    </row>
    <row r="32493" spans="1:1">
      <c r="A32493" s="330"/>
    </row>
    <row r="32494" spans="1:1">
      <c r="A32494" s="330"/>
    </row>
    <row r="32495" spans="1:1">
      <c r="A32495" s="330"/>
    </row>
    <row r="32496" spans="1:1">
      <c r="A32496" s="330"/>
    </row>
    <row r="32497" spans="1:1">
      <c r="A32497" s="330"/>
    </row>
    <row r="32498" spans="1:1">
      <c r="A32498" s="330"/>
    </row>
    <row r="32499" spans="1:1">
      <c r="A32499" s="330"/>
    </row>
    <row r="32500" spans="1:1">
      <c r="A32500" s="330"/>
    </row>
    <row r="32501" spans="1:1">
      <c r="A32501" s="330"/>
    </row>
    <row r="32502" spans="1:1">
      <c r="A32502" s="330"/>
    </row>
    <row r="32503" spans="1:1">
      <c r="A32503" s="330"/>
    </row>
    <row r="32504" spans="1:1">
      <c r="A32504" s="330"/>
    </row>
    <row r="32505" spans="1:1">
      <c r="A32505" s="330"/>
    </row>
    <row r="32506" spans="1:1">
      <c r="A32506" s="330"/>
    </row>
    <row r="32507" spans="1:1">
      <c r="A32507" s="330"/>
    </row>
    <row r="32508" spans="1:1">
      <c r="A32508" s="330"/>
    </row>
    <row r="32509" spans="1:1">
      <c r="A32509" s="330"/>
    </row>
    <row r="32510" spans="1:1">
      <c r="A32510" s="330"/>
    </row>
    <row r="32511" spans="1:1">
      <c r="A32511" s="330"/>
    </row>
    <row r="32512" spans="1:1">
      <c r="A32512" s="330"/>
    </row>
    <row r="32513" spans="1:1">
      <c r="A32513" s="330"/>
    </row>
    <row r="32514" spans="1:1">
      <c r="A32514" s="330"/>
    </row>
    <row r="32515" spans="1:1">
      <c r="A32515" s="330"/>
    </row>
    <row r="32516" spans="1:1">
      <c r="A32516" s="330"/>
    </row>
    <row r="32517" spans="1:1">
      <c r="A32517" s="330"/>
    </row>
    <row r="32518" spans="1:1">
      <c r="A32518" s="330"/>
    </row>
    <row r="32519" spans="1:1">
      <c r="A32519" s="330"/>
    </row>
    <row r="32520" spans="1:1">
      <c r="A32520" s="330"/>
    </row>
    <row r="32521" spans="1:1">
      <c r="A32521" s="330"/>
    </row>
    <row r="32522" spans="1:1">
      <c r="A32522" s="330"/>
    </row>
    <row r="32523" spans="1:1">
      <c r="A32523" s="330"/>
    </row>
    <row r="32524" spans="1:1">
      <c r="A32524" s="330"/>
    </row>
    <row r="32525" spans="1:1">
      <c r="A32525" s="330"/>
    </row>
    <row r="32526" spans="1:1">
      <c r="A32526" s="330"/>
    </row>
    <row r="32527" spans="1:1">
      <c r="A32527" s="330"/>
    </row>
    <row r="32528" spans="1:1">
      <c r="A32528" s="330"/>
    </row>
    <row r="32529" spans="1:1">
      <c r="A32529" s="330"/>
    </row>
    <row r="32530" spans="1:1">
      <c r="A32530" s="330"/>
    </row>
    <row r="32531" spans="1:1">
      <c r="A32531" s="330"/>
    </row>
    <row r="32532" spans="1:1">
      <c r="A32532" s="330"/>
    </row>
    <row r="32533" spans="1:1">
      <c r="A32533" s="330"/>
    </row>
    <row r="32534" spans="1:1">
      <c r="A32534" s="330"/>
    </row>
    <row r="32535" spans="1:1">
      <c r="A32535" s="330"/>
    </row>
    <row r="32536" spans="1:1">
      <c r="A32536" s="330"/>
    </row>
    <row r="32537" spans="1:1">
      <c r="A32537" s="330"/>
    </row>
    <row r="32538" spans="1:1">
      <c r="A32538" s="330"/>
    </row>
    <row r="32539" spans="1:1">
      <c r="A32539" s="330"/>
    </row>
    <row r="32540" spans="1:1">
      <c r="A32540" s="330"/>
    </row>
    <row r="32541" spans="1:1">
      <c r="A32541" s="330"/>
    </row>
    <row r="32542" spans="1:1">
      <c r="A32542" s="330"/>
    </row>
    <row r="32543" spans="1:1">
      <c r="A32543" s="330"/>
    </row>
    <row r="32544" spans="1:1">
      <c r="A32544" s="330"/>
    </row>
    <row r="32545" spans="1:1">
      <c r="A32545" s="330"/>
    </row>
    <row r="32546" spans="1:1">
      <c r="A32546" s="330"/>
    </row>
    <row r="32547" spans="1:1">
      <c r="A32547" s="330"/>
    </row>
    <row r="32548" spans="1:1">
      <c r="A32548" s="330"/>
    </row>
    <row r="32549" spans="1:1">
      <c r="A32549" s="330"/>
    </row>
    <row r="32550" spans="1:1">
      <c r="A32550" s="330"/>
    </row>
    <row r="32551" spans="1:1">
      <c r="A32551" s="330"/>
    </row>
    <row r="32552" spans="1:1">
      <c r="A32552" s="330"/>
    </row>
    <row r="32553" spans="1:1">
      <c r="A32553" s="330"/>
    </row>
    <row r="32554" spans="1:1">
      <c r="A32554" s="330"/>
    </row>
    <row r="32555" spans="1:1">
      <c r="A32555" s="330"/>
    </row>
    <row r="32556" spans="1:1">
      <c r="A32556" s="330"/>
    </row>
    <row r="32557" spans="1:1">
      <c r="A32557" s="330"/>
    </row>
    <row r="32558" spans="1:1">
      <c r="A32558" s="330"/>
    </row>
    <row r="32559" spans="1:1">
      <c r="A32559" s="330"/>
    </row>
    <row r="32560" spans="1:1">
      <c r="A32560" s="330"/>
    </row>
    <row r="32561" spans="1:1">
      <c r="A32561" s="330"/>
    </row>
    <row r="32562" spans="1:1">
      <c r="A32562" s="330"/>
    </row>
    <row r="32563" spans="1:1">
      <c r="A32563" s="330"/>
    </row>
    <row r="32564" spans="1:1">
      <c r="A32564" s="330"/>
    </row>
    <row r="32565" spans="1:1">
      <c r="A32565" s="330"/>
    </row>
    <row r="32566" spans="1:1">
      <c r="A32566" s="330"/>
    </row>
    <row r="32567" spans="1:1">
      <c r="A32567" s="330"/>
    </row>
    <row r="32568" spans="1:1">
      <c r="A32568" s="330"/>
    </row>
    <row r="32569" spans="1:1">
      <c r="A32569" s="330"/>
    </row>
    <row r="32570" spans="1:1">
      <c r="A32570" s="330"/>
    </row>
    <row r="32571" spans="1:1">
      <c r="A32571" s="330"/>
    </row>
    <row r="32572" spans="1:1">
      <c r="A32572" s="330"/>
    </row>
    <row r="32573" spans="1:1">
      <c r="A32573" s="330"/>
    </row>
    <row r="32574" spans="1:1">
      <c r="A32574" s="330"/>
    </row>
    <row r="32575" spans="1:1">
      <c r="A32575" s="330"/>
    </row>
    <row r="32576" spans="1:1">
      <c r="A32576" s="330"/>
    </row>
    <row r="32577" spans="1:1">
      <c r="A32577" s="330"/>
    </row>
    <row r="32578" spans="1:1">
      <c r="A32578" s="330"/>
    </row>
    <row r="32579" spans="1:1">
      <c r="A32579" s="330"/>
    </row>
    <row r="32580" spans="1:1">
      <c r="A32580" s="330"/>
    </row>
    <row r="32581" spans="1:1">
      <c r="A32581" s="330"/>
    </row>
    <row r="32582" spans="1:1">
      <c r="A32582" s="330"/>
    </row>
    <row r="32583" spans="1:1">
      <c r="A32583" s="330"/>
    </row>
    <row r="32584" spans="1:1">
      <c r="A32584" s="330"/>
    </row>
    <row r="32585" spans="1:1">
      <c r="A32585" s="330"/>
    </row>
    <row r="32586" spans="1:1">
      <c r="A32586" s="330"/>
    </row>
    <row r="32587" spans="1:1">
      <c r="A32587" s="330"/>
    </row>
    <row r="32588" spans="1:1">
      <c r="A32588" s="330"/>
    </row>
    <row r="32589" spans="1:1">
      <c r="A32589" s="330"/>
    </row>
    <row r="32590" spans="1:1">
      <c r="A32590" s="330"/>
    </row>
    <row r="32591" spans="1:1">
      <c r="A32591" s="330"/>
    </row>
    <row r="32592" spans="1:1">
      <c r="A32592" s="330"/>
    </row>
    <row r="32593" spans="1:1">
      <c r="A32593" s="330"/>
    </row>
    <row r="32594" spans="1:1">
      <c r="A32594" s="330"/>
    </row>
    <row r="32595" spans="1:1">
      <c r="A32595" s="330"/>
    </row>
    <row r="32596" spans="1:1">
      <c r="A32596" s="330"/>
    </row>
    <row r="32597" spans="1:1">
      <c r="A32597" s="330"/>
    </row>
    <row r="32598" spans="1:1">
      <c r="A32598" s="330"/>
    </row>
    <row r="32599" spans="1:1">
      <c r="A32599" s="330"/>
    </row>
    <row r="32600" spans="1:1">
      <c r="A32600" s="330"/>
    </row>
    <row r="32601" spans="1:1">
      <c r="A32601" s="330"/>
    </row>
    <row r="32602" spans="1:1">
      <c r="A32602" s="330"/>
    </row>
    <row r="32603" spans="1:1">
      <c r="A32603" s="330"/>
    </row>
    <row r="32604" spans="1:1">
      <c r="A32604" s="330"/>
    </row>
    <row r="32605" spans="1:1">
      <c r="A32605" s="330"/>
    </row>
    <row r="32606" spans="1:1">
      <c r="A32606" s="330"/>
    </row>
    <row r="32607" spans="1:1">
      <c r="A32607" s="330"/>
    </row>
    <row r="32608" spans="1:1">
      <c r="A32608" s="330"/>
    </row>
    <row r="32609" spans="1:1">
      <c r="A32609" s="330"/>
    </row>
    <row r="32610" spans="1:1">
      <c r="A32610" s="330"/>
    </row>
    <row r="32611" spans="1:1">
      <c r="A32611" s="330"/>
    </row>
    <row r="32612" spans="1:1">
      <c r="A32612" s="330"/>
    </row>
    <row r="32613" spans="1:1">
      <c r="A32613" s="330"/>
    </row>
    <row r="32614" spans="1:1">
      <c r="A32614" s="330"/>
    </row>
    <row r="32615" spans="1:1">
      <c r="A32615" s="330"/>
    </row>
    <row r="32616" spans="1:1">
      <c r="A32616" s="330"/>
    </row>
    <row r="32617" spans="1:1">
      <c r="A32617" s="330"/>
    </row>
    <row r="32618" spans="1:1">
      <c r="A32618" s="330"/>
    </row>
    <row r="32619" spans="1:1">
      <c r="A32619" s="330"/>
    </row>
    <row r="32620" spans="1:1">
      <c r="A32620" s="330"/>
    </row>
    <row r="32621" spans="1:1">
      <c r="A32621" s="330"/>
    </row>
    <row r="32622" spans="1:1">
      <c r="A32622" s="330"/>
    </row>
    <row r="32623" spans="1:1">
      <c r="A32623" s="330"/>
    </row>
    <row r="32624" spans="1:1">
      <c r="A32624" s="330"/>
    </row>
    <row r="32625" spans="1:1">
      <c r="A32625" s="330"/>
    </row>
    <row r="32626" spans="1:1">
      <c r="A32626" s="330"/>
    </row>
    <row r="32627" spans="1:1">
      <c r="A32627" s="330"/>
    </row>
    <row r="32628" spans="1:1">
      <c r="A32628" s="330"/>
    </row>
    <row r="32629" spans="1:1">
      <c r="A32629" s="330"/>
    </row>
    <row r="32630" spans="1:1">
      <c r="A32630" s="330"/>
    </row>
    <row r="32631" spans="1:1">
      <c r="A32631" s="330"/>
    </row>
    <row r="32632" spans="1:1">
      <c r="A32632" s="330"/>
    </row>
    <row r="32633" spans="1:1">
      <c r="A32633" s="330"/>
    </row>
    <row r="32634" spans="1:1">
      <c r="A32634" s="330"/>
    </row>
    <row r="32635" spans="1:1">
      <c r="A32635" s="330"/>
    </row>
    <row r="32636" spans="1:1">
      <c r="A32636" s="330"/>
    </row>
    <row r="32637" spans="1:1">
      <c r="A32637" s="330"/>
    </row>
    <row r="32638" spans="1:1">
      <c r="A32638" s="330"/>
    </row>
    <row r="32639" spans="1:1">
      <c r="A32639" s="330"/>
    </row>
    <row r="32640" spans="1:1">
      <c r="A32640" s="330"/>
    </row>
    <row r="32641" spans="1:1">
      <c r="A32641" s="330"/>
    </row>
    <row r="32642" spans="1:1">
      <c r="A32642" s="330"/>
    </row>
    <row r="32643" spans="1:1">
      <c r="A32643" s="330"/>
    </row>
    <row r="32644" spans="1:1">
      <c r="A32644" s="330"/>
    </row>
    <row r="32645" spans="1:1">
      <c r="A32645" s="330"/>
    </row>
    <row r="32646" spans="1:1">
      <c r="A32646" s="330"/>
    </row>
    <row r="32647" spans="1:1">
      <c r="A32647" s="330"/>
    </row>
    <row r="32648" spans="1:1">
      <c r="A32648" s="330"/>
    </row>
    <row r="32649" spans="1:1">
      <c r="A32649" s="330"/>
    </row>
    <row r="32650" spans="1:1">
      <c r="A32650" s="330"/>
    </row>
    <row r="32651" spans="1:1">
      <c r="A32651" s="330"/>
    </row>
    <row r="32652" spans="1:1">
      <c r="A32652" s="330"/>
    </row>
    <row r="32653" spans="1:1">
      <c r="A32653" s="330"/>
    </row>
    <row r="32654" spans="1:1">
      <c r="A32654" s="330"/>
    </row>
    <row r="32655" spans="1:1">
      <c r="A32655" s="330"/>
    </row>
    <row r="32656" spans="1:1">
      <c r="A32656" s="330"/>
    </row>
    <row r="32657" spans="1:1">
      <c r="A32657" s="330"/>
    </row>
    <row r="32658" spans="1:1">
      <c r="A32658" s="330"/>
    </row>
    <row r="32659" spans="1:1">
      <c r="A32659" s="330"/>
    </row>
    <row r="32660" spans="1:1">
      <c r="A32660" s="330"/>
    </row>
    <row r="32661" spans="1:1">
      <c r="A32661" s="330"/>
    </row>
    <row r="32662" spans="1:1">
      <c r="A32662" s="330"/>
    </row>
    <row r="32663" spans="1:1">
      <c r="A32663" s="330"/>
    </row>
    <row r="32664" spans="1:1">
      <c r="A32664" s="330"/>
    </row>
    <row r="32665" spans="1:1">
      <c r="A32665" s="330"/>
    </row>
    <row r="32666" spans="1:1">
      <c r="A32666" s="330"/>
    </row>
    <row r="32667" spans="1:1">
      <c r="A32667" s="330"/>
    </row>
    <row r="32668" spans="1:1">
      <c r="A32668" s="330"/>
    </row>
    <row r="32669" spans="1:1">
      <c r="A32669" s="330"/>
    </row>
    <row r="32670" spans="1:1">
      <c r="A32670" s="330"/>
    </row>
    <row r="32671" spans="1:1">
      <c r="A32671" s="330"/>
    </row>
    <row r="32672" spans="1:1">
      <c r="A32672" s="330"/>
    </row>
    <row r="32673" spans="1:1">
      <c r="A32673" s="330"/>
    </row>
    <row r="32674" spans="1:1">
      <c r="A32674" s="330"/>
    </row>
    <row r="32675" spans="1:1">
      <c r="A32675" s="330"/>
    </row>
    <row r="32676" spans="1:1">
      <c r="A32676" s="330"/>
    </row>
    <row r="32677" spans="1:1">
      <c r="A32677" s="330"/>
    </row>
    <row r="32678" spans="1:1">
      <c r="A32678" s="330"/>
    </row>
    <row r="32679" spans="1:1">
      <c r="A32679" s="330"/>
    </row>
    <row r="32680" spans="1:1">
      <c r="A32680" s="330"/>
    </row>
    <row r="32681" spans="1:1">
      <c r="A32681" s="330"/>
    </row>
    <row r="32682" spans="1:1">
      <c r="A32682" s="330"/>
    </row>
    <row r="32683" spans="1:1">
      <c r="A32683" s="330"/>
    </row>
    <row r="32684" spans="1:1">
      <c r="A32684" s="330"/>
    </row>
    <row r="32685" spans="1:1">
      <c r="A32685" s="330"/>
    </row>
    <row r="32686" spans="1:1">
      <c r="A32686" s="330"/>
    </row>
    <row r="32687" spans="1:1">
      <c r="A32687" s="330"/>
    </row>
    <row r="32688" spans="1:1">
      <c r="A32688" s="330"/>
    </row>
    <row r="32689" spans="1:1">
      <c r="A32689" s="330"/>
    </row>
    <row r="32690" spans="1:1">
      <c r="A32690" s="330"/>
    </row>
    <row r="32691" spans="1:1">
      <c r="A32691" s="330"/>
    </row>
    <row r="32692" spans="1:1">
      <c r="A32692" s="330"/>
    </row>
    <row r="32693" spans="1:1">
      <c r="A32693" s="330"/>
    </row>
    <row r="32694" spans="1:1">
      <c r="A32694" s="330"/>
    </row>
    <row r="32695" spans="1:1">
      <c r="A32695" s="330"/>
    </row>
    <row r="32696" spans="1:1">
      <c r="A32696" s="330"/>
    </row>
    <row r="32697" spans="1:1">
      <c r="A32697" s="330"/>
    </row>
    <row r="32698" spans="1:1">
      <c r="A32698" s="330"/>
    </row>
    <row r="32699" spans="1:1">
      <c r="A32699" s="330"/>
    </row>
    <row r="32700" spans="1:1">
      <c r="A32700" s="330"/>
    </row>
    <row r="32701" spans="1:1">
      <c r="A32701" s="330"/>
    </row>
    <row r="32702" spans="1:1">
      <c r="A32702" s="330"/>
    </row>
    <row r="32703" spans="1:1">
      <c r="A32703" s="330"/>
    </row>
    <row r="32704" spans="1:1">
      <c r="A32704" s="330"/>
    </row>
    <row r="32705" spans="1:1">
      <c r="A32705" s="330"/>
    </row>
    <row r="32706" spans="1:1">
      <c r="A32706" s="330"/>
    </row>
    <row r="32707" spans="1:1">
      <c r="A32707" s="330"/>
    </row>
    <row r="32708" spans="1:1">
      <c r="A32708" s="330"/>
    </row>
    <row r="32709" spans="1:1">
      <c r="A32709" s="330"/>
    </row>
    <row r="32710" spans="1:1">
      <c r="A32710" s="330"/>
    </row>
    <row r="32711" spans="1:1">
      <c r="A32711" s="330"/>
    </row>
    <row r="32712" spans="1:1">
      <c r="A32712" s="330"/>
    </row>
    <row r="32713" spans="1:1">
      <c r="A32713" s="330"/>
    </row>
    <row r="32714" spans="1:1">
      <c r="A32714" s="330"/>
    </row>
    <row r="32715" spans="1:1">
      <c r="A32715" s="330"/>
    </row>
    <row r="32716" spans="1:1">
      <c r="A32716" s="330"/>
    </row>
    <row r="32717" spans="1:1">
      <c r="A32717" s="330"/>
    </row>
    <row r="32718" spans="1:1">
      <c r="A32718" s="330"/>
    </row>
    <row r="32719" spans="1:1">
      <c r="A32719" s="330"/>
    </row>
    <row r="32720" spans="1:1">
      <c r="A32720" s="330"/>
    </row>
    <row r="32721" spans="1:1">
      <c r="A32721" s="330"/>
    </row>
    <row r="32722" spans="1:1">
      <c r="A32722" s="330"/>
    </row>
    <row r="32723" spans="1:1">
      <c r="A32723" s="330"/>
    </row>
    <row r="32724" spans="1:1">
      <c r="A32724" s="330"/>
    </row>
    <row r="32725" spans="1:1">
      <c r="A32725" s="330"/>
    </row>
    <row r="32726" spans="1:1">
      <c r="A32726" s="330"/>
    </row>
    <row r="32727" spans="1:1">
      <c r="A32727" s="330"/>
    </row>
    <row r="32728" spans="1:1">
      <c r="A32728" s="330"/>
    </row>
    <row r="32729" spans="1:1">
      <c r="A32729" s="330"/>
    </row>
    <row r="32730" spans="1:1">
      <c r="A32730" s="330"/>
    </row>
    <row r="32731" spans="1:1">
      <c r="A32731" s="330"/>
    </row>
    <row r="32732" spans="1:1">
      <c r="A32732" s="330"/>
    </row>
    <row r="32733" spans="1:1">
      <c r="A32733" s="330"/>
    </row>
    <row r="32734" spans="1:1">
      <c r="A32734" s="330"/>
    </row>
    <row r="32735" spans="1:1">
      <c r="A32735" s="330"/>
    </row>
    <row r="32736" spans="1:1">
      <c r="A32736" s="330"/>
    </row>
    <row r="32737" spans="1:1">
      <c r="A32737" s="330"/>
    </row>
    <row r="32738" spans="1:1">
      <c r="A32738" s="330"/>
    </row>
    <row r="32739" spans="1:1">
      <c r="A32739" s="330"/>
    </row>
    <row r="32740" spans="1:1">
      <c r="A32740" s="330"/>
    </row>
    <row r="32741" spans="1:1">
      <c r="A32741" s="330"/>
    </row>
    <row r="32742" spans="1:1">
      <c r="A32742" s="330"/>
    </row>
    <row r="32743" spans="1:1">
      <c r="A32743" s="330"/>
    </row>
    <row r="32744" spans="1:1">
      <c r="A32744" s="330"/>
    </row>
    <row r="32745" spans="1:1">
      <c r="A32745" s="330"/>
    </row>
    <row r="32746" spans="1:1">
      <c r="A32746" s="330"/>
    </row>
    <row r="32747" spans="1:1">
      <c r="A32747" s="330"/>
    </row>
    <row r="32748" spans="1:1">
      <c r="A32748" s="330"/>
    </row>
    <row r="32749" spans="1:1">
      <c r="A32749" s="330"/>
    </row>
    <row r="32750" spans="1:1">
      <c r="A32750" s="330"/>
    </row>
    <row r="32751" spans="1:1">
      <c r="A32751" s="330"/>
    </row>
    <row r="32752" spans="1:1">
      <c r="A32752" s="330"/>
    </row>
    <row r="32753" spans="1:1">
      <c r="A32753" s="330"/>
    </row>
    <row r="32754" spans="1:1">
      <c r="A32754" s="330"/>
    </row>
    <row r="32755" spans="1:1">
      <c r="A32755" s="330"/>
    </row>
    <row r="32756" spans="1:1">
      <c r="A32756" s="330"/>
    </row>
    <row r="32757" spans="1:1">
      <c r="A32757" s="330"/>
    </row>
    <row r="32758" spans="1:1">
      <c r="A32758" s="330"/>
    </row>
    <row r="32759" spans="1:1">
      <c r="A32759" s="330"/>
    </row>
    <row r="32760" spans="1:1">
      <c r="A32760" s="330"/>
    </row>
    <row r="32761" spans="1:1">
      <c r="A32761" s="330"/>
    </row>
    <row r="32762" spans="1:1">
      <c r="A32762" s="330"/>
    </row>
    <row r="32763" spans="1:1">
      <c r="A32763" s="330"/>
    </row>
    <row r="32764" spans="1:1">
      <c r="A32764" s="330"/>
    </row>
    <row r="32765" spans="1:1">
      <c r="A32765" s="330"/>
    </row>
    <row r="32766" spans="1:1">
      <c r="A32766" s="330"/>
    </row>
    <row r="32767" spans="1:1">
      <c r="A32767" s="330"/>
    </row>
    <row r="32768" spans="1:1">
      <c r="A32768" s="330"/>
    </row>
    <row r="32769" spans="1:1">
      <c r="A32769" s="330"/>
    </row>
    <row r="32770" spans="1:1">
      <c r="A32770" s="330"/>
    </row>
    <row r="32771" spans="1:1">
      <c r="A32771" s="330"/>
    </row>
    <row r="32772" spans="1:1">
      <c r="A32772" s="330"/>
    </row>
    <row r="32773" spans="1:1">
      <c r="A32773" s="330"/>
    </row>
    <row r="32774" spans="1:1">
      <c r="A32774" s="330"/>
    </row>
    <row r="32775" spans="1:1">
      <c r="A32775" s="330"/>
    </row>
    <row r="32776" spans="1:1">
      <c r="A32776" s="330"/>
    </row>
    <row r="32777" spans="1:1">
      <c r="A32777" s="330"/>
    </row>
    <row r="32778" spans="1:1">
      <c r="A32778" s="330"/>
    </row>
    <row r="32779" spans="1:1">
      <c r="A32779" s="330"/>
    </row>
    <row r="32780" spans="1:1">
      <c r="A32780" s="330"/>
    </row>
    <row r="32781" spans="1:1">
      <c r="A32781" s="330"/>
    </row>
    <row r="32782" spans="1:1">
      <c r="A32782" s="330"/>
    </row>
    <row r="32783" spans="1:1">
      <c r="A32783" s="330"/>
    </row>
    <row r="32784" spans="1:1">
      <c r="A32784" s="330"/>
    </row>
    <row r="32785" spans="1:1">
      <c r="A32785" s="330"/>
    </row>
    <row r="32786" spans="1:1">
      <c r="A32786" s="330"/>
    </row>
    <row r="32787" spans="1:1">
      <c r="A32787" s="330"/>
    </row>
    <row r="32788" spans="1:1">
      <c r="A32788" s="330"/>
    </row>
    <row r="32789" spans="1:1">
      <c r="A32789" s="330"/>
    </row>
    <row r="32790" spans="1:1">
      <c r="A32790" s="330"/>
    </row>
    <row r="32791" spans="1:1">
      <c r="A32791" s="330"/>
    </row>
    <row r="32792" spans="1:1">
      <c r="A32792" s="330"/>
    </row>
    <row r="32793" spans="1:1">
      <c r="A32793" s="330"/>
    </row>
    <row r="32794" spans="1:1">
      <c r="A32794" s="330"/>
    </row>
    <row r="32795" spans="1:1">
      <c r="A32795" s="330"/>
    </row>
    <row r="32796" spans="1:1">
      <c r="A32796" s="330"/>
    </row>
    <row r="32797" spans="1:1">
      <c r="A32797" s="330"/>
    </row>
    <row r="32798" spans="1:1">
      <c r="A32798" s="330"/>
    </row>
    <row r="32799" spans="1:1">
      <c r="A32799" s="330"/>
    </row>
    <row r="32800" spans="1:1">
      <c r="A32800" s="330"/>
    </row>
    <row r="32801" spans="1:1">
      <c r="A32801" s="330"/>
    </row>
    <row r="32802" spans="1:1">
      <c r="A32802" s="330"/>
    </row>
    <row r="32803" spans="1:1">
      <c r="A32803" s="330"/>
    </row>
    <row r="32804" spans="1:1">
      <c r="A32804" s="330"/>
    </row>
    <row r="32805" spans="1:1">
      <c r="A32805" s="330"/>
    </row>
    <row r="32806" spans="1:1">
      <c r="A32806" s="330"/>
    </row>
    <row r="32807" spans="1:1">
      <c r="A32807" s="330"/>
    </row>
    <row r="32808" spans="1:1">
      <c r="A32808" s="330"/>
    </row>
    <row r="32809" spans="1:1">
      <c r="A32809" s="330"/>
    </row>
    <row r="32810" spans="1:1">
      <c r="A32810" s="330"/>
    </row>
    <row r="32811" spans="1:1">
      <c r="A32811" s="330"/>
    </row>
    <row r="32812" spans="1:1">
      <c r="A32812" s="330"/>
    </row>
    <row r="32813" spans="1:1">
      <c r="A32813" s="330"/>
    </row>
    <row r="32814" spans="1:1">
      <c r="A32814" s="330"/>
    </row>
    <row r="32815" spans="1:1">
      <c r="A32815" s="330"/>
    </row>
    <row r="32816" spans="1:1">
      <c r="A32816" s="330"/>
    </row>
    <row r="32817" spans="1:1">
      <c r="A32817" s="330"/>
    </row>
    <row r="32818" spans="1:1">
      <c r="A32818" s="330"/>
    </row>
    <row r="32819" spans="1:1">
      <c r="A32819" s="330"/>
    </row>
    <row r="32820" spans="1:1">
      <c r="A32820" s="330"/>
    </row>
    <row r="32821" spans="1:1">
      <c r="A32821" s="330"/>
    </row>
    <row r="32822" spans="1:1">
      <c r="A32822" s="330"/>
    </row>
    <row r="32823" spans="1:1">
      <c r="A32823" s="330"/>
    </row>
    <row r="32824" spans="1:1">
      <c r="A32824" s="330"/>
    </row>
    <row r="32825" spans="1:1">
      <c r="A32825" s="330"/>
    </row>
    <row r="32826" spans="1:1">
      <c r="A32826" s="330"/>
    </row>
    <row r="32827" spans="1:1">
      <c r="A32827" s="330"/>
    </row>
    <row r="32828" spans="1:1">
      <c r="A32828" s="330"/>
    </row>
    <row r="32829" spans="1:1">
      <c r="A32829" s="330"/>
    </row>
    <row r="32830" spans="1:1">
      <c r="A32830" s="330"/>
    </row>
    <row r="32831" spans="1:1">
      <c r="A32831" s="330"/>
    </row>
    <row r="32832" spans="1:1">
      <c r="A32832" s="330"/>
    </row>
    <row r="32833" spans="1:1">
      <c r="A32833" s="330"/>
    </row>
    <row r="32834" spans="1:1">
      <c r="A32834" s="330"/>
    </row>
    <row r="32835" spans="1:1">
      <c r="A32835" s="330"/>
    </row>
    <row r="32836" spans="1:1">
      <c r="A32836" s="330"/>
    </row>
    <row r="32837" spans="1:1">
      <c r="A32837" s="330"/>
    </row>
    <row r="32838" spans="1:1">
      <c r="A32838" s="330"/>
    </row>
    <row r="32839" spans="1:1">
      <c r="A32839" s="330"/>
    </row>
    <row r="32840" spans="1:1">
      <c r="A32840" s="330"/>
    </row>
    <row r="32841" spans="1:1">
      <c r="A32841" s="330"/>
    </row>
    <row r="32842" spans="1:1">
      <c r="A32842" s="330"/>
    </row>
    <row r="32843" spans="1:1">
      <c r="A32843" s="330"/>
    </row>
    <row r="32844" spans="1:1">
      <c r="A32844" s="330"/>
    </row>
    <row r="32845" spans="1:1">
      <c r="A32845" s="330"/>
    </row>
    <row r="32846" spans="1:1">
      <c r="A32846" s="330"/>
    </row>
    <row r="32847" spans="1:1">
      <c r="A32847" s="330"/>
    </row>
    <row r="32848" spans="1:1">
      <c r="A32848" s="330"/>
    </row>
    <row r="32849" spans="1:1">
      <c r="A32849" s="330"/>
    </row>
    <row r="32850" spans="1:1">
      <c r="A32850" s="330"/>
    </row>
    <row r="32851" spans="1:1">
      <c r="A32851" s="330"/>
    </row>
    <row r="32852" spans="1:1">
      <c r="A32852" s="330"/>
    </row>
    <row r="32853" spans="1:1">
      <c r="A32853" s="330"/>
    </row>
    <row r="32854" spans="1:1">
      <c r="A32854" s="330"/>
    </row>
    <row r="32855" spans="1:1">
      <c r="A32855" s="330"/>
    </row>
    <row r="32856" spans="1:1">
      <c r="A32856" s="330"/>
    </row>
    <row r="32857" spans="1:1">
      <c r="A32857" s="330"/>
    </row>
    <row r="32858" spans="1:1">
      <c r="A32858" s="330"/>
    </row>
    <row r="32859" spans="1:1">
      <c r="A32859" s="330"/>
    </row>
    <row r="32860" spans="1:1">
      <c r="A32860" s="330"/>
    </row>
    <row r="32861" spans="1:1">
      <c r="A32861" s="330"/>
    </row>
    <row r="32862" spans="1:1">
      <c r="A32862" s="330"/>
    </row>
    <row r="32863" spans="1:1">
      <c r="A32863" s="330"/>
    </row>
    <row r="32864" spans="1:1">
      <c r="A32864" s="330"/>
    </row>
    <row r="32865" spans="1:1">
      <c r="A32865" s="330"/>
    </row>
    <row r="32866" spans="1:1">
      <c r="A32866" s="330"/>
    </row>
    <row r="32867" spans="1:1">
      <c r="A32867" s="330"/>
    </row>
    <row r="32868" spans="1:1">
      <c r="A32868" s="330"/>
    </row>
    <row r="32869" spans="1:1">
      <c r="A32869" s="330"/>
    </row>
    <row r="32870" spans="1:1">
      <c r="A32870" s="330"/>
    </row>
    <row r="32871" spans="1:1">
      <c r="A32871" s="330"/>
    </row>
    <row r="32872" spans="1:1">
      <c r="A32872" s="330"/>
    </row>
    <row r="32873" spans="1:1">
      <c r="A32873" s="330"/>
    </row>
    <row r="32874" spans="1:1">
      <c r="A32874" s="330"/>
    </row>
    <row r="32875" spans="1:1">
      <c r="A32875" s="330"/>
    </row>
    <row r="32876" spans="1:1">
      <c r="A32876" s="330"/>
    </row>
    <row r="32877" spans="1:1">
      <c r="A32877" s="330"/>
    </row>
    <row r="32878" spans="1:1">
      <c r="A32878" s="330"/>
    </row>
    <row r="32879" spans="1:1">
      <c r="A32879" s="330"/>
    </row>
    <row r="32880" spans="1:1">
      <c r="A32880" s="330"/>
    </row>
    <row r="32881" spans="1:1">
      <c r="A32881" s="330"/>
    </row>
    <row r="32882" spans="1:1">
      <c r="A32882" s="330"/>
    </row>
    <row r="32883" spans="1:1">
      <c r="A32883" s="330"/>
    </row>
    <row r="32884" spans="1:1">
      <c r="A32884" s="330"/>
    </row>
    <row r="32885" spans="1:1">
      <c r="A32885" s="330"/>
    </row>
    <row r="32886" spans="1:1">
      <c r="A32886" s="330"/>
    </row>
    <row r="32887" spans="1:1">
      <c r="A32887" s="330"/>
    </row>
    <row r="32888" spans="1:1">
      <c r="A32888" s="330"/>
    </row>
    <row r="32889" spans="1:1">
      <c r="A32889" s="330"/>
    </row>
    <row r="32890" spans="1:1">
      <c r="A32890" s="330"/>
    </row>
    <row r="32891" spans="1:1">
      <c r="A32891" s="330"/>
    </row>
    <row r="32892" spans="1:1">
      <c r="A32892" s="330"/>
    </row>
    <row r="32893" spans="1:1">
      <c r="A32893" s="330"/>
    </row>
    <row r="32894" spans="1:1">
      <c r="A32894" s="330"/>
    </row>
    <row r="32895" spans="1:1">
      <c r="A32895" s="330"/>
    </row>
    <row r="32896" spans="1:1">
      <c r="A32896" s="330"/>
    </row>
    <row r="32897" spans="1:1">
      <c r="A32897" s="330"/>
    </row>
    <row r="32898" spans="1:1">
      <c r="A32898" s="330"/>
    </row>
    <row r="32899" spans="1:1">
      <c r="A32899" s="330"/>
    </row>
    <row r="32900" spans="1:1">
      <c r="A32900" s="330"/>
    </row>
    <row r="32901" spans="1:1">
      <c r="A32901" s="330"/>
    </row>
    <row r="32902" spans="1:1">
      <c r="A32902" s="330"/>
    </row>
    <row r="32903" spans="1:1">
      <c r="A32903" s="330"/>
    </row>
    <row r="32904" spans="1:1">
      <c r="A32904" s="330"/>
    </row>
    <row r="32905" spans="1:1">
      <c r="A32905" s="330"/>
    </row>
    <row r="32906" spans="1:1">
      <c r="A32906" s="330"/>
    </row>
    <row r="32907" spans="1:1">
      <c r="A32907" s="330"/>
    </row>
    <row r="32908" spans="1:1">
      <c r="A32908" s="330"/>
    </row>
    <row r="32909" spans="1:1">
      <c r="A32909" s="330"/>
    </row>
    <row r="32910" spans="1:1">
      <c r="A32910" s="330"/>
    </row>
    <row r="32911" spans="1:1">
      <c r="A32911" s="330"/>
    </row>
    <row r="32912" spans="1:1">
      <c r="A32912" s="330"/>
    </row>
    <row r="32913" spans="1:1">
      <c r="A32913" s="330"/>
    </row>
    <row r="32914" spans="1:1">
      <c r="A32914" s="330"/>
    </row>
    <row r="32915" spans="1:1">
      <c r="A32915" s="330"/>
    </row>
    <row r="32916" spans="1:1">
      <c r="A32916" s="330"/>
    </row>
    <row r="32917" spans="1:1">
      <c r="A32917" s="330"/>
    </row>
    <row r="32918" spans="1:1">
      <c r="A32918" s="330"/>
    </row>
    <row r="32919" spans="1:1">
      <c r="A32919" s="330"/>
    </row>
    <row r="32920" spans="1:1">
      <c r="A32920" s="330"/>
    </row>
    <row r="32921" spans="1:1">
      <c r="A32921" s="330"/>
    </row>
    <row r="32922" spans="1:1">
      <c r="A32922" s="330"/>
    </row>
    <row r="32923" spans="1:1">
      <c r="A32923" s="330"/>
    </row>
    <row r="32924" spans="1:1">
      <c r="A32924" s="330"/>
    </row>
    <row r="32925" spans="1:1">
      <c r="A32925" s="330"/>
    </row>
    <row r="32926" spans="1:1">
      <c r="A32926" s="330"/>
    </row>
    <row r="32927" spans="1:1">
      <c r="A32927" s="330"/>
    </row>
    <row r="32928" spans="1:1">
      <c r="A32928" s="330"/>
    </row>
    <row r="32929" spans="1:1">
      <c r="A32929" s="330"/>
    </row>
    <row r="32930" spans="1:1">
      <c r="A32930" s="330"/>
    </row>
    <row r="32931" spans="1:1">
      <c r="A32931" s="330"/>
    </row>
    <row r="32932" spans="1:1">
      <c r="A32932" s="330"/>
    </row>
    <row r="32933" spans="1:1">
      <c r="A32933" s="330"/>
    </row>
    <row r="32934" spans="1:1">
      <c r="A32934" s="330"/>
    </row>
    <row r="32935" spans="1:1">
      <c r="A32935" s="330"/>
    </row>
    <row r="32936" spans="1:1">
      <c r="A32936" s="330"/>
    </row>
    <row r="32937" spans="1:1">
      <c r="A32937" s="330"/>
    </row>
    <row r="32938" spans="1:1">
      <c r="A32938" s="330"/>
    </row>
    <row r="32939" spans="1:1">
      <c r="A32939" s="330"/>
    </row>
    <row r="32940" spans="1:1">
      <c r="A32940" s="330"/>
    </row>
    <row r="32941" spans="1:1">
      <c r="A32941" s="330"/>
    </row>
    <row r="32942" spans="1:1">
      <c r="A32942" s="330"/>
    </row>
    <row r="32943" spans="1:1">
      <c r="A32943" s="330"/>
    </row>
    <row r="32944" spans="1:1">
      <c r="A32944" s="330"/>
    </row>
    <row r="32945" spans="1:1">
      <c r="A32945" s="330"/>
    </row>
    <row r="32946" spans="1:1">
      <c r="A32946" s="330"/>
    </row>
    <row r="32947" spans="1:1">
      <c r="A32947" s="330"/>
    </row>
    <row r="32948" spans="1:1">
      <c r="A32948" s="330"/>
    </row>
    <row r="32949" spans="1:1">
      <c r="A32949" s="330"/>
    </row>
    <row r="32950" spans="1:1">
      <c r="A32950" s="330"/>
    </row>
    <row r="32951" spans="1:1">
      <c r="A32951" s="330"/>
    </row>
    <row r="32952" spans="1:1">
      <c r="A32952" s="330"/>
    </row>
    <row r="32953" spans="1:1">
      <c r="A32953" s="330"/>
    </row>
    <row r="32954" spans="1:1">
      <c r="A32954" s="330"/>
    </row>
    <row r="32955" spans="1:1">
      <c r="A32955" s="330"/>
    </row>
    <row r="32956" spans="1:1">
      <c r="A32956" s="330"/>
    </row>
    <row r="32957" spans="1:1">
      <c r="A32957" s="330"/>
    </row>
    <row r="32958" spans="1:1">
      <c r="A32958" s="330"/>
    </row>
    <row r="32959" spans="1:1">
      <c r="A32959" s="330"/>
    </row>
    <row r="32960" spans="1:1">
      <c r="A32960" s="330"/>
    </row>
    <row r="32961" spans="1:1">
      <c r="A32961" s="330"/>
    </row>
    <row r="32962" spans="1:1">
      <c r="A32962" s="330"/>
    </row>
    <row r="32963" spans="1:1">
      <c r="A32963" s="330"/>
    </row>
    <row r="32964" spans="1:1">
      <c r="A32964" s="330"/>
    </row>
    <row r="32965" spans="1:1">
      <c r="A32965" s="330"/>
    </row>
    <row r="32966" spans="1:1">
      <c r="A32966" s="330"/>
    </row>
    <row r="32967" spans="1:1">
      <c r="A32967" s="330"/>
    </row>
    <row r="32968" spans="1:1">
      <c r="A32968" s="330"/>
    </row>
    <row r="32969" spans="1:1">
      <c r="A32969" s="330"/>
    </row>
    <row r="32970" spans="1:1">
      <c r="A32970" s="330"/>
    </row>
    <row r="32971" spans="1:1">
      <c r="A32971" s="330"/>
    </row>
    <row r="32972" spans="1:1">
      <c r="A32972" s="330"/>
    </row>
    <row r="32973" spans="1:1">
      <c r="A32973" s="330"/>
    </row>
    <row r="32974" spans="1:1">
      <c r="A32974" s="330"/>
    </row>
    <row r="32975" spans="1:1">
      <c r="A32975" s="330"/>
    </row>
    <row r="32976" spans="1:1">
      <c r="A32976" s="330"/>
    </row>
    <row r="32977" spans="1:1">
      <c r="A32977" s="330"/>
    </row>
    <row r="32978" spans="1:1">
      <c r="A32978" s="330"/>
    </row>
    <row r="32979" spans="1:1">
      <c r="A32979" s="330"/>
    </row>
    <row r="32980" spans="1:1">
      <c r="A32980" s="330"/>
    </row>
    <row r="32981" spans="1:1">
      <c r="A32981" s="330"/>
    </row>
    <row r="32982" spans="1:1">
      <c r="A32982" s="330"/>
    </row>
    <row r="32983" spans="1:1">
      <c r="A32983" s="330"/>
    </row>
    <row r="32984" spans="1:1">
      <c r="A32984" s="330"/>
    </row>
    <row r="32985" spans="1:1">
      <c r="A32985" s="330"/>
    </row>
    <row r="32986" spans="1:1">
      <c r="A32986" s="330"/>
    </row>
    <row r="32987" spans="1:1">
      <c r="A32987" s="330"/>
    </row>
    <row r="32988" spans="1:1">
      <c r="A32988" s="330"/>
    </row>
    <row r="32989" spans="1:1">
      <c r="A32989" s="330"/>
    </row>
    <row r="32990" spans="1:1">
      <c r="A32990" s="330"/>
    </row>
    <row r="32991" spans="1:1">
      <c r="A32991" s="330"/>
    </row>
    <row r="32992" spans="1:1">
      <c r="A32992" s="330"/>
    </row>
    <row r="32993" spans="1:1">
      <c r="A32993" s="330"/>
    </row>
    <row r="32994" spans="1:1">
      <c r="A32994" s="330"/>
    </row>
    <row r="32995" spans="1:1">
      <c r="A32995" s="330"/>
    </row>
    <row r="32996" spans="1:1">
      <c r="A32996" s="330"/>
    </row>
    <row r="32997" spans="1:1">
      <c r="A32997" s="330"/>
    </row>
    <row r="32998" spans="1:1">
      <c r="A32998" s="330"/>
    </row>
    <row r="32999" spans="1:1">
      <c r="A32999" s="330"/>
    </row>
    <row r="33000" spans="1:1">
      <c r="A33000" s="330"/>
    </row>
    <row r="33001" spans="1:1">
      <c r="A33001" s="330"/>
    </row>
    <row r="33002" spans="1:1">
      <c r="A33002" s="330"/>
    </row>
    <row r="33003" spans="1:1">
      <c r="A33003" s="330"/>
    </row>
    <row r="33004" spans="1:1">
      <c r="A33004" s="330"/>
    </row>
    <row r="33005" spans="1:1">
      <c r="A33005" s="330"/>
    </row>
    <row r="33006" spans="1:1">
      <c r="A33006" s="330"/>
    </row>
    <row r="33007" spans="1:1">
      <c r="A33007" s="330"/>
    </row>
    <row r="33008" spans="1:1">
      <c r="A33008" s="330"/>
    </row>
    <row r="33009" spans="1:1">
      <c r="A33009" s="330"/>
    </row>
    <row r="33010" spans="1:1">
      <c r="A33010" s="330"/>
    </row>
    <row r="33011" spans="1:1">
      <c r="A33011" s="330"/>
    </row>
    <row r="33012" spans="1:1">
      <c r="A33012" s="330"/>
    </row>
    <row r="33013" spans="1:1">
      <c r="A33013" s="330"/>
    </row>
    <row r="33014" spans="1:1">
      <c r="A33014" s="330"/>
    </row>
    <row r="33015" spans="1:1">
      <c r="A33015" s="330"/>
    </row>
    <row r="33016" spans="1:1">
      <c r="A33016" s="330"/>
    </row>
    <row r="33017" spans="1:1">
      <c r="A33017" s="330"/>
    </row>
    <row r="33018" spans="1:1">
      <c r="A33018" s="330"/>
    </row>
    <row r="33019" spans="1:1">
      <c r="A33019" s="330"/>
    </row>
    <row r="33020" spans="1:1">
      <c r="A33020" s="330"/>
    </row>
    <row r="33021" spans="1:1">
      <c r="A33021" s="330"/>
    </row>
    <row r="33022" spans="1:1">
      <c r="A33022" s="330"/>
    </row>
    <row r="33023" spans="1:1">
      <c r="A33023" s="330"/>
    </row>
    <row r="33024" spans="1:1">
      <c r="A33024" s="330"/>
    </row>
    <row r="33025" spans="1:1">
      <c r="A33025" s="330"/>
    </row>
    <row r="33026" spans="1:1">
      <c r="A33026" s="330"/>
    </row>
    <row r="33027" spans="1:1">
      <c r="A33027" s="330"/>
    </row>
    <row r="33028" spans="1:1">
      <c r="A33028" s="330"/>
    </row>
    <row r="33029" spans="1:1">
      <c r="A33029" s="330"/>
    </row>
    <row r="33030" spans="1:1">
      <c r="A33030" s="330"/>
    </row>
    <row r="33031" spans="1:1">
      <c r="A33031" s="330"/>
    </row>
    <row r="33032" spans="1:1">
      <c r="A33032" s="330"/>
    </row>
    <row r="33033" spans="1:1">
      <c r="A33033" s="330"/>
    </row>
    <row r="33034" spans="1:1">
      <c r="A33034" s="330"/>
    </row>
    <row r="33035" spans="1:1">
      <c r="A33035" s="330"/>
    </row>
    <row r="33036" spans="1:1">
      <c r="A33036" s="330"/>
    </row>
    <row r="33037" spans="1:1">
      <c r="A33037" s="330"/>
    </row>
    <row r="33038" spans="1:1">
      <c r="A33038" s="330"/>
    </row>
    <row r="33039" spans="1:1">
      <c r="A33039" s="330"/>
    </row>
    <row r="33040" spans="1:1">
      <c r="A33040" s="330"/>
    </row>
    <row r="33041" spans="1:1">
      <c r="A33041" s="330"/>
    </row>
    <row r="33042" spans="1:1">
      <c r="A33042" s="330"/>
    </row>
    <row r="33043" spans="1:1">
      <c r="A33043" s="330"/>
    </row>
    <row r="33044" spans="1:1">
      <c r="A33044" s="330"/>
    </row>
    <row r="33045" spans="1:1">
      <c r="A33045" s="330"/>
    </row>
    <row r="33046" spans="1:1">
      <c r="A33046" s="330"/>
    </row>
    <row r="33047" spans="1:1">
      <c r="A33047" s="330"/>
    </row>
    <row r="33048" spans="1:1">
      <c r="A33048" s="330"/>
    </row>
    <row r="33049" spans="1:1">
      <c r="A33049" s="330"/>
    </row>
    <row r="33050" spans="1:1">
      <c r="A33050" s="330"/>
    </row>
    <row r="33051" spans="1:1">
      <c r="A33051" s="330"/>
    </row>
    <row r="33052" spans="1:1">
      <c r="A33052" s="330"/>
    </row>
    <row r="33053" spans="1:1">
      <c r="A33053" s="330"/>
    </row>
    <row r="33054" spans="1:1">
      <c r="A33054" s="330"/>
    </row>
    <row r="33055" spans="1:1">
      <c r="A33055" s="330"/>
    </row>
    <row r="33056" spans="1:1">
      <c r="A33056" s="330"/>
    </row>
    <row r="33057" spans="1:1">
      <c r="A33057" s="330"/>
    </row>
    <row r="33058" spans="1:1">
      <c r="A33058" s="330"/>
    </row>
    <row r="33059" spans="1:1">
      <c r="A33059" s="330"/>
    </row>
    <row r="33060" spans="1:1">
      <c r="A33060" s="330"/>
    </row>
    <row r="33061" spans="1:1">
      <c r="A33061" s="330"/>
    </row>
    <row r="33062" spans="1:1">
      <c r="A33062" s="330"/>
    </row>
    <row r="33063" spans="1:1">
      <c r="A33063" s="330"/>
    </row>
    <row r="33064" spans="1:1">
      <c r="A33064" s="330"/>
    </row>
    <row r="33065" spans="1:1">
      <c r="A33065" s="330"/>
    </row>
    <row r="33066" spans="1:1">
      <c r="A33066" s="330"/>
    </row>
    <row r="33067" spans="1:1">
      <c r="A33067" s="330"/>
    </row>
    <row r="33068" spans="1:1">
      <c r="A33068" s="330"/>
    </row>
    <row r="33069" spans="1:1">
      <c r="A33069" s="330"/>
    </row>
    <row r="33070" spans="1:1">
      <c r="A33070" s="330"/>
    </row>
    <row r="33071" spans="1:1">
      <c r="A33071" s="330"/>
    </row>
    <row r="33072" spans="1:1">
      <c r="A33072" s="330"/>
    </row>
    <row r="33073" spans="1:1">
      <c r="A33073" s="330"/>
    </row>
    <row r="33074" spans="1:1">
      <c r="A33074" s="330"/>
    </row>
    <row r="33075" spans="1:1">
      <c r="A33075" s="330"/>
    </row>
    <row r="33076" spans="1:1">
      <c r="A33076" s="330"/>
    </row>
    <row r="33077" spans="1:1">
      <c r="A33077" s="330"/>
    </row>
    <row r="33078" spans="1:1">
      <c r="A33078" s="330"/>
    </row>
    <row r="33079" spans="1:1">
      <c r="A33079" s="330"/>
    </row>
    <row r="33080" spans="1:1">
      <c r="A33080" s="330"/>
    </row>
    <row r="33081" spans="1:1">
      <c r="A33081" s="330"/>
    </row>
    <row r="33082" spans="1:1">
      <c r="A33082" s="330"/>
    </row>
    <row r="33083" spans="1:1">
      <c r="A33083" s="330"/>
    </row>
    <row r="33084" spans="1:1">
      <c r="A33084" s="330"/>
    </row>
    <row r="33085" spans="1:1">
      <c r="A33085" s="330"/>
    </row>
    <row r="33086" spans="1:1">
      <c r="A33086" s="330"/>
    </row>
    <row r="33087" spans="1:1">
      <c r="A33087" s="330"/>
    </row>
    <row r="33088" spans="1:1">
      <c r="A33088" s="330"/>
    </row>
    <row r="33089" spans="1:1">
      <c r="A33089" s="330"/>
    </row>
    <row r="33090" spans="1:1">
      <c r="A33090" s="330"/>
    </row>
    <row r="33091" spans="1:1">
      <c r="A33091" s="330"/>
    </row>
    <row r="33092" spans="1:1">
      <c r="A33092" s="330"/>
    </row>
    <row r="33093" spans="1:1">
      <c r="A33093" s="330"/>
    </row>
    <row r="33094" spans="1:1">
      <c r="A33094" s="330"/>
    </row>
    <row r="33095" spans="1:1">
      <c r="A33095" s="330"/>
    </row>
    <row r="33096" spans="1:1">
      <c r="A33096" s="330"/>
    </row>
    <row r="33097" spans="1:1">
      <c r="A33097" s="330"/>
    </row>
    <row r="33098" spans="1:1">
      <c r="A33098" s="330"/>
    </row>
    <row r="33099" spans="1:1">
      <c r="A33099" s="330"/>
    </row>
    <row r="33100" spans="1:1">
      <c r="A33100" s="330"/>
    </row>
    <row r="33101" spans="1:1">
      <c r="A33101" s="330"/>
    </row>
    <row r="33102" spans="1:1">
      <c r="A33102" s="330"/>
    </row>
    <row r="33103" spans="1:1">
      <c r="A33103" s="330"/>
    </row>
    <row r="33104" spans="1:1">
      <c r="A33104" s="330"/>
    </row>
    <row r="33105" spans="1:1">
      <c r="A33105" s="330"/>
    </row>
    <row r="33106" spans="1:1">
      <c r="A33106" s="330"/>
    </row>
    <row r="33107" spans="1:1">
      <c r="A33107" s="330"/>
    </row>
    <row r="33108" spans="1:1">
      <c r="A33108" s="330"/>
    </row>
    <row r="33109" spans="1:1">
      <c r="A33109" s="330"/>
    </row>
    <row r="33110" spans="1:1">
      <c r="A33110" s="330"/>
    </row>
    <row r="33111" spans="1:1">
      <c r="A33111" s="330"/>
    </row>
    <row r="33112" spans="1:1">
      <c r="A33112" s="330"/>
    </row>
    <row r="33113" spans="1:1">
      <c r="A33113" s="330"/>
    </row>
    <row r="33114" spans="1:1">
      <c r="A33114" s="330"/>
    </row>
    <row r="33115" spans="1:1">
      <c r="A33115" s="330"/>
    </row>
    <row r="33116" spans="1:1">
      <c r="A33116" s="330"/>
    </row>
    <row r="33117" spans="1:1">
      <c r="A33117" s="330"/>
    </row>
    <row r="33118" spans="1:1">
      <c r="A33118" s="330"/>
    </row>
    <row r="33119" spans="1:1">
      <c r="A33119" s="330"/>
    </row>
    <row r="33120" spans="1:1">
      <c r="A33120" s="330"/>
    </row>
    <row r="33121" spans="1:1">
      <c r="A33121" s="330"/>
    </row>
    <row r="33122" spans="1:1">
      <c r="A33122" s="330"/>
    </row>
    <row r="33123" spans="1:1">
      <c r="A33123" s="330"/>
    </row>
    <row r="33124" spans="1:1">
      <c r="A33124" s="330"/>
    </row>
    <row r="33125" spans="1:1">
      <c r="A33125" s="330"/>
    </row>
    <row r="33126" spans="1:1">
      <c r="A33126" s="330"/>
    </row>
    <row r="33127" spans="1:1">
      <c r="A33127" s="330"/>
    </row>
    <row r="33128" spans="1:1">
      <c r="A33128" s="330"/>
    </row>
    <row r="33129" spans="1:1">
      <c r="A33129" s="330"/>
    </row>
    <row r="33130" spans="1:1">
      <c r="A33130" s="330"/>
    </row>
    <row r="33131" spans="1:1">
      <c r="A33131" s="330"/>
    </row>
    <row r="33132" spans="1:1">
      <c r="A33132" s="330"/>
    </row>
    <row r="33133" spans="1:1">
      <c r="A33133" s="330"/>
    </row>
    <row r="33134" spans="1:1">
      <c r="A33134" s="330"/>
    </row>
    <row r="33135" spans="1:1">
      <c r="A33135" s="330"/>
    </row>
    <row r="33136" spans="1:1">
      <c r="A33136" s="330"/>
    </row>
    <row r="33137" spans="1:1">
      <c r="A33137" s="330"/>
    </row>
    <row r="33138" spans="1:1">
      <c r="A33138" s="330"/>
    </row>
    <row r="33139" spans="1:1">
      <c r="A33139" s="330"/>
    </row>
    <row r="33140" spans="1:1">
      <c r="A33140" s="330"/>
    </row>
    <row r="33141" spans="1:1">
      <c r="A33141" s="330"/>
    </row>
    <row r="33142" spans="1:1">
      <c r="A33142" s="330"/>
    </row>
    <row r="33143" spans="1:1">
      <c r="A33143" s="330"/>
    </row>
    <row r="33144" spans="1:1">
      <c r="A33144" s="330"/>
    </row>
    <row r="33145" spans="1:1">
      <c r="A33145" s="330"/>
    </row>
    <row r="33146" spans="1:1">
      <c r="A33146" s="330"/>
    </row>
    <row r="33147" spans="1:1">
      <c r="A33147" s="330"/>
    </row>
    <row r="33148" spans="1:1">
      <c r="A33148" s="330"/>
    </row>
    <row r="33149" spans="1:1">
      <c r="A33149" s="330"/>
    </row>
    <row r="33150" spans="1:1">
      <c r="A33150" s="330"/>
    </row>
    <row r="33151" spans="1:1">
      <c r="A33151" s="330"/>
    </row>
    <row r="33152" spans="1:1">
      <c r="A33152" s="330"/>
    </row>
    <row r="33153" spans="1:1">
      <c r="A33153" s="330"/>
    </row>
    <row r="33154" spans="1:1">
      <c r="A33154" s="330"/>
    </row>
    <row r="33155" spans="1:1">
      <c r="A33155" s="330"/>
    </row>
    <row r="33156" spans="1:1">
      <c r="A33156" s="330"/>
    </row>
    <row r="33157" spans="1:1">
      <c r="A33157" s="330"/>
    </row>
    <row r="33158" spans="1:1">
      <c r="A33158" s="330"/>
    </row>
    <row r="33159" spans="1:1">
      <c r="A33159" s="330"/>
    </row>
    <row r="33160" spans="1:1">
      <c r="A33160" s="330"/>
    </row>
    <row r="33161" spans="1:1">
      <c r="A33161" s="330"/>
    </row>
    <row r="33162" spans="1:1">
      <c r="A33162" s="330"/>
    </row>
    <row r="33163" spans="1:1">
      <c r="A33163" s="330"/>
    </row>
    <row r="33164" spans="1:1">
      <c r="A33164" s="330"/>
    </row>
    <row r="33165" spans="1:1">
      <c r="A33165" s="330"/>
    </row>
    <row r="33166" spans="1:1">
      <c r="A33166" s="330"/>
    </row>
    <row r="33167" spans="1:1">
      <c r="A33167" s="330"/>
    </row>
    <row r="33168" spans="1:1">
      <c r="A33168" s="330"/>
    </row>
    <row r="33169" spans="1:1">
      <c r="A33169" s="330"/>
    </row>
    <row r="33170" spans="1:1">
      <c r="A33170" s="330"/>
    </row>
    <row r="33171" spans="1:1">
      <c r="A33171" s="330"/>
    </row>
    <row r="33172" spans="1:1">
      <c r="A33172" s="330"/>
    </row>
    <row r="33173" spans="1:1">
      <c r="A33173" s="330"/>
    </row>
    <row r="33174" spans="1:1">
      <c r="A33174" s="330"/>
    </row>
    <row r="33175" spans="1:1">
      <c r="A33175" s="330"/>
    </row>
    <row r="33176" spans="1:1">
      <c r="A33176" s="330"/>
    </row>
    <row r="33177" spans="1:1">
      <c r="A33177" s="330"/>
    </row>
    <row r="33178" spans="1:1">
      <c r="A33178" s="330"/>
    </row>
    <row r="33179" spans="1:1">
      <c r="A33179" s="330"/>
    </row>
    <row r="33180" spans="1:1">
      <c r="A33180" s="330"/>
    </row>
    <row r="33181" spans="1:1">
      <c r="A33181" s="330"/>
    </row>
    <row r="33182" spans="1:1">
      <c r="A33182" s="330"/>
    </row>
    <row r="33183" spans="1:1">
      <c r="A33183" s="330"/>
    </row>
    <row r="33184" spans="1:1">
      <c r="A33184" s="330"/>
    </row>
    <row r="33185" spans="1:1">
      <c r="A33185" s="330"/>
    </row>
    <row r="33186" spans="1:1">
      <c r="A33186" s="330"/>
    </row>
    <row r="33187" spans="1:1">
      <c r="A33187" s="330"/>
    </row>
    <row r="33188" spans="1:1">
      <c r="A33188" s="330"/>
    </row>
    <row r="33189" spans="1:1">
      <c r="A33189" s="330"/>
    </row>
    <row r="33190" spans="1:1">
      <c r="A33190" s="330"/>
    </row>
    <row r="33191" spans="1:1">
      <c r="A33191" s="330"/>
    </row>
    <row r="33192" spans="1:1">
      <c r="A33192" s="330"/>
    </row>
    <row r="33193" spans="1:1">
      <c r="A33193" s="330"/>
    </row>
    <row r="33194" spans="1:1">
      <c r="A33194" s="330"/>
    </row>
    <row r="33195" spans="1:1">
      <c r="A33195" s="330"/>
    </row>
    <row r="33196" spans="1:1">
      <c r="A33196" s="330"/>
    </row>
    <row r="33197" spans="1:1">
      <c r="A33197" s="330"/>
    </row>
    <row r="33198" spans="1:1">
      <c r="A33198" s="330"/>
    </row>
    <row r="33199" spans="1:1">
      <c r="A33199" s="330"/>
    </row>
    <row r="33200" spans="1:1">
      <c r="A33200" s="330"/>
    </row>
    <row r="33201" spans="1:1">
      <c r="A33201" s="330"/>
    </row>
    <row r="33202" spans="1:1">
      <c r="A33202" s="330"/>
    </row>
    <row r="33203" spans="1:1">
      <c r="A33203" s="330"/>
    </row>
    <row r="33204" spans="1:1">
      <c r="A33204" s="330"/>
    </row>
    <row r="33205" spans="1:1">
      <c r="A33205" s="330"/>
    </row>
    <row r="33206" spans="1:1">
      <c r="A33206" s="330"/>
    </row>
    <row r="33207" spans="1:1">
      <c r="A33207" s="330"/>
    </row>
    <row r="33208" spans="1:1">
      <c r="A33208" s="330"/>
    </row>
    <row r="33209" spans="1:1">
      <c r="A33209" s="330"/>
    </row>
    <row r="33210" spans="1:1">
      <c r="A33210" s="330"/>
    </row>
    <row r="33211" spans="1:1">
      <c r="A33211" s="330"/>
    </row>
    <row r="33212" spans="1:1">
      <c r="A33212" s="330"/>
    </row>
    <row r="33213" spans="1:1">
      <c r="A33213" s="330"/>
    </row>
    <row r="33214" spans="1:1">
      <c r="A33214" s="330"/>
    </row>
    <row r="33215" spans="1:1">
      <c r="A33215" s="330"/>
    </row>
    <row r="33216" spans="1:1">
      <c r="A33216" s="330"/>
    </row>
    <row r="33217" spans="1:1">
      <c r="A33217" s="330"/>
    </row>
    <row r="33218" spans="1:1">
      <c r="A33218" s="330"/>
    </row>
    <row r="33219" spans="1:1">
      <c r="A33219" s="330"/>
    </row>
    <row r="33220" spans="1:1">
      <c r="A33220" s="330"/>
    </row>
    <row r="33221" spans="1:1">
      <c r="A33221" s="330"/>
    </row>
    <row r="33222" spans="1:1">
      <c r="A33222" s="330"/>
    </row>
    <row r="33223" spans="1:1">
      <c r="A33223" s="330"/>
    </row>
    <row r="33224" spans="1:1">
      <c r="A33224" s="330"/>
    </row>
    <row r="33225" spans="1:1">
      <c r="A33225" s="330"/>
    </row>
    <row r="33226" spans="1:1">
      <c r="A33226" s="330"/>
    </row>
    <row r="33227" spans="1:1">
      <c r="A33227" s="330"/>
    </row>
    <row r="33228" spans="1:1">
      <c r="A33228" s="330"/>
    </row>
    <row r="33229" spans="1:1">
      <c r="A33229" s="330"/>
    </row>
    <row r="33230" spans="1:1">
      <c r="A33230" s="330"/>
    </row>
    <row r="33231" spans="1:1">
      <c r="A33231" s="330"/>
    </row>
    <row r="33232" spans="1:1">
      <c r="A33232" s="330"/>
    </row>
    <row r="33233" spans="1:1">
      <c r="A33233" s="330"/>
    </row>
    <row r="33234" spans="1:1">
      <c r="A33234" s="330"/>
    </row>
    <row r="33235" spans="1:1">
      <c r="A33235" s="330"/>
    </row>
    <row r="33236" spans="1:1">
      <c r="A33236" s="330"/>
    </row>
    <row r="33237" spans="1:1">
      <c r="A33237" s="330"/>
    </row>
    <row r="33238" spans="1:1">
      <c r="A33238" s="330"/>
    </row>
    <row r="33239" spans="1:1">
      <c r="A33239" s="330"/>
    </row>
    <row r="33240" spans="1:1">
      <c r="A33240" s="330"/>
    </row>
    <row r="33241" spans="1:1">
      <c r="A33241" s="330"/>
    </row>
    <row r="33242" spans="1:1">
      <c r="A33242" s="330"/>
    </row>
    <row r="33243" spans="1:1">
      <c r="A33243" s="330"/>
    </row>
    <row r="33244" spans="1:1">
      <c r="A33244" s="330"/>
    </row>
    <row r="33245" spans="1:1">
      <c r="A33245" s="330"/>
    </row>
    <row r="33246" spans="1:1">
      <c r="A33246" s="330"/>
    </row>
    <row r="33247" spans="1:1">
      <c r="A33247" s="330"/>
    </row>
    <row r="33248" spans="1:1">
      <c r="A33248" s="330"/>
    </row>
    <row r="33249" spans="1:1">
      <c r="A33249" s="330"/>
    </row>
    <row r="33250" spans="1:1">
      <c r="A33250" s="330"/>
    </row>
    <row r="33251" spans="1:1">
      <c r="A33251" s="330"/>
    </row>
    <row r="33252" spans="1:1">
      <c r="A33252" s="330"/>
    </row>
    <row r="33253" spans="1:1">
      <c r="A33253" s="330"/>
    </row>
    <row r="33254" spans="1:1">
      <c r="A33254" s="330"/>
    </row>
    <row r="33255" spans="1:1">
      <c r="A33255" s="330"/>
    </row>
    <row r="33256" spans="1:1">
      <c r="A33256" s="330"/>
    </row>
    <row r="33257" spans="1:1">
      <c r="A33257" s="330"/>
    </row>
    <row r="33258" spans="1:1">
      <c r="A33258" s="330"/>
    </row>
    <row r="33259" spans="1:1">
      <c r="A33259" s="330"/>
    </row>
    <row r="33260" spans="1:1">
      <c r="A33260" s="330"/>
    </row>
    <row r="33261" spans="1:1">
      <c r="A33261" s="330"/>
    </row>
    <row r="33262" spans="1:1">
      <c r="A33262" s="330"/>
    </row>
    <row r="33263" spans="1:1">
      <c r="A33263" s="330"/>
    </row>
    <row r="33264" spans="1:1">
      <c r="A33264" s="330"/>
    </row>
    <row r="33265" spans="1:1">
      <c r="A33265" s="330"/>
    </row>
    <row r="33266" spans="1:1">
      <c r="A33266" s="330"/>
    </row>
    <row r="33267" spans="1:1">
      <c r="A33267" s="330"/>
    </row>
    <row r="33268" spans="1:1">
      <c r="A33268" s="330"/>
    </row>
    <row r="33269" spans="1:1">
      <c r="A33269" s="330"/>
    </row>
    <row r="33270" spans="1:1">
      <c r="A33270" s="330"/>
    </row>
    <row r="33271" spans="1:1">
      <c r="A33271" s="330"/>
    </row>
    <row r="33272" spans="1:1">
      <c r="A33272" s="330"/>
    </row>
    <row r="33273" spans="1:1">
      <c r="A33273" s="330"/>
    </row>
    <row r="33274" spans="1:1">
      <c r="A33274" s="330"/>
    </row>
    <row r="33275" spans="1:1">
      <c r="A33275" s="330"/>
    </row>
    <row r="33276" spans="1:1">
      <c r="A33276" s="330"/>
    </row>
    <row r="33277" spans="1:1">
      <c r="A33277" s="330"/>
    </row>
    <row r="33278" spans="1:1">
      <c r="A33278" s="330"/>
    </row>
    <row r="33279" spans="1:1">
      <c r="A33279" s="330"/>
    </row>
    <row r="33280" spans="1:1">
      <c r="A33280" s="330"/>
    </row>
    <row r="33281" spans="1:1">
      <c r="A33281" s="330"/>
    </row>
    <row r="33282" spans="1:1">
      <c r="A33282" s="330"/>
    </row>
    <row r="33283" spans="1:1">
      <c r="A33283" s="330"/>
    </row>
    <row r="33284" spans="1:1">
      <c r="A33284" s="330"/>
    </row>
    <row r="33285" spans="1:1">
      <c r="A33285" s="330"/>
    </row>
    <row r="33286" spans="1:1">
      <c r="A33286" s="330"/>
    </row>
    <row r="33287" spans="1:1">
      <c r="A33287" s="330"/>
    </row>
    <row r="33288" spans="1:1">
      <c r="A33288" s="330"/>
    </row>
    <row r="33289" spans="1:1">
      <c r="A33289" s="330"/>
    </row>
    <row r="33290" spans="1:1">
      <c r="A33290" s="330"/>
    </row>
    <row r="33291" spans="1:1">
      <c r="A33291" s="330"/>
    </row>
    <row r="33292" spans="1:1">
      <c r="A33292" s="330"/>
    </row>
    <row r="33293" spans="1:1">
      <c r="A33293" s="330"/>
    </row>
    <row r="33294" spans="1:1">
      <c r="A33294" s="330"/>
    </row>
    <row r="33295" spans="1:1">
      <c r="A33295" s="330"/>
    </row>
    <row r="33296" spans="1:1">
      <c r="A33296" s="330"/>
    </row>
    <row r="33297" spans="1:1">
      <c r="A33297" s="330"/>
    </row>
    <row r="33298" spans="1:1">
      <c r="A33298" s="330"/>
    </row>
    <row r="33299" spans="1:1">
      <c r="A33299" s="330"/>
    </row>
    <row r="33300" spans="1:1">
      <c r="A33300" s="330"/>
    </row>
    <row r="33301" spans="1:1">
      <c r="A33301" s="330"/>
    </row>
    <row r="33302" spans="1:1">
      <c r="A33302" s="330"/>
    </row>
    <row r="33303" spans="1:1">
      <c r="A33303" s="330"/>
    </row>
    <row r="33304" spans="1:1">
      <c r="A33304" s="330"/>
    </row>
    <row r="33305" spans="1:1">
      <c r="A33305" s="330"/>
    </row>
    <row r="33306" spans="1:1">
      <c r="A33306" s="330"/>
    </row>
    <row r="33307" spans="1:1">
      <c r="A33307" s="330"/>
    </row>
    <row r="33308" spans="1:1">
      <c r="A33308" s="330"/>
    </row>
    <row r="33309" spans="1:1">
      <c r="A33309" s="330"/>
    </row>
    <row r="33310" spans="1:1">
      <c r="A33310" s="330"/>
    </row>
    <row r="33311" spans="1:1">
      <c r="A33311" s="330"/>
    </row>
    <row r="33312" spans="1:1">
      <c r="A33312" s="330"/>
    </row>
    <row r="33313" spans="1:1">
      <c r="A33313" s="330"/>
    </row>
    <row r="33314" spans="1:1">
      <c r="A33314" s="330"/>
    </row>
    <row r="33315" spans="1:1">
      <c r="A33315" s="330"/>
    </row>
    <row r="33316" spans="1:1">
      <c r="A33316" s="330"/>
    </row>
    <row r="33317" spans="1:1">
      <c r="A33317" s="330"/>
    </row>
    <row r="33318" spans="1:1">
      <c r="A33318" s="330"/>
    </row>
    <row r="33319" spans="1:1">
      <c r="A33319" s="330"/>
    </row>
    <row r="33320" spans="1:1">
      <c r="A33320" s="330"/>
    </row>
    <row r="33321" spans="1:1">
      <c r="A33321" s="330"/>
    </row>
    <row r="33322" spans="1:1">
      <c r="A33322" s="330"/>
    </row>
    <row r="33323" spans="1:1">
      <c r="A33323" s="330"/>
    </row>
    <row r="33324" spans="1:1">
      <c r="A33324" s="330"/>
    </row>
    <row r="33325" spans="1:1">
      <c r="A33325" s="330"/>
    </row>
    <row r="33326" spans="1:1">
      <c r="A33326" s="330"/>
    </row>
    <row r="33327" spans="1:1">
      <c r="A33327" s="330"/>
    </row>
    <row r="33328" spans="1:1">
      <c r="A33328" s="330"/>
    </row>
    <row r="33329" spans="1:1">
      <c r="A33329" s="330"/>
    </row>
    <row r="33330" spans="1:1">
      <c r="A33330" s="330"/>
    </row>
    <row r="33331" spans="1:1">
      <c r="A33331" s="330"/>
    </row>
    <row r="33332" spans="1:1">
      <c r="A33332" s="330"/>
    </row>
    <row r="33333" spans="1:1">
      <c r="A33333" s="330"/>
    </row>
    <row r="33334" spans="1:1">
      <c r="A33334" s="330"/>
    </row>
    <row r="33335" spans="1:1">
      <c r="A33335" s="330"/>
    </row>
    <row r="33336" spans="1:1">
      <c r="A33336" s="330"/>
    </row>
    <row r="33337" spans="1:1">
      <c r="A33337" s="330"/>
    </row>
    <row r="33338" spans="1:1">
      <c r="A33338" s="330"/>
    </row>
    <row r="33339" spans="1:1">
      <c r="A33339" s="330"/>
    </row>
    <row r="33340" spans="1:1">
      <c r="A33340" s="330"/>
    </row>
    <row r="33341" spans="1:1">
      <c r="A33341" s="330"/>
    </row>
    <row r="33342" spans="1:1">
      <c r="A33342" s="330"/>
    </row>
    <row r="33343" spans="1:1">
      <c r="A33343" s="330"/>
    </row>
    <row r="33344" spans="1:1">
      <c r="A33344" s="330"/>
    </row>
    <row r="33345" spans="1:1">
      <c r="A33345" s="330"/>
    </row>
    <row r="33346" spans="1:1">
      <c r="A33346" s="330"/>
    </row>
    <row r="33347" spans="1:1">
      <c r="A33347" s="330"/>
    </row>
    <row r="33348" spans="1:1">
      <c r="A33348" s="330"/>
    </row>
    <row r="33349" spans="1:1">
      <c r="A33349" s="330"/>
    </row>
    <row r="33350" spans="1:1">
      <c r="A33350" s="330"/>
    </row>
    <row r="33351" spans="1:1">
      <c r="A33351" s="330"/>
    </row>
    <row r="33352" spans="1:1">
      <c r="A33352" s="330"/>
    </row>
    <row r="33353" spans="1:1">
      <c r="A33353" s="330"/>
    </row>
    <row r="33354" spans="1:1">
      <c r="A33354" s="330"/>
    </row>
    <row r="33355" spans="1:1">
      <c r="A33355" s="330"/>
    </row>
    <row r="33356" spans="1:1">
      <c r="A33356" s="330"/>
    </row>
    <row r="33357" spans="1:1">
      <c r="A33357" s="330"/>
    </row>
    <row r="33358" spans="1:1">
      <c r="A33358" s="330"/>
    </row>
    <row r="33359" spans="1:1">
      <c r="A33359" s="330"/>
    </row>
    <row r="33360" spans="1:1">
      <c r="A33360" s="330"/>
    </row>
    <row r="33361" spans="1:1">
      <c r="A33361" s="330"/>
    </row>
    <row r="33362" spans="1:1">
      <c r="A33362" s="330"/>
    </row>
    <row r="33363" spans="1:1">
      <c r="A33363" s="330"/>
    </row>
    <row r="33364" spans="1:1">
      <c r="A33364" s="330"/>
    </row>
    <row r="33365" spans="1:1">
      <c r="A33365" s="330"/>
    </row>
    <row r="33366" spans="1:1">
      <c r="A33366" s="330"/>
    </row>
    <row r="33367" spans="1:1">
      <c r="A33367" s="330"/>
    </row>
    <row r="33368" spans="1:1">
      <c r="A33368" s="330"/>
    </row>
    <row r="33369" spans="1:1">
      <c r="A33369" s="330"/>
    </row>
    <row r="33370" spans="1:1">
      <c r="A33370" s="330"/>
    </row>
    <row r="33371" spans="1:1">
      <c r="A33371" s="330"/>
    </row>
    <row r="33372" spans="1:1">
      <c r="A33372" s="330"/>
    </row>
    <row r="33373" spans="1:1">
      <c r="A33373" s="330"/>
    </row>
    <row r="33374" spans="1:1">
      <c r="A33374" s="330"/>
    </row>
    <row r="33375" spans="1:1">
      <c r="A33375" s="330"/>
    </row>
    <row r="33376" spans="1:1">
      <c r="A33376" s="330"/>
    </row>
    <row r="33377" spans="1:1">
      <c r="A33377" s="330"/>
    </row>
    <row r="33378" spans="1:1">
      <c r="A33378" s="330"/>
    </row>
    <row r="33379" spans="1:1">
      <c r="A33379" s="330"/>
    </row>
    <row r="33380" spans="1:1">
      <c r="A33380" s="330"/>
    </row>
    <row r="33381" spans="1:1">
      <c r="A33381" s="330"/>
    </row>
    <row r="33382" spans="1:1">
      <c r="A33382" s="330"/>
    </row>
    <row r="33383" spans="1:1">
      <c r="A33383" s="330"/>
    </row>
    <row r="33384" spans="1:1">
      <c r="A33384" s="330"/>
    </row>
    <row r="33385" spans="1:1">
      <c r="A33385" s="330"/>
    </row>
    <row r="33386" spans="1:1">
      <c r="A33386" s="330"/>
    </row>
    <row r="33387" spans="1:1">
      <c r="A33387" s="330"/>
    </row>
    <row r="33388" spans="1:1">
      <c r="A33388" s="330"/>
    </row>
    <row r="33389" spans="1:1">
      <c r="A33389" s="330"/>
    </row>
    <row r="33390" spans="1:1">
      <c r="A33390" s="330"/>
    </row>
    <row r="33391" spans="1:1">
      <c r="A33391" s="330"/>
    </row>
    <row r="33392" spans="1:1">
      <c r="A33392" s="330"/>
    </row>
    <row r="33393" spans="1:1">
      <c r="A33393" s="330"/>
    </row>
    <row r="33394" spans="1:1">
      <c r="A33394" s="330"/>
    </row>
    <row r="33395" spans="1:1">
      <c r="A33395" s="330"/>
    </row>
    <row r="33396" spans="1:1">
      <c r="A33396" s="330"/>
    </row>
    <row r="33397" spans="1:1">
      <c r="A33397" s="330"/>
    </row>
    <row r="33398" spans="1:1">
      <c r="A33398" s="330"/>
    </row>
    <row r="33399" spans="1:1">
      <c r="A33399" s="330"/>
    </row>
    <row r="33400" spans="1:1">
      <c r="A33400" s="330"/>
    </row>
    <row r="33401" spans="1:1">
      <c r="A33401" s="330"/>
    </row>
    <row r="33402" spans="1:1">
      <c r="A33402" s="330"/>
    </row>
    <row r="33403" spans="1:1">
      <c r="A33403" s="330"/>
    </row>
    <row r="33404" spans="1:1">
      <c r="A33404" s="330"/>
    </row>
    <row r="33405" spans="1:1">
      <c r="A33405" s="330"/>
    </row>
    <row r="33406" spans="1:1">
      <c r="A33406" s="330"/>
    </row>
    <row r="33407" spans="1:1">
      <c r="A33407" s="330"/>
    </row>
    <row r="33408" spans="1:1">
      <c r="A33408" s="330"/>
    </row>
    <row r="33409" spans="1:1">
      <c r="A33409" s="330"/>
    </row>
    <row r="33410" spans="1:1">
      <c r="A33410" s="330"/>
    </row>
    <row r="33411" spans="1:1">
      <c r="A33411" s="330"/>
    </row>
    <row r="33412" spans="1:1">
      <c r="A33412" s="330"/>
    </row>
    <row r="33413" spans="1:1">
      <c r="A33413" s="330"/>
    </row>
    <row r="33414" spans="1:1">
      <c r="A33414" s="330"/>
    </row>
    <row r="33415" spans="1:1">
      <c r="A33415" s="330"/>
    </row>
    <row r="33416" spans="1:1">
      <c r="A33416" s="330"/>
    </row>
    <row r="33417" spans="1:1">
      <c r="A33417" s="330"/>
    </row>
    <row r="33418" spans="1:1">
      <c r="A33418" s="330"/>
    </row>
    <row r="33419" spans="1:1">
      <c r="A33419" s="330"/>
    </row>
    <row r="33420" spans="1:1">
      <c r="A33420" s="330"/>
    </row>
    <row r="33421" spans="1:1">
      <c r="A33421" s="330"/>
    </row>
    <row r="33422" spans="1:1">
      <c r="A33422" s="330"/>
    </row>
    <row r="33423" spans="1:1">
      <c r="A33423" s="330"/>
    </row>
    <row r="33424" spans="1:1">
      <c r="A33424" s="330"/>
    </row>
    <row r="33425" spans="1:1">
      <c r="A33425" s="330"/>
    </row>
    <row r="33426" spans="1:1">
      <c r="A33426" s="330"/>
    </row>
    <row r="33427" spans="1:1">
      <c r="A33427" s="330"/>
    </row>
    <row r="33428" spans="1:1">
      <c r="A33428" s="330"/>
    </row>
    <row r="33429" spans="1:1">
      <c r="A33429" s="330"/>
    </row>
    <row r="33430" spans="1:1">
      <c r="A33430" s="330"/>
    </row>
    <row r="33431" spans="1:1">
      <c r="A33431" s="330"/>
    </row>
    <row r="33432" spans="1:1">
      <c r="A33432" s="330"/>
    </row>
    <row r="33433" spans="1:1">
      <c r="A33433" s="330"/>
    </row>
    <row r="33434" spans="1:1">
      <c r="A33434" s="330"/>
    </row>
    <row r="33435" spans="1:1">
      <c r="A33435" s="330"/>
    </row>
    <row r="33436" spans="1:1">
      <c r="A33436" s="330"/>
    </row>
    <row r="33437" spans="1:1">
      <c r="A33437" s="330"/>
    </row>
    <row r="33438" spans="1:1">
      <c r="A33438" s="330"/>
    </row>
    <row r="33439" spans="1:1">
      <c r="A33439" s="330"/>
    </row>
    <row r="33440" spans="1:1">
      <c r="A33440" s="330"/>
    </row>
    <row r="33441" spans="1:1">
      <c r="A33441" s="330"/>
    </row>
    <row r="33442" spans="1:1">
      <c r="A33442" s="330"/>
    </row>
    <row r="33443" spans="1:1">
      <c r="A33443" s="330"/>
    </row>
    <row r="33444" spans="1:1">
      <c r="A33444" s="330"/>
    </row>
    <row r="33445" spans="1:1">
      <c r="A33445" s="330"/>
    </row>
    <row r="33446" spans="1:1">
      <c r="A33446" s="330"/>
    </row>
    <row r="33447" spans="1:1">
      <c r="A33447" s="330"/>
    </row>
    <row r="33448" spans="1:1">
      <c r="A33448" s="330"/>
    </row>
    <row r="33449" spans="1:1">
      <c r="A33449" s="330"/>
    </row>
    <row r="33450" spans="1:1">
      <c r="A33450" s="330"/>
    </row>
    <row r="33451" spans="1:1">
      <c r="A33451" s="330"/>
    </row>
    <row r="33452" spans="1:1">
      <c r="A33452" s="330"/>
    </row>
    <row r="33453" spans="1:1">
      <c r="A33453" s="330"/>
    </row>
    <row r="33454" spans="1:1">
      <c r="A33454" s="330"/>
    </row>
    <row r="33455" spans="1:1">
      <c r="A33455" s="330"/>
    </row>
    <row r="33456" spans="1:1">
      <c r="A33456" s="330"/>
    </row>
    <row r="33457" spans="1:1">
      <c r="A33457" s="330"/>
    </row>
    <row r="33458" spans="1:1">
      <c r="A33458" s="330"/>
    </row>
    <row r="33459" spans="1:1">
      <c r="A33459" s="330"/>
    </row>
    <row r="33460" spans="1:1">
      <c r="A33460" s="330"/>
    </row>
    <row r="33461" spans="1:1">
      <c r="A33461" s="330"/>
    </row>
    <row r="33462" spans="1:1">
      <c r="A33462" s="330"/>
    </row>
    <row r="33463" spans="1:1">
      <c r="A33463" s="330"/>
    </row>
    <row r="33464" spans="1:1">
      <c r="A33464" s="330"/>
    </row>
    <row r="33465" spans="1:1">
      <c r="A33465" s="330"/>
    </row>
    <row r="33466" spans="1:1">
      <c r="A33466" s="330"/>
    </row>
    <row r="33467" spans="1:1">
      <c r="A33467" s="330"/>
    </row>
    <row r="33468" spans="1:1">
      <c r="A33468" s="330"/>
    </row>
    <row r="33469" spans="1:1">
      <c r="A33469" s="330"/>
    </row>
    <row r="33470" spans="1:1">
      <c r="A33470" s="330"/>
    </row>
    <row r="33471" spans="1:1">
      <c r="A33471" s="330"/>
    </row>
    <row r="33472" spans="1:1">
      <c r="A33472" s="330"/>
    </row>
    <row r="33473" spans="1:1">
      <c r="A33473" s="330"/>
    </row>
    <row r="33474" spans="1:1">
      <c r="A33474" s="330"/>
    </row>
    <row r="33475" spans="1:1">
      <c r="A33475" s="330"/>
    </row>
    <row r="33476" spans="1:1">
      <c r="A33476" s="330"/>
    </row>
    <row r="33477" spans="1:1">
      <c r="A33477" s="330"/>
    </row>
    <row r="33478" spans="1:1">
      <c r="A33478" s="330"/>
    </row>
    <row r="33479" spans="1:1">
      <c r="A33479" s="330"/>
    </row>
    <row r="33480" spans="1:1">
      <c r="A33480" s="330"/>
    </row>
    <row r="33481" spans="1:1">
      <c r="A33481" s="330"/>
    </row>
    <row r="33482" spans="1:1">
      <c r="A33482" s="330"/>
    </row>
    <row r="33483" spans="1:1">
      <c r="A33483" s="330"/>
    </row>
    <row r="33484" spans="1:1">
      <c r="A33484" s="330"/>
    </row>
    <row r="33485" spans="1:1">
      <c r="A33485" s="330"/>
    </row>
    <row r="33486" spans="1:1">
      <c r="A33486" s="330"/>
    </row>
    <row r="33487" spans="1:1">
      <c r="A33487" s="330"/>
    </row>
    <row r="33488" spans="1:1">
      <c r="A33488" s="330"/>
    </row>
    <row r="33489" spans="1:1">
      <c r="A33489" s="330"/>
    </row>
    <row r="33490" spans="1:1">
      <c r="A33490" s="330"/>
    </row>
    <row r="33491" spans="1:1">
      <c r="A33491" s="330"/>
    </row>
    <row r="33492" spans="1:1">
      <c r="A33492" s="330"/>
    </row>
    <row r="33493" spans="1:1">
      <c r="A33493" s="330"/>
    </row>
    <row r="33494" spans="1:1">
      <c r="A33494" s="330"/>
    </row>
    <row r="33495" spans="1:1">
      <c r="A33495" s="330"/>
    </row>
    <row r="33496" spans="1:1">
      <c r="A33496" s="330"/>
    </row>
    <row r="33497" spans="1:1">
      <c r="A33497" s="330"/>
    </row>
    <row r="33498" spans="1:1">
      <c r="A33498" s="330"/>
    </row>
    <row r="33499" spans="1:1">
      <c r="A33499" s="330"/>
    </row>
    <row r="33500" spans="1:1">
      <c r="A33500" s="330"/>
    </row>
    <row r="33501" spans="1:1">
      <c r="A33501" s="330"/>
    </row>
    <row r="33502" spans="1:1">
      <c r="A33502" s="330"/>
    </row>
    <row r="33503" spans="1:1">
      <c r="A33503" s="330"/>
    </row>
    <row r="33504" spans="1:1">
      <c r="A33504" s="330"/>
    </row>
    <row r="33505" spans="1:1">
      <c r="A33505" s="330"/>
    </row>
    <row r="33506" spans="1:1">
      <c r="A33506" s="330"/>
    </row>
    <row r="33507" spans="1:1">
      <c r="A33507" s="330"/>
    </row>
    <row r="33508" spans="1:1">
      <c r="A33508" s="330"/>
    </row>
    <row r="33509" spans="1:1">
      <c r="A33509" s="330"/>
    </row>
    <row r="33510" spans="1:1">
      <c r="A33510" s="330"/>
    </row>
    <row r="33511" spans="1:1">
      <c r="A33511" s="330"/>
    </row>
    <row r="33512" spans="1:1">
      <c r="A33512" s="330"/>
    </row>
    <row r="33513" spans="1:1">
      <c r="A33513" s="330"/>
    </row>
    <row r="33514" spans="1:1">
      <c r="A33514" s="330"/>
    </row>
    <row r="33515" spans="1:1">
      <c r="A33515" s="330"/>
    </row>
    <row r="33516" spans="1:1">
      <c r="A33516" s="330"/>
    </row>
    <row r="33517" spans="1:1">
      <c r="A33517" s="330"/>
    </row>
    <row r="33518" spans="1:1">
      <c r="A33518" s="330"/>
    </row>
    <row r="33519" spans="1:1">
      <c r="A33519" s="330"/>
    </row>
    <row r="33520" spans="1:1">
      <c r="A33520" s="330"/>
    </row>
    <row r="33521" spans="1:1">
      <c r="A33521" s="330"/>
    </row>
    <row r="33522" spans="1:1">
      <c r="A33522" s="330"/>
    </row>
    <row r="33523" spans="1:1">
      <c r="A33523" s="330"/>
    </row>
    <row r="33524" spans="1:1">
      <c r="A33524" s="330"/>
    </row>
    <row r="33525" spans="1:1">
      <c r="A33525" s="330"/>
    </row>
    <row r="33526" spans="1:1">
      <c r="A33526" s="330"/>
    </row>
    <row r="33527" spans="1:1">
      <c r="A33527" s="330"/>
    </row>
    <row r="33528" spans="1:1">
      <c r="A33528" s="330"/>
    </row>
    <row r="33529" spans="1:1">
      <c r="A33529" s="330"/>
    </row>
    <row r="33530" spans="1:1">
      <c r="A33530" s="330"/>
    </row>
    <row r="33531" spans="1:1">
      <c r="A33531" s="330"/>
    </row>
    <row r="33532" spans="1:1">
      <c r="A33532" s="330"/>
    </row>
    <row r="33533" spans="1:1">
      <c r="A33533" s="330"/>
    </row>
    <row r="33534" spans="1:1">
      <c r="A33534" s="330"/>
    </row>
    <row r="33535" spans="1:1">
      <c r="A33535" s="330"/>
    </row>
    <row r="33536" spans="1:1">
      <c r="A33536" s="330"/>
    </row>
    <row r="33537" spans="1:1">
      <c r="A33537" s="330"/>
    </row>
    <row r="33538" spans="1:1">
      <c r="A33538" s="330"/>
    </row>
    <row r="33539" spans="1:1">
      <c r="A33539" s="330"/>
    </row>
    <row r="33540" spans="1:1">
      <c r="A33540" s="330"/>
    </row>
    <row r="33541" spans="1:1">
      <c r="A33541" s="330"/>
    </row>
    <row r="33542" spans="1:1">
      <c r="A33542" s="330"/>
    </row>
    <row r="33543" spans="1:1">
      <c r="A33543" s="330"/>
    </row>
    <row r="33544" spans="1:1">
      <c r="A33544" s="330"/>
    </row>
    <row r="33545" spans="1:1">
      <c r="A33545" s="330"/>
    </row>
    <row r="33546" spans="1:1">
      <c r="A33546" s="330"/>
    </row>
    <row r="33547" spans="1:1">
      <c r="A33547" s="330"/>
    </row>
    <row r="33548" spans="1:1">
      <c r="A33548" s="330"/>
    </row>
    <row r="33549" spans="1:1">
      <c r="A33549" s="330"/>
    </row>
    <row r="33550" spans="1:1">
      <c r="A33550" s="330"/>
    </row>
    <row r="33551" spans="1:1">
      <c r="A33551" s="330"/>
    </row>
    <row r="33552" spans="1:1">
      <c r="A33552" s="330"/>
    </row>
    <row r="33553" spans="1:1">
      <c r="A33553" s="330"/>
    </row>
    <row r="33554" spans="1:1">
      <c r="A33554" s="330"/>
    </row>
    <row r="33555" spans="1:1">
      <c r="A33555" s="330"/>
    </row>
    <row r="33556" spans="1:1">
      <c r="A33556" s="330"/>
    </row>
    <row r="33557" spans="1:1">
      <c r="A33557" s="330"/>
    </row>
    <row r="33558" spans="1:1">
      <c r="A33558" s="330"/>
    </row>
    <row r="33559" spans="1:1">
      <c r="A33559" s="330"/>
    </row>
    <row r="33560" spans="1:1">
      <c r="A33560" s="330"/>
    </row>
    <row r="33561" spans="1:1">
      <c r="A33561" s="330"/>
    </row>
    <row r="33562" spans="1:1">
      <c r="A33562" s="330"/>
    </row>
    <row r="33563" spans="1:1">
      <c r="A33563" s="330"/>
    </row>
    <row r="33564" spans="1:1">
      <c r="A33564" s="330"/>
    </row>
    <row r="33565" spans="1:1">
      <c r="A33565" s="330"/>
    </row>
    <row r="33566" spans="1:1">
      <c r="A33566" s="330"/>
    </row>
    <row r="33567" spans="1:1">
      <c r="A33567" s="330"/>
    </row>
    <row r="33568" spans="1:1">
      <c r="A33568" s="330"/>
    </row>
    <row r="33569" spans="1:1">
      <c r="A33569" s="330"/>
    </row>
    <row r="33570" spans="1:1">
      <c r="A33570" s="330"/>
    </row>
    <row r="33571" spans="1:1">
      <c r="A33571" s="330"/>
    </row>
    <row r="33572" spans="1:1">
      <c r="A33572" s="330"/>
    </row>
    <row r="33573" spans="1:1">
      <c r="A33573" s="330"/>
    </row>
    <row r="33574" spans="1:1">
      <c r="A33574" s="330"/>
    </row>
    <row r="33575" spans="1:1">
      <c r="A33575" s="330"/>
    </row>
    <row r="33576" spans="1:1">
      <c r="A33576" s="330"/>
    </row>
    <row r="33577" spans="1:1">
      <c r="A33577" s="330"/>
    </row>
    <row r="33578" spans="1:1">
      <c r="A33578" s="330"/>
    </row>
    <row r="33579" spans="1:1">
      <c r="A33579" s="330"/>
    </row>
    <row r="33580" spans="1:1">
      <c r="A33580" s="330"/>
    </row>
    <row r="33581" spans="1:1">
      <c r="A33581" s="330"/>
    </row>
    <row r="33582" spans="1:1">
      <c r="A33582" s="330"/>
    </row>
    <row r="33583" spans="1:1">
      <c r="A33583" s="330"/>
    </row>
    <row r="33584" spans="1:1">
      <c r="A33584" s="330"/>
    </row>
    <row r="33585" spans="1:1">
      <c r="A33585" s="330"/>
    </row>
    <row r="33586" spans="1:1">
      <c r="A33586" s="330"/>
    </row>
    <row r="33587" spans="1:1">
      <c r="A33587" s="330"/>
    </row>
    <row r="33588" spans="1:1">
      <c r="A33588" s="330"/>
    </row>
    <row r="33589" spans="1:1">
      <c r="A33589" s="330"/>
    </row>
    <row r="33590" spans="1:1">
      <c r="A33590" s="330"/>
    </row>
    <row r="33591" spans="1:1">
      <c r="A33591" s="330"/>
    </row>
    <row r="33592" spans="1:1">
      <c r="A33592" s="330"/>
    </row>
    <row r="33593" spans="1:1">
      <c r="A33593" s="330"/>
    </row>
    <row r="33594" spans="1:1">
      <c r="A33594" s="330"/>
    </row>
    <row r="33595" spans="1:1">
      <c r="A33595" s="330"/>
    </row>
    <row r="33596" spans="1:1">
      <c r="A33596" s="330"/>
    </row>
    <row r="33597" spans="1:1">
      <c r="A33597" s="330"/>
    </row>
    <row r="33598" spans="1:1">
      <c r="A33598" s="330"/>
    </row>
    <row r="33599" spans="1:1">
      <c r="A33599" s="330"/>
    </row>
    <row r="33600" spans="1:1">
      <c r="A33600" s="330"/>
    </row>
    <row r="33601" spans="1:1">
      <c r="A33601" s="330"/>
    </row>
    <row r="33602" spans="1:1">
      <c r="A33602" s="330"/>
    </row>
    <row r="33603" spans="1:1">
      <c r="A33603" s="330"/>
    </row>
    <row r="33604" spans="1:1">
      <c r="A33604" s="330"/>
    </row>
    <row r="33605" spans="1:1">
      <c r="A33605" s="330"/>
    </row>
    <row r="33606" spans="1:1">
      <c r="A33606" s="330"/>
    </row>
    <row r="33607" spans="1:1">
      <c r="A33607" s="330"/>
    </row>
    <row r="33608" spans="1:1">
      <c r="A33608" s="330"/>
    </row>
    <row r="33609" spans="1:1">
      <c r="A33609" s="330"/>
    </row>
    <row r="33610" spans="1:1">
      <c r="A33610" s="330"/>
    </row>
    <row r="33611" spans="1:1">
      <c r="A33611" s="330"/>
    </row>
    <row r="33612" spans="1:1">
      <c r="A33612" s="330"/>
    </row>
    <row r="33613" spans="1:1">
      <c r="A33613" s="330"/>
    </row>
    <row r="33614" spans="1:1">
      <c r="A33614" s="330"/>
    </row>
    <row r="33615" spans="1:1">
      <c r="A33615" s="330"/>
    </row>
    <row r="33616" spans="1:1">
      <c r="A33616" s="330"/>
    </row>
    <row r="33617" spans="1:1">
      <c r="A33617" s="330"/>
    </row>
    <row r="33618" spans="1:1">
      <c r="A33618" s="330"/>
    </row>
    <row r="33619" spans="1:1">
      <c r="A33619" s="330"/>
    </row>
    <row r="33620" spans="1:1">
      <c r="A33620" s="330"/>
    </row>
    <row r="33621" spans="1:1">
      <c r="A33621" s="330"/>
    </row>
    <row r="33622" spans="1:1">
      <c r="A33622" s="330"/>
    </row>
    <row r="33623" spans="1:1">
      <c r="A33623" s="330"/>
    </row>
    <row r="33624" spans="1:1">
      <c r="A33624" s="330"/>
    </row>
    <row r="33625" spans="1:1">
      <c r="A33625" s="330"/>
    </row>
    <row r="33626" spans="1:1">
      <c r="A33626" s="330"/>
    </row>
    <row r="33627" spans="1:1">
      <c r="A33627" s="330"/>
    </row>
    <row r="33628" spans="1:1">
      <c r="A33628" s="330"/>
    </row>
    <row r="33629" spans="1:1">
      <c r="A33629" s="330"/>
    </row>
    <row r="33630" spans="1:1">
      <c r="A33630" s="330"/>
    </row>
    <row r="33631" spans="1:1">
      <c r="A33631" s="330"/>
    </row>
    <row r="33632" spans="1:1">
      <c r="A33632" s="330"/>
    </row>
    <row r="33633" spans="1:1">
      <c r="A33633" s="330"/>
    </row>
    <row r="33634" spans="1:1">
      <c r="A33634" s="330"/>
    </row>
    <row r="33635" spans="1:1">
      <c r="A33635" s="330"/>
    </row>
    <row r="33636" spans="1:1">
      <c r="A33636" s="330"/>
    </row>
    <row r="33637" spans="1:1">
      <c r="A33637" s="330"/>
    </row>
    <row r="33638" spans="1:1">
      <c r="A33638" s="330"/>
    </row>
    <row r="33639" spans="1:1">
      <c r="A33639" s="330"/>
    </row>
    <row r="33640" spans="1:1">
      <c r="A33640" s="330"/>
    </row>
    <row r="33641" spans="1:1">
      <c r="A33641" s="330"/>
    </row>
    <row r="33642" spans="1:1">
      <c r="A33642" s="330"/>
    </row>
    <row r="33643" spans="1:1">
      <c r="A33643" s="330"/>
    </row>
    <row r="33644" spans="1:1">
      <c r="A33644" s="330"/>
    </row>
    <row r="33645" spans="1:1">
      <c r="A33645" s="330"/>
    </row>
    <row r="33646" spans="1:1">
      <c r="A33646" s="330"/>
    </row>
    <row r="33647" spans="1:1">
      <c r="A33647" s="330"/>
    </row>
    <row r="33648" spans="1:1">
      <c r="A33648" s="330"/>
    </row>
    <row r="33649" spans="1:1">
      <c r="A33649" s="330"/>
    </row>
    <row r="33650" spans="1:1">
      <c r="A33650" s="330"/>
    </row>
    <row r="33651" spans="1:1">
      <c r="A33651" s="330"/>
    </row>
    <row r="33652" spans="1:1">
      <c r="A33652" s="330"/>
    </row>
    <row r="33653" spans="1:1">
      <c r="A33653" s="330"/>
    </row>
    <row r="33654" spans="1:1">
      <c r="A33654" s="330"/>
    </row>
    <row r="33655" spans="1:1">
      <c r="A33655" s="330"/>
    </row>
    <row r="33656" spans="1:1">
      <c r="A33656" s="330"/>
    </row>
    <row r="33657" spans="1:1">
      <c r="A33657" s="330"/>
    </row>
    <row r="33658" spans="1:1">
      <c r="A33658" s="330"/>
    </row>
    <row r="33659" spans="1:1">
      <c r="A33659" s="330"/>
    </row>
    <row r="33660" spans="1:1">
      <c r="A33660" s="330"/>
    </row>
    <row r="33661" spans="1:1">
      <c r="A33661" s="330"/>
    </row>
    <row r="33662" spans="1:1">
      <c r="A33662" s="330"/>
    </row>
    <row r="33663" spans="1:1">
      <c r="A33663" s="330"/>
    </row>
    <row r="33664" spans="1:1">
      <c r="A33664" s="330"/>
    </row>
    <row r="33665" spans="1:1">
      <c r="A33665" s="330"/>
    </row>
    <row r="33666" spans="1:1">
      <c r="A33666" s="330"/>
    </row>
    <row r="33667" spans="1:1">
      <c r="A33667" s="330"/>
    </row>
    <row r="33668" spans="1:1">
      <c r="A33668" s="330"/>
    </row>
    <row r="33669" spans="1:1">
      <c r="A33669" s="330"/>
    </row>
    <row r="33670" spans="1:1">
      <c r="A33670" s="330"/>
    </row>
    <row r="33671" spans="1:1">
      <c r="A33671" s="330"/>
    </row>
    <row r="33672" spans="1:1">
      <c r="A33672" s="330"/>
    </row>
    <row r="33673" spans="1:1">
      <c r="A33673" s="330"/>
    </row>
    <row r="33674" spans="1:1">
      <c r="A33674" s="330"/>
    </row>
    <row r="33675" spans="1:1">
      <c r="A33675" s="330"/>
    </row>
    <row r="33676" spans="1:1">
      <c r="A33676" s="330"/>
    </row>
    <row r="33677" spans="1:1">
      <c r="A33677" s="330"/>
    </row>
    <row r="33678" spans="1:1">
      <c r="A33678" s="330"/>
    </row>
    <row r="33679" spans="1:1">
      <c r="A33679" s="330"/>
    </row>
    <row r="33680" spans="1:1">
      <c r="A33680" s="330"/>
    </row>
    <row r="33681" spans="1:1">
      <c r="A33681" s="330"/>
    </row>
    <row r="33682" spans="1:1">
      <c r="A33682" s="330"/>
    </row>
    <row r="33683" spans="1:1">
      <c r="A33683" s="330"/>
    </row>
    <row r="33684" spans="1:1">
      <c r="A33684" s="330"/>
    </row>
    <row r="33685" spans="1:1">
      <c r="A33685" s="330"/>
    </row>
    <row r="33686" spans="1:1">
      <c r="A33686" s="330"/>
    </row>
    <row r="33687" spans="1:1">
      <c r="A33687" s="330"/>
    </row>
    <row r="33688" spans="1:1">
      <c r="A33688" s="330"/>
    </row>
    <row r="33689" spans="1:1">
      <c r="A33689" s="330"/>
    </row>
    <row r="33690" spans="1:1">
      <c r="A33690" s="330"/>
    </row>
    <row r="33691" spans="1:1">
      <c r="A33691" s="330"/>
    </row>
    <row r="33692" spans="1:1">
      <c r="A33692" s="330"/>
    </row>
    <row r="33693" spans="1:1">
      <c r="A33693" s="330"/>
    </row>
    <row r="33694" spans="1:1">
      <c r="A33694" s="330"/>
    </row>
    <row r="33695" spans="1:1">
      <c r="A33695" s="330"/>
    </row>
    <row r="33696" spans="1:1">
      <c r="A33696" s="330"/>
    </row>
    <row r="33697" spans="1:1">
      <c r="A33697" s="330"/>
    </row>
    <row r="33698" spans="1:1">
      <c r="A33698" s="330"/>
    </row>
    <row r="33699" spans="1:1">
      <c r="A33699" s="330"/>
    </row>
    <row r="33700" spans="1:1">
      <c r="A33700" s="330"/>
    </row>
    <row r="33701" spans="1:1">
      <c r="A33701" s="330"/>
    </row>
    <row r="33702" spans="1:1">
      <c r="A33702" s="330"/>
    </row>
    <row r="33703" spans="1:1">
      <c r="A33703" s="330"/>
    </row>
    <row r="33704" spans="1:1">
      <c r="A33704" s="330"/>
    </row>
    <row r="33705" spans="1:1">
      <c r="A33705" s="330"/>
    </row>
    <row r="33706" spans="1:1">
      <c r="A33706" s="330"/>
    </row>
    <row r="33707" spans="1:1">
      <c r="A33707" s="330"/>
    </row>
    <row r="33708" spans="1:1">
      <c r="A33708" s="330"/>
    </row>
    <row r="33709" spans="1:1">
      <c r="A33709" s="330"/>
    </row>
    <row r="33710" spans="1:1">
      <c r="A33710" s="330"/>
    </row>
    <row r="33711" spans="1:1">
      <c r="A33711" s="330"/>
    </row>
    <row r="33712" spans="1:1">
      <c r="A33712" s="330"/>
    </row>
    <row r="33713" spans="1:1">
      <c r="A33713" s="330"/>
    </row>
    <row r="33714" spans="1:1">
      <c r="A33714" s="330"/>
    </row>
    <row r="33715" spans="1:1">
      <c r="A33715" s="330"/>
    </row>
    <row r="33716" spans="1:1">
      <c r="A33716" s="330"/>
    </row>
    <row r="33717" spans="1:1">
      <c r="A33717" s="330"/>
    </row>
    <row r="33718" spans="1:1">
      <c r="A33718" s="330"/>
    </row>
    <row r="33719" spans="1:1">
      <c r="A33719" s="330"/>
    </row>
    <row r="33720" spans="1:1">
      <c r="A33720" s="330"/>
    </row>
    <row r="33721" spans="1:1">
      <c r="A33721" s="330"/>
    </row>
    <row r="33722" spans="1:1">
      <c r="A33722" s="330"/>
    </row>
    <row r="33723" spans="1:1">
      <c r="A33723" s="330"/>
    </row>
    <row r="33724" spans="1:1">
      <c r="A33724" s="330"/>
    </row>
    <row r="33725" spans="1:1">
      <c r="A33725" s="330"/>
    </row>
    <row r="33726" spans="1:1">
      <c r="A33726" s="330"/>
    </row>
    <row r="33727" spans="1:1">
      <c r="A33727" s="330"/>
    </row>
    <row r="33728" spans="1:1">
      <c r="A33728" s="330"/>
    </row>
    <row r="33729" spans="1:1">
      <c r="A33729" s="330"/>
    </row>
    <row r="33730" spans="1:1">
      <c r="A33730" s="330"/>
    </row>
    <row r="33731" spans="1:1">
      <c r="A33731" s="330"/>
    </row>
    <row r="33732" spans="1:1">
      <c r="A33732" s="330"/>
    </row>
    <row r="33733" spans="1:1">
      <c r="A33733" s="330"/>
    </row>
    <row r="33734" spans="1:1">
      <c r="A33734" s="330"/>
    </row>
    <row r="33735" spans="1:1">
      <c r="A33735" s="330"/>
    </row>
    <row r="33736" spans="1:1">
      <c r="A33736" s="330"/>
    </row>
    <row r="33737" spans="1:1">
      <c r="A33737" s="330"/>
    </row>
    <row r="33738" spans="1:1">
      <c r="A33738" s="330"/>
    </row>
    <row r="33739" spans="1:1">
      <c r="A33739" s="330"/>
    </row>
    <row r="33740" spans="1:1">
      <c r="A33740" s="330"/>
    </row>
    <row r="33741" spans="1:1">
      <c r="A33741" s="330"/>
    </row>
    <row r="33742" spans="1:1">
      <c r="A33742" s="330"/>
    </row>
    <row r="33743" spans="1:1">
      <c r="A33743" s="330"/>
    </row>
    <row r="33744" spans="1:1">
      <c r="A33744" s="330"/>
    </row>
    <row r="33745" spans="1:1">
      <c r="A33745" s="330"/>
    </row>
    <row r="33746" spans="1:1">
      <c r="A33746" s="330"/>
    </row>
    <row r="33747" spans="1:1">
      <c r="A33747" s="330"/>
    </row>
    <row r="33748" spans="1:1">
      <c r="A33748" s="330"/>
    </row>
    <row r="33749" spans="1:1">
      <c r="A33749" s="330"/>
    </row>
    <row r="33750" spans="1:1">
      <c r="A33750" s="330"/>
    </row>
    <row r="33751" spans="1:1">
      <c r="A33751" s="330"/>
    </row>
    <row r="33752" spans="1:1">
      <c r="A33752" s="330"/>
    </row>
    <row r="33753" spans="1:1">
      <c r="A33753" s="330"/>
    </row>
    <row r="33754" spans="1:1">
      <c r="A33754" s="330"/>
    </row>
    <row r="33755" spans="1:1">
      <c r="A33755" s="330"/>
    </row>
    <row r="33756" spans="1:1">
      <c r="A33756" s="330"/>
    </row>
    <row r="33757" spans="1:1">
      <c r="A33757" s="330"/>
    </row>
    <row r="33758" spans="1:1">
      <c r="A33758" s="330"/>
    </row>
    <row r="33759" spans="1:1">
      <c r="A33759" s="330"/>
    </row>
    <row r="33760" spans="1:1">
      <c r="A33760" s="330"/>
    </row>
    <row r="33761" spans="1:1">
      <c r="A33761" s="330"/>
    </row>
    <row r="33762" spans="1:1">
      <c r="A33762" s="330"/>
    </row>
    <row r="33763" spans="1:1">
      <c r="A33763" s="330"/>
    </row>
    <row r="33764" spans="1:1">
      <c r="A33764" s="330"/>
    </row>
    <row r="33765" spans="1:1">
      <c r="A33765" s="330"/>
    </row>
    <row r="33766" spans="1:1">
      <c r="A33766" s="330"/>
    </row>
    <row r="33767" spans="1:1">
      <c r="A33767" s="330"/>
    </row>
    <row r="33768" spans="1:1">
      <c r="A33768" s="330"/>
    </row>
    <row r="33769" spans="1:1">
      <c r="A33769" s="330"/>
    </row>
    <row r="33770" spans="1:1">
      <c r="A33770" s="330"/>
    </row>
    <row r="33771" spans="1:1">
      <c r="A33771" s="330"/>
    </row>
    <row r="33772" spans="1:1">
      <c r="A33772" s="330"/>
    </row>
    <row r="33773" spans="1:1">
      <c r="A33773" s="330"/>
    </row>
    <row r="33774" spans="1:1">
      <c r="A33774" s="330"/>
    </row>
    <row r="33775" spans="1:1">
      <c r="A33775" s="330"/>
    </row>
    <row r="33776" spans="1:1">
      <c r="A33776" s="330"/>
    </row>
    <row r="33777" spans="1:1">
      <c r="A33777" s="330"/>
    </row>
    <row r="33778" spans="1:1">
      <c r="A33778" s="330"/>
    </row>
    <row r="33779" spans="1:1">
      <c r="A33779" s="330"/>
    </row>
    <row r="33780" spans="1:1">
      <c r="A33780" s="330"/>
    </row>
    <row r="33781" spans="1:1">
      <c r="A33781" s="330"/>
    </row>
    <row r="33782" spans="1:1">
      <c r="A33782" s="330"/>
    </row>
    <row r="33783" spans="1:1">
      <c r="A33783" s="330"/>
    </row>
    <row r="33784" spans="1:1">
      <c r="A33784" s="330"/>
    </row>
    <row r="33785" spans="1:1">
      <c r="A33785" s="330"/>
    </row>
    <row r="33786" spans="1:1">
      <c r="A33786" s="330"/>
    </row>
    <row r="33787" spans="1:1">
      <c r="A33787" s="330"/>
    </row>
    <row r="33788" spans="1:1">
      <c r="A33788" s="330"/>
    </row>
    <row r="33789" spans="1:1">
      <c r="A33789" s="330"/>
    </row>
    <row r="33790" spans="1:1">
      <c r="A33790" s="330"/>
    </row>
    <row r="33791" spans="1:1">
      <c r="A33791" s="330"/>
    </row>
    <row r="33792" spans="1:1">
      <c r="A33792" s="330"/>
    </row>
    <row r="33793" spans="1:1">
      <c r="A33793" s="330"/>
    </row>
    <row r="33794" spans="1:1">
      <c r="A33794" s="330"/>
    </row>
    <row r="33795" spans="1:1">
      <c r="A33795" s="330"/>
    </row>
    <row r="33796" spans="1:1">
      <c r="A33796" s="330"/>
    </row>
    <row r="33797" spans="1:1">
      <c r="A33797" s="330"/>
    </row>
    <row r="33798" spans="1:1">
      <c r="A33798" s="330"/>
    </row>
    <row r="33799" spans="1:1">
      <c r="A33799" s="330"/>
    </row>
    <row r="33800" spans="1:1">
      <c r="A33800" s="330"/>
    </row>
    <row r="33801" spans="1:1">
      <c r="A33801" s="330"/>
    </row>
    <row r="33802" spans="1:1">
      <c r="A33802" s="330"/>
    </row>
    <row r="33803" spans="1:1">
      <c r="A33803" s="330"/>
    </row>
    <row r="33804" spans="1:1">
      <c r="A33804" s="330"/>
    </row>
    <row r="33805" spans="1:1">
      <c r="A33805" s="330"/>
    </row>
    <row r="33806" spans="1:1">
      <c r="A33806" s="330"/>
    </row>
    <row r="33807" spans="1:1">
      <c r="A33807" s="330"/>
    </row>
    <row r="33808" spans="1:1">
      <c r="A33808" s="330"/>
    </row>
    <row r="33809" spans="1:1">
      <c r="A33809" s="330"/>
    </row>
    <row r="33810" spans="1:1">
      <c r="A33810" s="330"/>
    </row>
    <row r="33811" spans="1:1">
      <c r="A33811" s="330"/>
    </row>
    <row r="33812" spans="1:1">
      <c r="A33812" s="330"/>
    </row>
    <row r="33813" spans="1:1">
      <c r="A33813" s="330"/>
    </row>
    <row r="33814" spans="1:1">
      <c r="A33814" s="330"/>
    </row>
    <row r="33815" spans="1:1">
      <c r="A33815" s="330"/>
    </row>
    <row r="33816" spans="1:1">
      <c r="A33816" s="330"/>
    </row>
    <row r="33817" spans="1:1">
      <c r="A33817" s="330"/>
    </row>
    <row r="33818" spans="1:1">
      <c r="A33818" s="330"/>
    </row>
    <row r="33819" spans="1:1">
      <c r="A33819" s="330"/>
    </row>
    <row r="33820" spans="1:1">
      <c r="A33820" s="330"/>
    </row>
    <row r="33821" spans="1:1">
      <c r="A33821" s="330"/>
    </row>
    <row r="33822" spans="1:1">
      <c r="A33822" s="330"/>
    </row>
    <row r="33823" spans="1:1">
      <c r="A33823" s="330"/>
    </row>
    <row r="33824" spans="1:1">
      <c r="A33824" s="330"/>
    </row>
    <row r="33825" spans="1:1">
      <c r="A33825" s="330"/>
    </row>
    <row r="33826" spans="1:1">
      <c r="A33826" s="330"/>
    </row>
    <row r="33827" spans="1:1">
      <c r="A33827" s="330"/>
    </row>
    <row r="33828" spans="1:1">
      <c r="A33828" s="330"/>
    </row>
    <row r="33829" spans="1:1">
      <c r="A33829" s="330"/>
    </row>
    <row r="33830" spans="1:1">
      <c r="A33830" s="330"/>
    </row>
    <row r="33831" spans="1:1">
      <c r="A33831" s="330"/>
    </row>
    <row r="33832" spans="1:1">
      <c r="A33832" s="330"/>
    </row>
    <row r="33833" spans="1:1">
      <c r="A33833" s="330"/>
    </row>
    <row r="33834" spans="1:1">
      <c r="A33834" s="330"/>
    </row>
    <row r="33835" spans="1:1">
      <c r="A33835" s="330"/>
    </row>
    <row r="33836" spans="1:1">
      <c r="A33836" s="330"/>
    </row>
    <row r="33837" spans="1:1">
      <c r="A33837" s="330"/>
    </row>
    <row r="33838" spans="1:1">
      <c r="A33838" s="330"/>
    </row>
    <row r="33839" spans="1:1">
      <c r="A33839" s="330"/>
    </row>
    <row r="33840" spans="1:1">
      <c r="A33840" s="330"/>
    </row>
    <row r="33841" spans="1:1">
      <c r="A33841" s="330"/>
    </row>
    <row r="33842" spans="1:1">
      <c r="A33842" s="330"/>
    </row>
    <row r="33843" spans="1:1">
      <c r="A33843" s="330"/>
    </row>
    <row r="33844" spans="1:1">
      <c r="A33844" s="330"/>
    </row>
    <row r="33845" spans="1:1">
      <c r="A33845" s="330"/>
    </row>
    <row r="33846" spans="1:1">
      <c r="A33846" s="330"/>
    </row>
    <row r="33847" spans="1:1">
      <c r="A33847" s="330"/>
    </row>
    <row r="33848" spans="1:1">
      <c r="A33848" s="330"/>
    </row>
    <row r="33849" spans="1:1">
      <c r="A33849" s="330"/>
    </row>
    <row r="33850" spans="1:1">
      <c r="A33850" s="330"/>
    </row>
    <row r="33851" spans="1:1">
      <c r="A33851" s="330"/>
    </row>
    <row r="33852" spans="1:1">
      <c r="A33852" s="330"/>
    </row>
    <row r="33853" spans="1:1">
      <c r="A33853" s="330"/>
    </row>
    <row r="33854" spans="1:1">
      <c r="A33854" s="330"/>
    </row>
    <row r="33855" spans="1:1">
      <c r="A33855" s="330"/>
    </row>
    <row r="33856" spans="1:1">
      <c r="A33856" s="330"/>
    </row>
    <row r="33857" spans="1:1">
      <c r="A33857" s="330"/>
    </row>
    <row r="33858" spans="1:1">
      <c r="A33858" s="330"/>
    </row>
    <row r="33859" spans="1:1">
      <c r="A33859" s="330"/>
    </row>
    <row r="33860" spans="1:1">
      <c r="A33860" s="330"/>
    </row>
    <row r="33861" spans="1:1">
      <c r="A33861" s="330"/>
    </row>
    <row r="33862" spans="1:1">
      <c r="A33862" s="330"/>
    </row>
    <row r="33863" spans="1:1">
      <c r="A33863" s="330"/>
    </row>
    <row r="33864" spans="1:1">
      <c r="A33864" s="330"/>
    </row>
    <row r="33865" spans="1:1">
      <c r="A33865" s="330"/>
    </row>
    <row r="33866" spans="1:1">
      <c r="A33866" s="330"/>
    </row>
    <row r="33867" spans="1:1">
      <c r="A33867" s="330"/>
    </row>
    <row r="33868" spans="1:1">
      <c r="A33868" s="330"/>
    </row>
    <row r="33869" spans="1:1">
      <c r="A33869" s="330"/>
    </row>
    <row r="33870" spans="1:1">
      <c r="A33870" s="330"/>
    </row>
    <row r="33871" spans="1:1">
      <c r="A33871" s="330"/>
    </row>
    <row r="33872" spans="1:1">
      <c r="A33872" s="330"/>
    </row>
    <row r="33873" spans="1:1">
      <c r="A33873" s="330"/>
    </row>
    <row r="33874" spans="1:1">
      <c r="A33874" s="330"/>
    </row>
    <row r="33875" spans="1:1">
      <c r="A33875" s="330"/>
    </row>
    <row r="33876" spans="1:1">
      <c r="A33876" s="330"/>
    </row>
    <row r="33877" spans="1:1">
      <c r="A33877" s="330"/>
    </row>
    <row r="33878" spans="1:1">
      <c r="A33878" s="330"/>
    </row>
    <row r="33879" spans="1:1">
      <c r="A33879" s="330"/>
    </row>
    <row r="33880" spans="1:1">
      <c r="A33880" s="330"/>
    </row>
    <row r="33881" spans="1:1">
      <c r="A33881" s="330"/>
    </row>
    <row r="33882" spans="1:1">
      <c r="A33882" s="330"/>
    </row>
    <row r="33883" spans="1:1">
      <c r="A33883" s="330"/>
    </row>
    <row r="33884" spans="1:1">
      <c r="A33884" s="330"/>
    </row>
    <row r="33885" spans="1:1">
      <c r="A33885" s="330"/>
    </row>
    <row r="33886" spans="1:1">
      <c r="A33886" s="330"/>
    </row>
    <row r="33887" spans="1:1">
      <c r="A33887" s="330"/>
    </row>
    <row r="33888" spans="1:1">
      <c r="A33888" s="330"/>
    </row>
    <row r="33889" spans="1:1">
      <c r="A33889" s="330"/>
    </row>
    <row r="33890" spans="1:1">
      <c r="A33890" s="330"/>
    </row>
    <row r="33891" spans="1:1">
      <c r="A33891" s="330"/>
    </row>
    <row r="33892" spans="1:1">
      <c r="A33892" s="330"/>
    </row>
    <row r="33893" spans="1:1">
      <c r="A33893" s="330"/>
    </row>
    <row r="33894" spans="1:1">
      <c r="A33894" s="330"/>
    </row>
    <row r="33895" spans="1:1">
      <c r="A33895" s="330"/>
    </row>
    <row r="33896" spans="1:1">
      <c r="A33896" s="330"/>
    </row>
    <row r="33897" spans="1:1">
      <c r="A33897" s="330"/>
    </row>
    <row r="33898" spans="1:1">
      <c r="A33898" s="330"/>
    </row>
    <row r="33899" spans="1:1">
      <c r="A33899" s="330"/>
    </row>
    <row r="33900" spans="1:1">
      <c r="A33900" s="330"/>
    </row>
    <row r="33901" spans="1:1">
      <c r="A33901" s="330"/>
    </row>
    <row r="33902" spans="1:1">
      <c r="A33902" s="330"/>
    </row>
    <row r="33903" spans="1:1">
      <c r="A33903" s="330"/>
    </row>
    <row r="33904" spans="1:1">
      <c r="A33904" s="330"/>
    </row>
    <row r="33905" spans="1:1">
      <c r="A33905" s="330"/>
    </row>
    <row r="33906" spans="1:1">
      <c r="A33906" s="330"/>
    </row>
    <row r="33907" spans="1:1">
      <c r="A33907" s="330"/>
    </row>
    <row r="33908" spans="1:1">
      <c r="A33908" s="330"/>
    </row>
    <row r="33909" spans="1:1">
      <c r="A33909" s="330"/>
    </row>
    <row r="33910" spans="1:1">
      <c r="A33910" s="330"/>
    </row>
    <row r="33911" spans="1:1">
      <c r="A33911" s="330"/>
    </row>
    <row r="33912" spans="1:1">
      <c r="A33912" s="330"/>
    </row>
    <row r="33913" spans="1:1">
      <c r="A33913" s="330"/>
    </row>
    <row r="33914" spans="1:1">
      <c r="A33914" s="330"/>
    </row>
    <row r="33915" spans="1:1">
      <c r="A33915" s="330"/>
    </row>
    <row r="33916" spans="1:1">
      <c r="A33916" s="330"/>
    </row>
    <row r="33917" spans="1:1">
      <c r="A33917" s="330"/>
    </row>
    <row r="33918" spans="1:1">
      <c r="A33918" s="330"/>
    </row>
    <row r="33919" spans="1:1">
      <c r="A33919" s="330"/>
    </row>
    <row r="33920" spans="1:1">
      <c r="A33920" s="330"/>
    </row>
    <row r="33921" spans="1:1">
      <c r="A33921" s="330"/>
    </row>
    <row r="33922" spans="1:1">
      <c r="A33922" s="330"/>
    </row>
    <row r="33923" spans="1:1">
      <c r="A33923" s="330"/>
    </row>
    <row r="33924" spans="1:1">
      <c r="A33924" s="330"/>
    </row>
    <row r="33925" spans="1:1">
      <c r="A33925" s="330"/>
    </row>
    <row r="33926" spans="1:1">
      <c r="A33926" s="330"/>
    </row>
    <row r="33927" spans="1:1">
      <c r="A33927" s="330"/>
    </row>
    <row r="33928" spans="1:1">
      <c r="A33928" s="330"/>
    </row>
    <row r="33929" spans="1:1">
      <c r="A33929" s="330"/>
    </row>
    <row r="33930" spans="1:1">
      <c r="A33930" s="330"/>
    </row>
    <row r="33931" spans="1:1">
      <c r="A33931" s="330"/>
    </row>
    <row r="33932" spans="1:1">
      <c r="A33932" s="330"/>
    </row>
    <row r="33933" spans="1:1">
      <c r="A33933" s="330"/>
    </row>
    <row r="33934" spans="1:1">
      <c r="A33934" s="330"/>
    </row>
    <row r="33935" spans="1:1">
      <c r="A33935" s="330"/>
    </row>
    <row r="33936" spans="1:1">
      <c r="A33936" s="330"/>
    </row>
    <row r="33937" spans="1:1">
      <c r="A33937" s="330"/>
    </row>
    <row r="33938" spans="1:1">
      <c r="A33938" s="330"/>
    </row>
    <row r="33939" spans="1:1">
      <c r="A33939" s="330"/>
    </row>
    <row r="33940" spans="1:1">
      <c r="A33940" s="330"/>
    </row>
    <row r="33941" spans="1:1">
      <c r="A33941" s="330"/>
    </row>
    <row r="33942" spans="1:1">
      <c r="A33942" s="330"/>
    </row>
    <row r="33943" spans="1:1">
      <c r="A33943" s="330"/>
    </row>
    <row r="33944" spans="1:1">
      <c r="A33944" s="330"/>
    </row>
    <row r="33945" spans="1:1">
      <c r="A33945" s="330"/>
    </row>
    <row r="33946" spans="1:1">
      <c r="A33946" s="330"/>
    </row>
    <row r="33947" spans="1:1">
      <c r="A33947" s="330"/>
    </row>
    <row r="33948" spans="1:1">
      <c r="A33948" s="330"/>
    </row>
    <row r="33949" spans="1:1">
      <c r="A33949" s="330"/>
    </row>
    <row r="33950" spans="1:1">
      <c r="A33950" s="330"/>
    </row>
    <row r="33951" spans="1:1">
      <c r="A33951" s="330"/>
    </row>
    <row r="33952" spans="1:1">
      <c r="A33952" s="330"/>
    </row>
    <row r="33953" spans="1:1">
      <c r="A33953" s="330"/>
    </row>
    <row r="33954" spans="1:1">
      <c r="A33954" s="330"/>
    </row>
    <row r="33955" spans="1:1">
      <c r="A33955" s="330"/>
    </row>
    <row r="33956" spans="1:1">
      <c r="A33956" s="330"/>
    </row>
    <row r="33957" spans="1:1">
      <c r="A33957" s="330"/>
    </row>
    <row r="33958" spans="1:1">
      <c r="A33958" s="330"/>
    </row>
    <row r="33959" spans="1:1">
      <c r="A33959" s="330"/>
    </row>
    <row r="33960" spans="1:1">
      <c r="A33960" s="330"/>
    </row>
    <row r="33961" spans="1:1">
      <c r="A33961" s="330"/>
    </row>
    <row r="33962" spans="1:1">
      <c r="A33962" s="330"/>
    </row>
    <row r="33963" spans="1:1">
      <c r="A33963" s="330"/>
    </row>
    <row r="33964" spans="1:1">
      <c r="A33964" s="330"/>
    </row>
    <row r="33965" spans="1:1">
      <c r="A33965" s="330"/>
    </row>
    <row r="33966" spans="1:1">
      <c r="A33966" s="330"/>
    </row>
    <row r="33967" spans="1:1">
      <c r="A33967" s="330"/>
    </row>
    <row r="33968" spans="1:1">
      <c r="A33968" s="330"/>
    </row>
    <row r="33969" spans="1:1">
      <c r="A33969" s="330"/>
    </row>
    <row r="33970" spans="1:1">
      <c r="A33970" s="330"/>
    </row>
    <row r="33971" spans="1:1">
      <c r="A33971" s="330"/>
    </row>
    <row r="33972" spans="1:1">
      <c r="A33972" s="330"/>
    </row>
    <row r="33973" spans="1:1">
      <c r="A33973" s="330"/>
    </row>
    <row r="33974" spans="1:1">
      <c r="A33974" s="330"/>
    </row>
    <row r="33975" spans="1:1">
      <c r="A33975" s="330"/>
    </row>
    <row r="33976" spans="1:1">
      <c r="A33976" s="330"/>
    </row>
    <row r="33977" spans="1:1">
      <c r="A33977" s="330"/>
    </row>
    <row r="33978" spans="1:1">
      <c r="A33978" s="330"/>
    </row>
    <row r="33979" spans="1:1">
      <c r="A33979" s="330"/>
    </row>
    <row r="33980" spans="1:1">
      <c r="A33980" s="330"/>
    </row>
    <row r="33981" spans="1:1">
      <c r="A33981" s="330"/>
    </row>
    <row r="33982" spans="1:1">
      <c r="A33982" s="330"/>
    </row>
    <row r="33983" spans="1:1">
      <c r="A33983" s="330"/>
    </row>
    <row r="33984" spans="1:1">
      <c r="A33984" s="330"/>
    </row>
    <row r="33985" spans="1:1">
      <c r="A33985" s="330"/>
    </row>
    <row r="33986" spans="1:1">
      <c r="A33986" s="330"/>
    </row>
    <row r="33987" spans="1:1">
      <c r="A33987" s="330"/>
    </row>
    <row r="33988" spans="1:1">
      <c r="A33988" s="330"/>
    </row>
    <row r="33989" spans="1:1">
      <c r="A33989" s="330"/>
    </row>
    <row r="33990" spans="1:1">
      <c r="A33990" s="330"/>
    </row>
    <row r="33991" spans="1:1">
      <c r="A33991" s="330"/>
    </row>
    <row r="33992" spans="1:1">
      <c r="A33992" s="330"/>
    </row>
    <row r="33993" spans="1:1">
      <c r="A33993" s="330"/>
    </row>
    <row r="33994" spans="1:1">
      <c r="A33994" s="330"/>
    </row>
    <row r="33995" spans="1:1">
      <c r="A33995" s="330"/>
    </row>
    <row r="33996" spans="1:1">
      <c r="A33996" s="330"/>
    </row>
    <row r="33997" spans="1:1">
      <c r="A33997" s="330"/>
    </row>
    <row r="33998" spans="1:1">
      <c r="A33998" s="330"/>
    </row>
    <row r="33999" spans="1:1">
      <c r="A33999" s="330"/>
    </row>
    <row r="34000" spans="1:1">
      <c r="A34000" s="330"/>
    </row>
    <row r="34001" spans="1:1">
      <c r="A34001" s="330"/>
    </row>
    <row r="34002" spans="1:1">
      <c r="A34002" s="330"/>
    </row>
    <row r="34003" spans="1:1">
      <c r="A34003" s="330"/>
    </row>
    <row r="34004" spans="1:1">
      <c r="A34004" s="330"/>
    </row>
    <row r="34005" spans="1:1">
      <c r="A34005" s="330"/>
    </row>
    <row r="34006" spans="1:1">
      <c r="A34006" s="330"/>
    </row>
    <row r="34007" spans="1:1">
      <c r="A34007" s="330"/>
    </row>
    <row r="34008" spans="1:1">
      <c r="A34008" s="330"/>
    </row>
    <row r="34009" spans="1:1">
      <c r="A34009" s="330"/>
    </row>
    <row r="34010" spans="1:1">
      <c r="A34010" s="330"/>
    </row>
    <row r="34011" spans="1:1">
      <c r="A34011" s="330"/>
    </row>
    <row r="34012" spans="1:1">
      <c r="A34012" s="330"/>
    </row>
    <row r="34013" spans="1:1">
      <c r="A34013" s="330"/>
    </row>
    <row r="34014" spans="1:1">
      <c r="A34014" s="330"/>
    </row>
    <row r="34015" spans="1:1">
      <c r="A34015" s="330"/>
    </row>
    <row r="34016" spans="1:1">
      <c r="A34016" s="330"/>
    </row>
    <row r="34017" spans="1:1">
      <c r="A34017" s="330"/>
    </row>
    <row r="34018" spans="1:1">
      <c r="A34018" s="330"/>
    </row>
    <row r="34019" spans="1:1">
      <c r="A34019" s="330"/>
    </row>
    <row r="34020" spans="1:1">
      <c r="A34020" s="330"/>
    </row>
    <row r="34021" spans="1:1">
      <c r="A34021" s="330"/>
    </row>
    <row r="34022" spans="1:1">
      <c r="A34022" s="330"/>
    </row>
    <row r="34023" spans="1:1">
      <c r="A34023" s="330"/>
    </row>
    <row r="34024" spans="1:1">
      <c r="A34024" s="330"/>
    </row>
    <row r="34025" spans="1:1">
      <c r="A34025" s="330"/>
    </row>
    <row r="34026" spans="1:1">
      <c r="A34026" s="330"/>
    </row>
    <row r="34027" spans="1:1">
      <c r="A34027" s="330"/>
    </row>
    <row r="34028" spans="1:1">
      <c r="A34028" s="330"/>
    </row>
    <row r="34029" spans="1:1">
      <c r="A34029" s="330"/>
    </row>
    <row r="34030" spans="1:1">
      <c r="A34030" s="330"/>
    </row>
    <row r="34031" spans="1:1">
      <c r="A34031" s="330"/>
    </row>
    <row r="34032" spans="1:1">
      <c r="A34032" s="330"/>
    </row>
    <row r="34033" spans="1:1">
      <c r="A34033" s="330"/>
    </row>
    <row r="34034" spans="1:1">
      <c r="A34034" s="330"/>
    </row>
    <row r="34035" spans="1:1">
      <c r="A34035" s="330"/>
    </row>
    <row r="34036" spans="1:1">
      <c r="A34036" s="330"/>
    </row>
    <row r="34037" spans="1:1">
      <c r="A34037" s="330"/>
    </row>
    <row r="34038" spans="1:1">
      <c r="A34038" s="330"/>
    </row>
    <row r="34039" spans="1:1">
      <c r="A34039" s="330"/>
    </row>
    <row r="34040" spans="1:1">
      <c r="A34040" s="330"/>
    </row>
    <row r="34041" spans="1:1">
      <c r="A34041" s="330"/>
    </row>
    <row r="34042" spans="1:1">
      <c r="A34042" s="330"/>
    </row>
    <row r="34043" spans="1:1">
      <c r="A34043" s="330"/>
    </row>
    <row r="34044" spans="1:1">
      <c r="A34044" s="330"/>
    </row>
    <row r="34045" spans="1:1">
      <c r="A34045" s="330"/>
    </row>
    <row r="34046" spans="1:1">
      <c r="A34046" s="330"/>
    </row>
    <row r="34047" spans="1:1">
      <c r="A34047" s="330"/>
    </row>
    <row r="34048" spans="1:1">
      <c r="A34048" s="330"/>
    </row>
    <row r="34049" spans="1:1">
      <c r="A34049" s="330"/>
    </row>
    <row r="34050" spans="1:1">
      <c r="A34050" s="330"/>
    </row>
    <row r="34051" spans="1:1">
      <c r="A34051" s="330"/>
    </row>
    <row r="34052" spans="1:1">
      <c r="A34052" s="330"/>
    </row>
    <row r="34053" spans="1:1">
      <c r="A34053" s="330"/>
    </row>
    <row r="34054" spans="1:1">
      <c r="A34054" s="330"/>
    </row>
    <row r="34055" spans="1:1">
      <c r="A34055" s="330"/>
    </row>
    <row r="34056" spans="1:1">
      <c r="A34056" s="330"/>
    </row>
    <row r="34057" spans="1:1">
      <c r="A34057" s="330"/>
    </row>
    <row r="34058" spans="1:1">
      <c r="A34058" s="330"/>
    </row>
    <row r="34059" spans="1:1">
      <c r="A34059" s="330"/>
    </row>
    <row r="34060" spans="1:1">
      <c r="A34060" s="330"/>
    </row>
    <row r="34061" spans="1:1">
      <c r="A34061" s="330"/>
    </row>
    <row r="34062" spans="1:1">
      <c r="A34062" s="330"/>
    </row>
    <row r="34063" spans="1:1">
      <c r="A34063" s="330"/>
    </row>
    <row r="34064" spans="1:1">
      <c r="A34064" s="330"/>
    </row>
    <row r="34065" spans="1:1">
      <c r="A34065" s="330"/>
    </row>
    <row r="34066" spans="1:1">
      <c r="A34066" s="330"/>
    </row>
    <row r="34067" spans="1:1">
      <c r="A34067" s="330"/>
    </row>
    <row r="34068" spans="1:1">
      <c r="A34068" s="330"/>
    </row>
    <row r="34069" spans="1:1">
      <c r="A34069" s="330"/>
    </row>
    <row r="34070" spans="1:1">
      <c r="A34070" s="330"/>
    </row>
    <row r="34071" spans="1:1">
      <c r="A34071" s="330"/>
    </row>
    <row r="34072" spans="1:1">
      <c r="A34072" s="330"/>
    </row>
    <row r="34073" spans="1:1">
      <c r="A34073" s="330"/>
    </row>
    <row r="34074" spans="1:1">
      <c r="A34074" s="330"/>
    </row>
    <row r="34075" spans="1:1">
      <c r="A34075" s="330"/>
    </row>
    <row r="34076" spans="1:1">
      <c r="A34076" s="330"/>
    </row>
    <row r="34077" spans="1:1">
      <c r="A34077" s="330"/>
    </row>
    <row r="34078" spans="1:1">
      <c r="A34078" s="330"/>
    </row>
    <row r="34079" spans="1:1">
      <c r="A34079" s="330"/>
    </row>
    <row r="34080" spans="1:1">
      <c r="A34080" s="330"/>
    </row>
    <row r="34081" spans="1:1">
      <c r="A34081" s="330"/>
    </row>
    <row r="34082" spans="1:1">
      <c r="A34082" s="330"/>
    </row>
    <row r="34083" spans="1:1">
      <c r="A34083" s="330"/>
    </row>
    <row r="34084" spans="1:1">
      <c r="A34084" s="330"/>
    </row>
    <row r="34085" spans="1:1">
      <c r="A34085" s="330"/>
    </row>
    <row r="34086" spans="1:1">
      <c r="A34086" s="330"/>
    </row>
    <row r="34087" spans="1:1">
      <c r="A34087" s="330"/>
    </row>
    <row r="34088" spans="1:1">
      <c r="A34088" s="330"/>
    </row>
    <row r="34089" spans="1:1">
      <c r="A34089" s="330"/>
    </row>
    <row r="34090" spans="1:1">
      <c r="A34090" s="330"/>
    </row>
    <row r="34091" spans="1:1">
      <c r="A34091" s="330"/>
    </row>
    <row r="34092" spans="1:1">
      <c r="A34092" s="330"/>
    </row>
    <row r="34093" spans="1:1">
      <c r="A34093" s="330"/>
    </row>
    <row r="34094" spans="1:1">
      <c r="A34094" s="330"/>
    </row>
    <row r="34095" spans="1:1">
      <c r="A34095" s="330"/>
    </row>
    <row r="34096" spans="1:1">
      <c r="A34096" s="330"/>
    </row>
    <row r="34097" spans="1:1">
      <c r="A34097" s="330"/>
    </row>
    <row r="34098" spans="1:1">
      <c r="A34098" s="330"/>
    </row>
    <row r="34099" spans="1:1">
      <c r="A34099" s="330"/>
    </row>
    <row r="34100" spans="1:1">
      <c r="A34100" s="330"/>
    </row>
    <row r="34101" spans="1:1">
      <c r="A34101" s="330"/>
    </row>
    <row r="34102" spans="1:1">
      <c r="A34102" s="330"/>
    </row>
    <row r="34103" spans="1:1">
      <c r="A34103" s="330"/>
    </row>
    <row r="34104" spans="1:1">
      <c r="A34104" s="330"/>
    </row>
    <row r="34105" spans="1:1">
      <c r="A34105" s="330"/>
    </row>
    <row r="34106" spans="1:1">
      <c r="A34106" s="330"/>
    </row>
    <row r="34107" spans="1:1">
      <c r="A34107" s="330"/>
    </row>
    <row r="34108" spans="1:1">
      <c r="A34108" s="330"/>
    </row>
    <row r="34109" spans="1:1">
      <c r="A34109" s="330"/>
    </row>
    <row r="34110" spans="1:1">
      <c r="A34110" s="330"/>
    </row>
    <row r="34111" spans="1:1">
      <c r="A34111" s="330"/>
    </row>
    <row r="34112" spans="1:1">
      <c r="A34112" s="330"/>
    </row>
    <row r="34113" spans="1:1">
      <c r="A34113" s="330"/>
    </row>
    <row r="34114" spans="1:1">
      <c r="A34114" s="330"/>
    </row>
    <row r="34115" spans="1:1">
      <c r="A34115" s="330"/>
    </row>
    <row r="34116" spans="1:1">
      <c r="A34116" s="330"/>
    </row>
    <row r="34117" spans="1:1">
      <c r="A34117" s="330"/>
    </row>
    <row r="34118" spans="1:1">
      <c r="A34118" s="330"/>
    </row>
    <row r="34119" spans="1:1">
      <c r="A34119" s="330"/>
    </row>
    <row r="34120" spans="1:1">
      <c r="A34120" s="330"/>
    </row>
    <row r="34121" spans="1:1">
      <c r="A34121" s="330"/>
    </row>
    <row r="34122" spans="1:1">
      <c r="A34122" s="330"/>
    </row>
    <row r="34123" spans="1:1">
      <c r="A34123" s="330"/>
    </row>
    <row r="34124" spans="1:1">
      <c r="A34124" s="330"/>
    </row>
    <row r="34125" spans="1:1">
      <c r="A34125" s="330"/>
    </row>
    <row r="34126" spans="1:1">
      <c r="A34126" s="330"/>
    </row>
    <row r="34127" spans="1:1">
      <c r="A34127" s="330"/>
    </row>
    <row r="34128" spans="1:1">
      <c r="A34128" s="330"/>
    </row>
    <row r="34129" spans="1:1">
      <c r="A34129" s="330"/>
    </row>
    <row r="34130" spans="1:1">
      <c r="A34130" s="330"/>
    </row>
    <row r="34131" spans="1:1">
      <c r="A34131" s="330"/>
    </row>
    <row r="34132" spans="1:1">
      <c r="A34132" s="330"/>
    </row>
    <row r="34133" spans="1:1">
      <c r="A34133" s="330"/>
    </row>
    <row r="34134" spans="1:1">
      <c r="A34134" s="330"/>
    </row>
    <row r="34135" spans="1:1">
      <c r="A34135" s="330"/>
    </row>
    <row r="34136" spans="1:1">
      <c r="A34136" s="330"/>
    </row>
    <row r="34137" spans="1:1">
      <c r="A34137" s="330"/>
    </row>
    <row r="34138" spans="1:1">
      <c r="A34138" s="330"/>
    </row>
    <row r="34139" spans="1:1">
      <c r="A34139" s="330"/>
    </row>
    <row r="34140" spans="1:1">
      <c r="A34140" s="330"/>
    </row>
    <row r="34141" spans="1:1">
      <c r="A34141" s="330"/>
    </row>
    <row r="34142" spans="1:1">
      <c r="A34142" s="330"/>
    </row>
    <row r="34143" spans="1:1">
      <c r="A34143" s="330"/>
    </row>
    <row r="34144" spans="1:1">
      <c r="A34144" s="330"/>
    </row>
    <row r="34145" spans="1:1">
      <c r="A34145" s="330"/>
    </row>
    <row r="34146" spans="1:1">
      <c r="A34146" s="330"/>
    </row>
    <row r="34147" spans="1:1">
      <c r="A34147" s="330"/>
    </row>
    <row r="34148" spans="1:1">
      <c r="A34148" s="330"/>
    </row>
    <row r="34149" spans="1:1">
      <c r="A34149" s="330"/>
    </row>
    <row r="34150" spans="1:1">
      <c r="A34150" s="330"/>
    </row>
    <row r="34151" spans="1:1">
      <c r="A34151" s="330"/>
    </row>
    <row r="34152" spans="1:1">
      <c r="A34152" s="330"/>
    </row>
    <row r="34153" spans="1:1">
      <c r="A34153" s="330"/>
    </row>
    <row r="34154" spans="1:1">
      <c r="A34154" s="330"/>
    </row>
    <row r="34155" spans="1:1">
      <c r="A34155" s="330"/>
    </row>
    <row r="34156" spans="1:1">
      <c r="A34156" s="330"/>
    </row>
    <row r="34157" spans="1:1">
      <c r="A34157" s="330"/>
    </row>
    <row r="34158" spans="1:1">
      <c r="A34158" s="330"/>
    </row>
    <row r="34159" spans="1:1">
      <c r="A34159" s="330"/>
    </row>
    <row r="34160" spans="1:1">
      <c r="A34160" s="330"/>
    </row>
    <row r="34161" spans="1:1">
      <c r="A34161" s="330"/>
    </row>
    <row r="34162" spans="1:1">
      <c r="A34162" s="330"/>
    </row>
    <row r="34163" spans="1:1">
      <c r="A34163" s="330"/>
    </row>
    <row r="34164" spans="1:1">
      <c r="A34164" s="330"/>
    </row>
    <row r="34165" spans="1:1">
      <c r="A34165" s="330"/>
    </row>
    <row r="34166" spans="1:1">
      <c r="A34166" s="330"/>
    </row>
    <row r="34167" spans="1:1">
      <c r="A34167" s="330"/>
    </row>
    <row r="34168" spans="1:1">
      <c r="A34168" s="330"/>
    </row>
    <row r="34169" spans="1:1">
      <c r="A34169" s="330"/>
    </row>
    <row r="34170" spans="1:1">
      <c r="A34170" s="330"/>
    </row>
    <row r="34171" spans="1:1">
      <c r="A34171" s="330"/>
    </row>
    <row r="34172" spans="1:1">
      <c r="A34172" s="330"/>
    </row>
    <row r="34173" spans="1:1">
      <c r="A34173" s="330"/>
    </row>
    <row r="34174" spans="1:1">
      <c r="A34174" s="330"/>
    </row>
    <row r="34175" spans="1:1">
      <c r="A34175" s="330"/>
    </row>
    <row r="34176" spans="1:1">
      <c r="A34176" s="330"/>
    </row>
    <row r="34177" spans="1:1">
      <c r="A34177" s="330"/>
    </row>
    <row r="34178" spans="1:1">
      <c r="A34178" s="330"/>
    </row>
    <row r="34179" spans="1:1">
      <c r="A34179" s="330"/>
    </row>
    <row r="34180" spans="1:1">
      <c r="A34180" s="330"/>
    </row>
    <row r="34181" spans="1:1">
      <c r="A34181" s="330"/>
    </row>
    <row r="34182" spans="1:1">
      <c r="A34182" s="330"/>
    </row>
    <row r="34183" spans="1:1">
      <c r="A34183" s="330"/>
    </row>
    <row r="34184" spans="1:1">
      <c r="A34184" s="330"/>
    </row>
    <row r="34185" spans="1:1">
      <c r="A34185" s="330"/>
    </row>
    <row r="34186" spans="1:1">
      <c r="A34186" s="330"/>
    </row>
    <row r="34187" spans="1:1">
      <c r="A34187" s="330"/>
    </row>
    <row r="34188" spans="1:1">
      <c r="A34188" s="330"/>
    </row>
    <row r="34189" spans="1:1">
      <c r="A34189" s="330"/>
    </row>
    <row r="34190" spans="1:1">
      <c r="A34190" s="330"/>
    </row>
    <row r="34191" spans="1:1">
      <c r="A34191" s="330"/>
    </row>
    <row r="34192" spans="1:1">
      <c r="A34192" s="330"/>
    </row>
    <row r="34193" spans="1:1">
      <c r="A34193" s="330"/>
    </row>
    <row r="34194" spans="1:1">
      <c r="A34194" s="330"/>
    </row>
    <row r="34195" spans="1:1">
      <c r="A34195" s="330"/>
    </row>
    <row r="34196" spans="1:1">
      <c r="A34196" s="330"/>
    </row>
    <row r="34197" spans="1:1">
      <c r="A34197" s="330"/>
    </row>
    <row r="34198" spans="1:1">
      <c r="A34198" s="330"/>
    </row>
    <row r="34199" spans="1:1">
      <c r="A34199" s="330"/>
    </row>
    <row r="34200" spans="1:1">
      <c r="A34200" s="330"/>
    </row>
    <row r="34201" spans="1:1">
      <c r="A34201" s="330"/>
    </row>
    <row r="34202" spans="1:1">
      <c r="A34202" s="330"/>
    </row>
    <row r="34203" spans="1:1">
      <c r="A34203" s="330"/>
    </row>
    <row r="34204" spans="1:1">
      <c r="A34204" s="330"/>
    </row>
    <row r="34205" spans="1:1">
      <c r="A34205" s="330"/>
    </row>
    <row r="34206" spans="1:1">
      <c r="A34206" s="330"/>
    </row>
    <row r="34207" spans="1:1">
      <c r="A34207" s="330"/>
    </row>
    <row r="34208" spans="1:1">
      <c r="A34208" s="330"/>
    </row>
    <row r="34209" spans="1:1">
      <c r="A34209" s="330"/>
    </row>
    <row r="34210" spans="1:1">
      <c r="A34210" s="330"/>
    </row>
    <row r="34211" spans="1:1">
      <c r="A34211" s="330"/>
    </row>
    <row r="34212" spans="1:1">
      <c r="A34212" s="330"/>
    </row>
    <row r="34213" spans="1:1">
      <c r="A34213" s="330"/>
    </row>
    <row r="34214" spans="1:1">
      <c r="A34214" s="330"/>
    </row>
    <row r="34215" spans="1:1">
      <c r="A34215" s="330"/>
    </row>
    <row r="34216" spans="1:1">
      <c r="A34216" s="330"/>
    </row>
    <row r="34217" spans="1:1">
      <c r="A34217" s="330"/>
    </row>
    <row r="34218" spans="1:1">
      <c r="A34218" s="330"/>
    </row>
    <row r="34219" spans="1:1">
      <c r="A34219" s="330"/>
    </row>
    <row r="34220" spans="1:1">
      <c r="A34220" s="330"/>
    </row>
    <row r="34221" spans="1:1">
      <c r="A34221" s="330"/>
    </row>
    <row r="34222" spans="1:1">
      <c r="A34222" s="330"/>
    </row>
    <row r="34223" spans="1:1">
      <c r="A34223" s="330"/>
    </row>
    <row r="34224" spans="1:1">
      <c r="A34224" s="330"/>
    </row>
    <row r="34225" spans="1:1">
      <c r="A34225" s="330"/>
    </row>
    <row r="34226" spans="1:1">
      <c r="A34226" s="330"/>
    </row>
    <row r="34227" spans="1:1">
      <c r="A34227" s="330"/>
    </row>
    <row r="34228" spans="1:1">
      <c r="A34228" s="330"/>
    </row>
    <row r="34229" spans="1:1">
      <c r="A34229" s="330"/>
    </row>
    <row r="34230" spans="1:1">
      <c r="A34230" s="330"/>
    </row>
    <row r="34231" spans="1:1">
      <c r="A34231" s="330"/>
    </row>
    <row r="34232" spans="1:1">
      <c r="A34232" s="330"/>
    </row>
    <row r="34233" spans="1:1">
      <c r="A34233" s="330"/>
    </row>
    <row r="34234" spans="1:1">
      <c r="A34234" s="330"/>
    </row>
    <row r="34235" spans="1:1">
      <c r="A34235" s="330"/>
    </row>
    <row r="34236" spans="1:1">
      <c r="A34236" s="330"/>
    </row>
    <row r="34237" spans="1:1">
      <c r="A34237" s="330"/>
    </row>
    <row r="34238" spans="1:1">
      <c r="A34238" s="330"/>
    </row>
    <row r="34239" spans="1:1">
      <c r="A34239" s="330"/>
    </row>
    <row r="34240" spans="1:1">
      <c r="A34240" s="330"/>
    </row>
    <row r="34241" spans="1:1">
      <c r="A34241" s="330"/>
    </row>
    <row r="34242" spans="1:1">
      <c r="A34242" s="330"/>
    </row>
    <row r="34243" spans="1:1">
      <c r="A34243" s="330"/>
    </row>
    <row r="34244" spans="1:1">
      <c r="A34244" s="330"/>
    </row>
    <row r="34245" spans="1:1">
      <c r="A34245" s="330"/>
    </row>
    <row r="34246" spans="1:1">
      <c r="A34246" s="330"/>
    </row>
    <row r="34247" spans="1:1">
      <c r="A34247" s="330"/>
    </row>
    <row r="34248" spans="1:1">
      <c r="A34248" s="330"/>
    </row>
    <row r="34249" spans="1:1">
      <c r="A34249" s="330"/>
    </row>
    <row r="34250" spans="1:1">
      <c r="A34250" s="330"/>
    </row>
    <row r="34251" spans="1:1">
      <c r="A34251" s="330"/>
    </row>
    <row r="34252" spans="1:1">
      <c r="A34252" s="330"/>
    </row>
    <row r="34253" spans="1:1">
      <c r="A34253" s="330"/>
    </row>
    <row r="34254" spans="1:1">
      <c r="A34254" s="330"/>
    </row>
    <row r="34255" spans="1:1">
      <c r="A34255" s="330"/>
    </row>
    <row r="34256" spans="1:1">
      <c r="A34256" s="330"/>
    </row>
    <row r="34257" spans="1:1">
      <c r="A34257" s="330"/>
    </row>
    <row r="34258" spans="1:1">
      <c r="A34258" s="330"/>
    </row>
    <row r="34259" spans="1:1">
      <c r="A34259" s="330"/>
    </row>
    <row r="34260" spans="1:1">
      <c r="A34260" s="330"/>
    </row>
    <row r="34261" spans="1:1">
      <c r="A34261" s="330"/>
    </row>
    <row r="34262" spans="1:1">
      <c r="A34262" s="330"/>
    </row>
    <row r="34263" spans="1:1">
      <c r="A34263" s="330"/>
    </row>
    <row r="34264" spans="1:1">
      <c r="A34264" s="330"/>
    </row>
    <row r="34265" spans="1:1">
      <c r="A34265" s="330"/>
    </row>
    <row r="34266" spans="1:1">
      <c r="A34266" s="330"/>
    </row>
    <row r="34267" spans="1:1">
      <c r="A34267" s="330"/>
    </row>
    <row r="34268" spans="1:1">
      <c r="A34268" s="330"/>
    </row>
    <row r="34269" spans="1:1">
      <c r="A34269" s="330"/>
    </row>
    <row r="34270" spans="1:1">
      <c r="A34270" s="330"/>
    </row>
    <row r="34271" spans="1:1">
      <c r="A34271" s="330"/>
    </row>
    <row r="34272" spans="1:1">
      <c r="A34272" s="330"/>
    </row>
    <row r="34273" spans="1:1">
      <c r="A34273" s="330"/>
    </row>
    <row r="34274" spans="1:1">
      <c r="A34274" s="330"/>
    </row>
    <row r="34275" spans="1:1">
      <c r="A34275" s="330"/>
    </row>
    <row r="34276" spans="1:1">
      <c r="A34276" s="330"/>
    </row>
    <row r="34277" spans="1:1">
      <c r="A34277" s="330"/>
    </row>
    <row r="34278" spans="1:1">
      <c r="A34278" s="330"/>
    </row>
    <row r="34279" spans="1:1">
      <c r="A34279" s="330"/>
    </row>
    <row r="34280" spans="1:1">
      <c r="A34280" s="330"/>
    </row>
    <row r="34281" spans="1:1">
      <c r="A34281" s="330"/>
    </row>
    <row r="34282" spans="1:1">
      <c r="A34282" s="330"/>
    </row>
    <row r="34283" spans="1:1">
      <c r="A34283" s="330"/>
    </row>
    <row r="34284" spans="1:1">
      <c r="A34284" s="330"/>
    </row>
    <row r="34285" spans="1:1">
      <c r="A34285" s="330"/>
    </row>
    <row r="34286" spans="1:1">
      <c r="A34286" s="330"/>
    </row>
    <row r="34287" spans="1:1">
      <c r="A34287" s="330"/>
    </row>
    <row r="34288" spans="1:1">
      <c r="A34288" s="330"/>
    </row>
    <row r="34289" spans="1:1">
      <c r="A34289" s="330"/>
    </row>
    <row r="34290" spans="1:1">
      <c r="A34290" s="330"/>
    </row>
    <row r="34291" spans="1:1">
      <c r="A34291" s="330"/>
    </row>
    <row r="34292" spans="1:1">
      <c r="A34292" s="330"/>
    </row>
    <row r="34293" spans="1:1">
      <c r="A34293" s="330"/>
    </row>
    <row r="34294" spans="1:1">
      <c r="A34294" s="330"/>
    </row>
    <row r="34295" spans="1:1">
      <c r="A34295" s="330"/>
    </row>
    <row r="34296" spans="1:1">
      <c r="A34296" s="330"/>
    </row>
    <row r="34297" spans="1:1">
      <c r="A34297" s="330"/>
    </row>
    <row r="34298" spans="1:1">
      <c r="A34298" s="330"/>
    </row>
    <row r="34299" spans="1:1">
      <c r="A34299" s="330"/>
    </row>
    <row r="34300" spans="1:1">
      <c r="A34300" s="330"/>
    </row>
    <row r="34301" spans="1:1">
      <c r="A34301" s="330"/>
    </row>
    <row r="34302" spans="1:1">
      <c r="A34302" s="330"/>
    </row>
    <row r="34303" spans="1:1">
      <c r="A34303" s="330"/>
    </row>
    <row r="34304" spans="1:1">
      <c r="A34304" s="330"/>
    </row>
    <row r="34305" spans="1:1">
      <c r="A34305" s="330"/>
    </row>
    <row r="34306" spans="1:1">
      <c r="A34306" s="330"/>
    </row>
    <row r="34307" spans="1:1">
      <c r="A34307" s="330"/>
    </row>
    <row r="34308" spans="1:1">
      <c r="A34308" s="330"/>
    </row>
    <row r="34309" spans="1:1">
      <c r="A34309" s="330"/>
    </row>
    <row r="34310" spans="1:1">
      <c r="A34310" s="330"/>
    </row>
    <row r="34311" spans="1:1">
      <c r="A34311" s="330"/>
    </row>
    <row r="34312" spans="1:1">
      <c r="A34312" s="330"/>
    </row>
    <row r="34313" spans="1:1">
      <c r="A34313" s="330"/>
    </row>
    <row r="34314" spans="1:1">
      <c r="A34314" s="330"/>
    </row>
    <row r="34315" spans="1:1">
      <c r="A34315" s="330"/>
    </row>
    <row r="34316" spans="1:1">
      <c r="A34316" s="330"/>
    </row>
    <row r="34317" spans="1:1">
      <c r="A34317" s="330"/>
    </row>
    <row r="34318" spans="1:1">
      <c r="A34318" s="330"/>
    </row>
    <row r="34319" spans="1:1">
      <c r="A34319" s="330"/>
    </row>
    <row r="34320" spans="1:1">
      <c r="A34320" s="330"/>
    </row>
    <row r="34321" spans="1:1">
      <c r="A34321" s="330"/>
    </row>
    <row r="34322" spans="1:1">
      <c r="A34322" s="330"/>
    </row>
    <row r="34323" spans="1:1">
      <c r="A34323" s="330"/>
    </row>
    <row r="34324" spans="1:1">
      <c r="A34324" s="330"/>
    </row>
    <row r="34325" spans="1:1">
      <c r="A34325" s="330"/>
    </row>
    <row r="34326" spans="1:1">
      <c r="A34326" s="330"/>
    </row>
    <row r="34327" spans="1:1">
      <c r="A34327" s="330"/>
    </row>
    <row r="34328" spans="1:1">
      <c r="A34328" s="330"/>
    </row>
    <row r="34329" spans="1:1">
      <c r="A34329" s="330"/>
    </row>
    <row r="34330" spans="1:1">
      <c r="A34330" s="330"/>
    </row>
    <row r="34331" spans="1:1">
      <c r="A34331" s="330"/>
    </row>
    <row r="34332" spans="1:1">
      <c r="A34332" s="330"/>
    </row>
    <row r="34333" spans="1:1">
      <c r="A34333" s="330"/>
    </row>
    <row r="34334" spans="1:1">
      <c r="A34334" s="330"/>
    </row>
    <row r="34335" spans="1:1">
      <c r="A34335" s="330"/>
    </row>
    <row r="34336" spans="1:1">
      <c r="A34336" s="330"/>
    </row>
    <row r="34337" spans="1:1">
      <c r="A34337" s="330"/>
    </row>
    <row r="34338" spans="1:1">
      <c r="A34338" s="330"/>
    </row>
    <row r="34339" spans="1:1">
      <c r="A34339" s="330"/>
    </row>
    <row r="34340" spans="1:1">
      <c r="A34340" s="330"/>
    </row>
    <row r="34341" spans="1:1">
      <c r="A34341" s="330"/>
    </row>
    <row r="34342" spans="1:1">
      <c r="A34342" s="330"/>
    </row>
    <row r="34343" spans="1:1">
      <c r="A34343" s="330"/>
    </row>
    <row r="34344" spans="1:1">
      <c r="A34344" s="330"/>
    </row>
    <row r="34345" spans="1:1">
      <c r="A34345" s="330"/>
    </row>
    <row r="34346" spans="1:1">
      <c r="A34346" s="330"/>
    </row>
    <row r="34347" spans="1:1">
      <c r="A34347" s="330"/>
    </row>
    <row r="34348" spans="1:1">
      <c r="A34348" s="330"/>
    </row>
    <row r="34349" spans="1:1">
      <c r="A34349" s="330"/>
    </row>
    <row r="34350" spans="1:1">
      <c r="A34350" s="330"/>
    </row>
    <row r="34351" spans="1:1">
      <c r="A34351" s="330"/>
    </row>
    <row r="34352" spans="1:1">
      <c r="A34352" s="330"/>
    </row>
    <row r="34353" spans="1:1">
      <c r="A34353" s="330"/>
    </row>
    <row r="34354" spans="1:1">
      <c r="A34354" s="330"/>
    </row>
    <row r="34355" spans="1:1">
      <c r="A34355" s="330"/>
    </row>
    <row r="34356" spans="1:1">
      <c r="A34356" s="330"/>
    </row>
    <row r="34357" spans="1:1">
      <c r="A34357" s="330"/>
    </row>
    <row r="34358" spans="1:1">
      <c r="A34358" s="330"/>
    </row>
    <row r="34359" spans="1:1">
      <c r="A34359" s="330"/>
    </row>
    <row r="34360" spans="1:1">
      <c r="A34360" s="330"/>
    </row>
    <row r="34361" spans="1:1">
      <c r="A34361" s="330"/>
    </row>
    <row r="34362" spans="1:1">
      <c r="A34362" s="330"/>
    </row>
    <row r="34363" spans="1:1">
      <c r="A34363" s="330"/>
    </row>
    <row r="34364" spans="1:1">
      <c r="A34364" s="330"/>
    </row>
    <row r="34365" spans="1:1">
      <c r="A34365" s="330"/>
    </row>
    <row r="34366" spans="1:1">
      <c r="A34366" s="330"/>
    </row>
    <row r="34367" spans="1:1">
      <c r="A34367" s="330"/>
    </row>
    <row r="34368" spans="1:1">
      <c r="A34368" s="330"/>
    </row>
    <row r="34369" spans="1:1">
      <c r="A34369" s="330"/>
    </row>
    <row r="34370" spans="1:1">
      <c r="A34370" s="330"/>
    </row>
    <row r="34371" spans="1:1">
      <c r="A34371" s="330"/>
    </row>
    <row r="34372" spans="1:1">
      <c r="A34372" s="330"/>
    </row>
    <row r="34373" spans="1:1">
      <c r="A34373" s="330"/>
    </row>
    <row r="34374" spans="1:1">
      <c r="A34374" s="330"/>
    </row>
    <row r="34375" spans="1:1">
      <c r="A34375" s="330"/>
    </row>
    <row r="34376" spans="1:1">
      <c r="A34376" s="330"/>
    </row>
    <row r="34377" spans="1:1">
      <c r="A34377" s="330"/>
    </row>
    <row r="34378" spans="1:1">
      <c r="A34378" s="330"/>
    </row>
    <row r="34379" spans="1:1">
      <c r="A34379" s="330"/>
    </row>
    <row r="34380" spans="1:1">
      <c r="A34380" s="330"/>
    </row>
    <row r="34381" spans="1:1">
      <c r="A34381" s="330"/>
    </row>
    <row r="34382" spans="1:1">
      <c r="A34382" s="330"/>
    </row>
    <row r="34383" spans="1:1">
      <c r="A34383" s="330"/>
    </row>
    <row r="34384" spans="1:1">
      <c r="A34384" s="330"/>
    </row>
    <row r="34385" spans="1:1">
      <c r="A34385" s="330"/>
    </row>
    <row r="34386" spans="1:1">
      <c r="A34386" s="330"/>
    </row>
    <row r="34387" spans="1:1">
      <c r="A34387" s="330"/>
    </row>
    <row r="34388" spans="1:1">
      <c r="A34388" s="330"/>
    </row>
    <row r="34389" spans="1:1">
      <c r="A34389" s="330"/>
    </row>
    <row r="34390" spans="1:1">
      <c r="A34390" s="330"/>
    </row>
    <row r="34391" spans="1:1">
      <c r="A34391" s="330"/>
    </row>
    <row r="34392" spans="1:1">
      <c r="A34392" s="330"/>
    </row>
    <row r="34393" spans="1:1">
      <c r="A34393" s="330"/>
    </row>
    <row r="34394" spans="1:1">
      <c r="A34394" s="330"/>
    </row>
    <row r="34395" spans="1:1">
      <c r="A34395" s="330"/>
    </row>
    <row r="34396" spans="1:1">
      <c r="A34396" s="330"/>
    </row>
    <row r="34397" spans="1:1">
      <c r="A34397" s="330"/>
    </row>
    <row r="34398" spans="1:1">
      <c r="A34398" s="330"/>
    </row>
    <row r="34399" spans="1:1">
      <c r="A34399" s="330"/>
    </row>
    <row r="34400" spans="1:1">
      <c r="A34400" s="330"/>
    </row>
    <row r="34401" spans="1:1">
      <c r="A34401" s="330"/>
    </row>
    <row r="34402" spans="1:1">
      <c r="A34402" s="330"/>
    </row>
    <row r="34403" spans="1:1">
      <c r="A34403" s="330"/>
    </row>
    <row r="34404" spans="1:1">
      <c r="A34404" s="330"/>
    </row>
    <row r="34405" spans="1:1">
      <c r="A34405" s="330"/>
    </row>
    <row r="34406" spans="1:1">
      <c r="A34406" s="330"/>
    </row>
    <row r="34407" spans="1:1">
      <c r="A34407" s="330"/>
    </row>
    <row r="34408" spans="1:1">
      <c r="A34408" s="330"/>
    </row>
    <row r="34409" spans="1:1">
      <c r="A34409" s="330"/>
    </row>
    <row r="34410" spans="1:1">
      <c r="A34410" s="330"/>
    </row>
    <row r="34411" spans="1:1">
      <c r="A34411" s="330"/>
    </row>
    <row r="34412" spans="1:1">
      <c r="A34412" s="330"/>
    </row>
    <row r="34413" spans="1:1">
      <c r="A34413" s="330"/>
    </row>
    <row r="34414" spans="1:1">
      <c r="A34414" s="330"/>
    </row>
    <row r="34415" spans="1:1">
      <c r="A34415" s="330"/>
    </row>
    <row r="34416" spans="1:1">
      <c r="A34416" s="330"/>
    </row>
    <row r="34417" spans="1:1">
      <c r="A34417" s="330"/>
    </row>
    <row r="34418" spans="1:1">
      <c r="A34418" s="330"/>
    </row>
    <row r="34419" spans="1:1">
      <c r="A34419" s="330"/>
    </row>
    <row r="34420" spans="1:1">
      <c r="A34420" s="330"/>
    </row>
    <row r="34421" spans="1:1">
      <c r="A34421" s="330"/>
    </row>
    <row r="34422" spans="1:1">
      <c r="A34422" s="330"/>
    </row>
    <row r="34423" spans="1:1">
      <c r="A34423" s="330"/>
    </row>
    <row r="34424" spans="1:1">
      <c r="A34424" s="330"/>
    </row>
    <row r="34425" spans="1:1">
      <c r="A34425" s="330"/>
    </row>
    <row r="34426" spans="1:1">
      <c r="A34426" s="330"/>
    </row>
    <row r="34427" spans="1:1">
      <c r="A34427" s="330"/>
    </row>
    <row r="34428" spans="1:1">
      <c r="A34428" s="330"/>
    </row>
    <row r="34429" spans="1:1">
      <c r="A34429" s="330"/>
    </row>
    <row r="34430" spans="1:1">
      <c r="A34430" s="330"/>
    </row>
    <row r="34431" spans="1:1">
      <c r="A34431" s="330"/>
    </row>
    <row r="34432" spans="1:1">
      <c r="A34432" s="330"/>
    </row>
    <row r="34433" spans="1:1">
      <c r="A34433" s="330"/>
    </row>
    <row r="34434" spans="1:1">
      <c r="A34434" s="330"/>
    </row>
    <row r="34435" spans="1:1">
      <c r="A34435" s="330"/>
    </row>
    <row r="34436" spans="1:1">
      <c r="A34436" s="330"/>
    </row>
    <row r="34437" spans="1:1">
      <c r="A34437" s="330"/>
    </row>
    <row r="34438" spans="1:1">
      <c r="A34438" s="330"/>
    </row>
    <row r="34439" spans="1:1">
      <c r="A34439" s="330"/>
    </row>
    <row r="34440" spans="1:1">
      <c r="A34440" s="330"/>
    </row>
    <row r="34441" spans="1:1">
      <c r="A34441" s="330"/>
    </row>
    <row r="34442" spans="1:1">
      <c r="A34442" s="330"/>
    </row>
    <row r="34443" spans="1:1">
      <c r="A34443" s="330"/>
    </row>
    <row r="34444" spans="1:1">
      <c r="A34444" s="330"/>
    </row>
    <row r="34445" spans="1:1">
      <c r="A34445" s="330"/>
    </row>
    <row r="34446" spans="1:1">
      <c r="A34446" s="330"/>
    </row>
    <row r="34447" spans="1:1">
      <c r="A34447" s="330"/>
    </row>
    <row r="34448" spans="1:1">
      <c r="A34448" s="330"/>
    </row>
    <row r="34449" spans="1:1">
      <c r="A34449" s="330"/>
    </row>
    <row r="34450" spans="1:1">
      <c r="A34450" s="330"/>
    </row>
    <row r="34451" spans="1:1">
      <c r="A34451" s="330"/>
    </row>
    <row r="34452" spans="1:1">
      <c r="A34452" s="330"/>
    </row>
    <row r="34453" spans="1:1">
      <c r="A34453" s="330"/>
    </row>
    <row r="34454" spans="1:1">
      <c r="A34454" s="330"/>
    </row>
    <row r="34455" spans="1:1">
      <c r="A34455" s="330"/>
    </row>
    <row r="34456" spans="1:1">
      <c r="A34456" s="330"/>
    </row>
    <row r="34457" spans="1:1">
      <c r="A34457" s="330"/>
    </row>
    <row r="34458" spans="1:1">
      <c r="A34458" s="330"/>
    </row>
    <row r="34459" spans="1:1">
      <c r="A34459" s="330"/>
    </row>
    <row r="34460" spans="1:1">
      <c r="A34460" s="330"/>
    </row>
    <row r="34461" spans="1:1">
      <c r="A34461" s="330"/>
    </row>
    <row r="34462" spans="1:1">
      <c r="A34462" s="330"/>
    </row>
    <row r="34463" spans="1:1">
      <c r="A34463" s="330"/>
    </row>
    <row r="34464" spans="1:1">
      <c r="A34464" s="330"/>
    </row>
    <row r="34465" spans="1:1">
      <c r="A34465" s="330"/>
    </row>
    <row r="34466" spans="1:1">
      <c r="A34466" s="330"/>
    </row>
    <row r="34467" spans="1:1">
      <c r="A34467" s="330"/>
    </row>
    <row r="34468" spans="1:1">
      <c r="A34468" s="330"/>
    </row>
    <row r="34469" spans="1:1">
      <c r="A34469" s="330"/>
    </row>
    <row r="34470" spans="1:1">
      <c r="A34470" s="330"/>
    </row>
    <row r="34471" spans="1:1">
      <c r="A34471" s="330"/>
    </row>
    <row r="34472" spans="1:1">
      <c r="A34472" s="330"/>
    </row>
    <row r="34473" spans="1:1">
      <c r="A34473" s="330"/>
    </row>
    <row r="34474" spans="1:1">
      <c r="A34474" s="330"/>
    </row>
    <row r="34475" spans="1:1">
      <c r="A34475" s="330"/>
    </row>
    <row r="34476" spans="1:1">
      <c r="A34476" s="330"/>
    </row>
    <row r="34477" spans="1:1">
      <c r="A34477" s="330"/>
    </row>
    <row r="34478" spans="1:1">
      <c r="A34478" s="330"/>
    </row>
    <row r="34479" spans="1:1">
      <c r="A34479" s="330"/>
    </row>
    <row r="34480" spans="1:1">
      <c r="A34480" s="330"/>
    </row>
    <row r="34481" spans="1:1">
      <c r="A34481" s="330"/>
    </row>
    <row r="34482" spans="1:1">
      <c r="A34482" s="330"/>
    </row>
    <row r="34483" spans="1:1">
      <c r="A34483" s="330"/>
    </row>
    <row r="34484" spans="1:1">
      <c r="A34484" s="330"/>
    </row>
    <row r="34485" spans="1:1">
      <c r="A34485" s="330"/>
    </row>
    <row r="34486" spans="1:1">
      <c r="A34486" s="330"/>
    </row>
    <row r="34487" spans="1:1">
      <c r="A34487" s="330"/>
    </row>
    <row r="34488" spans="1:1">
      <c r="A34488" s="330"/>
    </row>
    <row r="34489" spans="1:1">
      <c r="A34489" s="330"/>
    </row>
    <row r="34490" spans="1:1">
      <c r="A34490" s="330"/>
    </row>
    <row r="34491" spans="1:1">
      <c r="A34491" s="330"/>
    </row>
    <row r="34492" spans="1:1">
      <c r="A34492" s="330"/>
    </row>
    <row r="34493" spans="1:1">
      <c r="A34493" s="330"/>
    </row>
    <row r="34494" spans="1:1">
      <c r="A34494" s="330"/>
    </row>
    <row r="34495" spans="1:1">
      <c r="A34495" s="330"/>
    </row>
    <row r="34496" spans="1:1">
      <c r="A34496" s="330"/>
    </row>
    <row r="34497" spans="1:1">
      <c r="A34497" s="330"/>
    </row>
    <row r="34498" spans="1:1">
      <c r="A34498" s="330"/>
    </row>
    <row r="34499" spans="1:1">
      <c r="A34499" s="330"/>
    </row>
    <row r="34500" spans="1:1">
      <c r="A34500" s="330"/>
    </row>
    <row r="34501" spans="1:1">
      <c r="A34501" s="330"/>
    </row>
    <row r="34502" spans="1:1">
      <c r="A34502" s="330"/>
    </row>
    <row r="34503" spans="1:1">
      <c r="A34503" s="330"/>
    </row>
    <row r="34504" spans="1:1">
      <c r="A34504" s="330"/>
    </row>
    <row r="34505" spans="1:1">
      <c r="A34505" s="330"/>
    </row>
    <row r="34506" spans="1:1">
      <c r="A34506" s="330"/>
    </row>
    <row r="34507" spans="1:1">
      <c r="A34507" s="330"/>
    </row>
    <row r="34508" spans="1:1">
      <c r="A34508" s="330"/>
    </row>
    <row r="34509" spans="1:1">
      <c r="A34509" s="330"/>
    </row>
    <row r="34510" spans="1:1">
      <c r="A34510" s="330"/>
    </row>
    <row r="34511" spans="1:1">
      <c r="A34511" s="330"/>
    </row>
    <row r="34512" spans="1:1">
      <c r="A34512" s="330"/>
    </row>
    <row r="34513" spans="1:1">
      <c r="A34513" s="330"/>
    </row>
    <row r="34514" spans="1:1">
      <c r="A34514" s="330"/>
    </row>
    <row r="34515" spans="1:1">
      <c r="A34515" s="330"/>
    </row>
    <row r="34516" spans="1:1">
      <c r="A34516" s="330"/>
    </row>
    <row r="34517" spans="1:1">
      <c r="A34517" s="330"/>
    </row>
    <row r="34518" spans="1:1">
      <c r="A34518" s="330"/>
    </row>
    <row r="34519" spans="1:1">
      <c r="A34519" s="330"/>
    </row>
    <row r="34520" spans="1:1">
      <c r="A34520" s="330"/>
    </row>
    <row r="34521" spans="1:1">
      <c r="A34521" s="330"/>
    </row>
    <row r="34522" spans="1:1">
      <c r="A34522" s="330"/>
    </row>
    <row r="34523" spans="1:1">
      <c r="A34523" s="330"/>
    </row>
    <row r="34524" spans="1:1">
      <c r="A34524" s="330"/>
    </row>
    <row r="34525" spans="1:1">
      <c r="A34525" s="330"/>
    </row>
    <row r="34526" spans="1:1">
      <c r="A34526" s="330"/>
    </row>
    <row r="34527" spans="1:1">
      <c r="A34527" s="330"/>
    </row>
    <row r="34528" spans="1:1">
      <c r="A34528" s="330"/>
    </row>
    <row r="34529" spans="1:1">
      <c r="A34529" s="330"/>
    </row>
    <row r="34530" spans="1:1">
      <c r="A34530" s="330"/>
    </row>
    <row r="34531" spans="1:1">
      <c r="A34531" s="330"/>
    </row>
    <row r="34532" spans="1:1">
      <c r="A34532" s="330"/>
    </row>
    <row r="34533" spans="1:1">
      <c r="A34533" s="330"/>
    </row>
    <row r="34534" spans="1:1">
      <c r="A34534" s="330"/>
    </row>
    <row r="34535" spans="1:1">
      <c r="A34535" s="330"/>
    </row>
    <row r="34536" spans="1:1">
      <c r="A34536" s="330"/>
    </row>
    <row r="34537" spans="1:1">
      <c r="A34537" s="330"/>
    </row>
    <row r="34538" spans="1:1">
      <c r="A34538" s="330"/>
    </row>
    <row r="34539" spans="1:1">
      <c r="A34539" s="330"/>
    </row>
    <row r="34540" spans="1:1">
      <c r="A34540" s="330"/>
    </row>
    <row r="34541" spans="1:1">
      <c r="A34541" s="330"/>
    </row>
    <row r="34542" spans="1:1">
      <c r="A34542" s="330"/>
    </row>
    <row r="34543" spans="1:1">
      <c r="A34543" s="330"/>
    </row>
    <row r="34544" spans="1:1">
      <c r="A34544" s="330"/>
    </row>
    <row r="34545" spans="1:1">
      <c r="A34545" s="330"/>
    </row>
    <row r="34546" spans="1:1">
      <c r="A34546" s="330"/>
    </row>
    <row r="34547" spans="1:1">
      <c r="A34547" s="330"/>
    </row>
    <row r="34548" spans="1:1">
      <c r="A34548" s="330"/>
    </row>
    <row r="34549" spans="1:1">
      <c r="A34549" s="330"/>
    </row>
    <row r="34550" spans="1:1">
      <c r="A34550" s="330"/>
    </row>
    <row r="34551" spans="1:1">
      <c r="A34551" s="330"/>
    </row>
    <row r="34552" spans="1:1">
      <c r="A34552" s="330"/>
    </row>
    <row r="34553" spans="1:1">
      <c r="A34553" s="330"/>
    </row>
    <row r="34554" spans="1:1">
      <c r="A34554" s="330"/>
    </row>
    <row r="34555" spans="1:1">
      <c r="A34555" s="330"/>
    </row>
    <row r="34556" spans="1:1">
      <c r="A34556" s="330"/>
    </row>
    <row r="34557" spans="1:1">
      <c r="A34557" s="330"/>
    </row>
    <row r="34558" spans="1:1">
      <c r="A34558" s="330"/>
    </row>
    <row r="34559" spans="1:1">
      <c r="A34559" s="330"/>
    </row>
    <row r="34560" spans="1:1">
      <c r="A34560" s="330"/>
    </row>
    <row r="34561" spans="1:1">
      <c r="A34561" s="330"/>
    </row>
    <row r="34562" spans="1:1">
      <c r="A34562" s="330"/>
    </row>
    <row r="34563" spans="1:1">
      <c r="A34563" s="330"/>
    </row>
    <row r="34564" spans="1:1">
      <c r="A34564" s="330"/>
    </row>
    <row r="34565" spans="1:1">
      <c r="A34565" s="330"/>
    </row>
    <row r="34566" spans="1:1">
      <c r="A34566" s="330"/>
    </row>
    <row r="34567" spans="1:1">
      <c r="A34567" s="330"/>
    </row>
    <row r="34568" spans="1:1">
      <c r="A34568" s="330"/>
    </row>
    <row r="34569" spans="1:1">
      <c r="A34569" s="330"/>
    </row>
    <row r="34570" spans="1:1">
      <c r="A34570" s="330"/>
    </row>
    <row r="34571" spans="1:1">
      <c r="A34571" s="330"/>
    </row>
    <row r="34572" spans="1:1">
      <c r="A34572" s="330"/>
    </row>
    <row r="34573" spans="1:1">
      <c r="A34573" s="330"/>
    </row>
    <row r="34574" spans="1:1">
      <c r="A34574" s="330"/>
    </row>
    <row r="34575" spans="1:1">
      <c r="A34575" s="330"/>
    </row>
    <row r="34576" spans="1:1">
      <c r="A34576" s="330"/>
    </row>
    <row r="34577" spans="1:1">
      <c r="A34577" s="330"/>
    </row>
    <row r="34578" spans="1:1">
      <c r="A34578" s="330"/>
    </row>
    <row r="34579" spans="1:1">
      <c r="A34579" s="330"/>
    </row>
    <row r="34580" spans="1:1">
      <c r="A34580" s="330"/>
    </row>
    <row r="34581" spans="1:1">
      <c r="A34581" s="330"/>
    </row>
    <row r="34582" spans="1:1">
      <c r="A34582" s="330"/>
    </row>
    <row r="34583" spans="1:1">
      <c r="A34583" s="330"/>
    </row>
    <row r="34584" spans="1:1">
      <c r="A34584" s="330"/>
    </row>
    <row r="34585" spans="1:1">
      <c r="A34585" s="330"/>
    </row>
    <row r="34586" spans="1:1">
      <c r="A34586" s="330"/>
    </row>
    <row r="34587" spans="1:1">
      <c r="A34587" s="330"/>
    </row>
    <row r="34588" spans="1:1">
      <c r="A34588" s="330"/>
    </row>
    <row r="34589" spans="1:1">
      <c r="A34589" s="330"/>
    </row>
    <row r="34590" spans="1:1">
      <c r="A34590" s="330"/>
    </row>
    <row r="34591" spans="1:1">
      <c r="A34591" s="330"/>
    </row>
    <row r="34592" spans="1:1">
      <c r="A34592" s="330"/>
    </row>
    <row r="34593" spans="1:1">
      <c r="A34593" s="330"/>
    </row>
    <row r="34594" spans="1:1">
      <c r="A34594" s="330"/>
    </row>
    <row r="34595" spans="1:1">
      <c r="A34595" s="330"/>
    </row>
    <row r="34596" spans="1:1">
      <c r="A34596" s="330"/>
    </row>
    <row r="34597" spans="1:1">
      <c r="A34597" s="330"/>
    </row>
    <row r="34598" spans="1:1">
      <c r="A34598" s="330"/>
    </row>
    <row r="34599" spans="1:1">
      <c r="A34599" s="330"/>
    </row>
    <row r="34600" spans="1:1">
      <c r="A34600" s="330"/>
    </row>
    <row r="34601" spans="1:1">
      <c r="A34601" s="330"/>
    </row>
    <row r="34602" spans="1:1">
      <c r="A34602" s="330"/>
    </row>
    <row r="34603" spans="1:1">
      <c r="A34603" s="330"/>
    </row>
    <row r="34604" spans="1:1">
      <c r="A34604" s="330"/>
    </row>
    <row r="34605" spans="1:1">
      <c r="A34605" s="330"/>
    </row>
    <row r="34606" spans="1:1">
      <c r="A34606" s="330"/>
    </row>
    <row r="34607" spans="1:1">
      <c r="A34607" s="330"/>
    </row>
    <row r="34608" spans="1:1">
      <c r="A34608" s="330"/>
    </row>
    <row r="34609" spans="1:1">
      <c r="A34609" s="330"/>
    </row>
    <row r="34610" spans="1:1">
      <c r="A34610" s="330"/>
    </row>
    <row r="34611" spans="1:1">
      <c r="A34611" s="330"/>
    </row>
    <row r="34612" spans="1:1">
      <c r="A34612" s="330"/>
    </row>
    <row r="34613" spans="1:1">
      <c r="A34613" s="330"/>
    </row>
    <row r="34614" spans="1:1">
      <c r="A34614" s="330"/>
    </row>
    <row r="34615" spans="1:1">
      <c r="A34615" s="330"/>
    </row>
    <row r="34616" spans="1:1">
      <c r="A34616" s="330"/>
    </row>
    <row r="34617" spans="1:1">
      <c r="A34617" s="330"/>
    </row>
    <row r="34618" spans="1:1">
      <c r="A34618" s="330"/>
    </row>
    <row r="34619" spans="1:1">
      <c r="A34619" s="330"/>
    </row>
    <row r="34620" spans="1:1">
      <c r="A34620" s="330"/>
    </row>
    <row r="34621" spans="1:1">
      <c r="A34621" s="330"/>
    </row>
    <row r="34622" spans="1:1">
      <c r="A34622" s="330"/>
    </row>
    <row r="34623" spans="1:1">
      <c r="A34623" s="330"/>
    </row>
    <row r="34624" spans="1:1">
      <c r="A34624" s="330"/>
    </row>
    <row r="34625" spans="1:1">
      <c r="A34625" s="330"/>
    </row>
    <row r="34626" spans="1:1">
      <c r="A34626" s="330"/>
    </row>
    <row r="34627" spans="1:1">
      <c r="A34627" s="330"/>
    </row>
    <row r="34628" spans="1:1">
      <c r="A34628" s="330"/>
    </row>
    <row r="34629" spans="1:1">
      <c r="A34629" s="330"/>
    </row>
    <row r="34630" spans="1:1">
      <c r="A34630" s="330"/>
    </row>
    <row r="34631" spans="1:1">
      <c r="A34631" s="330"/>
    </row>
    <row r="34632" spans="1:1">
      <c r="A34632" s="330"/>
    </row>
    <row r="34633" spans="1:1">
      <c r="A34633" s="330"/>
    </row>
    <row r="34634" spans="1:1">
      <c r="A34634" s="330"/>
    </row>
    <row r="34635" spans="1:1">
      <c r="A34635" s="330"/>
    </row>
    <row r="34636" spans="1:1">
      <c r="A34636" s="330"/>
    </row>
    <row r="34637" spans="1:1">
      <c r="A34637" s="330"/>
    </row>
    <row r="34638" spans="1:1">
      <c r="A34638" s="330"/>
    </row>
    <row r="34639" spans="1:1">
      <c r="A34639" s="330"/>
    </row>
    <row r="34640" spans="1:1">
      <c r="A34640" s="330"/>
    </row>
    <row r="34641" spans="1:1">
      <c r="A34641" s="330"/>
    </row>
    <row r="34642" spans="1:1">
      <c r="A34642" s="330"/>
    </row>
    <row r="34643" spans="1:1">
      <c r="A34643" s="330"/>
    </row>
    <row r="34644" spans="1:1">
      <c r="A34644" s="330"/>
    </row>
    <row r="34645" spans="1:1">
      <c r="A34645" s="330"/>
    </row>
    <row r="34646" spans="1:1">
      <c r="A34646" s="330"/>
    </row>
    <row r="34647" spans="1:1">
      <c r="A34647" s="330"/>
    </row>
    <row r="34648" spans="1:1">
      <c r="A34648" s="330"/>
    </row>
    <row r="34649" spans="1:1">
      <c r="A34649" s="330"/>
    </row>
    <row r="34650" spans="1:1">
      <c r="A34650" s="330"/>
    </row>
    <row r="34651" spans="1:1">
      <c r="A34651" s="330"/>
    </row>
    <row r="34652" spans="1:1">
      <c r="A34652" s="330"/>
    </row>
    <row r="34653" spans="1:1">
      <c r="A34653" s="330"/>
    </row>
    <row r="34654" spans="1:1">
      <c r="A34654" s="330"/>
    </row>
    <row r="34655" spans="1:1">
      <c r="A34655" s="330"/>
    </row>
    <row r="34656" spans="1:1">
      <c r="A34656" s="330"/>
    </row>
    <row r="34657" spans="1:1">
      <c r="A34657" s="330"/>
    </row>
    <row r="34658" spans="1:1">
      <c r="A34658" s="330"/>
    </row>
    <row r="34659" spans="1:1">
      <c r="A34659" s="330"/>
    </row>
    <row r="34660" spans="1:1">
      <c r="A34660" s="330"/>
    </row>
    <row r="34661" spans="1:1">
      <c r="A34661" s="330"/>
    </row>
    <row r="34662" spans="1:1">
      <c r="A34662" s="330"/>
    </row>
    <row r="34663" spans="1:1">
      <c r="A34663" s="330"/>
    </row>
    <row r="34664" spans="1:1">
      <c r="A34664" s="330"/>
    </row>
    <row r="34665" spans="1:1">
      <c r="A34665" s="330"/>
    </row>
    <row r="34666" spans="1:1">
      <c r="A34666" s="330"/>
    </row>
    <row r="34667" spans="1:1">
      <c r="A34667" s="330"/>
    </row>
    <row r="34668" spans="1:1">
      <c r="A34668" s="330"/>
    </row>
    <row r="34669" spans="1:1">
      <c r="A34669" s="330"/>
    </row>
    <row r="34670" spans="1:1">
      <c r="A34670" s="330"/>
    </row>
    <row r="34671" spans="1:1">
      <c r="A34671" s="330"/>
    </row>
    <row r="34672" spans="1:1">
      <c r="A34672" s="330"/>
    </row>
    <row r="34673" spans="1:1">
      <c r="A34673" s="330"/>
    </row>
    <row r="34674" spans="1:1">
      <c r="A34674" s="330"/>
    </row>
    <row r="34675" spans="1:1">
      <c r="A34675" s="330"/>
    </row>
    <row r="34676" spans="1:1">
      <c r="A34676" s="330"/>
    </row>
    <row r="34677" spans="1:1">
      <c r="A34677" s="330"/>
    </row>
    <row r="34678" spans="1:1">
      <c r="A34678" s="330"/>
    </row>
    <row r="34679" spans="1:1">
      <c r="A34679" s="330"/>
    </row>
    <row r="34680" spans="1:1">
      <c r="A34680" s="330"/>
    </row>
    <row r="34681" spans="1:1">
      <c r="A34681" s="330"/>
    </row>
    <row r="34682" spans="1:1">
      <c r="A34682" s="330"/>
    </row>
    <row r="34683" spans="1:1">
      <c r="A34683" s="330"/>
    </row>
    <row r="34684" spans="1:1">
      <c r="A34684" s="330"/>
    </row>
    <row r="34685" spans="1:1">
      <c r="A34685" s="330"/>
    </row>
    <row r="34686" spans="1:1">
      <c r="A34686" s="330"/>
    </row>
    <row r="34687" spans="1:1">
      <c r="A34687" s="330"/>
    </row>
    <row r="34688" spans="1:1">
      <c r="A34688" s="330"/>
    </row>
    <row r="34689" spans="1:1">
      <c r="A34689" s="330"/>
    </row>
    <row r="34690" spans="1:1">
      <c r="A34690" s="330"/>
    </row>
    <row r="34691" spans="1:1">
      <c r="A34691" s="330"/>
    </row>
    <row r="34692" spans="1:1">
      <c r="A34692" s="330"/>
    </row>
    <row r="34693" spans="1:1">
      <c r="A34693" s="330"/>
    </row>
    <row r="34694" spans="1:1">
      <c r="A34694" s="330"/>
    </row>
    <row r="34695" spans="1:1">
      <c r="A34695" s="330"/>
    </row>
    <row r="34696" spans="1:1">
      <c r="A34696" s="330"/>
    </row>
    <row r="34697" spans="1:1">
      <c r="A34697" s="330"/>
    </row>
    <row r="34698" spans="1:1">
      <c r="A34698" s="330"/>
    </row>
    <row r="34699" spans="1:1">
      <c r="A34699" s="330"/>
    </row>
    <row r="34700" spans="1:1">
      <c r="A34700" s="330"/>
    </row>
    <row r="34701" spans="1:1">
      <c r="A34701" s="330"/>
    </row>
    <row r="34702" spans="1:1">
      <c r="A34702" s="330"/>
    </row>
    <row r="34703" spans="1:1">
      <c r="A34703" s="330"/>
    </row>
    <row r="34704" spans="1:1">
      <c r="A34704" s="330"/>
    </row>
    <row r="34705" spans="1:1">
      <c r="A34705" s="330"/>
    </row>
    <row r="34706" spans="1:1">
      <c r="A34706" s="330"/>
    </row>
    <row r="34707" spans="1:1">
      <c r="A34707" s="330"/>
    </row>
    <row r="34708" spans="1:1">
      <c r="A34708" s="330"/>
    </row>
    <row r="34709" spans="1:1">
      <c r="A34709" s="330"/>
    </row>
    <row r="34710" spans="1:1">
      <c r="A34710" s="330"/>
    </row>
    <row r="34711" spans="1:1">
      <c r="A34711" s="330"/>
    </row>
    <row r="34712" spans="1:1">
      <c r="A34712" s="330"/>
    </row>
    <row r="34713" spans="1:1">
      <c r="A34713" s="330"/>
    </row>
    <row r="34714" spans="1:1">
      <c r="A34714" s="330"/>
    </row>
    <row r="34715" spans="1:1">
      <c r="A34715" s="330"/>
    </row>
    <row r="34716" spans="1:1">
      <c r="A34716" s="330"/>
    </row>
    <row r="34717" spans="1:1">
      <c r="A34717" s="330"/>
    </row>
    <row r="34718" spans="1:1">
      <c r="A34718" s="330"/>
    </row>
    <row r="34719" spans="1:1">
      <c r="A34719" s="330"/>
    </row>
    <row r="34720" spans="1:1">
      <c r="A34720" s="330"/>
    </row>
    <row r="34721" spans="1:1">
      <c r="A34721" s="330"/>
    </row>
    <row r="34722" spans="1:1">
      <c r="A34722" s="330"/>
    </row>
    <row r="34723" spans="1:1">
      <c r="A34723" s="330"/>
    </row>
    <row r="34724" spans="1:1">
      <c r="A34724" s="330"/>
    </row>
    <row r="34725" spans="1:1">
      <c r="A34725" s="330"/>
    </row>
    <row r="34726" spans="1:1">
      <c r="A34726" s="330"/>
    </row>
    <row r="34727" spans="1:1">
      <c r="A34727" s="330"/>
    </row>
    <row r="34728" spans="1:1">
      <c r="A34728" s="330"/>
    </row>
    <row r="34729" spans="1:1">
      <c r="A34729" s="330"/>
    </row>
    <row r="34730" spans="1:1">
      <c r="A34730" s="330"/>
    </row>
    <row r="34731" spans="1:1">
      <c r="A34731" s="330"/>
    </row>
    <row r="34732" spans="1:1">
      <c r="A34732" s="330"/>
    </row>
    <row r="34733" spans="1:1">
      <c r="A34733" s="330"/>
    </row>
    <row r="34734" spans="1:1">
      <c r="A34734" s="330"/>
    </row>
    <row r="34735" spans="1:1">
      <c r="A34735" s="330"/>
    </row>
    <row r="34736" spans="1:1">
      <c r="A34736" s="330"/>
    </row>
    <row r="34737" spans="1:1">
      <c r="A34737" s="330"/>
    </row>
    <row r="34738" spans="1:1">
      <c r="A34738" s="330"/>
    </row>
    <row r="34739" spans="1:1">
      <c r="A34739" s="330"/>
    </row>
    <row r="34740" spans="1:1">
      <c r="A34740" s="330"/>
    </row>
    <row r="34741" spans="1:1">
      <c r="A34741" s="330"/>
    </row>
    <row r="34742" spans="1:1">
      <c r="A34742" s="330"/>
    </row>
    <row r="34743" spans="1:1">
      <c r="A34743" s="330"/>
    </row>
    <row r="34744" spans="1:1">
      <c r="A34744" s="330"/>
    </row>
    <row r="34745" spans="1:1">
      <c r="A34745" s="330"/>
    </row>
    <row r="34746" spans="1:1">
      <c r="A34746" s="330"/>
    </row>
    <row r="34747" spans="1:1">
      <c r="A34747" s="330"/>
    </row>
    <row r="34748" spans="1:1">
      <c r="A34748" s="330"/>
    </row>
    <row r="34749" spans="1:1">
      <c r="A34749" s="330"/>
    </row>
    <row r="34750" spans="1:1">
      <c r="A34750" s="330"/>
    </row>
    <row r="34751" spans="1:1">
      <c r="A34751" s="330"/>
    </row>
    <row r="34752" spans="1:1">
      <c r="A34752" s="330"/>
    </row>
    <row r="34753" spans="1:1">
      <c r="A34753" s="330"/>
    </row>
    <row r="34754" spans="1:1">
      <c r="A34754" s="330"/>
    </row>
    <row r="34755" spans="1:1">
      <c r="A34755" s="330"/>
    </row>
    <row r="34756" spans="1:1">
      <c r="A34756" s="330"/>
    </row>
    <row r="34757" spans="1:1">
      <c r="A34757" s="330"/>
    </row>
    <row r="34758" spans="1:1">
      <c r="A34758" s="330"/>
    </row>
    <row r="34759" spans="1:1">
      <c r="A34759" s="330"/>
    </row>
    <row r="34760" spans="1:1">
      <c r="A34760" s="330"/>
    </row>
    <row r="34761" spans="1:1">
      <c r="A34761" s="330"/>
    </row>
    <row r="34762" spans="1:1">
      <c r="A34762" s="330"/>
    </row>
    <row r="34763" spans="1:1">
      <c r="A34763" s="330"/>
    </row>
    <row r="34764" spans="1:1">
      <c r="A34764" s="330"/>
    </row>
    <row r="34765" spans="1:1">
      <c r="A34765" s="330"/>
    </row>
    <row r="34766" spans="1:1">
      <c r="A34766" s="330"/>
    </row>
    <row r="34767" spans="1:1">
      <c r="A34767" s="330"/>
    </row>
    <row r="34768" spans="1:1">
      <c r="A34768" s="330"/>
    </row>
    <row r="34769" spans="1:1">
      <c r="A34769" s="330"/>
    </row>
    <row r="34770" spans="1:1">
      <c r="A34770" s="330"/>
    </row>
    <row r="34771" spans="1:1">
      <c r="A34771" s="330"/>
    </row>
    <row r="34772" spans="1:1">
      <c r="A34772" s="330"/>
    </row>
    <row r="34773" spans="1:1">
      <c r="A34773" s="330"/>
    </row>
    <row r="34774" spans="1:1">
      <c r="A34774" s="330"/>
    </row>
    <row r="34775" spans="1:1">
      <c r="A34775" s="330"/>
    </row>
    <row r="34776" spans="1:1">
      <c r="A34776" s="330"/>
    </row>
    <row r="34777" spans="1:1">
      <c r="A34777" s="330"/>
    </row>
    <row r="34778" spans="1:1">
      <c r="A34778" s="330"/>
    </row>
    <row r="34779" spans="1:1">
      <c r="A34779" s="330"/>
    </row>
    <row r="34780" spans="1:1">
      <c r="A34780" s="330"/>
    </row>
    <row r="34781" spans="1:1">
      <c r="A34781" s="330"/>
    </row>
    <row r="34782" spans="1:1">
      <c r="A34782" s="330"/>
    </row>
    <row r="34783" spans="1:1">
      <c r="A34783" s="330"/>
    </row>
    <row r="34784" spans="1:1">
      <c r="A34784" s="330"/>
    </row>
    <row r="34785" spans="1:1">
      <c r="A34785" s="330"/>
    </row>
    <row r="34786" spans="1:1">
      <c r="A34786" s="330"/>
    </row>
    <row r="34787" spans="1:1">
      <c r="A34787" s="330"/>
    </row>
    <row r="34788" spans="1:1">
      <c r="A34788" s="330"/>
    </row>
    <row r="34789" spans="1:1">
      <c r="A34789" s="330"/>
    </row>
    <row r="34790" spans="1:1">
      <c r="A34790" s="330"/>
    </row>
    <row r="34791" spans="1:1">
      <c r="A34791" s="330"/>
    </row>
    <row r="34792" spans="1:1">
      <c r="A34792" s="330"/>
    </row>
    <row r="34793" spans="1:1">
      <c r="A34793" s="330"/>
    </row>
    <row r="34794" spans="1:1">
      <c r="A34794" s="330"/>
    </row>
    <row r="34795" spans="1:1">
      <c r="A34795" s="330"/>
    </row>
    <row r="34796" spans="1:1">
      <c r="A34796" s="330"/>
    </row>
    <row r="34797" spans="1:1">
      <c r="A34797" s="330"/>
    </row>
    <row r="34798" spans="1:1">
      <c r="A34798" s="330"/>
    </row>
    <row r="34799" spans="1:1">
      <c r="A34799" s="330"/>
    </row>
    <row r="34800" spans="1:1">
      <c r="A34800" s="330"/>
    </row>
    <row r="34801" spans="1:1">
      <c r="A34801" s="330"/>
    </row>
    <row r="34802" spans="1:1">
      <c r="A34802" s="330"/>
    </row>
    <row r="34803" spans="1:1">
      <c r="A34803" s="330"/>
    </row>
    <row r="34804" spans="1:1">
      <c r="A34804" s="330"/>
    </row>
    <row r="34805" spans="1:1">
      <c r="A34805" s="330"/>
    </row>
    <row r="34806" spans="1:1">
      <c r="A34806" s="330"/>
    </row>
    <row r="34807" spans="1:1">
      <c r="A34807" s="330"/>
    </row>
    <row r="34808" spans="1:1">
      <c r="A34808" s="330"/>
    </row>
    <row r="34809" spans="1:1">
      <c r="A34809" s="330"/>
    </row>
    <row r="34810" spans="1:1">
      <c r="A34810" s="330"/>
    </row>
    <row r="34811" spans="1:1">
      <c r="A34811" s="330"/>
    </row>
    <row r="34812" spans="1:1">
      <c r="A34812" s="330"/>
    </row>
    <row r="34813" spans="1:1">
      <c r="A34813" s="330"/>
    </row>
    <row r="34814" spans="1:1">
      <c r="A34814" s="330"/>
    </row>
    <row r="34815" spans="1:1">
      <c r="A34815" s="330"/>
    </row>
    <row r="34816" spans="1:1">
      <c r="A34816" s="330"/>
    </row>
    <row r="34817" spans="1:1">
      <c r="A34817" s="330"/>
    </row>
    <row r="34818" spans="1:1">
      <c r="A34818" s="330"/>
    </row>
    <row r="34819" spans="1:1">
      <c r="A34819" s="330"/>
    </row>
    <row r="34820" spans="1:1">
      <c r="A34820" s="330"/>
    </row>
    <row r="34821" spans="1:1">
      <c r="A34821" s="330"/>
    </row>
    <row r="34822" spans="1:1">
      <c r="A34822" s="330"/>
    </row>
    <row r="34823" spans="1:1">
      <c r="A34823" s="330"/>
    </row>
    <row r="34824" spans="1:1">
      <c r="A34824" s="330"/>
    </row>
    <row r="34825" spans="1:1">
      <c r="A34825" s="330"/>
    </row>
    <row r="34826" spans="1:1">
      <c r="A34826" s="330"/>
    </row>
    <row r="34827" spans="1:1">
      <c r="A34827" s="330"/>
    </row>
    <row r="34828" spans="1:1">
      <c r="A34828" s="330"/>
    </row>
    <row r="34829" spans="1:1">
      <c r="A34829" s="330"/>
    </row>
    <row r="34830" spans="1:1">
      <c r="A34830" s="330"/>
    </row>
    <row r="34831" spans="1:1">
      <c r="A34831" s="330"/>
    </row>
    <row r="34832" spans="1:1">
      <c r="A34832" s="330"/>
    </row>
    <row r="34833" spans="1:1">
      <c r="A34833" s="330"/>
    </row>
    <row r="34834" spans="1:1">
      <c r="A34834" s="330"/>
    </row>
    <row r="34835" spans="1:1">
      <c r="A34835" s="330"/>
    </row>
    <row r="34836" spans="1:1">
      <c r="A34836" s="330"/>
    </row>
    <row r="34837" spans="1:1">
      <c r="A34837" s="330"/>
    </row>
    <row r="34838" spans="1:1">
      <c r="A34838" s="330"/>
    </row>
    <row r="34839" spans="1:1">
      <c r="A34839" s="330"/>
    </row>
    <row r="34840" spans="1:1">
      <c r="A34840" s="330"/>
    </row>
    <row r="34841" spans="1:1">
      <c r="A34841" s="330"/>
    </row>
    <row r="34842" spans="1:1">
      <c r="A34842" s="330"/>
    </row>
    <row r="34843" spans="1:1">
      <c r="A34843" s="330"/>
    </row>
    <row r="34844" spans="1:1">
      <c r="A34844" s="330"/>
    </row>
    <row r="34845" spans="1:1">
      <c r="A34845" s="330"/>
    </row>
    <row r="34846" spans="1:1">
      <c r="A34846" s="330"/>
    </row>
    <row r="34847" spans="1:1">
      <c r="A34847" s="330"/>
    </row>
    <row r="34848" spans="1:1">
      <c r="A34848" s="330"/>
    </row>
    <row r="34849" spans="1:1">
      <c r="A34849" s="330"/>
    </row>
    <row r="34850" spans="1:1">
      <c r="A34850" s="330"/>
    </row>
    <row r="34851" spans="1:1">
      <c r="A34851" s="330"/>
    </row>
    <row r="34852" spans="1:1">
      <c r="A34852" s="330"/>
    </row>
    <row r="34853" spans="1:1">
      <c r="A34853" s="330"/>
    </row>
    <row r="34854" spans="1:1">
      <c r="A34854" s="330"/>
    </row>
    <row r="34855" spans="1:1">
      <c r="A34855" s="330"/>
    </row>
    <row r="34856" spans="1:1">
      <c r="A34856" s="330"/>
    </row>
    <row r="34857" spans="1:1">
      <c r="A34857" s="330"/>
    </row>
    <row r="34858" spans="1:1">
      <c r="A34858" s="330"/>
    </row>
    <row r="34859" spans="1:1">
      <c r="A34859" s="330"/>
    </row>
    <row r="34860" spans="1:1">
      <c r="A34860" s="330"/>
    </row>
    <row r="34861" spans="1:1">
      <c r="A34861" s="330"/>
    </row>
    <row r="34862" spans="1:1">
      <c r="A34862" s="330"/>
    </row>
    <row r="34863" spans="1:1">
      <c r="A34863" s="330"/>
    </row>
    <row r="34864" spans="1:1">
      <c r="A34864" s="330"/>
    </row>
    <row r="34865" spans="1:1">
      <c r="A34865" s="330"/>
    </row>
    <row r="34866" spans="1:1">
      <c r="A34866" s="330"/>
    </row>
    <row r="34867" spans="1:1">
      <c r="A34867" s="330"/>
    </row>
    <row r="34868" spans="1:1">
      <c r="A34868" s="330"/>
    </row>
    <row r="34869" spans="1:1">
      <c r="A34869" s="330"/>
    </row>
    <row r="34870" spans="1:1">
      <c r="A34870" s="330"/>
    </row>
    <row r="34871" spans="1:1">
      <c r="A34871" s="330"/>
    </row>
    <row r="34872" spans="1:1">
      <c r="A34872" s="330"/>
    </row>
    <row r="34873" spans="1:1">
      <c r="A34873" s="330"/>
    </row>
    <row r="34874" spans="1:1">
      <c r="A34874" s="330"/>
    </row>
    <row r="34875" spans="1:1">
      <c r="A34875" s="330"/>
    </row>
    <row r="34876" spans="1:1">
      <c r="A34876" s="330"/>
    </row>
    <row r="34877" spans="1:1">
      <c r="A34877" s="330"/>
    </row>
    <row r="34878" spans="1:1">
      <c r="A34878" s="330"/>
    </row>
    <row r="34879" spans="1:1">
      <c r="A34879" s="330"/>
    </row>
    <row r="34880" spans="1:1">
      <c r="A34880" s="330"/>
    </row>
    <row r="34881" spans="1:1">
      <c r="A34881" s="330"/>
    </row>
    <row r="34882" spans="1:1">
      <c r="A34882" s="330"/>
    </row>
    <row r="34883" spans="1:1">
      <c r="A34883" s="330"/>
    </row>
    <row r="34884" spans="1:1">
      <c r="A34884" s="330"/>
    </row>
    <row r="34885" spans="1:1">
      <c r="A34885" s="330"/>
    </row>
    <row r="34886" spans="1:1">
      <c r="A34886" s="330"/>
    </row>
    <row r="34887" spans="1:1">
      <c r="A34887" s="330"/>
    </row>
    <row r="34888" spans="1:1">
      <c r="A34888" s="330"/>
    </row>
    <row r="34889" spans="1:1">
      <c r="A34889" s="330"/>
    </row>
    <row r="34890" spans="1:1">
      <c r="A34890" s="330"/>
    </row>
    <row r="34891" spans="1:1">
      <c r="A34891" s="330"/>
    </row>
    <row r="34892" spans="1:1">
      <c r="A34892" s="330"/>
    </row>
    <row r="34893" spans="1:1">
      <c r="A34893" s="330"/>
    </row>
    <row r="34894" spans="1:1">
      <c r="A34894" s="330"/>
    </row>
    <row r="34895" spans="1:1">
      <c r="A34895" s="330"/>
    </row>
    <row r="34896" spans="1:1">
      <c r="A34896" s="330"/>
    </row>
    <row r="34897" spans="1:1">
      <c r="A34897" s="330"/>
    </row>
    <row r="34898" spans="1:1">
      <c r="A34898" s="330"/>
    </row>
    <row r="34899" spans="1:1">
      <c r="A34899" s="330"/>
    </row>
    <row r="34900" spans="1:1">
      <c r="A34900" s="330"/>
    </row>
    <row r="34901" spans="1:1">
      <c r="A34901" s="330"/>
    </row>
    <row r="34902" spans="1:1">
      <c r="A34902" s="330"/>
    </row>
    <row r="34903" spans="1:1">
      <c r="A34903" s="330"/>
    </row>
    <row r="34904" spans="1:1">
      <c r="A34904" s="330"/>
    </row>
    <row r="34905" spans="1:1">
      <c r="A34905" s="330"/>
    </row>
    <row r="34906" spans="1:1">
      <c r="A34906" s="330"/>
    </row>
    <row r="34907" spans="1:1">
      <c r="A34907" s="330"/>
    </row>
    <row r="34908" spans="1:1">
      <c r="A34908" s="330"/>
    </row>
    <row r="34909" spans="1:1">
      <c r="A34909" s="330"/>
    </row>
    <row r="34910" spans="1:1">
      <c r="A34910" s="330"/>
    </row>
    <row r="34911" spans="1:1">
      <c r="A34911" s="330"/>
    </row>
    <row r="34912" spans="1:1">
      <c r="A34912" s="330"/>
    </row>
    <row r="34913" spans="1:1">
      <c r="A34913" s="330"/>
    </row>
    <row r="34914" spans="1:1">
      <c r="A34914" s="330"/>
    </row>
    <row r="34915" spans="1:1">
      <c r="A34915" s="330"/>
    </row>
    <row r="34916" spans="1:1">
      <c r="A34916" s="330"/>
    </row>
    <row r="34917" spans="1:1">
      <c r="A34917" s="330"/>
    </row>
    <row r="34918" spans="1:1">
      <c r="A34918" s="330"/>
    </row>
    <row r="34919" spans="1:1">
      <c r="A34919" s="330"/>
    </row>
    <row r="34920" spans="1:1">
      <c r="A34920" s="330"/>
    </row>
    <row r="34921" spans="1:1">
      <c r="A34921" s="330"/>
    </row>
    <row r="34922" spans="1:1">
      <c r="A34922" s="330"/>
    </row>
    <row r="34923" spans="1:1">
      <c r="A34923" s="330"/>
    </row>
    <row r="34924" spans="1:1">
      <c r="A34924" s="330"/>
    </row>
    <row r="34925" spans="1:1">
      <c r="A34925" s="330"/>
    </row>
    <row r="34926" spans="1:1">
      <c r="A34926" s="330"/>
    </row>
    <row r="34927" spans="1:1">
      <c r="A34927" s="330"/>
    </row>
    <row r="34928" spans="1:1">
      <c r="A34928" s="330"/>
    </row>
    <row r="34929" spans="1:1">
      <c r="A34929" s="330"/>
    </row>
    <row r="34930" spans="1:1">
      <c r="A34930" s="330"/>
    </row>
    <row r="34931" spans="1:1">
      <c r="A34931" s="330"/>
    </row>
    <row r="34932" spans="1:1">
      <c r="A34932" s="330"/>
    </row>
    <row r="34933" spans="1:1">
      <c r="A34933" s="330"/>
    </row>
    <row r="34934" spans="1:1">
      <c r="A34934" s="330"/>
    </row>
    <row r="34935" spans="1:1">
      <c r="A34935" s="330"/>
    </row>
    <row r="34936" spans="1:1">
      <c r="A34936" s="330"/>
    </row>
    <row r="34937" spans="1:1">
      <c r="A34937" s="330"/>
    </row>
    <row r="34938" spans="1:1">
      <c r="A34938" s="330"/>
    </row>
    <row r="34939" spans="1:1">
      <c r="A34939" s="330"/>
    </row>
    <row r="34940" spans="1:1">
      <c r="A34940" s="330"/>
    </row>
    <row r="34941" spans="1:1">
      <c r="A34941" s="330"/>
    </row>
    <row r="34942" spans="1:1">
      <c r="A34942" s="330"/>
    </row>
    <row r="34943" spans="1:1">
      <c r="A34943" s="330"/>
    </row>
    <row r="34944" spans="1:1">
      <c r="A34944" s="330"/>
    </row>
    <row r="34945" spans="1:1">
      <c r="A34945" s="330"/>
    </row>
    <row r="34946" spans="1:1">
      <c r="A34946" s="330"/>
    </row>
    <row r="34947" spans="1:1">
      <c r="A34947" s="330"/>
    </row>
    <row r="34948" spans="1:1">
      <c r="A34948" s="330"/>
    </row>
    <row r="34949" spans="1:1">
      <c r="A34949" s="330"/>
    </row>
    <row r="34950" spans="1:1">
      <c r="A34950" s="330"/>
    </row>
    <row r="34951" spans="1:1">
      <c r="A34951" s="330"/>
    </row>
    <row r="34952" spans="1:1">
      <c r="A34952" s="330"/>
    </row>
    <row r="34953" spans="1:1">
      <c r="A34953" s="330"/>
    </row>
    <row r="34954" spans="1:1">
      <c r="A34954" s="330"/>
    </row>
    <row r="34955" spans="1:1">
      <c r="A34955" s="330"/>
    </row>
    <row r="34956" spans="1:1">
      <c r="A34956" s="330"/>
    </row>
    <row r="34957" spans="1:1">
      <c r="A34957" s="330"/>
    </row>
    <row r="34958" spans="1:1">
      <c r="A34958" s="330"/>
    </row>
    <row r="34959" spans="1:1">
      <c r="A34959" s="330"/>
    </row>
    <row r="34960" spans="1:1">
      <c r="A34960" s="330"/>
    </row>
    <row r="34961" spans="1:1">
      <c r="A34961" s="330"/>
    </row>
    <row r="34962" spans="1:1">
      <c r="A34962" s="330"/>
    </row>
    <row r="34963" spans="1:1">
      <c r="A34963" s="330"/>
    </row>
    <row r="34964" spans="1:1">
      <c r="A34964" s="330"/>
    </row>
    <row r="34965" spans="1:1">
      <c r="A34965" s="330"/>
    </row>
    <row r="34966" spans="1:1">
      <c r="A34966" s="330"/>
    </row>
    <row r="34967" spans="1:1">
      <c r="A34967" s="330"/>
    </row>
    <row r="34968" spans="1:1">
      <c r="A34968" s="330"/>
    </row>
    <row r="34969" spans="1:1">
      <c r="A34969" s="330"/>
    </row>
    <row r="34970" spans="1:1">
      <c r="A34970" s="330"/>
    </row>
    <row r="34971" spans="1:1">
      <c r="A34971" s="330"/>
    </row>
    <row r="34972" spans="1:1">
      <c r="A34972" s="330"/>
    </row>
    <row r="34973" spans="1:1">
      <c r="A34973" s="330"/>
    </row>
    <row r="34974" spans="1:1">
      <c r="A34974" s="330"/>
    </row>
    <row r="34975" spans="1:1">
      <c r="A34975" s="330"/>
    </row>
    <row r="34976" spans="1:1">
      <c r="A34976" s="330"/>
    </row>
    <row r="34977" spans="1:1">
      <c r="A34977" s="330"/>
    </row>
    <row r="34978" spans="1:1">
      <c r="A34978" s="330"/>
    </row>
    <row r="34979" spans="1:1">
      <c r="A34979" s="330"/>
    </row>
    <row r="34980" spans="1:1">
      <c r="A34980" s="330"/>
    </row>
    <row r="34981" spans="1:1">
      <c r="A34981" s="330"/>
    </row>
    <row r="34982" spans="1:1">
      <c r="A34982" s="330"/>
    </row>
    <row r="34983" spans="1:1">
      <c r="A34983" s="330"/>
    </row>
    <row r="34984" spans="1:1">
      <c r="A34984" s="330"/>
    </row>
    <row r="34985" spans="1:1">
      <c r="A34985" s="330"/>
    </row>
    <row r="34986" spans="1:1">
      <c r="A34986" s="330"/>
    </row>
    <row r="34987" spans="1:1">
      <c r="A34987" s="330"/>
    </row>
    <row r="34988" spans="1:1">
      <c r="A34988" s="330"/>
    </row>
    <row r="34989" spans="1:1">
      <c r="A34989" s="330"/>
    </row>
    <row r="34990" spans="1:1">
      <c r="A34990" s="330"/>
    </row>
    <row r="34991" spans="1:1">
      <c r="A34991" s="330"/>
    </row>
    <row r="34992" spans="1:1">
      <c r="A34992" s="330"/>
    </row>
    <row r="34993" spans="1:1">
      <c r="A34993" s="330"/>
    </row>
    <row r="34994" spans="1:1">
      <c r="A34994" s="330"/>
    </row>
    <row r="34995" spans="1:1">
      <c r="A34995" s="330"/>
    </row>
    <row r="34996" spans="1:1">
      <c r="A34996" s="330"/>
    </row>
    <row r="34997" spans="1:1">
      <c r="A34997" s="330"/>
    </row>
    <row r="34998" spans="1:1">
      <c r="A34998" s="330"/>
    </row>
    <row r="34999" spans="1:1">
      <c r="A34999" s="330"/>
    </row>
    <row r="35000" spans="1:1">
      <c r="A35000" s="330"/>
    </row>
    <row r="35001" spans="1:1">
      <c r="A35001" s="330"/>
    </row>
    <row r="35002" spans="1:1">
      <c r="A35002" s="330"/>
    </row>
    <row r="35003" spans="1:1">
      <c r="A35003" s="330"/>
    </row>
    <row r="35004" spans="1:1">
      <c r="A35004" s="330"/>
    </row>
    <row r="35005" spans="1:1">
      <c r="A35005" s="330"/>
    </row>
    <row r="35006" spans="1:1">
      <c r="A35006" s="330"/>
    </row>
    <row r="35007" spans="1:1">
      <c r="A35007" s="330"/>
    </row>
    <row r="35008" spans="1:1">
      <c r="A35008" s="330"/>
    </row>
    <row r="35009" spans="1:1">
      <c r="A35009" s="330"/>
    </row>
    <row r="35010" spans="1:1">
      <c r="A35010" s="330"/>
    </row>
    <row r="35011" spans="1:1">
      <c r="A35011" s="330"/>
    </row>
    <row r="35012" spans="1:1">
      <c r="A35012" s="330"/>
    </row>
    <row r="35013" spans="1:1">
      <c r="A35013" s="330"/>
    </row>
    <row r="35014" spans="1:1">
      <c r="A35014" s="330"/>
    </row>
    <row r="35015" spans="1:1">
      <c r="A35015" s="330"/>
    </row>
    <row r="35016" spans="1:1">
      <c r="A35016" s="330"/>
    </row>
    <row r="35017" spans="1:1">
      <c r="A35017" s="330"/>
    </row>
    <row r="35018" spans="1:1">
      <c r="A35018" s="330"/>
    </row>
    <row r="35019" spans="1:1">
      <c r="A35019" s="330"/>
    </row>
    <row r="35020" spans="1:1">
      <c r="A35020" s="330"/>
    </row>
    <row r="35021" spans="1:1">
      <c r="A35021" s="330"/>
    </row>
    <row r="35022" spans="1:1">
      <c r="A35022" s="330"/>
    </row>
    <row r="35023" spans="1:1">
      <c r="A35023" s="330"/>
    </row>
    <row r="35024" spans="1:1">
      <c r="A35024" s="330"/>
    </row>
    <row r="35025" spans="1:1">
      <c r="A35025" s="330"/>
    </row>
    <row r="35026" spans="1:1">
      <c r="A35026" s="330"/>
    </row>
    <row r="35027" spans="1:1">
      <c r="A35027" s="330"/>
    </row>
    <row r="35028" spans="1:1">
      <c r="A35028" s="330"/>
    </row>
    <row r="35029" spans="1:1">
      <c r="A35029" s="330"/>
    </row>
    <row r="35030" spans="1:1">
      <c r="A35030" s="330"/>
    </row>
    <row r="35031" spans="1:1">
      <c r="A35031" s="330"/>
    </row>
    <row r="35032" spans="1:1">
      <c r="A35032" s="330"/>
    </row>
    <row r="35033" spans="1:1">
      <c r="A35033" s="330"/>
    </row>
    <row r="35034" spans="1:1">
      <c r="A35034" s="330"/>
    </row>
    <row r="35035" spans="1:1">
      <c r="A35035" s="330"/>
    </row>
    <row r="35036" spans="1:1">
      <c r="A35036" s="330"/>
    </row>
    <row r="35037" spans="1:1">
      <c r="A35037" s="330"/>
    </row>
    <row r="35038" spans="1:1">
      <c r="A35038" s="330"/>
    </row>
    <row r="35039" spans="1:1">
      <c r="A35039" s="330"/>
    </row>
    <row r="35040" spans="1:1">
      <c r="A35040" s="330"/>
    </row>
    <row r="35041" spans="1:1">
      <c r="A35041" s="330"/>
    </row>
    <row r="35042" spans="1:1">
      <c r="A35042" s="330"/>
    </row>
    <row r="35043" spans="1:1">
      <c r="A35043" s="330"/>
    </row>
    <row r="35044" spans="1:1">
      <c r="A35044" s="330"/>
    </row>
    <row r="35045" spans="1:1">
      <c r="A35045" s="330"/>
    </row>
    <row r="35046" spans="1:1">
      <c r="A35046" s="330"/>
    </row>
    <row r="35047" spans="1:1">
      <c r="A35047" s="330"/>
    </row>
    <row r="35048" spans="1:1">
      <c r="A35048" s="330"/>
    </row>
    <row r="35049" spans="1:1">
      <c r="A35049" s="330"/>
    </row>
    <row r="35050" spans="1:1">
      <c r="A35050" s="330"/>
    </row>
    <row r="35051" spans="1:1">
      <c r="A35051" s="330"/>
    </row>
    <row r="35052" spans="1:1">
      <c r="A35052" s="330"/>
    </row>
    <row r="35053" spans="1:1">
      <c r="A35053" s="330"/>
    </row>
    <row r="35054" spans="1:1">
      <c r="A35054" s="330"/>
    </row>
    <row r="35055" spans="1:1">
      <c r="A35055" s="330"/>
    </row>
    <row r="35056" spans="1:1">
      <c r="A35056" s="330"/>
    </row>
    <row r="35057" spans="1:1">
      <c r="A35057" s="330"/>
    </row>
    <row r="35058" spans="1:1">
      <c r="A35058" s="330"/>
    </row>
    <row r="35059" spans="1:1">
      <c r="A35059" s="330"/>
    </row>
    <row r="35060" spans="1:1">
      <c r="A35060" s="330"/>
    </row>
    <row r="35061" spans="1:1">
      <c r="A35061" s="330"/>
    </row>
    <row r="35062" spans="1:1">
      <c r="A35062" s="330"/>
    </row>
    <row r="35063" spans="1:1">
      <c r="A35063" s="330"/>
    </row>
    <row r="35064" spans="1:1">
      <c r="A35064" s="330"/>
    </row>
    <row r="35065" spans="1:1">
      <c r="A35065" s="330"/>
    </row>
    <row r="35066" spans="1:1">
      <c r="A35066" s="330"/>
    </row>
    <row r="35067" spans="1:1">
      <c r="A35067" s="330"/>
    </row>
    <row r="35068" spans="1:1">
      <c r="A35068" s="330"/>
    </row>
    <row r="35069" spans="1:1">
      <c r="A35069" s="330"/>
    </row>
    <row r="35070" spans="1:1">
      <c r="A35070" s="330"/>
    </row>
    <row r="35071" spans="1:1">
      <c r="A35071" s="330"/>
    </row>
    <row r="35072" spans="1:1">
      <c r="A35072" s="330"/>
    </row>
    <row r="35073" spans="1:1">
      <c r="A35073" s="330"/>
    </row>
    <row r="35074" spans="1:1">
      <c r="A35074" s="330"/>
    </row>
    <row r="35075" spans="1:1">
      <c r="A35075" s="330"/>
    </row>
    <row r="35076" spans="1:1">
      <c r="A35076" s="330"/>
    </row>
    <row r="35077" spans="1:1">
      <c r="A35077" s="330"/>
    </row>
    <row r="35078" spans="1:1">
      <c r="A35078" s="330"/>
    </row>
    <row r="35079" spans="1:1">
      <c r="A35079" s="330"/>
    </row>
    <row r="35080" spans="1:1">
      <c r="A35080" s="330"/>
    </row>
    <row r="35081" spans="1:1">
      <c r="A35081" s="330"/>
    </row>
    <row r="35082" spans="1:1">
      <c r="A35082" s="330"/>
    </row>
    <row r="35083" spans="1:1">
      <c r="A35083" s="330"/>
    </row>
    <row r="35084" spans="1:1">
      <c r="A35084" s="330"/>
    </row>
    <row r="35085" spans="1:1">
      <c r="A35085" s="330"/>
    </row>
    <row r="35086" spans="1:1">
      <c r="A35086" s="330"/>
    </row>
    <row r="35087" spans="1:1">
      <c r="A35087" s="330"/>
    </row>
    <row r="35088" spans="1:1">
      <c r="A35088" s="330"/>
    </row>
    <row r="35089" spans="1:1">
      <c r="A35089" s="330"/>
    </row>
    <row r="35090" spans="1:1">
      <c r="A35090" s="330"/>
    </row>
    <row r="35091" spans="1:1">
      <c r="A35091" s="330"/>
    </row>
    <row r="35092" spans="1:1">
      <c r="A35092" s="330"/>
    </row>
    <row r="35093" spans="1:1">
      <c r="A35093" s="330"/>
    </row>
    <row r="35094" spans="1:1">
      <c r="A35094" s="330"/>
    </row>
    <row r="35095" spans="1:1">
      <c r="A35095" s="330"/>
    </row>
    <row r="35096" spans="1:1">
      <c r="A35096" s="330"/>
    </row>
    <row r="35097" spans="1:1">
      <c r="A35097" s="330"/>
    </row>
    <row r="35098" spans="1:1">
      <c r="A35098" s="330"/>
    </row>
    <row r="35099" spans="1:1">
      <c r="A35099" s="330"/>
    </row>
    <row r="35100" spans="1:1">
      <c r="A35100" s="330"/>
    </row>
    <row r="35101" spans="1:1">
      <c r="A35101" s="330"/>
    </row>
    <row r="35102" spans="1:1">
      <c r="A35102" s="330"/>
    </row>
    <row r="35103" spans="1:1">
      <c r="A35103" s="330"/>
    </row>
    <row r="35104" spans="1:1">
      <c r="A35104" s="330"/>
    </row>
    <row r="35105" spans="1:1">
      <c r="A35105" s="330"/>
    </row>
    <row r="35106" spans="1:1">
      <c r="A35106" s="330"/>
    </row>
    <row r="35107" spans="1:1">
      <c r="A35107" s="330"/>
    </row>
    <row r="35108" spans="1:1">
      <c r="A35108" s="330"/>
    </row>
    <row r="35109" spans="1:1">
      <c r="A35109" s="330"/>
    </row>
    <row r="35110" spans="1:1">
      <c r="A35110" s="330"/>
    </row>
    <row r="35111" spans="1:1">
      <c r="A35111" s="330"/>
    </row>
    <row r="35112" spans="1:1">
      <c r="A35112" s="330"/>
    </row>
    <row r="35113" spans="1:1">
      <c r="A35113" s="330"/>
    </row>
    <row r="35114" spans="1:1">
      <c r="A35114" s="330"/>
    </row>
    <row r="35115" spans="1:1">
      <c r="A35115" s="330"/>
    </row>
    <row r="35116" spans="1:1">
      <c r="A35116" s="330"/>
    </row>
    <row r="35117" spans="1:1">
      <c r="A35117" s="330"/>
    </row>
    <row r="35118" spans="1:1">
      <c r="A35118" s="330"/>
    </row>
    <row r="35119" spans="1:1">
      <c r="A35119" s="330"/>
    </row>
    <row r="35120" spans="1:1">
      <c r="A35120" s="330"/>
    </row>
    <row r="35121" spans="1:1">
      <c r="A35121" s="330"/>
    </row>
    <row r="35122" spans="1:1">
      <c r="A35122" s="330"/>
    </row>
    <row r="35123" spans="1:1">
      <c r="A35123" s="330"/>
    </row>
    <row r="35124" spans="1:1">
      <c r="A35124" s="330"/>
    </row>
    <row r="35125" spans="1:1">
      <c r="A35125" s="330"/>
    </row>
    <row r="35126" spans="1:1">
      <c r="A35126" s="330"/>
    </row>
    <row r="35127" spans="1:1">
      <c r="A35127" s="330"/>
    </row>
    <row r="35128" spans="1:1">
      <c r="A35128" s="330"/>
    </row>
    <row r="35129" spans="1:1">
      <c r="A35129" s="330"/>
    </row>
    <row r="35130" spans="1:1">
      <c r="A35130" s="330"/>
    </row>
    <row r="35131" spans="1:1">
      <c r="A35131" s="330"/>
    </row>
    <row r="35132" spans="1:1">
      <c r="A35132" s="330"/>
    </row>
    <row r="35133" spans="1:1">
      <c r="A35133" s="330"/>
    </row>
    <row r="35134" spans="1:1">
      <c r="A35134" s="330"/>
    </row>
    <row r="35135" spans="1:1">
      <c r="A35135" s="330"/>
    </row>
    <row r="35136" spans="1:1">
      <c r="A35136" s="330"/>
    </row>
    <row r="35137" spans="1:1">
      <c r="A35137" s="330"/>
    </row>
    <row r="35138" spans="1:1">
      <c r="A35138" s="330"/>
    </row>
    <row r="35139" spans="1:1">
      <c r="A35139" s="330"/>
    </row>
    <row r="35140" spans="1:1">
      <c r="A35140" s="330"/>
    </row>
    <row r="35141" spans="1:1">
      <c r="A35141" s="330"/>
    </row>
    <row r="35142" spans="1:1">
      <c r="A35142" s="330"/>
    </row>
    <row r="35143" spans="1:1">
      <c r="A35143" s="330"/>
    </row>
    <row r="35144" spans="1:1">
      <c r="A35144" s="330"/>
    </row>
    <row r="35145" spans="1:1">
      <c r="A35145" s="330"/>
    </row>
    <row r="35146" spans="1:1">
      <c r="A35146" s="330"/>
    </row>
    <row r="35147" spans="1:1">
      <c r="A35147" s="330"/>
    </row>
    <row r="35148" spans="1:1">
      <c r="A35148" s="330"/>
    </row>
    <row r="35149" spans="1:1">
      <c r="A35149" s="330"/>
    </row>
    <row r="35150" spans="1:1">
      <c r="A35150" s="330"/>
    </row>
    <row r="35151" spans="1:1">
      <c r="A35151" s="330"/>
    </row>
    <row r="35152" spans="1:1">
      <c r="A35152" s="330"/>
    </row>
    <row r="35153" spans="1:1">
      <c r="A35153" s="330"/>
    </row>
    <row r="35154" spans="1:1">
      <c r="A35154" s="330"/>
    </row>
    <row r="35155" spans="1:1">
      <c r="A35155" s="330"/>
    </row>
    <row r="35156" spans="1:1">
      <c r="A35156" s="330"/>
    </row>
    <row r="35157" spans="1:1">
      <c r="A35157" s="330"/>
    </row>
    <row r="35158" spans="1:1">
      <c r="A35158" s="330"/>
    </row>
    <row r="35159" spans="1:1">
      <c r="A35159" s="330"/>
    </row>
    <row r="35160" spans="1:1">
      <c r="A35160" s="330"/>
    </row>
    <row r="35161" spans="1:1">
      <c r="A35161" s="330"/>
    </row>
    <row r="35162" spans="1:1">
      <c r="A35162" s="330"/>
    </row>
    <row r="35163" spans="1:1">
      <c r="A35163" s="330"/>
    </row>
    <row r="35164" spans="1:1">
      <c r="A35164" s="330"/>
    </row>
    <row r="35165" spans="1:1">
      <c r="A35165" s="330"/>
    </row>
    <row r="35166" spans="1:1">
      <c r="A35166" s="330"/>
    </row>
    <row r="35167" spans="1:1">
      <c r="A35167" s="330"/>
    </row>
    <row r="35168" spans="1:1">
      <c r="A35168" s="330"/>
    </row>
    <row r="35169" spans="1:1">
      <c r="A35169" s="330"/>
    </row>
    <row r="35170" spans="1:1">
      <c r="A35170" s="330"/>
    </row>
    <row r="35171" spans="1:1">
      <c r="A35171" s="330"/>
    </row>
    <row r="35172" spans="1:1">
      <c r="A35172" s="330"/>
    </row>
    <row r="35173" spans="1:1">
      <c r="A35173" s="330"/>
    </row>
    <row r="35174" spans="1:1">
      <c r="A35174" s="330"/>
    </row>
    <row r="35175" spans="1:1">
      <c r="A35175" s="330"/>
    </row>
    <row r="35176" spans="1:1">
      <c r="A35176" s="330"/>
    </row>
    <row r="35177" spans="1:1">
      <c r="A35177" s="330"/>
    </row>
    <row r="35178" spans="1:1">
      <c r="A35178" s="330"/>
    </row>
    <row r="35179" spans="1:1">
      <c r="A35179" s="330"/>
    </row>
    <row r="35180" spans="1:1">
      <c r="A35180" s="330"/>
    </row>
    <row r="35181" spans="1:1">
      <c r="A35181" s="330"/>
    </row>
    <row r="35182" spans="1:1">
      <c r="A35182" s="330"/>
    </row>
    <row r="35183" spans="1:1">
      <c r="A35183" s="330"/>
    </row>
    <row r="35184" spans="1:1">
      <c r="A35184" s="330"/>
    </row>
    <row r="35185" spans="1:1">
      <c r="A35185" s="330"/>
    </row>
    <row r="35186" spans="1:1">
      <c r="A35186" s="330"/>
    </row>
    <row r="35187" spans="1:1">
      <c r="A35187" s="330"/>
    </row>
    <row r="35188" spans="1:1">
      <c r="A35188" s="330"/>
    </row>
    <row r="35189" spans="1:1">
      <c r="A35189" s="330"/>
    </row>
    <row r="35190" spans="1:1">
      <c r="A35190" s="330"/>
    </row>
    <row r="35191" spans="1:1">
      <c r="A35191" s="330"/>
    </row>
    <row r="35192" spans="1:1">
      <c r="A35192" s="330"/>
    </row>
    <row r="35193" spans="1:1">
      <c r="A35193" s="330"/>
    </row>
    <row r="35194" spans="1:1">
      <c r="A35194" s="330"/>
    </row>
    <row r="35195" spans="1:1">
      <c r="A35195" s="330"/>
    </row>
    <row r="35196" spans="1:1">
      <c r="A35196" s="330"/>
    </row>
    <row r="35197" spans="1:1">
      <c r="A35197" s="330"/>
    </row>
    <row r="35198" spans="1:1">
      <c r="A35198" s="330"/>
    </row>
    <row r="35199" spans="1:1">
      <c r="A35199" s="330"/>
    </row>
    <row r="35200" spans="1:1">
      <c r="A35200" s="330"/>
    </row>
    <row r="35201" spans="1:1">
      <c r="A35201" s="330"/>
    </row>
    <row r="35202" spans="1:1">
      <c r="A35202" s="330"/>
    </row>
    <row r="35203" spans="1:1">
      <c r="A35203" s="330"/>
    </row>
    <row r="35204" spans="1:1">
      <c r="A35204" s="330"/>
    </row>
    <row r="35205" spans="1:1">
      <c r="A35205" s="330"/>
    </row>
    <row r="35206" spans="1:1">
      <c r="A35206" s="330"/>
    </row>
    <row r="35207" spans="1:1">
      <c r="A35207" s="330"/>
    </row>
    <row r="35208" spans="1:1">
      <c r="A35208" s="330"/>
    </row>
    <row r="35209" spans="1:1">
      <c r="A35209" s="330"/>
    </row>
    <row r="35210" spans="1:1">
      <c r="A35210" s="330"/>
    </row>
    <row r="35211" spans="1:1">
      <c r="A35211" s="330"/>
    </row>
    <row r="35212" spans="1:1">
      <c r="A35212" s="330"/>
    </row>
    <row r="35213" spans="1:1">
      <c r="A35213" s="330"/>
    </row>
    <row r="35214" spans="1:1">
      <c r="A35214" s="330"/>
    </row>
    <row r="35215" spans="1:1">
      <c r="A35215" s="330"/>
    </row>
    <row r="35216" spans="1:1">
      <c r="A35216" s="330"/>
    </row>
    <row r="35217" spans="1:1">
      <c r="A35217" s="330"/>
    </row>
    <row r="35218" spans="1:1">
      <c r="A35218" s="330"/>
    </row>
    <row r="35219" spans="1:1">
      <c r="A35219" s="330"/>
    </row>
    <row r="35220" spans="1:1">
      <c r="A35220" s="330"/>
    </row>
    <row r="35221" spans="1:1">
      <c r="A35221" s="330"/>
    </row>
    <row r="35222" spans="1:1">
      <c r="A35222" s="330"/>
    </row>
    <row r="35223" spans="1:1">
      <c r="A35223" s="330"/>
    </row>
    <row r="35224" spans="1:1">
      <c r="A35224" s="330"/>
    </row>
    <row r="35225" spans="1:1">
      <c r="A35225" s="330"/>
    </row>
    <row r="35226" spans="1:1">
      <c r="A35226" s="330"/>
    </row>
    <row r="35227" spans="1:1">
      <c r="A35227" s="330"/>
    </row>
    <row r="35228" spans="1:1">
      <c r="A35228" s="330"/>
    </row>
    <row r="35229" spans="1:1">
      <c r="A35229" s="330"/>
    </row>
    <row r="35230" spans="1:1">
      <c r="A35230" s="330"/>
    </row>
    <row r="35231" spans="1:1">
      <c r="A35231" s="330"/>
    </row>
    <row r="35232" spans="1:1">
      <c r="A35232" s="330"/>
    </row>
    <row r="35233" spans="1:1">
      <c r="A35233" s="330"/>
    </row>
    <row r="35234" spans="1:1">
      <c r="A35234" s="330"/>
    </row>
    <row r="35235" spans="1:1">
      <c r="A35235" s="330"/>
    </row>
    <row r="35236" spans="1:1">
      <c r="A35236" s="330"/>
    </row>
    <row r="35237" spans="1:1">
      <c r="A35237" s="330"/>
    </row>
    <row r="35238" spans="1:1">
      <c r="A35238" s="330"/>
    </row>
    <row r="35239" spans="1:1">
      <c r="A35239" s="330"/>
    </row>
    <row r="35240" spans="1:1">
      <c r="A35240" s="330"/>
    </row>
    <row r="35241" spans="1:1">
      <c r="A35241" s="330"/>
    </row>
    <row r="35242" spans="1:1">
      <c r="A35242" s="330"/>
    </row>
    <row r="35243" spans="1:1">
      <c r="A35243" s="330"/>
    </row>
    <row r="35244" spans="1:1">
      <c r="A35244" s="330"/>
    </row>
    <row r="35245" spans="1:1">
      <c r="A35245" s="330"/>
    </row>
    <row r="35246" spans="1:1">
      <c r="A35246" s="330"/>
    </row>
    <row r="35247" spans="1:1">
      <c r="A35247" s="330"/>
    </row>
    <row r="35248" spans="1:1">
      <c r="A35248" s="330"/>
    </row>
    <row r="35249" spans="1:1">
      <c r="A35249" s="330"/>
    </row>
    <row r="35250" spans="1:1">
      <c r="A35250" s="330"/>
    </row>
    <row r="35251" spans="1:1">
      <c r="A35251" s="330"/>
    </row>
    <row r="35252" spans="1:1">
      <c r="A35252" s="330"/>
    </row>
    <row r="35253" spans="1:1">
      <c r="A35253" s="330"/>
    </row>
    <row r="35254" spans="1:1">
      <c r="A35254" s="330"/>
    </row>
    <row r="35255" spans="1:1">
      <c r="A35255" s="330"/>
    </row>
    <row r="35256" spans="1:1">
      <c r="A35256" s="330"/>
    </row>
    <row r="35257" spans="1:1">
      <c r="A35257" s="330"/>
    </row>
    <row r="35258" spans="1:1">
      <c r="A35258" s="330"/>
    </row>
    <row r="35259" spans="1:1">
      <c r="A35259" s="330"/>
    </row>
    <row r="35260" spans="1:1">
      <c r="A35260" s="330"/>
    </row>
    <row r="35261" spans="1:1">
      <c r="A35261" s="330"/>
    </row>
    <row r="35262" spans="1:1">
      <c r="A35262" s="330"/>
    </row>
    <row r="35263" spans="1:1">
      <c r="A35263" s="330"/>
    </row>
    <row r="35264" spans="1:1">
      <c r="A35264" s="330"/>
    </row>
    <row r="35265" spans="1:1">
      <c r="A35265" s="330"/>
    </row>
    <row r="35266" spans="1:1">
      <c r="A35266" s="330"/>
    </row>
    <row r="35267" spans="1:1">
      <c r="A35267" s="330"/>
    </row>
    <row r="35268" spans="1:1">
      <c r="A35268" s="330"/>
    </row>
    <row r="35269" spans="1:1">
      <c r="A35269" s="330"/>
    </row>
    <row r="35270" spans="1:1">
      <c r="A35270" s="330"/>
    </row>
    <row r="35271" spans="1:1">
      <c r="A35271" s="330"/>
    </row>
    <row r="35272" spans="1:1">
      <c r="A35272" s="330"/>
    </row>
    <row r="35273" spans="1:1">
      <c r="A35273" s="330"/>
    </row>
    <row r="35274" spans="1:1">
      <c r="A35274" s="330"/>
    </row>
    <row r="35275" spans="1:1">
      <c r="A35275" s="330"/>
    </row>
    <row r="35276" spans="1:1">
      <c r="A35276" s="330"/>
    </row>
    <row r="35277" spans="1:1">
      <c r="A35277" s="330"/>
    </row>
    <row r="35278" spans="1:1">
      <c r="A35278" s="330"/>
    </row>
    <row r="35279" spans="1:1">
      <c r="A35279" s="330"/>
    </row>
    <row r="35280" spans="1:1">
      <c r="A35280" s="330"/>
    </row>
    <row r="35281" spans="1:1">
      <c r="A35281" s="330"/>
    </row>
    <row r="35282" spans="1:1">
      <c r="A35282" s="330"/>
    </row>
    <row r="35283" spans="1:1">
      <c r="A35283" s="330"/>
    </row>
    <row r="35284" spans="1:1">
      <c r="A35284" s="330"/>
    </row>
    <row r="35285" spans="1:1">
      <c r="A35285" s="330"/>
    </row>
    <row r="35286" spans="1:1">
      <c r="A35286" s="330"/>
    </row>
    <row r="35287" spans="1:1">
      <c r="A35287" s="330"/>
    </row>
    <row r="35288" spans="1:1">
      <c r="A35288" s="330"/>
    </row>
    <row r="35289" spans="1:1">
      <c r="A35289" s="330"/>
    </row>
    <row r="35290" spans="1:1">
      <c r="A35290" s="330"/>
    </row>
    <row r="35291" spans="1:1">
      <c r="A35291" s="330"/>
    </row>
    <row r="35292" spans="1:1">
      <c r="A35292" s="330"/>
    </row>
    <row r="35293" spans="1:1">
      <c r="A35293" s="330"/>
    </row>
    <row r="35294" spans="1:1">
      <c r="A35294" s="330"/>
    </row>
    <row r="35295" spans="1:1">
      <c r="A35295" s="330"/>
    </row>
    <row r="35296" spans="1:1">
      <c r="A35296" s="330"/>
    </row>
    <row r="35297" spans="1:1">
      <c r="A35297" s="330"/>
    </row>
    <row r="35298" spans="1:1">
      <c r="A35298" s="330"/>
    </row>
    <row r="35299" spans="1:1">
      <c r="A35299" s="330"/>
    </row>
    <row r="35300" spans="1:1">
      <c r="A35300" s="330"/>
    </row>
    <row r="35301" spans="1:1">
      <c r="A35301" s="330"/>
    </row>
    <row r="35302" spans="1:1">
      <c r="A35302" s="330"/>
    </row>
    <row r="35303" spans="1:1">
      <c r="A35303" s="330"/>
    </row>
    <row r="35304" spans="1:1">
      <c r="A35304" s="330"/>
    </row>
    <row r="35305" spans="1:1">
      <c r="A35305" s="330"/>
    </row>
    <row r="35306" spans="1:1">
      <c r="A35306" s="330"/>
    </row>
    <row r="35307" spans="1:1">
      <c r="A35307" s="330"/>
    </row>
    <row r="35308" spans="1:1">
      <c r="A35308" s="330"/>
    </row>
    <row r="35309" spans="1:1">
      <c r="A35309" s="330"/>
    </row>
    <row r="35310" spans="1:1">
      <c r="A35310" s="330"/>
    </row>
    <row r="35311" spans="1:1">
      <c r="A35311" s="330"/>
    </row>
    <row r="35312" spans="1:1">
      <c r="A35312" s="330"/>
    </row>
    <row r="35313" spans="1:1">
      <c r="A35313" s="330"/>
    </row>
    <row r="35314" spans="1:1">
      <c r="A35314" s="330"/>
    </row>
    <row r="35315" spans="1:1">
      <c r="A35315" s="330"/>
    </row>
    <row r="35316" spans="1:1">
      <c r="A35316" s="330"/>
    </row>
    <row r="35317" spans="1:1">
      <c r="A35317" s="330"/>
    </row>
    <row r="35318" spans="1:1">
      <c r="A35318" s="330"/>
    </row>
    <row r="35319" spans="1:1">
      <c r="A35319" s="330"/>
    </row>
    <row r="35320" spans="1:1">
      <c r="A35320" s="330"/>
    </row>
    <row r="35321" spans="1:1">
      <c r="A35321" s="330"/>
    </row>
    <row r="35322" spans="1:1">
      <c r="A35322" s="330"/>
    </row>
    <row r="35323" spans="1:1">
      <c r="A35323" s="330"/>
    </row>
    <row r="35324" spans="1:1">
      <c r="A35324" s="330"/>
    </row>
    <row r="35325" spans="1:1">
      <c r="A35325" s="330"/>
    </row>
    <row r="35326" spans="1:1">
      <c r="A35326" s="330"/>
    </row>
    <row r="35327" spans="1:1">
      <c r="A35327" s="330"/>
    </row>
    <row r="35328" spans="1:1">
      <c r="A35328" s="330"/>
    </row>
    <row r="35329" spans="1:1">
      <c r="A35329" s="330"/>
    </row>
    <row r="35330" spans="1:1">
      <c r="A35330" s="330"/>
    </row>
    <row r="35331" spans="1:1">
      <c r="A35331" s="330"/>
    </row>
    <row r="35332" spans="1:1">
      <c r="A35332" s="330"/>
    </row>
    <row r="35333" spans="1:1">
      <c r="A35333" s="330"/>
    </row>
    <row r="35334" spans="1:1">
      <c r="A35334" s="330"/>
    </row>
    <row r="35335" spans="1:1">
      <c r="A35335" s="330"/>
    </row>
    <row r="35336" spans="1:1">
      <c r="A35336" s="330"/>
    </row>
    <row r="35337" spans="1:1">
      <c r="A35337" s="330"/>
    </row>
    <row r="35338" spans="1:1">
      <c r="A35338" s="330"/>
    </row>
    <row r="35339" spans="1:1">
      <c r="A35339" s="330"/>
    </row>
    <row r="35340" spans="1:1">
      <c r="A35340" s="330"/>
    </row>
    <row r="35341" spans="1:1">
      <c r="A35341" s="330"/>
    </row>
    <row r="35342" spans="1:1">
      <c r="A35342" s="330"/>
    </row>
    <row r="35343" spans="1:1">
      <c r="A35343" s="330"/>
    </row>
    <row r="35344" spans="1:1">
      <c r="A35344" s="330"/>
    </row>
    <row r="35345" spans="1:1">
      <c r="A35345" s="330"/>
    </row>
    <row r="35346" spans="1:1">
      <c r="A35346" s="330"/>
    </row>
    <row r="35347" spans="1:1">
      <c r="A35347" s="330"/>
    </row>
    <row r="35348" spans="1:1">
      <c r="A35348" s="330"/>
    </row>
    <row r="35349" spans="1:1">
      <c r="A35349" s="330"/>
    </row>
    <row r="35350" spans="1:1">
      <c r="A35350" s="330"/>
    </row>
    <row r="35351" spans="1:1">
      <c r="A35351" s="330"/>
    </row>
    <row r="35352" spans="1:1">
      <c r="A35352" s="330"/>
    </row>
    <row r="35353" spans="1:1">
      <c r="A35353" s="330"/>
    </row>
    <row r="35354" spans="1:1">
      <c r="A35354" s="330"/>
    </row>
    <row r="35355" spans="1:1">
      <c r="A35355" s="330"/>
    </row>
    <row r="35356" spans="1:1">
      <c r="A35356" s="330"/>
    </row>
    <row r="35357" spans="1:1">
      <c r="A35357" s="330"/>
    </row>
    <row r="35358" spans="1:1">
      <c r="A35358" s="330"/>
    </row>
    <row r="35359" spans="1:1">
      <c r="A35359" s="330"/>
    </row>
    <row r="35360" spans="1:1">
      <c r="A35360" s="330"/>
    </row>
    <row r="35361" spans="1:1">
      <c r="A35361" s="330"/>
    </row>
    <row r="35362" spans="1:1">
      <c r="A35362" s="330"/>
    </row>
    <row r="35363" spans="1:1">
      <c r="A35363" s="330"/>
    </row>
    <row r="35364" spans="1:1">
      <c r="A35364" s="330"/>
    </row>
    <row r="35365" spans="1:1">
      <c r="A35365" s="330"/>
    </row>
    <row r="35366" spans="1:1">
      <c r="A35366" s="330"/>
    </row>
    <row r="35367" spans="1:1">
      <c r="A35367" s="330"/>
    </row>
    <row r="35368" spans="1:1">
      <c r="A35368" s="330"/>
    </row>
    <row r="35369" spans="1:1">
      <c r="A35369" s="330"/>
    </row>
    <row r="35370" spans="1:1">
      <c r="A35370" s="330"/>
    </row>
    <row r="35371" spans="1:1">
      <c r="A35371" s="330"/>
    </row>
    <row r="35372" spans="1:1">
      <c r="A35372" s="330"/>
    </row>
    <row r="35373" spans="1:1">
      <c r="A35373" s="330"/>
    </row>
    <row r="35374" spans="1:1">
      <c r="A35374" s="330"/>
    </row>
    <row r="35375" spans="1:1">
      <c r="A35375" s="330"/>
    </row>
    <row r="35376" spans="1:1">
      <c r="A35376" s="330"/>
    </row>
    <row r="35377" spans="1:1">
      <c r="A35377" s="330"/>
    </row>
    <row r="35378" spans="1:1">
      <c r="A35378" s="330"/>
    </row>
    <row r="35379" spans="1:1">
      <c r="A35379" s="330"/>
    </row>
    <row r="35380" spans="1:1">
      <c r="A35380" s="330"/>
    </row>
    <row r="35381" spans="1:1">
      <c r="A35381" s="330"/>
    </row>
    <row r="35382" spans="1:1">
      <c r="A35382" s="330"/>
    </row>
    <row r="35383" spans="1:1">
      <c r="A35383" s="330"/>
    </row>
    <row r="35384" spans="1:1">
      <c r="A35384" s="330"/>
    </row>
    <row r="35385" spans="1:1">
      <c r="A35385" s="330"/>
    </row>
    <row r="35386" spans="1:1">
      <c r="A35386" s="330"/>
    </row>
    <row r="35387" spans="1:1">
      <c r="A35387" s="330"/>
    </row>
    <row r="35388" spans="1:1">
      <c r="A35388" s="330"/>
    </row>
    <row r="35389" spans="1:1">
      <c r="A35389" s="330"/>
    </row>
    <row r="35390" spans="1:1">
      <c r="A35390" s="330"/>
    </row>
    <row r="35391" spans="1:1">
      <c r="A35391" s="330"/>
    </row>
    <row r="35392" spans="1:1">
      <c r="A35392" s="330"/>
    </row>
    <row r="35393" spans="1:1">
      <c r="A35393" s="330"/>
    </row>
    <row r="35394" spans="1:1">
      <c r="A35394" s="330"/>
    </row>
    <row r="35395" spans="1:1">
      <c r="A35395" s="330"/>
    </row>
    <row r="35396" spans="1:1">
      <c r="A35396" s="330"/>
    </row>
    <row r="35397" spans="1:1">
      <c r="A35397" s="330"/>
    </row>
    <row r="35398" spans="1:1">
      <c r="A35398" s="330"/>
    </row>
    <row r="35399" spans="1:1">
      <c r="A35399" s="330"/>
    </row>
    <row r="35400" spans="1:1">
      <c r="A35400" s="330"/>
    </row>
    <row r="35401" spans="1:1">
      <c r="A35401" s="330"/>
    </row>
    <row r="35402" spans="1:1">
      <c r="A35402" s="330"/>
    </row>
    <row r="35403" spans="1:1">
      <c r="A35403" s="330"/>
    </row>
    <row r="35404" spans="1:1">
      <c r="A35404" s="330"/>
    </row>
    <row r="35405" spans="1:1">
      <c r="A35405" s="330"/>
    </row>
    <row r="35406" spans="1:1">
      <c r="A35406" s="330"/>
    </row>
    <row r="35407" spans="1:1">
      <c r="A35407" s="330"/>
    </row>
    <row r="35408" spans="1:1">
      <c r="A35408" s="330"/>
    </row>
    <row r="35409" spans="1:1">
      <c r="A35409" s="330"/>
    </row>
    <row r="35410" spans="1:1">
      <c r="A35410" s="330"/>
    </row>
    <row r="35411" spans="1:1">
      <c r="A35411" s="330"/>
    </row>
    <row r="35412" spans="1:1">
      <c r="A35412" s="330"/>
    </row>
    <row r="35413" spans="1:1">
      <c r="A35413" s="330"/>
    </row>
    <row r="35414" spans="1:1">
      <c r="A35414" s="330"/>
    </row>
    <row r="35415" spans="1:1">
      <c r="A35415" s="330"/>
    </row>
    <row r="35416" spans="1:1">
      <c r="A35416" s="330"/>
    </row>
    <row r="35417" spans="1:1">
      <c r="A35417" s="330"/>
    </row>
    <row r="35418" spans="1:1">
      <c r="A35418" s="330"/>
    </row>
    <row r="35419" spans="1:1">
      <c r="A35419" s="330"/>
    </row>
    <row r="35420" spans="1:1">
      <c r="A35420" s="330"/>
    </row>
    <row r="35421" spans="1:1">
      <c r="A35421" s="330"/>
    </row>
    <row r="35422" spans="1:1">
      <c r="A35422" s="330"/>
    </row>
    <row r="35423" spans="1:1">
      <c r="A35423" s="330"/>
    </row>
    <row r="35424" spans="1:1">
      <c r="A35424" s="330"/>
    </row>
    <row r="35425" spans="1:1">
      <c r="A35425" s="330"/>
    </row>
    <row r="35426" spans="1:1">
      <c r="A35426" s="330"/>
    </row>
    <row r="35427" spans="1:1">
      <c r="A35427" s="330"/>
    </row>
    <row r="35428" spans="1:1">
      <c r="A35428" s="330"/>
    </row>
    <row r="35429" spans="1:1">
      <c r="A35429" s="330"/>
    </row>
    <row r="35430" spans="1:1">
      <c r="A35430" s="330"/>
    </row>
    <row r="35431" spans="1:1">
      <c r="A35431" s="330"/>
    </row>
    <row r="35432" spans="1:1">
      <c r="A35432" s="330"/>
    </row>
    <row r="35433" spans="1:1">
      <c r="A35433" s="330"/>
    </row>
    <row r="35434" spans="1:1">
      <c r="A35434" s="330"/>
    </row>
    <row r="35435" spans="1:1">
      <c r="A35435" s="330"/>
    </row>
    <row r="35436" spans="1:1">
      <c r="A35436" s="330"/>
    </row>
    <row r="35437" spans="1:1">
      <c r="A35437" s="330"/>
    </row>
    <row r="35438" spans="1:1">
      <c r="A35438" s="330"/>
    </row>
    <row r="35439" spans="1:1">
      <c r="A35439" s="330"/>
    </row>
    <row r="35440" spans="1:1">
      <c r="A35440" s="330"/>
    </row>
    <row r="35441" spans="1:1">
      <c r="A35441" s="330"/>
    </row>
    <row r="35442" spans="1:1">
      <c r="A35442" s="330"/>
    </row>
    <row r="35443" spans="1:1">
      <c r="A35443" s="330"/>
    </row>
    <row r="35444" spans="1:1">
      <c r="A35444" s="330"/>
    </row>
    <row r="35445" spans="1:1">
      <c r="A35445" s="330"/>
    </row>
    <row r="35446" spans="1:1">
      <c r="A35446" s="330"/>
    </row>
    <row r="35447" spans="1:1">
      <c r="A35447" s="330"/>
    </row>
    <row r="35448" spans="1:1">
      <c r="A35448" s="330"/>
    </row>
    <row r="35449" spans="1:1">
      <c r="A35449" s="330"/>
    </row>
    <row r="35450" spans="1:1">
      <c r="A35450" s="330"/>
    </row>
    <row r="35451" spans="1:1">
      <c r="A35451" s="330"/>
    </row>
    <row r="35452" spans="1:1">
      <c r="A35452" s="330"/>
    </row>
    <row r="35453" spans="1:1">
      <c r="A35453" s="330"/>
    </row>
    <row r="35454" spans="1:1">
      <c r="A35454" s="330"/>
    </row>
    <row r="35455" spans="1:1">
      <c r="A35455" s="330"/>
    </row>
    <row r="35456" spans="1:1">
      <c r="A35456" s="330"/>
    </row>
    <row r="35457" spans="1:1">
      <c r="A35457" s="330"/>
    </row>
    <row r="35458" spans="1:1">
      <c r="A35458" s="330"/>
    </row>
    <row r="35459" spans="1:1">
      <c r="A35459" s="330"/>
    </row>
    <row r="35460" spans="1:1">
      <c r="A35460" s="330"/>
    </row>
    <row r="35461" spans="1:1">
      <c r="A35461" s="330"/>
    </row>
    <row r="35462" spans="1:1">
      <c r="A35462" s="330"/>
    </row>
    <row r="35463" spans="1:1">
      <c r="A35463" s="330"/>
    </row>
    <row r="35464" spans="1:1">
      <c r="A35464" s="330"/>
    </row>
    <row r="35465" spans="1:1">
      <c r="A35465" s="330"/>
    </row>
    <row r="35466" spans="1:1">
      <c r="A35466" s="330"/>
    </row>
    <row r="35467" spans="1:1">
      <c r="A35467" s="330"/>
    </row>
    <row r="35468" spans="1:1">
      <c r="A35468" s="330"/>
    </row>
    <row r="35469" spans="1:1">
      <c r="A35469" s="330"/>
    </row>
    <row r="35470" spans="1:1">
      <c r="A35470" s="330"/>
    </row>
    <row r="35471" spans="1:1">
      <c r="A35471" s="330"/>
    </row>
    <row r="35472" spans="1:1">
      <c r="A35472" s="330"/>
    </row>
    <row r="35473" spans="1:1">
      <c r="A35473" s="330"/>
    </row>
    <row r="35474" spans="1:1">
      <c r="A35474" s="330"/>
    </row>
    <row r="35475" spans="1:1">
      <c r="A35475" s="330"/>
    </row>
    <row r="35476" spans="1:1">
      <c r="A35476" s="330"/>
    </row>
    <row r="35477" spans="1:1">
      <c r="A35477" s="330"/>
    </row>
    <row r="35478" spans="1:1">
      <c r="A35478" s="330"/>
    </row>
    <row r="35479" spans="1:1">
      <c r="A35479" s="330"/>
    </row>
    <row r="35480" spans="1:1">
      <c r="A35480" s="330"/>
    </row>
    <row r="35481" spans="1:1">
      <c r="A35481" s="330"/>
    </row>
    <row r="35482" spans="1:1">
      <c r="A35482" s="330"/>
    </row>
    <row r="35483" spans="1:1">
      <c r="A35483" s="330"/>
    </row>
    <row r="35484" spans="1:1">
      <c r="A35484" s="330"/>
    </row>
    <row r="35485" spans="1:1">
      <c r="A35485" s="330"/>
    </row>
    <row r="35486" spans="1:1">
      <c r="A35486" s="330"/>
    </row>
    <row r="35487" spans="1:1">
      <c r="A35487" s="330"/>
    </row>
    <row r="35488" spans="1:1">
      <c r="A35488" s="330"/>
    </row>
    <row r="35489" spans="1:1">
      <c r="A35489" s="330"/>
    </row>
    <row r="35490" spans="1:1">
      <c r="A35490" s="330"/>
    </row>
    <row r="35491" spans="1:1">
      <c r="A35491" s="330"/>
    </row>
    <row r="35492" spans="1:1">
      <c r="A35492" s="330"/>
    </row>
    <row r="35493" spans="1:1">
      <c r="A35493" s="330"/>
    </row>
    <row r="35494" spans="1:1">
      <c r="A35494" s="330"/>
    </row>
    <row r="35495" spans="1:1">
      <c r="A35495" s="330"/>
    </row>
    <row r="35496" spans="1:1">
      <c r="A35496" s="330"/>
    </row>
    <row r="35497" spans="1:1">
      <c r="A35497" s="330"/>
    </row>
    <row r="35498" spans="1:1">
      <c r="A35498" s="330"/>
    </row>
    <row r="35499" spans="1:1">
      <c r="A35499" s="330"/>
    </row>
    <row r="35500" spans="1:1">
      <c r="A35500" s="330"/>
    </row>
    <row r="35501" spans="1:1">
      <c r="A35501" s="330"/>
    </row>
    <row r="35502" spans="1:1">
      <c r="A35502" s="330"/>
    </row>
    <row r="35503" spans="1:1">
      <c r="A35503" s="330"/>
    </row>
    <row r="35504" spans="1:1">
      <c r="A35504" s="330"/>
    </row>
    <row r="35505" spans="1:1">
      <c r="A35505" s="330"/>
    </row>
    <row r="35506" spans="1:1">
      <c r="A35506" s="330"/>
    </row>
    <row r="35507" spans="1:1">
      <c r="A35507" s="330"/>
    </row>
    <row r="35508" spans="1:1">
      <c r="A35508" s="330"/>
    </row>
    <row r="35509" spans="1:1">
      <c r="A35509" s="330"/>
    </row>
    <row r="35510" spans="1:1">
      <c r="A35510" s="330"/>
    </row>
    <row r="35511" spans="1:1">
      <c r="A35511" s="330"/>
    </row>
    <row r="35512" spans="1:1">
      <c r="A35512" s="330"/>
    </row>
    <row r="35513" spans="1:1">
      <c r="A35513" s="330"/>
    </row>
    <row r="35514" spans="1:1">
      <c r="A35514" s="330"/>
    </row>
    <row r="35515" spans="1:1">
      <c r="A35515" s="330"/>
    </row>
    <row r="35516" spans="1:1">
      <c r="A35516" s="330"/>
    </row>
    <row r="35517" spans="1:1">
      <c r="A35517" s="330"/>
    </row>
    <row r="35518" spans="1:1">
      <c r="A35518" s="330"/>
    </row>
    <row r="35519" spans="1:1">
      <c r="A35519" s="330"/>
    </row>
    <row r="35520" spans="1:1">
      <c r="A35520" s="330"/>
    </row>
    <row r="35521" spans="1:1">
      <c r="A35521" s="330"/>
    </row>
    <row r="35522" spans="1:1">
      <c r="A35522" s="330"/>
    </row>
    <row r="35523" spans="1:1">
      <c r="A35523" s="330"/>
    </row>
    <row r="35524" spans="1:1">
      <c r="A35524" s="330"/>
    </row>
    <row r="35525" spans="1:1">
      <c r="A35525" s="330"/>
    </row>
    <row r="35526" spans="1:1">
      <c r="A35526" s="330"/>
    </row>
    <row r="35527" spans="1:1">
      <c r="A35527" s="330"/>
    </row>
    <row r="35528" spans="1:1">
      <c r="A35528" s="330"/>
    </row>
    <row r="35529" spans="1:1">
      <c r="A35529" s="330"/>
    </row>
    <row r="35530" spans="1:1">
      <c r="A35530" s="330"/>
    </row>
    <row r="35531" spans="1:1">
      <c r="A35531" s="330"/>
    </row>
    <row r="35532" spans="1:1">
      <c r="A35532" s="330"/>
    </row>
    <row r="35533" spans="1:1">
      <c r="A35533" s="330"/>
    </row>
    <row r="35534" spans="1:1">
      <c r="A35534" s="330"/>
    </row>
    <row r="35535" spans="1:1">
      <c r="A35535" s="330"/>
    </row>
    <row r="35536" spans="1:1">
      <c r="A35536" s="330"/>
    </row>
    <row r="35537" spans="1:1">
      <c r="A35537" s="330"/>
    </row>
    <row r="35538" spans="1:1">
      <c r="A35538" s="330"/>
    </row>
    <row r="35539" spans="1:1">
      <c r="A35539" s="330"/>
    </row>
    <row r="35540" spans="1:1">
      <c r="A35540" s="330"/>
    </row>
    <row r="35541" spans="1:1">
      <c r="A35541" s="330"/>
    </row>
    <row r="35542" spans="1:1">
      <c r="A35542" s="330"/>
    </row>
    <row r="35543" spans="1:1">
      <c r="A35543" s="330"/>
    </row>
    <row r="35544" spans="1:1">
      <c r="A35544" s="330"/>
    </row>
    <row r="35545" spans="1:1">
      <c r="A35545" s="330"/>
    </row>
    <row r="35546" spans="1:1">
      <c r="A35546" s="330"/>
    </row>
    <row r="35547" spans="1:1">
      <c r="A35547" s="330"/>
    </row>
    <row r="35548" spans="1:1">
      <c r="A35548" s="330"/>
    </row>
    <row r="35549" spans="1:1">
      <c r="A35549" s="330"/>
    </row>
    <row r="35550" spans="1:1">
      <c r="A35550" s="330"/>
    </row>
    <row r="35551" spans="1:1">
      <c r="A35551" s="330"/>
    </row>
    <row r="35552" spans="1:1">
      <c r="A35552" s="330"/>
    </row>
    <row r="35553" spans="1:1">
      <c r="A35553" s="330"/>
    </row>
    <row r="35554" spans="1:1">
      <c r="A35554" s="330"/>
    </row>
    <row r="35555" spans="1:1">
      <c r="A35555" s="330"/>
    </row>
    <row r="35556" spans="1:1">
      <c r="A35556" s="330"/>
    </row>
    <row r="35557" spans="1:1">
      <c r="A35557" s="330"/>
    </row>
    <row r="35558" spans="1:1">
      <c r="A35558" s="330"/>
    </row>
    <row r="35559" spans="1:1">
      <c r="A35559" s="330"/>
    </row>
    <row r="35560" spans="1:1">
      <c r="A35560" s="330"/>
    </row>
    <row r="35561" spans="1:1">
      <c r="A35561" s="330"/>
    </row>
    <row r="35562" spans="1:1">
      <c r="A35562" s="330"/>
    </row>
    <row r="35563" spans="1:1">
      <c r="A35563" s="330"/>
    </row>
    <row r="35564" spans="1:1">
      <c r="A35564" s="330"/>
    </row>
    <row r="35565" spans="1:1">
      <c r="A35565" s="330"/>
    </row>
    <row r="35566" spans="1:1">
      <c r="A35566" s="330"/>
    </row>
    <row r="35567" spans="1:1">
      <c r="A35567" s="330"/>
    </row>
    <row r="35568" spans="1:1">
      <c r="A35568" s="330"/>
    </row>
    <row r="35569" spans="1:1">
      <c r="A35569" s="330"/>
    </row>
    <row r="35570" spans="1:1">
      <c r="A35570" s="330"/>
    </row>
    <row r="35571" spans="1:1">
      <c r="A35571" s="330"/>
    </row>
    <row r="35572" spans="1:1">
      <c r="A35572" s="330"/>
    </row>
    <row r="35573" spans="1:1">
      <c r="A35573" s="330"/>
    </row>
    <row r="35574" spans="1:1">
      <c r="A35574" s="330"/>
    </row>
    <row r="35575" spans="1:1">
      <c r="A35575" s="330"/>
    </row>
    <row r="35576" spans="1:1">
      <c r="A35576" s="330"/>
    </row>
    <row r="35577" spans="1:1">
      <c r="A35577" s="330"/>
    </row>
    <row r="35578" spans="1:1">
      <c r="A35578" s="330"/>
    </row>
    <row r="35579" spans="1:1">
      <c r="A35579" s="330"/>
    </row>
    <row r="35580" spans="1:1">
      <c r="A35580" s="330"/>
    </row>
    <row r="35581" spans="1:1">
      <c r="A35581" s="330"/>
    </row>
    <row r="35582" spans="1:1">
      <c r="A35582" s="330"/>
    </row>
    <row r="35583" spans="1:1">
      <c r="A35583" s="330"/>
    </row>
    <row r="35584" spans="1:1">
      <c r="A35584" s="330"/>
    </row>
    <row r="35585" spans="1:1">
      <c r="A35585" s="330"/>
    </row>
    <row r="35586" spans="1:1">
      <c r="A35586" s="330"/>
    </row>
    <row r="35587" spans="1:1">
      <c r="A35587" s="330"/>
    </row>
    <row r="35588" spans="1:1">
      <c r="A35588" s="330"/>
    </row>
    <row r="35589" spans="1:1">
      <c r="A35589" s="330"/>
    </row>
    <row r="35590" spans="1:1">
      <c r="A35590" s="330"/>
    </row>
    <row r="35591" spans="1:1">
      <c r="A35591" s="330"/>
    </row>
    <row r="35592" spans="1:1">
      <c r="A35592" s="330"/>
    </row>
    <row r="35593" spans="1:1">
      <c r="A35593" s="330"/>
    </row>
    <row r="35594" spans="1:1">
      <c r="A35594" s="330"/>
    </row>
    <row r="35595" spans="1:1">
      <c r="A35595" s="330"/>
    </row>
    <row r="35596" spans="1:1">
      <c r="A35596" s="330"/>
    </row>
    <row r="35597" spans="1:1">
      <c r="A35597" s="330"/>
    </row>
    <row r="35598" spans="1:1">
      <c r="A35598" s="330"/>
    </row>
    <row r="35599" spans="1:1">
      <c r="A35599" s="330"/>
    </row>
    <row r="35600" spans="1:1">
      <c r="A35600" s="330"/>
    </row>
    <row r="35601" spans="1:1">
      <c r="A35601" s="330"/>
    </row>
    <row r="35602" spans="1:1">
      <c r="A35602" s="330"/>
    </row>
    <row r="35603" spans="1:1">
      <c r="A35603" s="330"/>
    </row>
    <row r="35604" spans="1:1">
      <c r="A35604" s="330"/>
    </row>
    <row r="35605" spans="1:1">
      <c r="A35605" s="330"/>
    </row>
    <row r="35606" spans="1:1">
      <c r="A35606" s="330"/>
    </row>
    <row r="35607" spans="1:1">
      <c r="A35607" s="330"/>
    </row>
    <row r="35608" spans="1:1">
      <c r="A35608" s="330"/>
    </row>
    <row r="35609" spans="1:1">
      <c r="A35609" s="330"/>
    </row>
    <row r="35610" spans="1:1">
      <c r="A35610" s="330"/>
    </row>
    <row r="35611" spans="1:1">
      <c r="A35611" s="330"/>
    </row>
    <row r="35612" spans="1:1">
      <c r="A35612" s="330"/>
    </row>
    <row r="35613" spans="1:1">
      <c r="A35613" s="330"/>
    </row>
    <row r="35614" spans="1:1">
      <c r="A35614" s="330"/>
    </row>
    <row r="35615" spans="1:1">
      <c r="A35615" s="330"/>
    </row>
    <row r="35616" spans="1:1">
      <c r="A35616" s="330"/>
    </row>
    <row r="35617" spans="1:1">
      <c r="A35617" s="330"/>
    </row>
    <row r="35618" spans="1:1">
      <c r="A35618" s="330"/>
    </row>
    <row r="35619" spans="1:1">
      <c r="A35619" s="330"/>
    </row>
    <row r="35620" spans="1:1">
      <c r="A35620" s="330"/>
    </row>
    <row r="35621" spans="1:1">
      <c r="A35621" s="330"/>
    </row>
    <row r="35622" spans="1:1">
      <c r="A35622" s="330"/>
    </row>
    <row r="35623" spans="1:1">
      <c r="A35623" s="330"/>
    </row>
    <row r="35624" spans="1:1">
      <c r="A35624" s="330"/>
    </row>
    <row r="35625" spans="1:1">
      <c r="A35625" s="330"/>
    </row>
    <row r="35626" spans="1:1">
      <c r="A35626" s="330"/>
    </row>
    <row r="35627" spans="1:1">
      <c r="A35627" s="330"/>
    </row>
    <row r="35628" spans="1:1">
      <c r="A35628" s="330"/>
    </row>
    <row r="35629" spans="1:1">
      <c r="A35629" s="330"/>
    </row>
    <row r="35630" spans="1:1">
      <c r="A35630" s="330"/>
    </row>
    <row r="35631" spans="1:1">
      <c r="A35631" s="330"/>
    </row>
    <row r="35632" spans="1:1">
      <c r="A35632" s="330"/>
    </row>
    <row r="35633" spans="1:1">
      <c r="A35633" s="330"/>
    </row>
    <row r="35634" spans="1:1">
      <c r="A35634" s="330"/>
    </row>
    <row r="35635" spans="1:1">
      <c r="A35635" s="330"/>
    </row>
    <row r="35636" spans="1:1">
      <c r="A35636" s="330"/>
    </row>
    <row r="35637" spans="1:1">
      <c r="A35637" s="330"/>
    </row>
    <row r="35638" spans="1:1">
      <c r="A35638" s="330"/>
    </row>
    <row r="35639" spans="1:1">
      <c r="A35639" s="330"/>
    </row>
    <row r="35640" spans="1:1">
      <c r="A35640" s="330"/>
    </row>
    <row r="35641" spans="1:1">
      <c r="A35641" s="330"/>
    </row>
    <row r="35642" spans="1:1">
      <c r="A35642" s="330"/>
    </row>
    <row r="35643" spans="1:1">
      <c r="A35643" s="330"/>
    </row>
    <row r="35644" spans="1:1">
      <c r="A35644" s="330"/>
    </row>
    <row r="35645" spans="1:1">
      <c r="A35645" s="330"/>
    </row>
    <row r="35646" spans="1:1">
      <c r="A35646" s="330"/>
    </row>
    <row r="35647" spans="1:1">
      <c r="A35647" s="330"/>
    </row>
    <row r="35648" spans="1:1">
      <c r="A35648" s="330"/>
    </row>
    <row r="35649" spans="1:1">
      <c r="A35649" s="330"/>
    </row>
    <row r="35650" spans="1:1">
      <c r="A35650" s="330"/>
    </row>
    <row r="35651" spans="1:1">
      <c r="A35651" s="330"/>
    </row>
    <row r="35652" spans="1:1">
      <c r="A35652" s="330"/>
    </row>
    <row r="35653" spans="1:1">
      <c r="A35653" s="330"/>
    </row>
    <row r="35654" spans="1:1">
      <c r="A35654" s="330"/>
    </row>
    <row r="35655" spans="1:1">
      <c r="A35655" s="330"/>
    </row>
    <row r="35656" spans="1:1">
      <c r="A35656" s="330"/>
    </row>
    <row r="35657" spans="1:1">
      <c r="A35657" s="330"/>
    </row>
    <row r="35658" spans="1:1">
      <c r="A35658" s="330"/>
    </row>
    <row r="35659" spans="1:1">
      <c r="A35659" s="330"/>
    </row>
    <row r="35660" spans="1:1">
      <c r="A35660" s="330"/>
    </row>
    <row r="35661" spans="1:1">
      <c r="A35661" s="330"/>
    </row>
    <row r="35662" spans="1:1">
      <c r="A35662" s="330"/>
    </row>
    <row r="35663" spans="1:1">
      <c r="A35663" s="330"/>
    </row>
    <row r="35664" spans="1:1">
      <c r="A35664" s="330"/>
    </row>
    <row r="35665" spans="1:1">
      <c r="A35665" s="330"/>
    </row>
    <row r="35666" spans="1:1">
      <c r="A35666" s="330"/>
    </row>
    <row r="35667" spans="1:1">
      <c r="A35667" s="330"/>
    </row>
    <row r="35668" spans="1:1">
      <c r="A35668" s="330"/>
    </row>
    <row r="35669" spans="1:1">
      <c r="A35669" s="330"/>
    </row>
    <row r="35670" spans="1:1">
      <c r="A35670" s="330"/>
    </row>
    <row r="35671" spans="1:1">
      <c r="A35671" s="330"/>
    </row>
    <row r="35672" spans="1:1">
      <c r="A35672" s="330"/>
    </row>
    <row r="35673" spans="1:1">
      <c r="A35673" s="330"/>
    </row>
    <row r="35674" spans="1:1">
      <c r="A35674" s="330"/>
    </row>
    <row r="35675" spans="1:1">
      <c r="A35675" s="330"/>
    </row>
    <row r="35676" spans="1:1">
      <c r="A35676" s="330"/>
    </row>
    <row r="35677" spans="1:1">
      <c r="A35677" s="330"/>
    </row>
    <row r="35678" spans="1:1">
      <c r="A35678" s="330"/>
    </row>
    <row r="35679" spans="1:1">
      <c r="A35679" s="330"/>
    </row>
    <row r="35680" spans="1:1">
      <c r="A35680" s="330"/>
    </row>
    <row r="35681" spans="1:1">
      <c r="A35681" s="330"/>
    </row>
    <row r="35682" spans="1:1">
      <c r="A35682" s="330"/>
    </row>
    <row r="35683" spans="1:1">
      <c r="A35683" s="330"/>
    </row>
    <row r="35684" spans="1:1">
      <c r="A35684" s="330"/>
    </row>
    <row r="35685" spans="1:1">
      <c r="A35685" s="330"/>
    </row>
    <row r="35686" spans="1:1">
      <c r="A35686" s="330"/>
    </row>
    <row r="35687" spans="1:1">
      <c r="A35687" s="330"/>
    </row>
    <row r="35688" spans="1:1">
      <c r="A35688" s="330"/>
    </row>
    <row r="35689" spans="1:1">
      <c r="A35689" s="330"/>
    </row>
    <row r="35690" spans="1:1">
      <c r="A35690" s="330"/>
    </row>
    <row r="35691" spans="1:1">
      <c r="A35691" s="330"/>
    </row>
    <row r="35692" spans="1:1">
      <c r="A35692" s="330"/>
    </row>
    <row r="35693" spans="1:1">
      <c r="A35693" s="330"/>
    </row>
    <row r="35694" spans="1:1">
      <c r="A35694" s="330"/>
    </row>
    <row r="35695" spans="1:1">
      <c r="A35695" s="330"/>
    </row>
    <row r="35696" spans="1:1">
      <c r="A35696" s="330"/>
    </row>
    <row r="35697" spans="1:1">
      <c r="A35697" s="330"/>
    </row>
    <row r="35698" spans="1:1">
      <c r="A35698" s="330"/>
    </row>
    <row r="35699" spans="1:1">
      <c r="A35699" s="330"/>
    </row>
    <row r="35700" spans="1:1">
      <c r="A35700" s="330"/>
    </row>
    <row r="35701" spans="1:1">
      <c r="A35701" s="330"/>
    </row>
    <row r="35702" spans="1:1">
      <c r="A35702" s="330"/>
    </row>
    <row r="35703" spans="1:1">
      <c r="A35703" s="330"/>
    </row>
    <row r="35704" spans="1:1">
      <c r="A35704" s="330"/>
    </row>
    <row r="35705" spans="1:1">
      <c r="A35705" s="330"/>
    </row>
    <row r="35706" spans="1:1">
      <c r="A35706" s="330"/>
    </row>
    <row r="35707" spans="1:1">
      <c r="A35707" s="330"/>
    </row>
    <row r="35708" spans="1:1">
      <c r="A35708" s="330"/>
    </row>
    <row r="35709" spans="1:1">
      <c r="A35709" s="330"/>
    </row>
    <row r="35710" spans="1:1">
      <c r="A35710" s="330"/>
    </row>
    <row r="35711" spans="1:1">
      <c r="A35711" s="330"/>
    </row>
    <row r="35712" spans="1:1">
      <c r="A35712" s="330"/>
    </row>
    <row r="35713" spans="1:1">
      <c r="A35713" s="330"/>
    </row>
    <row r="35714" spans="1:1">
      <c r="A35714" s="330"/>
    </row>
    <row r="35715" spans="1:1">
      <c r="A35715" s="330"/>
    </row>
    <row r="35716" spans="1:1">
      <c r="A35716" s="330"/>
    </row>
    <row r="35717" spans="1:1">
      <c r="A35717" s="330"/>
    </row>
    <row r="35718" spans="1:1">
      <c r="A35718" s="330"/>
    </row>
    <row r="35719" spans="1:1">
      <c r="A35719" s="330"/>
    </row>
    <row r="35720" spans="1:1">
      <c r="A35720" s="330"/>
    </row>
    <row r="35721" spans="1:1">
      <c r="A35721" s="330"/>
    </row>
    <row r="35722" spans="1:1">
      <c r="A35722" s="330"/>
    </row>
    <row r="35723" spans="1:1">
      <c r="A35723" s="330"/>
    </row>
    <row r="35724" spans="1:1">
      <c r="A35724" s="330"/>
    </row>
    <row r="35725" spans="1:1">
      <c r="A35725" s="330"/>
    </row>
    <row r="35726" spans="1:1">
      <c r="A35726" s="330"/>
    </row>
    <row r="35727" spans="1:1">
      <c r="A35727" s="330"/>
    </row>
    <row r="35728" spans="1:1">
      <c r="A35728" s="330"/>
    </row>
    <row r="35729" spans="1:1">
      <c r="A35729" s="330"/>
    </row>
    <row r="35730" spans="1:1">
      <c r="A35730" s="330"/>
    </row>
    <row r="35731" spans="1:1">
      <c r="A35731" s="330"/>
    </row>
    <row r="35732" spans="1:1">
      <c r="A35732" s="330"/>
    </row>
    <row r="35733" spans="1:1">
      <c r="A35733" s="330"/>
    </row>
    <row r="35734" spans="1:1">
      <c r="A35734" s="330"/>
    </row>
    <row r="35735" spans="1:1">
      <c r="A35735" s="330"/>
    </row>
    <row r="35736" spans="1:1">
      <c r="A35736" s="330"/>
    </row>
    <row r="35737" spans="1:1">
      <c r="A35737" s="330"/>
    </row>
    <row r="35738" spans="1:1">
      <c r="A35738" s="330"/>
    </row>
    <row r="35739" spans="1:1">
      <c r="A35739" s="330"/>
    </row>
    <row r="35740" spans="1:1">
      <c r="A35740" s="330"/>
    </row>
    <row r="35741" spans="1:1">
      <c r="A35741" s="330"/>
    </row>
    <row r="35742" spans="1:1">
      <c r="A35742" s="330"/>
    </row>
    <row r="35743" spans="1:1">
      <c r="A35743" s="330"/>
    </row>
    <row r="35744" spans="1:1">
      <c r="A35744" s="330"/>
    </row>
    <row r="35745" spans="1:1">
      <c r="A35745" s="330"/>
    </row>
    <row r="35746" spans="1:1">
      <c r="A35746" s="330"/>
    </row>
    <row r="35747" spans="1:1">
      <c r="A35747" s="330"/>
    </row>
    <row r="35748" spans="1:1">
      <c r="A35748" s="330"/>
    </row>
    <row r="35749" spans="1:1">
      <c r="A35749" s="330"/>
    </row>
    <row r="35750" spans="1:1">
      <c r="A35750" s="330"/>
    </row>
    <row r="35751" spans="1:1">
      <c r="A35751" s="330"/>
    </row>
    <row r="35752" spans="1:1">
      <c r="A35752" s="330"/>
    </row>
    <row r="35753" spans="1:1">
      <c r="A35753" s="330"/>
    </row>
    <row r="35754" spans="1:1">
      <c r="A35754" s="330"/>
    </row>
    <row r="35755" spans="1:1">
      <c r="A35755" s="330"/>
    </row>
    <row r="35756" spans="1:1">
      <c r="A35756" s="330"/>
    </row>
    <row r="35757" spans="1:1">
      <c r="A35757" s="330"/>
    </row>
    <row r="35758" spans="1:1">
      <c r="A35758" s="330"/>
    </row>
    <row r="35759" spans="1:1">
      <c r="A35759" s="330"/>
    </row>
    <row r="35760" spans="1:1">
      <c r="A35760" s="330"/>
    </row>
    <row r="35761" spans="1:1">
      <c r="A35761" s="330"/>
    </row>
    <row r="35762" spans="1:1">
      <c r="A35762" s="330"/>
    </row>
    <row r="35763" spans="1:1">
      <c r="A35763" s="330"/>
    </row>
    <row r="35764" spans="1:1">
      <c r="A35764" s="330"/>
    </row>
    <row r="35765" spans="1:1">
      <c r="A35765" s="330"/>
    </row>
    <row r="35766" spans="1:1">
      <c r="A35766" s="330"/>
    </row>
    <row r="35767" spans="1:1">
      <c r="A35767" s="330"/>
    </row>
    <row r="35768" spans="1:1">
      <c r="A35768" s="330"/>
    </row>
    <row r="35769" spans="1:1">
      <c r="A35769" s="330"/>
    </row>
    <row r="35770" spans="1:1">
      <c r="A35770" s="330"/>
    </row>
    <row r="35771" spans="1:1">
      <c r="A35771" s="330"/>
    </row>
    <row r="35772" spans="1:1">
      <c r="A35772" s="330"/>
    </row>
    <row r="35773" spans="1:1">
      <c r="A35773" s="330"/>
    </row>
    <row r="35774" spans="1:1">
      <c r="A35774" s="330"/>
    </row>
    <row r="35775" spans="1:1">
      <c r="A35775" s="330"/>
    </row>
    <row r="35776" spans="1:1">
      <c r="A35776" s="330"/>
    </row>
    <row r="35777" spans="1:1">
      <c r="A35777" s="330"/>
    </row>
    <row r="35778" spans="1:1">
      <c r="A35778" s="330"/>
    </row>
    <row r="35779" spans="1:1">
      <c r="A35779" s="330"/>
    </row>
    <row r="35780" spans="1:1">
      <c r="A35780" s="330"/>
    </row>
    <row r="35781" spans="1:1">
      <c r="A35781" s="330"/>
    </row>
    <row r="35782" spans="1:1">
      <c r="A35782" s="330"/>
    </row>
    <row r="35783" spans="1:1">
      <c r="A35783" s="330"/>
    </row>
    <row r="35784" spans="1:1">
      <c r="A35784" s="330"/>
    </row>
    <row r="35785" spans="1:1">
      <c r="A35785" s="330"/>
    </row>
    <row r="35786" spans="1:1">
      <c r="A35786" s="330"/>
    </row>
    <row r="35787" spans="1:1">
      <c r="A35787" s="330"/>
    </row>
    <row r="35788" spans="1:1">
      <c r="A35788" s="330"/>
    </row>
    <row r="35789" spans="1:1">
      <c r="A35789" s="330"/>
    </row>
    <row r="35790" spans="1:1">
      <c r="A35790" s="330"/>
    </row>
    <row r="35791" spans="1:1">
      <c r="A35791" s="330"/>
    </row>
    <row r="35792" spans="1:1">
      <c r="A35792" s="330"/>
    </row>
    <row r="35793" spans="1:1">
      <c r="A35793" s="330"/>
    </row>
    <row r="35794" spans="1:1">
      <c r="A35794" s="330"/>
    </row>
    <row r="35795" spans="1:1">
      <c r="A35795" s="330"/>
    </row>
    <row r="35796" spans="1:1">
      <c r="A35796" s="330"/>
    </row>
    <row r="35797" spans="1:1">
      <c r="A35797" s="330"/>
    </row>
    <row r="35798" spans="1:1">
      <c r="A35798" s="330"/>
    </row>
    <row r="35799" spans="1:1">
      <c r="A35799" s="330"/>
    </row>
    <row r="35800" spans="1:1">
      <c r="A35800" s="330"/>
    </row>
    <row r="35801" spans="1:1">
      <c r="A35801" s="330"/>
    </row>
    <row r="35802" spans="1:1">
      <c r="A35802" s="330"/>
    </row>
    <row r="35803" spans="1:1">
      <c r="A35803" s="330"/>
    </row>
    <row r="35804" spans="1:1">
      <c r="A35804" s="330"/>
    </row>
    <row r="35805" spans="1:1">
      <c r="A35805" s="330"/>
    </row>
    <row r="35806" spans="1:1">
      <c r="A35806" s="330"/>
    </row>
    <row r="35807" spans="1:1">
      <c r="A35807" s="330"/>
    </row>
    <row r="35808" spans="1:1">
      <c r="A35808" s="330"/>
    </row>
    <row r="35809" spans="1:1">
      <c r="A35809" s="330"/>
    </row>
    <row r="35810" spans="1:1">
      <c r="A35810" s="330"/>
    </row>
    <row r="35811" spans="1:1">
      <c r="A35811" s="330"/>
    </row>
    <row r="35812" spans="1:1">
      <c r="A35812" s="330"/>
    </row>
    <row r="35813" spans="1:1">
      <c r="A35813" s="330"/>
    </row>
    <row r="35814" spans="1:1">
      <c r="A35814" s="330"/>
    </row>
    <row r="35815" spans="1:1">
      <c r="A35815" s="330"/>
    </row>
    <row r="35816" spans="1:1">
      <c r="A35816" s="330"/>
    </row>
    <row r="35817" spans="1:1">
      <c r="A35817" s="330"/>
    </row>
    <row r="35818" spans="1:1">
      <c r="A35818" s="330"/>
    </row>
    <row r="35819" spans="1:1">
      <c r="A35819" s="330"/>
    </row>
    <row r="35820" spans="1:1">
      <c r="A35820" s="330"/>
    </row>
    <row r="35821" spans="1:1">
      <c r="A35821" s="330"/>
    </row>
    <row r="35822" spans="1:1">
      <c r="A35822" s="330"/>
    </row>
    <row r="35823" spans="1:1">
      <c r="A35823" s="330"/>
    </row>
    <row r="35824" spans="1:1">
      <c r="A35824" s="330"/>
    </row>
    <row r="35825" spans="1:1">
      <c r="A35825" s="330"/>
    </row>
    <row r="35826" spans="1:1">
      <c r="A35826" s="330"/>
    </row>
    <row r="35827" spans="1:1">
      <c r="A35827" s="330"/>
    </row>
    <row r="35828" spans="1:1">
      <c r="A35828" s="330"/>
    </row>
    <row r="35829" spans="1:1">
      <c r="A35829" s="330"/>
    </row>
    <row r="35830" spans="1:1">
      <c r="A35830" s="330"/>
    </row>
    <row r="35831" spans="1:1">
      <c r="A35831" s="330"/>
    </row>
    <row r="35832" spans="1:1">
      <c r="A35832" s="330"/>
    </row>
    <row r="35833" spans="1:1">
      <c r="A35833" s="330"/>
    </row>
    <row r="35834" spans="1:1">
      <c r="A35834" s="330"/>
    </row>
    <row r="35835" spans="1:1">
      <c r="A35835" s="330"/>
    </row>
    <row r="35836" spans="1:1">
      <c r="A35836" s="330"/>
    </row>
    <row r="35837" spans="1:1">
      <c r="A35837" s="330"/>
    </row>
    <row r="35838" spans="1:1">
      <c r="A35838" s="330"/>
    </row>
    <row r="35839" spans="1:1">
      <c r="A35839" s="330"/>
    </row>
    <row r="35840" spans="1:1">
      <c r="A35840" s="330"/>
    </row>
    <row r="35841" spans="1:1">
      <c r="A35841" s="330"/>
    </row>
    <row r="35842" spans="1:1">
      <c r="A35842" s="330"/>
    </row>
    <row r="35843" spans="1:1">
      <c r="A35843" s="330"/>
    </row>
    <row r="35844" spans="1:1">
      <c r="A35844" s="330"/>
    </row>
    <row r="35845" spans="1:1">
      <c r="A35845" s="330"/>
    </row>
    <row r="35846" spans="1:1">
      <c r="A35846" s="330"/>
    </row>
    <row r="35847" spans="1:1">
      <c r="A35847" s="330"/>
    </row>
    <row r="35848" spans="1:1">
      <c r="A35848" s="330"/>
    </row>
    <row r="35849" spans="1:1">
      <c r="A35849" s="330"/>
    </row>
    <row r="35850" spans="1:1">
      <c r="A35850" s="330"/>
    </row>
    <row r="35851" spans="1:1">
      <c r="A35851" s="330"/>
    </row>
    <row r="35852" spans="1:1">
      <c r="A35852" s="330"/>
    </row>
    <row r="35853" spans="1:1">
      <c r="A35853" s="330"/>
    </row>
    <row r="35854" spans="1:1">
      <c r="A35854" s="330"/>
    </row>
    <row r="35855" spans="1:1">
      <c r="A35855" s="330"/>
    </row>
    <row r="35856" spans="1:1">
      <c r="A35856" s="330"/>
    </row>
    <row r="35857" spans="1:1">
      <c r="A35857" s="330"/>
    </row>
    <row r="35858" spans="1:1">
      <c r="A35858" s="330"/>
    </row>
    <row r="35859" spans="1:1">
      <c r="A35859" s="330"/>
    </row>
    <row r="35860" spans="1:1">
      <c r="A35860" s="330"/>
    </row>
    <row r="35861" spans="1:1">
      <c r="A35861" s="330"/>
    </row>
    <row r="35862" spans="1:1">
      <c r="A35862" s="330"/>
    </row>
    <row r="35863" spans="1:1">
      <c r="A35863" s="330"/>
    </row>
    <row r="35864" spans="1:1">
      <c r="A35864" s="330"/>
    </row>
    <row r="35865" spans="1:1">
      <c r="A35865" s="330"/>
    </row>
    <row r="35866" spans="1:1">
      <c r="A35866" s="330"/>
    </row>
    <row r="35867" spans="1:1">
      <c r="A35867" s="330"/>
    </row>
    <row r="35868" spans="1:1">
      <c r="A35868" s="330"/>
    </row>
    <row r="35869" spans="1:1">
      <c r="A35869" s="330"/>
    </row>
    <row r="35870" spans="1:1">
      <c r="A35870" s="330"/>
    </row>
    <row r="35871" spans="1:1">
      <c r="A35871" s="330"/>
    </row>
    <row r="35872" spans="1:1">
      <c r="A35872" s="330"/>
    </row>
    <row r="35873" spans="1:1">
      <c r="A35873" s="330"/>
    </row>
    <row r="35874" spans="1:1">
      <c r="A35874" s="330"/>
    </row>
    <row r="35875" spans="1:1">
      <c r="A35875" s="330"/>
    </row>
    <row r="35876" spans="1:1">
      <c r="A35876" s="330"/>
    </row>
    <row r="35877" spans="1:1">
      <c r="A35877" s="330"/>
    </row>
    <row r="35878" spans="1:1">
      <c r="A35878" s="330"/>
    </row>
    <row r="35879" spans="1:1">
      <c r="A35879" s="330"/>
    </row>
    <row r="35880" spans="1:1">
      <c r="A35880" s="330"/>
    </row>
    <row r="35881" spans="1:1">
      <c r="A35881" s="330"/>
    </row>
    <row r="35882" spans="1:1">
      <c r="A35882" s="330"/>
    </row>
    <row r="35883" spans="1:1">
      <c r="A35883" s="330"/>
    </row>
    <row r="35884" spans="1:1">
      <c r="A35884" s="330"/>
    </row>
    <row r="35885" spans="1:1">
      <c r="A35885" s="330"/>
    </row>
    <row r="35886" spans="1:1">
      <c r="A35886" s="330"/>
    </row>
    <row r="35887" spans="1:1">
      <c r="A35887" s="330"/>
    </row>
    <row r="35888" spans="1:1">
      <c r="A35888" s="330"/>
    </row>
    <row r="35889" spans="1:1">
      <c r="A35889" s="330"/>
    </row>
    <row r="35890" spans="1:1">
      <c r="A35890" s="330"/>
    </row>
    <row r="35891" spans="1:1">
      <c r="A35891" s="330"/>
    </row>
    <row r="35892" spans="1:1">
      <c r="A35892" s="330"/>
    </row>
    <row r="35893" spans="1:1">
      <c r="A35893" s="330"/>
    </row>
    <row r="35894" spans="1:1">
      <c r="A35894" s="330"/>
    </row>
    <row r="35895" spans="1:1">
      <c r="A35895" s="330"/>
    </row>
    <row r="35896" spans="1:1">
      <c r="A35896" s="330"/>
    </row>
    <row r="35897" spans="1:1">
      <c r="A35897" s="330"/>
    </row>
    <row r="35898" spans="1:1">
      <c r="A35898" s="330"/>
    </row>
    <row r="35899" spans="1:1">
      <c r="A35899" s="330"/>
    </row>
    <row r="35900" spans="1:1">
      <c r="A35900" s="330"/>
    </row>
    <row r="35901" spans="1:1">
      <c r="A35901" s="330"/>
    </row>
    <row r="35902" spans="1:1">
      <c r="A35902" s="330"/>
    </row>
    <row r="35903" spans="1:1">
      <c r="A35903" s="330"/>
    </row>
    <row r="35904" spans="1:1">
      <c r="A35904" s="330"/>
    </row>
    <row r="35905" spans="1:1">
      <c r="A35905" s="330"/>
    </row>
    <row r="35906" spans="1:1">
      <c r="A35906" s="330"/>
    </row>
    <row r="35907" spans="1:1">
      <c r="A35907" s="330"/>
    </row>
    <row r="35908" spans="1:1">
      <c r="A35908" s="330"/>
    </row>
    <row r="35909" spans="1:1">
      <c r="A35909" s="330"/>
    </row>
    <row r="35910" spans="1:1">
      <c r="A35910" s="330"/>
    </row>
    <row r="35911" spans="1:1">
      <c r="A35911" s="330"/>
    </row>
    <row r="35912" spans="1:1">
      <c r="A35912" s="330"/>
    </row>
    <row r="35913" spans="1:1">
      <c r="A35913" s="330"/>
    </row>
    <row r="35914" spans="1:1">
      <c r="A35914" s="330"/>
    </row>
    <row r="35915" spans="1:1">
      <c r="A35915" s="330"/>
    </row>
    <row r="35916" spans="1:1">
      <c r="A35916" s="330"/>
    </row>
    <row r="35917" spans="1:1">
      <c r="A35917" s="330"/>
    </row>
    <row r="35918" spans="1:1">
      <c r="A35918" s="330"/>
    </row>
    <row r="35919" spans="1:1">
      <c r="A35919" s="330"/>
    </row>
    <row r="35920" spans="1:1">
      <c r="A35920" s="330"/>
    </row>
    <row r="35921" spans="1:1">
      <c r="A35921" s="330"/>
    </row>
    <row r="35922" spans="1:1">
      <c r="A35922" s="330"/>
    </row>
    <row r="35923" spans="1:1">
      <c r="A35923" s="330"/>
    </row>
    <row r="35924" spans="1:1">
      <c r="A35924" s="330"/>
    </row>
    <row r="35925" spans="1:1">
      <c r="A35925" s="330"/>
    </row>
    <row r="35926" spans="1:1">
      <c r="A35926" s="330"/>
    </row>
    <row r="35927" spans="1:1">
      <c r="A35927" s="330"/>
    </row>
    <row r="35928" spans="1:1">
      <c r="A35928" s="330"/>
    </row>
    <row r="35929" spans="1:1">
      <c r="A35929" s="330"/>
    </row>
    <row r="35930" spans="1:1">
      <c r="A35930" s="330"/>
    </row>
    <row r="35931" spans="1:1">
      <c r="A35931" s="330"/>
    </row>
    <row r="35932" spans="1:1">
      <c r="A35932" s="330"/>
    </row>
    <row r="35933" spans="1:1">
      <c r="A35933" s="330"/>
    </row>
    <row r="35934" spans="1:1">
      <c r="A35934" s="330"/>
    </row>
    <row r="35935" spans="1:1">
      <c r="A35935" s="330"/>
    </row>
    <row r="35936" spans="1:1">
      <c r="A35936" s="330"/>
    </row>
    <row r="35937" spans="1:1">
      <c r="A35937" s="330"/>
    </row>
    <row r="35938" spans="1:1">
      <c r="A35938" s="330"/>
    </row>
    <row r="35939" spans="1:1">
      <c r="A35939" s="330"/>
    </row>
    <row r="35940" spans="1:1">
      <c r="A35940" s="330"/>
    </row>
    <row r="35941" spans="1:1">
      <c r="A35941" s="330"/>
    </row>
    <row r="35942" spans="1:1">
      <c r="A35942" s="330"/>
    </row>
    <row r="35943" spans="1:1">
      <c r="A35943" s="330"/>
    </row>
    <row r="35944" spans="1:1">
      <c r="A35944" s="330"/>
    </row>
    <row r="35945" spans="1:1">
      <c r="A35945" s="330"/>
    </row>
    <row r="35946" spans="1:1">
      <c r="A35946" s="330"/>
    </row>
    <row r="35947" spans="1:1">
      <c r="A35947" s="330"/>
    </row>
    <row r="35948" spans="1:1">
      <c r="A35948" s="330"/>
    </row>
    <row r="35949" spans="1:1">
      <c r="A35949" s="330"/>
    </row>
    <row r="35950" spans="1:1">
      <c r="A35950" s="330"/>
    </row>
    <row r="35951" spans="1:1">
      <c r="A35951" s="330"/>
    </row>
    <row r="35952" spans="1:1">
      <c r="A35952" s="330"/>
    </row>
    <row r="35953" spans="1:1">
      <c r="A35953" s="330"/>
    </row>
    <row r="35954" spans="1:1">
      <c r="A35954" s="330"/>
    </row>
    <row r="35955" spans="1:1">
      <c r="A35955" s="330"/>
    </row>
    <row r="35956" spans="1:1">
      <c r="A35956" s="330"/>
    </row>
    <row r="35957" spans="1:1">
      <c r="A35957" s="330"/>
    </row>
    <row r="35958" spans="1:1">
      <c r="A35958" s="330"/>
    </row>
    <row r="35959" spans="1:1">
      <c r="A35959" s="330"/>
    </row>
    <row r="35960" spans="1:1">
      <c r="A35960" s="330"/>
    </row>
    <row r="35961" spans="1:1">
      <c r="A35961" s="330"/>
    </row>
    <row r="35962" spans="1:1">
      <c r="A35962" s="330"/>
    </row>
    <row r="35963" spans="1:1">
      <c r="A35963" s="330"/>
    </row>
    <row r="35964" spans="1:1">
      <c r="A35964" s="330"/>
    </row>
    <row r="35965" spans="1:1">
      <c r="A35965" s="330"/>
    </row>
    <row r="35966" spans="1:1">
      <c r="A35966" s="330"/>
    </row>
    <row r="35967" spans="1:1">
      <c r="A35967" s="330"/>
    </row>
    <row r="35968" spans="1:1">
      <c r="A35968" s="330"/>
    </row>
    <row r="35969" spans="1:1">
      <c r="A35969" s="330"/>
    </row>
    <row r="35970" spans="1:1">
      <c r="A35970" s="330"/>
    </row>
    <row r="35971" spans="1:1">
      <c r="A35971" s="330"/>
    </row>
    <row r="35972" spans="1:1">
      <c r="A35972" s="330"/>
    </row>
    <row r="35973" spans="1:1">
      <c r="A35973" s="330"/>
    </row>
    <row r="35974" spans="1:1">
      <c r="A35974" s="330"/>
    </row>
    <row r="35975" spans="1:1">
      <c r="A35975" s="330"/>
    </row>
    <row r="35976" spans="1:1">
      <c r="A35976" s="330"/>
    </row>
    <row r="35977" spans="1:1">
      <c r="A35977" s="330"/>
    </row>
    <row r="35978" spans="1:1">
      <c r="A35978" s="330"/>
    </row>
    <row r="35979" spans="1:1">
      <c r="A35979" s="330"/>
    </row>
    <row r="35980" spans="1:1">
      <c r="A35980" s="330"/>
    </row>
    <row r="35981" spans="1:1">
      <c r="A35981" s="330"/>
    </row>
    <row r="35982" spans="1:1">
      <c r="A35982" s="330"/>
    </row>
    <row r="35983" spans="1:1">
      <c r="A35983" s="330"/>
    </row>
    <row r="35984" spans="1:1">
      <c r="A35984" s="330"/>
    </row>
    <row r="35985" spans="1:1">
      <c r="A35985" s="330"/>
    </row>
    <row r="35986" spans="1:1">
      <c r="A35986" s="330"/>
    </row>
    <row r="35987" spans="1:1">
      <c r="A35987" s="330"/>
    </row>
    <row r="35988" spans="1:1">
      <c r="A35988" s="330"/>
    </row>
    <row r="35989" spans="1:1">
      <c r="A35989" s="330"/>
    </row>
    <row r="35990" spans="1:1">
      <c r="A35990" s="330"/>
    </row>
    <row r="35991" spans="1:1">
      <c r="A35991" s="330"/>
    </row>
    <row r="35992" spans="1:1">
      <c r="A35992" s="330"/>
    </row>
    <row r="35993" spans="1:1">
      <c r="A35993" s="330"/>
    </row>
    <row r="35994" spans="1:1">
      <c r="A35994" s="330"/>
    </row>
    <row r="35995" spans="1:1">
      <c r="A35995" s="330"/>
    </row>
    <row r="35996" spans="1:1">
      <c r="A35996" s="330"/>
    </row>
    <row r="35997" spans="1:1">
      <c r="A35997" s="330"/>
    </row>
    <row r="35998" spans="1:1">
      <c r="A35998" s="330"/>
    </row>
    <row r="35999" spans="1:1">
      <c r="A35999" s="330"/>
    </row>
    <row r="36000" spans="1:1">
      <c r="A36000" s="330"/>
    </row>
    <row r="36001" spans="1:1">
      <c r="A36001" s="330"/>
    </row>
    <row r="36002" spans="1:1">
      <c r="A36002" s="330"/>
    </row>
    <row r="36003" spans="1:1">
      <c r="A36003" s="330"/>
    </row>
    <row r="36004" spans="1:1">
      <c r="A36004" s="330"/>
    </row>
    <row r="36005" spans="1:1">
      <c r="A36005" s="330"/>
    </row>
    <row r="36006" spans="1:1">
      <c r="A36006" s="330"/>
    </row>
    <row r="36007" spans="1:1">
      <c r="A36007" s="330"/>
    </row>
    <row r="36008" spans="1:1">
      <c r="A36008" s="330"/>
    </row>
    <row r="36009" spans="1:1">
      <c r="A36009" s="330"/>
    </row>
    <row r="36010" spans="1:1">
      <c r="A36010" s="330"/>
    </row>
    <row r="36011" spans="1:1">
      <c r="A36011" s="330"/>
    </row>
    <row r="36012" spans="1:1">
      <c r="A36012" s="330"/>
    </row>
    <row r="36013" spans="1:1">
      <c r="A36013" s="330"/>
    </row>
    <row r="36014" spans="1:1">
      <c r="A36014" s="330"/>
    </row>
    <row r="36015" spans="1:1">
      <c r="A36015" s="330"/>
    </row>
    <row r="36016" spans="1:1">
      <c r="A36016" s="330"/>
    </row>
    <row r="36017" spans="1:1">
      <c r="A36017" s="330"/>
    </row>
    <row r="36018" spans="1:1">
      <c r="A36018" s="330"/>
    </row>
    <row r="36019" spans="1:1">
      <c r="A36019" s="330"/>
    </row>
    <row r="36020" spans="1:1">
      <c r="A36020" s="330"/>
    </row>
    <row r="36021" spans="1:1">
      <c r="A36021" s="330"/>
    </row>
    <row r="36022" spans="1:1">
      <c r="A36022" s="330"/>
    </row>
    <row r="36023" spans="1:1">
      <c r="A36023" s="330"/>
    </row>
    <row r="36024" spans="1:1">
      <c r="A36024" s="330"/>
    </row>
    <row r="36025" spans="1:1">
      <c r="A36025" s="330"/>
    </row>
    <row r="36026" spans="1:1">
      <c r="A36026" s="330"/>
    </row>
    <row r="36027" spans="1:1">
      <c r="A36027" s="330"/>
    </row>
    <row r="36028" spans="1:1">
      <c r="A36028" s="330"/>
    </row>
    <row r="36029" spans="1:1">
      <c r="A36029" s="330"/>
    </row>
    <row r="36030" spans="1:1">
      <c r="A36030" s="330"/>
    </row>
    <row r="36031" spans="1:1">
      <c r="A36031" s="330"/>
    </row>
    <row r="36032" spans="1:1">
      <c r="A36032" s="330"/>
    </row>
    <row r="36033" spans="1:1">
      <c r="A36033" s="330"/>
    </row>
    <row r="36034" spans="1:1">
      <c r="A36034" s="330"/>
    </row>
    <row r="36035" spans="1:1">
      <c r="A36035" s="330"/>
    </row>
    <row r="36036" spans="1:1">
      <c r="A36036" s="330"/>
    </row>
    <row r="36037" spans="1:1">
      <c r="A36037" s="330"/>
    </row>
    <row r="36038" spans="1:1">
      <c r="A36038" s="330"/>
    </row>
    <row r="36039" spans="1:1">
      <c r="A36039" s="330"/>
    </row>
    <row r="36040" spans="1:1">
      <c r="A36040" s="330"/>
    </row>
    <row r="36041" spans="1:1">
      <c r="A36041" s="330"/>
    </row>
    <row r="36042" spans="1:1">
      <c r="A36042" s="330"/>
    </row>
    <row r="36043" spans="1:1">
      <c r="A36043" s="330"/>
    </row>
    <row r="36044" spans="1:1">
      <c r="A36044" s="330"/>
    </row>
    <row r="36045" spans="1:1">
      <c r="A36045" s="330"/>
    </row>
    <row r="36046" spans="1:1">
      <c r="A36046" s="330"/>
    </row>
    <row r="36047" spans="1:1">
      <c r="A36047" s="330"/>
    </row>
    <row r="36048" spans="1:1">
      <c r="A36048" s="330"/>
    </row>
    <row r="36049" spans="1:1">
      <c r="A36049" s="330"/>
    </row>
    <row r="36050" spans="1:1">
      <c r="A36050" s="330"/>
    </row>
    <row r="36051" spans="1:1">
      <c r="A36051" s="330"/>
    </row>
    <row r="36052" spans="1:1">
      <c r="A36052" s="330"/>
    </row>
    <row r="36053" spans="1:1">
      <c r="A36053" s="330"/>
    </row>
    <row r="36054" spans="1:1">
      <c r="A36054" s="330"/>
    </row>
    <row r="36055" spans="1:1">
      <c r="A36055" s="330"/>
    </row>
    <row r="36056" spans="1:1">
      <c r="A36056" s="330"/>
    </row>
    <row r="36057" spans="1:1">
      <c r="A36057" s="330"/>
    </row>
    <row r="36058" spans="1:1">
      <c r="A36058" s="330"/>
    </row>
    <row r="36059" spans="1:1">
      <c r="A36059" s="330"/>
    </row>
    <row r="36060" spans="1:1">
      <c r="A36060" s="330"/>
    </row>
    <row r="36061" spans="1:1">
      <c r="A36061" s="330"/>
    </row>
    <row r="36062" spans="1:1">
      <c r="A36062" s="330"/>
    </row>
    <row r="36063" spans="1:1">
      <c r="A36063" s="330"/>
    </row>
    <row r="36064" spans="1:1">
      <c r="A36064" s="330"/>
    </row>
    <row r="36065" spans="1:1">
      <c r="A36065" s="330"/>
    </row>
    <row r="36066" spans="1:1">
      <c r="A36066" s="330"/>
    </row>
    <row r="36067" spans="1:1">
      <c r="A36067" s="330"/>
    </row>
    <row r="36068" spans="1:1">
      <c r="A36068" s="330"/>
    </row>
    <row r="36069" spans="1:1">
      <c r="A36069" s="330"/>
    </row>
    <row r="36070" spans="1:1">
      <c r="A36070" s="330"/>
    </row>
    <row r="36071" spans="1:1">
      <c r="A36071" s="330"/>
    </row>
    <row r="36072" spans="1:1">
      <c r="A36072" s="330"/>
    </row>
    <row r="36073" spans="1:1">
      <c r="A36073" s="330"/>
    </row>
    <row r="36074" spans="1:1">
      <c r="A36074" s="330"/>
    </row>
    <row r="36075" spans="1:1">
      <c r="A36075" s="330"/>
    </row>
    <row r="36076" spans="1:1">
      <c r="A36076" s="330"/>
    </row>
    <row r="36077" spans="1:1">
      <c r="A36077" s="330"/>
    </row>
    <row r="36078" spans="1:1">
      <c r="A36078" s="330"/>
    </row>
    <row r="36079" spans="1:1">
      <c r="A36079" s="330"/>
    </row>
    <row r="36080" spans="1:1">
      <c r="A36080" s="330"/>
    </row>
    <row r="36081" spans="1:1">
      <c r="A36081" s="330"/>
    </row>
    <row r="36082" spans="1:1">
      <c r="A36082" s="330"/>
    </row>
    <row r="36083" spans="1:1">
      <c r="A36083" s="330"/>
    </row>
    <row r="36084" spans="1:1">
      <c r="A36084" s="330"/>
    </row>
    <row r="36085" spans="1:1">
      <c r="A36085" s="330"/>
    </row>
    <row r="36086" spans="1:1">
      <c r="A36086" s="330"/>
    </row>
    <row r="36087" spans="1:1">
      <c r="A36087" s="330"/>
    </row>
    <row r="36088" spans="1:1">
      <c r="A36088" s="330"/>
    </row>
    <row r="36089" spans="1:1">
      <c r="A36089" s="330"/>
    </row>
    <row r="36090" spans="1:1">
      <c r="A36090" s="330"/>
    </row>
    <row r="36091" spans="1:1">
      <c r="A36091" s="330"/>
    </row>
    <row r="36092" spans="1:1">
      <c r="A36092" s="330"/>
    </row>
    <row r="36093" spans="1:1">
      <c r="A36093" s="330"/>
    </row>
    <row r="36094" spans="1:1">
      <c r="A36094" s="330"/>
    </row>
    <row r="36095" spans="1:1">
      <c r="A36095" s="330"/>
    </row>
    <row r="36096" spans="1:1">
      <c r="A36096" s="330"/>
    </row>
    <row r="36097" spans="1:1">
      <c r="A36097" s="330"/>
    </row>
    <row r="36098" spans="1:1">
      <c r="A36098" s="330"/>
    </row>
    <row r="36099" spans="1:1">
      <c r="A36099" s="330"/>
    </row>
    <row r="36100" spans="1:1">
      <c r="A36100" s="330"/>
    </row>
    <row r="36101" spans="1:1">
      <c r="A36101" s="330"/>
    </row>
    <row r="36102" spans="1:1">
      <c r="A36102" s="330"/>
    </row>
    <row r="36103" spans="1:1">
      <c r="A36103" s="330"/>
    </row>
    <row r="36104" spans="1:1">
      <c r="A36104" s="330"/>
    </row>
    <row r="36105" spans="1:1">
      <c r="A36105" s="330"/>
    </row>
    <row r="36106" spans="1:1">
      <c r="A36106" s="330"/>
    </row>
    <row r="36107" spans="1:1">
      <c r="A36107" s="330"/>
    </row>
    <row r="36108" spans="1:1">
      <c r="A36108" s="330"/>
    </row>
    <row r="36109" spans="1:1">
      <c r="A36109" s="330"/>
    </row>
    <row r="36110" spans="1:1">
      <c r="A36110" s="330"/>
    </row>
    <row r="36111" spans="1:1">
      <c r="A36111" s="330"/>
    </row>
    <row r="36112" spans="1:1">
      <c r="A36112" s="330"/>
    </row>
    <row r="36113" spans="1:1">
      <c r="A36113" s="330"/>
    </row>
    <row r="36114" spans="1:1">
      <c r="A36114" s="330"/>
    </row>
    <row r="36115" spans="1:1">
      <c r="A36115" s="330"/>
    </row>
    <row r="36116" spans="1:1">
      <c r="A36116" s="330"/>
    </row>
    <row r="36117" spans="1:1">
      <c r="A36117" s="330"/>
    </row>
    <row r="36118" spans="1:1">
      <c r="A36118" s="330"/>
    </row>
    <row r="36119" spans="1:1">
      <c r="A36119" s="330"/>
    </row>
    <row r="36120" spans="1:1">
      <c r="A36120" s="330"/>
    </row>
    <row r="36121" spans="1:1">
      <c r="A36121" s="330"/>
    </row>
    <row r="36122" spans="1:1">
      <c r="A36122" s="330"/>
    </row>
    <row r="36123" spans="1:1">
      <c r="A36123" s="330"/>
    </row>
    <row r="36124" spans="1:1">
      <c r="A36124" s="330"/>
    </row>
    <row r="36125" spans="1:1">
      <c r="A36125" s="330"/>
    </row>
    <row r="36126" spans="1:1">
      <c r="A36126" s="330"/>
    </row>
    <row r="36127" spans="1:1">
      <c r="A36127" s="330"/>
    </row>
    <row r="36128" spans="1:1">
      <c r="A36128" s="330"/>
    </row>
    <row r="36129" spans="1:1">
      <c r="A36129" s="330"/>
    </row>
    <row r="36130" spans="1:1">
      <c r="A36130" s="330"/>
    </row>
    <row r="36131" spans="1:1">
      <c r="A36131" s="330"/>
    </row>
    <row r="36132" spans="1:1">
      <c r="A36132" s="330"/>
    </row>
    <row r="36133" spans="1:1">
      <c r="A36133" s="330"/>
    </row>
    <row r="36134" spans="1:1">
      <c r="A36134" s="330"/>
    </row>
    <row r="36135" spans="1:1">
      <c r="A36135" s="330"/>
    </row>
    <row r="36136" spans="1:1">
      <c r="A36136" s="330"/>
    </row>
    <row r="36137" spans="1:1">
      <c r="A36137" s="330"/>
    </row>
    <row r="36138" spans="1:1">
      <c r="A36138" s="330"/>
    </row>
    <row r="36139" spans="1:1">
      <c r="A36139" s="330"/>
    </row>
    <row r="36140" spans="1:1">
      <c r="A36140" s="330"/>
    </row>
    <row r="36141" spans="1:1">
      <c r="A36141" s="330"/>
    </row>
    <row r="36142" spans="1:1">
      <c r="A36142" s="330"/>
    </row>
    <row r="36143" spans="1:1">
      <c r="A36143" s="330"/>
    </row>
    <row r="36144" spans="1:1">
      <c r="A36144" s="330"/>
    </row>
    <row r="36145" spans="1:1">
      <c r="A36145" s="330"/>
    </row>
    <row r="36146" spans="1:1">
      <c r="A36146" s="330"/>
    </row>
    <row r="36147" spans="1:1">
      <c r="A36147" s="330"/>
    </row>
    <row r="36148" spans="1:1">
      <c r="A36148" s="330"/>
    </row>
    <row r="36149" spans="1:1">
      <c r="A36149" s="330"/>
    </row>
    <row r="36150" spans="1:1">
      <c r="A36150" s="330"/>
    </row>
    <row r="36151" spans="1:1">
      <c r="A36151" s="330"/>
    </row>
    <row r="36152" spans="1:1">
      <c r="A36152" s="330"/>
    </row>
    <row r="36153" spans="1:1">
      <c r="A36153" s="330"/>
    </row>
    <row r="36154" spans="1:1">
      <c r="A36154" s="330"/>
    </row>
    <row r="36155" spans="1:1">
      <c r="A36155" s="330"/>
    </row>
    <row r="36156" spans="1:1">
      <c r="A36156" s="330"/>
    </row>
    <row r="36157" spans="1:1">
      <c r="A36157" s="330"/>
    </row>
    <row r="36158" spans="1:1">
      <c r="A36158" s="330"/>
    </row>
    <row r="36159" spans="1:1">
      <c r="A36159" s="330"/>
    </row>
    <row r="36160" spans="1:1">
      <c r="A36160" s="330"/>
    </row>
    <row r="36161" spans="1:1">
      <c r="A36161" s="330"/>
    </row>
    <row r="36162" spans="1:1">
      <c r="A36162" s="330"/>
    </row>
    <row r="36163" spans="1:1">
      <c r="A36163" s="330"/>
    </row>
    <row r="36164" spans="1:1">
      <c r="A36164" s="330"/>
    </row>
    <row r="36165" spans="1:1">
      <c r="A36165" s="330"/>
    </row>
    <row r="36166" spans="1:1">
      <c r="A36166" s="330"/>
    </row>
    <row r="36167" spans="1:1">
      <c r="A36167" s="330"/>
    </row>
    <row r="36168" spans="1:1">
      <c r="A36168" s="330"/>
    </row>
    <row r="36169" spans="1:1">
      <c r="A36169" s="330"/>
    </row>
    <row r="36170" spans="1:1">
      <c r="A36170" s="330"/>
    </row>
    <row r="36171" spans="1:1">
      <c r="A36171" s="330"/>
    </row>
    <row r="36172" spans="1:1">
      <c r="A36172" s="330"/>
    </row>
    <row r="36173" spans="1:1">
      <c r="A36173" s="330"/>
    </row>
    <row r="36174" spans="1:1">
      <c r="A36174" s="330"/>
    </row>
    <row r="36175" spans="1:1">
      <c r="A36175" s="330"/>
    </row>
    <row r="36176" spans="1:1">
      <c r="A36176" s="330"/>
    </row>
    <row r="36177" spans="1:1">
      <c r="A36177" s="330"/>
    </row>
    <row r="36178" spans="1:1">
      <c r="A36178" s="330"/>
    </row>
    <row r="36179" spans="1:1">
      <c r="A36179" s="330"/>
    </row>
    <row r="36180" spans="1:1">
      <c r="A36180" s="330"/>
    </row>
    <row r="36181" spans="1:1">
      <c r="A36181" s="330"/>
    </row>
    <row r="36182" spans="1:1">
      <c r="A36182" s="330"/>
    </row>
    <row r="36183" spans="1:1">
      <c r="A36183" s="330"/>
    </row>
    <row r="36184" spans="1:1">
      <c r="A36184" s="330"/>
    </row>
    <row r="36185" spans="1:1">
      <c r="A36185" s="330"/>
    </row>
    <row r="36186" spans="1:1">
      <c r="A36186" s="330"/>
    </row>
    <row r="36187" spans="1:1">
      <c r="A36187" s="330"/>
    </row>
    <row r="36188" spans="1:1">
      <c r="A36188" s="330"/>
    </row>
    <row r="36189" spans="1:1">
      <c r="A36189" s="330"/>
    </row>
    <row r="36190" spans="1:1">
      <c r="A36190" s="330"/>
    </row>
    <row r="36191" spans="1:1">
      <c r="A36191" s="330"/>
    </row>
    <row r="36192" spans="1:1">
      <c r="A36192" s="330"/>
    </row>
    <row r="36193" spans="1:1">
      <c r="A36193" s="330"/>
    </row>
    <row r="36194" spans="1:1">
      <c r="A36194" s="330"/>
    </row>
    <row r="36195" spans="1:1">
      <c r="A36195" s="330"/>
    </row>
    <row r="36196" spans="1:1">
      <c r="A36196" s="330"/>
    </row>
    <row r="36197" spans="1:1">
      <c r="A36197" s="330"/>
    </row>
    <row r="36198" spans="1:1">
      <c r="A36198" s="330"/>
    </row>
    <row r="36199" spans="1:1">
      <c r="A36199" s="330"/>
    </row>
    <row r="36200" spans="1:1">
      <c r="A36200" s="330"/>
    </row>
    <row r="36201" spans="1:1">
      <c r="A36201" s="330"/>
    </row>
    <row r="36202" spans="1:1">
      <c r="A36202" s="330"/>
    </row>
    <row r="36203" spans="1:1">
      <c r="A36203" s="330"/>
    </row>
    <row r="36204" spans="1:1">
      <c r="A36204" s="330"/>
    </row>
    <row r="36205" spans="1:1">
      <c r="A36205" s="330"/>
    </row>
    <row r="36206" spans="1:1">
      <c r="A36206" s="330"/>
    </row>
    <row r="36207" spans="1:1">
      <c r="A36207" s="330"/>
    </row>
    <row r="36208" spans="1:1">
      <c r="A36208" s="330"/>
    </row>
    <row r="36209" spans="1:1">
      <c r="A36209" s="330"/>
    </row>
    <row r="36210" spans="1:1">
      <c r="A36210" s="330"/>
    </row>
    <row r="36211" spans="1:1">
      <c r="A36211" s="330"/>
    </row>
    <row r="36212" spans="1:1">
      <c r="A36212" s="330"/>
    </row>
    <row r="36213" spans="1:1">
      <c r="A36213" s="330"/>
    </row>
    <row r="36214" spans="1:1">
      <c r="A36214" s="330"/>
    </row>
    <row r="36215" spans="1:1">
      <c r="A36215" s="330"/>
    </row>
    <row r="36216" spans="1:1">
      <c r="A36216" s="330"/>
    </row>
    <row r="36217" spans="1:1">
      <c r="A36217" s="330"/>
    </row>
    <row r="36218" spans="1:1">
      <c r="A36218" s="330"/>
    </row>
    <row r="36219" spans="1:1">
      <c r="A36219" s="330"/>
    </row>
    <row r="36220" spans="1:1">
      <c r="A36220" s="330"/>
    </row>
    <row r="36221" spans="1:1">
      <c r="A36221" s="330"/>
    </row>
    <row r="36222" spans="1:1">
      <c r="A36222" s="330"/>
    </row>
    <row r="36223" spans="1:1">
      <c r="A36223" s="330"/>
    </row>
    <row r="36224" spans="1:1">
      <c r="A36224" s="330"/>
    </row>
    <row r="36225" spans="1:1">
      <c r="A36225" s="330"/>
    </row>
    <row r="36226" spans="1:1">
      <c r="A36226" s="330"/>
    </row>
    <row r="36227" spans="1:1">
      <c r="A36227" s="330"/>
    </row>
    <row r="36228" spans="1:1">
      <c r="A36228" s="330"/>
    </row>
    <row r="36229" spans="1:1">
      <c r="A36229" s="330"/>
    </row>
    <row r="36230" spans="1:1">
      <c r="A36230" s="330"/>
    </row>
    <row r="36231" spans="1:1">
      <c r="A36231" s="330"/>
    </row>
    <row r="36232" spans="1:1">
      <c r="A36232" s="330"/>
    </row>
    <row r="36233" spans="1:1">
      <c r="A36233" s="330"/>
    </row>
    <row r="36234" spans="1:1">
      <c r="A36234" s="330"/>
    </row>
    <row r="36235" spans="1:1">
      <c r="A36235" s="330"/>
    </row>
    <row r="36236" spans="1:1">
      <c r="A36236" s="330"/>
    </row>
    <row r="36237" spans="1:1">
      <c r="A36237" s="330"/>
    </row>
    <row r="36238" spans="1:1">
      <c r="A36238" s="330"/>
    </row>
    <row r="36239" spans="1:1">
      <c r="A36239" s="330"/>
    </row>
    <row r="36240" spans="1:1">
      <c r="A36240" s="330"/>
    </row>
    <row r="36241" spans="1:1">
      <c r="A36241" s="330"/>
    </row>
    <row r="36242" spans="1:1">
      <c r="A36242" s="330"/>
    </row>
    <row r="36243" spans="1:1">
      <c r="A36243" s="330"/>
    </row>
    <row r="36244" spans="1:1">
      <c r="A36244" s="330"/>
    </row>
    <row r="36245" spans="1:1">
      <c r="A36245" s="330"/>
    </row>
    <row r="36246" spans="1:1">
      <c r="A36246" s="330"/>
    </row>
    <row r="36247" spans="1:1">
      <c r="A36247" s="330"/>
    </row>
    <row r="36248" spans="1:1">
      <c r="A36248" s="330"/>
    </row>
    <row r="36249" spans="1:1">
      <c r="A36249" s="330"/>
    </row>
    <row r="36250" spans="1:1">
      <c r="A36250" s="330"/>
    </row>
    <row r="36251" spans="1:1">
      <c r="A36251" s="330"/>
    </row>
    <row r="36252" spans="1:1">
      <c r="A36252" s="330"/>
    </row>
    <row r="36253" spans="1:1">
      <c r="A36253" s="330"/>
    </row>
    <row r="36254" spans="1:1">
      <c r="A36254" s="330"/>
    </row>
    <row r="36255" spans="1:1">
      <c r="A36255" s="330"/>
    </row>
    <row r="36256" spans="1:1">
      <c r="A36256" s="330"/>
    </row>
    <row r="36257" spans="1:1">
      <c r="A36257" s="330"/>
    </row>
    <row r="36258" spans="1:1">
      <c r="A36258" s="330"/>
    </row>
    <row r="36259" spans="1:1">
      <c r="A36259" s="330"/>
    </row>
    <row r="36260" spans="1:1">
      <c r="A36260" s="330"/>
    </row>
    <row r="36261" spans="1:1">
      <c r="A36261" s="330"/>
    </row>
    <row r="36262" spans="1:1">
      <c r="A36262" s="330"/>
    </row>
    <row r="36263" spans="1:1">
      <c r="A36263" s="330"/>
    </row>
    <row r="36264" spans="1:1">
      <c r="A36264" s="330"/>
    </row>
    <row r="36265" spans="1:1">
      <c r="A36265" s="330"/>
    </row>
    <row r="36266" spans="1:1">
      <c r="A36266" s="330"/>
    </row>
    <row r="36267" spans="1:1">
      <c r="A36267" s="330"/>
    </row>
    <row r="36268" spans="1:1">
      <c r="A36268" s="330"/>
    </row>
    <row r="36269" spans="1:1">
      <c r="A36269" s="330"/>
    </row>
    <row r="36270" spans="1:1">
      <c r="A36270" s="330"/>
    </row>
    <row r="36271" spans="1:1">
      <c r="A36271" s="330"/>
    </row>
    <row r="36272" spans="1:1">
      <c r="A36272" s="330"/>
    </row>
    <row r="36273" spans="1:1">
      <c r="A36273" s="330"/>
    </row>
    <row r="36274" spans="1:1">
      <c r="A36274" s="330"/>
    </row>
    <row r="36275" spans="1:1">
      <c r="A36275" s="330"/>
    </row>
    <row r="36276" spans="1:1">
      <c r="A36276" s="330"/>
    </row>
    <row r="36277" spans="1:1">
      <c r="A36277" s="330"/>
    </row>
    <row r="36278" spans="1:1">
      <c r="A36278" s="330"/>
    </row>
    <row r="36279" spans="1:1">
      <c r="A36279" s="330"/>
    </row>
    <row r="36280" spans="1:1">
      <c r="A36280" s="330"/>
    </row>
    <row r="36281" spans="1:1">
      <c r="A36281" s="330"/>
    </row>
    <row r="36282" spans="1:1">
      <c r="A36282" s="330"/>
    </row>
    <row r="36283" spans="1:1">
      <c r="A36283" s="330"/>
    </row>
    <row r="36284" spans="1:1">
      <c r="A36284" s="330"/>
    </row>
    <row r="36285" spans="1:1">
      <c r="A36285" s="330"/>
    </row>
    <row r="36286" spans="1:1">
      <c r="A36286" s="330"/>
    </row>
    <row r="36287" spans="1:1">
      <c r="A36287" s="330"/>
    </row>
    <row r="36288" spans="1:1">
      <c r="A36288" s="330"/>
    </row>
    <row r="36289" spans="1:1">
      <c r="A36289" s="330"/>
    </row>
    <row r="36290" spans="1:1">
      <c r="A36290" s="330"/>
    </row>
    <row r="36291" spans="1:1">
      <c r="A36291" s="330"/>
    </row>
    <row r="36292" spans="1:1">
      <c r="A36292" s="330"/>
    </row>
    <row r="36293" spans="1:1">
      <c r="A36293" s="330"/>
    </row>
    <row r="36294" spans="1:1">
      <c r="A36294" s="330"/>
    </row>
    <row r="36295" spans="1:1">
      <c r="A36295" s="330"/>
    </row>
    <row r="36296" spans="1:1">
      <c r="A36296" s="330"/>
    </row>
    <row r="36297" spans="1:1">
      <c r="A36297" s="330"/>
    </row>
    <row r="36298" spans="1:1">
      <c r="A36298" s="330"/>
    </row>
    <row r="36299" spans="1:1">
      <c r="A36299" s="330"/>
    </row>
    <row r="36300" spans="1:1">
      <c r="A36300" s="330"/>
    </row>
    <row r="36301" spans="1:1">
      <c r="A36301" s="330"/>
    </row>
    <row r="36302" spans="1:1">
      <c r="A36302" s="330"/>
    </row>
    <row r="36303" spans="1:1">
      <c r="A36303" s="330"/>
    </row>
    <row r="36304" spans="1:1">
      <c r="A36304" s="330"/>
    </row>
    <row r="36305" spans="1:1">
      <c r="A36305" s="330"/>
    </row>
    <row r="36306" spans="1:1">
      <c r="A36306" s="330"/>
    </row>
    <row r="36307" spans="1:1">
      <c r="A36307" s="330"/>
    </row>
    <row r="36308" spans="1:1">
      <c r="A36308" s="330"/>
    </row>
    <row r="36309" spans="1:1">
      <c r="A36309" s="330"/>
    </row>
    <row r="36310" spans="1:1">
      <c r="A36310" s="330"/>
    </row>
    <row r="36311" spans="1:1">
      <c r="A36311" s="330"/>
    </row>
    <row r="36312" spans="1:1">
      <c r="A36312" s="330"/>
    </row>
    <row r="36313" spans="1:1">
      <c r="A36313" s="330"/>
    </row>
    <row r="36314" spans="1:1">
      <c r="A36314" s="330"/>
    </row>
    <row r="36315" spans="1:1">
      <c r="A36315" s="330"/>
    </row>
    <row r="36316" spans="1:1">
      <c r="A36316" s="330"/>
    </row>
    <row r="36317" spans="1:1">
      <c r="A36317" s="330"/>
    </row>
    <row r="36318" spans="1:1">
      <c r="A36318" s="330"/>
    </row>
    <row r="36319" spans="1:1">
      <c r="A36319" s="330"/>
    </row>
    <row r="36320" spans="1:1">
      <c r="A36320" s="330"/>
    </row>
    <row r="36321" spans="1:1">
      <c r="A36321" s="330"/>
    </row>
    <row r="36322" spans="1:1">
      <c r="A36322" s="330"/>
    </row>
    <row r="36323" spans="1:1">
      <c r="A36323" s="330"/>
    </row>
    <row r="36324" spans="1:1">
      <c r="A36324" s="330"/>
    </row>
    <row r="36325" spans="1:1">
      <c r="A36325" s="330"/>
    </row>
    <row r="36326" spans="1:1">
      <c r="A36326" s="330"/>
    </row>
    <row r="36327" spans="1:1">
      <c r="A36327" s="330"/>
    </row>
    <row r="36328" spans="1:1">
      <c r="A36328" s="330"/>
    </row>
    <row r="36329" spans="1:1">
      <c r="A36329" s="330"/>
    </row>
    <row r="36330" spans="1:1">
      <c r="A36330" s="330"/>
    </row>
    <row r="36331" spans="1:1">
      <c r="A36331" s="330"/>
    </row>
    <row r="36332" spans="1:1">
      <c r="A36332" s="330"/>
    </row>
    <row r="36333" spans="1:1">
      <c r="A36333" s="330"/>
    </row>
    <row r="36334" spans="1:1">
      <c r="A36334" s="330"/>
    </row>
    <row r="36335" spans="1:1">
      <c r="A36335" s="330"/>
    </row>
    <row r="36336" spans="1:1">
      <c r="A36336" s="330"/>
    </row>
    <row r="36337" spans="1:1">
      <c r="A36337" s="330"/>
    </row>
    <row r="36338" spans="1:1">
      <c r="A36338" s="330"/>
    </row>
    <row r="36339" spans="1:1">
      <c r="A36339" s="330"/>
    </row>
    <row r="36340" spans="1:1">
      <c r="A36340" s="330"/>
    </row>
    <row r="36341" spans="1:1">
      <c r="A36341" s="330"/>
    </row>
    <row r="36342" spans="1:1">
      <c r="A36342" s="330"/>
    </row>
    <row r="36343" spans="1:1">
      <c r="A36343" s="330"/>
    </row>
    <row r="36344" spans="1:1">
      <c r="A36344" s="330"/>
    </row>
    <row r="36345" spans="1:1">
      <c r="A36345" s="330"/>
    </row>
    <row r="36346" spans="1:1">
      <c r="A36346" s="330"/>
    </row>
    <row r="36347" spans="1:1">
      <c r="A36347" s="330"/>
    </row>
    <row r="36348" spans="1:1">
      <c r="A36348" s="330"/>
    </row>
    <row r="36349" spans="1:1">
      <c r="A36349" s="330"/>
    </row>
    <row r="36350" spans="1:1">
      <c r="A36350" s="330"/>
    </row>
    <row r="36351" spans="1:1">
      <c r="A36351" s="330"/>
    </row>
    <row r="36352" spans="1:1">
      <c r="A36352" s="330"/>
    </row>
    <row r="36353" spans="1:1">
      <c r="A36353" s="330"/>
    </row>
    <row r="36354" spans="1:1">
      <c r="A36354" s="330"/>
    </row>
    <row r="36355" spans="1:1">
      <c r="A36355" s="330"/>
    </row>
    <row r="36356" spans="1:1">
      <c r="A36356" s="330"/>
    </row>
    <row r="36357" spans="1:1">
      <c r="A36357" s="330"/>
    </row>
    <row r="36358" spans="1:1">
      <c r="A36358" s="330"/>
    </row>
    <row r="36359" spans="1:1">
      <c r="A36359" s="330"/>
    </row>
    <row r="36360" spans="1:1">
      <c r="A36360" s="330"/>
    </row>
    <row r="36361" spans="1:1">
      <c r="A36361" s="330"/>
    </row>
    <row r="36362" spans="1:1">
      <c r="A36362" s="330"/>
    </row>
    <row r="36363" spans="1:1">
      <c r="A36363" s="330"/>
    </row>
    <row r="36364" spans="1:1">
      <c r="A36364" s="330"/>
    </row>
    <row r="36365" spans="1:1">
      <c r="A36365" s="330"/>
    </row>
    <row r="36366" spans="1:1">
      <c r="A36366" s="330"/>
    </row>
    <row r="36367" spans="1:1">
      <c r="A36367" s="330"/>
    </row>
    <row r="36368" spans="1:1">
      <c r="A36368" s="330"/>
    </row>
    <row r="36369" spans="1:1">
      <c r="A36369" s="330"/>
    </row>
    <row r="36370" spans="1:1">
      <c r="A36370" s="330"/>
    </row>
    <row r="36371" spans="1:1">
      <c r="A36371" s="330"/>
    </row>
    <row r="36372" spans="1:1">
      <c r="A36372" s="330"/>
    </row>
    <row r="36373" spans="1:1">
      <c r="A36373" s="330"/>
    </row>
    <row r="36374" spans="1:1">
      <c r="A36374" s="330"/>
    </row>
    <row r="36375" spans="1:1">
      <c r="A36375" s="330"/>
    </row>
    <row r="36376" spans="1:1">
      <c r="A36376" s="330"/>
    </row>
    <row r="36377" spans="1:1">
      <c r="A36377" s="330"/>
    </row>
    <row r="36378" spans="1:1">
      <c r="A36378" s="330"/>
    </row>
    <row r="36379" spans="1:1">
      <c r="A36379" s="330"/>
    </row>
    <row r="36380" spans="1:1">
      <c r="A36380" s="330"/>
    </row>
    <row r="36381" spans="1:1">
      <c r="A36381" s="330"/>
    </row>
    <row r="36382" spans="1:1">
      <c r="A36382" s="330"/>
    </row>
    <row r="36383" spans="1:1">
      <c r="A36383" s="330"/>
    </row>
    <row r="36384" spans="1:1">
      <c r="A36384" s="330"/>
    </row>
    <row r="36385" spans="1:1">
      <c r="A36385" s="330"/>
    </row>
    <row r="36386" spans="1:1">
      <c r="A36386" s="330"/>
    </row>
    <row r="36387" spans="1:1">
      <c r="A36387" s="330"/>
    </row>
    <row r="36388" spans="1:1">
      <c r="A36388" s="330"/>
    </row>
    <row r="36389" spans="1:1">
      <c r="A36389" s="330"/>
    </row>
    <row r="36390" spans="1:1">
      <c r="A36390" s="330"/>
    </row>
    <row r="36391" spans="1:1">
      <c r="A36391" s="330"/>
    </row>
    <row r="36392" spans="1:1">
      <c r="A36392" s="330"/>
    </row>
    <row r="36393" spans="1:1">
      <c r="A36393" s="330"/>
    </row>
    <row r="36394" spans="1:1">
      <c r="A36394" s="330"/>
    </row>
    <row r="36395" spans="1:1">
      <c r="A36395" s="330"/>
    </row>
    <row r="36396" spans="1:1">
      <c r="A36396" s="330"/>
    </row>
    <row r="36397" spans="1:1">
      <c r="A36397" s="330"/>
    </row>
    <row r="36398" spans="1:1">
      <c r="A36398" s="330"/>
    </row>
    <row r="36399" spans="1:1">
      <c r="A36399" s="330"/>
    </row>
    <row r="36400" spans="1:1">
      <c r="A36400" s="330"/>
    </row>
    <row r="36401" spans="1:1">
      <c r="A36401" s="330"/>
    </row>
    <row r="36402" spans="1:1">
      <c r="A36402" s="330"/>
    </row>
    <row r="36403" spans="1:1">
      <c r="A36403" s="330"/>
    </row>
    <row r="36404" spans="1:1">
      <c r="A36404" s="330"/>
    </row>
    <row r="36405" spans="1:1">
      <c r="A36405" s="330"/>
    </row>
    <row r="36406" spans="1:1">
      <c r="A36406" s="330"/>
    </row>
    <row r="36407" spans="1:1">
      <c r="A36407" s="330"/>
    </row>
    <row r="36408" spans="1:1">
      <c r="A36408" s="330"/>
    </row>
    <row r="36409" spans="1:1">
      <c r="A36409" s="330"/>
    </row>
    <row r="36410" spans="1:1">
      <c r="A36410" s="330"/>
    </row>
    <row r="36411" spans="1:1">
      <c r="A36411" s="330"/>
    </row>
    <row r="36412" spans="1:1">
      <c r="A36412" s="330"/>
    </row>
    <row r="36413" spans="1:1">
      <c r="A36413" s="330"/>
    </row>
    <row r="36414" spans="1:1">
      <c r="A36414" s="330"/>
    </row>
    <row r="36415" spans="1:1">
      <c r="A36415" s="330"/>
    </row>
    <row r="36416" spans="1:1">
      <c r="A36416" s="330"/>
    </row>
    <row r="36417" spans="1:1">
      <c r="A36417" s="330"/>
    </row>
    <row r="36418" spans="1:1">
      <c r="A36418" s="330"/>
    </row>
    <row r="36419" spans="1:1">
      <c r="A36419" s="330"/>
    </row>
    <row r="36420" spans="1:1">
      <c r="A36420" s="330"/>
    </row>
    <row r="36421" spans="1:1">
      <c r="A36421" s="330"/>
    </row>
    <row r="36422" spans="1:1">
      <c r="A36422" s="330"/>
    </row>
    <row r="36423" spans="1:1">
      <c r="A36423" s="330"/>
    </row>
    <row r="36424" spans="1:1">
      <c r="A36424" s="330"/>
    </row>
    <row r="36425" spans="1:1">
      <c r="A36425" s="330"/>
    </row>
    <row r="36426" spans="1:1">
      <c r="A36426" s="330"/>
    </row>
    <row r="36427" spans="1:1">
      <c r="A36427" s="330"/>
    </row>
    <row r="36428" spans="1:1">
      <c r="A36428" s="330"/>
    </row>
    <row r="36429" spans="1:1">
      <c r="A36429" s="330"/>
    </row>
    <row r="36430" spans="1:1">
      <c r="A36430" s="330"/>
    </row>
    <row r="36431" spans="1:1">
      <c r="A36431" s="330"/>
    </row>
    <row r="36432" spans="1:1">
      <c r="A36432" s="330"/>
    </row>
    <row r="36433" spans="1:1">
      <c r="A36433" s="330"/>
    </row>
    <row r="36434" spans="1:1">
      <c r="A36434" s="330"/>
    </row>
    <row r="36435" spans="1:1">
      <c r="A36435" s="330"/>
    </row>
    <row r="36436" spans="1:1">
      <c r="A36436" s="330"/>
    </row>
    <row r="36437" spans="1:1">
      <c r="A36437" s="330"/>
    </row>
    <row r="36438" spans="1:1">
      <c r="A36438" s="330"/>
    </row>
    <row r="36439" spans="1:1">
      <c r="A36439" s="330"/>
    </row>
    <row r="36440" spans="1:1">
      <c r="A36440" s="330"/>
    </row>
    <row r="36441" spans="1:1">
      <c r="A36441" s="330"/>
    </row>
    <row r="36442" spans="1:1">
      <c r="A36442" s="330"/>
    </row>
    <row r="36443" spans="1:1">
      <c r="A36443" s="330"/>
    </row>
    <row r="36444" spans="1:1">
      <c r="A36444" s="330"/>
    </row>
    <row r="36445" spans="1:1">
      <c r="A36445" s="330"/>
    </row>
    <row r="36446" spans="1:1">
      <c r="A36446" s="330"/>
    </row>
    <row r="36447" spans="1:1">
      <c r="A36447" s="330"/>
    </row>
    <row r="36448" spans="1:1">
      <c r="A36448" s="330"/>
    </row>
    <row r="36449" spans="1:1">
      <c r="A36449" s="330"/>
    </row>
    <row r="36450" spans="1:1">
      <c r="A36450" s="330"/>
    </row>
    <row r="36451" spans="1:1">
      <c r="A36451" s="330"/>
    </row>
    <row r="36452" spans="1:1">
      <c r="A36452" s="330"/>
    </row>
    <row r="36453" spans="1:1">
      <c r="A36453" s="330"/>
    </row>
    <row r="36454" spans="1:1">
      <c r="A36454" s="330"/>
    </row>
    <row r="36455" spans="1:1">
      <c r="A36455" s="330"/>
    </row>
    <row r="36456" spans="1:1">
      <c r="A36456" s="330"/>
    </row>
    <row r="36457" spans="1:1">
      <c r="A36457" s="330"/>
    </row>
    <row r="36458" spans="1:1">
      <c r="A36458" s="330"/>
    </row>
    <row r="36459" spans="1:1">
      <c r="A36459" s="330"/>
    </row>
    <row r="36460" spans="1:1">
      <c r="A36460" s="330"/>
    </row>
    <row r="36461" spans="1:1">
      <c r="A36461" s="330"/>
    </row>
    <row r="36462" spans="1:1">
      <c r="A36462" s="330"/>
    </row>
    <row r="36463" spans="1:1">
      <c r="A36463" s="330"/>
    </row>
    <row r="36464" spans="1:1">
      <c r="A36464" s="330"/>
    </row>
    <row r="36465" spans="1:1">
      <c r="A36465" s="330"/>
    </row>
    <row r="36466" spans="1:1">
      <c r="A36466" s="330"/>
    </row>
    <row r="36467" spans="1:1">
      <c r="A36467" s="330"/>
    </row>
    <row r="36468" spans="1:1">
      <c r="A36468" s="330"/>
    </row>
    <row r="36469" spans="1:1">
      <c r="A36469" s="330"/>
    </row>
    <row r="36470" spans="1:1">
      <c r="A36470" s="330"/>
    </row>
    <row r="36471" spans="1:1">
      <c r="A36471" s="330"/>
    </row>
    <row r="36472" spans="1:1">
      <c r="A36472" s="330"/>
    </row>
    <row r="36473" spans="1:1">
      <c r="A36473" s="330"/>
    </row>
    <row r="36474" spans="1:1">
      <c r="A36474" s="330"/>
    </row>
    <row r="36475" spans="1:1">
      <c r="A36475" s="330"/>
    </row>
    <row r="36476" spans="1:1">
      <c r="A36476" s="330"/>
    </row>
    <row r="36477" spans="1:1">
      <c r="A36477" s="330"/>
    </row>
    <row r="36478" spans="1:1">
      <c r="A36478" s="330"/>
    </row>
    <row r="36479" spans="1:1">
      <c r="A36479" s="330"/>
    </row>
    <row r="36480" spans="1:1">
      <c r="A36480" s="330"/>
    </row>
    <row r="36481" spans="1:1">
      <c r="A36481" s="330"/>
    </row>
    <row r="36482" spans="1:1">
      <c r="A36482" s="330"/>
    </row>
    <row r="36483" spans="1:1">
      <c r="A36483" s="330"/>
    </row>
    <row r="36484" spans="1:1">
      <c r="A36484" s="330"/>
    </row>
    <row r="36485" spans="1:1">
      <c r="A36485" s="330"/>
    </row>
    <row r="36486" spans="1:1">
      <c r="A36486" s="330"/>
    </row>
    <row r="36487" spans="1:1">
      <c r="A36487" s="330"/>
    </row>
    <row r="36488" spans="1:1">
      <c r="A36488" s="330"/>
    </row>
    <row r="36489" spans="1:1">
      <c r="A36489" s="330"/>
    </row>
    <row r="36490" spans="1:1">
      <c r="A36490" s="330"/>
    </row>
    <row r="36491" spans="1:1">
      <c r="A36491" s="330"/>
    </row>
    <row r="36492" spans="1:1">
      <c r="A36492" s="330"/>
    </row>
    <row r="36493" spans="1:1">
      <c r="A36493" s="330"/>
    </row>
    <row r="36494" spans="1:1">
      <c r="A36494" s="330"/>
    </row>
    <row r="36495" spans="1:1">
      <c r="A36495" s="330"/>
    </row>
    <row r="36496" spans="1:1">
      <c r="A36496" s="330"/>
    </row>
    <row r="36497" spans="1:1">
      <c r="A36497" s="330"/>
    </row>
    <row r="36498" spans="1:1">
      <c r="A36498" s="330"/>
    </row>
    <row r="36499" spans="1:1">
      <c r="A36499" s="330"/>
    </row>
    <row r="36500" spans="1:1">
      <c r="A36500" s="330"/>
    </row>
    <row r="36501" spans="1:1">
      <c r="A36501" s="330"/>
    </row>
    <row r="36502" spans="1:1">
      <c r="A36502" s="330"/>
    </row>
    <row r="36503" spans="1:1">
      <c r="A36503" s="330"/>
    </row>
    <row r="36504" spans="1:1">
      <c r="A36504" s="330"/>
    </row>
    <row r="36505" spans="1:1">
      <c r="A36505" s="330"/>
    </row>
    <row r="36506" spans="1:1">
      <c r="A36506" s="330"/>
    </row>
    <row r="36507" spans="1:1">
      <c r="A36507" s="330"/>
    </row>
    <row r="36508" spans="1:1">
      <c r="A36508" s="330"/>
    </row>
    <row r="36509" spans="1:1">
      <c r="A36509" s="330"/>
    </row>
    <row r="36510" spans="1:1">
      <c r="A36510" s="330"/>
    </row>
    <row r="36511" spans="1:1">
      <c r="A36511" s="330"/>
    </row>
    <row r="36512" spans="1:1">
      <c r="A36512" s="330"/>
    </row>
    <row r="36513" spans="1:1">
      <c r="A36513" s="330"/>
    </row>
    <row r="36514" spans="1:1">
      <c r="A36514" s="330"/>
    </row>
    <row r="36515" spans="1:1">
      <c r="A36515" s="330"/>
    </row>
    <row r="36516" spans="1:1">
      <c r="A36516" s="330"/>
    </row>
    <row r="36517" spans="1:1">
      <c r="A36517" s="330"/>
    </row>
    <row r="36518" spans="1:1">
      <c r="A36518" s="330"/>
    </row>
    <row r="36519" spans="1:1">
      <c r="A36519" s="330"/>
    </row>
    <row r="36520" spans="1:1">
      <c r="A36520" s="330"/>
    </row>
    <row r="36521" spans="1:1">
      <c r="A36521" s="330"/>
    </row>
    <row r="36522" spans="1:1">
      <c r="A36522" s="330"/>
    </row>
    <row r="36523" spans="1:1">
      <c r="A36523" s="330"/>
    </row>
    <row r="36524" spans="1:1">
      <c r="A36524" s="330"/>
    </row>
    <row r="36525" spans="1:1">
      <c r="A36525" s="330"/>
    </row>
    <row r="36526" spans="1:1">
      <c r="A36526" s="330"/>
    </row>
    <row r="36527" spans="1:1">
      <c r="A36527" s="330"/>
    </row>
    <row r="36528" spans="1:1">
      <c r="A36528" s="330"/>
    </row>
    <row r="36529" spans="1:1">
      <c r="A36529" s="330"/>
    </row>
    <row r="36530" spans="1:1">
      <c r="A36530" s="330"/>
    </row>
    <row r="36531" spans="1:1">
      <c r="A36531" s="330"/>
    </row>
    <row r="36532" spans="1:1">
      <c r="A36532" s="330"/>
    </row>
    <row r="36533" spans="1:1">
      <c r="A36533" s="330"/>
    </row>
    <row r="36534" spans="1:1">
      <c r="A36534" s="330"/>
    </row>
    <row r="36535" spans="1:1">
      <c r="A36535" s="330"/>
    </row>
    <row r="36536" spans="1:1">
      <c r="A36536" s="330"/>
    </row>
    <row r="36537" spans="1:1">
      <c r="A36537" s="330"/>
    </row>
    <row r="36538" spans="1:1">
      <c r="A36538" s="330"/>
    </row>
    <row r="36539" spans="1:1">
      <c r="A36539" s="330"/>
    </row>
    <row r="36540" spans="1:1">
      <c r="A36540" s="330"/>
    </row>
    <row r="36541" spans="1:1">
      <c r="A36541" s="330"/>
    </row>
    <row r="36542" spans="1:1">
      <c r="A36542" s="330"/>
    </row>
    <row r="36543" spans="1:1">
      <c r="A36543" s="330"/>
    </row>
    <row r="36544" spans="1:1">
      <c r="A36544" s="330"/>
    </row>
    <row r="36545" spans="1:1">
      <c r="A36545" s="330"/>
    </row>
    <row r="36546" spans="1:1">
      <c r="A36546" s="330"/>
    </row>
    <row r="36547" spans="1:1">
      <c r="A36547" s="330"/>
    </row>
    <row r="36548" spans="1:1">
      <c r="A36548" s="330"/>
    </row>
    <row r="36549" spans="1:1">
      <c r="A36549" s="330"/>
    </row>
    <row r="36550" spans="1:1">
      <c r="A36550" s="330"/>
    </row>
    <row r="36551" spans="1:1">
      <c r="A36551" s="330"/>
    </row>
    <row r="36552" spans="1:1">
      <c r="A36552" s="330"/>
    </row>
    <row r="36553" spans="1:1">
      <c r="A36553" s="330"/>
    </row>
    <row r="36554" spans="1:1">
      <c r="A36554" s="330"/>
    </row>
    <row r="36555" spans="1:1">
      <c r="A36555" s="330"/>
    </row>
    <row r="36556" spans="1:1">
      <c r="A36556" s="330"/>
    </row>
    <row r="36557" spans="1:1">
      <c r="A36557" s="330"/>
    </row>
    <row r="36558" spans="1:1">
      <c r="A36558" s="330"/>
    </row>
    <row r="36559" spans="1:1">
      <c r="A36559" s="330"/>
    </row>
    <row r="36560" spans="1:1">
      <c r="A36560" s="330"/>
    </row>
    <row r="36561" spans="1:1">
      <c r="A36561" s="330"/>
    </row>
    <row r="36562" spans="1:1">
      <c r="A36562" s="330"/>
    </row>
    <row r="36563" spans="1:1">
      <c r="A36563" s="330"/>
    </row>
    <row r="36564" spans="1:1">
      <c r="A36564" s="330"/>
    </row>
    <row r="36565" spans="1:1">
      <c r="A36565" s="330"/>
    </row>
    <row r="36566" spans="1:1">
      <c r="A36566" s="330"/>
    </row>
    <row r="36567" spans="1:1">
      <c r="A36567" s="330"/>
    </row>
    <row r="36568" spans="1:1">
      <c r="A36568" s="330"/>
    </row>
    <row r="36569" spans="1:1">
      <c r="A36569" s="330"/>
    </row>
    <row r="36570" spans="1:1">
      <c r="A36570" s="330"/>
    </row>
    <row r="36571" spans="1:1">
      <c r="A36571" s="330"/>
    </row>
    <row r="36572" spans="1:1">
      <c r="A36572" s="330"/>
    </row>
    <row r="36573" spans="1:1">
      <c r="A36573" s="330"/>
    </row>
    <row r="36574" spans="1:1">
      <c r="A36574" s="330"/>
    </row>
    <row r="36575" spans="1:1">
      <c r="A36575" s="330"/>
    </row>
    <row r="36576" spans="1:1">
      <c r="A36576" s="330"/>
    </row>
    <row r="36577" spans="1:1">
      <c r="A36577" s="330"/>
    </row>
    <row r="36578" spans="1:1">
      <c r="A36578" s="330"/>
    </row>
    <row r="36579" spans="1:1">
      <c r="A36579" s="330"/>
    </row>
    <row r="36580" spans="1:1">
      <c r="A36580" s="330"/>
    </row>
    <row r="36581" spans="1:1">
      <c r="A36581" s="330"/>
    </row>
    <row r="36582" spans="1:1">
      <c r="A36582" s="330"/>
    </row>
    <row r="36583" spans="1:1">
      <c r="A36583" s="330"/>
    </row>
    <row r="36584" spans="1:1">
      <c r="A36584" s="330"/>
    </row>
    <row r="36585" spans="1:1">
      <c r="A36585" s="330"/>
    </row>
    <row r="36586" spans="1:1">
      <c r="A36586" s="330"/>
    </row>
    <row r="36587" spans="1:1">
      <c r="A36587" s="330"/>
    </row>
    <row r="36588" spans="1:1">
      <c r="A36588" s="330"/>
    </row>
    <row r="36589" spans="1:1">
      <c r="A36589" s="330"/>
    </row>
    <row r="36590" spans="1:1">
      <c r="A36590" s="330"/>
    </row>
    <row r="36591" spans="1:1">
      <c r="A36591" s="330"/>
    </row>
    <row r="36592" spans="1:1">
      <c r="A36592" s="330"/>
    </row>
    <row r="36593" spans="1:1">
      <c r="A36593" s="330"/>
    </row>
    <row r="36594" spans="1:1">
      <c r="A36594" s="330"/>
    </row>
    <row r="36595" spans="1:1">
      <c r="A36595" s="330"/>
    </row>
    <row r="36596" spans="1:1">
      <c r="A36596" s="330"/>
    </row>
    <row r="36597" spans="1:1">
      <c r="A36597" s="330"/>
    </row>
    <row r="36598" spans="1:1">
      <c r="A36598" s="330"/>
    </row>
    <row r="36599" spans="1:1">
      <c r="A36599" s="330"/>
    </row>
    <row r="36600" spans="1:1">
      <c r="A36600" s="330"/>
    </row>
    <row r="36601" spans="1:1">
      <c r="A36601" s="330"/>
    </row>
    <row r="36602" spans="1:1">
      <c r="A36602" s="330"/>
    </row>
    <row r="36603" spans="1:1">
      <c r="A36603" s="330"/>
    </row>
    <row r="36604" spans="1:1">
      <c r="A36604" s="330"/>
    </row>
    <row r="36605" spans="1:1">
      <c r="A36605" s="330"/>
    </row>
    <row r="36606" spans="1:1">
      <c r="A36606" s="330"/>
    </row>
    <row r="36607" spans="1:1">
      <c r="A36607" s="330"/>
    </row>
    <row r="36608" spans="1:1">
      <c r="A36608" s="330"/>
    </row>
    <row r="36609" spans="1:1">
      <c r="A36609" s="330"/>
    </row>
    <row r="36610" spans="1:1">
      <c r="A36610" s="330"/>
    </row>
    <row r="36611" spans="1:1">
      <c r="A36611" s="330"/>
    </row>
    <row r="36612" spans="1:1">
      <c r="A36612" s="330"/>
    </row>
    <row r="36613" spans="1:1">
      <c r="A36613" s="330"/>
    </row>
    <row r="36614" spans="1:1">
      <c r="A36614" s="330"/>
    </row>
    <row r="36615" spans="1:1">
      <c r="A36615" s="330"/>
    </row>
    <row r="36616" spans="1:1">
      <c r="A36616" s="330"/>
    </row>
    <row r="36617" spans="1:1">
      <c r="A36617" s="330"/>
    </row>
    <row r="36618" spans="1:1">
      <c r="A36618" s="330"/>
    </row>
    <row r="36619" spans="1:1">
      <c r="A36619" s="330"/>
    </row>
    <row r="36620" spans="1:1">
      <c r="A36620" s="330"/>
    </row>
    <row r="36621" spans="1:1">
      <c r="A36621" s="330"/>
    </row>
    <row r="36622" spans="1:1">
      <c r="A36622" s="330"/>
    </row>
    <row r="36623" spans="1:1">
      <c r="A36623" s="330"/>
    </row>
    <row r="36624" spans="1:1">
      <c r="A36624" s="330"/>
    </row>
    <row r="36625" spans="1:1">
      <c r="A36625" s="330"/>
    </row>
    <row r="36626" spans="1:1">
      <c r="A36626" s="330"/>
    </row>
    <row r="36627" spans="1:1">
      <c r="A36627" s="330"/>
    </row>
    <row r="36628" spans="1:1">
      <c r="A36628" s="330"/>
    </row>
    <row r="36629" spans="1:1">
      <c r="A36629" s="330"/>
    </row>
    <row r="36630" spans="1:1">
      <c r="A36630" s="330"/>
    </row>
    <row r="36631" spans="1:1">
      <c r="A36631" s="330"/>
    </row>
    <row r="36632" spans="1:1">
      <c r="A36632" s="330"/>
    </row>
    <row r="36633" spans="1:1">
      <c r="A36633" s="330"/>
    </row>
    <row r="36634" spans="1:1">
      <c r="A36634" s="330"/>
    </row>
    <row r="36635" spans="1:1">
      <c r="A36635" s="330"/>
    </row>
    <row r="36636" spans="1:1">
      <c r="A36636" s="330"/>
    </row>
    <row r="36637" spans="1:1">
      <c r="A36637" s="330"/>
    </row>
    <row r="36638" spans="1:1">
      <c r="A36638" s="330"/>
    </row>
    <row r="36639" spans="1:1">
      <c r="A36639" s="330"/>
    </row>
    <row r="36640" spans="1:1">
      <c r="A36640" s="330"/>
    </row>
    <row r="36641" spans="1:1">
      <c r="A36641" s="330"/>
    </row>
    <row r="36642" spans="1:1">
      <c r="A36642" s="330"/>
    </row>
    <row r="36643" spans="1:1">
      <c r="A36643" s="330"/>
    </row>
    <row r="36644" spans="1:1">
      <c r="A36644" s="330"/>
    </row>
    <row r="36645" spans="1:1">
      <c r="A36645" s="330"/>
    </row>
    <row r="36646" spans="1:1">
      <c r="A36646" s="330"/>
    </row>
    <row r="36647" spans="1:1">
      <c r="A36647" s="330"/>
    </row>
    <row r="36648" spans="1:1">
      <c r="A36648" s="330"/>
    </row>
    <row r="36649" spans="1:1">
      <c r="A36649" s="330"/>
    </row>
    <row r="36650" spans="1:1">
      <c r="A36650" s="330"/>
    </row>
    <row r="36651" spans="1:1">
      <c r="A36651" s="330"/>
    </row>
    <row r="36652" spans="1:1">
      <c r="A36652" s="330"/>
    </row>
    <row r="36653" spans="1:1">
      <c r="A36653" s="330"/>
    </row>
    <row r="36654" spans="1:1">
      <c r="A36654" s="330"/>
    </row>
    <row r="36655" spans="1:1">
      <c r="A36655" s="330"/>
    </row>
    <row r="36656" spans="1:1">
      <c r="A36656" s="330"/>
    </row>
    <row r="36657" spans="1:1">
      <c r="A36657" s="330"/>
    </row>
    <row r="36658" spans="1:1">
      <c r="A36658" s="330"/>
    </row>
    <row r="36659" spans="1:1">
      <c r="A36659" s="330"/>
    </row>
    <row r="36660" spans="1:1">
      <c r="A36660" s="330"/>
    </row>
    <row r="36661" spans="1:1">
      <c r="A36661" s="330"/>
    </row>
    <row r="36662" spans="1:1">
      <c r="A36662" s="330"/>
    </row>
    <row r="36663" spans="1:1">
      <c r="A36663" s="330"/>
    </row>
    <row r="36664" spans="1:1">
      <c r="A36664" s="330"/>
    </row>
    <row r="36665" spans="1:1">
      <c r="A36665" s="330"/>
    </row>
    <row r="36666" spans="1:1">
      <c r="A36666" s="330"/>
    </row>
    <row r="36667" spans="1:1">
      <c r="A36667" s="330"/>
    </row>
    <row r="36668" spans="1:1">
      <c r="A36668" s="330"/>
    </row>
    <row r="36669" spans="1:1">
      <c r="A36669" s="330"/>
    </row>
    <row r="36670" spans="1:1">
      <c r="A36670" s="330"/>
    </row>
    <row r="36671" spans="1:1">
      <c r="A36671" s="330"/>
    </row>
    <row r="36672" spans="1:1">
      <c r="A36672" s="330"/>
    </row>
    <row r="36673" spans="1:1">
      <c r="A36673" s="330"/>
    </row>
    <row r="36674" spans="1:1">
      <c r="A36674" s="330"/>
    </row>
    <row r="36675" spans="1:1">
      <c r="A36675" s="330"/>
    </row>
    <row r="36676" spans="1:1">
      <c r="A36676" s="330"/>
    </row>
    <row r="36677" spans="1:1">
      <c r="A36677" s="330"/>
    </row>
    <row r="36678" spans="1:1">
      <c r="A36678" s="330"/>
    </row>
    <row r="36679" spans="1:1">
      <c r="A36679" s="330"/>
    </row>
    <row r="36680" spans="1:1">
      <c r="A36680" s="330"/>
    </row>
    <row r="36681" spans="1:1">
      <c r="A36681" s="330"/>
    </row>
    <row r="36682" spans="1:1">
      <c r="A36682" s="330"/>
    </row>
    <row r="36683" spans="1:1">
      <c r="A36683" s="330"/>
    </row>
    <row r="36684" spans="1:1">
      <c r="A36684" s="330"/>
    </row>
    <row r="36685" spans="1:1">
      <c r="A36685" s="330"/>
    </row>
    <row r="36686" spans="1:1">
      <c r="A36686" s="330"/>
    </row>
    <row r="36687" spans="1:1">
      <c r="A36687" s="330"/>
    </row>
    <row r="36688" spans="1:1">
      <c r="A36688" s="330"/>
    </row>
    <row r="36689" spans="1:1">
      <c r="A36689" s="330"/>
    </row>
    <row r="36690" spans="1:1">
      <c r="A36690" s="330"/>
    </row>
    <row r="36691" spans="1:1">
      <c r="A36691" s="330"/>
    </row>
    <row r="36692" spans="1:1">
      <c r="A36692" s="330"/>
    </row>
    <row r="36693" spans="1:1">
      <c r="A36693" s="330"/>
    </row>
    <row r="36694" spans="1:1">
      <c r="A36694" s="330"/>
    </row>
    <row r="36695" spans="1:1">
      <c r="A36695" s="330"/>
    </row>
    <row r="36696" spans="1:1">
      <c r="A36696" s="330"/>
    </row>
    <row r="36697" spans="1:1">
      <c r="A36697" s="330"/>
    </row>
    <row r="36698" spans="1:1">
      <c r="A36698" s="330"/>
    </row>
    <row r="36699" spans="1:1">
      <c r="A36699" s="330"/>
    </row>
    <row r="36700" spans="1:1">
      <c r="A36700" s="330"/>
    </row>
    <row r="36701" spans="1:1">
      <c r="A36701" s="330"/>
    </row>
    <row r="36702" spans="1:1">
      <c r="A36702" s="330"/>
    </row>
    <row r="36703" spans="1:1">
      <c r="A36703" s="330"/>
    </row>
    <row r="36704" spans="1:1">
      <c r="A36704" s="330"/>
    </row>
    <row r="36705" spans="1:1">
      <c r="A36705" s="330"/>
    </row>
    <row r="36706" spans="1:1">
      <c r="A36706" s="330"/>
    </row>
    <row r="36707" spans="1:1">
      <c r="A36707" s="330"/>
    </row>
    <row r="36708" spans="1:1">
      <c r="A36708" s="330"/>
    </row>
    <row r="36709" spans="1:1">
      <c r="A36709" s="330"/>
    </row>
    <row r="36710" spans="1:1">
      <c r="A36710" s="330"/>
    </row>
    <row r="36711" spans="1:1">
      <c r="A36711" s="330"/>
    </row>
    <row r="36712" spans="1:1">
      <c r="A36712" s="330"/>
    </row>
    <row r="36713" spans="1:1">
      <c r="A36713" s="330"/>
    </row>
    <row r="36714" spans="1:1">
      <c r="A36714" s="330"/>
    </row>
    <row r="36715" spans="1:1">
      <c r="A36715" s="330"/>
    </row>
    <row r="36716" spans="1:1">
      <c r="A36716" s="330"/>
    </row>
    <row r="36717" spans="1:1">
      <c r="A36717" s="330"/>
    </row>
    <row r="36718" spans="1:1">
      <c r="A36718" s="330"/>
    </row>
    <row r="36719" spans="1:1">
      <c r="A36719" s="330"/>
    </row>
    <row r="36720" spans="1:1">
      <c r="A36720" s="330"/>
    </row>
    <row r="36721" spans="1:1">
      <c r="A36721" s="330"/>
    </row>
    <row r="36722" spans="1:1">
      <c r="A36722" s="330"/>
    </row>
    <row r="36723" spans="1:1">
      <c r="A36723" s="330"/>
    </row>
    <row r="36724" spans="1:1">
      <c r="A36724" s="330"/>
    </row>
    <row r="36725" spans="1:1">
      <c r="A36725" s="330"/>
    </row>
    <row r="36726" spans="1:1">
      <c r="A36726" s="330"/>
    </row>
    <row r="36727" spans="1:1">
      <c r="A36727" s="330"/>
    </row>
    <row r="36728" spans="1:1">
      <c r="A36728" s="330"/>
    </row>
    <row r="36729" spans="1:1">
      <c r="A36729" s="330"/>
    </row>
    <row r="36730" spans="1:1">
      <c r="A36730" s="330"/>
    </row>
    <row r="36731" spans="1:1">
      <c r="A36731" s="330"/>
    </row>
    <row r="36732" spans="1:1">
      <c r="A36732" s="330"/>
    </row>
    <row r="36733" spans="1:1">
      <c r="A36733" s="330"/>
    </row>
    <row r="36734" spans="1:1">
      <c r="A36734" s="330"/>
    </row>
    <row r="36735" spans="1:1">
      <c r="A36735" s="330"/>
    </row>
    <row r="36736" spans="1:1">
      <c r="A36736" s="330"/>
    </row>
    <row r="36737" spans="1:1">
      <c r="A36737" s="330"/>
    </row>
    <row r="36738" spans="1:1">
      <c r="A36738" s="330"/>
    </row>
    <row r="36739" spans="1:1">
      <c r="A36739" s="330"/>
    </row>
    <row r="36740" spans="1:1">
      <c r="A36740" s="330"/>
    </row>
    <row r="36741" spans="1:1">
      <c r="A36741" s="330"/>
    </row>
    <row r="36742" spans="1:1">
      <c r="A36742" s="330"/>
    </row>
    <row r="36743" spans="1:1">
      <c r="A36743" s="330"/>
    </row>
    <row r="36744" spans="1:1">
      <c r="A36744" s="330"/>
    </row>
    <row r="36745" spans="1:1">
      <c r="A36745" s="330"/>
    </row>
    <row r="36746" spans="1:1">
      <c r="A36746" s="330"/>
    </row>
    <row r="36747" spans="1:1">
      <c r="A36747" s="330"/>
    </row>
    <row r="36748" spans="1:1">
      <c r="A36748" s="330"/>
    </row>
    <row r="36749" spans="1:1">
      <c r="A36749" s="330"/>
    </row>
    <row r="36750" spans="1:1">
      <c r="A36750" s="330"/>
    </row>
    <row r="36751" spans="1:1">
      <c r="A36751" s="330"/>
    </row>
    <row r="36752" spans="1:1">
      <c r="A36752" s="330"/>
    </row>
    <row r="36753" spans="1:1">
      <c r="A36753" s="330"/>
    </row>
    <row r="36754" spans="1:1">
      <c r="A36754" s="330"/>
    </row>
    <row r="36755" spans="1:1">
      <c r="A36755" s="330"/>
    </row>
    <row r="36756" spans="1:1">
      <c r="A36756" s="330"/>
    </row>
    <row r="36757" spans="1:1">
      <c r="A36757" s="330"/>
    </row>
    <row r="36758" spans="1:1">
      <c r="A36758" s="330"/>
    </row>
    <row r="36759" spans="1:1">
      <c r="A36759" s="330"/>
    </row>
    <row r="36760" spans="1:1">
      <c r="A36760" s="330"/>
    </row>
    <row r="36761" spans="1:1">
      <c r="A36761" s="330"/>
    </row>
    <row r="36762" spans="1:1">
      <c r="A36762" s="330"/>
    </row>
    <row r="36763" spans="1:1">
      <c r="A36763" s="330"/>
    </row>
    <row r="36764" spans="1:1">
      <c r="A36764" s="330"/>
    </row>
    <row r="36765" spans="1:1">
      <c r="A36765" s="330"/>
    </row>
    <row r="36766" spans="1:1">
      <c r="A36766" s="330"/>
    </row>
    <row r="36767" spans="1:1">
      <c r="A36767" s="330"/>
    </row>
    <row r="36768" spans="1:1">
      <c r="A36768" s="330"/>
    </row>
    <row r="36769" spans="1:1">
      <c r="A36769" s="330"/>
    </row>
    <row r="36770" spans="1:1">
      <c r="A36770" s="330"/>
    </row>
    <row r="36771" spans="1:1">
      <c r="A36771" s="330"/>
    </row>
    <row r="36772" spans="1:1">
      <c r="A36772" s="330"/>
    </row>
    <row r="36773" spans="1:1">
      <c r="A36773" s="330"/>
    </row>
    <row r="36774" spans="1:1">
      <c r="A36774" s="330"/>
    </row>
    <row r="36775" spans="1:1">
      <c r="A36775" s="330"/>
    </row>
    <row r="36776" spans="1:1">
      <c r="A36776" s="330"/>
    </row>
    <row r="36777" spans="1:1">
      <c r="A36777" s="330"/>
    </row>
    <row r="36778" spans="1:1">
      <c r="A36778" s="330"/>
    </row>
    <row r="36779" spans="1:1">
      <c r="A36779" s="330"/>
    </row>
    <row r="36780" spans="1:1">
      <c r="A36780" s="330"/>
    </row>
    <row r="36781" spans="1:1">
      <c r="A36781" s="330"/>
    </row>
    <row r="36782" spans="1:1">
      <c r="A36782" s="330"/>
    </row>
    <row r="36783" spans="1:1">
      <c r="A36783" s="330"/>
    </row>
    <row r="36784" spans="1:1">
      <c r="A36784" s="330"/>
    </row>
    <row r="36785" spans="1:1">
      <c r="A36785" s="330"/>
    </row>
    <row r="36786" spans="1:1">
      <c r="A36786" s="330"/>
    </row>
    <row r="36787" spans="1:1">
      <c r="A36787" s="330"/>
    </row>
    <row r="36788" spans="1:1">
      <c r="A36788" s="330"/>
    </row>
    <row r="36789" spans="1:1">
      <c r="A36789" s="330"/>
    </row>
    <row r="36790" spans="1:1">
      <c r="A36790" s="330"/>
    </row>
    <row r="36791" spans="1:1">
      <c r="A36791" s="330"/>
    </row>
    <row r="36792" spans="1:1">
      <c r="A36792" s="330"/>
    </row>
    <row r="36793" spans="1:1">
      <c r="A36793" s="330"/>
    </row>
    <row r="36794" spans="1:1">
      <c r="A36794" s="330"/>
    </row>
    <row r="36795" spans="1:1">
      <c r="A36795" s="330"/>
    </row>
    <row r="36796" spans="1:1">
      <c r="A36796" s="330"/>
    </row>
    <row r="36797" spans="1:1">
      <c r="A36797" s="330"/>
    </row>
    <row r="36798" spans="1:1">
      <c r="A36798" s="330"/>
    </row>
    <row r="36799" spans="1:1">
      <c r="A36799" s="330"/>
    </row>
    <row r="36800" spans="1:1">
      <c r="A36800" s="330"/>
    </row>
    <row r="36801" spans="1:1">
      <c r="A36801" s="330"/>
    </row>
    <row r="36802" spans="1:1">
      <c r="A36802" s="330"/>
    </row>
    <row r="36803" spans="1:1">
      <c r="A36803" s="330"/>
    </row>
    <row r="36804" spans="1:1">
      <c r="A36804" s="330"/>
    </row>
    <row r="36805" spans="1:1">
      <c r="A36805" s="330"/>
    </row>
    <row r="36806" spans="1:1">
      <c r="A36806" s="330"/>
    </row>
    <row r="36807" spans="1:1">
      <c r="A36807" s="330"/>
    </row>
    <row r="36808" spans="1:1">
      <c r="A36808" s="330"/>
    </row>
    <row r="36809" spans="1:1">
      <c r="A36809" s="330"/>
    </row>
    <row r="36810" spans="1:1">
      <c r="A36810" s="330"/>
    </row>
    <row r="36811" spans="1:1">
      <c r="A36811" s="330"/>
    </row>
    <row r="36812" spans="1:1">
      <c r="A36812" s="330"/>
    </row>
    <row r="36813" spans="1:1">
      <c r="A36813" s="330"/>
    </row>
    <row r="36814" spans="1:1">
      <c r="A36814" s="330"/>
    </row>
    <row r="36815" spans="1:1">
      <c r="A36815" s="330"/>
    </row>
    <row r="36816" spans="1:1">
      <c r="A36816" s="330"/>
    </row>
    <row r="36817" spans="1:1">
      <c r="A36817" s="330"/>
    </row>
    <row r="36818" spans="1:1">
      <c r="A36818" s="330"/>
    </row>
    <row r="36819" spans="1:1">
      <c r="A36819" s="330"/>
    </row>
    <row r="36820" spans="1:1">
      <c r="A36820" s="330"/>
    </row>
    <row r="36821" spans="1:1">
      <c r="A36821" s="330"/>
    </row>
    <row r="36822" spans="1:1">
      <c r="A36822" s="330"/>
    </row>
    <row r="36823" spans="1:1">
      <c r="A36823" s="330"/>
    </row>
    <row r="36824" spans="1:1">
      <c r="A36824" s="330"/>
    </row>
    <row r="36825" spans="1:1">
      <c r="A36825" s="330"/>
    </row>
    <row r="36826" spans="1:1">
      <c r="A36826" s="330"/>
    </row>
    <row r="36827" spans="1:1">
      <c r="A36827" s="330"/>
    </row>
    <row r="36828" spans="1:1">
      <c r="A36828" s="330"/>
    </row>
    <row r="36829" spans="1:1">
      <c r="A36829" s="330"/>
    </row>
    <row r="36830" spans="1:1">
      <c r="A36830" s="330"/>
    </row>
    <row r="36831" spans="1:1">
      <c r="A36831" s="330"/>
    </row>
    <row r="36832" spans="1:1">
      <c r="A36832" s="330"/>
    </row>
    <row r="36833" spans="1:1">
      <c r="A36833" s="330"/>
    </row>
    <row r="36834" spans="1:1">
      <c r="A36834" s="330"/>
    </row>
    <row r="36835" spans="1:1">
      <c r="A36835" s="330"/>
    </row>
    <row r="36836" spans="1:1">
      <c r="A36836" s="330"/>
    </row>
    <row r="36837" spans="1:1">
      <c r="A36837" s="330"/>
    </row>
    <row r="36838" spans="1:1">
      <c r="A36838" s="330"/>
    </row>
    <row r="36839" spans="1:1">
      <c r="A36839" s="330"/>
    </row>
    <row r="36840" spans="1:1">
      <c r="A36840" s="330"/>
    </row>
    <row r="36841" spans="1:1">
      <c r="A36841" s="330"/>
    </row>
    <row r="36842" spans="1:1">
      <c r="A36842" s="330"/>
    </row>
    <row r="36843" spans="1:1">
      <c r="A36843" s="330"/>
    </row>
    <row r="36844" spans="1:1">
      <c r="A36844" s="330"/>
    </row>
    <row r="36845" spans="1:1">
      <c r="A36845" s="330"/>
    </row>
    <row r="36846" spans="1:1">
      <c r="A36846" s="330"/>
    </row>
    <row r="36847" spans="1:1">
      <c r="A36847" s="330"/>
    </row>
    <row r="36848" spans="1:1">
      <c r="A36848" s="330"/>
    </row>
    <row r="36849" spans="1:1">
      <c r="A36849" s="330"/>
    </row>
    <row r="36850" spans="1:1">
      <c r="A36850" s="330"/>
    </row>
    <row r="36851" spans="1:1">
      <c r="A36851" s="330"/>
    </row>
    <row r="36852" spans="1:1">
      <c r="A36852" s="330"/>
    </row>
    <row r="36853" spans="1:1">
      <c r="A36853" s="330"/>
    </row>
    <row r="36854" spans="1:1">
      <c r="A36854" s="330"/>
    </row>
    <row r="36855" spans="1:1">
      <c r="A36855" s="330"/>
    </row>
    <row r="36856" spans="1:1">
      <c r="A36856" s="330"/>
    </row>
    <row r="36857" spans="1:1">
      <c r="A36857" s="330"/>
    </row>
    <row r="36858" spans="1:1">
      <c r="A36858" s="330"/>
    </row>
    <row r="36859" spans="1:1">
      <c r="A36859" s="330"/>
    </row>
    <row r="36860" spans="1:1">
      <c r="A36860" s="330"/>
    </row>
    <row r="36861" spans="1:1">
      <c r="A36861" s="330"/>
    </row>
    <row r="36862" spans="1:1">
      <c r="A36862" s="330"/>
    </row>
    <row r="36863" spans="1:1">
      <c r="A36863" s="330"/>
    </row>
    <row r="36864" spans="1:1">
      <c r="A36864" s="330"/>
    </row>
    <row r="36865" spans="1:1">
      <c r="A36865" s="330"/>
    </row>
    <row r="36866" spans="1:1">
      <c r="A36866" s="330"/>
    </row>
    <row r="36867" spans="1:1">
      <c r="A36867" s="330"/>
    </row>
    <row r="36868" spans="1:1">
      <c r="A36868" s="330"/>
    </row>
    <row r="36869" spans="1:1">
      <c r="A36869" s="330"/>
    </row>
    <row r="36870" spans="1:1">
      <c r="A36870" s="330"/>
    </row>
    <row r="36871" spans="1:1">
      <c r="A36871" s="330"/>
    </row>
    <row r="36872" spans="1:1">
      <c r="A36872" s="330"/>
    </row>
    <row r="36873" spans="1:1">
      <c r="A36873" s="330"/>
    </row>
    <row r="36874" spans="1:1">
      <c r="A36874" s="330"/>
    </row>
    <row r="36875" spans="1:1">
      <c r="A36875" s="330"/>
    </row>
    <row r="36876" spans="1:1">
      <c r="A36876" s="330"/>
    </row>
    <row r="36877" spans="1:1">
      <c r="A36877" s="330"/>
    </row>
    <row r="36878" spans="1:1">
      <c r="A36878" s="330"/>
    </row>
    <row r="36879" spans="1:1">
      <c r="A36879" s="330"/>
    </row>
    <row r="36880" spans="1:1">
      <c r="A36880" s="330"/>
    </row>
    <row r="36881" spans="1:1">
      <c r="A36881" s="330"/>
    </row>
    <row r="36882" spans="1:1">
      <c r="A36882" s="330"/>
    </row>
    <row r="36883" spans="1:1">
      <c r="A36883" s="330"/>
    </row>
    <row r="36884" spans="1:1">
      <c r="A36884" s="330"/>
    </row>
    <row r="36885" spans="1:1">
      <c r="A36885" s="330"/>
    </row>
    <row r="36886" spans="1:1">
      <c r="A36886" s="330"/>
    </row>
    <row r="36887" spans="1:1">
      <c r="A36887" s="330"/>
    </row>
    <row r="36888" spans="1:1">
      <c r="A36888" s="330"/>
    </row>
    <row r="36889" spans="1:1">
      <c r="A36889" s="330"/>
    </row>
    <row r="36890" spans="1:1">
      <c r="A36890" s="330"/>
    </row>
    <row r="36891" spans="1:1">
      <c r="A36891" s="330"/>
    </row>
    <row r="36892" spans="1:1">
      <c r="A36892" s="330"/>
    </row>
    <row r="36893" spans="1:1">
      <c r="A36893" s="330"/>
    </row>
    <row r="36894" spans="1:1">
      <c r="A36894" s="330"/>
    </row>
    <row r="36895" spans="1:1">
      <c r="A36895" s="330"/>
    </row>
    <row r="36896" spans="1:1">
      <c r="A36896" s="330"/>
    </row>
    <row r="36897" spans="1:1">
      <c r="A36897" s="330"/>
    </row>
    <row r="36898" spans="1:1">
      <c r="A36898" s="330"/>
    </row>
    <row r="36899" spans="1:1">
      <c r="A36899" s="330"/>
    </row>
    <row r="36900" spans="1:1">
      <c r="A36900" s="330"/>
    </row>
    <row r="36901" spans="1:1">
      <c r="A36901" s="330"/>
    </row>
    <row r="36902" spans="1:1">
      <c r="A36902" s="330"/>
    </row>
    <row r="36903" spans="1:1">
      <c r="A36903" s="330"/>
    </row>
    <row r="36904" spans="1:1">
      <c r="A36904" s="330"/>
    </row>
    <row r="36905" spans="1:1">
      <c r="A36905" s="330"/>
    </row>
    <row r="36906" spans="1:1">
      <c r="A36906" s="330"/>
    </row>
    <row r="36907" spans="1:1">
      <c r="A36907" s="330"/>
    </row>
    <row r="36908" spans="1:1">
      <c r="A36908" s="330"/>
    </row>
    <row r="36909" spans="1:1">
      <c r="A36909" s="330"/>
    </row>
    <row r="36910" spans="1:1">
      <c r="A36910" s="330"/>
    </row>
    <row r="36911" spans="1:1">
      <c r="A36911" s="330"/>
    </row>
    <row r="36912" spans="1:1">
      <c r="A36912" s="330"/>
    </row>
    <row r="36913" spans="1:1">
      <c r="A36913" s="330"/>
    </row>
    <row r="36914" spans="1:1">
      <c r="A36914" s="330"/>
    </row>
    <row r="36915" spans="1:1">
      <c r="A36915" s="330"/>
    </row>
    <row r="36916" spans="1:1">
      <c r="A36916" s="330"/>
    </row>
    <row r="36917" spans="1:1">
      <c r="A36917" s="330"/>
    </row>
    <row r="36918" spans="1:1">
      <c r="A36918" s="330"/>
    </row>
    <row r="36919" spans="1:1">
      <c r="A36919" s="330"/>
    </row>
    <row r="36920" spans="1:1">
      <c r="A36920" s="330"/>
    </row>
    <row r="36921" spans="1:1">
      <c r="A36921" s="330"/>
    </row>
    <row r="36922" spans="1:1">
      <c r="A36922" s="330"/>
    </row>
    <row r="36923" spans="1:1">
      <c r="A36923" s="330"/>
    </row>
    <row r="36924" spans="1:1">
      <c r="A36924" s="330"/>
    </row>
    <row r="36925" spans="1:1">
      <c r="A36925" s="330"/>
    </row>
    <row r="36926" spans="1:1">
      <c r="A36926" s="330"/>
    </row>
    <row r="36927" spans="1:1">
      <c r="A36927" s="330"/>
    </row>
    <row r="36928" spans="1:1">
      <c r="A36928" s="330"/>
    </row>
    <row r="36929" spans="1:1">
      <c r="A36929" s="330"/>
    </row>
    <row r="36930" spans="1:1">
      <c r="A36930" s="330"/>
    </row>
    <row r="36931" spans="1:1">
      <c r="A36931" s="330"/>
    </row>
    <row r="36932" spans="1:1">
      <c r="A36932" s="330"/>
    </row>
    <row r="36933" spans="1:1">
      <c r="A36933" s="330"/>
    </row>
    <row r="36934" spans="1:1">
      <c r="A36934" s="330"/>
    </row>
    <row r="36935" spans="1:1">
      <c r="A36935" s="330"/>
    </row>
    <row r="36936" spans="1:1">
      <c r="A36936" s="330"/>
    </row>
    <row r="36937" spans="1:1">
      <c r="A36937" s="330"/>
    </row>
    <row r="36938" spans="1:1">
      <c r="A36938" s="330"/>
    </row>
    <row r="36939" spans="1:1">
      <c r="A36939" s="330"/>
    </row>
    <row r="36940" spans="1:1">
      <c r="A36940" s="330"/>
    </row>
    <row r="36941" spans="1:1">
      <c r="A36941" s="330"/>
    </row>
    <row r="36942" spans="1:1">
      <c r="A36942" s="330"/>
    </row>
    <row r="36943" spans="1:1">
      <c r="A36943" s="330"/>
    </row>
    <row r="36944" spans="1:1">
      <c r="A36944" s="330"/>
    </row>
    <row r="36945" spans="1:1">
      <c r="A36945" s="330"/>
    </row>
    <row r="36946" spans="1:1">
      <c r="A36946" s="330"/>
    </row>
    <row r="36947" spans="1:1">
      <c r="A36947" s="330"/>
    </row>
    <row r="36948" spans="1:1">
      <c r="A36948" s="330"/>
    </row>
    <row r="36949" spans="1:1">
      <c r="A36949" s="330"/>
    </row>
    <row r="36950" spans="1:1">
      <c r="A36950" s="330"/>
    </row>
    <row r="36951" spans="1:1">
      <c r="A36951" s="330"/>
    </row>
    <row r="36952" spans="1:1">
      <c r="A36952" s="330"/>
    </row>
    <row r="36953" spans="1:1">
      <c r="A36953" s="330"/>
    </row>
    <row r="36954" spans="1:1">
      <c r="A36954" s="330"/>
    </row>
    <row r="36955" spans="1:1">
      <c r="A36955" s="330"/>
    </row>
    <row r="36956" spans="1:1">
      <c r="A36956" s="330"/>
    </row>
    <row r="36957" spans="1:1">
      <c r="A36957" s="330"/>
    </row>
    <row r="36958" spans="1:1">
      <c r="A36958" s="330"/>
    </row>
    <row r="36959" spans="1:1">
      <c r="A36959" s="330"/>
    </row>
    <row r="36960" spans="1:1">
      <c r="A36960" s="330"/>
    </row>
    <row r="36961" spans="1:1">
      <c r="A36961" s="330"/>
    </row>
    <row r="36962" spans="1:1">
      <c r="A36962" s="330"/>
    </row>
    <row r="36963" spans="1:1">
      <c r="A36963" s="330"/>
    </row>
    <row r="36964" spans="1:1">
      <c r="A36964" s="330"/>
    </row>
    <row r="36965" spans="1:1">
      <c r="A36965" s="330"/>
    </row>
    <row r="36966" spans="1:1">
      <c r="A36966" s="330"/>
    </row>
    <row r="36967" spans="1:1">
      <c r="A36967" s="330"/>
    </row>
    <row r="36968" spans="1:1">
      <c r="A36968" s="330"/>
    </row>
    <row r="36969" spans="1:1">
      <c r="A36969" s="330"/>
    </row>
    <row r="36970" spans="1:1">
      <c r="A36970" s="330"/>
    </row>
    <row r="36971" spans="1:1">
      <c r="A36971" s="330"/>
    </row>
    <row r="36972" spans="1:1">
      <c r="A36972" s="330"/>
    </row>
    <row r="36973" spans="1:1">
      <c r="A36973" s="330"/>
    </row>
    <row r="36974" spans="1:1">
      <c r="A36974" s="330"/>
    </row>
    <row r="36975" spans="1:1">
      <c r="A36975" s="330"/>
    </row>
    <row r="36976" spans="1:1">
      <c r="A36976" s="330"/>
    </row>
    <row r="36977" spans="1:1">
      <c r="A36977" s="330"/>
    </row>
    <row r="36978" spans="1:1">
      <c r="A36978" s="330"/>
    </row>
    <row r="36979" spans="1:1">
      <c r="A36979" s="330"/>
    </row>
    <row r="36980" spans="1:1">
      <c r="A36980" s="330"/>
    </row>
    <row r="36981" spans="1:1">
      <c r="A36981" s="330"/>
    </row>
    <row r="36982" spans="1:1">
      <c r="A36982" s="330"/>
    </row>
    <row r="36983" spans="1:1">
      <c r="A36983" s="330"/>
    </row>
    <row r="36984" spans="1:1">
      <c r="A36984" s="330"/>
    </row>
    <row r="36985" spans="1:1">
      <c r="A36985" s="330"/>
    </row>
    <row r="36986" spans="1:1">
      <c r="A36986" s="330"/>
    </row>
    <row r="36987" spans="1:1">
      <c r="A36987" s="330"/>
    </row>
    <row r="36988" spans="1:1">
      <c r="A36988" s="330"/>
    </row>
    <row r="36989" spans="1:1">
      <c r="A36989" s="330"/>
    </row>
    <row r="36990" spans="1:1">
      <c r="A36990" s="330"/>
    </row>
    <row r="36991" spans="1:1">
      <c r="A36991" s="330"/>
    </row>
    <row r="36992" spans="1:1">
      <c r="A36992" s="330"/>
    </row>
    <row r="36993" spans="1:1">
      <c r="A36993" s="330"/>
    </row>
    <row r="36994" spans="1:1">
      <c r="A36994" s="330"/>
    </row>
    <row r="36995" spans="1:1">
      <c r="A36995" s="330"/>
    </row>
    <row r="36996" spans="1:1">
      <c r="A36996" s="330"/>
    </row>
    <row r="36997" spans="1:1">
      <c r="A36997" s="330"/>
    </row>
    <row r="36998" spans="1:1">
      <c r="A36998" s="330"/>
    </row>
    <row r="36999" spans="1:1">
      <c r="A36999" s="330"/>
    </row>
    <row r="37000" spans="1:1">
      <c r="A37000" s="330"/>
    </row>
    <row r="37001" spans="1:1">
      <c r="A37001" s="330"/>
    </row>
    <row r="37002" spans="1:1">
      <c r="A37002" s="330"/>
    </row>
    <row r="37003" spans="1:1">
      <c r="A37003" s="330"/>
    </row>
    <row r="37004" spans="1:1">
      <c r="A37004" s="330"/>
    </row>
    <row r="37005" spans="1:1">
      <c r="A37005" s="330"/>
    </row>
    <row r="37006" spans="1:1">
      <c r="A37006" s="330"/>
    </row>
    <row r="37007" spans="1:1">
      <c r="A37007" s="330"/>
    </row>
    <row r="37008" spans="1:1">
      <c r="A37008" s="330"/>
    </row>
    <row r="37009" spans="1:1">
      <c r="A37009" s="330"/>
    </row>
    <row r="37010" spans="1:1">
      <c r="A37010" s="330"/>
    </row>
    <row r="37011" spans="1:1">
      <c r="A37011" s="330"/>
    </row>
    <row r="37012" spans="1:1">
      <c r="A37012" s="330"/>
    </row>
    <row r="37013" spans="1:1">
      <c r="A37013" s="330"/>
    </row>
    <row r="37014" spans="1:1">
      <c r="A37014" s="330"/>
    </row>
    <row r="37015" spans="1:1">
      <c r="A37015" s="330"/>
    </row>
    <row r="37016" spans="1:1">
      <c r="A37016" s="330"/>
    </row>
    <row r="37017" spans="1:1">
      <c r="A37017" s="330"/>
    </row>
    <row r="37018" spans="1:1">
      <c r="A37018" s="330"/>
    </row>
    <row r="37019" spans="1:1">
      <c r="A37019" s="330"/>
    </row>
    <row r="37020" spans="1:1">
      <c r="A37020" s="330"/>
    </row>
    <row r="37021" spans="1:1">
      <c r="A37021" s="330"/>
    </row>
    <row r="37022" spans="1:1">
      <c r="A37022" s="330"/>
    </row>
    <row r="37023" spans="1:1">
      <c r="A37023" s="330"/>
    </row>
    <row r="37024" spans="1:1">
      <c r="A37024" s="330"/>
    </row>
    <row r="37025" spans="1:1">
      <c r="A37025" s="330"/>
    </row>
    <row r="37026" spans="1:1">
      <c r="A37026" s="330"/>
    </row>
    <row r="37027" spans="1:1">
      <c r="A37027" s="330"/>
    </row>
    <row r="37028" spans="1:1">
      <c r="A37028" s="330"/>
    </row>
    <row r="37029" spans="1:1">
      <c r="A37029" s="330"/>
    </row>
    <row r="37030" spans="1:1">
      <c r="A37030" s="330"/>
    </row>
    <row r="37031" spans="1:1">
      <c r="A37031" s="330"/>
    </row>
    <row r="37032" spans="1:1">
      <c r="A37032" s="330"/>
    </row>
    <row r="37033" spans="1:1">
      <c r="A37033" s="330"/>
    </row>
    <row r="37034" spans="1:1">
      <c r="A37034" s="330"/>
    </row>
    <row r="37035" spans="1:1">
      <c r="A37035" s="330"/>
    </row>
    <row r="37036" spans="1:1">
      <c r="A37036" s="330"/>
    </row>
    <row r="37037" spans="1:1">
      <c r="A37037" s="330"/>
    </row>
    <row r="37038" spans="1:1">
      <c r="A37038" s="330"/>
    </row>
    <row r="37039" spans="1:1">
      <c r="A37039" s="330"/>
    </row>
    <row r="37040" spans="1:1">
      <c r="A37040" s="330"/>
    </row>
    <row r="37041" spans="1:1">
      <c r="A37041" s="330"/>
    </row>
    <row r="37042" spans="1:1">
      <c r="A37042" s="330"/>
    </row>
    <row r="37043" spans="1:1">
      <c r="A37043" s="330"/>
    </row>
    <row r="37044" spans="1:1">
      <c r="A37044" s="330"/>
    </row>
    <row r="37045" spans="1:1">
      <c r="A37045" s="330"/>
    </row>
    <row r="37046" spans="1:1">
      <c r="A37046" s="330"/>
    </row>
    <row r="37047" spans="1:1">
      <c r="A37047" s="330"/>
    </row>
    <row r="37048" spans="1:1">
      <c r="A37048" s="330"/>
    </row>
    <row r="37049" spans="1:1">
      <c r="A37049" s="330"/>
    </row>
    <row r="37050" spans="1:1">
      <c r="A37050" s="330"/>
    </row>
    <row r="37051" spans="1:1">
      <c r="A37051" s="330"/>
    </row>
    <row r="37052" spans="1:1">
      <c r="A37052" s="330"/>
    </row>
    <row r="37053" spans="1:1">
      <c r="A37053" s="330"/>
    </row>
    <row r="37054" spans="1:1">
      <c r="A37054" s="330"/>
    </row>
    <row r="37055" spans="1:1">
      <c r="A37055" s="330"/>
    </row>
    <row r="37056" spans="1:1">
      <c r="A37056" s="330"/>
    </row>
    <row r="37057" spans="1:1">
      <c r="A37057" s="330"/>
    </row>
    <row r="37058" spans="1:1">
      <c r="A37058" s="330"/>
    </row>
    <row r="37059" spans="1:1">
      <c r="A37059" s="330"/>
    </row>
    <row r="37060" spans="1:1">
      <c r="A37060" s="330"/>
    </row>
    <row r="37061" spans="1:1">
      <c r="A37061" s="330"/>
    </row>
    <row r="37062" spans="1:1">
      <c r="A37062" s="330"/>
    </row>
    <row r="37063" spans="1:1">
      <c r="A37063" s="330"/>
    </row>
    <row r="37064" spans="1:1">
      <c r="A37064" s="330"/>
    </row>
    <row r="37065" spans="1:1">
      <c r="A37065" s="330"/>
    </row>
    <row r="37066" spans="1:1">
      <c r="A37066" s="330"/>
    </row>
    <row r="37067" spans="1:1">
      <c r="A37067" s="330"/>
    </row>
    <row r="37068" spans="1:1">
      <c r="A37068" s="330"/>
    </row>
    <row r="37069" spans="1:1">
      <c r="A37069" s="330"/>
    </row>
    <row r="37070" spans="1:1">
      <c r="A37070" s="330"/>
    </row>
    <row r="37071" spans="1:1">
      <c r="A37071" s="330"/>
    </row>
    <row r="37072" spans="1:1">
      <c r="A37072" s="330"/>
    </row>
    <row r="37073" spans="1:1">
      <c r="A37073" s="330"/>
    </row>
    <row r="37074" spans="1:1">
      <c r="A37074" s="330"/>
    </row>
    <row r="37075" spans="1:1">
      <c r="A37075" s="330"/>
    </row>
    <row r="37076" spans="1:1">
      <c r="A37076" s="330"/>
    </row>
    <row r="37077" spans="1:1">
      <c r="A37077" s="330"/>
    </row>
    <row r="37078" spans="1:1">
      <c r="A37078" s="330"/>
    </row>
    <row r="37079" spans="1:1">
      <c r="A37079" s="330"/>
    </row>
    <row r="37080" spans="1:1">
      <c r="A37080" s="330"/>
    </row>
    <row r="37081" spans="1:1">
      <c r="A37081" s="330"/>
    </row>
    <row r="37082" spans="1:1">
      <c r="A37082" s="330"/>
    </row>
    <row r="37083" spans="1:1">
      <c r="A37083" s="330"/>
    </row>
    <row r="37084" spans="1:1">
      <c r="A37084" s="330"/>
    </row>
    <row r="37085" spans="1:1">
      <c r="A37085" s="330"/>
    </row>
    <row r="37086" spans="1:1">
      <c r="A37086" s="330"/>
    </row>
    <row r="37087" spans="1:1">
      <c r="A37087" s="330"/>
    </row>
    <row r="37088" spans="1:1">
      <c r="A37088" s="330"/>
    </row>
    <row r="37089" spans="1:1">
      <c r="A37089" s="330"/>
    </row>
    <row r="37090" spans="1:1">
      <c r="A37090" s="330"/>
    </row>
    <row r="37091" spans="1:1">
      <c r="A37091" s="330"/>
    </row>
    <row r="37092" spans="1:1">
      <c r="A37092" s="330"/>
    </row>
    <row r="37093" spans="1:1">
      <c r="A37093" s="330"/>
    </row>
    <row r="37094" spans="1:1">
      <c r="A37094" s="330"/>
    </row>
    <row r="37095" spans="1:1">
      <c r="A37095" s="330"/>
    </row>
    <row r="37096" spans="1:1">
      <c r="A37096" s="330"/>
    </row>
    <row r="37097" spans="1:1">
      <c r="A37097" s="330"/>
    </row>
    <row r="37098" spans="1:1">
      <c r="A37098" s="330"/>
    </row>
    <row r="37099" spans="1:1">
      <c r="A37099" s="330"/>
    </row>
    <row r="37100" spans="1:1">
      <c r="A37100" s="330"/>
    </row>
    <row r="37101" spans="1:1">
      <c r="A37101" s="330"/>
    </row>
    <row r="37102" spans="1:1">
      <c r="A37102" s="330"/>
    </row>
    <row r="37103" spans="1:1">
      <c r="A37103" s="330"/>
    </row>
    <row r="37104" spans="1:1">
      <c r="A37104" s="330"/>
    </row>
    <row r="37105" spans="1:1">
      <c r="A37105" s="330"/>
    </row>
    <row r="37106" spans="1:1">
      <c r="A37106" s="330"/>
    </row>
    <row r="37107" spans="1:1">
      <c r="A37107" s="330"/>
    </row>
    <row r="37108" spans="1:1">
      <c r="A37108" s="330"/>
    </row>
    <row r="37109" spans="1:1">
      <c r="A37109" s="330"/>
    </row>
    <row r="37110" spans="1:1">
      <c r="A37110" s="330"/>
    </row>
    <row r="37111" spans="1:1">
      <c r="A37111" s="330"/>
    </row>
    <row r="37112" spans="1:1">
      <c r="A37112" s="330"/>
    </row>
    <row r="37113" spans="1:1">
      <c r="A37113" s="330"/>
    </row>
    <row r="37114" spans="1:1">
      <c r="A37114" s="330"/>
    </row>
    <row r="37115" spans="1:1">
      <c r="A37115" s="330"/>
    </row>
    <row r="37116" spans="1:1">
      <c r="A37116" s="330"/>
    </row>
    <row r="37117" spans="1:1">
      <c r="A37117" s="330"/>
    </row>
    <row r="37118" spans="1:1">
      <c r="A37118" s="330"/>
    </row>
    <row r="37119" spans="1:1">
      <c r="A37119" s="330"/>
    </row>
    <row r="37120" spans="1:1">
      <c r="A37120" s="330"/>
    </row>
    <row r="37121" spans="1:1">
      <c r="A37121" s="330"/>
    </row>
    <row r="37122" spans="1:1">
      <c r="A37122" s="330"/>
    </row>
    <row r="37123" spans="1:1">
      <c r="A37123" s="330"/>
    </row>
    <row r="37124" spans="1:1">
      <c r="A37124" s="330"/>
    </row>
    <row r="37125" spans="1:1">
      <c r="A37125" s="330"/>
    </row>
    <row r="37126" spans="1:1">
      <c r="A37126" s="330"/>
    </row>
    <row r="37127" spans="1:1">
      <c r="A37127" s="330"/>
    </row>
    <row r="37128" spans="1:1">
      <c r="A37128" s="330"/>
    </row>
    <row r="37129" spans="1:1">
      <c r="A37129" s="330"/>
    </row>
    <row r="37130" spans="1:1">
      <c r="A37130" s="330"/>
    </row>
    <row r="37131" spans="1:1">
      <c r="A37131" s="330"/>
    </row>
    <row r="37132" spans="1:1">
      <c r="A37132" s="330"/>
    </row>
    <row r="37133" spans="1:1">
      <c r="A37133" s="330"/>
    </row>
    <row r="37134" spans="1:1">
      <c r="A37134" s="330"/>
    </row>
    <row r="37135" spans="1:1">
      <c r="A37135" s="330"/>
    </row>
    <row r="37136" spans="1:1">
      <c r="A37136" s="330"/>
    </row>
    <row r="37137" spans="1:1">
      <c r="A37137" s="330"/>
    </row>
    <row r="37138" spans="1:1">
      <c r="A37138" s="330"/>
    </row>
    <row r="37139" spans="1:1">
      <c r="A37139" s="330"/>
    </row>
    <row r="37140" spans="1:1">
      <c r="A37140" s="330"/>
    </row>
    <row r="37141" spans="1:1">
      <c r="A37141" s="330"/>
    </row>
    <row r="37142" spans="1:1">
      <c r="A37142" s="330"/>
    </row>
    <row r="37143" spans="1:1">
      <c r="A37143" s="330"/>
    </row>
    <row r="37144" spans="1:1">
      <c r="A37144" s="330"/>
    </row>
    <row r="37145" spans="1:1">
      <c r="A37145" s="330"/>
    </row>
    <row r="37146" spans="1:1">
      <c r="A37146" s="330"/>
    </row>
    <row r="37147" spans="1:1">
      <c r="A37147" s="330"/>
    </row>
    <row r="37148" spans="1:1">
      <c r="A37148" s="330"/>
    </row>
    <row r="37149" spans="1:1">
      <c r="A37149" s="330"/>
    </row>
    <row r="37150" spans="1:1">
      <c r="A37150" s="330"/>
    </row>
    <row r="37151" spans="1:1">
      <c r="A37151" s="330"/>
    </row>
    <row r="37152" spans="1:1">
      <c r="A37152" s="330"/>
    </row>
    <row r="37153" spans="1:1">
      <c r="A37153" s="330"/>
    </row>
    <row r="37154" spans="1:1">
      <c r="A37154" s="330"/>
    </row>
    <row r="37155" spans="1:1">
      <c r="A37155" s="330"/>
    </row>
    <row r="37156" spans="1:1">
      <c r="A37156" s="330"/>
    </row>
    <row r="37157" spans="1:1">
      <c r="A37157" s="330"/>
    </row>
    <row r="37158" spans="1:1">
      <c r="A37158" s="330"/>
    </row>
    <row r="37159" spans="1:1">
      <c r="A37159" s="330"/>
    </row>
    <row r="37160" spans="1:1">
      <c r="A37160" s="330"/>
    </row>
    <row r="37161" spans="1:1">
      <c r="A37161" s="330"/>
    </row>
    <row r="37162" spans="1:1">
      <c r="A37162" s="330"/>
    </row>
    <row r="37163" spans="1:1">
      <c r="A37163" s="330"/>
    </row>
    <row r="37164" spans="1:1">
      <c r="A37164" s="330"/>
    </row>
    <row r="37165" spans="1:1">
      <c r="A37165" s="330"/>
    </row>
    <row r="37166" spans="1:1">
      <c r="A37166" s="330"/>
    </row>
    <row r="37167" spans="1:1">
      <c r="A37167" s="330"/>
    </row>
    <row r="37168" spans="1:1">
      <c r="A37168" s="330"/>
    </row>
    <row r="37169" spans="1:1">
      <c r="A37169" s="330"/>
    </row>
    <row r="37170" spans="1:1">
      <c r="A37170" s="330"/>
    </row>
    <row r="37171" spans="1:1">
      <c r="A37171" s="330"/>
    </row>
    <row r="37172" spans="1:1">
      <c r="A37172" s="330"/>
    </row>
    <row r="37173" spans="1:1">
      <c r="A37173" s="330"/>
    </row>
    <row r="37174" spans="1:1">
      <c r="A37174" s="330"/>
    </row>
    <row r="37175" spans="1:1">
      <c r="A37175" s="330"/>
    </row>
    <row r="37176" spans="1:1">
      <c r="A37176" s="330"/>
    </row>
    <row r="37177" spans="1:1">
      <c r="A37177" s="330"/>
    </row>
    <row r="37178" spans="1:1">
      <c r="A37178" s="330"/>
    </row>
    <row r="37179" spans="1:1">
      <c r="A37179" s="330"/>
    </row>
    <row r="37180" spans="1:1">
      <c r="A37180" s="330"/>
    </row>
    <row r="37181" spans="1:1">
      <c r="A37181" s="330"/>
    </row>
    <row r="37182" spans="1:1">
      <c r="A37182" s="330"/>
    </row>
    <row r="37183" spans="1:1">
      <c r="A37183" s="330"/>
    </row>
    <row r="37184" spans="1:1">
      <c r="A37184" s="330"/>
    </row>
    <row r="37185" spans="1:1">
      <c r="A37185" s="330"/>
    </row>
    <row r="37186" spans="1:1">
      <c r="A37186" s="330"/>
    </row>
    <row r="37187" spans="1:1">
      <c r="A37187" s="330"/>
    </row>
    <row r="37188" spans="1:1">
      <c r="A37188" s="330"/>
    </row>
    <row r="37189" spans="1:1">
      <c r="A37189" s="330"/>
    </row>
    <row r="37190" spans="1:1">
      <c r="A37190" s="330"/>
    </row>
    <row r="37191" spans="1:1">
      <c r="A37191" s="330"/>
    </row>
    <row r="37192" spans="1:1">
      <c r="A37192" s="330"/>
    </row>
    <row r="37193" spans="1:1">
      <c r="A37193" s="330"/>
    </row>
    <row r="37194" spans="1:1">
      <c r="A37194" s="330"/>
    </row>
    <row r="37195" spans="1:1">
      <c r="A37195" s="330"/>
    </row>
    <row r="37196" spans="1:1">
      <c r="A37196" s="330"/>
    </row>
    <row r="37197" spans="1:1">
      <c r="A37197" s="330"/>
    </row>
    <row r="37198" spans="1:1">
      <c r="A37198" s="330"/>
    </row>
    <row r="37199" spans="1:1">
      <c r="A37199" s="330"/>
    </row>
    <row r="37200" spans="1:1">
      <c r="A37200" s="330"/>
    </row>
    <row r="37201" spans="1:1">
      <c r="A37201" s="330"/>
    </row>
    <row r="37202" spans="1:1">
      <c r="A37202" s="330"/>
    </row>
    <row r="37203" spans="1:1">
      <c r="A37203" s="330"/>
    </row>
    <row r="37204" spans="1:1">
      <c r="A37204" s="330"/>
    </row>
    <row r="37205" spans="1:1">
      <c r="A37205" s="330"/>
    </row>
    <row r="37206" spans="1:1">
      <c r="A37206" s="330"/>
    </row>
    <row r="37207" spans="1:1">
      <c r="A37207" s="330"/>
    </row>
    <row r="37208" spans="1:1">
      <c r="A37208" s="330"/>
    </row>
    <row r="37209" spans="1:1">
      <c r="A37209" s="330"/>
    </row>
    <row r="37210" spans="1:1">
      <c r="A37210" s="330"/>
    </row>
    <row r="37211" spans="1:1">
      <c r="A37211" s="330"/>
    </row>
    <row r="37212" spans="1:1">
      <c r="A37212" s="330"/>
    </row>
    <row r="37213" spans="1:1">
      <c r="A37213" s="330"/>
    </row>
    <row r="37214" spans="1:1">
      <c r="A37214" s="330"/>
    </row>
    <row r="37215" spans="1:1">
      <c r="A37215" s="330"/>
    </row>
    <row r="37216" spans="1:1">
      <c r="A37216" s="330"/>
    </row>
    <row r="37217" spans="1:1">
      <c r="A37217" s="330"/>
    </row>
    <row r="37218" spans="1:1">
      <c r="A37218" s="330"/>
    </row>
    <row r="37219" spans="1:1">
      <c r="A37219" s="330"/>
    </row>
    <row r="37220" spans="1:1">
      <c r="A37220" s="330"/>
    </row>
    <row r="37221" spans="1:1">
      <c r="A37221" s="330"/>
    </row>
    <row r="37222" spans="1:1">
      <c r="A37222" s="330"/>
    </row>
    <row r="37223" spans="1:1">
      <c r="A37223" s="330"/>
    </row>
    <row r="37224" spans="1:1">
      <c r="A37224" s="330"/>
    </row>
    <row r="37225" spans="1:1">
      <c r="A37225" s="330"/>
    </row>
    <row r="37226" spans="1:1">
      <c r="A37226" s="330"/>
    </row>
    <row r="37227" spans="1:1">
      <c r="A37227" s="330"/>
    </row>
    <row r="37228" spans="1:1">
      <c r="A37228" s="330"/>
    </row>
    <row r="37229" spans="1:1">
      <c r="A37229" s="330"/>
    </row>
    <row r="37230" spans="1:1">
      <c r="A37230" s="330"/>
    </row>
    <row r="37231" spans="1:1">
      <c r="A37231" s="330"/>
    </row>
    <row r="37232" spans="1:1">
      <c r="A37232" s="330"/>
    </row>
    <row r="37233" spans="1:1">
      <c r="A37233" s="330"/>
    </row>
    <row r="37234" spans="1:1">
      <c r="A37234" s="330"/>
    </row>
    <row r="37235" spans="1:1">
      <c r="A37235" s="330"/>
    </row>
    <row r="37236" spans="1:1">
      <c r="A37236" s="330"/>
    </row>
    <row r="37237" spans="1:1">
      <c r="A37237" s="330"/>
    </row>
    <row r="37238" spans="1:1">
      <c r="A37238" s="330"/>
    </row>
    <row r="37239" spans="1:1">
      <c r="A37239" s="330"/>
    </row>
    <row r="37240" spans="1:1">
      <c r="A37240" s="330"/>
    </row>
    <row r="37241" spans="1:1">
      <c r="A37241" s="330"/>
    </row>
    <row r="37242" spans="1:1">
      <c r="A37242" s="330"/>
    </row>
    <row r="37243" spans="1:1">
      <c r="A37243" s="330"/>
    </row>
    <row r="37244" spans="1:1">
      <c r="A37244" s="330"/>
    </row>
    <row r="37245" spans="1:1">
      <c r="A37245" s="330"/>
    </row>
    <row r="37246" spans="1:1">
      <c r="A37246" s="330"/>
    </row>
    <row r="37247" spans="1:1">
      <c r="A37247" s="330"/>
    </row>
    <row r="37248" spans="1:1">
      <c r="A37248" s="330"/>
    </row>
    <row r="37249" spans="1:1">
      <c r="A37249" s="330"/>
    </row>
    <row r="37250" spans="1:1">
      <c r="A37250" s="330"/>
    </row>
    <row r="37251" spans="1:1">
      <c r="A37251" s="330"/>
    </row>
    <row r="37252" spans="1:1">
      <c r="A37252" s="330"/>
    </row>
    <row r="37253" spans="1:1">
      <c r="A37253" s="330"/>
    </row>
    <row r="37254" spans="1:1">
      <c r="A37254" s="330"/>
    </row>
    <row r="37255" spans="1:1">
      <c r="A37255" s="330"/>
    </row>
    <row r="37256" spans="1:1">
      <c r="A37256" s="330"/>
    </row>
    <row r="37257" spans="1:1">
      <c r="A37257" s="330"/>
    </row>
    <row r="37258" spans="1:1">
      <c r="A37258" s="330"/>
    </row>
    <row r="37259" spans="1:1">
      <c r="A37259" s="330"/>
    </row>
    <row r="37260" spans="1:1">
      <c r="A37260" s="330"/>
    </row>
    <row r="37261" spans="1:1">
      <c r="A37261" s="330"/>
    </row>
    <row r="37262" spans="1:1">
      <c r="A37262" s="330"/>
    </row>
    <row r="37263" spans="1:1">
      <c r="A37263" s="330"/>
    </row>
    <row r="37264" spans="1:1">
      <c r="A37264" s="330"/>
    </row>
    <row r="37265" spans="1:1">
      <c r="A37265" s="330"/>
    </row>
    <row r="37266" spans="1:1">
      <c r="A37266" s="330"/>
    </row>
    <row r="37267" spans="1:1">
      <c r="A37267" s="330"/>
    </row>
    <row r="37268" spans="1:1">
      <c r="A37268" s="330"/>
    </row>
    <row r="37269" spans="1:1">
      <c r="A37269" s="330"/>
    </row>
    <row r="37270" spans="1:1">
      <c r="A37270" s="330"/>
    </row>
    <row r="37271" spans="1:1">
      <c r="A37271" s="330"/>
    </row>
    <row r="37272" spans="1:1">
      <c r="A37272" s="330"/>
    </row>
    <row r="37273" spans="1:1">
      <c r="A37273" s="330"/>
    </row>
    <row r="37274" spans="1:1">
      <c r="A37274" s="330"/>
    </row>
    <row r="37275" spans="1:1">
      <c r="A37275" s="330"/>
    </row>
    <row r="37276" spans="1:1">
      <c r="A37276" s="330"/>
    </row>
    <row r="37277" spans="1:1">
      <c r="A37277" s="330"/>
    </row>
    <row r="37278" spans="1:1">
      <c r="A37278" s="330"/>
    </row>
    <row r="37279" spans="1:1">
      <c r="A37279" s="330"/>
    </row>
    <row r="37280" spans="1:1">
      <c r="A37280" s="330"/>
    </row>
    <row r="37281" spans="1:1">
      <c r="A37281" s="330"/>
    </row>
    <row r="37282" spans="1:1">
      <c r="A37282" s="330"/>
    </row>
    <row r="37283" spans="1:1">
      <c r="A37283" s="330"/>
    </row>
    <row r="37284" spans="1:1">
      <c r="A37284" s="330"/>
    </row>
    <row r="37285" spans="1:1">
      <c r="A37285" s="330"/>
    </row>
    <row r="37286" spans="1:1">
      <c r="A37286" s="330"/>
    </row>
    <row r="37287" spans="1:1">
      <c r="A37287" s="330"/>
    </row>
    <row r="37288" spans="1:1">
      <c r="A37288" s="330"/>
    </row>
    <row r="37289" spans="1:1">
      <c r="A37289" s="330"/>
    </row>
    <row r="37290" spans="1:1">
      <c r="A37290" s="330"/>
    </row>
    <row r="37291" spans="1:1">
      <c r="A37291" s="330"/>
    </row>
    <row r="37292" spans="1:1">
      <c r="A37292" s="330"/>
    </row>
    <row r="37293" spans="1:1">
      <c r="A37293" s="330"/>
    </row>
    <row r="37294" spans="1:1">
      <c r="A37294" s="330"/>
    </row>
    <row r="37295" spans="1:1">
      <c r="A37295" s="330"/>
    </row>
    <row r="37296" spans="1:1">
      <c r="A37296" s="330"/>
    </row>
    <row r="37297" spans="1:1">
      <c r="A37297" s="330"/>
    </row>
    <row r="37298" spans="1:1">
      <c r="A37298" s="330"/>
    </row>
    <row r="37299" spans="1:1">
      <c r="A37299" s="330"/>
    </row>
    <row r="37300" spans="1:1">
      <c r="A37300" s="330"/>
    </row>
    <row r="37301" spans="1:1">
      <c r="A37301" s="330"/>
    </row>
    <row r="37302" spans="1:1">
      <c r="A37302" s="330"/>
    </row>
    <row r="37303" spans="1:1">
      <c r="A37303" s="330"/>
    </row>
    <row r="37304" spans="1:1">
      <c r="A37304" s="330"/>
    </row>
    <row r="37305" spans="1:1">
      <c r="A37305" s="330"/>
    </row>
    <row r="37306" spans="1:1">
      <c r="A37306" s="330"/>
    </row>
    <row r="37307" spans="1:1">
      <c r="A37307" s="330"/>
    </row>
    <row r="37308" spans="1:1">
      <c r="A37308" s="330"/>
    </row>
    <row r="37309" spans="1:1">
      <c r="A37309" s="330"/>
    </row>
    <row r="37310" spans="1:1">
      <c r="A37310" s="330"/>
    </row>
    <row r="37311" spans="1:1">
      <c r="A37311" s="330"/>
    </row>
    <row r="37312" spans="1:1">
      <c r="A37312" s="330"/>
    </row>
    <row r="37313" spans="1:1">
      <c r="A37313" s="330"/>
    </row>
    <row r="37314" spans="1:1">
      <c r="A37314" s="330"/>
    </row>
    <row r="37315" spans="1:1">
      <c r="A37315" s="330"/>
    </row>
    <row r="37316" spans="1:1">
      <c r="A37316" s="330"/>
    </row>
    <row r="37317" spans="1:1">
      <c r="A37317" s="330"/>
    </row>
    <row r="37318" spans="1:1">
      <c r="A37318" s="330"/>
    </row>
    <row r="37319" spans="1:1">
      <c r="A37319" s="330"/>
    </row>
    <row r="37320" spans="1:1">
      <c r="A37320" s="330"/>
    </row>
    <row r="37321" spans="1:1">
      <c r="A37321" s="330"/>
    </row>
    <row r="37322" spans="1:1">
      <c r="A37322" s="330"/>
    </row>
    <row r="37323" spans="1:1">
      <c r="A37323" s="330"/>
    </row>
    <row r="37324" spans="1:1">
      <c r="A37324" s="330"/>
    </row>
    <row r="37325" spans="1:1">
      <c r="A37325" s="330"/>
    </row>
    <row r="37326" spans="1:1">
      <c r="A37326" s="330"/>
    </row>
    <row r="37327" spans="1:1">
      <c r="A37327" s="330"/>
    </row>
    <row r="37328" spans="1:1">
      <c r="A37328" s="330"/>
    </row>
    <row r="37329" spans="1:1">
      <c r="A37329" s="330"/>
    </row>
    <row r="37330" spans="1:1">
      <c r="A37330" s="330"/>
    </row>
    <row r="37331" spans="1:1">
      <c r="A37331" s="330"/>
    </row>
    <row r="37332" spans="1:1">
      <c r="A37332" s="330"/>
    </row>
    <row r="37333" spans="1:1">
      <c r="A37333" s="330"/>
    </row>
    <row r="37334" spans="1:1">
      <c r="A37334" s="330"/>
    </row>
    <row r="37335" spans="1:1">
      <c r="A37335" s="330"/>
    </row>
    <row r="37336" spans="1:1">
      <c r="A37336" s="330"/>
    </row>
    <row r="37337" spans="1:1">
      <c r="A37337" s="330"/>
    </row>
    <row r="37338" spans="1:1">
      <c r="A37338" s="330"/>
    </row>
    <row r="37339" spans="1:1">
      <c r="A37339" s="330"/>
    </row>
    <row r="37340" spans="1:1">
      <c r="A37340" s="330"/>
    </row>
    <row r="37341" spans="1:1">
      <c r="A37341" s="330"/>
    </row>
    <row r="37342" spans="1:1">
      <c r="A37342" s="330"/>
    </row>
    <row r="37343" spans="1:1">
      <c r="A37343" s="330"/>
    </row>
    <row r="37344" spans="1:1">
      <c r="A37344" s="330"/>
    </row>
    <row r="37345" spans="1:1">
      <c r="A37345" s="330"/>
    </row>
    <row r="37346" spans="1:1">
      <c r="A37346" s="330"/>
    </row>
    <row r="37347" spans="1:1">
      <c r="A37347" s="330"/>
    </row>
    <row r="37348" spans="1:1">
      <c r="A37348" s="330"/>
    </row>
    <row r="37349" spans="1:1">
      <c r="A37349" s="330"/>
    </row>
    <row r="37350" spans="1:1">
      <c r="A37350" s="330"/>
    </row>
    <row r="37351" spans="1:1">
      <c r="A37351" s="330"/>
    </row>
    <row r="37352" spans="1:1">
      <c r="A37352" s="330"/>
    </row>
    <row r="37353" spans="1:1">
      <c r="A37353" s="330"/>
    </row>
    <row r="37354" spans="1:1">
      <c r="A37354" s="330"/>
    </row>
    <row r="37355" spans="1:1">
      <c r="A37355" s="330"/>
    </row>
    <row r="37356" spans="1:1">
      <c r="A37356" s="330"/>
    </row>
    <row r="37357" spans="1:1">
      <c r="A37357" s="330"/>
    </row>
    <row r="37358" spans="1:1">
      <c r="A37358" s="330"/>
    </row>
    <row r="37359" spans="1:1">
      <c r="A37359" s="330"/>
    </row>
    <row r="37360" spans="1:1">
      <c r="A37360" s="330"/>
    </row>
    <row r="37361" spans="1:1">
      <c r="A37361" s="330"/>
    </row>
    <row r="37362" spans="1:1">
      <c r="A37362" s="330"/>
    </row>
    <row r="37363" spans="1:1">
      <c r="A37363" s="330"/>
    </row>
    <row r="37364" spans="1:1">
      <c r="A37364" s="330"/>
    </row>
    <row r="37365" spans="1:1">
      <c r="A37365" s="330"/>
    </row>
    <row r="37366" spans="1:1">
      <c r="A37366" s="330"/>
    </row>
    <row r="37367" spans="1:1">
      <c r="A37367" s="330"/>
    </row>
    <row r="37368" spans="1:1">
      <c r="A37368" s="330"/>
    </row>
    <row r="37369" spans="1:1">
      <c r="A37369" s="330"/>
    </row>
    <row r="37370" spans="1:1">
      <c r="A37370" s="330"/>
    </row>
    <row r="37371" spans="1:1">
      <c r="A37371" s="330"/>
    </row>
    <row r="37372" spans="1:1">
      <c r="A37372" s="330"/>
    </row>
    <row r="37373" spans="1:1">
      <c r="A37373" s="330"/>
    </row>
    <row r="37374" spans="1:1">
      <c r="A37374" s="330"/>
    </row>
    <row r="37375" spans="1:1">
      <c r="A37375" s="330"/>
    </row>
    <row r="37376" spans="1:1">
      <c r="A37376" s="330"/>
    </row>
    <row r="37377" spans="1:1">
      <c r="A37377" s="330"/>
    </row>
    <row r="37378" spans="1:1">
      <c r="A37378" s="330"/>
    </row>
    <row r="37379" spans="1:1">
      <c r="A37379" s="330"/>
    </row>
    <row r="37380" spans="1:1">
      <c r="A37380" s="330"/>
    </row>
    <row r="37381" spans="1:1">
      <c r="A37381" s="330"/>
    </row>
    <row r="37382" spans="1:1">
      <c r="A37382" s="330"/>
    </row>
    <row r="37383" spans="1:1">
      <c r="A37383" s="330"/>
    </row>
    <row r="37384" spans="1:1">
      <c r="A37384" s="330"/>
    </row>
    <row r="37385" spans="1:1">
      <c r="A37385" s="330"/>
    </row>
    <row r="37386" spans="1:1">
      <c r="A37386" s="330"/>
    </row>
    <row r="37387" spans="1:1">
      <c r="A37387" s="330"/>
    </row>
    <row r="37388" spans="1:1">
      <c r="A37388" s="330"/>
    </row>
    <row r="37389" spans="1:1">
      <c r="A37389" s="330"/>
    </row>
    <row r="37390" spans="1:1">
      <c r="A37390" s="330"/>
    </row>
    <row r="37391" spans="1:1">
      <c r="A37391" s="330"/>
    </row>
    <row r="37392" spans="1:1">
      <c r="A37392" s="330"/>
    </row>
    <row r="37393" spans="1:1">
      <c r="A37393" s="330"/>
    </row>
    <row r="37394" spans="1:1">
      <c r="A37394" s="330"/>
    </row>
    <row r="37395" spans="1:1">
      <c r="A37395" s="330"/>
    </row>
    <row r="37396" spans="1:1">
      <c r="A37396" s="330"/>
    </row>
    <row r="37397" spans="1:1">
      <c r="A37397" s="330"/>
    </row>
    <row r="37398" spans="1:1">
      <c r="A37398" s="330"/>
    </row>
    <row r="37399" spans="1:1">
      <c r="A37399" s="330"/>
    </row>
    <row r="37400" spans="1:1">
      <c r="A37400" s="330"/>
    </row>
    <row r="37401" spans="1:1">
      <c r="A37401" s="330"/>
    </row>
    <row r="37402" spans="1:1">
      <c r="A37402" s="330"/>
    </row>
    <row r="37403" spans="1:1">
      <c r="A37403" s="330"/>
    </row>
    <row r="37404" spans="1:1">
      <c r="A37404" s="330"/>
    </row>
    <row r="37405" spans="1:1">
      <c r="A37405" s="330"/>
    </row>
    <row r="37406" spans="1:1">
      <c r="A37406" s="330"/>
    </row>
    <row r="37407" spans="1:1">
      <c r="A37407" s="330"/>
    </row>
    <row r="37408" spans="1:1">
      <c r="A37408" s="330"/>
    </row>
    <row r="37409" spans="1:1">
      <c r="A37409" s="330"/>
    </row>
    <row r="37410" spans="1:1">
      <c r="A37410" s="330"/>
    </row>
    <row r="37411" spans="1:1">
      <c r="A37411" s="330"/>
    </row>
    <row r="37412" spans="1:1">
      <c r="A37412" s="330"/>
    </row>
    <row r="37413" spans="1:1">
      <c r="A37413" s="330"/>
    </row>
    <row r="37414" spans="1:1">
      <c r="A37414" s="330"/>
    </row>
    <row r="37415" spans="1:1">
      <c r="A37415" s="330"/>
    </row>
    <row r="37416" spans="1:1">
      <c r="A37416" s="330"/>
    </row>
    <row r="37417" spans="1:1">
      <c r="A37417" s="330"/>
    </row>
    <row r="37418" spans="1:1">
      <c r="A37418" s="330"/>
    </row>
    <row r="37419" spans="1:1">
      <c r="A37419" s="330"/>
    </row>
    <row r="37420" spans="1:1">
      <c r="A37420" s="330"/>
    </row>
    <row r="37421" spans="1:1">
      <c r="A37421" s="330"/>
    </row>
    <row r="37422" spans="1:1">
      <c r="A37422" s="330"/>
    </row>
    <row r="37423" spans="1:1">
      <c r="A37423" s="330"/>
    </row>
    <row r="37424" spans="1:1">
      <c r="A37424" s="330"/>
    </row>
    <row r="37425" spans="1:1">
      <c r="A37425" s="330"/>
    </row>
    <row r="37426" spans="1:1">
      <c r="A37426" s="330"/>
    </row>
    <row r="37427" spans="1:1">
      <c r="A37427" s="330"/>
    </row>
    <row r="37428" spans="1:1">
      <c r="A37428" s="330"/>
    </row>
    <row r="37429" spans="1:1">
      <c r="A37429" s="330"/>
    </row>
    <row r="37430" spans="1:1">
      <c r="A37430" s="330"/>
    </row>
    <row r="37431" spans="1:1">
      <c r="A37431" s="330"/>
    </row>
    <row r="37432" spans="1:1">
      <c r="A37432" s="330"/>
    </row>
    <row r="37433" spans="1:1">
      <c r="A37433" s="330"/>
    </row>
    <row r="37434" spans="1:1">
      <c r="A37434" s="330"/>
    </row>
    <row r="37435" spans="1:1">
      <c r="A37435" s="330"/>
    </row>
    <row r="37436" spans="1:1">
      <c r="A37436" s="330"/>
    </row>
    <row r="37437" spans="1:1">
      <c r="A37437" s="330"/>
    </row>
    <row r="37438" spans="1:1">
      <c r="A37438" s="330"/>
    </row>
    <row r="37439" spans="1:1">
      <c r="A37439" s="330"/>
    </row>
    <row r="37440" spans="1:1">
      <c r="A37440" s="330"/>
    </row>
    <row r="37441" spans="1:1">
      <c r="A37441" s="330"/>
    </row>
    <row r="37442" spans="1:1">
      <c r="A37442" s="330"/>
    </row>
    <row r="37443" spans="1:1">
      <c r="A37443" s="330"/>
    </row>
    <row r="37444" spans="1:1">
      <c r="A37444" s="330"/>
    </row>
    <row r="37445" spans="1:1">
      <c r="A37445" s="330"/>
    </row>
    <row r="37446" spans="1:1">
      <c r="A37446" s="330"/>
    </row>
    <row r="37447" spans="1:1">
      <c r="A37447" s="330"/>
    </row>
    <row r="37448" spans="1:1">
      <c r="A37448" s="330"/>
    </row>
    <row r="37449" spans="1:1">
      <c r="A37449" s="330"/>
    </row>
    <row r="37450" spans="1:1">
      <c r="A37450" s="330"/>
    </row>
    <row r="37451" spans="1:1">
      <c r="A37451" s="330"/>
    </row>
    <row r="37452" spans="1:1">
      <c r="A37452" s="330"/>
    </row>
    <row r="37453" spans="1:1">
      <c r="A37453" s="330"/>
    </row>
    <row r="37454" spans="1:1">
      <c r="A37454" s="330"/>
    </row>
    <row r="37455" spans="1:1">
      <c r="A37455" s="330"/>
    </row>
    <row r="37456" spans="1:1">
      <c r="A37456" s="330"/>
    </row>
    <row r="37457" spans="1:1">
      <c r="A37457" s="330"/>
    </row>
    <row r="37458" spans="1:1">
      <c r="A37458" s="330"/>
    </row>
    <row r="37459" spans="1:1">
      <c r="A37459" s="330"/>
    </row>
    <row r="37460" spans="1:1">
      <c r="A37460" s="330"/>
    </row>
    <row r="37461" spans="1:1">
      <c r="A37461" s="330"/>
    </row>
    <row r="37462" spans="1:1">
      <c r="A37462" s="330"/>
    </row>
    <row r="37463" spans="1:1">
      <c r="A37463" s="330"/>
    </row>
    <row r="37464" spans="1:1">
      <c r="A37464" s="330"/>
    </row>
    <row r="37465" spans="1:1">
      <c r="A37465" s="330"/>
    </row>
    <row r="37466" spans="1:1">
      <c r="A37466" s="330"/>
    </row>
    <row r="37467" spans="1:1">
      <c r="A37467" s="330"/>
    </row>
    <row r="37468" spans="1:1">
      <c r="A37468" s="330"/>
    </row>
    <row r="37469" spans="1:1">
      <c r="A37469" s="330"/>
    </row>
    <row r="37470" spans="1:1">
      <c r="A37470" s="330"/>
    </row>
    <row r="37471" spans="1:1">
      <c r="A37471" s="330"/>
    </row>
    <row r="37472" spans="1:1">
      <c r="A37472" s="330"/>
    </row>
    <row r="37473" spans="1:1">
      <c r="A37473" s="330"/>
    </row>
    <row r="37474" spans="1:1">
      <c r="A37474" s="330"/>
    </row>
    <row r="37475" spans="1:1">
      <c r="A37475" s="330"/>
    </row>
    <row r="37476" spans="1:1">
      <c r="A37476" s="330"/>
    </row>
    <row r="37477" spans="1:1">
      <c r="A37477" s="330"/>
    </row>
    <row r="37478" spans="1:1">
      <c r="A37478" s="330"/>
    </row>
    <row r="37479" spans="1:1">
      <c r="A37479" s="330"/>
    </row>
    <row r="37480" spans="1:1">
      <c r="A37480" s="330"/>
    </row>
    <row r="37481" spans="1:1">
      <c r="A37481" s="330"/>
    </row>
    <row r="37482" spans="1:1">
      <c r="A37482" s="330"/>
    </row>
    <row r="37483" spans="1:1">
      <c r="A37483" s="330"/>
    </row>
    <row r="37484" spans="1:1">
      <c r="A37484" s="330"/>
    </row>
    <row r="37485" spans="1:1">
      <c r="A37485" s="330"/>
    </row>
    <row r="37486" spans="1:1">
      <c r="A37486" s="330"/>
    </row>
    <row r="37487" spans="1:1">
      <c r="A37487" s="330"/>
    </row>
    <row r="37488" spans="1:1">
      <c r="A37488" s="330"/>
    </row>
    <row r="37489" spans="1:1">
      <c r="A37489" s="330"/>
    </row>
    <row r="37490" spans="1:1">
      <c r="A37490" s="330"/>
    </row>
    <row r="37491" spans="1:1">
      <c r="A37491" s="330"/>
    </row>
    <row r="37492" spans="1:1">
      <c r="A37492" s="330"/>
    </row>
    <row r="37493" spans="1:1">
      <c r="A37493" s="330"/>
    </row>
    <row r="37494" spans="1:1">
      <c r="A37494" s="330"/>
    </row>
    <row r="37495" spans="1:1">
      <c r="A37495" s="330"/>
    </row>
    <row r="37496" spans="1:1">
      <c r="A37496" s="330"/>
    </row>
    <row r="37497" spans="1:1">
      <c r="A37497" s="330"/>
    </row>
    <row r="37498" spans="1:1">
      <c r="A37498" s="330"/>
    </row>
    <row r="37499" spans="1:1">
      <c r="A37499" s="330"/>
    </row>
    <row r="37500" spans="1:1">
      <c r="A37500" s="330"/>
    </row>
    <row r="37501" spans="1:1">
      <c r="A37501" s="330"/>
    </row>
    <row r="37502" spans="1:1">
      <c r="A37502" s="330"/>
    </row>
    <row r="37503" spans="1:1">
      <c r="A37503" s="330"/>
    </row>
    <row r="37504" spans="1:1">
      <c r="A37504" s="330"/>
    </row>
    <row r="37505" spans="1:1">
      <c r="A37505" s="330"/>
    </row>
    <row r="37506" spans="1:1">
      <c r="A37506" s="330"/>
    </row>
    <row r="37507" spans="1:1">
      <c r="A37507" s="330"/>
    </row>
    <row r="37508" spans="1:1">
      <c r="A37508" s="330"/>
    </row>
    <row r="37509" spans="1:1">
      <c r="A37509" s="330"/>
    </row>
    <row r="37510" spans="1:1">
      <c r="A37510" s="330"/>
    </row>
    <row r="37511" spans="1:1">
      <c r="A37511" s="330"/>
    </row>
    <row r="37512" spans="1:1">
      <c r="A37512" s="330"/>
    </row>
    <row r="37513" spans="1:1">
      <c r="A37513" s="330"/>
    </row>
    <row r="37514" spans="1:1">
      <c r="A37514" s="330"/>
    </row>
    <row r="37515" spans="1:1">
      <c r="A37515" s="330"/>
    </row>
    <row r="37516" spans="1:1">
      <c r="A37516" s="330"/>
    </row>
    <row r="37517" spans="1:1">
      <c r="A37517" s="330"/>
    </row>
    <row r="37518" spans="1:1">
      <c r="A37518" s="330"/>
    </row>
    <row r="37519" spans="1:1">
      <c r="A37519" s="330"/>
    </row>
    <row r="37520" spans="1:1">
      <c r="A37520" s="330"/>
    </row>
    <row r="37521" spans="1:1">
      <c r="A37521" s="330"/>
    </row>
    <row r="37522" spans="1:1">
      <c r="A37522" s="330"/>
    </row>
    <row r="37523" spans="1:1">
      <c r="A37523" s="330"/>
    </row>
    <row r="37524" spans="1:1">
      <c r="A37524" s="330"/>
    </row>
    <row r="37525" spans="1:1">
      <c r="A37525" s="330"/>
    </row>
    <row r="37526" spans="1:1">
      <c r="A37526" s="330"/>
    </row>
    <row r="37527" spans="1:1">
      <c r="A37527" s="330"/>
    </row>
    <row r="37528" spans="1:1">
      <c r="A37528" s="330"/>
    </row>
    <row r="37529" spans="1:1">
      <c r="A37529" s="330"/>
    </row>
    <row r="37530" spans="1:1">
      <c r="A37530" s="330"/>
    </row>
    <row r="37531" spans="1:1">
      <c r="A37531" s="330"/>
    </row>
    <row r="37532" spans="1:1">
      <c r="A37532" s="330"/>
    </row>
    <row r="37533" spans="1:1">
      <c r="A37533" s="330"/>
    </row>
    <row r="37534" spans="1:1">
      <c r="A37534" s="330"/>
    </row>
    <row r="37535" spans="1:1">
      <c r="A37535" s="330"/>
    </row>
    <row r="37536" spans="1:1">
      <c r="A37536" s="330"/>
    </row>
    <row r="37537" spans="1:1">
      <c r="A37537" s="330"/>
    </row>
    <row r="37538" spans="1:1">
      <c r="A37538" s="330"/>
    </row>
    <row r="37539" spans="1:1">
      <c r="A37539" s="330"/>
    </row>
    <row r="37540" spans="1:1">
      <c r="A37540" s="330"/>
    </row>
    <row r="37541" spans="1:1">
      <c r="A37541" s="330"/>
    </row>
    <row r="37542" spans="1:1">
      <c r="A37542" s="330"/>
    </row>
    <row r="37543" spans="1:1">
      <c r="A37543" s="330"/>
    </row>
    <row r="37544" spans="1:1">
      <c r="A37544" s="330"/>
    </row>
    <row r="37545" spans="1:1">
      <c r="A37545" s="330"/>
    </row>
    <row r="37546" spans="1:1">
      <c r="A37546" s="330"/>
    </row>
    <row r="37547" spans="1:1">
      <c r="A37547" s="330"/>
    </row>
    <row r="37548" spans="1:1">
      <c r="A37548" s="330"/>
    </row>
    <row r="37549" spans="1:1">
      <c r="A37549" s="330"/>
    </row>
    <row r="37550" spans="1:1">
      <c r="A37550" s="330"/>
    </row>
    <row r="37551" spans="1:1">
      <c r="A37551" s="330"/>
    </row>
    <row r="37552" spans="1:1">
      <c r="A37552" s="330"/>
    </row>
    <row r="37553" spans="1:1">
      <c r="A37553" s="330"/>
    </row>
    <row r="37554" spans="1:1">
      <c r="A37554" s="330"/>
    </row>
    <row r="37555" spans="1:1">
      <c r="A37555" s="330"/>
    </row>
    <row r="37556" spans="1:1">
      <c r="A37556" s="330"/>
    </row>
    <row r="37557" spans="1:1">
      <c r="A37557" s="330"/>
    </row>
    <row r="37558" spans="1:1">
      <c r="A37558" s="330"/>
    </row>
    <row r="37559" spans="1:1">
      <c r="A37559" s="330"/>
    </row>
    <row r="37560" spans="1:1">
      <c r="A37560" s="330"/>
    </row>
    <row r="37561" spans="1:1">
      <c r="A37561" s="330"/>
    </row>
    <row r="37562" spans="1:1">
      <c r="A37562" s="330"/>
    </row>
    <row r="37563" spans="1:1">
      <c r="A37563" s="330"/>
    </row>
    <row r="37564" spans="1:1">
      <c r="A37564" s="330"/>
    </row>
    <row r="37565" spans="1:1">
      <c r="A37565" s="330"/>
    </row>
    <row r="37566" spans="1:1">
      <c r="A37566" s="330"/>
    </row>
    <row r="37567" spans="1:1">
      <c r="A37567" s="330"/>
    </row>
    <row r="37568" spans="1:1">
      <c r="A37568" s="330"/>
    </row>
    <row r="37569" spans="1:1">
      <c r="A37569" s="330"/>
    </row>
    <row r="37570" spans="1:1">
      <c r="A37570" s="330"/>
    </row>
    <row r="37571" spans="1:1">
      <c r="A37571" s="330"/>
    </row>
    <row r="37572" spans="1:1">
      <c r="A37572" s="330"/>
    </row>
    <row r="37573" spans="1:1">
      <c r="A37573" s="330"/>
    </row>
    <row r="37574" spans="1:1">
      <c r="A37574" s="330"/>
    </row>
    <row r="37575" spans="1:1">
      <c r="A37575" s="330"/>
    </row>
    <row r="37576" spans="1:1">
      <c r="A37576" s="330"/>
    </row>
    <row r="37577" spans="1:1">
      <c r="A37577" s="330"/>
    </row>
    <row r="37578" spans="1:1">
      <c r="A37578" s="330"/>
    </row>
    <row r="37579" spans="1:1">
      <c r="A37579" s="330"/>
    </row>
    <row r="37580" spans="1:1">
      <c r="A37580" s="330"/>
    </row>
    <row r="37581" spans="1:1">
      <c r="A37581" s="330"/>
    </row>
    <row r="37582" spans="1:1">
      <c r="A37582" s="330"/>
    </row>
    <row r="37583" spans="1:1">
      <c r="A37583" s="330"/>
    </row>
    <row r="37584" spans="1:1">
      <c r="A37584" s="330"/>
    </row>
    <row r="37585" spans="1:1">
      <c r="A37585" s="330"/>
    </row>
    <row r="37586" spans="1:1">
      <c r="A37586" s="330"/>
    </row>
    <row r="37587" spans="1:1">
      <c r="A37587" s="330"/>
    </row>
    <row r="37588" spans="1:1">
      <c r="A37588" s="330"/>
    </row>
    <row r="37589" spans="1:1">
      <c r="A37589" s="330"/>
    </row>
    <row r="37590" spans="1:1">
      <c r="A37590" s="330"/>
    </row>
    <row r="37591" spans="1:1">
      <c r="A37591" s="330"/>
    </row>
    <row r="37592" spans="1:1">
      <c r="A37592" s="330"/>
    </row>
    <row r="37593" spans="1:1">
      <c r="A37593" s="330"/>
    </row>
    <row r="37594" spans="1:1">
      <c r="A37594" s="330"/>
    </row>
    <row r="37595" spans="1:1">
      <c r="A37595" s="330"/>
    </row>
    <row r="37596" spans="1:1">
      <c r="A37596" s="330"/>
    </row>
    <row r="37597" spans="1:1">
      <c r="A37597" s="330"/>
    </row>
    <row r="37598" spans="1:1">
      <c r="A37598" s="330"/>
    </row>
    <row r="37599" spans="1:1">
      <c r="A37599" s="330"/>
    </row>
    <row r="37600" spans="1:1">
      <c r="A37600" s="330"/>
    </row>
    <row r="37601" spans="1:1">
      <c r="A37601" s="330"/>
    </row>
    <row r="37602" spans="1:1">
      <c r="A37602" s="330"/>
    </row>
    <row r="37603" spans="1:1">
      <c r="A37603" s="330"/>
    </row>
    <row r="37604" spans="1:1">
      <c r="A37604" s="330"/>
    </row>
    <row r="37605" spans="1:1">
      <c r="A37605" s="330"/>
    </row>
    <row r="37606" spans="1:1">
      <c r="A37606" s="330"/>
    </row>
    <row r="37607" spans="1:1">
      <c r="A37607" s="330"/>
    </row>
    <row r="37608" spans="1:1">
      <c r="A37608" s="330"/>
    </row>
    <row r="37609" spans="1:1">
      <c r="A37609" s="330"/>
    </row>
    <row r="37610" spans="1:1">
      <c r="A37610" s="330"/>
    </row>
    <row r="37611" spans="1:1">
      <c r="A37611" s="330"/>
    </row>
    <row r="37612" spans="1:1">
      <c r="A37612" s="330"/>
    </row>
    <row r="37613" spans="1:1">
      <c r="A37613" s="330"/>
    </row>
    <row r="37614" spans="1:1">
      <c r="A37614" s="330"/>
    </row>
    <row r="37615" spans="1:1">
      <c r="A37615" s="330"/>
    </row>
    <row r="37616" spans="1:1">
      <c r="A37616" s="330"/>
    </row>
    <row r="37617" spans="1:1">
      <c r="A37617" s="330"/>
    </row>
    <row r="37618" spans="1:1">
      <c r="A37618" s="330"/>
    </row>
    <row r="37619" spans="1:1">
      <c r="A37619" s="330"/>
    </row>
    <row r="37620" spans="1:1">
      <c r="A37620" s="330"/>
    </row>
    <row r="37621" spans="1:1">
      <c r="A37621" s="330"/>
    </row>
    <row r="37622" spans="1:1">
      <c r="A37622" s="330"/>
    </row>
    <row r="37623" spans="1:1">
      <c r="A37623" s="330"/>
    </row>
    <row r="37624" spans="1:1">
      <c r="A37624" s="330"/>
    </row>
    <row r="37625" spans="1:1">
      <c r="A37625" s="330"/>
    </row>
    <row r="37626" spans="1:1">
      <c r="A37626" s="330"/>
    </row>
    <row r="37627" spans="1:1">
      <c r="A37627" s="330"/>
    </row>
    <row r="37628" spans="1:1">
      <c r="A37628" s="330"/>
    </row>
    <row r="37629" spans="1:1">
      <c r="A37629" s="330"/>
    </row>
    <row r="37630" spans="1:1">
      <c r="A37630" s="330"/>
    </row>
    <row r="37631" spans="1:1">
      <c r="A37631" s="330"/>
    </row>
    <row r="37632" spans="1:1">
      <c r="A37632" s="330"/>
    </row>
    <row r="37633" spans="1:1">
      <c r="A37633" s="330"/>
    </row>
    <row r="37634" spans="1:1">
      <c r="A37634" s="330"/>
    </row>
    <row r="37635" spans="1:1">
      <c r="A37635" s="330"/>
    </row>
    <row r="37636" spans="1:1">
      <c r="A37636" s="330"/>
    </row>
    <row r="37637" spans="1:1">
      <c r="A37637" s="330"/>
    </row>
    <row r="37638" spans="1:1">
      <c r="A37638" s="330"/>
    </row>
    <row r="37639" spans="1:1">
      <c r="A37639" s="330"/>
    </row>
    <row r="37640" spans="1:1">
      <c r="A37640" s="330"/>
    </row>
    <row r="37641" spans="1:1">
      <c r="A37641" s="330"/>
    </row>
    <row r="37642" spans="1:1">
      <c r="A37642" s="330"/>
    </row>
    <row r="37643" spans="1:1">
      <c r="A37643" s="330"/>
    </row>
    <row r="37644" spans="1:1">
      <c r="A37644" s="330"/>
    </row>
    <row r="37645" spans="1:1">
      <c r="A37645" s="330"/>
    </row>
    <row r="37646" spans="1:1">
      <c r="A37646" s="330"/>
    </row>
    <row r="37647" spans="1:1">
      <c r="A37647" s="330"/>
    </row>
    <row r="37648" spans="1:1">
      <c r="A37648" s="330"/>
    </row>
    <row r="37649" spans="1:1">
      <c r="A37649" s="330"/>
    </row>
    <row r="37650" spans="1:1">
      <c r="A37650" s="330"/>
    </row>
    <row r="37651" spans="1:1">
      <c r="A37651" s="330"/>
    </row>
    <row r="37652" spans="1:1">
      <c r="A37652" s="330"/>
    </row>
    <row r="37653" spans="1:1">
      <c r="A37653" s="330"/>
    </row>
    <row r="37654" spans="1:1">
      <c r="A37654" s="330"/>
    </row>
    <row r="37655" spans="1:1">
      <c r="A37655" s="330"/>
    </row>
    <row r="37656" spans="1:1">
      <c r="A37656" s="330"/>
    </row>
    <row r="37657" spans="1:1">
      <c r="A37657" s="330"/>
    </row>
    <row r="37658" spans="1:1">
      <c r="A37658" s="330"/>
    </row>
    <row r="37659" spans="1:1">
      <c r="A37659" s="330"/>
    </row>
    <row r="37660" spans="1:1">
      <c r="A37660" s="330"/>
    </row>
    <row r="37661" spans="1:1">
      <c r="A37661" s="330"/>
    </row>
    <row r="37662" spans="1:1">
      <c r="A37662" s="330"/>
    </row>
    <row r="37663" spans="1:1">
      <c r="A37663" s="330"/>
    </row>
    <row r="37664" spans="1:1">
      <c r="A37664" s="330"/>
    </row>
    <row r="37665" spans="1:1">
      <c r="A37665" s="330"/>
    </row>
    <row r="37666" spans="1:1">
      <c r="A37666" s="330"/>
    </row>
    <row r="37667" spans="1:1">
      <c r="A37667" s="330"/>
    </row>
    <row r="37668" spans="1:1">
      <c r="A37668" s="330"/>
    </row>
    <row r="37669" spans="1:1">
      <c r="A37669" s="330"/>
    </row>
    <row r="37670" spans="1:1">
      <c r="A37670" s="330"/>
    </row>
    <row r="37671" spans="1:1">
      <c r="A37671" s="330"/>
    </row>
    <row r="37672" spans="1:1">
      <c r="A37672" s="330"/>
    </row>
    <row r="37673" spans="1:1">
      <c r="A37673" s="330"/>
    </row>
    <row r="37674" spans="1:1">
      <c r="A37674" s="330"/>
    </row>
    <row r="37675" spans="1:1">
      <c r="A37675" s="330"/>
    </row>
    <row r="37676" spans="1:1">
      <c r="A37676" s="330"/>
    </row>
    <row r="37677" spans="1:1">
      <c r="A37677" s="330"/>
    </row>
    <row r="37678" spans="1:1">
      <c r="A37678" s="330"/>
    </row>
    <row r="37679" spans="1:1">
      <c r="A37679" s="330"/>
    </row>
    <row r="37680" spans="1:1">
      <c r="A37680" s="330"/>
    </row>
    <row r="37681" spans="1:1">
      <c r="A37681" s="330"/>
    </row>
    <row r="37682" spans="1:1">
      <c r="A37682" s="330"/>
    </row>
    <row r="37683" spans="1:1">
      <c r="A37683" s="330"/>
    </row>
    <row r="37684" spans="1:1">
      <c r="A37684" s="330"/>
    </row>
    <row r="37685" spans="1:1">
      <c r="A37685" s="330"/>
    </row>
    <row r="37686" spans="1:1">
      <c r="A37686" s="330"/>
    </row>
    <row r="37687" spans="1:1">
      <c r="A37687" s="330"/>
    </row>
    <row r="37688" spans="1:1">
      <c r="A37688" s="330"/>
    </row>
    <row r="37689" spans="1:1">
      <c r="A37689" s="330"/>
    </row>
    <row r="37690" spans="1:1">
      <c r="A37690" s="330"/>
    </row>
    <row r="37691" spans="1:1">
      <c r="A37691" s="330"/>
    </row>
    <row r="37692" spans="1:1">
      <c r="A37692" s="330"/>
    </row>
    <row r="37693" spans="1:1">
      <c r="A37693" s="330"/>
    </row>
    <row r="37694" spans="1:1">
      <c r="A37694" s="330"/>
    </row>
    <row r="37695" spans="1:1">
      <c r="A37695" s="330"/>
    </row>
    <row r="37696" spans="1:1">
      <c r="A37696" s="330"/>
    </row>
    <row r="37697" spans="1:1">
      <c r="A37697" s="330"/>
    </row>
    <row r="37698" spans="1:1">
      <c r="A37698" s="330"/>
    </row>
    <row r="37699" spans="1:1">
      <c r="A37699" s="330"/>
    </row>
    <row r="37700" spans="1:1">
      <c r="A37700" s="330"/>
    </row>
    <row r="37701" spans="1:1">
      <c r="A37701" s="330"/>
    </row>
    <row r="37702" spans="1:1">
      <c r="A37702" s="330"/>
    </row>
    <row r="37703" spans="1:1">
      <c r="A37703" s="330"/>
    </row>
    <row r="37704" spans="1:1">
      <c r="A37704" s="330"/>
    </row>
    <row r="37705" spans="1:1">
      <c r="A37705" s="330"/>
    </row>
    <row r="37706" spans="1:1">
      <c r="A37706" s="330"/>
    </row>
    <row r="37707" spans="1:1">
      <c r="A37707" s="330"/>
    </row>
    <row r="37708" spans="1:1">
      <c r="A37708" s="330"/>
    </row>
    <row r="37709" spans="1:1">
      <c r="A37709" s="330"/>
    </row>
    <row r="37710" spans="1:1">
      <c r="A37710" s="330"/>
    </row>
    <row r="37711" spans="1:1">
      <c r="A37711" s="330"/>
    </row>
    <row r="37712" spans="1:1">
      <c r="A37712" s="330"/>
    </row>
    <row r="37713" spans="1:1">
      <c r="A37713" s="330"/>
    </row>
    <row r="37714" spans="1:1">
      <c r="A37714" s="330"/>
    </row>
    <row r="37715" spans="1:1">
      <c r="A37715" s="330"/>
    </row>
    <row r="37716" spans="1:1">
      <c r="A37716" s="330"/>
    </row>
    <row r="37717" spans="1:1">
      <c r="A37717" s="330"/>
    </row>
    <row r="37718" spans="1:1">
      <c r="A37718" s="330"/>
    </row>
    <row r="37719" spans="1:1">
      <c r="A37719" s="330"/>
    </row>
    <row r="37720" spans="1:1">
      <c r="A37720" s="330"/>
    </row>
    <row r="37721" spans="1:1">
      <c r="A37721" s="330"/>
    </row>
    <row r="37722" spans="1:1">
      <c r="A37722" s="330"/>
    </row>
    <row r="37723" spans="1:1">
      <c r="A37723" s="330"/>
    </row>
    <row r="37724" spans="1:1">
      <c r="A37724" s="330"/>
    </row>
    <row r="37725" spans="1:1">
      <c r="A37725" s="330"/>
    </row>
    <row r="37726" spans="1:1">
      <c r="A37726" s="330"/>
    </row>
    <row r="37727" spans="1:1">
      <c r="A37727" s="330"/>
    </row>
    <row r="37728" spans="1:1">
      <c r="A37728" s="330"/>
    </row>
    <row r="37729" spans="1:1">
      <c r="A37729" s="330"/>
    </row>
    <row r="37730" spans="1:1">
      <c r="A37730" s="330"/>
    </row>
    <row r="37731" spans="1:1">
      <c r="A37731" s="330"/>
    </row>
    <row r="37732" spans="1:1">
      <c r="A37732" s="330"/>
    </row>
    <row r="37733" spans="1:1">
      <c r="A37733" s="330"/>
    </row>
    <row r="37734" spans="1:1">
      <c r="A37734" s="330"/>
    </row>
    <row r="37735" spans="1:1">
      <c r="A37735" s="330"/>
    </row>
    <row r="37736" spans="1:1">
      <c r="A37736" s="330"/>
    </row>
    <row r="37737" spans="1:1">
      <c r="A37737" s="330"/>
    </row>
    <row r="37738" spans="1:1">
      <c r="A37738" s="330"/>
    </row>
    <row r="37739" spans="1:1">
      <c r="A37739" s="330"/>
    </row>
    <row r="37740" spans="1:1">
      <c r="A37740" s="330"/>
    </row>
    <row r="37741" spans="1:1">
      <c r="A37741" s="330"/>
    </row>
    <row r="37742" spans="1:1">
      <c r="A37742" s="330"/>
    </row>
    <row r="37743" spans="1:1">
      <c r="A37743" s="330"/>
    </row>
    <row r="37744" spans="1:1">
      <c r="A37744" s="330"/>
    </row>
    <row r="37745" spans="1:1">
      <c r="A37745" s="330"/>
    </row>
    <row r="37746" spans="1:1">
      <c r="A37746" s="330"/>
    </row>
    <row r="37747" spans="1:1">
      <c r="A37747" s="330"/>
    </row>
    <row r="37748" spans="1:1">
      <c r="A37748" s="330"/>
    </row>
    <row r="37749" spans="1:1">
      <c r="A37749" s="330"/>
    </row>
    <row r="37750" spans="1:1">
      <c r="A37750" s="330"/>
    </row>
    <row r="37751" spans="1:1">
      <c r="A37751" s="330"/>
    </row>
    <row r="37752" spans="1:1">
      <c r="A37752" s="330"/>
    </row>
    <row r="37753" spans="1:1">
      <c r="A37753" s="330"/>
    </row>
    <row r="37754" spans="1:1">
      <c r="A37754" s="330"/>
    </row>
    <row r="37755" spans="1:1">
      <c r="A37755" s="330"/>
    </row>
    <row r="37756" spans="1:1">
      <c r="A37756" s="330"/>
    </row>
    <row r="37757" spans="1:1">
      <c r="A37757" s="330"/>
    </row>
    <row r="37758" spans="1:1">
      <c r="A37758" s="330"/>
    </row>
    <row r="37759" spans="1:1">
      <c r="A37759" s="330"/>
    </row>
    <row r="37760" spans="1:1">
      <c r="A37760" s="330"/>
    </row>
    <row r="37761" spans="1:1">
      <c r="A37761" s="330"/>
    </row>
    <row r="37762" spans="1:1">
      <c r="A37762" s="330"/>
    </row>
    <row r="37763" spans="1:1">
      <c r="A37763" s="330"/>
    </row>
    <row r="37764" spans="1:1">
      <c r="A37764" s="330"/>
    </row>
    <row r="37765" spans="1:1">
      <c r="A37765" s="330"/>
    </row>
    <row r="37766" spans="1:1">
      <c r="A37766" s="330"/>
    </row>
    <row r="37767" spans="1:1">
      <c r="A37767" s="330"/>
    </row>
    <row r="37768" spans="1:1">
      <c r="A37768" s="330"/>
    </row>
    <row r="37769" spans="1:1">
      <c r="A37769" s="330"/>
    </row>
    <row r="37770" spans="1:1">
      <c r="A37770" s="330"/>
    </row>
    <row r="37771" spans="1:1">
      <c r="A37771" s="330"/>
    </row>
    <row r="37772" spans="1:1">
      <c r="A37772" s="330"/>
    </row>
    <row r="37773" spans="1:1">
      <c r="A37773" s="330"/>
    </row>
    <row r="37774" spans="1:1">
      <c r="A37774" s="330"/>
    </row>
    <row r="37775" spans="1:1">
      <c r="A37775" s="330"/>
    </row>
    <row r="37776" spans="1:1">
      <c r="A37776" s="330"/>
    </row>
    <row r="37777" spans="1:1">
      <c r="A37777" s="330"/>
    </row>
    <row r="37778" spans="1:1">
      <c r="A37778" s="330"/>
    </row>
    <row r="37779" spans="1:1">
      <c r="A37779" s="330"/>
    </row>
    <row r="37780" spans="1:1">
      <c r="A37780" s="330"/>
    </row>
    <row r="37781" spans="1:1">
      <c r="A37781" s="330"/>
    </row>
    <row r="37782" spans="1:1">
      <c r="A37782" s="330"/>
    </row>
    <row r="37783" spans="1:1">
      <c r="A37783" s="330"/>
    </row>
    <row r="37784" spans="1:1">
      <c r="A37784" s="330"/>
    </row>
    <row r="37785" spans="1:1">
      <c r="A37785" s="330"/>
    </row>
    <row r="37786" spans="1:1">
      <c r="A37786" s="330"/>
    </row>
    <row r="37787" spans="1:1">
      <c r="A37787" s="330"/>
    </row>
    <row r="37788" spans="1:1">
      <c r="A37788" s="330"/>
    </row>
    <row r="37789" spans="1:1">
      <c r="A37789" s="330"/>
    </row>
    <row r="37790" spans="1:1">
      <c r="A37790" s="330"/>
    </row>
    <row r="37791" spans="1:1">
      <c r="A37791" s="330"/>
    </row>
    <row r="37792" spans="1:1">
      <c r="A37792" s="330"/>
    </row>
    <row r="37793" spans="1:1">
      <c r="A37793" s="330"/>
    </row>
    <row r="37794" spans="1:1">
      <c r="A37794" s="330"/>
    </row>
    <row r="37795" spans="1:1">
      <c r="A37795" s="330"/>
    </row>
    <row r="37796" spans="1:1">
      <c r="A37796" s="330"/>
    </row>
    <row r="37797" spans="1:1">
      <c r="A37797" s="330"/>
    </row>
    <row r="37798" spans="1:1">
      <c r="A37798" s="330"/>
    </row>
    <row r="37799" spans="1:1">
      <c r="A37799" s="330"/>
    </row>
    <row r="37800" spans="1:1">
      <c r="A37800" s="330"/>
    </row>
    <row r="37801" spans="1:1">
      <c r="A37801" s="330"/>
    </row>
    <row r="37802" spans="1:1">
      <c r="A37802" s="330"/>
    </row>
    <row r="37803" spans="1:1">
      <c r="A37803" s="330"/>
    </row>
    <row r="37804" spans="1:1">
      <c r="A37804" s="330"/>
    </row>
    <row r="37805" spans="1:1">
      <c r="A37805" s="330"/>
    </row>
    <row r="37806" spans="1:1">
      <c r="A37806" s="330"/>
    </row>
    <row r="37807" spans="1:1">
      <c r="A37807" s="330"/>
    </row>
    <row r="37808" spans="1:1">
      <c r="A37808" s="330"/>
    </row>
    <row r="37809" spans="1:1">
      <c r="A37809" s="330"/>
    </row>
    <row r="37810" spans="1:1">
      <c r="A37810" s="330"/>
    </row>
    <row r="37811" spans="1:1">
      <c r="A37811" s="330"/>
    </row>
    <row r="37812" spans="1:1">
      <c r="A37812" s="330"/>
    </row>
    <row r="37813" spans="1:1">
      <c r="A37813" s="330"/>
    </row>
    <row r="37814" spans="1:1">
      <c r="A37814" s="330"/>
    </row>
    <row r="37815" spans="1:1">
      <c r="A37815" s="330"/>
    </row>
    <row r="37816" spans="1:1">
      <c r="A37816" s="330"/>
    </row>
    <row r="37817" spans="1:1">
      <c r="A37817" s="330"/>
    </row>
    <row r="37818" spans="1:1">
      <c r="A37818" s="330"/>
    </row>
    <row r="37819" spans="1:1">
      <c r="A37819" s="330"/>
    </row>
    <row r="37820" spans="1:1">
      <c r="A37820" s="330"/>
    </row>
    <row r="37821" spans="1:1">
      <c r="A37821" s="330"/>
    </row>
    <row r="37822" spans="1:1">
      <c r="A37822" s="330"/>
    </row>
    <row r="37823" spans="1:1">
      <c r="A37823" s="330"/>
    </row>
    <row r="37824" spans="1:1">
      <c r="A37824" s="330"/>
    </row>
    <row r="37825" spans="1:1">
      <c r="A37825" s="330"/>
    </row>
    <row r="37826" spans="1:1">
      <c r="A37826" s="330"/>
    </row>
    <row r="37827" spans="1:1">
      <c r="A37827" s="330"/>
    </row>
    <row r="37828" spans="1:1">
      <c r="A37828" s="330"/>
    </row>
    <row r="37829" spans="1:1">
      <c r="A37829" s="330"/>
    </row>
    <row r="37830" spans="1:1">
      <c r="A37830" s="330"/>
    </row>
    <row r="37831" spans="1:1">
      <c r="A37831" s="330"/>
    </row>
    <row r="37832" spans="1:1">
      <c r="A37832" s="330"/>
    </row>
    <row r="37833" spans="1:1">
      <c r="A37833" s="330"/>
    </row>
    <row r="37834" spans="1:1">
      <c r="A37834" s="330"/>
    </row>
    <row r="37835" spans="1:1">
      <c r="A37835" s="330"/>
    </row>
    <row r="37836" spans="1:1">
      <c r="A37836" s="330"/>
    </row>
    <row r="37837" spans="1:1">
      <c r="A37837" s="330"/>
    </row>
    <row r="37838" spans="1:1">
      <c r="A37838" s="330"/>
    </row>
    <row r="37839" spans="1:1">
      <c r="A37839" s="330"/>
    </row>
    <row r="37840" spans="1:1">
      <c r="A37840" s="330"/>
    </row>
    <row r="37841" spans="1:1">
      <c r="A37841" s="330"/>
    </row>
    <row r="37842" spans="1:1">
      <c r="A37842" s="330"/>
    </row>
    <row r="37843" spans="1:1">
      <c r="A37843" s="330"/>
    </row>
    <row r="37844" spans="1:1">
      <c r="A37844" s="330"/>
    </row>
    <row r="37845" spans="1:1">
      <c r="A37845" s="330"/>
    </row>
    <row r="37846" spans="1:1">
      <c r="A37846" s="330"/>
    </row>
    <row r="37847" spans="1:1">
      <c r="A37847" s="330"/>
    </row>
    <row r="37848" spans="1:1">
      <c r="A37848" s="330"/>
    </row>
    <row r="37849" spans="1:1">
      <c r="A37849" s="330"/>
    </row>
    <row r="37850" spans="1:1">
      <c r="A37850" s="330"/>
    </row>
    <row r="37851" spans="1:1">
      <c r="A37851" s="330"/>
    </row>
    <row r="37852" spans="1:1">
      <c r="A37852" s="330"/>
    </row>
    <row r="37853" spans="1:1">
      <c r="A37853" s="330"/>
    </row>
    <row r="37854" spans="1:1">
      <c r="A37854" s="330"/>
    </row>
    <row r="37855" spans="1:1">
      <c r="A37855" s="330"/>
    </row>
    <row r="37856" spans="1:1">
      <c r="A37856" s="330"/>
    </row>
    <row r="37857" spans="1:1">
      <c r="A37857" s="330"/>
    </row>
    <row r="37858" spans="1:1">
      <c r="A37858" s="330"/>
    </row>
    <row r="37859" spans="1:1">
      <c r="A37859" s="330"/>
    </row>
    <row r="37860" spans="1:1">
      <c r="A37860" s="330"/>
    </row>
    <row r="37861" spans="1:1">
      <c r="A37861" s="330"/>
    </row>
    <row r="37862" spans="1:1">
      <c r="A37862" s="330"/>
    </row>
    <row r="37863" spans="1:1">
      <c r="A37863" s="330"/>
    </row>
    <row r="37864" spans="1:1">
      <c r="A37864" s="330"/>
    </row>
    <row r="37865" spans="1:1">
      <c r="A37865" s="330"/>
    </row>
    <row r="37866" spans="1:1">
      <c r="A37866" s="330"/>
    </row>
    <row r="37867" spans="1:1">
      <c r="A37867" s="330"/>
    </row>
    <row r="37868" spans="1:1">
      <c r="A37868" s="330"/>
    </row>
    <row r="37869" spans="1:1">
      <c r="A37869" s="330"/>
    </row>
    <row r="37870" spans="1:1">
      <c r="A37870" s="330"/>
    </row>
    <row r="37871" spans="1:1">
      <c r="A37871" s="330"/>
    </row>
    <row r="37872" spans="1:1">
      <c r="A37872" s="330"/>
    </row>
    <row r="37873" spans="1:1">
      <c r="A37873" s="330"/>
    </row>
    <row r="37874" spans="1:1">
      <c r="A37874" s="330"/>
    </row>
    <row r="37875" spans="1:1">
      <c r="A37875" s="330"/>
    </row>
    <row r="37876" spans="1:1">
      <c r="A37876" s="330"/>
    </row>
    <row r="37877" spans="1:1">
      <c r="A37877" s="330"/>
    </row>
    <row r="37878" spans="1:1">
      <c r="A37878" s="330"/>
    </row>
    <row r="37879" spans="1:1">
      <c r="A37879" s="330"/>
    </row>
    <row r="37880" spans="1:1">
      <c r="A37880" s="330"/>
    </row>
    <row r="37881" spans="1:1">
      <c r="A37881" s="330"/>
    </row>
    <row r="37882" spans="1:1">
      <c r="A37882" s="330"/>
    </row>
    <row r="37883" spans="1:1">
      <c r="A37883" s="330"/>
    </row>
    <row r="37884" spans="1:1">
      <c r="A37884" s="330"/>
    </row>
    <row r="37885" spans="1:1">
      <c r="A37885" s="330"/>
    </row>
    <row r="37886" spans="1:1">
      <c r="A37886" s="330"/>
    </row>
    <row r="37887" spans="1:1">
      <c r="A37887" s="330"/>
    </row>
    <row r="37888" spans="1:1">
      <c r="A37888" s="330"/>
    </row>
    <row r="37889" spans="1:1">
      <c r="A37889" s="330"/>
    </row>
    <row r="37890" spans="1:1">
      <c r="A37890" s="330"/>
    </row>
    <row r="37891" spans="1:1">
      <c r="A37891" s="330"/>
    </row>
    <row r="37892" spans="1:1">
      <c r="A37892" s="330"/>
    </row>
    <row r="37893" spans="1:1">
      <c r="A37893" s="330"/>
    </row>
    <row r="37894" spans="1:1">
      <c r="A37894" s="330"/>
    </row>
    <row r="37895" spans="1:1">
      <c r="A37895" s="330"/>
    </row>
    <row r="37896" spans="1:1">
      <c r="A37896" s="330"/>
    </row>
    <row r="37897" spans="1:1">
      <c r="A37897" s="330"/>
    </row>
    <row r="37898" spans="1:1">
      <c r="A37898" s="330"/>
    </row>
    <row r="37899" spans="1:1">
      <c r="A37899" s="330"/>
    </row>
    <row r="37900" spans="1:1">
      <c r="A37900" s="330"/>
    </row>
    <row r="37901" spans="1:1">
      <c r="A37901" s="330"/>
    </row>
    <row r="37902" spans="1:1">
      <c r="A37902" s="330"/>
    </row>
    <row r="37903" spans="1:1">
      <c r="A37903" s="330"/>
    </row>
    <row r="37904" spans="1:1">
      <c r="A37904" s="330"/>
    </row>
    <row r="37905" spans="1:1">
      <c r="A37905" s="330"/>
    </row>
    <row r="37906" spans="1:1">
      <c r="A37906" s="330"/>
    </row>
    <row r="37907" spans="1:1">
      <c r="A37907" s="330"/>
    </row>
    <row r="37908" spans="1:1">
      <c r="A37908" s="330"/>
    </row>
    <row r="37909" spans="1:1">
      <c r="A37909" s="330"/>
    </row>
    <row r="37910" spans="1:1">
      <c r="A37910" s="330"/>
    </row>
    <row r="37911" spans="1:1">
      <c r="A37911" s="330"/>
    </row>
    <row r="37912" spans="1:1">
      <c r="A37912" s="330"/>
    </row>
    <row r="37913" spans="1:1">
      <c r="A37913" s="330"/>
    </row>
    <row r="37914" spans="1:1">
      <c r="A37914" s="330"/>
    </row>
    <row r="37915" spans="1:1">
      <c r="A37915" s="330"/>
    </row>
    <row r="37916" spans="1:1">
      <c r="A37916" s="330"/>
    </row>
    <row r="37917" spans="1:1">
      <c r="A37917" s="330"/>
    </row>
    <row r="37918" spans="1:1">
      <c r="A37918" s="330"/>
    </row>
    <row r="37919" spans="1:1">
      <c r="A37919" s="330"/>
    </row>
    <row r="37920" spans="1:1">
      <c r="A37920" s="330"/>
    </row>
    <row r="37921" spans="1:1">
      <c r="A37921" s="330"/>
    </row>
    <row r="37922" spans="1:1">
      <c r="A37922" s="330"/>
    </row>
    <row r="37923" spans="1:1">
      <c r="A37923" s="330"/>
    </row>
    <row r="37924" spans="1:1">
      <c r="A37924" s="330"/>
    </row>
    <row r="37925" spans="1:1">
      <c r="A37925" s="330"/>
    </row>
    <row r="37926" spans="1:1">
      <c r="A37926" s="330"/>
    </row>
    <row r="37927" spans="1:1">
      <c r="A37927" s="330"/>
    </row>
    <row r="37928" spans="1:1">
      <c r="A37928" s="330"/>
    </row>
    <row r="37929" spans="1:1">
      <c r="A37929" s="330"/>
    </row>
    <row r="37930" spans="1:1">
      <c r="A37930" s="330"/>
    </row>
    <row r="37931" spans="1:1">
      <c r="A37931" s="330"/>
    </row>
    <row r="37932" spans="1:1">
      <c r="A37932" s="330"/>
    </row>
    <row r="37933" spans="1:1">
      <c r="A37933" s="330"/>
    </row>
    <row r="37934" spans="1:1">
      <c r="A37934" s="330"/>
    </row>
    <row r="37935" spans="1:1">
      <c r="A37935" s="330"/>
    </row>
    <row r="37936" spans="1:1">
      <c r="A37936" s="330"/>
    </row>
    <row r="37937" spans="1:1">
      <c r="A37937" s="330"/>
    </row>
    <row r="37938" spans="1:1">
      <c r="A37938" s="330"/>
    </row>
    <row r="37939" spans="1:1">
      <c r="A37939" s="330"/>
    </row>
    <row r="37940" spans="1:1">
      <c r="A37940" s="330"/>
    </row>
    <row r="37941" spans="1:1">
      <c r="A37941" s="330"/>
    </row>
    <row r="37942" spans="1:1">
      <c r="A37942" s="330"/>
    </row>
    <row r="37943" spans="1:1">
      <c r="A37943" s="330"/>
    </row>
    <row r="37944" spans="1:1">
      <c r="A37944" s="330"/>
    </row>
    <row r="37945" spans="1:1">
      <c r="A37945" s="330"/>
    </row>
    <row r="37946" spans="1:1">
      <c r="A37946" s="330"/>
    </row>
    <row r="37947" spans="1:1">
      <c r="A37947" s="330"/>
    </row>
    <row r="37948" spans="1:1">
      <c r="A37948" s="330"/>
    </row>
    <row r="37949" spans="1:1">
      <c r="A37949" s="330"/>
    </row>
    <row r="37950" spans="1:1">
      <c r="A37950" s="330"/>
    </row>
    <row r="37951" spans="1:1">
      <c r="A37951" s="330"/>
    </row>
    <row r="37952" spans="1:1">
      <c r="A37952" s="330"/>
    </row>
    <row r="37953" spans="1:1">
      <c r="A37953" s="330"/>
    </row>
    <row r="37954" spans="1:1">
      <c r="A37954" s="330"/>
    </row>
    <row r="37955" spans="1:1">
      <c r="A37955" s="330"/>
    </row>
    <row r="37956" spans="1:1">
      <c r="A37956" s="330"/>
    </row>
    <row r="37957" spans="1:1">
      <c r="A37957" s="330"/>
    </row>
    <row r="37958" spans="1:1">
      <c r="A37958" s="330"/>
    </row>
    <row r="37959" spans="1:1">
      <c r="A37959" s="330"/>
    </row>
    <row r="37960" spans="1:1">
      <c r="A37960" s="330"/>
    </row>
    <row r="37961" spans="1:1">
      <c r="A37961" s="330"/>
    </row>
    <row r="37962" spans="1:1">
      <c r="A37962" s="330"/>
    </row>
    <row r="37963" spans="1:1">
      <c r="A37963" s="330"/>
    </row>
    <row r="37964" spans="1:1">
      <c r="A37964" s="330"/>
    </row>
    <row r="37965" spans="1:1">
      <c r="A37965" s="330"/>
    </row>
    <row r="37966" spans="1:1">
      <c r="A37966" s="330"/>
    </row>
    <row r="37967" spans="1:1">
      <c r="A37967" s="330"/>
    </row>
    <row r="37968" spans="1:1">
      <c r="A37968" s="330"/>
    </row>
    <row r="37969" spans="1:1">
      <c r="A37969" s="330"/>
    </row>
    <row r="37970" spans="1:1">
      <c r="A37970" s="330"/>
    </row>
    <row r="37971" spans="1:1">
      <c r="A37971" s="330"/>
    </row>
    <row r="37972" spans="1:1">
      <c r="A37972" s="330"/>
    </row>
    <row r="37973" spans="1:1">
      <c r="A37973" s="330"/>
    </row>
    <row r="37974" spans="1:1">
      <c r="A37974" s="330"/>
    </row>
    <row r="37975" spans="1:1">
      <c r="A37975" s="330"/>
    </row>
    <row r="37976" spans="1:1">
      <c r="A37976" s="330"/>
    </row>
    <row r="37977" spans="1:1">
      <c r="A37977" s="330"/>
    </row>
    <row r="37978" spans="1:1">
      <c r="A37978" s="330"/>
    </row>
    <row r="37979" spans="1:1">
      <c r="A37979" s="330"/>
    </row>
    <row r="37980" spans="1:1">
      <c r="A37980" s="330"/>
    </row>
    <row r="37981" spans="1:1">
      <c r="A37981" s="330"/>
    </row>
    <row r="37982" spans="1:1">
      <c r="A37982" s="330"/>
    </row>
    <row r="37983" spans="1:1">
      <c r="A37983" s="330"/>
    </row>
    <row r="37984" spans="1:1">
      <c r="A37984" s="330"/>
    </row>
    <row r="37985" spans="1:1">
      <c r="A37985" s="330"/>
    </row>
    <row r="37986" spans="1:1">
      <c r="A37986" s="330"/>
    </row>
    <row r="37987" spans="1:1">
      <c r="A37987" s="330"/>
    </row>
    <row r="37988" spans="1:1">
      <c r="A37988" s="330"/>
    </row>
    <row r="37989" spans="1:1">
      <c r="A37989" s="330"/>
    </row>
    <row r="37990" spans="1:1">
      <c r="A37990" s="330"/>
    </row>
    <row r="37991" spans="1:1">
      <c r="A37991" s="330"/>
    </row>
    <row r="37992" spans="1:1">
      <c r="A37992" s="330"/>
    </row>
    <row r="37993" spans="1:1">
      <c r="A37993" s="330"/>
    </row>
    <row r="37994" spans="1:1">
      <c r="A37994" s="330"/>
    </row>
    <row r="37995" spans="1:1">
      <c r="A37995" s="330"/>
    </row>
    <row r="37996" spans="1:1">
      <c r="A37996" s="330"/>
    </row>
    <row r="37997" spans="1:1">
      <c r="A37997" s="330"/>
    </row>
    <row r="37998" spans="1:1">
      <c r="A37998" s="330"/>
    </row>
    <row r="37999" spans="1:1">
      <c r="A37999" s="330"/>
    </row>
    <row r="38000" spans="1:1">
      <c r="A38000" s="330"/>
    </row>
    <row r="38001" spans="1:1">
      <c r="A38001" s="330"/>
    </row>
    <row r="38002" spans="1:1">
      <c r="A38002" s="330"/>
    </row>
    <row r="38003" spans="1:1">
      <c r="A38003" s="330"/>
    </row>
    <row r="38004" spans="1:1">
      <c r="A38004" s="330"/>
    </row>
    <row r="38005" spans="1:1">
      <c r="A38005" s="330"/>
    </row>
    <row r="38006" spans="1:1">
      <c r="A38006" s="330"/>
    </row>
    <row r="38007" spans="1:1">
      <c r="A38007" s="330"/>
    </row>
    <row r="38008" spans="1:1">
      <c r="A38008" s="330"/>
    </row>
    <row r="38009" spans="1:1">
      <c r="A38009" s="330"/>
    </row>
    <row r="38010" spans="1:1">
      <c r="A38010" s="330"/>
    </row>
    <row r="38011" spans="1:1">
      <c r="A38011" s="330"/>
    </row>
    <row r="38012" spans="1:1">
      <c r="A38012" s="330"/>
    </row>
    <row r="38013" spans="1:1">
      <c r="A38013" s="330"/>
    </row>
    <row r="38014" spans="1:1">
      <c r="A38014" s="330"/>
    </row>
    <row r="38015" spans="1:1">
      <c r="A38015" s="330"/>
    </row>
    <row r="38016" spans="1:1">
      <c r="A38016" s="330"/>
    </row>
    <row r="38017" spans="1:1">
      <c r="A38017" s="330"/>
    </row>
    <row r="38018" spans="1:1">
      <c r="A38018" s="330"/>
    </row>
    <row r="38019" spans="1:1">
      <c r="A38019" s="330"/>
    </row>
    <row r="38020" spans="1:1">
      <c r="A38020" s="330"/>
    </row>
    <row r="38021" spans="1:1">
      <c r="A38021" s="330"/>
    </row>
    <row r="38022" spans="1:1">
      <c r="A38022" s="330"/>
    </row>
    <row r="38023" spans="1:1">
      <c r="A38023" s="330"/>
    </row>
    <row r="38024" spans="1:1">
      <c r="A38024" s="330"/>
    </row>
    <row r="38025" spans="1:1">
      <c r="A38025" s="330"/>
    </row>
    <row r="38026" spans="1:1">
      <c r="A38026" s="330"/>
    </row>
    <row r="38027" spans="1:1">
      <c r="A38027" s="330"/>
    </row>
    <row r="38028" spans="1:1">
      <c r="A38028" s="330"/>
    </row>
    <row r="38029" spans="1:1">
      <c r="A38029" s="330"/>
    </row>
    <row r="38030" spans="1:1">
      <c r="A38030" s="330"/>
    </row>
    <row r="38031" spans="1:1">
      <c r="A38031" s="330"/>
    </row>
    <row r="38032" spans="1:1">
      <c r="A38032" s="330"/>
    </row>
    <row r="38033" spans="1:1">
      <c r="A38033" s="330"/>
    </row>
    <row r="38034" spans="1:1">
      <c r="A38034" s="330"/>
    </row>
    <row r="38035" spans="1:1">
      <c r="A38035" s="330"/>
    </row>
    <row r="38036" spans="1:1">
      <c r="A38036" s="330"/>
    </row>
    <row r="38037" spans="1:1">
      <c r="A38037" s="330"/>
    </row>
    <row r="38038" spans="1:1">
      <c r="A38038" s="330"/>
    </row>
    <row r="38039" spans="1:1">
      <c r="A38039" s="330"/>
    </row>
    <row r="38040" spans="1:1">
      <c r="A38040" s="330"/>
    </row>
    <row r="38041" spans="1:1">
      <c r="A38041" s="330"/>
    </row>
    <row r="38042" spans="1:1">
      <c r="A38042" s="330"/>
    </row>
    <row r="38043" spans="1:1">
      <c r="A38043" s="330"/>
    </row>
    <row r="38044" spans="1:1">
      <c r="A38044" s="330"/>
    </row>
    <row r="38045" spans="1:1">
      <c r="A38045" s="330"/>
    </row>
    <row r="38046" spans="1:1">
      <c r="A38046" s="330"/>
    </row>
    <row r="38047" spans="1:1">
      <c r="A38047" s="330"/>
    </row>
    <row r="38048" spans="1:1">
      <c r="A38048" s="330"/>
    </row>
    <row r="38049" spans="1:1">
      <c r="A38049" s="330"/>
    </row>
    <row r="38050" spans="1:1">
      <c r="A38050" s="330"/>
    </row>
    <row r="38051" spans="1:1">
      <c r="A38051" s="330"/>
    </row>
    <row r="38052" spans="1:1">
      <c r="A38052" s="330"/>
    </row>
    <row r="38053" spans="1:1">
      <c r="A38053" s="330"/>
    </row>
    <row r="38054" spans="1:1">
      <c r="A38054" s="330"/>
    </row>
    <row r="38055" spans="1:1">
      <c r="A38055" s="330"/>
    </row>
    <row r="38056" spans="1:1">
      <c r="A38056" s="330"/>
    </row>
    <row r="38057" spans="1:1">
      <c r="A38057" s="330"/>
    </row>
    <row r="38058" spans="1:1">
      <c r="A38058" s="330"/>
    </row>
    <row r="38059" spans="1:1">
      <c r="A38059" s="330"/>
    </row>
    <row r="38060" spans="1:1">
      <c r="A38060" s="330"/>
    </row>
    <row r="38061" spans="1:1">
      <c r="A38061" s="330"/>
    </row>
    <row r="38062" spans="1:1">
      <c r="A38062" s="330"/>
    </row>
    <row r="38063" spans="1:1">
      <c r="A38063" s="330"/>
    </row>
    <row r="38064" spans="1:1">
      <c r="A38064" s="330"/>
    </row>
    <row r="38065" spans="1:1">
      <c r="A38065" s="330"/>
    </row>
    <row r="38066" spans="1:1">
      <c r="A38066" s="330"/>
    </row>
    <row r="38067" spans="1:1">
      <c r="A38067" s="330"/>
    </row>
    <row r="38068" spans="1:1">
      <c r="A38068" s="330"/>
    </row>
    <row r="38069" spans="1:1">
      <c r="A38069" s="330"/>
    </row>
    <row r="38070" spans="1:1">
      <c r="A38070" s="330"/>
    </row>
    <row r="38071" spans="1:1">
      <c r="A38071" s="330"/>
    </row>
    <row r="38072" spans="1:1">
      <c r="A38072" s="330"/>
    </row>
    <row r="38073" spans="1:1">
      <c r="A38073" s="330"/>
    </row>
    <row r="38074" spans="1:1">
      <c r="A38074" s="330"/>
    </row>
    <row r="38075" spans="1:1">
      <c r="A38075" s="330"/>
    </row>
    <row r="38076" spans="1:1">
      <c r="A38076" s="330"/>
    </row>
    <row r="38077" spans="1:1">
      <c r="A38077" s="330"/>
    </row>
    <row r="38078" spans="1:1">
      <c r="A38078" s="330"/>
    </row>
    <row r="38079" spans="1:1">
      <c r="A38079" s="330"/>
    </row>
    <row r="38080" spans="1:1">
      <c r="A38080" s="330"/>
    </row>
    <row r="38081" spans="1:1">
      <c r="A38081" s="330"/>
    </row>
    <row r="38082" spans="1:1">
      <c r="A38082" s="330"/>
    </row>
    <row r="38083" spans="1:1">
      <c r="A38083" s="330"/>
    </row>
    <row r="38084" spans="1:1">
      <c r="A38084" s="330"/>
    </row>
    <row r="38085" spans="1:1">
      <c r="A38085" s="330"/>
    </row>
    <row r="38086" spans="1:1">
      <c r="A38086" s="330"/>
    </row>
    <row r="38087" spans="1:1">
      <c r="A38087" s="330"/>
    </row>
    <row r="38088" spans="1:1">
      <c r="A38088" s="330"/>
    </row>
    <row r="38089" spans="1:1">
      <c r="A38089" s="330"/>
    </row>
    <row r="38090" spans="1:1">
      <c r="A38090" s="330"/>
    </row>
    <row r="38091" spans="1:1">
      <c r="A38091" s="330"/>
    </row>
    <row r="38092" spans="1:1">
      <c r="A38092" s="330"/>
    </row>
    <row r="38093" spans="1:1">
      <c r="A38093" s="330"/>
    </row>
    <row r="38094" spans="1:1">
      <c r="A38094" s="330"/>
    </row>
    <row r="38095" spans="1:1">
      <c r="A38095" s="330"/>
    </row>
    <row r="38096" spans="1:1">
      <c r="A38096" s="330"/>
    </row>
    <row r="38097" spans="1:1">
      <c r="A38097" s="330"/>
    </row>
    <row r="38098" spans="1:1">
      <c r="A38098" s="330"/>
    </row>
    <row r="38099" spans="1:1">
      <c r="A38099" s="330"/>
    </row>
    <row r="38100" spans="1:1">
      <c r="A38100" s="330"/>
    </row>
    <row r="38101" spans="1:1">
      <c r="A38101" s="330"/>
    </row>
    <row r="38102" spans="1:1">
      <c r="A38102" s="330"/>
    </row>
    <row r="38103" spans="1:1">
      <c r="A38103" s="330"/>
    </row>
    <row r="38104" spans="1:1">
      <c r="A38104" s="330"/>
    </row>
    <row r="38105" spans="1:1">
      <c r="A38105" s="330"/>
    </row>
    <row r="38106" spans="1:1">
      <c r="A38106" s="330"/>
    </row>
    <row r="38107" spans="1:1">
      <c r="A38107" s="330"/>
    </row>
    <row r="38108" spans="1:1">
      <c r="A38108" s="330"/>
    </row>
    <row r="38109" spans="1:1">
      <c r="A38109" s="330"/>
    </row>
    <row r="38110" spans="1:1">
      <c r="A38110" s="330"/>
    </row>
    <row r="38111" spans="1:1">
      <c r="A38111" s="330"/>
    </row>
    <row r="38112" spans="1:1">
      <c r="A38112" s="330"/>
    </row>
    <row r="38113" spans="1:1">
      <c r="A38113" s="330"/>
    </row>
    <row r="38114" spans="1:1">
      <c r="A38114" s="330"/>
    </row>
    <row r="38115" spans="1:1">
      <c r="A38115" s="330"/>
    </row>
    <row r="38116" spans="1:1">
      <c r="A38116" s="330"/>
    </row>
    <row r="38117" spans="1:1">
      <c r="A38117" s="330"/>
    </row>
    <row r="38118" spans="1:1">
      <c r="A38118" s="330"/>
    </row>
    <row r="38119" spans="1:1">
      <c r="A38119" s="330"/>
    </row>
    <row r="38120" spans="1:1">
      <c r="A38120" s="330"/>
    </row>
    <row r="38121" spans="1:1">
      <c r="A38121" s="330"/>
    </row>
    <row r="38122" spans="1:1">
      <c r="A38122" s="330"/>
    </row>
    <row r="38123" spans="1:1">
      <c r="A38123" s="330"/>
    </row>
    <row r="38124" spans="1:1">
      <c r="A38124" s="330"/>
    </row>
    <row r="38125" spans="1:1">
      <c r="A38125" s="330"/>
    </row>
    <row r="38126" spans="1:1">
      <c r="A38126" s="330"/>
    </row>
    <row r="38127" spans="1:1">
      <c r="A38127" s="330"/>
    </row>
    <row r="38128" spans="1:1">
      <c r="A38128" s="330"/>
    </row>
    <row r="38129" spans="1:1">
      <c r="A38129" s="330"/>
    </row>
    <row r="38130" spans="1:1">
      <c r="A38130" s="330"/>
    </row>
    <row r="38131" spans="1:1">
      <c r="A38131" s="330"/>
    </row>
    <row r="38132" spans="1:1">
      <c r="A38132" s="330"/>
    </row>
    <row r="38133" spans="1:1">
      <c r="A38133" s="330"/>
    </row>
    <row r="38134" spans="1:1">
      <c r="A38134" s="330"/>
    </row>
    <row r="38135" spans="1:1">
      <c r="A38135" s="330"/>
    </row>
    <row r="38136" spans="1:1">
      <c r="A38136" s="330"/>
    </row>
    <row r="38137" spans="1:1">
      <c r="A38137" s="330"/>
    </row>
    <row r="38138" spans="1:1">
      <c r="A38138" s="330"/>
    </row>
    <row r="38139" spans="1:1">
      <c r="A38139" s="330"/>
    </row>
    <row r="38140" spans="1:1">
      <c r="A38140" s="330"/>
    </row>
    <row r="38141" spans="1:1">
      <c r="A38141" s="330"/>
    </row>
    <row r="38142" spans="1:1">
      <c r="A38142" s="330"/>
    </row>
    <row r="38143" spans="1:1">
      <c r="A38143" s="330"/>
    </row>
    <row r="38144" spans="1:1">
      <c r="A38144" s="330"/>
    </row>
    <row r="38145" spans="1:1">
      <c r="A38145" s="330"/>
    </row>
    <row r="38146" spans="1:1">
      <c r="A38146" s="330"/>
    </row>
    <row r="38147" spans="1:1">
      <c r="A38147" s="330"/>
    </row>
    <row r="38148" spans="1:1">
      <c r="A38148" s="330"/>
    </row>
    <row r="38149" spans="1:1">
      <c r="A38149" s="330"/>
    </row>
    <row r="38150" spans="1:1">
      <c r="A38150" s="330"/>
    </row>
    <row r="38151" spans="1:1">
      <c r="A38151" s="330"/>
    </row>
    <row r="38152" spans="1:1">
      <c r="A38152" s="330"/>
    </row>
    <row r="38153" spans="1:1">
      <c r="A38153" s="330"/>
    </row>
    <row r="38154" spans="1:1">
      <c r="A38154" s="330"/>
    </row>
    <row r="38155" spans="1:1">
      <c r="A38155" s="330"/>
    </row>
    <row r="38156" spans="1:1">
      <c r="A38156" s="330"/>
    </row>
    <row r="38157" spans="1:1">
      <c r="A38157" s="330"/>
    </row>
    <row r="38158" spans="1:1">
      <c r="A38158" s="330"/>
    </row>
    <row r="38159" spans="1:1">
      <c r="A38159" s="330"/>
    </row>
    <row r="38160" spans="1:1">
      <c r="A38160" s="330"/>
    </row>
    <row r="38161" spans="1:1">
      <c r="A38161" s="330"/>
    </row>
    <row r="38162" spans="1:1">
      <c r="A38162" s="330"/>
    </row>
    <row r="38163" spans="1:1">
      <c r="A38163" s="330"/>
    </row>
    <row r="38164" spans="1:1">
      <c r="A38164" s="330"/>
    </row>
    <row r="38165" spans="1:1">
      <c r="A38165" s="330"/>
    </row>
    <row r="38166" spans="1:1">
      <c r="A38166" s="330"/>
    </row>
    <row r="38167" spans="1:1">
      <c r="A38167" s="330"/>
    </row>
    <row r="38168" spans="1:1">
      <c r="A38168" s="330"/>
    </row>
    <row r="38169" spans="1:1">
      <c r="A38169" s="330"/>
    </row>
    <row r="38170" spans="1:1">
      <c r="A38170" s="330"/>
    </row>
    <row r="38171" spans="1:1">
      <c r="A38171" s="330"/>
    </row>
    <row r="38172" spans="1:1">
      <c r="A38172" s="330"/>
    </row>
    <row r="38173" spans="1:1">
      <c r="A38173" s="330"/>
    </row>
    <row r="38174" spans="1:1">
      <c r="A38174" s="330"/>
    </row>
    <row r="38175" spans="1:1">
      <c r="A38175" s="330"/>
    </row>
    <row r="38176" spans="1:1">
      <c r="A38176" s="330"/>
    </row>
    <row r="38177" spans="1:1">
      <c r="A38177" s="330"/>
    </row>
    <row r="38178" spans="1:1">
      <c r="A38178" s="330"/>
    </row>
    <row r="38179" spans="1:1">
      <c r="A38179" s="330"/>
    </row>
    <row r="38180" spans="1:1">
      <c r="A38180" s="330"/>
    </row>
    <row r="38181" spans="1:1">
      <c r="A38181" s="330"/>
    </row>
    <row r="38182" spans="1:1">
      <c r="A38182" s="330"/>
    </row>
    <row r="38183" spans="1:1">
      <c r="A38183" s="330"/>
    </row>
    <row r="38184" spans="1:1">
      <c r="A38184" s="330"/>
    </row>
    <row r="38185" spans="1:1">
      <c r="A38185" s="330"/>
    </row>
    <row r="38186" spans="1:1">
      <c r="A38186" s="330"/>
    </row>
    <row r="38187" spans="1:1">
      <c r="A38187" s="330"/>
    </row>
    <row r="38188" spans="1:1">
      <c r="A38188" s="330"/>
    </row>
    <row r="38189" spans="1:1">
      <c r="A38189" s="330"/>
    </row>
    <row r="38190" spans="1:1">
      <c r="A38190" s="330"/>
    </row>
    <row r="38191" spans="1:1">
      <c r="A38191" s="330"/>
    </row>
    <row r="38192" spans="1:1">
      <c r="A38192" s="330"/>
    </row>
    <row r="38193" spans="1:1">
      <c r="A38193" s="330"/>
    </row>
    <row r="38194" spans="1:1">
      <c r="A38194" s="330"/>
    </row>
    <row r="38195" spans="1:1">
      <c r="A38195" s="330"/>
    </row>
    <row r="38196" spans="1:1">
      <c r="A38196" s="330"/>
    </row>
    <row r="38197" spans="1:1">
      <c r="A38197" s="330"/>
    </row>
    <row r="38198" spans="1:1">
      <c r="A38198" s="330"/>
    </row>
    <row r="38199" spans="1:1">
      <c r="A38199" s="330"/>
    </row>
    <row r="38200" spans="1:1">
      <c r="A38200" s="330"/>
    </row>
    <row r="38201" spans="1:1">
      <c r="A38201" s="330"/>
    </row>
    <row r="38202" spans="1:1">
      <c r="A38202" s="330"/>
    </row>
    <row r="38203" spans="1:1">
      <c r="A38203" s="330"/>
    </row>
    <row r="38204" spans="1:1">
      <c r="A38204" s="330"/>
    </row>
    <row r="38205" spans="1:1">
      <c r="A38205" s="330"/>
    </row>
    <row r="38206" spans="1:1">
      <c r="A38206" s="330"/>
    </row>
    <row r="38207" spans="1:1">
      <c r="A38207" s="330"/>
    </row>
    <row r="38208" spans="1:1">
      <c r="A38208" s="330"/>
    </row>
    <row r="38209" spans="1:1">
      <c r="A38209" s="330"/>
    </row>
    <row r="38210" spans="1:1">
      <c r="A38210" s="330"/>
    </row>
    <row r="38211" spans="1:1">
      <c r="A38211" s="330"/>
    </row>
    <row r="38212" spans="1:1">
      <c r="A38212" s="330"/>
    </row>
    <row r="38213" spans="1:1">
      <c r="A38213" s="330"/>
    </row>
    <row r="38214" spans="1:1">
      <c r="A38214" s="330"/>
    </row>
    <row r="38215" spans="1:1">
      <c r="A38215" s="330"/>
    </row>
    <row r="38216" spans="1:1">
      <c r="A38216" s="330"/>
    </row>
    <row r="38217" spans="1:1">
      <c r="A38217" s="330"/>
    </row>
    <row r="38218" spans="1:1">
      <c r="A38218" s="330"/>
    </row>
    <row r="38219" spans="1:1">
      <c r="A38219" s="330"/>
    </row>
    <row r="38220" spans="1:1">
      <c r="A38220" s="330"/>
    </row>
    <row r="38221" spans="1:1">
      <c r="A38221" s="330"/>
    </row>
    <row r="38222" spans="1:1">
      <c r="A38222" s="330"/>
    </row>
    <row r="38223" spans="1:1">
      <c r="A38223" s="330"/>
    </row>
    <row r="38224" spans="1:1">
      <c r="A38224" s="330"/>
    </row>
    <row r="38225" spans="1:1">
      <c r="A38225" s="330"/>
    </row>
    <row r="38226" spans="1:1">
      <c r="A38226" s="330"/>
    </row>
    <row r="38227" spans="1:1">
      <c r="A38227" s="330"/>
    </row>
    <row r="38228" spans="1:1">
      <c r="A38228" s="330"/>
    </row>
    <row r="38229" spans="1:1">
      <c r="A38229" s="330"/>
    </row>
    <row r="38230" spans="1:1">
      <c r="A38230" s="330"/>
    </row>
    <row r="38231" spans="1:1">
      <c r="A38231" s="330"/>
    </row>
    <row r="38232" spans="1:1">
      <c r="A38232" s="330"/>
    </row>
    <row r="38233" spans="1:1">
      <c r="A38233" s="330"/>
    </row>
    <row r="38234" spans="1:1">
      <c r="A38234" s="330"/>
    </row>
    <row r="38235" spans="1:1">
      <c r="A38235" s="330"/>
    </row>
    <row r="38236" spans="1:1">
      <c r="A38236" s="330"/>
    </row>
    <row r="38237" spans="1:1">
      <c r="A38237" s="330"/>
    </row>
    <row r="38238" spans="1:1">
      <c r="A38238" s="330"/>
    </row>
    <row r="38239" spans="1:1">
      <c r="A38239" s="330"/>
    </row>
    <row r="38240" spans="1:1">
      <c r="A38240" s="330"/>
    </row>
    <row r="38241" spans="1:1">
      <c r="A38241" s="330"/>
    </row>
    <row r="38242" spans="1:1">
      <c r="A38242" s="330"/>
    </row>
    <row r="38243" spans="1:1">
      <c r="A38243" s="330"/>
    </row>
    <row r="38244" spans="1:1">
      <c r="A38244" s="330"/>
    </row>
    <row r="38245" spans="1:1">
      <c r="A38245" s="330"/>
    </row>
    <row r="38246" spans="1:1">
      <c r="A38246" s="330"/>
    </row>
    <row r="38247" spans="1:1">
      <c r="A38247" s="330"/>
    </row>
    <row r="38248" spans="1:1">
      <c r="A38248" s="330"/>
    </row>
    <row r="38249" spans="1:1">
      <c r="A38249" s="330"/>
    </row>
    <row r="38250" spans="1:1">
      <c r="A38250" s="330"/>
    </row>
    <row r="38251" spans="1:1">
      <c r="A38251" s="330"/>
    </row>
    <row r="38252" spans="1:1">
      <c r="A38252" s="330"/>
    </row>
    <row r="38253" spans="1:1">
      <c r="A38253" s="330"/>
    </row>
    <row r="38254" spans="1:1">
      <c r="A38254" s="330"/>
    </row>
    <row r="38255" spans="1:1">
      <c r="A38255" s="330"/>
    </row>
    <row r="38256" spans="1:1">
      <c r="A38256" s="330"/>
    </row>
    <row r="38257" spans="1:1">
      <c r="A38257" s="330"/>
    </row>
    <row r="38258" spans="1:1">
      <c r="A38258" s="330"/>
    </row>
    <row r="38259" spans="1:1">
      <c r="A38259" s="330"/>
    </row>
    <row r="38260" spans="1:1">
      <c r="A38260" s="330"/>
    </row>
    <row r="38261" spans="1:1">
      <c r="A38261" s="330"/>
    </row>
    <row r="38262" spans="1:1">
      <c r="A38262" s="330"/>
    </row>
    <row r="38263" spans="1:1">
      <c r="A38263" s="330"/>
    </row>
    <row r="38264" spans="1:1">
      <c r="A38264" s="330"/>
    </row>
    <row r="38265" spans="1:1">
      <c r="A38265" s="330"/>
    </row>
    <row r="38266" spans="1:1">
      <c r="A38266" s="330"/>
    </row>
    <row r="38267" spans="1:1">
      <c r="A38267" s="330"/>
    </row>
    <row r="38268" spans="1:1">
      <c r="A38268" s="330"/>
    </row>
    <row r="38269" spans="1:1">
      <c r="A38269" s="330"/>
    </row>
    <row r="38270" spans="1:1">
      <c r="A38270" s="330"/>
    </row>
    <row r="38271" spans="1:1">
      <c r="A38271" s="330"/>
    </row>
    <row r="38272" spans="1:1">
      <c r="A38272" s="330"/>
    </row>
    <row r="38273" spans="1:1">
      <c r="A38273" s="330"/>
    </row>
    <row r="38274" spans="1:1">
      <c r="A38274" s="330"/>
    </row>
    <row r="38275" spans="1:1">
      <c r="A38275" s="330"/>
    </row>
    <row r="38276" spans="1:1">
      <c r="A38276" s="330"/>
    </row>
    <row r="38277" spans="1:1">
      <c r="A38277" s="330"/>
    </row>
    <row r="38278" spans="1:1">
      <c r="A38278" s="330"/>
    </row>
    <row r="38279" spans="1:1">
      <c r="A38279" s="330"/>
    </row>
    <row r="38280" spans="1:1">
      <c r="A38280" s="330"/>
    </row>
    <row r="38281" spans="1:1">
      <c r="A38281" s="330"/>
    </row>
    <row r="38282" spans="1:1">
      <c r="A38282" s="330"/>
    </row>
    <row r="38283" spans="1:1">
      <c r="A38283" s="330"/>
    </row>
    <row r="38284" spans="1:1">
      <c r="A38284" s="330"/>
    </row>
    <row r="38285" spans="1:1">
      <c r="A38285" s="330"/>
    </row>
    <row r="38286" spans="1:1">
      <c r="A38286" s="330"/>
    </row>
    <row r="38287" spans="1:1">
      <c r="A38287" s="330"/>
    </row>
    <row r="38288" spans="1:1">
      <c r="A38288" s="330"/>
    </row>
    <row r="38289" spans="1:1">
      <c r="A38289" s="330"/>
    </row>
    <row r="38290" spans="1:1">
      <c r="A38290" s="330"/>
    </row>
    <row r="38291" spans="1:1">
      <c r="A38291" s="330"/>
    </row>
    <row r="38292" spans="1:1">
      <c r="A38292" s="330"/>
    </row>
    <row r="38293" spans="1:1">
      <c r="A38293" s="330"/>
    </row>
    <row r="38294" spans="1:1">
      <c r="A38294" s="330"/>
    </row>
    <row r="38295" spans="1:1">
      <c r="A38295" s="330"/>
    </row>
    <row r="38296" spans="1:1">
      <c r="A38296" s="330"/>
    </row>
    <row r="38297" spans="1:1">
      <c r="A38297" s="330"/>
    </row>
    <row r="38298" spans="1:1">
      <c r="A38298" s="330"/>
    </row>
    <row r="38299" spans="1:1">
      <c r="A38299" s="330"/>
    </row>
    <row r="38300" spans="1:1">
      <c r="A38300" s="330"/>
    </row>
    <row r="38301" spans="1:1">
      <c r="A38301" s="330"/>
    </row>
    <row r="38302" spans="1:1">
      <c r="A38302" s="330"/>
    </row>
    <row r="38303" spans="1:1">
      <c r="A38303" s="330"/>
    </row>
    <row r="38304" spans="1:1">
      <c r="A38304" s="330"/>
    </row>
    <row r="38305" spans="1:1">
      <c r="A38305" s="330"/>
    </row>
    <row r="38306" spans="1:1">
      <c r="A38306" s="330"/>
    </row>
    <row r="38307" spans="1:1">
      <c r="A38307" s="330"/>
    </row>
    <row r="38308" spans="1:1">
      <c r="A38308" s="330"/>
    </row>
    <row r="38309" spans="1:1">
      <c r="A38309" s="330"/>
    </row>
    <row r="38310" spans="1:1">
      <c r="A38310" s="330"/>
    </row>
    <row r="38311" spans="1:1">
      <c r="A38311" s="330"/>
    </row>
    <row r="38312" spans="1:1">
      <c r="A38312" s="330"/>
    </row>
    <row r="38313" spans="1:1">
      <c r="A38313" s="330"/>
    </row>
    <row r="38314" spans="1:1">
      <c r="A38314" s="330"/>
    </row>
    <row r="38315" spans="1:1">
      <c r="A38315" s="330"/>
    </row>
    <row r="38316" spans="1:1">
      <c r="A38316" s="330"/>
    </row>
    <row r="38317" spans="1:1">
      <c r="A38317" s="330"/>
    </row>
    <row r="38318" spans="1:1">
      <c r="A38318" s="330"/>
    </row>
    <row r="38319" spans="1:1">
      <c r="A38319" s="330"/>
    </row>
    <row r="38320" spans="1:1">
      <c r="A38320" s="330"/>
    </row>
    <row r="38321" spans="1:1">
      <c r="A38321" s="330"/>
    </row>
    <row r="38322" spans="1:1">
      <c r="A38322" s="330"/>
    </row>
    <row r="38323" spans="1:1">
      <c r="A38323" s="330"/>
    </row>
    <row r="38324" spans="1:1">
      <c r="A38324" s="330"/>
    </row>
    <row r="38325" spans="1:1">
      <c r="A38325" s="330"/>
    </row>
    <row r="38326" spans="1:1">
      <c r="A38326" s="330"/>
    </row>
    <row r="38327" spans="1:1">
      <c r="A38327" s="330"/>
    </row>
    <row r="38328" spans="1:1">
      <c r="A38328" s="330"/>
    </row>
    <row r="38329" spans="1:1">
      <c r="A38329" s="330"/>
    </row>
    <row r="38330" spans="1:1">
      <c r="A38330" s="330"/>
    </row>
    <row r="38331" spans="1:1">
      <c r="A38331" s="330"/>
    </row>
    <row r="38332" spans="1:1">
      <c r="A38332" s="330"/>
    </row>
    <row r="38333" spans="1:1">
      <c r="A38333" s="330"/>
    </row>
    <row r="38334" spans="1:1">
      <c r="A38334" s="330"/>
    </row>
    <row r="38335" spans="1:1">
      <c r="A38335" s="330"/>
    </row>
    <row r="38336" spans="1:1">
      <c r="A38336" s="330"/>
    </row>
    <row r="38337" spans="1:1">
      <c r="A38337" s="330"/>
    </row>
    <row r="38338" spans="1:1">
      <c r="A38338" s="330"/>
    </row>
    <row r="38339" spans="1:1">
      <c r="A38339" s="330"/>
    </row>
    <row r="38340" spans="1:1">
      <c r="A38340" s="330"/>
    </row>
    <row r="38341" spans="1:1">
      <c r="A38341" s="330"/>
    </row>
    <row r="38342" spans="1:1">
      <c r="A38342" s="330"/>
    </row>
    <row r="38343" spans="1:1">
      <c r="A38343" s="330"/>
    </row>
    <row r="38344" spans="1:1">
      <c r="A38344" s="330"/>
    </row>
    <row r="38345" spans="1:1">
      <c r="A38345" s="330"/>
    </row>
    <row r="38346" spans="1:1">
      <c r="A38346" s="330"/>
    </row>
    <row r="38347" spans="1:1">
      <c r="A38347" s="330"/>
    </row>
    <row r="38348" spans="1:1">
      <c r="A38348" s="330"/>
    </row>
    <row r="38349" spans="1:1">
      <c r="A38349" s="330"/>
    </row>
    <row r="38350" spans="1:1">
      <c r="A38350" s="330"/>
    </row>
    <row r="38351" spans="1:1">
      <c r="A38351" s="330"/>
    </row>
    <row r="38352" spans="1:1">
      <c r="A38352" s="330"/>
    </row>
    <row r="38353" spans="1:1">
      <c r="A38353" s="330"/>
    </row>
    <row r="38354" spans="1:1">
      <c r="A38354" s="330"/>
    </row>
    <row r="38355" spans="1:1">
      <c r="A38355" s="330"/>
    </row>
    <row r="38356" spans="1:1">
      <c r="A38356" s="330"/>
    </row>
    <row r="38357" spans="1:1">
      <c r="A38357" s="330"/>
    </row>
    <row r="38358" spans="1:1">
      <c r="A38358" s="330"/>
    </row>
    <row r="38359" spans="1:1">
      <c r="A38359" s="330"/>
    </row>
    <row r="38360" spans="1:1">
      <c r="A38360" s="330"/>
    </row>
    <row r="38361" spans="1:1">
      <c r="A38361" s="330"/>
    </row>
    <row r="38362" spans="1:1">
      <c r="A38362" s="330"/>
    </row>
    <row r="38363" spans="1:1">
      <c r="A38363" s="330"/>
    </row>
    <row r="38364" spans="1:1">
      <c r="A38364" s="330"/>
    </row>
    <row r="38365" spans="1:1">
      <c r="A38365" s="330"/>
    </row>
    <row r="38366" spans="1:1">
      <c r="A38366" s="330"/>
    </row>
    <row r="38367" spans="1:1">
      <c r="A38367" s="330"/>
    </row>
    <row r="38368" spans="1:1">
      <c r="A38368" s="330"/>
    </row>
    <row r="38369" spans="1:1">
      <c r="A38369" s="330"/>
    </row>
    <row r="38370" spans="1:1">
      <c r="A38370" s="330"/>
    </row>
    <row r="38371" spans="1:1">
      <c r="A38371" s="330"/>
    </row>
    <row r="38372" spans="1:1">
      <c r="A38372" s="330"/>
    </row>
    <row r="38373" spans="1:1">
      <c r="A38373" s="330"/>
    </row>
    <row r="38374" spans="1:1">
      <c r="A38374" s="330"/>
    </row>
    <row r="38375" spans="1:1">
      <c r="A38375" s="330"/>
    </row>
    <row r="38376" spans="1:1">
      <c r="A38376" s="330"/>
    </row>
    <row r="38377" spans="1:1">
      <c r="A38377" s="330"/>
    </row>
    <row r="38378" spans="1:1">
      <c r="A38378" s="330"/>
    </row>
    <row r="38379" spans="1:1">
      <c r="A38379" s="330"/>
    </row>
    <row r="38380" spans="1:1">
      <c r="A38380" s="330"/>
    </row>
    <row r="38381" spans="1:1">
      <c r="A38381" s="330"/>
    </row>
    <row r="38382" spans="1:1">
      <c r="A38382" s="330"/>
    </row>
    <row r="38383" spans="1:1">
      <c r="A38383" s="330"/>
    </row>
    <row r="38384" spans="1:1">
      <c r="A38384" s="330"/>
    </row>
    <row r="38385" spans="1:1">
      <c r="A38385" s="330"/>
    </row>
    <row r="38386" spans="1:1">
      <c r="A38386" s="330"/>
    </row>
    <row r="38387" spans="1:1">
      <c r="A38387" s="330"/>
    </row>
    <row r="38388" spans="1:1">
      <c r="A38388" s="330"/>
    </row>
    <row r="38389" spans="1:1">
      <c r="A38389" s="330"/>
    </row>
    <row r="38390" spans="1:1">
      <c r="A38390" s="330"/>
    </row>
    <row r="38391" spans="1:1">
      <c r="A38391" s="330"/>
    </row>
    <row r="38392" spans="1:1">
      <c r="A38392" s="330"/>
    </row>
    <row r="38393" spans="1:1">
      <c r="A38393" s="330"/>
    </row>
    <row r="38394" spans="1:1">
      <c r="A38394" s="330"/>
    </row>
    <row r="38395" spans="1:1">
      <c r="A38395" s="330"/>
    </row>
    <row r="38396" spans="1:1">
      <c r="A38396" s="330"/>
    </row>
    <row r="38397" spans="1:1">
      <c r="A38397" s="330"/>
    </row>
    <row r="38398" spans="1:1">
      <c r="A38398" s="330"/>
    </row>
    <row r="38399" spans="1:1">
      <c r="A38399" s="330"/>
    </row>
    <row r="38400" spans="1:1">
      <c r="A38400" s="330"/>
    </row>
    <row r="38401" spans="1:1">
      <c r="A38401" s="330"/>
    </row>
    <row r="38402" spans="1:1">
      <c r="A38402" s="330"/>
    </row>
    <row r="38403" spans="1:1">
      <c r="A38403" s="330"/>
    </row>
    <row r="38404" spans="1:1">
      <c r="A38404" s="330"/>
    </row>
    <row r="38405" spans="1:1">
      <c r="A38405" s="330"/>
    </row>
    <row r="38406" spans="1:1">
      <c r="A38406" s="330"/>
    </row>
    <row r="38407" spans="1:1">
      <c r="A38407" s="330"/>
    </row>
    <row r="38408" spans="1:1">
      <c r="A38408" s="330"/>
    </row>
    <row r="38409" spans="1:1">
      <c r="A38409" s="330"/>
    </row>
    <row r="38410" spans="1:1">
      <c r="A38410" s="330"/>
    </row>
    <row r="38411" spans="1:1">
      <c r="A38411" s="330"/>
    </row>
    <row r="38412" spans="1:1">
      <c r="A38412" s="330"/>
    </row>
    <row r="38413" spans="1:1">
      <c r="A38413" s="330"/>
    </row>
    <row r="38414" spans="1:1">
      <c r="A38414" s="330"/>
    </row>
    <row r="38415" spans="1:1">
      <c r="A38415" s="330"/>
    </row>
    <row r="38416" spans="1:1">
      <c r="A38416" s="330"/>
    </row>
    <row r="38417" spans="1:1">
      <c r="A38417" s="330"/>
    </row>
    <row r="38418" spans="1:1">
      <c r="A38418" s="330"/>
    </row>
    <row r="38419" spans="1:1">
      <c r="A38419" s="330"/>
    </row>
    <row r="38420" spans="1:1">
      <c r="A38420" s="330"/>
    </row>
    <row r="38421" spans="1:1">
      <c r="A38421" s="330"/>
    </row>
    <row r="38422" spans="1:1">
      <c r="A38422" s="330"/>
    </row>
    <row r="38423" spans="1:1">
      <c r="A38423" s="330"/>
    </row>
    <row r="38424" spans="1:1">
      <c r="A38424" s="330"/>
    </row>
    <row r="38425" spans="1:1">
      <c r="A38425" s="330"/>
    </row>
    <row r="38426" spans="1:1">
      <c r="A38426" s="330"/>
    </row>
    <row r="38427" spans="1:1">
      <c r="A38427" s="330"/>
    </row>
    <row r="38428" spans="1:1">
      <c r="A38428" s="330"/>
    </row>
    <row r="38429" spans="1:1">
      <c r="A38429" s="330"/>
    </row>
    <row r="38430" spans="1:1">
      <c r="A38430" s="330"/>
    </row>
    <row r="38431" spans="1:1">
      <c r="A38431" s="330"/>
    </row>
    <row r="38432" spans="1:1">
      <c r="A38432" s="330"/>
    </row>
    <row r="38433" spans="1:1">
      <c r="A38433" s="330"/>
    </row>
    <row r="38434" spans="1:1">
      <c r="A38434" s="330"/>
    </row>
    <row r="38435" spans="1:1">
      <c r="A38435" s="330"/>
    </row>
    <row r="38436" spans="1:1">
      <c r="A38436" s="330"/>
    </row>
    <row r="38437" spans="1:1">
      <c r="A38437" s="330"/>
    </row>
    <row r="38438" spans="1:1">
      <c r="A38438" s="330"/>
    </row>
    <row r="38439" spans="1:1">
      <c r="A38439" s="330"/>
    </row>
    <row r="38440" spans="1:1">
      <c r="A38440" s="330"/>
    </row>
    <row r="38441" spans="1:1">
      <c r="A38441" s="330"/>
    </row>
    <row r="38442" spans="1:1">
      <c r="A38442" s="330"/>
    </row>
    <row r="38443" spans="1:1">
      <c r="A38443" s="330"/>
    </row>
    <row r="38444" spans="1:1">
      <c r="A38444" s="330"/>
    </row>
    <row r="38445" spans="1:1">
      <c r="A38445" s="330"/>
    </row>
    <row r="38446" spans="1:1">
      <c r="A38446" s="330"/>
    </row>
    <row r="38447" spans="1:1">
      <c r="A38447" s="330"/>
    </row>
    <row r="38448" spans="1:1">
      <c r="A38448" s="330"/>
    </row>
    <row r="38449" spans="1:1">
      <c r="A38449" s="330"/>
    </row>
    <row r="38450" spans="1:1">
      <c r="A38450" s="330"/>
    </row>
    <row r="38451" spans="1:1">
      <c r="A38451" s="330"/>
    </row>
    <row r="38452" spans="1:1">
      <c r="A38452" s="330"/>
    </row>
    <row r="38453" spans="1:1">
      <c r="A38453" s="330"/>
    </row>
    <row r="38454" spans="1:1">
      <c r="A38454" s="330"/>
    </row>
    <row r="38455" spans="1:1">
      <c r="A38455" s="330"/>
    </row>
    <row r="38456" spans="1:1">
      <c r="A38456" s="330"/>
    </row>
    <row r="38457" spans="1:1">
      <c r="A38457" s="330"/>
    </row>
    <row r="38458" spans="1:1">
      <c r="A38458" s="330"/>
    </row>
    <row r="38459" spans="1:1">
      <c r="A38459" s="330"/>
    </row>
    <row r="38460" spans="1:1">
      <c r="A38460" s="330"/>
    </row>
    <row r="38461" spans="1:1">
      <c r="A38461" s="330"/>
    </row>
    <row r="38462" spans="1:1">
      <c r="A38462" s="330"/>
    </row>
    <row r="38463" spans="1:1">
      <c r="A38463" s="330"/>
    </row>
    <row r="38464" spans="1:1">
      <c r="A38464" s="330"/>
    </row>
    <row r="38465" spans="1:1">
      <c r="A38465" s="330"/>
    </row>
    <row r="38466" spans="1:1">
      <c r="A38466" s="330"/>
    </row>
    <row r="38467" spans="1:1">
      <c r="A38467" s="330"/>
    </row>
    <row r="38468" spans="1:1">
      <c r="A38468" s="330"/>
    </row>
    <row r="38469" spans="1:1">
      <c r="A38469" s="330"/>
    </row>
    <row r="38470" spans="1:1">
      <c r="A38470" s="330"/>
    </row>
    <row r="38471" spans="1:1">
      <c r="A38471" s="330"/>
    </row>
    <row r="38472" spans="1:1">
      <c r="A38472" s="330"/>
    </row>
    <row r="38473" spans="1:1">
      <c r="A38473" s="330"/>
    </row>
    <row r="38474" spans="1:1">
      <c r="A38474" s="330"/>
    </row>
    <row r="38475" spans="1:1">
      <c r="A38475" s="330"/>
    </row>
    <row r="38476" spans="1:1">
      <c r="A38476" s="330"/>
    </row>
    <row r="38477" spans="1:1">
      <c r="A38477" s="330"/>
    </row>
    <row r="38478" spans="1:1">
      <c r="A38478" s="330"/>
    </row>
    <row r="38479" spans="1:1">
      <c r="A38479" s="330"/>
    </row>
    <row r="38480" spans="1:1">
      <c r="A38480" s="330"/>
    </row>
    <row r="38481" spans="1:1">
      <c r="A38481" s="330"/>
    </row>
    <row r="38482" spans="1:1">
      <c r="A38482" s="330"/>
    </row>
    <row r="38483" spans="1:1">
      <c r="A38483" s="330"/>
    </row>
    <row r="38484" spans="1:1">
      <c r="A38484" s="330"/>
    </row>
    <row r="38485" spans="1:1">
      <c r="A38485" s="330"/>
    </row>
    <row r="38486" spans="1:1">
      <c r="A38486" s="330"/>
    </row>
    <row r="38487" spans="1:1">
      <c r="A38487" s="330"/>
    </row>
    <row r="38488" spans="1:1">
      <c r="A38488" s="330"/>
    </row>
    <row r="38489" spans="1:1">
      <c r="A38489" s="330"/>
    </row>
    <row r="38490" spans="1:1">
      <c r="A38490" s="330"/>
    </row>
    <row r="38491" spans="1:1">
      <c r="A38491" s="330"/>
    </row>
    <row r="38492" spans="1:1">
      <c r="A38492" s="330"/>
    </row>
    <row r="38493" spans="1:1">
      <c r="A38493" s="330"/>
    </row>
    <row r="38494" spans="1:1">
      <c r="A38494" s="330"/>
    </row>
    <row r="38495" spans="1:1">
      <c r="A38495" s="330"/>
    </row>
    <row r="38496" spans="1:1">
      <c r="A38496" s="330"/>
    </row>
    <row r="38497" spans="1:1">
      <c r="A38497" s="330"/>
    </row>
    <row r="38498" spans="1:1">
      <c r="A38498" s="330"/>
    </row>
    <row r="38499" spans="1:1">
      <c r="A38499" s="330"/>
    </row>
    <row r="38500" spans="1:1">
      <c r="A38500" s="330"/>
    </row>
    <row r="38501" spans="1:1">
      <c r="A38501" s="330"/>
    </row>
    <row r="38502" spans="1:1">
      <c r="A38502" s="330"/>
    </row>
    <row r="38503" spans="1:1">
      <c r="A38503" s="330"/>
    </row>
    <row r="38504" spans="1:1">
      <c r="A38504" s="330"/>
    </row>
    <row r="38505" spans="1:1">
      <c r="A38505" s="330"/>
    </row>
    <row r="38506" spans="1:1">
      <c r="A38506" s="330"/>
    </row>
    <row r="38507" spans="1:1">
      <c r="A38507" s="330"/>
    </row>
    <row r="38508" spans="1:1">
      <c r="A38508" s="330"/>
    </row>
    <row r="38509" spans="1:1">
      <c r="A38509" s="330"/>
    </row>
    <row r="38510" spans="1:1">
      <c r="A38510" s="330"/>
    </row>
    <row r="38511" spans="1:1">
      <c r="A38511" s="330"/>
    </row>
    <row r="38512" spans="1:1">
      <c r="A38512" s="330"/>
    </row>
    <row r="38513" spans="1:1">
      <c r="A38513" s="330"/>
    </row>
    <row r="38514" spans="1:1">
      <c r="A38514" s="330"/>
    </row>
    <row r="38515" spans="1:1">
      <c r="A38515" s="330"/>
    </row>
    <row r="38516" spans="1:1">
      <c r="A38516" s="330"/>
    </row>
    <row r="38517" spans="1:1">
      <c r="A38517" s="330"/>
    </row>
    <row r="38518" spans="1:1">
      <c r="A38518" s="330"/>
    </row>
    <row r="38519" spans="1:1">
      <c r="A38519" s="330"/>
    </row>
    <row r="38520" spans="1:1">
      <c r="A38520" s="330"/>
    </row>
    <row r="38521" spans="1:1">
      <c r="A38521" s="330"/>
    </row>
    <row r="38522" spans="1:1">
      <c r="A38522" s="330"/>
    </row>
    <row r="38523" spans="1:1">
      <c r="A38523" s="330"/>
    </row>
    <row r="38524" spans="1:1">
      <c r="A38524" s="330"/>
    </row>
    <row r="38525" spans="1:1">
      <c r="A38525" s="330"/>
    </row>
    <row r="38526" spans="1:1">
      <c r="A38526" s="330"/>
    </row>
    <row r="38527" spans="1:1">
      <c r="A38527" s="330"/>
    </row>
    <row r="38528" spans="1:1">
      <c r="A38528" s="330"/>
    </row>
    <row r="38529" spans="1:1">
      <c r="A38529" s="330"/>
    </row>
    <row r="38530" spans="1:1">
      <c r="A38530" s="330"/>
    </row>
    <row r="38531" spans="1:1">
      <c r="A38531" s="330"/>
    </row>
    <row r="38532" spans="1:1">
      <c r="A38532" s="330"/>
    </row>
    <row r="38533" spans="1:1">
      <c r="A38533" s="330"/>
    </row>
    <row r="38534" spans="1:1">
      <c r="A38534" s="330"/>
    </row>
    <row r="38535" spans="1:1">
      <c r="A38535" s="330"/>
    </row>
    <row r="38536" spans="1:1">
      <c r="A38536" s="330"/>
    </row>
    <row r="38537" spans="1:1">
      <c r="A38537" s="330"/>
    </row>
    <row r="38538" spans="1:1">
      <c r="A38538" s="330"/>
    </row>
    <row r="38539" spans="1:1">
      <c r="A38539" s="330"/>
    </row>
    <row r="38540" spans="1:1">
      <c r="A38540" s="330"/>
    </row>
    <row r="38541" spans="1:1">
      <c r="A38541" s="330"/>
    </row>
    <row r="38542" spans="1:1">
      <c r="A38542" s="330"/>
    </row>
    <row r="38543" spans="1:1">
      <c r="A38543" s="330"/>
    </row>
    <row r="38544" spans="1:1">
      <c r="A38544" s="330"/>
    </row>
    <row r="38545" spans="1:1">
      <c r="A38545" s="330"/>
    </row>
    <row r="38546" spans="1:1">
      <c r="A38546" s="330"/>
    </row>
    <row r="38547" spans="1:1">
      <c r="A38547" s="330"/>
    </row>
    <row r="38548" spans="1:1">
      <c r="A38548" s="330"/>
    </row>
    <row r="38549" spans="1:1">
      <c r="A38549" s="330"/>
    </row>
    <row r="38550" spans="1:1">
      <c r="A38550" s="330"/>
    </row>
    <row r="38551" spans="1:1">
      <c r="A38551" s="330"/>
    </row>
    <row r="38552" spans="1:1">
      <c r="A38552" s="330"/>
    </row>
    <row r="38553" spans="1:1">
      <c r="A38553" s="330"/>
    </row>
    <row r="38554" spans="1:1">
      <c r="A38554" s="330"/>
    </row>
    <row r="38555" spans="1:1">
      <c r="A38555" s="330"/>
    </row>
    <row r="38556" spans="1:1">
      <c r="A38556" s="330"/>
    </row>
    <row r="38557" spans="1:1">
      <c r="A38557" s="330"/>
    </row>
    <row r="38558" spans="1:1">
      <c r="A38558" s="330"/>
    </row>
    <row r="38559" spans="1:1">
      <c r="A38559" s="330"/>
    </row>
    <row r="38560" spans="1:1">
      <c r="A38560" s="330"/>
    </row>
    <row r="38561" spans="1:1">
      <c r="A38561" s="330"/>
    </row>
    <row r="38562" spans="1:1">
      <c r="A38562" s="330"/>
    </row>
    <row r="38563" spans="1:1">
      <c r="A38563" s="330"/>
    </row>
    <row r="38564" spans="1:1">
      <c r="A38564" s="330"/>
    </row>
    <row r="38565" spans="1:1">
      <c r="A38565" s="330"/>
    </row>
    <row r="38566" spans="1:1">
      <c r="A38566" s="330"/>
    </row>
    <row r="38567" spans="1:1">
      <c r="A38567" s="330"/>
    </row>
    <row r="38568" spans="1:1">
      <c r="A38568" s="330"/>
    </row>
    <row r="38569" spans="1:1">
      <c r="A38569" s="330"/>
    </row>
    <row r="38570" spans="1:1">
      <c r="A38570" s="330"/>
    </row>
    <row r="38571" spans="1:1">
      <c r="A38571" s="330"/>
    </row>
    <row r="38572" spans="1:1">
      <c r="A38572" s="330"/>
    </row>
    <row r="38573" spans="1:1">
      <c r="A38573" s="330"/>
    </row>
    <row r="38574" spans="1:1">
      <c r="A38574" s="330"/>
    </row>
    <row r="38575" spans="1:1">
      <c r="A38575" s="330"/>
    </row>
    <row r="38576" spans="1:1">
      <c r="A38576" s="330"/>
    </row>
    <row r="38577" spans="1:1">
      <c r="A38577" s="330"/>
    </row>
    <row r="38578" spans="1:1">
      <c r="A38578" s="330"/>
    </row>
    <row r="38579" spans="1:1">
      <c r="A38579" s="330"/>
    </row>
    <row r="38580" spans="1:1">
      <c r="A38580" s="330"/>
    </row>
    <row r="38581" spans="1:1">
      <c r="A38581" s="330"/>
    </row>
    <row r="38582" spans="1:1">
      <c r="A38582" s="330"/>
    </row>
    <row r="38583" spans="1:1">
      <c r="A38583" s="330"/>
    </row>
    <row r="38584" spans="1:1">
      <c r="A38584" s="330"/>
    </row>
    <row r="38585" spans="1:1">
      <c r="A38585" s="330"/>
    </row>
    <row r="38586" spans="1:1">
      <c r="A38586" s="330"/>
    </row>
    <row r="38587" spans="1:1">
      <c r="A38587" s="330"/>
    </row>
    <row r="38588" spans="1:1">
      <c r="A38588" s="330"/>
    </row>
    <row r="38589" spans="1:1">
      <c r="A38589" s="330"/>
    </row>
    <row r="38590" spans="1:1">
      <c r="A38590" s="330"/>
    </row>
    <row r="38591" spans="1:1">
      <c r="A38591" s="330"/>
    </row>
    <row r="38592" spans="1:1">
      <c r="A38592" s="330"/>
    </row>
    <row r="38593" spans="1:1">
      <c r="A38593" s="330"/>
    </row>
    <row r="38594" spans="1:1">
      <c r="A38594" s="330"/>
    </row>
    <row r="38595" spans="1:1">
      <c r="A38595" s="330"/>
    </row>
    <row r="38596" spans="1:1">
      <c r="A38596" s="330"/>
    </row>
    <row r="38597" spans="1:1">
      <c r="A38597" s="330"/>
    </row>
    <row r="38598" spans="1:1">
      <c r="A38598" s="330"/>
    </row>
    <row r="38599" spans="1:1">
      <c r="A38599" s="330"/>
    </row>
    <row r="38600" spans="1:1">
      <c r="A38600" s="330"/>
    </row>
    <row r="38601" spans="1:1">
      <c r="A38601" s="330"/>
    </row>
    <row r="38602" spans="1:1">
      <c r="A38602" s="330"/>
    </row>
    <row r="38603" spans="1:1">
      <c r="A38603" s="330"/>
    </row>
    <row r="38604" spans="1:1">
      <c r="A38604" s="330"/>
    </row>
    <row r="38605" spans="1:1">
      <c r="A38605" s="330"/>
    </row>
    <row r="38606" spans="1:1">
      <c r="A38606" s="330"/>
    </row>
    <row r="38607" spans="1:1">
      <c r="A38607" s="330"/>
    </row>
    <row r="38608" spans="1:1">
      <c r="A38608" s="330"/>
    </row>
    <row r="38609" spans="1:1">
      <c r="A38609" s="330"/>
    </row>
    <row r="38610" spans="1:1">
      <c r="A38610" s="330"/>
    </row>
    <row r="38611" spans="1:1">
      <c r="A38611" s="330"/>
    </row>
    <row r="38612" spans="1:1">
      <c r="A38612" s="330"/>
    </row>
    <row r="38613" spans="1:1">
      <c r="A38613" s="330"/>
    </row>
    <row r="38614" spans="1:1">
      <c r="A38614" s="330"/>
    </row>
    <row r="38615" spans="1:1">
      <c r="A38615" s="330"/>
    </row>
    <row r="38616" spans="1:1">
      <c r="A38616" s="330"/>
    </row>
    <row r="38617" spans="1:1">
      <c r="A38617" s="330"/>
    </row>
    <row r="38618" spans="1:1">
      <c r="A38618" s="330"/>
    </row>
    <row r="38619" spans="1:1">
      <c r="A38619" s="330"/>
    </row>
    <row r="38620" spans="1:1">
      <c r="A38620" s="330"/>
    </row>
    <row r="38621" spans="1:1">
      <c r="A38621" s="330"/>
    </row>
    <row r="38622" spans="1:1">
      <c r="A38622" s="330"/>
    </row>
    <row r="38623" spans="1:1">
      <c r="A38623" s="330"/>
    </row>
    <row r="38624" spans="1:1">
      <c r="A38624" s="330"/>
    </row>
    <row r="38625" spans="1:1">
      <c r="A38625" s="330"/>
    </row>
    <row r="38626" spans="1:1">
      <c r="A38626" s="330"/>
    </row>
    <row r="38627" spans="1:1">
      <c r="A38627" s="330"/>
    </row>
    <row r="38628" spans="1:1">
      <c r="A38628" s="330"/>
    </row>
    <row r="38629" spans="1:1">
      <c r="A38629" s="330"/>
    </row>
    <row r="38630" spans="1:1">
      <c r="A38630" s="330"/>
    </row>
    <row r="38631" spans="1:1">
      <c r="A38631" s="330"/>
    </row>
    <row r="38632" spans="1:1">
      <c r="A38632" s="330"/>
    </row>
    <row r="38633" spans="1:1">
      <c r="A38633" s="330"/>
    </row>
    <row r="38634" spans="1:1">
      <c r="A38634" s="330"/>
    </row>
    <row r="38635" spans="1:1">
      <c r="A38635" s="330"/>
    </row>
    <row r="38636" spans="1:1">
      <c r="A38636" s="330"/>
    </row>
    <row r="38637" spans="1:1">
      <c r="A38637" s="330"/>
    </row>
    <row r="38638" spans="1:1">
      <c r="A38638" s="330"/>
    </row>
    <row r="38639" spans="1:1">
      <c r="A38639" s="330"/>
    </row>
    <row r="38640" spans="1:1">
      <c r="A38640" s="330"/>
    </row>
    <row r="38641" spans="1:1">
      <c r="A38641" s="330"/>
    </row>
    <row r="38642" spans="1:1">
      <c r="A38642" s="330"/>
    </row>
    <row r="38643" spans="1:1">
      <c r="A38643" s="330"/>
    </row>
    <row r="38644" spans="1:1">
      <c r="A38644" s="330"/>
    </row>
    <row r="38645" spans="1:1">
      <c r="A38645" s="330"/>
    </row>
    <row r="38646" spans="1:1">
      <c r="A38646" s="330"/>
    </row>
    <row r="38647" spans="1:1">
      <c r="A38647" s="330"/>
    </row>
    <row r="38648" spans="1:1">
      <c r="A38648" s="330"/>
    </row>
    <row r="38649" spans="1:1">
      <c r="A38649" s="330"/>
    </row>
    <row r="38650" spans="1:1">
      <c r="A38650" s="330"/>
    </row>
    <row r="38651" spans="1:1">
      <c r="A38651" s="330"/>
    </row>
    <row r="38652" spans="1:1">
      <c r="A38652" s="330"/>
    </row>
    <row r="38653" spans="1:1">
      <c r="A38653" s="330"/>
    </row>
    <row r="38654" spans="1:1">
      <c r="A38654" s="330"/>
    </row>
    <row r="38655" spans="1:1">
      <c r="A38655" s="330"/>
    </row>
    <row r="38656" spans="1:1">
      <c r="A38656" s="330"/>
    </row>
    <row r="38657" spans="1:1">
      <c r="A38657" s="330"/>
    </row>
    <row r="38658" spans="1:1">
      <c r="A38658" s="330"/>
    </row>
    <row r="38659" spans="1:1">
      <c r="A38659" s="330"/>
    </row>
    <row r="38660" spans="1:1">
      <c r="A38660" s="330"/>
    </row>
    <row r="38661" spans="1:1">
      <c r="A38661" s="330"/>
    </row>
    <row r="38662" spans="1:1">
      <c r="A38662" s="330"/>
    </row>
    <row r="38663" spans="1:1">
      <c r="A38663" s="330"/>
    </row>
    <row r="38664" spans="1:1">
      <c r="A38664" s="330"/>
    </row>
    <row r="38665" spans="1:1">
      <c r="A38665" s="330"/>
    </row>
    <row r="38666" spans="1:1">
      <c r="A38666" s="330"/>
    </row>
    <row r="38667" spans="1:1">
      <c r="A38667" s="330"/>
    </row>
    <row r="38668" spans="1:1">
      <c r="A38668" s="330"/>
    </row>
    <row r="38669" spans="1:1">
      <c r="A38669" s="330"/>
    </row>
    <row r="38670" spans="1:1">
      <c r="A38670" s="330"/>
    </row>
    <row r="38671" spans="1:1">
      <c r="A38671" s="330"/>
    </row>
    <row r="38672" spans="1:1">
      <c r="A38672" s="330"/>
    </row>
    <row r="38673" spans="1:1">
      <c r="A38673" s="330"/>
    </row>
    <row r="38674" spans="1:1">
      <c r="A38674" s="330"/>
    </row>
    <row r="38675" spans="1:1">
      <c r="A38675" s="330"/>
    </row>
    <row r="38676" spans="1:1">
      <c r="A38676" s="330"/>
    </row>
    <row r="38677" spans="1:1">
      <c r="A38677" s="330"/>
    </row>
    <row r="38678" spans="1:1">
      <c r="A38678" s="330"/>
    </row>
    <row r="38679" spans="1:1">
      <c r="A38679" s="330"/>
    </row>
    <row r="38680" spans="1:1">
      <c r="A38680" s="330"/>
    </row>
    <row r="38681" spans="1:1">
      <c r="A38681" s="330"/>
    </row>
    <row r="38682" spans="1:1">
      <c r="A38682" s="330"/>
    </row>
    <row r="38683" spans="1:1">
      <c r="A38683" s="330"/>
    </row>
    <row r="38684" spans="1:1">
      <c r="A38684" s="330"/>
    </row>
    <row r="38685" spans="1:1">
      <c r="A38685" s="330"/>
    </row>
    <row r="38686" spans="1:1">
      <c r="A38686" s="330"/>
    </row>
    <row r="38687" spans="1:1">
      <c r="A38687" s="330"/>
    </row>
    <row r="38688" spans="1:1">
      <c r="A38688" s="330"/>
    </row>
    <row r="38689" spans="1:1">
      <c r="A38689" s="330"/>
    </row>
    <row r="38690" spans="1:1">
      <c r="A38690" s="330"/>
    </row>
    <row r="38691" spans="1:1">
      <c r="A38691" s="330"/>
    </row>
    <row r="38692" spans="1:1">
      <c r="A38692" s="330"/>
    </row>
    <row r="38693" spans="1:1">
      <c r="A38693" s="330"/>
    </row>
    <row r="38694" spans="1:1">
      <c r="A38694" s="330"/>
    </row>
    <row r="38695" spans="1:1">
      <c r="A38695" s="330"/>
    </row>
    <row r="38696" spans="1:1">
      <c r="A38696" s="330"/>
    </row>
    <row r="38697" spans="1:1">
      <c r="A38697" s="330"/>
    </row>
    <row r="38698" spans="1:1">
      <c r="A38698" s="330"/>
    </row>
    <row r="38699" spans="1:1">
      <c r="A38699" s="330"/>
    </row>
    <row r="38700" spans="1:1">
      <c r="A38700" s="330"/>
    </row>
    <row r="38701" spans="1:1">
      <c r="A38701" s="330"/>
    </row>
    <row r="38702" spans="1:1">
      <c r="A38702" s="330"/>
    </row>
    <row r="38703" spans="1:1">
      <c r="A38703" s="330"/>
    </row>
    <row r="38704" spans="1:1">
      <c r="A38704" s="330"/>
    </row>
    <row r="38705" spans="1:1">
      <c r="A38705" s="330"/>
    </row>
    <row r="38706" spans="1:1">
      <c r="A38706" s="330"/>
    </row>
    <row r="38707" spans="1:1">
      <c r="A38707" s="330"/>
    </row>
    <row r="38708" spans="1:1">
      <c r="A38708" s="330"/>
    </row>
    <row r="38709" spans="1:1">
      <c r="A38709" s="330"/>
    </row>
    <row r="38710" spans="1:1">
      <c r="A38710" s="330"/>
    </row>
    <row r="38711" spans="1:1">
      <c r="A38711" s="330"/>
    </row>
    <row r="38712" spans="1:1">
      <c r="A38712" s="330"/>
    </row>
    <row r="38713" spans="1:1">
      <c r="A38713" s="330"/>
    </row>
    <row r="38714" spans="1:1">
      <c r="A38714" s="330"/>
    </row>
    <row r="38715" spans="1:1">
      <c r="A38715" s="330"/>
    </row>
    <row r="38716" spans="1:1">
      <c r="A38716" s="330"/>
    </row>
    <row r="38717" spans="1:1">
      <c r="A38717" s="330"/>
    </row>
    <row r="38718" spans="1:1">
      <c r="A38718" s="330"/>
    </row>
    <row r="38719" spans="1:1">
      <c r="A38719" s="330"/>
    </row>
    <row r="38720" spans="1:1">
      <c r="A38720" s="330"/>
    </row>
    <row r="38721" spans="1:1">
      <c r="A38721" s="330"/>
    </row>
    <row r="38722" spans="1:1">
      <c r="A38722" s="330"/>
    </row>
    <row r="38723" spans="1:1">
      <c r="A38723" s="330"/>
    </row>
    <row r="38724" spans="1:1">
      <c r="A38724" s="330"/>
    </row>
    <row r="38725" spans="1:1">
      <c r="A38725" s="330"/>
    </row>
    <row r="38726" spans="1:1">
      <c r="A38726" s="330"/>
    </row>
    <row r="38727" spans="1:1">
      <c r="A38727" s="330"/>
    </row>
    <row r="38728" spans="1:1">
      <c r="A38728" s="330"/>
    </row>
    <row r="38729" spans="1:1">
      <c r="A38729" s="330"/>
    </row>
    <row r="38730" spans="1:1">
      <c r="A38730" s="330"/>
    </row>
    <row r="38731" spans="1:1">
      <c r="A38731" s="330"/>
    </row>
    <row r="38732" spans="1:1">
      <c r="A38732" s="330"/>
    </row>
    <row r="38733" spans="1:1">
      <c r="A38733" s="330"/>
    </row>
    <row r="38734" spans="1:1">
      <c r="A38734" s="330"/>
    </row>
    <row r="38735" spans="1:1">
      <c r="A38735" s="330"/>
    </row>
    <row r="38736" spans="1:1">
      <c r="A38736" s="330"/>
    </row>
    <row r="38737" spans="1:1">
      <c r="A38737" s="330"/>
    </row>
    <row r="38738" spans="1:1">
      <c r="A38738" s="330"/>
    </row>
    <row r="38739" spans="1:1">
      <c r="A38739" s="330"/>
    </row>
    <row r="38740" spans="1:1">
      <c r="A38740" s="330"/>
    </row>
    <row r="38741" spans="1:1">
      <c r="A38741" s="330"/>
    </row>
    <row r="38742" spans="1:1">
      <c r="A38742" s="330"/>
    </row>
    <row r="38743" spans="1:1">
      <c r="A38743" s="330"/>
    </row>
    <row r="38744" spans="1:1">
      <c r="A38744" s="330"/>
    </row>
    <row r="38745" spans="1:1">
      <c r="A38745" s="330"/>
    </row>
    <row r="38746" spans="1:1">
      <c r="A38746" s="330"/>
    </row>
    <row r="38747" spans="1:1">
      <c r="A38747" s="330"/>
    </row>
    <row r="38748" spans="1:1">
      <c r="A38748" s="330"/>
    </row>
    <row r="38749" spans="1:1">
      <c r="A38749" s="330"/>
    </row>
    <row r="38750" spans="1:1">
      <c r="A38750" s="330"/>
    </row>
    <row r="38751" spans="1:1">
      <c r="A38751" s="330"/>
    </row>
    <row r="38752" spans="1:1">
      <c r="A38752" s="330"/>
    </row>
    <row r="38753" spans="1:1">
      <c r="A38753" s="330"/>
    </row>
    <row r="38754" spans="1:1">
      <c r="A38754" s="330"/>
    </row>
    <row r="38755" spans="1:1">
      <c r="A38755" s="330"/>
    </row>
    <row r="38756" spans="1:1">
      <c r="A38756" s="330"/>
    </row>
    <row r="38757" spans="1:1">
      <c r="A38757" s="330"/>
    </row>
    <row r="38758" spans="1:1">
      <c r="A38758" s="330"/>
    </row>
    <row r="38759" spans="1:1">
      <c r="A38759" s="330"/>
    </row>
    <row r="38760" spans="1:1">
      <c r="A38760" s="330"/>
    </row>
    <row r="38761" spans="1:1">
      <c r="A38761" s="330"/>
    </row>
    <row r="38762" spans="1:1">
      <c r="A38762" s="330"/>
    </row>
    <row r="38763" spans="1:1">
      <c r="A38763" s="330"/>
    </row>
    <row r="38764" spans="1:1">
      <c r="A38764" s="330"/>
    </row>
    <row r="38765" spans="1:1">
      <c r="A38765" s="330"/>
    </row>
    <row r="38766" spans="1:1">
      <c r="A38766" s="330"/>
    </row>
    <row r="38767" spans="1:1">
      <c r="A38767" s="330"/>
    </row>
    <row r="38768" spans="1:1">
      <c r="A38768" s="330"/>
    </row>
    <row r="38769" spans="1:1">
      <c r="A38769" s="330"/>
    </row>
    <row r="38770" spans="1:1">
      <c r="A38770" s="330"/>
    </row>
    <row r="38771" spans="1:1">
      <c r="A38771" s="330"/>
    </row>
    <row r="38772" spans="1:1">
      <c r="A38772" s="330"/>
    </row>
    <row r="38773" spans="1:1">
      <c r="A38773" s="330"/>
    </row>
    <row r="38774" spans="1:1">
      <c r="A38774" s="330"/>
    </row>
    <row r="38775" spans="1:1">
      <c r="A38775" s="330"/>
    </row>
    <row r="38776" spans="1:1">
      <c r="A38776" s="330"/>
    </row>
    <row r="38777" spans="1:1">
      <c r="A38777" s="330"/>
    </row>
    <row r="38778" spans="1:1">
      <c r="A38778" s="330"/>
    </row>
    <row r="38779" spans="1:1">
      <c r="A38779" s="330"/>
    </row>
    <row r="38780" spans="1:1">
      <c r="A38780" s="330"/>
    </row>
    <row r="38781" spans="1:1">
      <c r="A38781" s="330"/>
    </row>
    <row r="38782" spans="1:1">
      <c r="A38782" s="330"/>
    </row>
    <row r="38783" spans="1:1">
      <c r="A38783" s="330"/>
    </row>
    <row r="38784" spans="1:1">
      <c r="A38784" s="330"/>
    </row>
    <row r="38785" spans="1:1">
      <c r="A38785" s="330"/>
    </row>
    <row r="38786" spans="1:1">
      <c r="A38786" s="330"/>
    </row>
    <row r="38787" spans="1:1">
      <c r="A38787" s="330"/>
    </row>
    <row r="38788" spans="1:1">
      <c r="A38788" s="330"/>
    </row>
    <row r="38789" spans="1:1">
      <c r="A38789" s="330"/>
    </row>
    <row r="38790" spans="1:1">
      <c r="A38790" s="330"/>
    </row>
    <row r="38791" spans="1:1">
      <c r="A38791" s="330"/>
    </row>
    <row r="38792" spans="1:1">
      <c r="A38792" s="330"/>
    </row>
    <row r="38793" spans="1:1">
      <c r="A38793" s="330"/>
    </row>
    <row r="38794" spans="1:1">
      <c r="A38794" s="330"/>
    </row>
    <row r="38795" spans="1:1">
      <c r="A38795" s="330"/>
    </row>
    <row r="38796" spans="1:1">
      <c r="A38796" s="330"/>
    </row>
    <row r="38797" spans="1:1">
      <c r="A38797" s="330"/>
    </row>
    <row r="38798" spans="1:1">
      <c r="A38798" s="330"/>
    </row>
    <row r="38799" spans="1:1">
      <c r="A38799" s="330"/>
    </row>
    <row r="38800" spans="1:1">
      <c r="A38800" s="330"/>
    </row>
    <row r="38801" spans="1:1">
      <c r="A38801" s="330"/>
    </row>
    <row r="38802" spans="1:1">
      <c r="A38802" s="330"/>
    </row>
    <row r="38803" spans="1:1">
      <c r="A38803" s="330"/>
    </row>
    <row r="38804" spans="1:1">
      <c r="A38804" s="330"/>
    </row>
    <row r="38805" spans="1:1">
      <c r="A38805" s="330"/>
    </row>
    <row r="38806" spans="1:1">
      <c r="A38806" s="330"/>
    </row>
    <row r="38807" spans="1:1">
      <c r="A38807" s="330"/>
    </row>
    <row r="38808" spans="1:1">
      <c r="A38808" s="330"/>
    </row>
    <row r="38809" spans="1:1">
      <c r="A38809" s="330"/>
    </row>
    <row r="38810" spans="1:1">
      <c r="A38810" s="330"/>
    </row>
    <row r="38811" spans="1:1">
      <c r="A38811" s="330"/>
    </row>
    <row r="38812" spans="1:1">
      <c r="A38812" s="330"/>
    </row>
    <row r="38813" spans="1:1">
      <c r="A38813" s="330"/>
    </row>
    <row r="38814" spans="1:1">
      <c r="A38814" s="330"/>
    </row>
    <row r="38815" spans="1:1">
      <c r="A38815" s="330"/>
    </row>
    <row r="38816" spans="1:1">
      <c r="A38816" s="330"/>
    </row>
    <row r="38817" spans="1:1">
      <c r="A38817" s="330"/>
    </row>
    <row r="38818" spans="1:1">
      <c r="A38818" s="330"/>
    </row>
    <row r="38819" spans="1:1">
      <c r="A38819" s="330"/>
    </row>
    <row r="38820" spans="1:1">
      <c r="A38820" s="330"/>
    </row>
    <row r="38821" spans="1:1">
      <c r="A38821" s="330"/>
    </row>
    <row r="38822" spans="1:1">
      <c r="A38822" s="330"/>
    </row>
    <row r="38823" spans="1:1">
      <c r="A38823" s="330"/>
    </row>
    <row r="38824" spans="1:1">
      <c r="A38824" s="330"/>
    </row>
    <row r="38825" spans="1:1">
      <c r="A38825" s="330"/>
    </row>
    <row r="38826" spans="1:1">
      <c r="A38826" s="330"/>
    </row>
    <row r="38827" spans="1:1">
      <c r="A38827" s="330"/>
    </row>
    <row r="38828" spans="1:1">
      <c r="A38828" s="330"/>
    </row>
    <row r="38829" spans="1:1">
      <c r="A38829" s="330"/>
    </row>
    <row r="38830" spans="1:1">
      <c r="A38830" s="330"/>
    </row>
    <row r="38831" spans="1:1">
      <c r="A38831" s="330"/>
    </row>
    <row r="38832" spans="1:1">
      <c r="A38832" s="330"/>
    </row>
    <row r="38833" spans="1:1">
      <c r="A38833" s="330"/>
    </row>
    <row r="38834" spans="1:1">
      <c r="A38834" s="330"/>
    </row>
    <row r="38835" spans="1:1">
      <c r="A38835" s="330"/>
    </row>
    <row r="38836" spans="1:1">
      <c r="A38836" s="330"/>
    </row>
    <row r="38837" spans="1:1">
      <c r="A38837" s="330"/>
    </row>
    <row r="38838" spans="1:1">
      <c r="A38838" s="330"/>
    </row>
    <row r="38839" spans="1:1">
      <c r="A38839" s="330"/>
    </row>
    <row r="38840" spans="1:1">
      <c r="A38840" s="330"/>
    </row>
    <row r="38841" spans="1:1">
      <c r="A38841" s="330"/>
    </row>
    <row r="38842" spans="1:1">
      <c r="A38842" s="330"/>
    </row>
    <row r="38843" spans="1:1">
      <c r="A38843" s="330"/>
    </row>
    <row r="38844" spans="1:1">
      <c r="A38844" s="330"/>
    </row>
    <row r="38845" spans="1:1">
      <c r="A38845" s="330"/>
    </row>
    <row r="38846" spans="1:1">
      <c r="A38846" s="330"/>
    </row>
    <row r="38847" spans="1:1">
      <c r="A38847" s="330"/>
    </row>
    <row r="38848" spans="1:1">
      <c r="A38848" s="330"/>
    </row>
    <row r="38849" spans="1:1">
      <c r="A38849" s="330"/>
    </row>
    <row r="38850" spans="1:1">
      <c r="A38850" s="330"/>
    </row>
    <row r="38851" spans="1:1">
      <c r="A38851" s="330"/>
    </row>
    <row r="38852" spans="1:1">
      <c r="A38852" s="330"/>
    </row>
    <row r="38853" spans="1:1">
      <c r="A38853" s="330"/>
    </row>
    <row r="38854" spans="1:1">
      <c r="A38854" s="330"/>
    </row>
    <row r="38855" spans="1:1">
      <c r="A38855" s="330"/>
    </row>
    <row r="38856" spans="1:1">
      <c r="A38856" s="330"/>
    </row>
    <row r="38857" spans="1:1">
      <c r="A38857" s="330"/>
    </row>
    <row r="38858" spans="1:1">
      <c r="A38858" s="330"/>
    </row>
    <row r="38859" spans="1:1">
      <c r="A38859" s="330"/>
    </row>
    <row r="38860" spans="1:1">
      <c r="A38860" s="330"/>
    </row>
    <row r="38861" spans="1:1">
      <c r="A38861" s="330"/>
    </row>
    <row r="38862" spans="1:1">
      <c r="A38862" s="330"/>
    </row>
    <row r="38863" spans="1:1">
      <c r="A38863" s="330"/>
    </row>
    <row r="38864" spans="1:1">
      <c r="A38864" s="330"/>
    </row>
    <row r="38865" spans="1:1">
      <c r="A38865" s="330"/>
    </row>
    <row r="38866" spans="1:1">
      <c r="A38866" s="330"/>
    </row>
    <row r="38867" spans="1:1">
      <c r="A38867" s="330"/>
    </row>
    <row r="38868" spans="1:1">
      <c r="A38868" s="330"/>
    </row>
    <row r="38869" spans="1:1">
      <c r="A38869" s="330"/>
    </row>
    <row r="38870" spans="1:1">
      <c r="A38870" s="330"/>
    </row>
    <row r="38871" spans="1:1">
      <c r="A38871" s="330"/>
    </row>
    <row r="38872" spans="1:1">
      <c r="A38872" s="330"/>
    </row>
    <row r="38873" spans="1:1">
      <c r="A38873" s="330"/>
    </row>
    <row r="38874" spans="1:1">
      <c r="A38874" s="330"/>
    </row>
    <row r="38875" spans="1:1">
      <c r="A38875" s="330"/>
    </row>
    <row r="38876" spans="1:1">
      <c r="A38876" s="330"/>
    </row>
    <row r="38877" spans="1:1">
      <c r="A38877" s="330"/>
    </row>
    <row r="38878" spans="1:1">
      <c r="A38878" s="330"/>
    </row>
    <row r="38879" spans="1:1">
      <c r="A38879" s="330"/>
    </row>
    <row r="38880" spans="1:1">
      <c r="A38880" s="330"/>
    </row>
    <row r="38881" spans="1:1">
      <c r="A38881" s="330"/>
    </row>
    <row r="38882" spans="1:1">
      <c r="A38882" s="330"/>
    </row>
    <row r="38883" spans="1:1">
      <c r="A38883" s="330"/>
    </row>
    <row r="38884" spans="1:1">
      <c r="A38884" s="330"/>
    </row>
    <row r="38885" spans="1:1">
      <c r="A38885" s="330"/>
    </row>
    <row r="38886" spans="1:1">
      <c r="A38886" s="330"/>
    </row>
    <row r="38887" spans="1:1">
      <c r="A38887" s="330"/>
    </row>
    <row r="38888" spans="1:1">
      <c r="A38888" s="330"/>
    </row>
    <row r="38889" spans="1:1">
      <c r="A38889" s="330"/>
    </row>
    <row r="38890" spans="1:1">
      <c r="A38890" s="330"/>
    </row>
    <row r="38891" spans="1:1">
      <c r="A38891" s="330"/>
    </row>
    <row r="38892" spans="1:1">
      <c r="A38892" s="330"/>
    </row>
    <row r="38893" spans="1:1">
      <c r="A38893" s="330"/>
    </row>
    <row r="38894" spans="1:1">
      <c r="A38894" s="330"/>
    </row>
    <row r="38895" spans="1:1">
      <c r="A38895" s="330"/>
    </row>
    <row r="38896" spans="1:1">
      <c r="A38896" s="330"/>
    </row>
    <row r="38897" spans="1:1">
      <c r="A38897" s="330"/>
    </row>
    <row r="38898" spans="1:1">
      <c r="A38898" s="330"/>
    </row>
    <row r="38899" spans="1:1">
      <c r="A38899" s="330"/>
    </row>
    <row r="38900" spans="1:1">
      <c r="A38900" s="330"/>
    </row>
    <row r="38901" spans="1:1">
      <c r="A38901" s="330"/>
    </row>
    <row r="38902" spans="1:1">
      <c r="A38902" s="330"/>
    </row>
    <row r="38903" spans="1:1">
      <c r="A38903" s="330"/>
    </row>
    <row r="38904" spans="1:1">
      <c r="A38904" s="330"/>
    </row>
    <row r="38905" spans="1:1">
      <c r="A38905" s="330"/>
    </row>
    <row r="38906" spans="1:1">
      <c r="A38906" s="330"/>
    </row>
    <row r="38907" spans="1:1">
      <c r="A38907" s="330"/>
    </row>
    <row r="38908" spans="1:1">
      <c r="A38908" s="330"/>
    </row>
    <row r="38909" spans="1:1">
      <c r="A38909" s="330"/>
    </row>
    <row r="38910" spans="1:1">
      <c r="A38910" s="330"/>
    </row>
    <row r="38911" spans="1:1">
      <c r="A38911" s="330"/>
    </row>
    <row r="38912" spans="1:1">
      <c r="A38912" s="330"/>
    </row>
    <row r="38913" spans="1:1">
      <c r="A38913" s="330"/>
    </row>
    <row r="38914" spans="1:1">
      <c r="A38914" s="330"/>
    </row>
    <row r="38915" spans="1:1">
      <c r="A38915" s="330"/>
    </row>
    <row r="38916" spans="1:1">
      <c r="A38916" s="330"/>
    </row>
    <row r="38917" spans="1:1">
      <c r="A38917" s="330"/>
    </row>
    <row r="38918" spans="1:1">
      <c r="A38918" s="330"/>
    </row>
    <row r="38919" spans="1:1">
      <c r="A38919" s="330"/>
    </row>
    <row r="38920" spans="1:1">
      <c r="A38920" s="330"/>
    </row>
    <row r="38921" spans="1:1">
      <c r="A38921" s="330"/>
    </row>
    <row r="38922" spans="1:1">
      <c r="A38922" s="330"/>
    </row>
    <row r="38923" spans="1:1">
      <c r="A38923" s="330"/>
    </row>
    <row r="38924" spans="1:1">
      <c r="A38924" s="330"/>
    </row>
    <row r="38925" spans="1:1">
      <c r="A38925" s="330"/>
    </row>
    <row r="38926" spans="1:1">
      <c r="A38926" s="330"/>
    </row>
    <row r="38927" spans="1:1">
      <c r="A38927" s="330"/>
    </row>
    <row r="38928" spans="1:1">
      <c r="A38928" s="330"/>
    </row>
    <row r="38929" spans="1:1">
      <c r="A38929" s="330"/>
    </row>
    <row r="38930" spans="1:1">
      <c r="A38930" s="330"/>
    </row>
    <row r="38931" spans="1:1">
      <c r="A38931" s="330"/>
    </row>
    <row r="38932" spans="1:1">
      <c r="A38932" s="330"/>
    </row>
    <row r="38933" spans="1:1">
      <c r="A38933" s="330"/>
    </row>
    <row r="38934" spans="1:1">
      <c r="A38934" s="330"/>
    </row>
    <row r="38935" spans="1:1">
      <c r="A38935" s="330"/>
    </row>
    <row r="38936" spans="1:1">
      <c r="A38936" s="330"/>
    </row>
    <row r="38937" spans="1:1">
      <c r="A38937" s="330"/>
    </row>
    <row r="38938" spans="1:1">
      <c r="A38938" s="330"/>
    </row>
    <row r="38939" spans="1:1">
      <c r="A38939" s="330"/>
    </row>
    <row r="38940" spans="1:1">
      <c r="A38940" s="330"/>
    </row>
    <row r="38941" spans="1:1">
      <c r="A38941" s="330"/>
    </row>
    <row r="38942" spans="1:1">
      <c r="A38942" s="330"/>
    </row>
    <row r="38943" spans="1:1">
      <c r="A38943" s="330"/>
    </row>
    <row r="38944" spans="1:1">
      <c r="A38944" s="330"/>
    </row>
    <row r="38945" spans="1:1">
      <c r="A38945" s="330"/>
    </row>
    <row r="38946" spans="1:1">
      <c r="A38946" s="330"/>
    </row>
    <row r="38947" spans="1:1">
      <c r="A38947" s="330"/>
    </row>
    <row r="38948" spans="1:1">
      <c r="A38948" s="330"/>
    </row>
    <row r="38949" spans="1:1">
      <c r="A38949" s="330"/>
    </row>
    <row r="38950" spans="1:1">
      <c r="A38950" s="330"/>
    </row>
    <row r="38951" spans="1:1">
      <c r="A38951" s="330"/>
    </row>
    <row r="38952" spans="1:1">
      <c r="A38952" s="330"/>
    </row>
    <row r="38953" spans="1:1">
      <c r="A38953" s="330"/>
    </row>
    <row r="38954" spans="1:1">
      <c r="A38954" s="330"/>
    </row>
    <row r="38955" spans="1:1">
      <c r="A38955" s="330"/>
    </row>
    <row r="38956" spans="1:1">
      <c r="A38956" s="330"/>
    </row>
    <row r="38957" spans="1:1">
      <c r="A38957" s="330"/>
    </row>
    <row r="38958" spans="1:1">
      <c r="A38958" s="330"/>
    </row>
    <row r="38959" spans="1:1">
      <c r="A38959" s="330"/>
    </row>
    <row r="38960" spans="1:1">
      <c r="A38960" s="330"/>
    </row>
    <row r="38961" spans="1:1">
      <c r="A38961" s="330"/>
    </row>
    <row r="38962" spans="1:1">
      <c r="A38962" s="330"/>
    </row>
    <row r="38963" spans="1:1">
      <c r="A38963" s="330"/>
    </row>
    <row r="38964" spans="1:1">
      <c r="A38964" s="330"/>
    </row>
    <row r="38965" spans="1:1">
      <c r="A38965" s="330"/>
    </row>
    <row r="38966" spans="1:1">
      <c r="A38966" s="330"/>
    </row>
    <row r="38967" spans="1:1">
      <c r="A38967" s="330"/>
    </row>
    <row r="38968" spans="1:1">
      <c r="A38968" s="330"/>
    </row>
    <row r="38969" spans="1:1">
      <c r="A38969" s="330"/>
    </row>
    <row r="38970" spans="1:1">
      <c r="A38970" s="330"/>
    </row>
    <row r="38971" spans="1:1">
      <c r="A38971" s="330"/>
    </row>
    <row r="38972" spans="1:1">
      <c r="A38972" s="330"/>
    </row>
    <row r="38973" spans="1:1">
      <c r="A38973" s="330"/>
    </row>
    <row r="38974" spans="1:1">
      <c r="A38974" s="330"/>
    </row>
    <row r="38975" spans="1:1">
      <c r="A38975" s="330"/>
    </row>
    <row r="38976" spans="1:1">
      <c r="A38976" s="330"/>
    </row>
    <row r="38977" spans="1:1">
      <c r="A38977" s="330"/>
    </row>
    <row r="38978" spans="1:1">
      <c r="A38978" s="330"/>
    </row>
    <row r="38979" spans="1:1">
      <c r="A38979" s="330"/>
    </row>
    <row r="38980" spans="1:1">
      <c r="A38980" s="330"/>
    </row>
    <row r="38981" spans="1:1">
      <c r="A38981" s="330"/>
    </row>
    <row r="38982" spans="1:1">
      <c r="A38982" s="330"/>
    </row>
    <row r="38983" spans="1:1">
      <c r="A38983" s="330"/>
    </row>
    <row r="38984" spans="1:1">
      <c r="A38984" s="330"/>
    </row>
    <row r="38985" spans="1:1">
      <c r="A38985" s="330"/>
    </row>
    <row r="38986" spans="1:1">
      <c r="A38986" s="330"/>
    </row>
    <row r="38987" spans="1:1">
      <c r="A38987" s="330"/>
    </row>
    <row r="38988" spans="1:1">
      <c r="A38988" s="330"/>
    </row>
    <row r="38989" spans="1:1">
      <c r="A38989" s="330"/>
    </row>
    <row r="38990" spans="1:1">
      <c r="A38990" s="330"/>
    </row>
    <row r="38991" spans="1:1">
      <c r="A38991" s="330"/>
    </row>
    <row r="38992" spans="1:1">
      <c r="A38992" s="330"/>
    </row>
    <row r="38993" spans="1:1">
      <c r="A38993" s="330"/>
    </row>
    <row r="38994" spans="1:1">
      <c r="A38994" s="330"/>
    </row>
    <row r="38995" spans="1:1">
      <c r="A38995" s="330"/>
    </row>
    <row r="38996" spans="1:1">
      <c r="A38996" s="330"/>
    </row>
    <row r="38997" spans="1:1">
      <c r="A38997" s="330"/>
    </row>
    <row r="38998" spans="1:1">
      <c r="A38998" s="330"/>
    </row>
    <row r="38999" spans="1:1">
      <c r="A38999" s="330"/>
    </row>
    <row r="39000" spans="1:1">
      <c r="A39000" s="330"/>
    </row>
    <row r="39001" spans="1:1">
      <c r="A39001" s="330"/>
    </row>
    <row r="39002" spans="1:1">
      <c r="A39002" s="330"/>
    </row>
    <row r="39003" spans="1:1">
      <c r="A39003" s="330"/>
    </row>
    <row r="39004" spans="1:1">
      <c r="A39004" s="330"/>
    </row>
    <row r="39005" spans="1:1">
      <c r="A39005" s="330"/>
    </row>
    <row r="39006" spans="1:1">
      <c r="A39006" s="330"/>
    </row>
    <row r="39007" spans="1:1">
      <c r="A39007" s="330"/>
    </row>
    <row r="39008" spans="1:1">
      <c r="A39008" s="330"/>
    </row>
    <row r="39009" spans="1:1">
      <c r="A39009" s="330"/>
    </row>
    <row r="39010" spans="1:1">
      <c r="A39010" s="330"/>
    </row>
    <row r="39011" spans="1:1">
      <c r="A39011" s="330"/>
    </row>
    <row r="39012" spans="1:1">
      <c r="A39012" s="330"/>
    </row>
    <row r="39013" spans="1:1">
      <c r="A39013" s="330"/>
    </row>
    <row r="39014" spans="1:1">
      <c r="A39014" s="330"/>
    </row>
    <row r="39015" spans="1:1">
      <c r="A39015" s="330"/>
    </row>
    <row r="39016" spans="1:1">
      <c r="A39016" s="330"/>
    </row>
    <row r="39017" spans="1:1">
      <c r="A39017" s="330"/>
    </row>
    <row r="39018" spans="1:1">
      <c r="A39018" s="330"/>
    </row>
    <row r="39019" spans="1:1">
      <c r="A39019" s="330"/>
    </row>
    <row r="39020" spans="1:1">
      <c r="A39020" s="330"/>
    </row>
    <row r="39021" spans="1:1">
      <c r="A39021" s="330"/>
    </row>
    <row r="39022" spans="1:1">
      <c r="A39022" s="330"/>
    </row>
    <row r="39023" spans="1:1">
      <c r="A39023" s="330"/>
    </row>
    <row r="39024" spans="1:1">
      <c r="A39024" s="330"/>
    </row>
    <row r="39025" spans="1:1">
      <c r="A39025" s="330"/>
    </row>
    <row r="39026" spans="1:1">
      <c r="A39026" s="330"/>
    </row>
    <row r="39027" spans="1:1">
      <c r="A39027" s="330"/>
    </row>
    <row r="39028" spans="1:1">
      <c r="A39028" s="330"/>
    </row>
    <row r="39029" spans="1:1">
      <c r="A39029" s="330"/>
    </row>
    <row r="39030" spans="1:1">
      <c r="A39030" s="330"/>
    </row>
    <row r="39031" spans="1:1">
      <c r="A39031" s="330"/>
    </row>
    <row r="39032" spans="1:1">
      <c r="A39032" s="330"/>
    </row>
    <row r="39033" spans="1:1">
      <c r="A39033" s="330"/>
    </row>
    <row r="39034" spans="1:1">
      <c r="A39034" s="330"/>
    </row>
    <row r="39035" spans="1:1">
      <c r="A39035" s="330"/>
    </row>
    <row r="39036" spans="1:1">
      <c r="A39036" s="330"/>
    </row>
    <row r="39037" spans="1:1">
      <c r="A39037" s="330"/>
    </row>
    <row r="39038" spans="1:1">
      <c r="A39038" s="330"/>
    </row>
    <row r="39039" spans="1:1">
      <c r="A39039" s="330"/>
    </row>
    <row r="39040" spans="1:1">
      <c r="A39040" s="330"/>
    </row>
    <row r="39041" spans="1:1">
      <c r="A39041" s="330"/>
    </row>
    <row r="39042" spans="1:1">
      <c r="A39042" s="330"/>
    </row>
    <row r="39043" spans="1:1">
      <c r="A39043" s="330"/>
    </row>
    <row r="39044" spans="1:1">
      <c r="A39044" s="330"/>
    </row>
    <row r="39045" spans="1:1">
      <c r="A39045" s="330"/>
    </row>
    <row r="39046" spans="1:1">
      <c r="A39046" s="330"/>
    </row>
    <row r="39047" spans="1:1">
      <c r="A39047" s="330"/>
    </row>
    <row r="39048" spans="1:1">
      <c r="A39048" s="330"/>
    </row>
    <row r="39049" spans="1:1">
      <c r="A39049" s="330"/>
    </row>
    <row r="39050" spans="1:1">
      <c r="A39050" s="330"/>
    </row>
    <row r="39051" spans="1:1">
      <c r="A39051" s="330"/>
    </row>
    <row r="39052" spans="1:1">
      <c r="A39052" s="330"/>
    </row>
    <row r="39053" spans="1:1">
      <c r="A39053" s="330"/>
    </row>
    <row r="39054" spans="1:1">
      <c r="A39054" s="330"/>
    </row>
    <row r="39055" spans="1:1">
      <c r="A39055" s="330"/>
    </row>
    <row r="39056" spans="1:1">
      <c r="A39056" s="330"/>
    </row>
    <row r="39057" spans="1:1">
      <c r="A39057" s="330"/>
    </row>
    <row r="39058" spans="1:1">
      <c r="A39058" s="330"/>
    </row>
    <row r="39059" spans="1:1">
      <c r="A39059" s="330"/>
    </row>
    <row r="39060" spans="1:1">
      <c r="A39060" s="330"/>
    </row>
    <row r="39061" spans="1:1">
      <c r="A39061" s="330"/>
    </row>
    <row r="39062" spans="1:1">
      <c r="A39062" s="330"/>
    </row>
    <row r="39063" spans="1:1">
      <c r="A39063" s="330"/>
    </row>
    <row r="39064" spans="1:1">
      <c r="A39064" s="330"/>
    </row>
    <row r="39065" spans="1:1">
      <c r="A39065" s="330"/>
    </row>
    <row r="39066" spans="1:1">
      <c r="A39066" s="330"/>
    </row>
    <row r="39067" spans="1:1">
      <c r="A39067" s="330"/>
    </row>
    <row r="39068" spans="1:1">
      <c r="A39068" s="330"/>
    </row>
    <row r="39069" spans="1:1">
      <c r="A39069" s="330"/>
    </row>
    <row r="39070" spans="1:1">
      <c r="A39070" s="330"/>
    </row>
    <row r="39071" spans="1:1">
      <c r="A39071" s="330"/>
    </row>
    <row r="39072" spans="1:1">
      <c r="A39072" s="330"/>
    </row>
    <row r="39073" spans="1:1">
      <c r="A39073" s="330"/>
    </row>
    <row r="39074" spans="1:1">
      <c r="A39074" s="330"/>
    </row>
    <row r="39075" spans="1:1">
      <c r="A39075" s="330"/>
    </row>
    <row r="39076" spans="1:1">
      <c r="A39076" s="330"/>
    </row>
    <row r="39077" spans="1:1">
      <c r="A39077" s="330"/>
    </row>
    <row r="39078" spans="1:1">
      <c r="A39078" s="330"/>
    </row>
    <row r="39079" spans="1:1">
      <c r="A39079" s="330"/>
    </row>
    <row r="39080" spans="1:1">
      <c r="A39080" s="330"/>
    </row>
    <row r="39081" spans="1:1">
      <c r="A39081" s="330"/>
    </row>
    <row r="39082" spans="1:1">
      <c r="A39082" s="330"/>
    </row>
    <row r="39083" spans="1:1">
      <c r="A39083" s="330"/>
    </row>
    <row r="39084" spans="1:1">
      <c r="A39084" s="330"/>
    </row>
    <row r="39085" spans="1:1">
      <c r="A39085" s="330"/>
    </row>
    <row r="39086" spans="1:1">
      <c r="A39086" s="330"/>
    </row>
    <row r="39087" spans="1:1">
      <c r="A39087" s="330"/>
    </row>
    <row r="39088" spans="1:1">
      <c r="A39088" s="330"/>
    </row>
    <row r="39089" spans="1:1">
      <c r="A39089" s="330"/>
    </row>
    <row r="39090" spans="1:1">
      <c r="A39090" s="330"/>
    </row>
    <row r="39091" spans="1:1">
      <c r="A39091" s="330"/>
    </row>
    <row r="39092" spans="1:1">
      <c r="A39092" s="330"/>
    </row>
    <row r="39093" spans="1:1">
      <c r="A39093" s="330"/>
    </row>
    <row r="39094" spans="1:1">
      <c r="A39094" s="330"/>
    </row>
    <row r="39095" spans="1:1">
      <c r="A39095" s="330"/>
    </row>
    <row r="39096" spans="1:1">
      <c r="A39096" s="330"/>
    </row>
    <row r="39097" spans="1:1">
      <c r="A39097" s="330"/>
    </row>
    <row r="39098" spans="1:1">
      <c r="A39098" s="330"/>
    </row>
    <row r="39099" spans="1:1">
      <c r="A39099" s="330"/>
    </row>
    <row r="39100" spans="1:1">
      <c r="A39100" s="330"/>
    </row>
    <row r="39101" spans="1:1">
      <c r="A39101" s="330"/>
    </row>
    <row r="39102" spans="1:1">
      <c r="A39102" s="330"/>
    </row>
    <row r="39103" spans="1:1">
      <c r="A39103" s="330"/>
    </row>
    <row r="39104" spans="1:1">
      <c r="A39104" s="330"/>
    </row>
    <row r="39105" spans="1:1">
      <c r="A39105" s="330"/>
    </row>
    <row r="39106" spans="1:1">
      <c r="A39106" s="330"/>
    </row>
    <row r="39107" spans="1:1">
      <c r="A39107" s="330"/>
    </row>
    <row r="39108" spans="1:1">
      <c r="A39108" s="330"/>
    </row>
    <row r="39109" spans="1:1">
      <c r="A39109" s="330"/>
    </row>
    <row r="39110" spans="1:1">
      <c r="A39110" s="330"/>
    </row>
    <row r="39111" spans="1:1">
      <c r="A39111" s="330"/>
    </row>
    <row r="39112" spans="1:1">
      <c r="A39112" s="330"/>
    </row>
    <row r="39113" spans="1:1">
      <c r="A39113" s="330"/>
    </row>
    <row r="39114" spans="1:1">
      <c r="A39114" s="330"/>
    </row>
    <row r="39115" spans="1:1">
      <c r="A39115" s="330"/>
    </row>
    <row r="39116" spans="1:1">
      <c r="A39116" s="330"/>
    </row>
    <row r="39117" spans="1:1">
      <c r="A39117" s="330"/>
    </row>
    <row r="39118" spans="1:1">
      <c r="A39118" s="330"/>
    </row>
    <row r="39119" spans="1:1">
      <c r="A39119" s="330"/>
    </row>
    <row r="39120" spans="1:1">
      <c r="A39120" s="330"/>
    </row>
    <row r="39121" spans="1:1">
      <c r="A39121" s="330"/>
    </row>
    <row r="39122" spans="1:1">
      <c r="A39122" s="330"/>
    </row>
    <row r="39123" spans="1:1">
      <c r="A39123" s="330"/>
    </row>
    <row r="39124" spans="1:1">
      <c r="A39124" s="330"/>
    </row>
    <row r="39125" spans="1:1">
      <c r="A39125" s="330"/>
    </row>
    <row r="39126" spans="1:1">
      <c r="A39126" s="330"/>
    </row>
    <row r="39127" spans="1:1">
      <c r="A39127" s="330"/>
    </row>
    <row r="39128" spans="1:1">
      <c r="A39128" s="330"/>
    </row>
    <row r="39129" spans="1:1">
      <c r="A39129" s="330"/>
    </row>
    <row r="39130" spans="1:1">
      <c r="A39130" s="330"/>
    </row>
    <row r="39131" spans="1:1">
      <c r="A39131" s="330"/>
    </row>
    <row r="39132" spans="1:1">
      <c r="A39132" s="330"/>
    </row>
    <row r="39133" spans="1:1">
      <c r="A39133" s="330"/>
    </row>
    <row r="39134" spans="1:1">
      <c r="A39134" s="330"/>
    </row>
    <row r="39135" spans="1:1">
      <c r="A39135" s="330"/>
    </row>
    <row r="39136" spans="1:1">
      <c r="A39136" s="330"/>
    </row>
    <row r="39137" spans="1:1">
      <c r="A39137" s="330"/>
    </row>
    <row r="39138" spans="1:1">
      <c r="A39138" s="330"/>
    </row>
    <row r="39139" spans="1:1">
      <c r="A39139" s="330"/>
    </row>
    <row r="39140" spans="1:1">
      <c r="A39140" s="330"/>
    </row>
    <row r="39141" spans="1:1">
      <c r="A39141" s="330"/>
    </row>
    <row r="39142" spans="1:1">
      <c r="A39142" s="330"/>
    </row>
    <row r="39143" spans="1:1">
      <c r="A39143" s="330"/>
    </row>
    <row r="39144" spans="1:1">
      <c r="A39144" s="330"/>
    </row>
    <row r="39145" spans="1:1">
      <c r="A39145" s="330"/>
    </row>
    <row r="39146" spans="1:1">
      <c r="A39146" s="330"/>
    </row>
    <row r="39147" spans="1:1">
      <c r="A39147" s="330"/>
    </row>
    <row r="39148" spans="1:1">
      <c r="A39148" s="330"/>
    </row>
    <row r="39149" spans="1:1">
      <c r="A39149" s="330"/>
    </row>
    <row r="39150" spans="1:1">
      <c r="A39150" s="330"/>
    </row>
    <row r="39151" spans="1:1">
      <c r="A39151" s="330"/>
    </row>
    <row r="39152" spans="1:1">
      <c r="A39152" s="330"/>
    </row>
    <row r="39153" spans="1:1">
      <c r="A39153" s="330"/>
    </row>
    <row r="39154" spans="1:1">
      <c r="A39154" s="330"/>
    </row>
    <row r="39155" spans="1:1">
      <c r="A39155" s="330"/>
    </row>
    <row r="39156" spans="1:1">
      <c r="A39156" s="330"/>
    </row>
    <row r="39157" spans="1:1">
      <c r="A39157" s="330"/>
    </row>
    <row r="39158" spans="1:1">
      <c r="A39158" s="330"/>
    </row>
    <row r="39159" spans="1:1">
      <c r="A39159" s="330"/>
    </row>
    <row r="39160" spans="1:1">
      <c r="A39160" s="330"/>
    </row>
    <row r="39161" spans="1:1">
      <c r="A39161" s="330"/>
    </row>
    <row r="39162" spans="1:1">
      <c r="A39162" s="330"/>
    </row>
    <row r="39163" spans="1:1">
      <c r="A39163" s="330"/>
    </row>
    <row r="39164" spans="1:1">
      <c r="A39164" s="330"/>
    </row>
    <row r="39165" spans="1:1">
      <c r="A39165" s="330"/>
    </row>
    <row r="39166" spans="1:1">
      <c r="A39166" s="330"/>
    </row>
    <row r="39167" spans="1:1">
      <c r="A39167" s="330"/>
    </row>
    <row r="39168" spans="1:1">
      <c r="A39168" s="330"/>
    </row>
    <row r="39169" spans="1:1">
      <c r="A39169" s="330"/>
    </row>
    <row r="39170" spans="1:1">
      <c r="A39170" s="330"/>
    </row>
    <row r="39171" spans="1:1">
      <c r="A39171" s="330"/>
    </row>
    <row r="39172" spans="1:1">
      <c r="A39172" s="330"/>
    </row>
    <row r="39173" spans="1:1">
      <c r="A39173" s="330"/>
    </row>
    <row r="39174" spans="1:1">
      <c r="A39174" s="330"/>
    </row>
    <row r="39175" spans="1:1">
      <c r="A39175" s="330"/>
    </row>
    <row r="39176" spans="1:1">
      <c r="A39176" s="330"/>
    </row>
    <row r="39177" spans="1:1">
      <c r="A39177" s="330"/>
    </row>
    <row r="39178" spans="1:1">
      <c r="A39178" s="330"/>
    </row>
    <row r="39179" spans="1:1">
      <c r="A39179" s="330"/>
    </row>
    <row r="39180" spans="1:1">
      <c r="A39180" s="330"/>
    </row>
    <row r="39181" spans="1:1">
      <c r="A39181" s="330"/>
    </row>
    <row r="39182" spans="1:1">
      <c r="A39182" s="330"/>
    </row>
    <row r="39183" spans="1:1">
      <c r="A39183" s="330"/>
    </row>
    <row r="39184" spans="1:1">
      <c r="A39184" s="330"/>
    </row>
    <row r="39185" spans="1:1">
      <c r="A39185" s="330"/>
    </row>
    <row r="39186" spans="1:1">
      <c r="A39186" s="330"/>
    </row>
    <row r="39187" spans="1:1">
      <c r="A39187" s="330"/>
    </row>
    <row r="39188" spans="1:1">
      <c r="A39188" s="330"/>
    </row>
    <row r="39189" spans="1:1">
      <c r="A39189" s="330"/>
    </row>
    <row r="39190" spans="1:1">
      <c r="A39190" s="330"/>
    </row>
    <row r="39191" spans="1:1">
      <c r="A39191" s="330"/>
    </row>
    <row r="39192" spans="1:1">
      <c r="A39192" s="330"/>
    </row>
    <row r="39193" spans="1:1">
      <c r="A39193" s="330"/>
    </row>
    <row r="39194" spans="1:1">
      <c r="A39194" s="330"/>
    </row>
    <row r="39195" spans="1:1">
      <c r="A39195" s="330"/>
    </row>
    <row r="39196" spans="1:1">
      <c r="A39196" s="330"/>
    </row>
    <row r="39197" spans="1:1">
      <c r="A39197" s="330"/>
    </row>
    <row r="39198" spans="1:1">
      <c r="A39198" s="330"/>
    </row>
    <row r="39199" spans="1:1">
      <c r="A39199" s="330"/>
    </row>
    <row r="39200" spans="1:1">
      <c r="A39200" s="330"/>
    </row>
    <row r="39201" spans="1:1">
      <c r="A39201" s="330"/>
    </row>
    <row r="39202" spans="1:1">
      <c r="A39202" s="330"/>
    </row>
    <row r="39203" spans="1:1">
      <c r="A39203" s="330"/>
    </row>
    <row r="39204" spans="1:1">
      <c r="A39204" s="330"/>
    </row>
    <row r="39205" spans="1:1">
      <c r="A39205" s="330"/>
    </row>
    <row r="39206" spans="1:1">
      <c r="A39206" s="330"/>
    </row>
    <row r="39207" spans="1:1">
      <c r="A39207" s="330"/>
    </row>
    <row r="39208" spans="1:1">
      <c r="A39208" s="330"/>
    </row>
    <row r="39209" spans="1:1">
      <c r="A39209" s="330"/>
    </row>
    <row r="39210" spans="1:1">
      <c r="A39210" s="330"/>
    </row>
    <row r="39211" spans="1:1">
      <c r="A39211" s="330"/>
    </row>
    <row r="39212" spans="1:1">
      <c r="A39212" s="330"/>
    </row>
    <row r="39213" spans="1:1">
      <c r="A39213" s="330"/>
    </row>
    <row r="39214" spans="1:1">
      <c r="A39214" s="330"/>
    </row>
    <row r="39215" spans="1:1">
      <c r="A39215" s="330"/>
    </row>
    <row r="39216" spans="1:1">
      <c r="A39216" s="330"/>
    </row>
    <row r="39217" spans="1:1">
      <c r="A39217" s="330"/>
    </row>
    <row r="39218" spans="1:1">
      <c r="A39218" s="330"/>
    </row>
    <row r="39219" spans="1:1">
      <c r="A39219" s="330"/>
    </row>
    <row r="39220" spans="1:1">
      <c r="A39220" s="330"/>
    </row>
    <row r="39221" spans="1:1">
      <c r="A39221" s="330"/>
    </row>
    <row r="39222" spans="1:1">
      <c r="A39222" s="330"/>
    </row>
    <row r="39223" spans="1:1">
      <c r="A39223" s="330"/>
    </row>
    <row r="39224" spans="1:1">
      <c r="A39224" s="330"/>
    </row>
    <row r="39225" spans="1:1">
      <c r="A39225" s="330"/>
    </row>
    <row r="39226" spans="1:1">
      <c r="A39226" s="330"/>
    </row>
    <row r="39227" spans="1:1">
      <c r="A39227" s="330"/>
    </row>
    <row r="39228" spans="1:1">
      <c r="A39228" s="330"/>
    </row>
    <row r="39229" spans="1:1">
      <c r="A39229" s="330"/>
    </row>
    <row r="39230" spans="1:1">
      <c r="A39230" s="330"/>
    </row>
    <row r="39231" spans="1:1">
      <c r="A39231" s="330"/>
    </row>
    <row r="39232" spans="1:1">
      <c r="A39232" s="330"/>
    </row>
    <row r="39233" spans="1:1">
      <c r="A39233" s="330"/>
    </row>
    <row r="39234" spans="1:1">
      <c r="A39234" s="330"/>
    </row>
    <row r="39235" spans="1:1">
      <c r="A39235" s="330"/>
    </row>
    <row r="39236" spans="1:1">
      <c r="A39236" s="330"/>
    </row>
    <row r="39237" spans="1:1">
      <c r="A39237" s="330"/>
    </row>
    <row r="39238" spans="1:1">
      <c r="A39238" s="330"/>
    </row>
    <row r="39239" spans="1:1">
      <c r="A39239" s="330"/>
    </row>
    <row r="39240" spans="1:1">
      <c r="A39240" s="330"/>
    </row>
    <row r="39241" spans="1:1">
      <c r="A39241" s="330"/>
    </row>
    <row r="39242" spans="1:1">
      <c r="A39242" s="330"/>
    </row>
    <row r="39243" spans="1:1">
      <c r="A39243" s="330"/>
    </row>
    <row r="39244" spans="1:1">
      <c r="A39244" s="330"/>
    </row>
    <row r="39245" spans="1:1">
      <c r="A39245" s="330"/>
    </row>
    <row r="39246" spans="1:1">
      <c r="A39246" s="330"/>
    </row>
    <row r="39247" spans="1:1">
      <c r="A39247" s="330"/>
    </row>
    <row r="39248" spans="1:1">
      <c r="A39248" s="330"/>
    </row>
    <row r="39249" spans="1:1">
      <c r="A39249" s="330"/>
    </row>
    <row r="39250" spans="1:1">
      <c r="A39250" s="330"/>
    </row>
    <row r="39251" spans="1:1">
      <c r="A39251" s="330"/>
    </row>
    <row r="39252" spans="1:1">
      <c r="A39252" s="330"/>
    </row>
    <row r="39253" spans="1:1">
      <c r="A39253" s="330"/>
    </row>
    <row r="39254" spans="1:1">
      <c r="A39254" s="330"/>
    </row>
    <row r="39255" spans="1:1">
      <c r="A39255" s="330"/>
    </row>
    <row r="39256" spans="1:1">
      <c r="A39256" s="330"/>
    </row>
    <row r="39257" spans="1:1">
      <c r="A39257" s="330"/>
    </row>
    <row r="39258" spans="1:1">
      <c r="A39258" s="330"/>
    </row>
    <row r="39259" spans="1:1">
      <c r="A39259" s="330"/>
    </row>
    <row r="39260" spans="1:1">
      <c r="A39260" s="330"/>
    </row>
    <row r="39261" spans="1:1">
      <c r="A39261" s="330"/>
    </row>
    <row r="39262" spans="1:1">
      <c r="A39262" s="330"/>
    </row>
    <row r="39263" spans="1:1">
      <c r="A39263" s="330"/>
    </row>
    <row r="39264" spans="1:1">
      <c r="A39264" s="330"/>
    </row>
    <row r="39265" spans="1:1">
      <c r="A39265" s="330"/>
    </row>
    <row r="39266" spans="1:1">
      <c r="A39266" s="330"/>
    </row>
    <row r="39267" spans="1:1">
      <c r="A39267" s="330"/>
    </row>
    <row r="39268" spans="1:1">
      <c r="A39268" s="330"/>
    </row>
    <row r="39269" spans="1:1">
      <c r="A39269" s="330"/>
    </row>
    <row r="39270" spans="1:1">
      <c r="A39270" s="330"/>
    </row>
    <row r="39271" spans="1:1">
      <c r="A39271" s="330"/>
    </row>
    <row r="39272" spans="1:1">
      <c r="A39272" s="330"/>
    </row>
    <row r="39273" spans="1:1">
      <c r="A39273" s="330"/>
    </row>
    <row r="39274" spans="1:1">
      <c r="A39274" s="330"/>
    </row>
    <row r="39275" spans="1:1">
      <c r="A39275" s="330"/>
    </row>
    <row r="39276" spans="1:1">
      <c r="A39276" s="330"/>
    </row>
    <row r="39277" spans="1:1">
      <c r="A39277" s="330"/>
    </row>
    <row r="39278" spans="1:1">
      <c r="A39278" s="330"/>
    </row>
    <row r="39279" spans="1:1">
      <c r="A39279" s="330"/>
    </row>
    <row r="39280" spans="1:1">
      <c r="A39280" s="330"/>
    </row>
    <row r="39281" spans="1:1">
      <c r="A39281" s="330"/>
    </row>
    <row r="39282" spans="1:1">
      <c r="A39282" s="330"/>
    </row>
    <row r="39283" spans="1:1">
      <c r="A39283" s="330"/>
    </row>
    <row r="39284" spans="1:1">
      <c r="A39284" s="330"/>
    </row>
    <row r="39285" spans="1:1">
      <c r="A39285" s="330"/>
    </row>
    <row r="39286" spans="1:1">
      <c r="A39286" s="330"/>
    </row>
    <row r="39287" spans="1:1">
      <c r="A39287" s="330"/>
    </row>
    <row r="39288" spans="1:1">
      <c r="A39288" s="330"/>
    </row>
    <row r="39289" spans="1:1">
      <c r="A39289" s="330"/>
    </row>
    <row r="39290" spans="1:1">
      <c r="A39290" s="330"/>
    </row>
    <row r="39291" spans="1:1">
      <c r="A39291" s="330"/>
    </row>
    <row r="39292" spans="1:1">
      <c r="A39292" s="330"/>
    </row>
    <row r="39293" spans="1:1">
      <c r="A39293" s="330"/>
    </row>
    <row r="39294" spans="1:1">
      <c r="A39294" s="330"/>
    </row>
    <row r="39295" spans="1:1">
      <c r="A39295" s="330"/>
    </row>
    <row r="39296" spans="1:1">
      <c r="A39296" s="330"/>
    </row>
    <row r="39297" spans="1:1">
      <c r="A39297" s="330"/>
    </row>
    <row r="39298" spans="1:1">
      <c r="A39298" s="330"/>
    </row>
    <row r="39299" spans="1:1">
      <c r="A39299" s="330"/>
    </row>
    <row r="39300" spans="1:1">
      <c r="A39300" s="330"/>
    </row>
    <row r="39301" spans="1:1">
      <c r="A39301" s="330"/>
    </row>
    <row r="39302" spans="1:1">
      <c r="A39302" s="330"/>
    </row>
    <row r="39303" spans="1:1">
      <c r="A39303" s="330"/>
    </row>
    <row r="39304" spans="1:1">
      <c r="A39304" s="330"/>
    </row>
    <row r="39305" spans="1:1">
      <c r="A39305" s="330"/>
    </row>
    <row r="39306" spans="1:1">
      <c r="A39306" s="330"/>
    </row>
    <row r="39307" spans="1:1">
      <c r="A39307" s="330"/>
    </row>
    <row r="39308" spans="1:1">
      <c r="A39308" s="330"/>
    </row>
    <row r="39309" spans="1:1">
      <c r="A39309" s="330"/>
    </row>
    <row r="39310" spans="1:1">
      <c r="A39310" s="330"/>
    </row>
    <row r="39311" spans="1:1">
      <c r="A39311" s="330"/>
    </row>
    <row r="39312" spans="1:1">
      <c r="A39312" s="330"/>
    </row>
    <row r="39313" spans="1:1">
      <c r="A39313" s="330"/>
    </row>
    <row r="39314" spans="1:1">
      <c r="A39314" s="330"/>
    </row>
    <row r="39315" spans="1:1">
      <c r="A39315" s="330"/>
    </row>
    <row r="39316" spans="1:1">
      <c r="A39316" s="330"/>
    </row>
    <row r="39317" spans="1:1">
      <c r="A39317" s="330"/>
    </row>
    <row r="39318" spans="1:1">
      <c r="A39318" s="330"/>
    </row>
    <row r="39319" spans="1:1">
      <c r="A39319" s="330"/>
    </row>
    <row r="39320" spans="1:1">
      <c r="A39320" s="330"/>
    </row>
    <row r="39321" spans="1:1">
      <c r="A39321" s="330"/>
    </row>
    <row r="39322" spans="1:1">
      <c r="A39322" s="330"/>
    </row>
    <row r="39323" spans="1:1">
      <c r="A39323" s="330"/>
    </row>
    <row r="39324" spans="1:1">
      <c r="A39324" s="330"/>
    </row>
    <row r="39325" spans="1:1">
      <c r="A39325" s="330"/>
    </row>
    <row r="39326" spans="1:1">
      <c r="A39326" s="330"/>
    </row>
    <row r="39327" spans="1:1">
      <c r="A39327" s="330"/>
    </row>
    <row r="39328" spans="1:1">
      <c r="A39328" s="330"/>
    </row>
    <row r="39329" spans="1:1">
      <c r="A39329" s="330"/>
    </row>
    <row r="39330" spans="1:1">
      <c r="A39330" s="330"/>
    </row>
    <row r="39331" spans="1:1">
      <c r="A39331" s="330"/>
    </row>
    <row r="39332" spans="1:1">
      <c r="A39332" s="330"/>
    </row>
    <row r="39333" spans="1:1">
      <c r="A39333" s="330"/>
    </row>
    <row r="39334" spans="1:1">
      <c r="A39334" s="330"/>
    </row>
    <row r="39335" spans="1:1">
      <c r="A39335" s="330"/>
    </row>
    <row r="39336" spans="1:1">
      <c r="A39336" s="330"/>
    </row>
    <row r="39337" spans="1:1">
      <c r="A39337" s="330"/>
    </row>
    <row r="39338" spans="1:1">
      <c r="A39338" s="330"/>
    </row>
    <row r="39339" spans="1:1">
      <c r="A39339" s="330"/>
    </row>
    <row r="39340" spans="1:1">
      <c r="A39340" s="330"/>
    </row>
    <row r="39341" spans="1:1">
      <c r="A39341" s="330"/>
    </row>
    <row r="39342" spans="1:1">
      <c r="A39342" s="330"/>
    </row>
    <row r="39343" spans="1:1">
      <c r="A39343" s="330"/>
    </row>
    <row r="39344" spans="1:1">
      <c r="A39344" s="330"/>
    </row>
    <row r="39345" spans="1:1">
      <c r="A39345" s="330"/>
    </row>
    <row r="39346" spans="1:1">
      <c r="A39346" s="330"/>
    </row>
    <row r="39347" spans="1:1">
      <c r="A39347" s="330"/>
    </row>
    <row r="39348" spans="1:1">
      <c r="A39348" s="330"/>
    </row>
    <row r="39349" spans="1:1">
      <c r="A39349" s="330"/>
    </row>
    <row r="39350" spans="1:1">
      <c r="A39350" s="330"/>
    </row>
    <row r="39351" spans="1:1">
      <c r="A39351" s="330"/>
    </row>
    <row r="39352" spans="1:1">
      <c r="A39352" s="330"/>
    </row>
    <row r="39353" spans="1:1">
      <c r="A39353" s="330"/>
    </row>
    <row r="39354" spans="1:1">
      <c r="A39354" s="330"/>
    </row>
    <row r="39355" spans="1:1">
      <c r="A39355" s="330"/>
    </row>
    <row r="39356" spans="1:1">
      <c r="A39356" s="330"/>
    </row>
    <row r="39357" spans="1:1">
      <c r="A39357" s="330"/>
    </row>
    <row r="39358" spans="1:1">
      <c r="A39358" s="330"/>
    </row>
    <row r="39359" spans="1:1">
      <c r="A39359" s="330"/>
    </row>
    <row r="39360" spans="1:1">
      <c r="A39360" s="330"/>
    </row>
    <row r="39361" spans="1:1">
      <c r="A39361" s="330"/>
    </row>
    <row r="39362" spans="1:1">
      <c r="A39362" s="330"/>
    </row>
    <row r="39363" spans="1:1">
      <c r="A39363" s="330"/>
    </row>
    <row r="39364" spans="1:1">
      <c r="A39364" s="330"/>
    </row>
    <row r="39365" spans="1:1">
      <c r="A39365" s="330"/>
    </row>
    <row r="39366" spans="1:1">
      <c r="A39366" s="330"/>
    </row>
    <row r="39367" spans="1:1">
      <c r="A39367" s="330"/>
    </row>
    <row r="39368" spans="1:1">
      <c r="A39368" s="330"/>
    </row>
    <row r="39369" spans="1:1">
      <c r="A39369" s="330"/>
    </row>
    <row r="39370" spans="1:1">
      <c r="A39370" s="330"/>
    </row>
    <row r="39371" spans="1:1">
      <c r="A39371" s="330"/>
    </row>
    <row r="39372" spans="1:1">
      <c r="A39372" s="330"/>
    </row>
    <row r="39373" spans="1:1">
      <c r="A39373" s="330"/>
    </row>
    <row r="39374" spans="1:1">
      <c r="A39374" s="330"/>
    </row>
    <row r="39375" spans="1:1">
      <c r="A39375" s="330"/>
    </row>
    <row r="39376" spans="1:1">
      <c r="A39376" s="330"/>
    </row>
    <row r="39377" spans="1:1">
      <c r="A39377" s="330"/>
    </row>
    <row r="39378" spans="1:1">
      <c r="A39378" s="330"/>
    </row>
    <row r="39379" spans="1:1">
      <c r="A39379" s="330"/>
    </row>
    <row r="39380" spans="1:1">
      <c r="A39380" s="330"/>
    </row>
    <row r="39381" spans="1:1">
      <c r="A39381" s="330"/>
    </row>
    <row r="39382" spans="1:1">
      <c r="A39382" s="330"/>
    </row>
    <row r="39383" spans="1:1">
      <c r="A39383" s="330"/>
    </row>
    <row r="39384" spans="1:1">
      <c r="A39384" s="330"/>
    </row>
    <row r="39385" spans="1:1">
      <c r="A39385" s="330"/>
    </row>
    <row r="39386" spans="1:1">
      <c r="A39386" s="330"/>
    </row>
    <row r="39387" spans="1:1">
      <c r="A39387" s="330"/>
    </row>
    <row r="39388" spans="1:1">
      <c r="A39388" s="330"/>
    </row>
    <row r="39389" spans="1:1">
      <c r="A39389" s="330"/>
    </row>
    <row r="39390" spans="1:1">
      <c r="A39390" s="330"/>
    </row>
    <row r="39391" spans="1:1">
      <c r="A39391" s="330"/>
    </row>
    <row r="39392" spans="1:1">
      <c r="A39392" s="330"/>
    </row>
    <row r="39393" spans="1:1">
      <c r="A39393" s="330"/>
    </row>
    <row r="39394" spans="1:1">
      <c r="A39394" s="330"/>
    </row>
    <row r="39395" spans="1:1">
      <c r="A39395" s="330"/>
    </row>
    <row r="39396" spans="1:1">
      <c r="A39396" s="330"/>
    </row>
    <row r="39397" spans="1:1">
      <c r="A39397" s="330"/>
    </row>
    <row r="39398" spans="1:1">
      <c r="A39398" s="330"/>
    </row>
    <row r="39399" spans="1:1">
      <c r="A39399" s="330"/>
    </row>
    <row r="39400" spans="1:1">
      <c r="A39400" s="330"/>
    </row>
    <row r="39401" spans="1:1">
      <c r="A39401" s="330"/>
    </row>
    <row r="39402" spans="1:1">
      <c r="A39402" s="330"/>
    </row>
    <row r="39403" spans="1:1">
      <c r="A39403" s="330"/>
    </row>
    <row r="39404" spans="1:1">
      <c r="A39404" s="330"/>
    </row>
    <row r="39405" spans="1:1">
      <c r="A39405" s="330"/>
    </row>
    <row r="39406" spans="1:1">
      <c r="A39406" s="330"/>
    </row>
    <row r="39407" spans="1:1">
      <c r="A39407" s="330"/>
    </row>
    <row r="39408" spans="1:1">
      <c r="A39408" s="330"/>
    </row>
    <row r="39409" spans="1:1">
      <c r="A39409" s="330"/>
    </row>
    <row r="39410" spans="1:1">
      <c r="A39410" s="330"/>
    </row>
    <row r="39411" spans="1:1">
      <c r="A39411" s="330"/>
    </row>
    <row r="39412" spans="1:1">
      <c r="A39412" s="330"/>
    </row>
    <row r="39413" spans="1:1">
      <c r="A39413" s="330"/>
    </row>
    <row r="39414" spans="1:1">
      <c r="A39414" s="330"/>
    </row>
    <row r="39415" spans="1:1">
      <c r="A39415" s="330"/>
    </row>
    <row r="39416" spans="1:1">
      <c r="A39416" s="330"/>
    </row>
    <row r="39417" spans="1:1">
      <c r="A39417" s="330"/>
    </row>
    <row r="39418" spans="1:1">
      <c r="A39418" s="330"/>
    </row>
    <row r="39419" spans="1:1">
      <c r="A39419" s="330"/>
    </row>
    <row r="39420" spans="1:1">
      <c r="A39420" s="330"/>
    </row>
    <row r="39421" spans="1:1">
      <c r="A39421" s="330"/>
    </row>
    <row r="39422" spans="1:1">
      <c r="A39422" s="330"/>
    </row>
    <row r="39423" spans="1:1">
      <c r="A39423" s="330"/>
    </row>
    <row r="39424" spans="1:1">
      <c r="A39424" s="330"/>
    </row>
    <row r="39425" spans="1:1">
      <c r="A39425" s="330"/>
    </row>
    <row r="39426" spans="1:1">
      <c r="A39426" s="330"/>
    </row>
    <row r="39427" spans="1:1">
      <c r="A39427" s="330"/>
    </row>
    <row r="39428" spans="1:1">
      <c r="A39428" s="330"/>
    </row>
    <row r="39429" spans="1:1">
      <c r="A39429" s="330"/>
    </row>
    <row r="39430" spans="1:1">
      <c r="A39430" s="330"/>
    </row>
    <row r="39431" spans="1:1">
      <c r="A39431" s="330"/>
    </row>
    <row r="39432" spans="1:1">
      <c r="A39432" s="330"/>
    </row>
    <row r="39433" spans="1:1">
      <c r="A39433" s="330"/>
    </row>
    <row r="39434" spans="1:1">
      <c r="A39434" s="330"/>
    </row>
    <row r="39435" spans="1:1">
      <c r="A39435" s="330"/>
    </row>
    <row r="39436" spans="1:1">
      <c r="A39436" s="330"/>
    </row>
    <row r="39437" spans="1:1">
      <c r="A39437" s="330"/>
    </row>
    <row r="39438" spans="1:1">
      <c r="A39438" s="330"/>
    </row>
    <row r="39439" spans="1:1">
      <c r="A39439" s="330"/>
    </row>
    <row r="39440" spans="1:1">
      <c r="A39440" s="330"/>
    </row>
    <row r="39441" spans="1:1">
      <c r="A39441" s="330"/>
    </row>
    <row r="39442" spans="1:1">
      <c r="A39442" s="330"/>
    </row>
    <row r="39443" spans="1:1">
      <c r="A39443" s="330"/>
    </row>
    <row r="39444" spans="1:1">
      <c r="A39444" s="330"/>
    </row>
    <row r="39445" spans="1:1">
      <c r="A39445" s="330"/>
    </row>
    <row r="39446" spans="1:1">
      <c r="A39446" s="330"/>
    </row>
    <row r="39447" spans="1:1">
      <c r="A39447" s="330"/>
    </row>
    <row r="39448" spans="1:1">
      <c r="A39448" s="330"/>
    </row>
    <row r="39449" spans="1:1">
      <c r="A39449" s="330"/>
    </row>
    <row r="39450" spans="1:1">
      <c r="A39450" s="330"/>
    </row>
    <row r="39451" spans="1:1">
      <c r="A39451" s="330"/>
    </row>
    <row r="39452" spans="1:1">
      <c r="A39452" s="330"/>
    </row>
    <row r="39453" spans="1:1">
      <c r="A39453" s="330"/>
    </row>
    <row r="39454" spans="1:1">
      <c r="A39454" s="330"/>
    </row>
    <row r="39455" spans="1:1">
      <c r="A39455" s="330"/>
    </row>
    <row r="39456" spans="1:1">
      <c r="A39456" s="330"/>
    </row>
    <row r="39457" spans="1:1">
      <c r="A39457" s="330"/>
    </row>
    <row r="39458" spans="1:1">
      <c r="A39458" s="330"/>
    </row>
    <row r="39459" spans="1:1">
      <c r="A39459" s="330"/>
    </row>
    <row r="39460" spans="1:1">
      <c r="A39460" s="330"/>
    </row>
    <row r="39461" spans="1:1">
      <c r="A39461" s="330"/>
    </row>
    <row r="39462" spans="1:1">
      <c r="A39462" s="330"/>
    </row>
    <row r="39463" spans="1:1">
      <c r="A39463" s="330"/>
    </row>
    <row r="39464" spans="1:1">
      <c r="A39464" s="330"/>
    </row>
    <row r="39465" spans="1:1">
      <c r="A39465" s="330"/>
    </row>
    <row r="39466" spans="1:1">
      <c r="A39466" s="330"/>
    </row>
    <row r="39467" spans="1:1">
      <c r="A39467" s="330"/>
    </row>
    <row r="39468" spans="1:1">
      <c r="A39468" s="330"/>
    </row>
    <row r="39469" spans="1:1">
      <c r="A39469" s="330"/>
    </row>
    <row r="39470" spans="1:1">
      <c r="A39470" s="330"/>
    </row>
    <row r="39471" spans="1:1">
      <c r="A39471" s="330"/>
    </row>
    <row r="39472" spans="1:1">
      <c r="A39472" s="330"/>
    </row>
    <row r="39473" spans="1:1">
      <c r="A39473" s="330"/>
    </row>
    <row r="39474" spans="1:1">
      <c r="A39474" s="330"/>
    </row>
    <row r="39475" spans="1:1">
      <c r="A39475" s="330"/>
    </row>
    <row r="39476" spans="1:1">
      <c r="A39476" s="330"/>
    </row>
    <row r="39477" spans="1:1">
      <c r="A39477" s="330"/>
    </row>
    <row r="39478" spans="1:1">
      <c r="A39478" s="330"/>
    </row>
    <row r="39479" spans="1:1">
      <c r="A39479" s="330"/>
    </row>
    <row r="39480" spans="1:1">
      <c r="A39480" s="330"/>
    </row>
    <row r="39481" spans="1:1">
      <c r="A39481" s="330"/>
    </row>
    <row r="39482" spans="1:1">
      <c r="A39482" s="330"/>
    </row>
    <row r="39483" spans="1:1">
      <c r="A39483" s="330"/>
    </row>
    <row r="39484" spans="1:1">
      <c r="A39484" s="330"/>
    </row>
    <row r="39485" spans="1:1">
      <c r="A39485" s="330"/>
    </row>
    <row r="39486" spans="1:1">
      <c r="A39486" s="330"/>
    </row>
    <row r="39487" spans="1:1">
      <c r="A39487" s="330"/>
    </row>
    <row r="39488" spans="1:1">
      <c r="A39488" s="330"/>
    </row>
    <row r="39489" spans="1:1">
      <c r="A39489" s="330"/>
    </row>
    <row r="39490" spans="1:1">
      <c r="A39490" s="330"/>
    </row>
    <row r="39491" spans="1:1">
      <c r="A39491" s="330"/>
    </row>
    <row r="39492" spans="1:1">
      <c r="A39492" s="330"/>
    </row>
    <row r="39493" spans="1:1">
      <c r="A39493" s="330"/>
    </row>
    <row r="39494" spans="1:1">
      <c r="A39494" s="330"/>
    </row>
    <row r="39495" spans="1:1">
      <c r="A39495" s="330"/>
    </row>
    <row r="39496" spans="1:1">
      <c r="A39496" s="330"/>
    </row>
    <row r="39497" spans="1:1">
      <c r="A39497" s="330"/>
    </row>
    <row r="39498" spans="1:1">
      <c r="A39498" s="330"/>
    </row>
    <row r="39499" spans="1:1">
      <c r="A39499" s="330"/>
    </row>
    <row r="39500" spans="1:1">
      <c r="A39500" s="330"/>
    </row>
    <row r="39501" spans="1:1">
      <c r="A39501" s="330"/>
    </row>
    <row r="39502" spans="1:1">
      <c r="A39502" s="330"/>
    </row>
    <row r="39503" spans="1:1">
      <c r="A39503" s="330"/>
    </row>
    <row r="39504" spans="1:1">
      <c r="A39504" s="330"/>
    </row>
    <row r="39505" spans="1:1">
      <c r="A39505" s="330"/>
    </row>
    <row r="39506" spans="1:1">
      <c r="A39506" s="330"/>
    </row>
    <row r="39507" spans="1:1">
      <c r="A39507" s="330"/>
    </row>
    <row r="39508" spans="1:1">
      <c r="A39508" s="330"/>
    </row>
    <row r="39509" spans="1:1">
      <c r="A39509" s="330"/>
    </row>
    <row r="39510" spans="1:1">
      <c r="A39510" s="330"/>
    </row>
    <row r="39511" spans="1:1">
      <c r="A39511" s="330"/>
    </row>
    <row r="39512" spans="1:1">
      <c r="A39512" s="330"/>
    </row>
    <row r="39513" spans="1:1">
      <c r="A39513" s="330"/>
    </row>
    <row r="39514" spans="1:1">
      <c r="A39514" s="330"/>
    </row>
    <row r="39515" spans="1:1">
      <c r="A39515" s="330"/>
    </row>
    <row r="39516" spans="1:1">
      <c r="A39516" s="330"/>
    </row>
    <row r="39517" spans="1:1">
      <c r="A39517" s="330"/>
    </row>
    <row r="39518" spans="1:1">
      <c r="A39518" s="330"/>
    </row>
    <row r="39519" spans="1:1">
      <c r="A39519" s="330"/>
    </row>
    <row r="39520" spans="1:1">
      <c r="A39520" s="330"/>
    </row>
    <row r="39521" spans="1:1">
      <c r="A39521" s="330"/>
    </row>
    <row r="39522" spans="1:1">
      <c r="A39522" s="330"/>
    </row>
    <row r="39523" spans="1:1">
      <c r="A39523" s="330"/>
    </row>
    <row r="39524" spans="1:1">
      <c r="A39524" s="330"/>
    </row>
    <row r="39525" spans="1:1">
      <c r="A39525" s="330"/>
    </row>
    <row r="39526" spans="1:1">
      <c r="A39526" s="330"/>
    </row>
    <row r="39527" spans="1:1">
      <c r="A39527" s="330"/>
    </row>
    <row r="39528" spans="1:1">
      <c r="A39528" s="330"/>
    </row>
    <row r="39529" spans="1:1">
      <c r="A39529" s="330"/>
    </row>
    <row r="39530" spans="1:1">
      <c r="A39530" s="330"/>
    </row>
    <row r="39531" spans="1:1">
      <c r="A39531" s="330"/>
    </row>
    <row r="39532" spans="1:1">
      <c r="A39532" s="330"/>
    </row>
    <row r="39533" spans="1:1">
      <c r="A39533" s="330"/>
    </row>
    <row r="39534" spans="1:1">
      <c r="A39534" s="330"/>
    </row>
    <row r="39535" spans="1:1">
      <c r="A39535" s="330"/>
    </row>
    <row r="39536" spans="1:1">
      <c r="A39536" s="330"/>
    </row>
    <row r="39537" spans="1:1">
      <c r="A39537" s="330"/>
    </row>
    <row r="39538" spans="1:1">
      <c r="A39538" s="330"/>
    </row>
    <row r="39539" spans="1:1">
      <c r="A39539" s="330"/>
    </row>
    <row r="39540" spans="1:1">
      <c r="A39540" s="330"/>
    </row>
    <row r="39541" spans="1:1">
      <c r="A39541" s="330"/>
    </row>
    <row r="39542" spans="1:1">
      <c r="A39542" s="330"/>
    </row>
    <row r="39543" spans="1:1">
      <c r="A39543" s="330"/>
    </row>
    <row r="39544" spans="1:1">
      <c r="A39544" s="330"/>
    </row>
    <row r="39545" spans="1:1">
      <c r="A39545" s="330"/>
    </row>
    <row r="39546" spans="1:1">
      <c r="A39546" s="330"/>
    </row>
    <row r="39547" spans="1:1">
      <c r="A39547" s="330"/>
    </row>
    <row r="39548" spans="1:1">
      <c r="A39548" s="330"/>
    </row>
    <row r="39549" spans="1:1">
      <c r="A39549" s="330"/>
    </row>
    <row r="39550" spans="1:1">
      <c r="A39550" s="330"/>
    </row>
    <row r="39551" spans="1:1">
      <c r="A39551" s="330"/>
    </row>
    <row r="39552" spans="1:1">
      <c r="A39552" s="330"/>
    </row>
    <row r="39553" spans="1:1">
      <c r="A39553" s="330"/>
    </row>
    <row r="39554" spans="1:1">
      <c r="A39554" s="330"/>
    </row>
    <row r="39555" spans="1:1">
      <c r="A39555" s="330"/>
    </row>
    <row r="39556" spans="1:1">
      <c r="A39556" s="330"/>
    </row>
    <row r="39557" spans="1:1">
      <c r="A39557" s="330"/>
    </row>
    <row r="39558" spans="1:1">
      <c r="A39558" s="330"/>
    </row>
    <row r="39559" spans="1:1">
      <c r="A39559" s="330"/>
    </row>
    <row r="39560" spans="1:1">
      <c r="A39560" s="330"/>
    </row>
    <row r="39561" spans="1:1">
      <c r="A39561" s="330"/>
    </row>
    <row r="39562" spans="1:1">
      <c r="A39562" s="330"/>
    </row>
    <row r="39563" spans="1:1">
      <c r="A39563" s="330"/>
    </row>
    <row r="39564" spans="1:1">
      <c r="A39564" s="330"/>
    </row>
    <row r="39565" spans="1:1">
      <c r="A39565" s="330"/>
    </row>
    <row r="39566" spans="1:1">
      <c r="A39566" s="330"/>
    </row>
    <row r="39567" spans="1:1">
      <c r="A39567" s="330"/>
    </row>
    <row r="39568" spans="1:1">
      <c r="A39568" s="330"/>
    </row>
    <row r="39569" spans="1:1">
      <c r="A39569" s="330"/>
    </row>
    <row r="39570" spans="1:1">
      <c r="A39570" s="330"/>
    </row>
    <row r="39571" spans="1:1">
      <c r="A39571" s="330"/>
    </row>
    <row r="39572" spans="1:1">
      <c r="A39572" s="330"/>
    </row>
    <row r="39573" spans="1:1">
      <c r="A39573" s="330"/>
    </row>
    <row r="39574" spans="1:1">
      <c r="A39574" s="330"/>
    </row>
    <row r="39575" spans="1:1">
      <c r="A39575" s="330"/>
    </row>
    <row r="39576" spans="1:1">
      <c r="A39576" s="330"/>
    </row>
    <row r="39577" spans="1:1">
      <c r="A39577" s="330"/>
    </row>
    <row r="39578" spans="1:1">
      <c r="A39578" s="330"/>
    </row>
    <row r="39579" spans="1:1">
      <c r="A39579" s="330"/>
    </row>
    <row r="39580" spans="1:1">
      <c r="A39580" s="330"/>
    </row>
    <row r="39581" spans="1:1">
      <c r="A39581" s="330"/>
    </row>
    <row r="39582" spans="1:1">
      <c r="A39582" s="330"/>
    </row>
    <row r="39583" spans="1:1">
      <c r="A39583" s="330"/>
    </row>
    <row r="39584" spans="1:1">
      <c r="A39584" s="330"/>
    </row>
    <row r="39585" spans="1:1">
      <c r="A39585" s="330"/>
    </row>
    <row r="39586" spans="1:1">
      <c r="A39586" s="330"/>
    </row>
    <row r="39587" spans="1:1">
      <c r="A39587" s="330"/>
    </row>
    <row r="39588" spans="1:1">
      <c r="A39588" s="330"/>
    </row>
    <row r="39589" spans="1:1">
      <c r="A39589" s="330"/>
    </row>
    <row r="39590" spans="1:1">
      <c r="A39590" s="330"/>
    </row>
    <row r="39591" spans="1:1">
      <c r="A39591" s="330"/>
    </row>
    <row r="39592" spans="1:1">
      <c r="A39592" s="330"/>
    </row>
    <row r="39593" spans="1:1">
      <c r="A39593" s="330"/>
    </row>
    <row r="39594" spans="1:1">
      <c r="A39594" s="330"/>
    </row>
    <row r="39595" spans="1:1">
      <c r="A39595" s="330"/>
    </row>
    <row r="39596" spans="1:1">
      <c r="A39596" s="330"/>
    </row>
    <row r="39597" spans="1:1">
      <c r="A39597" s="330"/>
    </row>
    <row r="39598" spans="1:1">
      <c r="A39598" s="330"/>
    </row>
    <row r="39599" spans="1:1">
      <c r="A39599" s="330"/>
    </row>
    <row r="39600" spans="1:1">
      <c r="A39600" s="330"/>
    </row>
    <row r="39601" spans="1:1">
      <c r="A39601" s="330"/>
    </row>
    <row r="39602" spans="1:1">
      <c r="A39602" s="330"/>
    </row>
    <row r="39603" spans="1:1">
      <c r="A39603" s="330"/>
    </row>
    <row r="39604" spans="1:1">
      <c r="A39604" s="330"/>
    </row>
    <row r="39605" spans="1:1">
      <c r="A39605" s="330"/>
    </row>
    <row r="39606" spans="1:1">
      <c r="A39606" s="330"/>
    </row>
    <row r="39607" spans="1:1">
      <c r="A39607" s="330"/>
    </row>
    <row r="39608" spans="1:1">
      <c r="A39608" s="330"/>
    </row>
    <row r="39609" spans="1:1">
      <c r="A39609" s="330"/>
    </row>
    <row r="39610" spans="1:1">
      <c r="A39610" s="330"/>
    </row>
    <row r="39611" spans="1:1">
      <c r="A39611" s="330"/>
    </row>
    <row r="39612" spans="1:1">
      <c r="A39612" s="330"/>
    </row>
    <row r="39613" spans="1:1">
      <c r="A39613" s="330"/>
    </row>
    <row r="39614" spans="1:1">
      <c r="A39614" s="330"/>
    </row>
    <row r="39615" spans="1:1">
      <c r="A39615" s="330"/>
    </row>
    <row r="39616" spans="1:1">
      <c r="A39616" s="330"/>
    </row>
    <row r="39617" spans="1:1">
      <c r="A39617" s="330"/>
    </row>
    <row r="39618" spans="1:1">
      <c r="A39618" s="330"/>
    </row>
    <row r="39619" spans="1:1">
      <c r="A39619" s="330"/>
    </row>
    <row r="39620" spans="1:1">
      <c r="A39620" s="330"/>
    </row>
    <row r="39621" spans="1:1">
      <c r="A39621" s="330"/>
    </row>
    <row r="39622" spans="1:1">
      <c r="A39622" s="330"/>
    </row>
    <row r="39623" spans="1:1">
      <c r="A39623" s="330"/>
    </row>
    <row r="39624" spans="1:1">
      <c r="A39624" s="330"/>
    </row>
    <row r="39625" spans="1:1">
      <c r="A39625" s="330"/>
    </row>
    <row r="39626" spans="1:1">
      <c r="A39626" s="330"/>
    </row>
    <row r="39627" spans="1:1">
      <c r="A39627" s="330"/>
    </row>
    <row r="39628" spans="1:1">
      <c r="A39628" s="330"/>
    </row>
    <row r="39629" spans="1:1">
      <c r="A39629" s="330"/>
    </row>
    <row r="39630" spans="1:1">
      <c r="A39630" s="330"/>
    </row>
    <row r="39631" spans="1:1">
      <c r="A39631" s="330"/>
    </row>
    <row r="39632" spans="1:1">
      <c r="A39632" s="330"/>
    </row>
    <row r="39633" spans="1:1">
      <c r="A39633" s="330"/>
    </row>
    <row r="39634" spans="1:1">
      <c r="A39634" s="330"/>
    </row>
    <row r="39635" spans="1:1">
      <c r="A39635" s="330"/>
    </row>
    <row r="39636" spans="1:1">
      <c r="A39636" s="330"/>
    </row>
    <row r="39637" spans="1:1">
      <c r="A39637" s="330"/>
    </row>
    <row r="39638" spans="1:1">
      <c r="A39638" s="330"/>
    </row>
    <row r="39639" spans="1:1">
      <c r="A39639" s="330"/>
    </row>
    <row r="39640" spans="1:1">
      <c r="A39640" s="330"/>
    </row>
    <row r="39641" spans="1:1">
      <c r="A39641" s="330"/>
    </row>
    <row r="39642" spans="1:1">
      <c r="A39642" s="330"/>
    </row>
    <row r="39643" spans="1:1">
      <c r="A39643" s="330"/>
    </row>
    <row r="39644" spans="1:1">
      <c r="A39644" s="330"/>
    </row>
    <row r="39645" spans="1:1">
      <c r="A39645" s="330"/>
    </row>
    <row r="39646" spans="1:1">
      <c r="A39646" s="330"/>
    </row>
    <row r="39647" spans="1:1">
      <c r="A39647" s="330"/>
    </row>
    <row r="39648" spans="1:1">
      <c r="A39648" s="330"/>
    </row>
    <row r="39649" spans="1:1">
      <c r="A39649" s="330"/>
    </row>
    <row r="39650" spans="1:1">
      <c r="A39650" s="330"/>
    </row>
    <row r="39651" spans="1:1">
      <c r="A39651" s="330"/>
    </row>
    <row r="39652" spans="1:1">
      <c r="A39652" s="330"/>
    </row>
    <row r="39653" spans="1:1">
      <c r="A39653" s="330"/>
    </row>
    <row r="39654" spans="1:1">
      <c r="A39654" s="330"/>
    </row>
    <row r="39655" spans="1:1">
      <c r="A39655" s="330"/>
    </row>
    <row r="39656" spans="1:1">
      <c r="A39656" s="330"/>
    </row>
    <row r="39657" spans="1:1">
      <c r="A39657" s="330"/>
    </row>
    <row r="39658" spans="1:1">
      <c r="A39658" s="330"/>
    </row>
    <row r="39659" spans="1:1">
      <c r="A39659" s="330"/>
    </row>
    <row r="39660" spans="1:1">
      <c r="A39660" s="330"/>
    </row>
    <row r="39661" spans="1:1">
      <c r="A39661" s="330"/>
    </row>
    <row r="39662" spans="1:1">
      <c r="A39662" s="330"/>
    </row>
    <row r="39663" spans="1:1">
      <c r="A39663" s="330"/>
    </row>
    <row r="39664" spans="1:1">
      <c r="A39664" s="330"/>
    </row>
    <row r="39665" spans="1:1">
      <c r="A39665" s="330"/>
    </row>
    <row r="39666" spans="1:1">
      <c r="A39666" s="330"/>
    </row>
    <row r="39667" spans="1:1">
      <c r="A39667" s="330"/>
    </row>
    <row r="39668" spans="1:1">
      <c r="A39668" s="330"/>
    </row>
    <row r="39669" spans="1:1">
      <c r="A39669" s="330"/>
    </row>
    <row r="39670" spans="1:1">
      <c r="A39670" s="330"/>
    </row>
    <row r="39671" spans="1:1">
      <c r="A39671" s="330"/>
    </row>
    <row r="39672" spans="1:1">
      <c r="A39672" s="330"/>
    </row>
    <row r="39673" spans="1:1">
      <c r="A39673" s="330"/>
    </row>
    <row r="39674" spans="1:1">
      <c r="A39674" s="330"/>
    </row>
    <row r="39675" spans="1:1">
      <c r="A39675" s="330"/>
    </row>
    <row r="39676" spans="1:1">
      <c r="A39676" s="330"/>
    </row>
    <row r="39677" spans="1:1">
      <c r="A39677" s="330"/>
    </row>
    <row r="39678" spans="1:1">
      <c r="A39678" s="330"/>
    </row>
    <row r="39679" spans="1:1">
      <c r="A39679" s="330"/>
    </row>
    <row r="39680" spans="1:1">
      <c r="A39680" s="330"/>
    </row>
    <row r="39681" spans="1:1">
      <c r="A39681" s="330"/>
    </row>
    <row r="39682" spans="1:1">
      <c r="A39682" s="330"/>
    </row>
    <row r="39683" spans="1:1">
      <c r="A39683" s="330"/>
    </row>
    <row r="39684" spans="1:1">
      <c r="A39684" s="330"/>
    </row>
    <row r="39685" spans="1:1">
      <c r="A39685" s="330"/>
    </row>
    <row r="39686" spans="1:1">
      <c r="A39686" s="330"/>
    </row>
    <row r="39687" spans="1:1">
      <c r="A39687" s="330"/>
    </row>
    <row r="39688" spans="1:1">
      <c r="A39688" s="330"/>
    </row>
    <row r="39689" spans="1:1">
      <c r="A39689" s="330"/>
    </row>
    <row r="39690" spans="1:1">
      <c r="A39690" s="330"/>
    </row>
    <row r="39691" spans="1:1">
      <c r="A39691" s="330"/>
    </row>
    <row r="39692" spans="1:1">
      <c r="A39692" s="330"/>
    </row>
    <row r="39693" spans="1:1">
      <c r="A39693" s="330"/>
    </row>
    <row r="39694" spans="1:1">
      <c r="A39694" s="330"/>
    </row>
    <row r="39695" spans="1:1">
      <c r="A39695" s="330"/>
    </row>
    <row r="39696" spans="1:1">
      <c r="A39696" s="330"/>
    </row>
    <row r="39697" spans="1:1">
      <c r="A39697" s="330"/>
    </row>
    <row r="39698" spans="1:1">
      <c r="A39698" s="330"/>
    </row>
    <row r="39699" spans="1:1">
      <c r="A39699" s="330"/>
    </row>
    <row r="39700" spans="1:1">
      <c r="A39700" s="330"/>
    </row>
    <row r="39701" spans="1:1">
      <c r="A39701" s="330"/>
    </row>
    <row r="39702" spans="1:1">
      <c r="A39702" s="330"/>
    </row>
    <row r="39703" spans="1:1">
      <c r="A39703" s="330"/>
    </row>
    <row r="39704" spans="1:1">
      <c r="A39704" s="330"/>
    </row>
    <row r="39705" spans="1:1">
      <c r="A39705" s="330"/>
    </row>
    <row r="39706" spans="1:1">
      <c r="A39706" s="330"/>
    </row>
    <row r="39707" spans="1:1">
      <c r="A39707" s="330"/>
    </row>
    <row r="39708" spans="1:1">
      <c r="A39708" s="330"/>
    </row>
    <row r="39709" spans="1:1">
      <c r="A39709" s="330"/>
    </row>
    <row r="39710" spans="1:1">
      <c r="A39710" s="330"/>
    </row>
    <row r="39711" spans="1:1">
      <c r="A39711" s="330"/>
    </row>
    <row r="39712" spans="1:1">
      <c r="A39712" s="330"/>
    </row>
    <row r="39713" spans="1:1">
      <c r="A39713" s="330"/>
    </row>
    <row r="39714" spans="1:1">
      <c r="A39714" s="330"/>
    </row>
    <row r="39715" spans="1:1">
      <c r="A39715" s="330"/>
    </row>
    <row r="39716" spans="1:1">
      <c r="A39716" s="330"/>
    </row>
    <row r="39717" spans="1:1">
      <c r="A39717" s="330"/>
    </row>
    <row r="39718" spans="1:1">
      <c r="A39718" s="330"/>
    </row>
    <row r="39719" spans="1:1">
      <c r="A39719" s="330"/>
    </row>
    <row r="39720" spans="1:1">
      <c r="A39720" s="330"/>
    </row>
    <row r="39721" spans="1:1">
      <c r="A39721" s="330"/>
    </row>
    <row r="39722" spans="1:1">
      <c r="A39722" s="330"/>
    </row>
    <row r="39723" spans="1:1">
      <c r="A39723" s="330"/>
    </row>
    <row r="39724" spans="1:1">
      <c r="A39724" s="330"/>
    </row>
    <row r="39725" spans="1:1">
      <c r="A39725" s="330"/>
    </row>
    <row r="39726" spans="1:1">
      <c r="A39726" s="330"/>
    </row>
    <row r="39727" spans="1:1">
      <c r="A39727" s="330"/>
    </row>
    <row r="39728" spans="1:1">
      <c r="A39728" s="330"/>
    </row>
    <row r="39729" spans="1:1">
      <c r="A39729" s="330"/>
    </row>
    <row r="39730" spans="1:1">
      <c r="A39730" s="330"/>
    </row>
    <row r="39731" spans="1:1">
      <c r="A39731" s="330"/>
    </row>
    <row r="39732" spans="1:1">
      <c r="A39732" s="330"/>
    </row>
    <row r="39733" spans="1:1">
      <c r="A39733" s="330"/>
    </row>
    <row r="39734" spans="1:1">
      <c r="A39734" s="330"/>
    </row>
    <row r="39735" spans="1:1">
      <c r="A39735" s="330"/>
    </row>
    <row r="39736" spans="1:1">
      <c r="A39736" s="330"/>
    </row>
    <row r="39737" spans="1:1">
      <c r="A39737" s="330"/>
    </row>
    <row r="39738" spans="1:1">
      <c r="A39738" s="330"/>
    </row>
    <row r="39739" spans="1:1">
      <c r="A39739" s="330"/>
    </row>
    <row r="39740" spans="1:1">
      <c r="A39740" s="330"/>
    </row>
    <row r="39741" spans="1:1">
      <c r="A39741" s="330"/>
    </row>
    <row r="39742" spans="1:1">
      <c r="A39742" s="330"/>
    </row>
    <row r="39743" spans="1:1">
      <c r="A39743" s="330"/>
    </row>
    <row r="39744" spans="1:1">
      <c r="A39744" s="330"/>
    </row>
    <row r="39745" spans="1:1">
      <c r="A39745" s="330"/>
    </row>
    <row r="39746" spans="1:1">
      <c r="A39746" s="330"/>
    </row>
    <row r="39747" spans="1:1">
      <c r="A39747" s="330"/>
    </row>
    <row r="39748" spans="1:1">
      <c r="A39748" s="330"/>
    </row>
    <row r="39749" spans="1:1">
      <c r="A39749" s="330"/>
    </row>
    <row r="39750" spans="1:1">
      <c r="A39750" s="330"/>
    </row>
    <row r="39751" spans="1:1">
      <c r="A39751" s="330"/>
    </row>
    <row r="39752" spans="1:1">
      <c r="A39752" s="330"/>
    </row>
    <row r="39753" spans="1:1">
      <c r="A39753" s="330"/>
    </row>
    <row r="39754" spans="1:1">
      <c r="A39754" s="330"/>
    </row>
    <row r="39755" spans="1:1">
      <c r="A39755" s="330"/>
    </row>
    <row r="39756" spans="1:1">
      <c r="A39756" s="330"/>
    </row>
    <row r="39757" spans="1:1">
      <c r="A39757" s="330"/>
    </row>
    <row r="39758" spans="1:1">
      <c r="A39758" s="330"/>
    </row>
    <row r="39759" spans="1:1">
      <c r="A39759" s="330"/>
    </row>
    <row r="39760" spans="1:1">
      <c r="A39760" s="330"/>
    </row>
    <row r="39761" spans="1:1">
      <c r="A39761" s="330"/>
    </row>
    <row r="39762" spans="1:1">
      <c r="A39762" s="330"/>
    </row>
    <row r="39763" spans="1:1">
      <c r="A39763" s="330"/>
    </row>
    <row r="39764" spans="1:1">
      <c r="A39764" s="330"/>
    </row>
    <row r="39765" spans="1:1">
      <c r="A39765" s="330"/>
    </row>
    <row r="39766" spans="1:1">
      <c r="A39766" s="330"/>
    </row>
    <row r="39767" spans="1:1">
      <c r="A39767" s="330"/>
    </row>
    <row r="39768" spans="1:1">
      <c r="A39768" s="330"/>
    </row>
    <row r="39769" spans="1:1">
      <c r="A39769" s="330"/>
    </row>
    <row r="39770" spans="1:1">
      <c r="A39770" s="330"/>
    </row>
    <row r="39771" spans="1:1">
      <c r="A39771" s="330"/>
    </row>
    <row r="39772" spans="1:1">
      <c r="A39772" s="330"/>
    </row>
    <row r="39773" spans="1:1">
      <c r="A39773" s="330"/>
    </row>
    <row r="39774" spans="1:1">
      <c r="A39774" s="330"/>
    </row>
    <row r="39775" spans="1:1">
      <c r="A39775" s="330"/>
    </row>
    <row r="39776" spans="1:1">
      <c r="A39776" s="330"/>
    </row>
    <row r="39777" spans="1:1">
      <c r="A39777" s="330"/>
    </row>
    <row r="39778" spans="1:1">
      <c r="A39778" s="330"/>
    </row>
    <row r="39779" spans="1:1">
      <c r="A39779" s="330"/>
    </row>
    <row r="39780" spans="1:1">
      <c r="A39780" s="330"/>
    </row>
    <row r="39781" spans="1:1">
      <c r="A39781" s="330"/>
    </row>
    <row r="39782" spans="1:1">
      <c r="A39782" s="330"/>
    </row>
    <row r="39783" spans="1:1">
      <c r="A39783" s="330"/>
    </row>
    <row r="39784" spans="1:1">
      <c r="A39784" s="330"/>
    </row>
    <row r="39785" spans="1:1">
      <c r="A39785" s="330"/>
    </row>
    <row r="39786" spans="1:1">
      <c r="A39786" s="330"/>
    </row>
    <row r="39787" spans="1:1">
      <c r="A39787" s="330"/>
    </row>
    <row r="39788" spans="1:1">
      <c r="A39788" s="330"/>
    </row>
    <row r="39789" spans="1:1">
      <c r="A39789" s="330"/>
    </row>
    <row r="39790" spans="1:1">
      <c r="A39790" s="330"/>
    </row>
    <row r="39791" spans="1:1">
      <c r="A39791" s="330"/>
    </row>
    <row r="39792" spans="1:1">
      <c r="A39792" s="330"/>
    </row>
    <row r="39793" spans="1:1">
      <c r="A39793" s="330"/>
    </row>
    <row r="39794" spans="1:1">
      <c r="A39794" s="330"/>
    </row>
    <row r="39795" spans="1:1">
      <c r="A39795" s="330"/>
    </row>
    <row r="39796" spans="1:1">
      <c r="A39796" s="330"/>
    </row>
    <row r="39797" spans="1:1">
      <c r="A39797" s="330"/>
    </row>
    <row r="39798" spans="1:1">
      <c r="A39798" s="330"/>
    </row>
    <row r="39799" spans="1:1">
      <c r="A39799" s="330"/>
    </row>
    <row r="39800" spans="1:1">
      <c r="A39800" s="330"/>
    </row>
    <row r="39801" spans="1:1">
      <c r="A39801" s="330"/>
    </row>
    <row r="39802" spans="1:1">
      <c r="A39802" s="330"/>
    </row>
    <row r="39803" spans="1:1">
      <c r="A39803" s="330"/>
    </row>
    <row r="39804" spans="1:1">
      <c r="A39804" s="330"/>
    </row>
    <row r="39805" spans="1:1">
      <c r="A39805" s="330"/>
    </row>
    <row r="39806" spans="1:1">
      <c r="A39806" s="330"/>
    </row>
    <row r="39807" spans="1:1">
      <c r="A39807" s="330"/>
    </row>
    <row r="39808" spans="1:1">
      <c r="A39808" s="330"/>
    </row>
    <row r="39809" spans="1:1">
      <c r="A39809" s="330"/>
    </row>
    <row r="39810" spans="1:1">
      <c r="A39810" s="330"/>
    </row>
    <row r="39811" spans="1:1">
      <c r="A39811" s="330"/>
    </row>
    <row r="39812" spans="1:1">
      <c r="A39812" s="330"/>
    </row>
    <row r="39813" spans="1:1">
      <c r="A39813" s="330"/>
    </row>
    <row r="39814" spans="1:1">
      <c r="A39814" s="330"/>
    </row>
    <row r="39815" spans="1:1">
      <c r="A39815" s="330"/>
    </row>
    <row r="39816" spans="1:1">
      <c r="A39816" s="330"/>
    </row>
    <row r="39817" spans="1:1">
      <c r="A39817" s="330"/>
    </row>
    <row r="39818" spans="1:1">
      <c r="A39818" s="330"/>
    </row>
    <row r="39819" spans="1:1">
      <c r="A39819" s="330"/>
    </row>
    <row r="39820" spans="1:1">
      <c r="A39820" s="330"/>
    </row>
    <row r="39821" spans="1:1">
      <c r="A39821" s="330"/>
    </row>
    <row r="39822" spans="1:1">
      <c r="A39822" s="330"/>
    </row>
    <row r="39823" spans="1:1">
      <c r="A39823" s="330"/>
    </row>
    <row r="39824" spans="1:1">
      <c r="A39824" s="330"/>
    </row>
    <row r="39825" spans="1:1">
      <c r="A39825" s="330"/>
    </row>
    <row r="39826" spans="1:1">
      <c r="A39826" s="330"/>
    </row>
    <row r="39827" spans="1:1">
      <c r="A39827" s="330"/>
    </row>
    <row r="39828" spans="1:1">
      <c r="A39828" s="330"/>
    </row>
    <row r="39829" spans="1:1">
      <c r="A39829" s="330"/>
    </row>
    <row r="39830" spans="1:1">
      <c r="A39830" s="330"/>
    </row>
    <row r="39831" spans="1:1">
      <c r="A39831" s="330"/>
    </row>
    <row r="39832" spans="1:1">
      <c r="A39832" s="330"/>
    </row>
    <row r="39833" spans="1:1">
      <c r="A39833" s="330"/>
    </row>
    <row r="39834" spans="1:1">
      <c r="A39834" s="330"/>
    </row>
    <row r="39835" spans="1:1">
      <c r="A39835" s="330"/>
    </row>
    <row r="39836" spans="1:1">
      <c r="A39836" s="330"/>
    </row>
    <row r="39837" spans="1:1">
      <c r="A39837" s="330"/>
    </row>
    <row r="39838" spans="1:1">
      <c r="A39838" s="330"/>
    </row>
    <row r="39839" spans="1:1">
      <c r="A39839" s="330"/>
    </row>
    <row r="39840" spans="1:1">
      <c r="A39840" s="330"/>
    </row>
    <row r="39841" spans="1:1">
      <c r="A39841" s="330"/>
    </row>
    <row r="39842" spans="1:1">
      <c r="A39842" s="330"/>
    </row>
    <row r="39843" spans="1:1">
      <c r="A39843" s="330"/>
    </row>
    <row r="39844" spans="1:1">
      <c r="A39844" s="330"/>
    </row>
    <row r="39845" spans="1:1">
      <c r="A39845" s="330"/>
    </row>
    <row r="39846" spans="1:1">
      <c r="A39846" s="330"/>
    </row>
    <row r="39847" spans="1:1">
      <c r="A39847" s="330"/>
    </row>
    <row r="39848" spans="1:1">
      <c r="A39848" s="330"/>
    </row>
    <row r="39849" spans="1:1">
      <c r="A39849" s="330"/>
    </row>
    <row r="39850" spans="1:1">
      <c r="A39850" s="330"/>
    </row>
    <row r="39851" spans="1:1">
      <c r="A39851" s="330"/>
    </row>
    <row r="39852" spans="1:1">
      <c r="A39852" s="330"/>
    </row>
    <row r="39853" spans="1:1">
      <c r="A39853" s="330"/>
    </row>
    <row r="39854" spans="1:1">
      <c r="A39854" s="330"/>
    </row>
    <row r="39855" spans="1:1">
      <c r="A39855" s="330"/>
    </row>
    <row r="39856" spans="1:1">
      <c r="A39856" s="330"/>
    </row>
    <row r="39857" spans="1:1">
      <c r="A39857" s="330"/>
    </row>
    <row r="39858" spans="1:1">
      <c r="A39858" s="330"/>
    </row>
    <row r="39859" spans="1:1">
      <c r="A39859" s="330"/>
    </row>
    <row r="39860" spans="1:1">
      <c r="A39860" s="330"/>
    </row>
    <row r="39861" spans="1:1">
      <c r="A39861" s="330"/>
    </row>
    <row r="39862" spans="1:1">
      <c r="A39862" s="330"/>
    </row>
    <row r="39863" spans="1:1">
      <c r="A39863" s="330"/>
    </row>
    <row r="39864" spans="1:1">
      <c r="A39864" s="330"/>
    </row>
    <row r="39865" spans="1:1">
      <c r="A39865" s="330"/>
    </row>
    <row r="39866" spans="1:1">
      <c r="A39866" s="330"/>
    </row>
    <row r="39867" spans="1:1">
      <c r="A39867" s="330"/>
    </row>
    <row r="39868" spans="1:1">
      <c r="A39868" s="330"/>
    </row>
    <row r="39869" spans="1:1">
      <c r="A39869" s="330"/>
    </row>
    <row r="39870" spans="1:1">
      <c r="A39870" s="330"/>
    </row>
    <row r="39871" spans="1:1">
      <c r="A39871" s="330"/>
    </row>
    <row r="39872" spans="1:1">
      <c r="A39872" s="330"/>
    </row>
    <row r="39873" spans="1:1">
      <c r="A39873" s="330"/>
    </row>
    <row r="39874" spans="1:1">
      <c r="A39874" s="330"/>
    </row>
    <row r="39875" spans="1:1">
      <c r="A39875" s="330"/>
    </row>
    <row r="39876" spans="1:1">
      <c r="A39876" s="330"/>
    </row>
    <row r="39877" spans="1:1">
      <c r="A39877" s="330"/>
    </row>
    <row r="39878" spans="1:1">
      <c r="A39878" s="330"/>
    </row>
    <row r="39879" spans="1:1">
      <c r="A39879" s="330"/>
    </row>
    <row r="39880" spans="1:1">
      <c r="A39880" s="330"/>
    </row>
    <row r="39881" spans="1:1">
      <c r="A39881" s="330"/>
    </row>
    <row r="39882" spans="1:1">
      <c r="A39882" s="330"/>
    </row>
    <row r="39883" spans="1:1">
      <c r="A39883" s="330"/>
    </row>
    <row r="39884" spans="1:1">
      <c r="A39884" s="330"/>
    </row>
    <row r="39885" spans="1:1">
      <c r="A39885" s="330"/>
    </row>
    <row r="39886" spans="1:1">
      <c r="A39886" s="330"/>
    </row>
    <row r="39887" spans="1:1">
      <c r="A39887" s="330"/>
    </row>
    <row r="39888" spans="1:1">
      <c r="A39888" s="330"/>
    </row>
    <row r="39889" spans="1:1">
      <c r="A39889" s="330"/>
    </row>
    <row r="39890" spans="1:1">
      <c r="A39890" s="330"/>
    </row>
    <row r="39891" spans="1:1">
      <c r="A39891" s="330"/>
    </row>
    <row r="39892" spans="1:1">
      <c r="A39892" s="330"/>
    </row>
    <row r="39893" spans="1:1">
      <c r="A39893" s="330"/>
    </row>
    <row r="39894" spans="1:1">
      <c r="A39894" s="330"/>
    </row>
    <row r="39895" spans="1:1">
      <c r="A39895" s="330"/>
    </row>
    <row r="39896" spans="1:1">
      <c r="A39896" s="330"/>
    </row>
    <row r="39897" spans="1:1">
      <c r="A39897" s="330"/>
    </row>
    <row r="39898" spans="1:1">
      <c r="A39898" s="330"/>
    </row>
    <row r="39899" spans="1:1">
      <c r="A39899" s="330"/>
    </row>
    <row r="39900" spans="1:1">
      <c r="A39900" s="330"/>
    </row>
    <row r="39901" spans="1:1">
      <c r="A39901" s="330"/>
    </row>
    <row r="39902" spans="1:1">
      <c r="A39902" s="330"/>
    </row>
    <row r="39903" spans="1:1">
      <c r="A39903" s="330"/>
    </row>
    <row r="39904" spans="1:1">
      <c r="A39904" s="330"/>
    </row>
    <row r="39905" spans="1:1">
      <c r="A39905" s="330"/>
    </row>
    <row r="39906" spans="1:1">
      <c r="A39906" s="330"/>
    </row>
    <row r="39907" spans="1:1">
      <c r="A39907" s="330"/>
    </row>
    <row r="39908" spans="1:1">
      <c r="A39908" s="330"/>
    </row>
    <row r="39909" spans="1:1">
      <c r="A39909" s="330"/>
    </row>
    <row r="39910" spans="1:1">
      <c r="A39910" s="330"/>
    </row>
    <row r="39911" spans="1:1">
      <c r="A39911" s="330"/>
    </row>
    <row r="39912" spans="1:1">
      <c r="A39912" s="330"/>
    </row>
    <row r="39913" spans="1:1">
      <c r="A39913" s="330"/>
    </row>
    <row r="39914" spans="1:1">
      <c r="A39914" s="330"/>
    </row>
    <row r="39915" spans="1:1">
      <c r="A39915" s="330"/>
    </row>
    <row r="39916" spans="1:1">
      <c r="A39916" s="330"/>
    </row>
    <row r="39917" spans="1:1">
      <c r="A39917" s="330"/>
    </row>
    <row r="39918" spans="1:1">
      <c r="A39918" s="330"/>
    </row>
    <row r="39919" spans="1:1">
      <c r="A39919" s="330"/>
    </row>
    <row r="39920" spans="1:1">
      <c r="A39920" s="330"/>
    </row>
    <row r="39921" spans="1:1">
      <c r="A39921" s="330"/>
    </row>
    <row r="39922" spans="1:1">
      <c r="A39922" s="330"/>
    </row>
    <row r="39923" spans="1:1">
      <c r="A39923" s="330"/>
    </row>
    <row r="39924" spans="1:1">
      <c r="A39924" s="330"/>
    </row>
    <row r="39925" spans="1:1">
      <c r="A39925" s="330"/>
    </row>
    <row r="39926" spans="1:1">
      <c r="A39926" s="330"/>
    </row>
    <row r="39927" spans="1:1">
      <c r="A39927" s="330"/>
    </row>
    <row r="39928" spans="1:1">
      <c r="A39928" s="330"/>
    </row>
    <row r="39929" spans="1:1">
      <c r="A39929" s="330"/>
    </row>
    <row r="39930" spans="1:1">
      <c r="A39930" s="330"/>
    </row>
    <row r="39931" spans="1:1">
      <c r="A39931" s="330"/>
    </row>
    <row r="39932" spans="1:1">
      <c r="A39932" s="330"/>
    </row>
    <row r="39933" spans="1:1">
      <c r="A39933" s="330"/>
    </row>
    <row r="39934" spans="1:1">
      <c r="A39934" s="330"/>
    </row>
    <row r="39935" spans="1:1">
      <c r="A39935" s="330"/>
    </row>
    <row r="39936" spans="1:1">
      <c r="A39936" s="330"/>
    </row>
    <row r="39937" spans="1:1">
      <c r="A39937" s="330"/>
    </row>
    <row r="39938" spans="1:1">
      <c r="A39938" s="330"/>
    </row>
    <row r="39939" spans="1:1">
      <c r="A39939" s="330"/>
    </row>
    <row r="39940" spans="1:1">
      <c r="A39940" s="330"/>
    </row>
    <row r="39941" spans="1:1">
      <c r="A39941" s="330"/>
    </row>
    <row r="39942" spans="1:1">
      <c r="A39942" s="330"/>
    </row>
    <row r="39943" spans="1:1">
      <c r="A39943" s="330"/>
    </row>
    <row r="39944" spans="1:1">
      <c r="A39944" s="330"/>
    </row>
    <row r="39945" spans="1:1">
      <c r="A39945" s="330"/>
    </row>
    <row r="39946" spans="1:1">
      <c r="A39946" s="330"/>
    </row>
    <row r="39947" spans="1:1">
      <c r="A39947" s="330"/>
    </row>
    <row r="39948" spans="1:1">
      <c r="A39948" s="330"/>
    </row>
    <row r="39949" spans="1:1">
      <c r="A39949" s="330"/>
    </row>
    <row r="39950" spans="1:1">
      <c r="A39950" s="330"/>
    </row>
    <row r="39951" spans="1:1">
      <c r="A39951" s="330"/>
    </row>
    <row r="39952" spans="1:1">
      <c r="A39952" s="330"/>
    </row>
    <row r="39953" spans="1:1">
      <c r="A39953" s="330"/>
    </row>
    <row r="39954" spans="1:1">
      <c r="A39954" s="330"/>
    </row>
    <row r="39955" spans="1:1">
      <c r="A39955" s="330"/>
    </row>
    <row r="39956" spans="1:1">
      <c r="A39956" s="330"/>
    </row>
    <row r="39957" spans="1:1">
      <c r="A39957" s="330"/>
    </row>
    <row r="39958" spans="1:1">
      <c r="A39958" s="330"/>
    </row>
    <row r="39959" spans="1:1">
      <c r="A39959" s="330"/>
    </row>
    <row r="39960" spans="1:1">
      <c r="A39960" s="330"/>
    </row>
    <row r="39961" spans="1:1">
      <c r="A39961" s="330"/>
    </row>
    <row r="39962" spans="1:1">
      <c r="A39962" s="330"/>
    </row>
    <row r="39963" spans="1:1">
      <c r="A39963" s="330"/>
    </row>
    <row r="39964" spans="1:1">
      <c r="A39964" s="330"/>
    </row>
    <row r="39965" spans="1:1">
      <c r="A39965" s="330"/>
    </row>
    <row r="39966" spans="1:1">
      <c r="A39966" s="330"/>
    </row>
    <row r="39967" spans="1:1">
      <c r="A39967" s="330"/>
    </row>
    <row r="39968" spans="1:1">
      <c r="A39968" s="330"/>
    </row>
    <row r="39969" spans="1:1">
      <c r="A39969" s="330"/>
    </row>
    <row r="39970" spans="1:1">
      <c r="A39970" s="330"/>
    </row>
    <row r="39971" spans="1:1">
      <c r="A39971" s="330"/>
    </row>
    <row r="39972" spans="1:1">
      <c r="A39972" s="330"/>
    </row>
    <row r="39973" spans="1:1">
      <c r="A39973" s="330"/>
    </row>
    <row r="39974" spans="1:1">
      <c r="A39974" s="330"/>
    </row>
    <row r="39975" spans="1:1">
      <c r="A39975" s="330"/>
    </row>
    <row r="39976" spans="1:1">
      <c r="A39976" s="330"/>
    </row>
    <row r="39977" spans="1:1">
      <c r="A39977" s="330"/>
    </row>
    <row r="39978" spans="1:1">
      <c r="A39978" s="330"/>
    </row>
    <row r="39979" spans="1:1">
      <c r="A39979" s="330"/>
    </row>
    <row r="39980" spans="1:1">
      <c r="A39980" s="330"/>
    </row>
    <row r="39981" spans="1:1">
      <c r="A39981" s="330"/>
    </row>
    <row r="39982" spans="1:1">
      <c r="A39982" s="330"/>
    </row>
    <row r="39983" spans="1:1">
      <c r="A39983" s="330"/>
    </row>
    <row r="39984" spans="1:1">
      <c r="A39984" s="330"/>
    </row>
    <row r="39985" spans="1:1">
      <c r="A39985" s="330"/>
    </row>
    <row r="39986" spans="1:1">
      <c r="A39986" s="330"/>
    </row>
    <row r="39987" spans="1:1">
      <c r="A39987" s="330"/>
    </row>
    <row r="39988" spans="1:1">
      <c r="A39988" s="330"/>
    </row>
    <row r="39989" spans="1:1">
      <c r="A39989" s="330"/>
    </row>
    <row r="39990" spans="1:1">
      <c r="A39990" s="330"/>
    </row>
    <row r="39991" spans="1:1">
      <c r="A39991" s="330"/>
    </row>
    <row r="39992" spans="1:1">
      <c r="A39992" s="330"/>
    </row>
    <row r="39993" spans="1:1">
      <c r="A39993" s="330"/>
    </row>
    <row r="39994" spans="1:1">
      <c r="A39994" s="330"/>
    </row>
    <row r="39995" spans="1:1">
      <c r="A39995" s="330"/>
    </row>
    <row r="39996" spans="1:1">
      <c r="A39996" s="330"/>
    </row>
    <row r="39997" spans="1:1">
      <c r="A39997" s="330"/>
    </row>
    <row r="39998" spans="1:1">
      <c r="A39998" s="330"/>
    </row>
    <row r="39999" spans="1:1">
      <c r="A39999" s="330"/>
    </row>
    <row r="40000" spans="1:1">
      <c r="A40000" s="330"/>
    </row>
  </sheetData>
  <dataValidations disablePrompts="1" count="1">
    <dataValidation allowBlank="1" showInputMessage="1" sqref="L4 K3"/>
  </dataValidations>
  <hyperlinks>
    <hyperlink ref="K1" location="'TABLE OF CONTENTS'!A1" display="Back To Table of Contents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3:M11"/>
  <sheetViews>
    <sheetView workbookViewId="0">
      <selection activeCell="C13" sqref="C13"/>
    </sheetView>
  </sheetViews>
  <sheetFormatPr baseColWidth="10" defaultColWidth="14" defaultRowHeight="14" x14ac:dyDescent="0"/>
  <cols>
    <col min="1" max="1" width="11.6640625" style="490" customWidth="1"/>
    <col min="2" max="2" width="14" style="490"/>
    <col min="3" max="3" width="38.5" style="490" customWidth="1"/>
    <col min="4" max="4" width="8.33203125" style="490" customWidth="1"/>
    <col min="5" max="5" width="14.83203125" style="490" customWidth="1"/>
    <col min="6" max="6" width="13.1640625" style="490" customWidth="1"/>
    <col min="7" max="7" width="10.1640625" style="490" bestFit="1" customWidth="1"/>
    <col min="8" max="8" width="11.83203125" style="490" bestFit="1" customWidth="1"/>
    <col min="9" max="10" width="8.6640625" style="490" bestFit="1" customWidth="1"/>
    <col min="11" max="11" width="11.1640625" style="490" bestFit="1" customWidth="1"/>
    <col min="12" max="12" width="16" style="490" bestFit="1" customWidth="1"/>
    <col min="13" max="13" width="15.1640625" style="490" bestFit="1" customWidth="1"/>
    <col min="14" max="16384" width="14" style="490"/>
  </cols>
  <sheetData>
    <row r="3" spans="1:13" ht="15">
      <c r="D3" s="491" t="s">
        <v>223</v>
      </c>
      <c r="M3"/>
    </row>
    <row r="4" spans="1:13" ht="15">
      <c r="A4" s="491" t="s">
        <v>58</v>
      </c>
      <c r="B4" s="491" t="s">
        <v>60</v>
      </c>
      <c r="C4" s="491" t="s">
        <v>61</v>
      </c>
      <c r="D4" s="490" t="s">
        <v>59</v>
      </c>
      <c r="E4" s="490" t="s">
        <v>255</v>
      </c>
      <c r="F4" s="490" t="s">
        <v>248</v>
      </c>
      <c r="G4" s="490" t="s">
        <v>249</v>
      </c>
      <c r="H4" s="490" t="s">
        <v>250</v>
      </c>
      <c r="I4" s="490" t="s">
        <v>251</v>
      </c>
      <c r="J4" s="490" t="s">
        <v>252</v>
      </c>
      <c r="K4" s="490" t="s">
        <v>253</v>
      </c>
      <c r="L4" s="490" t="s">
        <v>254</v>
      </c>
      <c r="M4"/>
    </row>
    <row r="5" spans="1:13" ht="15">
      <c r="A5" s="490" t="s">
        <v>287</v>
      </c>
      <c r="B5" s="490" t="s">
        <v>301</v>
      </c>
      <c r="C5" s="490" t="s">
        <v>302</v>
      </c>
      <c r="D5" s="492">
        <v>1</v>
      </c>
      <c r="E5" s="492">
        <v>900</v>
      </c>
      <c r="F5" s="492">
        <v>1440</v>
      </c>
      <c r="G5" s="492">
        <v>0</v>
      </c>
      <c r="H5" s="492">
        <v>0</v>
      </c>
      <c r="I5" s="492">
        <v>0</v>
      </c>
      <c r="J5" s="492">
        <v>16</v>
      </c>
      <c r="K5" s="492">
        <v>1</v>
      </c>
      <c r="L5" s="492">
        <v>26</v>
      </c>
      <c r="M5"/>
    </row>
    <row r="6" spans="1:13" ht="15">
      <c r="A6" s="490" t="s">
        <v>288</v>
      </c>
      <c r="B6" s="490" t="s">
        <v>301</v>
      </c>
      <c r="C6" s="490" t="s">
        <v>303</v>
      </c>
      <c r="D6" s="492">
        <v>2</v>
      </c>
      <c r="E6" s="492">
        <v>350</v>
      </c>
      <c r="F6" s="492">
        <v>1120</v>
      </c>
      <c r="G6" s="492">
        <v>0</v>
      </c>
      <c r="H6" s="492">
        <v>0</v>
      </c>
      <c r="I6" s="492">
        <v>0</v>
      </c>
      <c r="J6" s="492">
        <v>16</v>
      </c>
      <c r="K6" s="492">
        <v>0.5</v>
      </c>
      <c r="L6" s="492">
        <v>0</v>
      </c>
      <c r="M6"/>
    </row>
    <row r="7" spans="1:13">
      <c r="A7" s="490">
        <v>0</v>
      </c>
      <c r="B7" s="490" t="s">
        <v>222</v>
      </c>
      <c r="C7" s="490" t="s">
        <v>222</v>
      </c>
      <c r="D7" s="492">
        <v>0</v>
      </c>
      <c r="E7" s="492">
        <v>0</v>
      </c>
      <c r="F7" s="492">
        <v>0</v>
      </c>
      <c r="G7" s="492">
        <v>0</v>
      </c>
      <c r="H7" s="492">
        <v>0</v>
      </c>
      <c r="I7" s="492">
        <v>0</v>
      </c>
      <c r="J7" s="492">
        <v>0</v>
      </c>
      <c r="K7" s="492">
        <v>0</v>
      </c>
      <c r="L7" s="492">
        <v>0</v>
      </c>
    </row>
    <row r="8" spans="1:13" ht="15">
      <c r="A8"/>
      <c r="B8"/>
      <c r="C8"/>
      <c r="D8"/>
      <c r="E8"/>
      <c r="F8"/>
      <c r="G8"/>
      <c r="H8"/>
      <c r="I8"/>
      <c r="J8"/>
      <c r="K8"/>
      <c r="L8"/>
    </row>
    <row r="9" spans="1:13" ht="15">
      <c r="A9"/>
      <c r="B9"/>
      <c r="C9"/>
      <c r="D9"/>
      <c r="E9"/>
      <c r="F9"/>
      <c r="G9"/>
      <c r="H9"/>
      <c r="I9"/>
      <c r="J9"/>
      <c r="K9"/>
      <c r="L9"/>
    </row>
    <row r="10" spans="1:13" ht="15">
      <c r="A10"/>
      <c r="B10"/>
      <c r="C10"/>
      <c r="D10"/>
      <c r="E10"/>
      <c r="F10"/>
      <c r="G10"/>
      <c r="H10"/>
      <c r="I10"/>
      <c r="J10"/>
      <c r="K10"/>
      <c r="L10"/>
    </row>
    <row r="11" spans="1:13" ht="15">
      <c r="A11"/>
      <c r="B11"/>
      <c r="C11"/>
      <c r="D11"/>
      <c r="E11"/>
      <c r="F11"/>
      <c r="G11"/>
      <c r="H11"/>
      <c r="I11"/>
      <c r="J11"/>
      <c r="K11"/>
      <c r="L1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Q1174"/>
  <sheetViews>
    <sheetView workbookViewId="0">
      <pane ySplit="1" topLeftCell="A1117" activePane="bottomLeft" state="frozen"/>
      <selection pane="bottomLeft" activeCell="A1160" sqref="A1160"/>
    </sheetView>
  </sheetViews>
  <sheetFormatPr baseColWidth="10" defaultColWidth="8.83203125" defaultRowHeight="12" x14ac:dyDescent="0"/>
  <cols>
    <col min="1" max="1" width="11.6640625" style="487" bestFit="1" customWidth="1"/>
    <col min="2" max="2" width="13.1640625" style="487" bestFit="1" customWidth="1"/>
    <col min="3" max="16384" width="8.83203125" style="487"/>
  </cols>
  <sheetData>
    <row r="1" spans="1:17" s="486" customFormat="1" ht="14" customHeight="1">
      <c r="A1" s="481" t="s">
        <v>224</v>
      </c>
      <c r="B1" s="481" t="s">
        <v>132</v>
      </c>
      <c r="C1" s="482" t="s">
        <v>133</v>
      </c>
      <c r="D1" s="481" t="s">
        <v>64</v>
      </c>
      <c r="E1" s="481" t="s">
        <v>62</v>
      </c>
      <c r="F1" s="481" t="s">
        <v>63</v>
      </c>
      <c r="G1" s="483" t="s">
        <v>65</v>
      </c>
      <c r="H1" s="481" t="s">
        <v>66</v>
      </c>
      <c r="I1" s="481" t="s">
        <v>67</v>
      </c>
      <c r="J1" s="484" t="s">
        <v>61</v>
      </c>
      <c r="K1" s="485" t="s">
        <v>68</v>
      </c>
      <c r="L1" s="485" t="s">
        <v>69</v>
      </c>
      <c r="M1" s="482" t="s">
        <v>128</v>
      </c>
      <c r="N1" s="482" t="s">
        <v>129</v>
      </c>
      <c r="O1" s="485" t="s">
        <v>130</v>
      </c>
      <c r="P1" s="485" t="s">
        <v>131</v>
      </c>
      <c r="Q1" s="484" t="s">
        <v>60</v>
      </c>
    </row>
    <row r="2" spans="1:17">
      <c r="A2" s="488" t="s">
        <v>225</v>
      </c>
      <c r="B2" s="488" t="str">
        <f>SGL!A13</f>
        <v>CEN-CI3-3</v>
      </c>
      <c r="C2" s="488">
        <f>SGL!B13</f>
        <v>1</v>
      </c>
      <c r="D2" s="488" t="str">
        <f>SGL!C13</f>
        <v>H</v>
      </c>
      <c r="E2" s="488">
        <f>SGL!D13</f>
        <v>900</v>
      </c>
      <c r="F2" s="488">
        <f>SGL!E13</f>
        <v>900</v>
      </c>
      <c r="G2" s="488">
        <f>SGL!F13</f>
        <v>0.6</v>
      </c>
      <c r="H2" s="488">
        <f>SGL!G13</f>
        <v>1440</v>
      </c>
      <c r="I2" s="488">
        <f>SGL!H13</f>
        <v>1440</v>
      </c>
      <c r="J2" s="488" t="str">
        <f>SGL!I13</f>
        <v>3-Series™ Card Interface – 3 Slot; includes PW-2420RU</v>
      </c>
      <c r="K2" s="488">
        <f>SGL!J13</f>
        <v>0</v>
      </c>
      <c r="L2" s="488">
        <f>SGL!K13</f>
        <v>0</v>
      </c>
      <c r="M2" s="488">
        <f>SGL!L13</f>
        <v>0</v>
      </c>
      <c r="N2" s="488">
        <f>SGL!M13</f>
        <v>16</v>
      </c>
      <c r="O2" s="488">
        <f>SGL!N13</f>
        <v>1</v>
      </c>
      <c r="P2" s="488">
        <f>SGL!O13</f>
        <v>26</v>
      </c>
      <c r="Q2" s="488" t="str">
        <f>SGL!P13</f>
        <v>Crestron</v>
      </c>
    </row>
    <row r="3" spans="1:17">
      <c r="A3" s="488" t="s">
        <v>225</v>
      </c>
      <c r="B3" s="488" t="str">
        <f>SGL!A14</f>
        <v>C3IR-8</v>
      </c>
      <c r="C3" s="488">
        <f>SGL!B14</f>
        <v>2</v>
      </c>
      <c r="D3" s="488" t="str">
        <f>SGL!C14</f>
        <v>H</v>
      </c>
      <c r="E3" s="488">
        <f>SGL!D14</f>
        <v>350</v>
      </c>
      <c r="F3" s="488">
        <f>SGL!E14</f>
        <v>700</v>
      </c>
      <c r="G3" s="488">
        <f>SGL!F14</f>
        <v>0.6</v>
      </c>
      <c r="H3" s="488">
        <f>SGL!G14</f>
        <v>560</v>
      </c>
      <c r="I3" s="488">
        <f>SGL!H14</f>
        <v>1120</v>
      </c>
      <c r="J3" s="488" t="str">
        <f>SGL!I14</f>
        <v>3-Series™ Control Card – 8 IR Ports</v>
      </c>
      <c r="K3" s="488">
        <f>SGL!J14</f>
        <v>0</v>
      </c>
      <c r="L3" s="488">
        <f>SGL!K14</f>
        <v>0</v>
      </c>
      <c r="M3" s="488">
        <f>SGL!L14</f>
        <v>0</v>
      </c>
      <c r="N3" s="488">
        <f>SGL!M14</f>
        <v>16</v>
      </c>
      <c r="O3" s="488">
        <f>SGL!N14</f>
        <v>0.5</v>
      </c>
      <c r="P3" s="488">
        <f>SGL!O14</f>
        <v>0</v>
      </c>
      <c r="Q3" s="488" t="str">
        <f>SGL!P14</f>
        <v>Crestron</v>
      </c>
    </row>
    <row r="4" spans="1:17">
      <c r="A4" s="488" t="s">
        <v>225</v>
      </c>
      <c r="B4" s="488">
        <f>SGL!A15</f>
        <v>0</v>
      </c>
      <c r="C4" s="488">
        <f>SGL!B15</f>
        <v>0</v>
      </c>
      <c r="D4" s="488" t="str">
        <f>SGL!C15</f>
        <v>H</v>
      </c>
      <c r="E4" s="488">
        <f>SGL!D15</f>
        <v>0</v>
      </c>
      <c r="F4" s="488">
        <f>SGL!E15</f>
        <v>0</v>
      </c>
      <c r="G4" s="488">
        <f>SGL!F15</f>
        <v>0.6</v>
      </c>
      <c r="H4" s="488">
        <f>SGL!G15</f>
        <v>0</v>
      </c>
      <c r="I4" s="488">
        <f>SGL!H15</f>
        <v>0</v>
      </c>
      <c r="J4" s="488" t="str">
        <f>SGL!I15</f>
        <v xml:space="preserve"> </v>
      </c>
      <c r="K4" s="488">
        <f>SGL!J15</f>
        <v>0</v>
      </c>
      <c r="L4" s="488">
        <f>SGL!K15</f>
        <v>0</v>
      </c>
      <c r="M4" s="488" t="str">
        <f>SGL!L15</f>
        <v/>
      </c>
      <c r="N4" s="488" t="str">
        <f>SGL!M15</f>
        <v/>
      </c>
      <c r="O4" s="488" t="str">
        <f>SGL!N15</f>
        <v/>
      </c>
      <c r="P4" s="488" t="str">
        <f>SGL!O15</f>
        <v/>
      </c>
      <c r="Q4" s="488" t="str">
        <f>SGL!P15</f>
        <v xml:space="preserve"> </v>
      </c>
    </row>
    <row r="5" spans="1:17">
      <c r="A5" s="488" t="s">
        <v>225</v>
      </c>
      <c r="B5" s="488">
        <f>SGL!A16</f>
        <v>0</v>
      </c>
      <c r="C5" s="488">
        <f>SGL!B16</f>
        <v>0</v>
      </c>
      <c r="D5" s="488" t="str">
        <f>SGL!C16</f>
        <v>H</v>
      </c>
      <c r="E5" s="488">
        <f>SGL!D16</f>
        <v>0</v>
      </c>
      <c r="F5" s="488">
        <f>SGL!E16</f>
        <v>0</v>
      </c>
      <c r="G5" s="488">
        <f>SGL!F16</f>
        <v>0.6</v>
      </c>
      <c r="H5" s="488">
        <f>SGL!G16</f>
        <v>0</v>
      </c>
      <c r="I5" s="488">
        <f>SGL!H16</f>
        <v>0</v>
      </c>
      <c r="J5" s="488" t="str">
        <f>SGL!I16</f>
        <v xml:space="preserve"> </v>
      </c>
      <c r="K5" s="488">
        <f>SGL!J16</f>
        <v>0</v>
      </c>
      <c r="L5" s="488">
        <f>SGL!K16</f>
        <v>0</v>
      </c>
      <c r="M5" s="488" t="str">
        <f>SGL!L16</f>
        <v/>
      </c>
      <c r="N5" s="488" t="str">
        <f>SGL!M16</f>
        <v/>
      </c>
      <c r="O5" s="488" t="str">
        <f>SGL!N16</f>
        <v/>
      </c>
      <c r="P5" s="488" t="str">
        <f>SGL!O16</f>
        <v/>
      </c>
      <c r="Q5" s="488" t="str">
        <f>SGL!P16</f>
        <v xml:space="preserve"> </v>
      </c>
    </row>
    <row r="6" spans="1:17">
      <c r="A6" s="488" t="s">
        <v>225</v>
      </c>
      <c r="B6" s="488">
        <f>SGL!A17</f>
        <v>0</v>
      </c>
      <c r="C6" s="488">
        <f>SGL!B17</f>
        <v>0</v>
      </c>
      <c r="D6" s="488" t="str">
        <f>SGL!C17</f>
        <v>H</v>
      </c>
      <c r="E6" s="488">
        <f>SGL!D17</f>
        <v>0</v>
      </c>
      <c r="F6" s="488">
        <f>SGL!E17</f>
        <v>0</v>
      </c>
      <c r="G6" s="488">
        <f>SGL!F17</f>
        <v>0.6</v>
      </c>
      <c r="H6" s="488">
        <f>SGL!G17</f>
        <v>0</v>
      </c>
      <c r="I6" s="488">
        <f>SGL!H17</f>
        <v>0</v>
      </c>
      <c r="J6" s="488" t="str">
        <f>SGL!I17</f>
        <v xml:space="preserve"> </v>
      </c>
      <c r="K6" s="488">
        <f>SGL!J17</f>
        <v>0</v>
      </c>
      <c r="L6" s="488">
        <f>SGL!K17</f>
        <v>0</v>
      </c>
      <c r="M6" s="488" t="str">
        <f>SGL!L17</f>
        <v/>
      </c>
      <c r="N6" s="488" t="str">
        <f>SGL!M17</f>
        <v/>
      </c>
      <c r="O6" s="488" t="str">
        <f>SGL!N17</f>
        <v/>
      </c>
      <c r="P6" s="488" t="str">
        <f>SGL!O17</f>
        <v/>
      </c>
      <c r="Q6" s="488" t="str">
        <f>SGL!P17</f>
        <v xml:space="preserve"> </v>
      </c>
    </row>
    <row r="7" spans="1:17">
      <c r="A7" s="488" t="s">
        <v>225</v>
      </c>
      <c r="B7" s="488">
        <f>SGL!A18</f>
        <v>0</v>
      </c>
      <c r="C7" s="488">
        <f>SGL!B18</f>
        <v>0</v>
      </c>
      <c r="D7" s="488" t="str">
        <f>SGL!C18</f>
        <v>H</v>
      </c>
      <c r="E7" s="488">
        <f>SGL!D18</f>
        <v>0</v>
      </c>
      <c r="F7" s="488">
        <f>SGL!E18</f>
        <v>0</v>
      </c>
      <c r="G7" s="488">
        <f>SGL!F18</f>
        <v>0.6</v>
      </c>
      <c r="H7" s="488">
        <f>SGL!G18</f>
        <v>0</v>
      </c>
      <c r="I7" s="488">
        <f>SGL!H18</f>
        <v>0</v>
      </c>
      <c r="J7" s="488" t="str">
        <f>SGL!I18</f>
        <v xml:space="preserve"> </v>
      </c>
      <c r="K7" s="488">
        <f>SGL!J18</f>
        <v>0</v>
      </c>
      <c r="L7" s="488">
        <f>SGL!K18</f>
        <v>0</v>
      </c>
      <c r="M7" s="488" t="str">
        <f>SGL!L18</f>
        <v/>
      </c>
      <c r="N7" s="488" t="str">
        <f>SGL!M18</f>
        <v/>
      </c>
      <c r="O7" s="488" t="str">
        <f>SGL!N18</f>
        <v/>
      </c>
      <c r="P7" s="488" t="str">
        <f>SGL!O18</f>
        <v/>
      </c>
      <c r="Q7" s="488" t="str">
        <f>SGL!P18</f>
        <v xml:space="preserve"> </v>
      </c>
    </row>
    <row r="8" spans="1:17">
      <c r="A8" s="488" t="s">
        <v>225</v>
      </c>
      <c r="B8" s="488">
        <f>SGL!A19</f>
        <v>0</v>
      </c>
      <c r="C8" s="488">
        <f>SGL!B19</f>
        <v>0</v>
      </c>
      <c r="D8" s="488" t="str">
        <f>SGL!C19</f>
        <v>H</v>
      </c>
      <c r="E8" s="488">
        <f>SGL!D19</f>
        <v>0</v>
      </c>
      <c r="F8" s="488">
        <f>SGL!E19</f>
        <v>0</v>
      </c>
      <c r="G8" s="488">
        <f>SGL!F19</f>
        <v>0.6</v>
      </c>
      <c r="H8" s="488">
        <f>SGL!G19</f>
        <v>0</v>
      </c>
      <c r="I8" s="488">
        <f>SGL!H19</f>
        <v>0</v>
      </c>
      <c r="J8" s="488" t="str">
        <f>SGL!I19</f>
        <v xml:space="preserve"> </v>
      </c>
      <c r="K8" s="488">
        <f>SGL!J19</f>
        <v>0</v>
      </c>
      <c r="L8" s="488">
        <f>SGL!K19</f>
        <v>0</v>
      </c>
      <c r="M8" s="488" t="str">
        <f>SGL!L19</f>
        <v/>
      </c>
      <c r="N8" s="488" t="str">
        <f>SGL!M19</f>
        <v/>
      </c>
      <c r="O8" s="488" t="str">
        <f>SGL!N19</f>
        <v/>
      </c>
      <c r="P8" s="488" t="str">
        <f>SGL!O19</f>
        <v/>
      </c>
      <c r="Q8" s="488" t="str">
        <f>SGL!P19</f>
        <v xml:space="preserve"> </v>
      </c>
    </row>
    <row r="9" spans="1:17">
      <c r="A9" s="488" t="s">
        <v>225</v>
      </c>
      <c r="B9" s="488">
        <f>SGL!A20</f>
        <v>0</v>
      </c>
      <c r="C9" s="488">
        <f>SGL!B20</f>
        <v>0</v>
      </c>
      <c r="D9" s="488" t="str">
        <f>SGL!C20</f>
        <v>H</v>
      </c>
      <c r="E9" s="488">
        <f>SGL!D20</f>
        <v>0</v>
      </c>
      <c r="F9" s="488">
        <f>SGL!E20</f>
        <v>0</v>
      </c>
      <c r="G9" s="488">
        <f>SGL!F20</f>
        <v>0.6</v>
      </c>
      <c r="H9" s="488">
        <f>SGL!G20</f>
        <v>0</v>
      </c>
      <c r="I9" s="488">
        <f>SGL!H20</f>
        <v>0</v>
      </c>
      <c r="J9" s="488" t="str">
        <f>SGL!I20</f>
        <v xml:space="preserve"> </v>
      </c>
      <c r="K9" s="488">
        <f>SGL!J20</f>
        <v>0</v>
      </c>
      <c r="L9" s="488">
        <f>SGL!K20</f>
        <v>0</v>
      </c>
      <c r="M9" s="488" t="str">
        <f>SGL!L20</f>
        <v/>
      </c>
      <c r="N9" s="488" t="str">
        <f>SGL!M20</f>
        <v/>
      </c>
      <c r="O9" s="488" t="str">
        <f>SGL!N20</f>
        <v/>
      </c>
      <c r="P9" s="488" t="str">
        <f>SGL!O20</f>
        <v/>
      </c>
      <c r="Q9" s="488" t="str">
        <f>SGL!P20</f>
        <v xml:space="preserve"> </v>
      </c>
    </row>
    <row r="10" spans="1:17">
      <c r="A10" s="488" t="s">
        <v>225</v>
      </c>
      <c r="B10" s="488">
        <f>SGL!A21</f>
        <v>0</v>
      </c>
      <c r="C10" s="488">
        <f>SGL!B21</f>
        <v>0</v>
      </c>
      <c r="D10" s="488" t="str">
        <f>SGL!C21</f>
        <v>H</v>
      </c>
      <c r="E10" s="488">
        <f>SGL!D21</f>
        <v>0</v>
      </c>
      <c r="F10" s="488">
        <f>SGL!E21</f>
        <v>0</v>
      </c>
      <c r="G10" s="488">
        <f>SGL!F21</f>
        <v>0.6</v>
      </c>
      <c r="H10" s="488">
        <f>SGL!G21</f>
        <v>0</v>
      </c>
      <c r="I10" s="488">
        <f>SGL!H21</f>
        <v>0</v>
      </c>
      <c r="J10" s="488" t="str">
        <f>SGL!I21</f>
        <v xml:space="preserve"> </v>
      </c>
      <c r="K10" s="488">
        <f>SGL!J21</f>
        <v>0</v>
      </c>
      <c r="L10" s="488">
        <f>SGL!K21</f>
        <v>0</v>
      </c>
      <c r="M10" s="488" t="str">
        <f>SGL!L21</f>
        <v/>
      </c>
      <c r="N10" s="488" t="str">
        <f>SGL!M21</f>
        <v/>
      </c>
      <c r="O10" s="488" t="str">
        <f>SGL!N21</f>
        <v/>
      </c>
      <c r="P10" s="488" t="str">
        <f>SGL!O21</f>
        <v/>
      </c>
      <c r="Q10" s="488" t="str">
        <f>SGL!P21</f>
        <v xml:space="preserve"> </v>
      </c>
    </row>
    <row r="11" spans="1:17">
      <c r="A11" s="488" t="s">
        <v>225</v>
      </c>
      <c r="B11" s="488">
        <f>SGL!A22</f>
        <v>0</v>
      </c>
      <c r="C11" s="488">
        <f>SGL!B22</f>
        <v>0</v>
      </c>
      <c r="D11" s="488" t="str">
        <f>SGL!C22</f>
        <v>H</v>
      </c>
      <c r="E11" s="488">
        <f>SGL!D22</f>
        <v>0</v>
      </c>
      <c r="F11" s="488">
        <f>SGL!E22</f>
        <v>0</v>
      </c>
      <c r="G11" s="488">
        <f>SGL!F22</f>
        <v>0.6</v>
      </c>
      <c r="H11" s="488">
        <f>SGL!G22</f>
        <v>0</v>
      </c>
      <c r="I11" s="488">
        <f>SGL!H22</f>
        <v>0</v>
      </c>
      <c r="J11" s="488" t="str">
        <f>SGL!I22</f>
        <v xml:space="preserve"> </v>
      </c>
      <c r="K11" s="488">
        <f>SGL!J22</f>
        <v>0</v>
      </c>
      <c r="L11" s="488">
        <f>SGL!K22</f>
        <v>0</v>
      </c>
      <c r="M11" s="488" t="str">
        <f>SGL!L22</f>
        <v/>
      </c>
      <c r="N11" s="488" t="str">
        <f>SGL!M22</f>
        <v/>
      </c>
      <c r="O11" s="488" t="str">
        <f>SGL!N22</f>
        <v/>
      </c>
      <c r="P11" s="488" t="str">
        <f>SGL!O22</f>
        <v/>
      </c>
      <c r="Q11" s="488" t="str">
        <f>SGL!P22</f>
        <v xml:space="preserve"> </v>
      </c>
    </row>
    <row r="12" spans="1:17">
      <c r="A12" s="488" t="s">
        <v>225</v>
      </c>
      <c r="B12" s="488">
        <f>SGL!A23</f>
        <v>0</v>
      </c>
      <c r="C12" s="488">
        <f>SGL!B23</f>
        <v>0</v>
      </c>
      <c r="D12" s="488" t="str">
        <f>SGL!C23</f>
        <v>H</v>
      </c>
      <c r="E12" s="488">
        <f>SGL!D23</f>
        <v>0</v>
      </c>
      <c r="F12" s="488">
        <f>SGL!E23</f>
        <v>0</v>
      </c>
      <c r="G12" s="488">
        <f>SGL!F23</f>
        <v>0.6</v>
      </c>
      <c r="H12" s="488">
        <f>SGL!G23</f>
        <v>0</v>
      </c>
      <c r="I12" s="488">
        <f>SGL!H23</f>
        <v>0</v>
      </c>
      <c r="J12" s="488" t="str">
        <f>SGL!I23</f>
        <v xml:space="preserve"> </v>
      </c>
      <c r="K12" s="488">
        <f>SGL!J23</f>
        <v>0</v>
      </c>
      <c r="L12" s="488">
        <f>SGL!K23</f>
        <v>0</v>
      </c>
      <c r="M12" s="488" t="str">
        <f>SGL!L23</f>
        <v/>
      </c>
      <c r="N12" s="488" t="str">
        <f>SGL!M23</f>
        <v/>
      </c>
      <c r="O12" s="488" t="str">
        <f>SGL!N23</f>
        <v/>
      </c>
      <c r="P12" s="488" t="str">
        <f>SGL!O23</f>
        <v/>
      </c>
      <c r="Q12" s="488" t="str">
        <f>SGL!P23</f>
        <v xml:space="preserve"> </v>
      </c>
    </row>
    <row r="13" spans="1:17">
      <c r="A13" s="488" t="s">
        <v>225</v>
      </c>
      <c r="B13" s="488">
        <f>SGL!A24</f>
        <v>0</v>
      </c>
      <c r="C13" s="488">
        <f>SGL!B24</f>
        <v>0</v>
      </c>
      <c r="D13" s="488" t="str">
        <f>SGL!C24</f>
        <v>H</v>
      </c>
      <c r="E13" s="488">
        <f>SGL!D24</f>
        <v>0</v>
      </c>
      <c r="F13" s="488">
        <f>SGL!E24</f>
        <v>0</v>
      </c>
      <c r="G13" s="488">
        <f>SGL!F24</f>
        <v>0.6</v>
      </c>
      <c r="H13" s="488">
        <f>SGL!G24</f>
        <v>0</v>
      </c>
      <c r="I13" s="488">
        <f>SGL!H24</f>
        <v>0</v>
      </c>
      <c r="J13" s="488" t="str">
        <f>SGL!I24</f>
        <v xml:space="preserve"> </v>
      </c>
      <c r="K13" s="488">
        <f>SGL!J24</f>
        <v>0</v>
      </c>
      <c r="L13" s="488">
        <f>SGL!K24</f>
        <v>0</v>
      </c>
      <c r="M13" s="488" t="str">
        <f>SGL!L24</f>
        <v/>
      </c>
      <c r="N13" s="488" t="str">
        <f>SGL!M24</f>
        <v/>
      </c>
      <c r="O13" s="488" t="str">
        <f>SGL!N24</f>
        <v/>
      </c>
      <c r="P13" s="488" t="str">
        <f>SGL!O24</f>
        <v/>
      </c>
      <c r="Q13" s="488" t="str">
        <f>SGL!P24</f>
        <v xml:space="preserve"> </v>
      </c>
    </row>
    <row r="14" spans="1:17">
      <c r="A14" s="488" t="s">
        <v>225</v>
      </c>
      <c r="B14" s="488">
        <f>SGL!A25</f>
        <v>0</v>
      </c>
      <c r="C14" s="488">
        <f>SGL!B25</f>
        <v>0</v>
      </c>
      <c r="D14" s="488" t="str">
        <f>SGL!C25</f>
        <v>H</v>
      </c>
      <c r="E14" s="488">
        <f>SGL!D25</f>
        <v>0</v>
      </c>
      <c r="F14" s="488">
        <f>SGL!E25</f>
        <v>0</v>
      </c>
      <c r="G14" s="488">
        <f>SGL!F25</f>
        <v>0.6</v>
      </c>
      <c r="H14" s="488">
        <f>SGL!G25</f>
        <v>0</v>
      </c>
      <c r="I14" s="488">
        <f>SGL!H25</f>
        <v>0</v>
      </c>
      <c r="J14" s="488" t="str">
        <f>SGL!I25</f>
        <v xml:space="preserve"> </v>
      </c>
      <c r="K14" s="488">
        <f>SGL!J25</f>
        <v>0</v>
      </c>
      <c r="L14" s="488">
        <f>SGL!K25</f>
        <v>0</v>
      </c>
      <c r="M14" s="488" t="str">
        <f>SGL!L25</f>
        <v/>
      </c>
      <c r="N14" s="488" t="str">
        <f>SGL!M25</f>
        <v/>
      </c>
      <c r="O14" s="488" t="str">
        <f>SGL!N25</f>
        <v/>
      </c>
      <c r="P14" s="488" t="str">
        <f>SGL!O25</f>
        <v/>
      </c>
      <c r="Q14" s="488" t="str">
        <f>SGL!P25</f>
        <v xml:space="preserve"> </v>
      </c>
    </row>
    <row r="15" spans="1:17">
      <c r="A15" s="488" t="s">
        <v>225</v>
      </c>
      <c r="B15" s="488">
        <f>SGL!A26</f>
        <v>0</v>
      </c>
      <c r="C15" s="488">
        <f>SGL!B26</f>
        <v>0</v>
      </c>
      <c r="D15" s="488" t="str">
        <f>SGL!C26</f>
        <v>H</v>
      </c>
      <c r="E15" s="488">
        <f>SGL!D26</f>
        <v>0</v>
      </c>
      <c r="F15" s="488">
        <f>SGL!E26</f>
        <v>0</v>
      </c>
      <c r="G15" s="488">
        <f>SGL!F26</f>
        <v>0.6</v>
      </c>
      <c r="H15" s="488">
        <f>SGL!G26</f>
        <v>0</v>
      </c>
      <c r="I15" s="488">
        <f>SGL!H26</f>
        <v>0</v>
      </c>
      <c r="J15" s="488" t="str">
        <f>SGL!I26</f>
        <v xml:space="preserve"> </v>
      </c>
      <c r="K15" s="488">
        <f>SGL!J26</f>
        <v>0</v>
      </c>
      <c r="L15" s="488">
        <f>SGL!K26</f>
        <v>0</v>
      </c>
      <c r="M15" s="488" t="str">
        <f>SGL!L26</f>
        <v/>
      </c>
      <c r="N15" s="488" t="str">
        <f>SGL!M26</f>
        <v/>
      </c>
      <c r="O15" s="488" t="str">
        <f>SGL!N26</f>
        <v/>
      </c>
      <c r="P15" s="488" t="str">
        <f>SGL!O26</f>
        <v/>
      </c>
      <c r="Q15" s="488" t="str">
        <f>SGL!P26</f>
        <v xml:space="preserve"> </v>
      </c>
    </row>
    <row r="16" spans="1:17">
      <c r="A16" s="488" t="s">
        <v>225</v>
      </c>
      <c r="B16" s="488">
        <f>SGL!A27</f>
        <v>0</v>
      </c>
      <c r="C16" s="488">
        <f>SGL!B27</f>
        <v>0</v>
      </c>
      <c r="D16" s="488" t="str">
        <f>SGL!C27</f>
        <v>H</v>
      </c>
      <c r="E16" s="488">
        <f>SGL!D27</f>
        <v>0</v>
      </c>
      <c r="F16" s="488">
        <f>SGL!E27</f>
        <v>0</v>
      </c>
      <c r="G16" s="488">
        <f>SGL!F27</f>
        <v>0.6</v>
      </c>
      <c r="H16" s="488">
        <f>SGL!G27</f>
        <v>0</v>
      </c>
      <c r="I16" s="488">
        <f>SGL!H27</f>
        <v>0</v>
      </c>
      <c r="J16" s="488" t="str">
        <f>SGL!I27</f>
        <v xml:space="preserve"> </v>
      </c>
      <c r="K16" s="488">
        <f>SGL!J27</f>
        <v>0</v>
      </c>
      <c r="L16" s="488">
        <f>SGL!K27</f>
        <v>0</v>
      </c>
      <c r="M16" s="488" t="str">
        <f>SGL!L27</f>
        <v/>
      </c>
      <c r="N16" s="488" t="str">
        <f>SGL!M27</f>
        <v/>
      </c>
      <c r="O16" s="488" t="str">
        <f>SGL!N27</f>
        <v/>
      </c>
      <c r="P16" s="488" t="str">
        <f>SGL!O27</f>
        <v/>
      </c>
      <c r="Q16" s="488" t="str">
        <f>SGL!P27</f>
        <v xml:space="preserve"> </v>
      </c>
    </row>
    <row r="17" spans="1:17">
      <c r="A17" s="488" t="s">
        <v>225</v>
      </c>
      <c r="B17" s="488">
        <f>SGL!A28</f>
        <v>0</v>
      </c>
      <c r="C17" s="488">
        <f>SGL!B28</f>
        <v>0</v>
      </c>
      <c r="D17" s="488" t="str">
        <f>SGL!C28</f>
        <v>H</v>
      </c>
      <c r="E17" s="488">
        <f>SGL!D28</f>
        <v>0</v>
      </c>
      <c r="F17" s="488">
        <f>SGL!E28</f>
        <v>0</v>
      </c>
      <c r="G17" s="488">
        <f>SGL!F28</f>
        <v>0.6</v>
      </c>
      <c r="H17" s="488">
        <f>SGL!G28</f>
        <v>0</v>
      </c>
      <c r="I17" s="488">
        <f>SGL!H28</f>
        <v>0</v>
      </c>
      <c r="J17" s="488" t="str">
        <f>SGL!I28</f>
        <v xml:space="preserve"> </v>
      </c>
      <c r="K17" s="488">
        <f>SGL!J28</f>
        <v>0</v>
      </c>
      <c r="L17" s="488">
        <f>SGL!K28</f>
        <v>0</v>
      </c>
      <c r="M17" s="488" t="str">
        <f>SGL!L28</f>
        <v/>
      </c>
      <c r="N17" s="488" t="str">
        <f>SGL!M28</f>
        <v/>
      </c>
      <c r="O17" s="488" t="str">
        <f>SGL!N28</f>
        <v/>
      </c>
      <c r="P17" s="488" t="str">
        <f>SGL!O28</f>
        <v/>
      </c>
      <c r="Q17" s="488" t="str">
        <f>SGL!P28</f>
        <v xml:space="preserve"> </v>
      </c>
    </row>
    <row r="18" spans="1:17">
      <c r="A18" s="488" t="s">
        <v>225</v>
      </c>
      <c r="B18" s="488">
        <f>SGL!A29</f>
        <v>0</v>
      </c>
      <c r="C18" s="488">
        <f>SGL!B29</f>
        <v>0</v>
      </c>
      <c r="D18" s="488" t="str">
        <f>SGL!C29</f>
        <v>H</v>
      </c>
      <c r="E18" s="488">
        <f>SGL!D29</f>
        <v>0</v>
      </c>
      <c r="F18" s="488">
        <f>SGL!E29</f>
        <v>0</v>
      </c>
      <c r="G18" s="488">
        <f>SGL!F29</f>
        <v>0.6</v>
      </c>
      <c r="H18" s="488">
        <f>SGL!G29</f>
        <v>0</v>
      </c>
      <c r="I18" s="488">
        <f>SGL!H29</f>
        <v>0</v>
      </c>
      <c r="J18" s="488" t="str">
        <f>SGL!I29</f>
        <v xml:space="preserve"> </v>
      </c>
      <c r="K18" s="488">
        <f>SGL!J29</f>
        <v>0</v>
      </c>
      <c r="L18" s="488">
        <f>SGL!K29</f>
        <v>0</v>
      </c>
      <c r="M18" s="488" t="str">
        <f>SGL!L29</f>
        <v/>
      </c>
      <c r="N18" s="488" t="str">
        <f>SGL!M29</f>
        <v/>
      </c>
      <c r="O18" s="488" t="str">
        <f>SGL!N29</f>
        <v/>
      </c>
      <c r="P18" s="488" t="str">
        <f>SGL!O29</f>
        <v/>
      </c>
      <c r="Q18" s="488" t="str">
        <f>SGL!P29</f>
        <v xml:space="preserve"> </v>
      </c>
    </row>
    <row r="19" spans="1:17">
      <c r="A19" s="488" t="s">
        <v>225</v>
      </c>
      <c r="B19" s="488">
        <f>SGL!A30</f>
        <v>0</v>
      </c>
      <c r="C19" s="488">
        <f>SGL!B30</f>
        <v>0</v>
      </c>
      <c r="D19" s="488" t="str">
        <f>SGL!C30</f>
        <v>H</v>
      </c>
      <c r="E19" s="488">
        <f>SGL!D30</f>
        <v>0</v>
      </c>
      <c r="F19" s="488">
        <f>SGL!E30</f>
        <v>0</v>
      </c>
      <c r="G19" s="488">
        <f>SGL!F30</f>
        <v>0.6</v>
      </c>
      <c r="H19" s="488">
        <f>SGL!G30</f>
        <v>0</v>
      </c>
      <c r="I19" s="488">
        <f>SGL!H30</f>
        <v>0</v>
      </c>
      <c r="J19" s="488" t="str">
        <f>SGL!I30</f>
        <v xml:space="preserve"> </v>
      </c>
      <c r="K19" s="488">
        <f>SGL!J30</f>
        <v>0</v>
      </c>
      <c r="L19" s="488">
        <f>SGL!K30</f>
        <v>0</v>
      </c>
      <c r="M19" s="488" t="str">
        <f>SGL!L30</f>
        <v/>
      </c>
      <c r="N19" s="488" t="str">
        <f>SGL!M30</f>
        <v/>
      </c>
      <c r="O19" s="488" t="str">
        <f>SGL!N30</f>
        <v/>
      </c>
      <c r="P19" s="488" t="str">
        <f>SGL!O30</f>
        <v/>
      </c>
      <c r="Q19" s="488" t="str">
        <f>SGL!P30</f>
        <v xml:space="preserve"> </v>
      </c>
    </row>
    <row r="20" spans="1:17">
      <c r="A20" s="488" t="s">
        <v>225</v>
      </c>
      <c r="B20" s="488">
        <f>SGL!A31</f>
        <v>0</v>
      </c>
      <c r="C20" s="488">
        <f>SGL!B31</f>
        <v>0</v>
      </c>
      <c r="D20" s="488" t="str">
        <f>SGL!C31</f>
        <v>H</v>
      </c>
      <c r="E20" s="488">
        <f>SGL!D31</f>
        <v>0</v>
      </c>
      <c r="F20" s="488">
        <f>SGL!E31</f>
        <v>0</v>
      </c>
      <c r="G20" s="488">
        <f>SGL!F31</f>
        <v>0.6</v>
      </c>
      <c r="H20" s="488">
        <f>SGL!G31</f>
        <v>0</v>
      </c>
      <c r="I20" s="488">
        <f>SGL!H31</f>
        <v>0</v>
      </c>
      <c r="J20" s="488" t="str">
        <f>SGL!I31</f>
        <v xml:space="preserve"> </v>
      </c>
      <c r="K20" s="488">
        <f>SGL!J31</f>
        <v>0</v>
      </c>
      <c r="L20" s="488">
        <f>SGL!K31</f>
        <v>0</v>
      </c>
      <c r="M20" s="488" t="str">
        <f>SGL!L31</f>
        <v/>
      </c>
      <c r="N20" s="488" t="str">
        <f>SGL!M31</f>
        <v/>
      </c>
      <c r="O20" s="488" t="str">
        <f>SGL!N31</f>
        <v/>
      </c>
      <c r="P20" s="488" t="str">
        <f>SGL!O31</f>
        <v/>
      </c>
      <c r="Q20" s="488" t="str">
        <f>SGL!P31</f>
        <v xml:space="preserve"> </v>
      </c>
    </row>
    <row r="21" spans="1:17">
      <c r="A21" s="488" t="s">
        <v>225</v>
      </c>
      <c r="B21" s="488">
        <f>SGL!A32</f>
        <v>0</v>
      </c>
      <c r="C21" s="488">
        <f>SGL!B32</f>
        <v>0</v>
      </c>
      <c r="D21" s="488" t="str">
        <f>SGL!C32</f>
        <v>H</v>
      </c>
      <c r="E21" s="488">
        <f>SGL!D32</f>
        <v>0</v>
      </c>
      <c r="F21" s="488">
        <f>SGL!E32</f>
        <v>0</v>
      </c>
      <c r="G21" s="488">
        <f>SGL!F32</f>
        <v>0.6</v>
      </c>
      <c r="H21" s="488">
        <f>SGL!G32</f>
        <v>0</v>
      </c>
      <c r="I21" s="488">
        <f>SGL!H32</f>
        <v>0</v>
      </c>
      <c r="J21" s="488" t="str">
        <f>SGL!I32</f>
        <v xml:space="preserve"> </v>
      </c>
      <c r="K21" s="488">
        <f>SGL!J32</f>
        <v>0</v>
      </c>
      <c r="L21" s="488">
        <f>SGL!K32</f>
        <v>0</v>
      </c>
      <c r="M21" s="488" t="str">
        <f>SGL!L32</f>
        <v/>
      </c>
      <c r="N21" s="488" t="str">
        <f>SGL!M32</f>
        <v/>
      </c>
      <c r="O21" s="488" t="str">
        <f>SGL!N32</f>
        <v/>
      </c>
      <c r="P21" s="488" t="str">
        <f>SGL!O32</f>
        <v/>
      </c>
      <c r="Q21" s="488" t="str">
        <f>SGL!P32</f>
        <v xml:space="preserve"> </v>
      </c>
    </row>
    <row r="22" spans="1:17">
      <c r="A22" s="488" t="s">
        <v>225</v>
      </c>
      <c r="B22" s="488">
        <f>SGL!A33</f>
        <v>0</v>
      </c>
      <c r="C22" s="488">
        <f>SGL!B33</f>
        <v>0</v>
      </c>
      <c r="D22" s="488" t="str">
        <f>SGL!C33</f>
        <v>H</v>
      </c>
      <c r="E22" s="488">
        <f>SGL!D33</f>
        <v>0</v>
      </c>
      <c r="F22" s="488">
        <f>SGL!E33</f>
        <v>0</v>
      </c>
      <c r="G22" s="488">
        <f>SGL!F33</f>
        <v>0.6</v>
      </c>
      <c r="H22" s="488">
        <f>SGL!G33</f>
        <v>0</v>
      </c>
      <c r="I22" s="488">
        <f>SGL!H33</f>
        <v>0</v>
      </c>
      <c r="J22" s="488" t="str">
        <f>SGL!I33</f>
        <v xml:space="preserve"> </v>
      </c>
      <c r="K22" s="488">
        <f>SGL!J33</f>
        <v>0</v>
      </c>
      <c r="L22" s="488">
        <f>SGL!K33</f>
        <v>0</v>
      </c>
      <c r="M22" s="488" t="str">
        <f>SGL!L33</f>
        <v/>
      </c>
      <c r="N22" s="488" t="str">
        <f>SGL!M33</f>
        <v/>
      </c>
      <c r="O22" s="488" t="str">
        <f>SGL!N33</f>
        <v/>
      </c>
      <c r="P22" s="488" t="str">
        <f>SGL!O33</f>
        <v/>
      </c>
      <c r="Q22" s="488" t="str">
        <f>SGL!P33</f>
        <v xml:space="preserve"> </v>
      </c>
    </row>
    <row r="23" spans="1:17">
      <c r="A23" s="488" t="s">
        <v>225</v>
      </c>
      <c r="B23" s="488">
        <f>SGL!A34</f>
        <v>0</v>
      </c>
      <c r="C23" s="488">
        <f>SGL!B34</f>
        <v>0</v>
      </c>
      <c r="D23" s="488" t="str">
        <f>SGL!C34</f>
        <v>H</v>
      </c>
      <c r="E23" s="488">
        <f>SGL!D34</f>
        <v>0</v>
      </c>
      <c r="F23" s="488">
        <f>SGL!E34</f>
        <v>0</v>
      </c>
      <c r="G23" s="488">
        <f>SGL!F34</f>
        <v>0.6</v>
      </c>
      <c r="H23" s="488">
        <f>SGL!G34</f>
        <v>0</v>
      </c>
      <c r="I23" s="488">
        <f>SGL!H34</f>
        <v>0</v>
      </c>
      <c r="J23" s="488" t="str">
        <f>SGL!I34</f>
        <v xml:space="preserve"> </v>
      </c>
      <c r="K23" s="488">
        <f>SGL!J34</f>
        <v>0</v>
      </c>
      <c r="L23" s="488">
        <f>SGL!K34</f>
        <v>0</v>
      </c>
      <c r="M23" s="488" t="str">
        <f>SGL!L34</f>
        <v/>
      </c>
      <c r="N23" s="488" t="str">
        <f>SGL!M34</f>
        <v/>
      </c>
      <c r="O23" s="488" t="str">
        <f>SGL!N34</f>
        <v/>
      </c>
      <c r="P23" s="488" t="str">
        <f>SGL!O34</f>
        <v/>
      </c>
      <c r="Q23" s="488" t="str">
        <f>SGL!P34</f>
        <v xml:space="preserve"> </v>
      </c>
    </row>
    <row r="24" spans="1:17">
      <c r="A24" s="488" t="s">
        <v>225</v>
      </c>
      <c r="B24" s="488">
        <f>SGL!A35</f>
        <v>0</v>
      </c>
      <c r="C24" s="488">
        <f>SGL!B35</f>
        <v>0</v>
      </c>
      <c r="D24" s="488" t="str">
        <f>SGL!C35</f>
        <v>H</v>
      </c>
      <c r="E24" s="488">
        <f>SGL!D35</f>
        <v>0</v>
      </c>
      <c r="F24" s="488">
        <f>SGL!E35</f>
        <v>0</v>
      </c>
      <c r="G24" s="488">
        <f>SGL!F35</f>
        <v>0.6</v>
      </c>
      <c r="H24" s="488">
        <f>SGL!G35</f>
        <v>0</v>
      </c>
      <c r="I24" s="488">
        <f>SGL!H35</f>
        <v>0</v>
      </c>
      <c r="J24" s="488" t="str">
        <f>SGL!I35</f>
        <v xml:space="preserve"> </v>
      </c>
      <c r="K24" s="488">
        <f>SGL!J35</f>
        <v>0</v>
      </c>
      <c r="L24" s="488">
        <f>SGL!K35</f>
        <v>0</v>
      </c>
      <c r="M24" s="488" t="str">
        <f>SGL!L35</f>
        <v/>
      </c>
      <c r="N24" s="488" t="str">
        <f>SGL!M35</f>
        <v/>
      </c>
      <c r="O24" s="488" t="str">
        <f>SGL!N35</f>
        <v/>
      </c>
      <c r="P24" s="488" t="str">
        <f>SGL!O35</f>
        <v/>
      </c>
      <c r="Q24" s="488" t="str">
        <f>SGL!P35</f>
        <v xml:space="preserve"> </v>
      </c>
    </row>
    <row r="25" spans="1:17">
      <c r="A25" s="488" t="s">
        <v>225</v>
      </c>
      <c r="B25" s="488">
        <f>SGL!A36</f>
        <v>0</v>
      </c>
      <c r="C25" s="488">
        <f>SGL!B36</f>
        <v>0</v>
      </c>
      <c r="D25" s="488" t="str">
        <f>SGL!C36</f>
        <v>H</v>
      </c>
      <c r="E25" s="488">
        <f>SGL!D36</f>
        <v>0</v>
      </c>
      <c r="F25" s="488">
        <f>SGL!E36</f>
        <v>0</v>
      </c>
      <c r="G25" s="488">
        <f>SGL!F36</f>
        <v>0.6</v>
      </c>
      <c r="H25" s="488">
        <f>SGL!G36</f>
        <v>0</v>
      </c>
      <c r="I25" s="488">
        <f>SGL!H36</f>
        <v>0</v>
      </c>
      <c r="J25" s="488" t="str">
        <f>SGL!I36</f>
        <v xml:space="preserve"> </v>
      </c>
      <c r="K25" s="488">
        <f>SGL!J36</f>
        <v>0</v>
      </c>
      <c r="L25" s="488">
        <f>SGL!K36</f>
        <v>0</v>
      </c>
      <c r="M25" s="488" t="str">
        <f>SGL!L36</f>
        <v/>
      </c>
      <c r="N25" s="488" t="str">
        <f>SGL!M36</f>
        <v/>
      </c>
      <c r="O25" s="488" t="str">
        <f>SGL!N36</f>
        <v/>
      </c>
      <c r="P25" s="488" t="str">
        <f>SGL!O36</f>
        <v/>
      </c>
      <c r="Q25" s="488" t="str">
        <f>SGL!P36</f>
        <v xml:space="preserve"> </v>
      </c>
    </row>
    <row r="26" spans="1:17">
      <c r="A26" s="488" t="s">
        <v>225</v>
      </c>
      <c r="B26" s="488">
        <f>SGL!A37</f>
        <v>0</v>
      </c>
      <c r="C26" s="488">
        <f>SGL!B37</f>
        <v>0</v>
      </c>
      <c r="D26" s="488" t="str">
        <f>SGL!C37</f>
        <v>H</v>
      </c>
      <c r="E26" s="488">
        <f>SGL!D37</f>
        <v>0</v>
      </c>
      <c r="F26" s="488">
        <f>SGL!E37</f>
        <v>0</v>
      </c>
      <c r="G26" s="488">
        <f>SGL!F37</f>
        <v>0.6</v>
      </c>
      <c r="H26" s="488">
        <f>SGL!G37</f>
        <v>0</v>
      </c>
      <c r="I26" s="488">
        <f>SGL!H37</f>
        <v>0</v>
      </c>
      <c r="J26" s="488" t="str">
        <f>SGL!I37</f>
        <v xml:space="preserve"> </v>
      </c>
      <c r="K26" s="488">
        <f>SGL!J37</f>
        <v>0</v>
      </c>
      <c r="L26" s="488">
        <f>SGL!K37</f>
        <v>0</v>
      </c>
      <c r="M26" s="488" t="str">
        <f>SGL!L37</f>
        <v/>
      </c>
      <c r="N26" s="488" t="str">
        <f>SGL!M37</f>
        <v/>
      </c>
      <c r="O26" s="488" t="str">
        <f>SGL!N37</f>
        <v/>
      </c>
      <c r="P26" s="488" t="str">
        <f>SGL!O37</f>
        <v/>
      </c>
      <c r="Q26" s="488" t="str">
        <f>SGL!P37</f>
        <v xml:space="preserve"> </v>
      </c>
    </row>
    <row r="27" spans="1:17">
      <c r="A27" s="488" t="s">
        <v>225</v>
      </c>
      <c r="B27" s="488">
        <f>SGL!A38</f>
        <v>0</v>
      </c>
      <c r="C27" s="488">
        <f>SGL!B38</f>
        <v>0</v>
      </c>
      <c r="D27" s="488" t="str">
        <f>SGL!C38</f>
        <v>H</v>
      </c>
      <c r="E27" s="488">
        <f>SGL!D38</f>
        <v>0</v>
      </c>
      <c r="F27" s="488">
        <f>SGL!E38</f>
        <v>0</v>
      </c>
      <c r="G27" s="488">
        <f>SGL!F38</f>
        <v>0.6</v>
      </c>
      <c r="H27" s="488">
        <f>SGL!G38</f>
        <v>0</v>
      </c>
      <c r="I27" s="488">
        <f>SGL!H38</f>
        <v>0</v>
      </c>
      <c r="J27" s="488" t="str">
        <f>SGL!I38</f>
        <v xml:space="preserve"> </v>
      </c>
      <c r="K27" s="488">
        <f>SGL!J38</f>
        <v>0</v>
      </c>
      <c r="L27" s="488">
        <f>SGL!K38</f>
        <v>0</v>
      </c>
      <c r="M27" s="488" t="str">
        <f>SGL!L38</f>
        <v/>
      </c>
      <c r="N27" s="488" t="str">
        <f>SGL!M38</f>
        <v/>
      </c>
      <c r="O27" s="488" t="str">
        <f>SGL!N38</f>
        <v/>
      </c>
      <c r="P27" s="488" t="str">
        <f>SGL!O38</f>
        <v/>
      </c>
      <c r="Q27" s="488" t="str">
        <f>SGL!P38</f>
        <v xml:space="preserve"> </v>
      </c>
    </row>
    <row r="28" spans="1:17">
      <c r="A28" s="488" t="s">
        <v>225</v>
      </c>
      <c r="B28" s="488">
        <f>SGL!A39</f>
        <v>0</v>
      </c>
      <c r="C28" s="488">
        <f>SGL!B39</f>
        <v>0</v>
      </c>
      <c r="D28" s="488" t="str">
        <f>SGL!C39</f>
        <v>H</v>
      </c>
      <c r="E28" s="488">
        <f>SGL!D39</f>
        <v>0</v>
      </c>
      <c r="F28" s="488">
        <f>SGL!E39</f>
        <v>0</v>
      </c>
      <c r="G28" s="488">
        <f>SGL!F39</f>
        <v>0.6</v>
      </c>
      <c r="H28" s="488">
        <f>SGL!G39</f>
        <v>0</v>
      </c>
      <c r="I28" s="488">
        <f>SGL!H39</f>
        <v>0</v>
      </c>
      <c r="J28" s="488" t="str">
        <f>SGL!I39</f>
        <v xml:space="preserve"> </v>
      </c>
      <c r="K28" s="488">
        <f>SGL!J39</f>
        <v>0</v>
      </c>
      <c r="L28" s="488">
        <f>SGL!K39</f>
        <v>0</v>
      </c>
      <c r="M28" s="488" t="str">
        <f>SGL!L39</f>
        <v/>
      </c>
      <c r="N28" s="488" t="str">
        <f>SGL!M39</f>
        <v/>
      </c>
      <c r="O28" s="488" t="str">
        <f>SGL!N39</f>
        <v/>
      </c>
      <c r="P28" s="488" t="str">
        <f>SGL!O39</f>
        <v/>
      </c>
      <c r="Q28" s="488" t="str">
        <f>SGL!P39</f>
        <v xml:space="preserve"> </v>
      </c>
    </row>
    <row r="29" spans="1:17">
      <c r="A29" s="488" t="s">
        <v>225</v>
      </c>
      <c r="B29" s="488">
        <f>SGL!A40</f>
        <v>0</v>
      </c>
      <c r="C29" s="488">
        <f>SGL!B40</f>
        <v>0</v>
      </c>
      <c r="D29" s="488" t="str">
        <f>SGL!C40</f>
        <v>H</v>
      </c>
      <c r="E29" s="488">
        <f>SGL!D40</f>
        <v>0</v>
      </c>
      <c r="F29" s="488">
        <f>SGL!E40</f>
        <v>0</v>
      </c>
      <c r="G29" s="488">
        <f>SGL!F40</f>
        <v>0.6</v>
      </c>
      <c r="H29" s="488">
        <f>SGL!G40</f>
        <v>0</v>
      </c>
      <c r="I29" s="488">
        <f>SGL!H40</f>
        <v>0</v>
      </c>
      <c r="J29" s="488" t="str">
        <f>SGL!I40</f>
        <v xml:space="preserve"> </v>
      </c>
      <c r="K29" s="488">
        <f>SGL!J40</f>
        <v>0</v>
      </c>
      <c r="L29" s="488">
        <f>SGL!K40</f>
        <v>0</v>
      </c>
      <c r="M29" s="488" t="str">
        <f>SGL!L40</f>
        <v/>
      </c>
      <c r="N29" s="488" t="str">
        <f>SGL!M40</f>
        <v/>
      </c>
      <c r="O29" s="488" t="str">
        <f>SGL!N40</f>
        <v/>
      </c>
      <c r="P29" s="488" t="str">
        <f>SGL!O40</f>
        <v/>
      </c>
      <c r="Q29" s="488" t="str">
        <f>SGL!P40</f>
        <v xml:space="preserve"> </v>
      </c>
    </row>
    <row r="30" spans="1:17">
      <c r="A30" s="488" t="s">
        <v>225</v>
      </c>
      <c r="B30" s="488">
        <f>SGL!A41</f>
        <v>0</v>
      </c>
      <c r="C30" s="488">
        <f>SGL!B41</f>
        <v>0</v>
      </c>
      <c r="D30" s="488" t="str">
        <f>SGL!C41</f>
        <v>H</v>
      </c>
      <c r="E30" s="488">
        <f>SGL!D41</f>
        <v>0</v>
      </c>
      <c r="F30" s="488">
        <f>SGL!E41</f>
        <v>0</v>
      </c>
      <c r="G30" s="488">
        <f>SGL!F41</f>
        <v>0.6</v>
      </c>
      <c r="H30" s="488">
        <f>SGL!G41</f>
        <v>0</v>
      </c>
      <c r="I30" s="488">
        <f>SGL!H41</f>
        <v>0</v>
      </c>
      <c r="J30" s="488" t="str">
        <f>SGL!I41</f>
        <v xml:space="preserve"> </v>
      </c>
      <c r="K30" s="488">
        <f>SGL!J41</f>
        <v>0</v>
      </c>
      <c r="L30" s="488">
        <f>SGL!K41</f>
        <v>0</v>
      </c>
      <c r="M30" s="488" t="str">
        <f>SGL!L41</f>
        <v/>
      </c>
      <c r="N30" s="488" t="str">
        <f>SGL!M41</f>
        <v/>
      </c>
      <c r="O30" s="488" t="str">
        <f>SGL!N41</f>
        <v/>
      </c>
      <c r="P30" s="488" t="str">
        <f>SGL!O41</f>
        <v/>
      </c>
      <c r="Q30" s="488" t="str">
        <f>SGL!P41</f>
        <v xml:space="preserve"> </v>
      </c>
    </row>
    <row r="31" spans="1:17">
      <c r="A31" s="488" t="s">
        <v>225</v>
      </c>
      <c r="B31" s="488">
        <f>SGL!A42</f>
        <v>0</v>
      </c>
      <c r="C31" s="488">
        <f>SGL!B42</f>
        <v>0</v>
      </c>
      <c r="D31" s="488" t="str">
        <f>SGL!C42</f>
        <v>H</v>
      </c>
      <c r="E31" s="488">
        <f>SGL!D42</f>
        <v>0</v>
      </c>
      <c r="F31" s="488">
        <f>SGL!E42</f>
        <v>0</v>
      </c>
      <c r="G31" s="488">
        <f>SGL!F42</f>
        <v>0.6</v>
      </c>
      <c r="H31" s="488">
        <f>SGL!G42</f>
        <v>0</v>
      </c>
      <c r="I31" s="488">
        <f>SGL!H42</f>
        <v>0</v>
      </c>
      <c r="J31" s="488" t="str">
        <f>SGL!I42</f>
        <v xml:space="preserve"> </v>
      </c>
      <c r="K31" s="488">
        <f>SGL!J42</f>
        <v>0</v>
      </c>
      <c r="L31" s="488">
        <f>SGL!K42</f>
        <v>0</v>
      </c>
      <c r="M31" s="488" t="str">
        <f>SGL!L42</f>
        <v/>
      </c>
      <c r="N31" s="488" t="str">
        <f>SGL!M42</f>
        <v/>
      </c>
      <c r="O31" s="488" t="str">
        <f>SGL!N42</f>
        <v/>
      </c>
      <c r="P31" s="488" t="str">
        <f>SGL!O42</f>
        <v/>
      </c>
      <c r="Q31" s="488" t="str">
        <f>SGL!P42</f>
        <v xml:space="preserve"> </v>
      </c>
    </row>
    <row r="32" spans="1:17">
      <c r="A32" s="488" t="s">
        <v>225</v>
      </c>
      <c r="B32" s="488">
        <f>SGL!A43</f>
        <v>0</v>
      </c>
      <c r="C32" s="488">
        <f>SGL!B43</f>
        <v>0</v>
      </c>
      <c r="D32" s="488" t="str">
        <f>SGL!C43</f>
        <v>H</v>
      </c>
      <c r="E32" s="488">
        <f>SGL!D43</f>
        <v>0</v>
      </c>
      <c r="F32" s="488">
        <f>SGL!E43</f>
        <v>0</v>
      </c>
      <c r="G32" s="488">
        <f>SGL!F43</f>
        <v>0.6</v>
      </c>
      <c r="H32" s="488">
        <f>SGL!G43</f>
        <v>0</v>
      </c>
      <c r="I32" s="488">
        <f>SGL!H43</f>
        <v>0</v>
      </c>
      <c r="J32" s="488" t="str">
        <f>SGL!I43</f>
        <v xml:space="preserve"> </v>
      </c>
      <c r="K32" s="488">
        <f>SGL!J43</f>
        <v>0</v>
      </c>
      <c r="L32" s="488">
        <f>SGL!K43</f>
        <v>0</v>
      </c>
      <c r="M32" s="488" t="str">
        <f>SGL!L43</f>
        <v/>
      </c>
      <c r="N32" s="488" t="str">
        <f>SGL!M43</f>
        <v/>
      </c>
      <c r="O32" s="488" t="str">
        <f>SGL!N43</f>
        <v/>
      </c>
      <c r="P32" s="488" t="str">
        <f>SGL!O43</f>
        <v/>
      </c>
      <c r="Q32" s="488" t="str">
        <f>SGL!P43</f>
        <v xml:space="preserve"> </v>
      </c>
    </row>
    <row r="33" spans="1:17">
      <c r="A33" s="488" t="s">
        <v>225</v>
      </c>
      <c r="B33" s="488">
        <f>SGL!A44</f>
        <v>0</v>
      </c>
      <c r="C33" s="488">
        <f>SGL!B44</f>
        <v>0</v>
      </c>
      <c r="D33" s="488" t="str">
        <f>SGL!C44</f>
        <v>H</v>
      </c>
      <c r="E33" s="488">
        <f>SGL!D44</f>
        <v>0</v>
      </c>
      <c r="F33" s="488">
        <f>SGL!E44</f>
        <v>0</v>
      </c>
      <c r="G33" s="488">
        <f>SGL!F44</f>
        <v>0.6</v>
      </c>
      <c r="H33" s="488">
        <f>SGL!G44</f>
        <v>0</v>
      </c>
      <c r="I33" s="488">
        <f>SGL!H44</f>
        <v>0</v>
      </c>
      <c r="J33" s="488" t="str">
        <f>SGL!I44</f>
        <v xml:space="preserve"> </v>
      </c>
      <c r="K33" s="488">
        <f>SGL!J44</f>
        <v>0</v>
      </c>
      <c r="L33" s="488">
        <f>SGL!K44</f>
        <v>0</v>
      </c>
      <c r="M33" s="488" t="str">
        <f>SGL!L44</f>
        <v/>
      </c>
      <c r="N33" s="488" t="str">
        <f>SGL!M44</f>
        <v/>
      </c>
      <c r="O33" s="488" t="str">
        <f>SGL!N44</f>
        <v/>
      </c>
      <c r="P33" s="488" t="str">
        <f>SGL!O44</f>
        <v/>
      </c>
      <c r="Q33" s="488" t="str">
        <f>SGL!P44</f>
        <v xml:space="preserve"> </v>
      </c>
    </row>
    <row r="34" spans="1:17">
      <c r="A34" s="488" t="s">
        <v>225</v>
      </c>
      <c r="B34" s="488">
        <f>SGL!A45</f>
        <v>0</v>
      </c>
      <c r="C34" s="488">
        <f>SGL!B45</f>
        <v>0</v>
      </c>
      <c r="D34" s="488" t="str">
        <f>SGL!C45</f>
        <v>H</v>
      </c>
      <c r="E34" s="488">
        <f>SGL!D45</f>
        <v>0</v>
      </c>
      <c r="F34" s="488">
        <f>SGL!E45</f>
        <v>0</v>
      </c>
      <c r="G34" s="488">
        <f>SGL!F45</f>
        <v>0.6</v>
      </c>
      <c r="H34" s="488">
        <f>SGL!G45</f>
        <v>0</v>
      </c>
      <c r="I34" s="488">
        <f>SGL!H45</f>
        <v>0</v>
      </c>
      <c r="J34" s="488" t="str">
        <f>SGL!I45</f>
        <v xml:space="preserve"> </v>
      </c>
      <c r="K34" s="488">
        <f>SGL!J45</f>
        <v>0</v>
      </c>
      <c r="L34" s="488">
        <f>SGL!K45</f>
        <v>0</v>
      </c>
      <c r="M34" s="488" t="str">
        <f>SGL!L45</f>
        <v/>
      </c>
      <c r="N34" s="488" t="str">
        <f>SGL!M45</f>
        <v/>
      </c>
      <c r="O34" s="488" t="str">
        <f>SGL!N45</f>
        <v/>
      </c>
      <c r="P34" s="488" t="str">
        <f>SGL!O45</f>
        <v/>
      </c>
      <c r="Q34" s="488" t="str">
        <f>SGL!P45</f>
        <v xml:space="preserve"> </v>
      </c>
    </row>
    <row r="35" spans="1:17">
      <c r="A35" s="488" t="s">
        <v>225</v>
      </c>
      <c r="B35" s="488">
        <f>SGL!A46</f>
        <v>0</v>
      </c>
      <c r="C35" s="488">
        <f>SGL!B46</f>
        <v>0</v>
      </c>
      <c r="D35" s="488" t="str">
        <f>SGL!C46</f>
        <v>H</v>
      </c>
      <c r="E35" s="488">
        <f>SGL!D46</f>
        <v>0</v>
      </c>
      <c r="F35" s="488">
        <f>SGL!E46</f>
        <v>0</v>
      </c>
      <c r="G35" s="488">
        <f>SGL!F46</f>
        <v>0.6</v>
      </c>
      <c r="H35" s="488">
        <f>SGL!G46</f>
        <v>0</v>
      </c>
      <c r="I35" s="488">
        <f>SGL!H46</f>
        <v>0</v>
      </c>
      <c r="J35" s="488" t="str">
        <f>SGL!I46</f>
        <v xml:space="preserve"> </v>
      </c>
      <c r="K35" s="488">
        <f>SGL!J46</f>
        <v>0</v>
      </c>
      <c r="L35" s="488">
        <f>SGL!K46</f>
        <v>0</v>
      </c>
      <c r="M35" s="488" t="str">
        <f>SGL!L46</f>
        <v/>
      </c>
      <c r="N35" s="488" t="str">
        <f>SGL!M46</f>
        <v/>
      </c>
      <c r="O35" s="488" t="str">
        <f>SGL!N46</f>
        <v/>
      </c>
      <c r="P35" s="488" t="str">
        <f>SGL!O46</f>
        <v/>
      </c>
      <c r="Q35" s="488" t="str">
        <f>SGL!P46</f>
        <v xml:space="preserve"> </v>
      </c>
    </row>
    <row r="36" spans="1:17">
      <c r="A36" s="488" t="s">
        <v>225</v>
      </c>
      <c r="B36" s="488">
        <f>SGL!A47</f>
        <v>0</v>
      </c>
      <c r="C36" s="488">
        <f>SGL!B47</f>
        <v>0</v>
      </c>
      <c r="D36" s="488" t="str">
        <f>SGL!C47</f>
        <v>H</v>
      </c>
      <c r="E36" s="488">
        <f>SGL!D47</f>
        <v>0</v>
      </c>
      <c r="F36" s="488">
        <f>SGL!E47</f>
        <v>0</v>
      </c>
      <c r="G36" s="488">
        <f>SGL!F47</f>
        <v>0.6</v>
      </c>
      <c r="H36" s="488">
        <f>SGL!G47</f>
        <v>0</v>
      </c>
      <c r="I36" s="488">
        <f>SGL!H47</f>
        <v>0</v>
      </c>
      <c r="J36" s="488" t="str">
        <f>SGL!I47</f>
        <v xml:space="preserve"> </v>
      </c>
      <c r="K36" s="488">
        <f>SGL!J47</f>
        <v>0</v>
      </c>
      <c r="L36" s="488">
        <f>SGL!K47</f>
        <v>0</v>
      </c>
      <c r="M36" s="488" t="str">
        <f>SGL!L47</f>
        <v/>
      </c>
      <c r="N36" s="488" t="str">
        <f>SGL!M47</f>
        <v/>
      </c>
      <c r="O36" s="488" t="str">
        <f>SGL!N47</f>
        <v/>
      </c>
      <c r="P36" s="488" t="str">
        <f>SGL!O47</f>
        <v/>
      </c>
      <c r="Q36" s="488" t="str">
        <f>SGL!P47</f>
        <v xml:space="preserve"> </v>
      </c>
    </row>
    <row r="37" spans="1:17">
      <c r="A37" s="488" t="s">
        <v>225</v>
      </c>
      <c r="B37" s="488">
        <f>SGL!A48</f>
        <v>0</v>
      </c>
      <c r="C37" s="488">
        <f>SGL!B48</f>
        <v>0</v>
      </c>
      <c r="D37" s="488" t="str">
        <f>SGL!C48</f>
        <v>H</v>
      </c>
      <c r="E37" s="488">
        <f>SGL!D48</f>
        <v>0</v>
      </c>
      <c r="F37" s="488">
        <f>SGL!E48</f>
        <v>0</v>
      </c>
      <c r="G37" s="488">
        <f>SGL!F48</f>
        <v>0.6</v>
      </c>
      <c r="H37" s="488">
        <f>SGL!G48</f>
        <v>0</v>
      </c>
      <c r="I37" s="488">
        <f>SGL!H48</f>
        <v>0</v>
      </c>
      <c r="J37" s="488" t="str">
        <f>SGL!I48</f>
        <v xml:space="preserve"> </v>
      </c>
      <c r="K37" s="488">
        <f>SGL!J48</f>
        <v>0</v>
      </c>
      <c r="L37" s="488">
        <f>SGL!K48</f>
        <v>0</v>
      </c>
      <c r="M37" s="488" t="str">
        <f>SGL!L48</f>
        <v/>
      </c>
      <c r="N37" s="488" t="str">
        <f>SGL!M48</f>
        <v/>
      </c>
      <c r="O37" s="488" t="str">
        <f>SGL!N48</f>
        <v/>
      </c>
      <c r="P37" s="488" t="str">
        <f>SGL!O48</f>
        <v/>
      </c>
      <c r="Q37" s="488" t="str">
        <f>SGL!P48</f>
        <v xml:space="preserve"> </v>
      </c>
    </row>
    <row r="38" spans="1:17">
      <c r="A38" s="488" t="s">
        <v>225</v>
      </c>
      <c r="B38" s="488">
        <f>SGL!A49</f>
        <v>0</v>
      </c>
      <c r="C38" s="488">
        <f>SGL!B49</f>
        <v>0</v>
      </c>
      <c r="D38" s="488" t="str">
        <f>SGL!C49</f>
        <v>H</v>
      </c>
      <c r="E38" s="488">
        <f>SGL!D49</f>
        <v>0</v>
      </c>
      <c r="F38" s="488">
        <f>SGL!E49</f>
        <v>0</v>
      </c>
      <c r="G38" s="488">
        <f>SGL!F49</f>
        <v>0.6</v>
      </c>
      <c r="H38" s="488">
        <f>SGL!G49</f>
        <v>0</v>
      </c>
      <c r="I38" s="488">
        <f>SGL!H49</f>
        <v>0</v>
      </c>
      <c r="J38" s="488" t="str">
        <f>SGL!I49</f>
        <v xml:space="preserve"> </v>
      </c>
      <c r="K38" s="488">
        <f>SGL!J49</f>
        <v>0</v>
      </c>
      <c r="L38" s="488">
        <f>SGL!K49</f>
        <v>0</v>
      </c>
      <c r="M38" s="488" t="str">
        <f>SGL!L49</f>
        <v/>
      </c>
      <c r="N38" s="488" t="str">
        <f>SGL!M49</f>
        <v/>
      </c>
      <c r="O38" s="488" t="str">
        <f>SGL!N49</f>
        <v/>
      </c>
      <c r="P38" s="488" t="str">
        <f>SGL!O49</f>
        <v/>
      </c>
      <c r="Q38" s="488" t="str">
        <f>SGL!P49</f>
        <v xml:space="preserve"> </v>
      </c>
    </row>
    <row r="39" spans="1:17">
      <c r="A39" s="488" t="s">
        <v>225</v>
      </c>
      <c r="B39" s="488">
        <f>SGL!A50</f>
        <v>0</v>
      </c>
      <c r="C39" s="488">
        <f>SGL!B50</f>
        <v>0</v>
      </c>
      <c r="D39" s="488" t="str">
        <f>SGL!C50</f>
        <v>H</v>
      </c>
      <c r="E39" s="488">
        <f>SGL!D50</f>
        <v>0</v>
      </c>
      <c r="F39" s="488">
        <f>SGL!E50</f>
        <v>0</v>
      </c>
      <c r="G39" s="488">
        <f>SGL!F50</f>
        <v>0.6</v>
      </c>
      <c r="H39" s="488">
        <f>SGL!G50</f>
        <v>0</v>
      </c>
      <c r="I39" s="488">
        <f>SGL!H50</f>
        <v>0</v>
      </c>
      <c r="J39" s="488" t="str">
        <f>SGL!I50</f>
        <v xml:space="preserve"> </v>
      </c>
      <c r="K39" s="488">
        <f>SGL!J50</f>
        <v>0</v>
      </c>
      <c r="L39" s="488">
        <f>SGL!K50</f>
        <v>0</v>
      </c>
      <c r="M39" s="488" t="str">
        <f>SGL!L50</f>
        <v/>
      </c>
      <c r="N39" s="488" t="str">
        <f>SGL!M50</f>
        <v/>
      </c>
      <c r="O39" s="488" t="str">
        <f>SGL!N50</f>
        <v/>
      </c>
      <c r="P39" s="488" t="str">
        <f>SGL!O50</f>
        <v/>
      </c>
      <c r="Q39" s="488" t="str">
        <f>SGL!P50</f>
        <v xml:space="preserve"> </v>
      </c>
    </row>
    <row r="40" spans="1:17">
      <c r="A40" s="488" t="s">
        <v>225</v>
      </c>
      <c r="B40" s="488">
        <f>SGL!A51</f>
        <v>0</v>
      </c>
      <c r="C40" s="488">
        <f>SGL!B51</f>
        <v>0</v>
      </c>
      <c r="D40" s="488" t="str">
        <f>SGL!C51</f>
        <v>H</v>
      </c>
      <c r="E40" s="488">
        <f>SGL!D51</f>
        <v>0</v>
      </c>
      <c r="F40" s="488">
        <f>SGL!E51</f>
        <v>0</v>
      </c>
      <c r="G40" s="488">
        <f>SGL!F51</f>
        <v>0.6</v>
      </c>
      <c r="H40" s="488">
        <f>SGL!G51</f>
        <v>0</v>
      </c>
      <c r="I40" s="488">
        <f>SGL!H51</f>
        <v>0</v>
      </c>
      <c r="J40" s="488" t="str">
        <f>SGL!I51</f>
        <v xml:space="preserve"> </v>
      </c>
      <c r="K40" s="488">
        <f>SGL!J51</f>
        <v>0</v>
      </c>
      <c r="L40" s="488">
        <f>SGL!K51</f>
        <v>0</v>
      </c>
      <c r="M40" s="488" t="str">
        <f>SGL!L51</f>
        <v/>
      </c>
      <c r="N40" s="488" t="str">
        <f>SGL!M51</f>
        <v/>
      </c>
      <c r="O40" s="488" t="str">
        <f>SGL!N51</f>
        <v/>
      </c>
      <c r="P40" s="488" t="str">
        <f>SGL!O51</f>
        <v/>
      </c>
      <c r="Q40" s="488" t="str">
        <f>SGL!P51</f>
        <v xml:space="preserve"> </v>
      </c>
    </row>
    <row r="41" spans="1:17">
      <c r="A41" s="488" t="s">
        <v>225</v>
      </c>
      <c r="B41" s="488">
        <f>SGL!A52</f>
        <v>0</v>
      </c>
      <c r="C41" s="488">
        <f>SGL!B52</f>
        <v>0</v>
      </c>
      <c r="D41" s="488" t="str">
        <f>SGL!C52</f>
        <v>H</v>
      </c>
      <c r="E41" s="488">
        <f>SGL!D52</f>
        <v>0</v>
      </c>
      <c r="F41" s="488">
        <f>SGL!E52</f>
        <v>0</v>
      </c>
      <c r="G41" s="488">
        <f>SGL!F52</f>
        <v>0.6</v>
      </c>
      <c r="H41" s="488">
        <f>SGL!G52</f>
        <v>0</v>
      </c>
      <c r="I41" s="488">
        <f>SGL!H52</f>
        <v>0</v>
      </c>
      <c r="J41" s="488" t="str">
        <f>SGL!I52</f>
        <v xml:space="preserve"> </v>
      </c>
      <c r="K41" s="488">
        <f>SGL!J52</f>
        <v>0</v>
      </c>
      <c r="L41" s="488">
        <f>SGL!K52</f>
        <v>0</v>
      </c>
      <c r="M41" s="488" t="str">
        <f>SGL!L52</f>
        <v/>
      </c>
      <c r="N41" s="488" t="str">
        <f>SGL!M52</f>
        <v/>
      </c>
      <c r="O41" s="488" t="str">
        <f>SGL!N52</f>
        <v/>
      </c>
      <c r="P41" s="488" t="str">
        <f>SGL!O52</f>
        <v/>
      </c>
      <c r="Q41" s="488" t="str">
        <f>SGL!P52</f>
        <v xml:space="preserve"> </v>
      </c>
    </row>
    <row r="42" spans="1:17">
      <c r="A42" s="488" t="s">
        <v>225</v>
      </c>
      <c r="B42" s="488">
        <f>SGL!A53</f>
        <v>0</v>
      </c>
      <c r="C42" s="488">
        <f>SGL!B53</f>
        <v>0</v>
      </c>
      <c r="D42" s="488" t="str">
        <f>SGL!C53</f>
        <v>H</v>
      </c>
      <c r="E42" s="488">
        <f>SGL!D53</f>
        <v>0</v>
      </c>
      <c r="F42" s="488">
        <f>SGL!E53</f>
        <v>0</v>
      </c>
      <c r="G42" s="488">
        <f>SGL!F53</f>
        <v>0.6</v>
      </c>
      <c r="H42" s="488">
        <f>SGL!G53</f>
        <v>0</v>
      </c>
      <c r="I42" s="488">
        <f>SGL!H53</f>
        <v>0</v>
      </c>
      <c r="J42" s="488" t="str">
        <f>SGL!I53</f>
        <v xml:space="preserve"> </v>
      </c>
      <c r="K42" s="488">
        <f>SGL!J53</f>
        <v>0</v>
      </c>
      <c r="L42" s="488">
        <f>SGL!K53</f>
        <v>0</v>
      </c>
      <c r="M42" s="488" t="str">
        <f>SGL!L53</f>
        <v/>
      </c>
      <c r="N42" s="488" t="str">
        <f>SGL!M53</f>
        <v/>
      </c>
      <c r="O42" s="488" t="str">
        <f>SGL!N53</f>
        <v/>
      </c>
      <c r="P42" s="488" t="str">
        <f>SGL!O53</f>
        <v/>
      </c>
      <c r="Q42" s="488" t="str">
        <f>SGL!P53</f>
        <v xml:space="preserve"> </v>
      </c>
    </row>
    <row r="43" spans="1:17">
      <c r="A43" s="488" t="s">
        <v>225</v>
      </c>
      <c r="B43" s="488">
        <f>SGL!A54</f>
        <v>0</v>
      </c>
      <c r="C43" s="488">
        <f>SGL!B54</f>
        <v>0</v>
      </c>
      <c r="D43" s="488" t="str">
        <f>SGL!C54</f>
        <v>H</v>
      </c>
      <c r="E43" s="488">
        <f>SGL!D54</f>
        <v>0</v>
      </c>
      <c r="F43" s="488">
        <f>SGL!E54</f>
        <v>0</v>
      </c>
      <c r="G43" s="488">
        <f>SGL!F54</f>
        <v>0.6</v>
      </c>
      <c r="H43" s="488">
        <f>SGL!G54</f>
        <v>0</v>
      </c>
      <c r="I43" s="488">
        <f>SGL!H54</f>
        <v>0</v>
      </c>
      <c r="J43" s="488" t="str">
        <f>SGL!I54</f>
        <v xml:space="preserve"> </v>
      </c>
      <c r="K43" s="488">
        <f>SGL!J54</f>
        <v>0</v>
      </c>
      <c r="L43" s="488">
        <f>SGL!K54</f>
        <v>0</v>
      </c>
      <c r="M43" s="488" t="str">
        <f>SGL!L54</f>
        <v/>
      </c>
      <c r="N43" s="488" t="str">
        <f>SGL!M54</f>
        <v/>
      </c>
      <c r="O43" s="488" t="str">
        <f>SGL!N54</f>
        <v/>
      </c>
      <c r="P43" s="488" t="str">
        <f>SGL!O54</f>
        <v/>
      </c>
      <c r="Q43" s="488" t="str">
        <f>SGL!P54</f>
        <v xml:space="preserve"> </v>
      </c>
    </row>
    <row r="44" spans="1:17">
      <c r="A44" s="488" t="s">
        <v>225</v>
      </c>
      <c r="B44" s="488">
        <f>SGL!A55</f>
        <v>0</v>
      </c>
      <c r="C44" s="488">
        <f>SGL!B55</f>
        <v>0</v>
      </c>
      <c r="D44" s="488" t="str">
        <f>SGL!C55</f>
        <v>H</v>
      </c>
      <c r="E44" s="488">
        <f>SGL!D55</f>
        <v>0</v>
      </c>
      <c r="F44" s="488">
        <f>SGL!E55</f>
        <v>0</v>
      </c>
      <c r="G44" s="488">
        <f>SGL!F55</f>
        <v>0.6</v>
      </c>
      <c r="H44" s="488">
        <f>SGL!G55</f>
        <v>0</v>
      </c>
      <c r="I44" s="488">
        <f>SGL!H55</f>
        <v>0</v>
      </c>
      <c r="J44" s="488" t="str">
        <f>SGL!I55</f>
        <v xml:space="preserve"> </v>
      </c>
      <c r="K44" s="488">
        <f>SGL!J55</f>
        <v>0</v>
      </c>
      <c r="L44" s="488">
        <f>SGL!K55</f>
        <v>0</v>
      </c>
      <c r="M44" s="488" t="str">
        <f>SGL!L55</f>
        <v/>
      </c>
      <c r="N44" s="488" t="str">
        <f>SGL!M55</f>
        <v/>
      </c>
      <c r="O44" s="488" t="str">
        <f>SGL!N55</f>
        <v/>
      </c>
      <c r="P44" s="488" t="str">
        <f>SGL!O55</f>
        <v/>
      </c>
      <c r="Q44" s="488" t="str">
        <f>SGL!P55</f>
        <v xml:space="preserve"> </v>
      </c>
    </row>
    <row r="45" spans="1:17">
      <c r="A45" s="488" t="s">
        <v>225</v>
      </c>
      <c r="B45" s="488">
        <f>SGL!A56</f>
        <v>0</v>
      </c>
      <c r="C45" s="488">
        <f>SGL!B56</f>
        <v>0</v>
      </c>
      <c r="D45" s="488" t="str">
        <f>SGL!C56</f>
        <v>H</v>
      </c>
      <c r="E45" s="488">
        <f>SGL!D56</f>
        <v>0</v>
      </c>
      <c r="F45" s="488">
        <f>SGL!E56</f>
        <v>0</v>
      </c>
      <c r="G45" s="488">
        <f>SGL!F56</f>
        <v>0.6</v>
      </c>
      <c r="H45" s="488">
        <f>SGL!G56</f>
        <v>0</v>
      </c>
      <c r="I45" s="488">
        <f>SGL!H56</f>
        <v>0</v>
      </c>
      <c r="J45" s="488" t="str">
        <f>SGL!I56</f>
        <v xml:space="preserve"> </v>
      </c>
      <c r="K45" s="488">
        <f>SGL!J56</f>
        <v>0</v>
      </c>
      <c r="L45" s="488">
        <f>SGL!K56</f>
        <v>0</v>
      </c>
      <c r="M45" s="488" t="str">
        <f>SGL!L56</f>
        <v/>
      </c>
      <c r="N45" s="488" t="str">
        <f>SGL!M56</f>
        <v/>
      </c>
      <c r="O45" s="488" t="str">
        <f>SGL!N56</f>
        <v/>
      </c>
      <c r="P45" s="488" t="str">
        <f>SGL!O56</f>
        <v/>
      </c>
      <c r="Q45" s="488" t="str">
        <f>SGL!P56</f>
        <v xml:space="preserve"> </v>
      </c>
    </row>
    <row r="46" spans="1:17">
      <c r="A46" s="488" t="s">
        <v>225</v>
      </c>
      <c r="B46" s="488">
        <f>SGL!A57</f>
        <v>0</v>
      </c>
      <c r="C46" s="488">
        <f>SGL!B57</f>
        <v>0</v>
      </c>
      <c r="D46" s="488" t="str">
        <f>SGL!C57</f>
        <v>H</v>
      </c>
      <c r="E46" s="488">
        <f>SGL!D57</f>
        <v>0</v>
      </c>
      <c r="F46" s="488">
        <f>SGL!E57</f>
        <v>0</v>
      </c>
      <c r="G46" s="488">
        <f>SGL!F57</f>
        <v>0.6</v>
      </c>
      <c r="H46" s="488">
        <f>SGL!G57</f>
        <v>0</v>
      </c>
      <c r="I46" s="488">
        <f>SGL!H57</f>
        <v>0</v>
      </c>
      <c r="J46" s="488" t="str">
        <f>SGL!I57</f>
        <v xml:space="preserve"> </v>
      </c>
      <c r="K46" s="488">
        <f>SGL!J57</f>
        <v>0</v>
      </c>
      <c r="L46" s="488">
        <f>SGL!K57</f>
        <v>0</v>
      </c>
      <c r="M46" s="488" t="str">
        <f>SGL!L57</f>
        <v/>
      </c>
      <c r="N46" s="488" t="str">
        <f>SGL!M57</f>
        <v/>
      </c>
      <c r="O46" s="488" t="str">
        <f>SGL!N57</f>
        <v/>
      </c>
      <c r="P46" s="488" t="str">
        <f>SGL!O57</f>
        <v/>
      </c>
      <c r="Q46" s="488" t="str">
        <f>SGL!P57</f>
        <v xml:space="preserve"> </v>
      </c>
    </row>
    <row r="47" spans="1:17">
      <c r="A47" s="488" t="s">
        <v>225</v>
      </c>
      <c r="B47" s="488">
        <f>SGL!A58</f>
        <v>0</v>
      </c>
      <c r="C47" s="488">
        <f>SGL!B58</f>
        <v>0</v>
      </c>
      <c r="D47" s="488" t="str">
        <f>SGL!C58</f>
        <v>H</v>
      </c>
      <c r="E47" s="488">
        <f>SGL!D58</f>
        <v>0</v>
      </c>
      <c r="F47" s="488">
        <f>SGL!E58</f>
        <v>0</v>
      </c>
      <c r="G47" s="488">
        <f>SGL!F58</f>
        <v>0.6</v>
      </c>
      <c r="H47" s="488">
        <f>SGL!G58</f>
        <v>0</v>
      </c>
      <c r="I47" s="488">
        <f>SGL!H58</f>
        <v>0</v>
      </c>
      <c r="J47" s="488" t="str">
        <f>SGL!I58</f>
        <v xml:space="preserve"> </v>
      </c>
      <c r="K47" s="488">
        <f>SGL!J58</f>
        <v>0</v>
      </c>
      <c r="L47" s="488">
        <f>SGL!K58</f>
        <v>0</v>
      </c>
      <c r="M47" s="488" t="str">
        <f>SGL!L58</f>
        <v/>
      </c>
      <c r="N47" s="488" t="str">
        <f>SGL!M58</f>
        <v/>
      </c>
      <c r="O47" s="488" t="str">
        <f>SGL!N58</f>
        <v/>
      </c>
      <c r="P47" s="488" t="str">
        <f>SGL!O58</f>
        <v/>
      </c>
      <c r="Q47" s="488" t="str">
        <f>SGL!P58</f>
        <v xml:space="preserve"> </v>
      </c>
    </row>
    <row r="48" spans="1:17">
      <c r="A48" s="488" t="s">
        <v>225</v>
      </c>
      <c r="B48" s="488">
        <f>SGL!A59</f>
        <v>0</v>
      </c>
      <c r="C48" s="488">
        <f>SGL!B59</f>
        <v>0</v>
      </c>
      <c r="D48" s="488" t="str">
        <f>SGL!C59</f>
        <v>H</v>
      </c>
      <c r="E48" s="488">
        <f>SGL!D59</f>
        <v>0</v>
      </c>
      <c r="F48" s="488">
        <f>SGL!E59</f>
        <v>0</v>
      </c>
      <c r="G48" s="488">
        <f>SGL!F59</f>
        <v>0.6</v>
      </c>
      <c r="H48" s="488">
        <f>SGL!G59</f>
        <v>0</v>
      </c>
      <c r="I48" s="488">
        <f>SGL!H59</f>
        <v>0</v>
      </c>
      <c r="J48" s="488" t="str">
        <f>SGL!I59</f>
        <v xml:space="preserve"> </v>
      </c>
      <c r="K48" s="488">
        <f>SGL!J59</f>
        <v>0</v>
      </c>
      <c r="L48" s="488">
        <f>SGL!K59</f>
        <v>0</v>
      </c>
      <c r="M48" s="488" t="str">
        <f>SGL!L59</f>
        <v/>
      </c>
      <c r="N48" s="488" t="str">
        <f>SGL!M59</f>
        <v/>
      </c>
      <c r="O48" s="488" t="str">
        <f>SGL!N59</f>
        <v/>
      </c>
      <c r="P48" s="488" t="str">
        <f>SGL!O59</f>
        <v/>
      </c>
      <c r="Q48" s="488" t="str">
        <f>SGL!P59</f>
        <v xml:space="preserve"> </v>
      </c>
    </row>
    <row r="49" spans="1:17">
      <c r="A49" s="488" t="s">
        <v>225</v>
      </c>
      <c r="B49" s="488">
        <f>SGL!A60</f>
        <v>0</v>
      </c>
      <c r="C49" s="488">
        <f>SGL!B60</f>
        <v>0</v>
      </c>
      <c r="D49" s="488" t="str">
        <f>SGL!C60</f>
        <v>H</v>
      </c>
      <c r="E49" s="488">
        <f>SGL!D60</f>
        <v>0</v>
      </c>
      <c r="F49" s="488">
        <f>SGL!E60</f>
        <v>0</v>
      </c>
      <c r="G49" s="488">
        <f>SGL!F60</f>
        <v>0.6</v>
      </c>
      <c r="H49" s="488">
        <f>SGL!G60</f>
        <v>0</v>
      </c>
      <c r="I49" s="488">
        <f>SGL!H60</f>
        <v>0</v>
      </c>
      <c r="J49" s="488" t="str">
        <f>SGL!I60</f>
        <v xml:space="preserve"> </v>
      </c>
      <c r="K49" s="488">
        <f>SGL!J60</f>
        <v>0</v>
      </c>
      <c r="L49" s="488">
        <f>SGL!K60</f>
        <v>0</v>
      </c>
      <c r="M49" s="488" t="str">
        <f>SGL!L60</f>
        <v/>
      </c>
      <c r="N49" s="488" t="str">
        <f>SGL!M60</f>
        <v/>
      </c>
      <c r="O49" s="488" t="str">
        <f>SGL!N60</f>
        <v/>
      </c>
      <c r="P49" s="488" t="str">
        <f>SGL!O60</f>
        <v/>
      </c>
      <c r="Q49" s="488" t="str">
        <f>SGL!P60</f>
        <v xml:space="preserve"> </v>
      </c>
    </row>
    <row r="50" spans="1:17">
      <c r="A50" s="488" t="s">
        <v>225</v>
      </c>
      <c r="B50" s="488">
        <f>SGL!A61</f>
        <v>0</v>
      </c>
      <c r="C50" s="488">
        <f>SGL!B61</f>
        <v>0</v>
      </c>
      <c r="D50" s="488" t="str">
        <f>SGL!C61</f>
        <v>H</v>
      </c>
      <c r="E50" s="488">
        <f>SGL!D61</f>
        <v>0</v>
      </c>
      <c r="F50" s="488">
        <f>SGL!E61</f>
        <v>0</v>
      </c>
      <c r="G50" s="488">
        <f>SGL!F61</f>
        <v>0.6</v>
      </c>
      <c r="H50" s="488">
        <f>SGL!G61</f>
        <v>0</v>
      </c>
      <c r="I50" s="488">
        <f>SGL!H61</f>
        <v>0</v>
      </c>
      <c r="J50" s="488" t="str">
        <f>SGL!I61</f>
        <v xml:space="preserve"> </v>
      </c>
      <c r="K50" s="488">
        <f>SGL!J61</f>
        <v>0</v>
      </c>
      <c r="L50" s="488">
        <f>SGL!K61</f>
        <v>0</v>
      </c>
      <c r="M50" s="488" t="str">
        <f>SGL!L61</f>
        <v/>
      </c>
      <c r="N50" s="488" t="str">
        <f>SGL!M61</f>
        <v/>
      </c>
      <c r="O50" s="488" t="str">
        <f>SGL!N61</f>
        <v/>
      </c>
      <c r="P50" s="488" t="str">
        <f>SGL!O61</f>
        <v/>
      </c>
      <c r="Q50" s="488" t="str">
        <f>SGL!P61</f>
        <v xml:space="preserve"> </v>
      </c>
    </row>
    <row r="51" spans="1:17">
      <c r="A51" s="488" t="s">
        <v>225</v>
      </c>
      <c r="B51" s="488">
        <f>SGL!A62</f>
        <v>0</v>
      </c>
      <c r="C51" s="488">
        <f>SGL!B62</f>
        <v>0</v>
      </c>
      <c r="D51" s="488" t="str">
        <f>SGL!C62</f>
        <v>H</v>
      </c>
      <c r="E51" s="488">
        <f>SGL!D62</f>
        <v>0</v>
      </c>
      <c r="F51" s="488">
        <f>SGL!E62</f>
        <v>0</v>
      </c>
      <c r="G51" s="488">
        <f>SGL!F62</f>
        <v>0.6</v>
      </c>
      <c r="H51" s="488">
        <f>SGL!G62</f>
        <v>0</v>
      </c>
      <c r="I51" s="488">
        <f>SGL!H62</f>
        <v>0</v>
      </c>
      <c r="J51" s="488" t="str">
        <f>SGL!I62</f>
        <v xml:space="preserve"> </v>
      </c>
      <c r="K51" s="488">
        <f>SGL!J62</f>
        <v>0</v>
      </c>
      <c r="L51" s="488">
        <f>SGL!K62</f>
        <v>0</v>
      </c>
      <c r="M51" s="488" t="str">
        <f>SGL!L62</f>
        <v/>
      </c>
      <c r="N51" s="488" t="str">
        <f>SGL!M62</f>
        <v/>
      </c>
      <c r="O51" s="488" t="str">
        <f>SGL!N62</f>
        <v/>
      </c>
      <c r="P51" s="488" t="str">
        <f>SGL!O62</f>
        <v/>
      </c>
      <c r="Q51" s="488" t="str">
        <f>SGL!P62</f>
        <v xml:space="preserve"> </v>
      </c>
    </row>
    <row r="52" spans="1:17">
      <c r="A52" s="488" t="s">
        <v>225</v>
      </c>
      <c r="B52" s="488">
        <f>SGL!A63</f>
        <v>0</v>
      </c>
      <c r="C52" s="488">
        <f>SGL!B63</f>
        <v>0</v>
      </c>
      <c r="D52" s="488" t="str">
        <f>SGL!C63</f>
        <v>H</v>
      </c>
      <c r="E52" s="488">
        <f>SGL!D63</f>
        <v>0</v>
      </c>
      <c r="F52" s="488">
        <f>SGL!E63</f>
        <v>0</v>
      </c>
      <c r="G52" s="488">
        <f>SGL!F63</f>
        <v>0.6</v>
      </c>
      <c r="H52" s="488">
        <f>SGL!G63</f>
        <v>0</v>
      </c>
      <c r="I52" s="488">
        <f>SGL!H63</f>
        <v>0</v>
      </c>
      <c r="J52" s="488" t="str">
        <f>SGL!I63</f>
        <v xml:space="preserve"> </v>
      </c>
      <c r="K52" s="488">
        <f>SGL!J63</f>
        <v>0</v>
      </c>
      <c r="L52" s="488">
        <f>SGL!K63</f>
        <v>0</v>
      </c>
      <c r="M52" s="488" t="str">
        <f>SGL!L63</f>
        <v/>
      </c>
      <c r="N52" s="488" t="str">
        <f>SGL!M63</f>
        <v/>
      </c>
      <c r="O52" s="488" t="str">
        <f>SGL!N63</f>
        <v/>
      </c>
      <c r="P52" s="488" t="str">
        <f>SGL!O63</f>
        <v/>
      </c>
      <c r="Q52" s="488" t="str">
        <f>SGL!P63</f>
        <v xml:space="preserve"> </v>
      </c>
    </row>
    <row r="53" spans="1:17">
      <c r="A53" s="489" t="s">
        <v>226</v>
      </c>
      <c r="B53" s="489">
        <f>'IDF 1'!A13</f>
        <v>0</v>
      </c>
      <c r="C53" s="489">
        <f>'IDF 1'!B13</f>
        <v>0</v>
      </c>
      <c r="D53" s="489" t="str">
        <f>'IDF 1'!C13</f>
        <v>H</v>
      </c>
      <c r="E53" s="489">
        <f>'IDF 1'!D13</f>
        <v>0</v>
      </c>
      <c r="F53" s="489">
        <f>'IDF 1'!E13</f>
        <v>0</v>
      </c>
      <c r="G53" s="489">
        <f>'IDF 1'!F13</f>
        <v>0.6</v>
      </c>
      <c r="H53" s="489">
        <f>'IDF 1'!G13</f>
        <v>0</v>
      </c>
      <c r="I53" s="489">
        <f>'IDF 1'!H13</f>
        <v>0</v>
      </c>
      <c r="J53" s="489" t="str">
        <f>'IDF 1'!I13</f>
        <v xml:space="preserve"> </v>
      </c>
      <c r="K53" s="489">
        <f>'IDF 1'!J13</f>
        <v>0</v>
      </c>
      <c r="L53" s="489">
        <f>'IDF 1'!K13</f>
        <v>0</v>
      </c>
      <c r="M53" s="489" t="str">
        <f>'IDF 1'!L13</f>
        <v/>
      </c>
      <c r="N53" s="489" t="str">
        <f>'IDF 1'!M13</f>
        <v/>
      </c>
      <c r="O53" s="489" t="str">
        <f>'IDF 1'!N13</f>
        <v/>
      </c>
      <c r="P53" s="489" t="str">
        <f>'IDF 1'!O13</f>
        <v/>
      </c>
      <c r="Q53" s="489" t="str">
        <f>'IDF 1'!P13</f>
        <v xml:space="preserve"> </v>
      </c>
    </row>
    <row r="54" spans="1:17">
      <c r="A54" s="489" t="s">
        <v>226</v>
      </c>
      <c r="B54" s="489">
        <f>'IDF 1'!A14</f>
        <v>0</v>
      </c>
      <c r="C54" s="489">
        <f>'IDF 1'!B14</f>
        <v>0</v>
      </c>
      <c r="D54" s="489" t="str">
        <f>'IDF 1'!C14</f>
        <v>H</v>
      </c>
      <c r="E54" s="489">
        <f>'IDF 1'!D14</f>
        <v>0</v>
      </c>
      <c r="F54" s="489">
        <f>'IDF 1'!E14</f>
        <v>0</v>
      </c>
      <c r="G54" s="489">
        <f>'IDF 1'!F14</f>
        <v>0.6</v>
      </c>
      <c r="H54" s="489">
        <f>'IDF 1'!G14</f>
        <v>0</v>
      </c>
      <c r="I54" s="489">
        <f>'IDF 1'!H14</f>
        <v>0</v>
      </c>
      <c r="J54" s="489" t="str">
        <f>'IDF 1'!I14</f>
        <v xml:space="preserve"> </v>
      </c>
      <c r="K54" s="489">
        <f>'IDF 1'!J14</f>
        <v>0</v>
      </c>
      <c r="L54" s="489">
        <f>'IDF 1'!K14</f>
        <v>0</v>
      </c>
      <c r="M54" s="489" t="str">
        <f>'IDF 1'!L14</f>
        <v/>
      </c>
      <c r="N54" s="489" t="str">
        <f>'IDF 1'!M14</f>
        <v/>
      </c>
      <c r="O54" s="489" t="str">
        <f>'IDF 1'!N14</f>
        <v/>
      </c>
      <c r="P54" s="489" t="str">
        <f>'IDF 1'!O14</f>
        <v/>
      </c>
      <c r="Q54" s="489" t="str">
        <f>'IDF 1'!P14</f>
        <v xml:space="preserve"> </v>
      </c>
    </row>
    <row r="55" spans="1:17">
      <c r="A55" s="489" t="s">
        <v>226</v>
      </c>
      <c r="B55" s="489">
        <f>'IDF 1'!A15</f>
        <v>0</v>
      </c>
      <c r="C55" s="489">
        <f>'IDF 1'!B15</f>
        <v>0</v>
      </c>
      <c r="D55" s="489" t="str">
        <f>'IDF 1'!C15</f>
        <v>H</v>
      </c>
      <c r="E55" s="489">
        <f>'IDF 1'!D15</f>
        <v>0</v>
      </c>
      <c r="F55" s="489">
        <f>'IDF 1'!E15</f>
        <v>0</v>
      </c>
      <c r="G55" s="489">
        <f>'IDF 1'!F15</f>
        <v>0.6</v>
      </c>
      <c r="H55" s="489">
        <f>'IDF 1'!G15</f>
        <v>0</v>
      </c>
      <c r="I55" s="489">
        <f>'IDF 1'!H15</f>
        <v>0</v>
      </c>
      <c r="J55" s="489" t="str">
        <f>'IDF 1'!I15</f>
        <v xml:space="preserve"> </v>
      </c>
      <c r="K55" s="489">
        <f>'IDF 1'!J15</f>
        <v>0</v>
      </c>
      <c r="L55" s="489">
        <f>'IDF 1'!K15</f>
        <v>0</v>
      </c>
      <c r="M55" s="489" t="str">
        <f>'IDF 1'!L15</f>
        <v/>
      </c>
      <c r="N55" s="489" t="str">
        <f>'IDF 1'!M15</f>
        <v/>
      </c>
      <c r="O55" s="489" t="str">
        <f>'IDF 1'!N15</f>
        <v/>
      </c>
      <c r="P55" s="489" t="str">
        <f>'IDF 1'!O15</f>
        <v/>
      </c>
      <c r="Q55" s="489" t="str">
        <f>'IDF 1'!P15</f>
        <v xml:space="preserve"> </v>
      </c>
    </row>
    <row r="56" spans="1:17">
      <c r="A56" s="489" t="s">
        <v>226</v>
      </c>
      <c r="B56" s="489">
        <f>'IDF 1'!A16</f>
        <v>0</v>
      </c>
      <c r="C56" s="489">
        <f>'IDF 1'!B16</f>
        <v>0</v>
      </c>
      <c r="D56" s="489" t="str">
        <f>'IDF 1'!C16</f>
        <v>H</v>
      </c>
      <c r="E56" s="489">
        <f>'IDF 1'!D16</f>
        <v>0</v>
      </c>
      <c r="F56" s="489">
        <f>'IDF 1'!E16</f>
        <v>0</v>
      </c>
      <c r="G56" s="489">
        <f>'IDF 1'!F16</f>
        <v>0.6</v>
      </c>
      <c r="H56" s="489">
        <f>'IDF 1'!G16</f>
        <v>0</v>
      </c>
      <c r="I56" s="489">
        <f>'IDF 1'!H16</f>
        <v>0</v>
      </c>
      <c r="J56" s="489" t="str">
        <f>'IDF 1'!I16</f>
        <v xml:space="preserve"> </v>
      </c>
      <c r="K56" s="489">
        <f>'IDF 1'!J16</f>
        <v>0</v>
      </c>
      <c r="L56" s="489">
        <f>'IDF 1'!K16</f>
        <v>0</v>
      </c>
      <c r="M56" s="489" t="str">
        <f>'IDF 1'!L16</f>
        <v/>
      </c>
      <c r="N56" s="489" t="str">
        <f>'IDF 1'!M16</f>
        <v/>
      </c>
      <c r="O56" s="489" t="str">
        <f>'IDF 1'!N16</f>
        <v/>
      </c>
      <c r="P56" s="489" t="str">
        <f>'IDF 1'!O16</f>
        <v/>
      </c>
      <c r="Q56" s="489" t="str">
        <f>'IDF 1'!P16</f>
        <v xml:space="preserve"> </v>
      </c>
    </row>
    <row r="57" spans="1:17">
      <c r="A57" s="489" t="s">
        <v>226</v>
      </c>
      <c r="B57" s="489">
        <f>'IDF 1'!A17</f>
        <v>0</v>
      </c>
      <c r="C57" s="489">
        <f>'IDF 1'!B17</f>
        <v>0</v>
      </c>
      <c r="D57" s="489" t="str">
        <f>'IDF 1'!C17</f>
        <v>H</v>
      </c>
      <c r="E57" s="489">
        <f>'IDF 1'!D17</f>
        <v>0</v>
      </c>
      <c r="F57" s="489">
        <f>'IDF 1'!E17</f>
        <v>0</v>
      </c>
      <c r="G57" s="489">
        <f>'IDF 1'!F17</f>
        <v>0.6</v>
      </c>
      <c r="H57" s="489">
        <f>'IDF 1'!G17</f>
        <v>0</v>
      </c>
      <c r="I57" s="489">
        <f>'IDF 1'!H17</f>
        <v>0</v>
      </c>
      <c r="J57" s="489" t="str">
        <f>'IDF 1'!I17</f>
        <v xml:space="preserve"> </v>
      </c>
      <c r="K57" s="489">
        <f>'IDF 1'!J17</f>
        <v>0</v>
      </c>
      <c r="L57" s="489">
        <f>'IDF 1'!K17</f>
        <v>0</v>
      </c>
      <c r="M57" s="489" t="str">
        <f>'IDF 1'!L17</f>
        <v/>
      </c>
      <c r="N57" s="489" t="str">
        <f>'IDF 1'!M17</f>
        <v/>
      </c>
      <c r="O57" s="489" t="str">
        <f>'IDF 1'!N17</f>
        <v/>
      </c>
      <c r="P57" s="489" t="str">
        <f>'IDF 1'!O17</f>
        <v/>
      </c>
      <c r="Q57" s="489" t="str">
        <f>'IDF 1'!P17</f>
        <v xml:space="preserve"> </v>
      </c>
    </row>
    <row r="58" spans="1:17">
      <c r="A58" s="489" t="s">
        <v>226</v>
      </c>
      <c r="B58" s="489">
        <f>'IDF 1'!A18</f>
        <v>0</v>
      </c>
      <c r="C58" s="489">
        <f>'IDF 1'!B18</f>
        <v>0</v>
      </c>
      <c r="D58" s="489" t="str">
        <f>'IDF 1'!C18</f>
        <v>H</v>
      </c>
      <c r="E58" s="489">
        <f>'IDF 1'!D18</f>
        <v>0</v>
      </c>
      <c r="F58" s="489">
        <f>'IDF 1'!E18</f>
        <v>0</v>
      </c>
      <c r="G58" s="489">
        <f>'IDF 1'!F18</f>
        <v>0.6</v>
      </c>
      <c r="H58" s="489">
        <f>'IDF 1'!G18</f>
        <v>0</v>
      </c>
      <c r="I58" s="489">
        <f>'IDF 1'!H18</f>
        <v>0</v>
      </c>
      <c r="J58" s="489" t="str">
        <f>'IDF 1'!I18</f>
        <v xml:space="preserve"> </v>
      </c>
      <c r="K58" s="489">
        <f>'IDF 1'!J18</f>
        <v>0</v>
      </c>
      <c r="L58" s="489">
        <f>'IDF 1'!K18</f>
        <v>0</v>
      </c>
      <c r="M58" s="489" t="str">
        <f>'IDF 1'!L18</f>
        <v/>
      </c>
      <c r="N58" s="489" t="str">
        <f>'IDF 1'!M18</f>
        <v/>
      </c>
      <c r="O58" s="489" t="str">
        <f>'IDF 1'!N18</f>
        <v/>
      </c>
      <c r="P58" s="489" t="str">
        <f>'IDF 1'!O18</f>
        <v/>
      </c>
      <c r="Q58" s="489" t="str">
        <f>'IDF 1'!P18</f>
        <v xml:space="preserve"> </v>
      </c>
    </row>
    <row r="59" spans="1:17">
      <c r="A59" s="489" t="s">
        <v>226</v>
      </c>
      <c r="B59" s="489">
        <f>'IDF 1'!A19</f>
        <v>0</v>
      </c>
      <c r="C59" s="489">
        <f>'IDF 1'!B19</f>
        <v>0</v>
      </c>
      <c r="D59" s="489" t="str">
        <f>'IDF 1'!C19</f>
        <v>H</v>
      </c>
      <c r="E59" s="489">
        <f>'IDF 1'!D19</f>
        <v>0</v>
      </c>
      <c r="F59" s="489">
        <f>'IDF 1'!E19</f>
        <v>0</v>
      </c>
      <c r="G59" s="489">
        <f>'IDF 1'!F19</f>
        <v>0.6</v>
      </c>
      <c r="H59" s="489">
        <f>'IDF 1'!G19</f>
        <v>0</v>
      </c>
      <c r="I59" s="489">
        <f>'IDF 1'!H19</f>
        <v>0</v>
      </c>
      <c r="J59" s="489" t="str">
        <f>'IDF 1'!I19</f>
        <v xml:space="preserve"> </v>
      </c>
      <c r="K59" s="489">
        <f>'IDF 1'!J19</f>
        <v>0</v>
      </c>
      <c r="L59" s="489">
        <f>'IDF 1'!K19</f>
        <v>0</v>
      </c>
      <c r="M59" s="489" t="str">
        <f>'IDF 1'!L19</f>
        <v/>
      </c>
      <c r="N59" s="489" t="str">
        <f>'IDF 1'!M19</f>
        <v/>
      </c>
      <c r="O59" s="489" t="str">
        <f>'IDF 1'!N19</f>
        <v/>
      </c>
      <c r="P59" s="489" t="str">
        <f>'IDF 1'!O19</f>
        <v/>
      </c>
      <c r="Q59" s="489" t="str">
        <f>'IDF 1'!P19</f>
        <v xml:space="preserve"> </v>
      </c>
    </row>
    <row r="60" spans="1:17">
      <c r="A60" s="489" t="s">
        <v>226</v>
      </c>
      <c r="B60" s="489">
        <f>'IDF 1'!A20</f>
        <v>0</v>
      </c>
      <c r="C60" s="489">
        <f>'IDF 1'!B20</f>
        <v>0</v>
      </c>
      <c r="D60" s="489" t="str">
        <f>'IDF 1'!C20</f>
        <v>H</v>
      </c>
      <c r="E60" s="489">
        <f>'IDF 1'!D20</f>
        <v>0</v>
      </c>
      <c r="F60" s="489">
        <f>'IDF 1'!E20</f>
        <v>0</v>
      </c>
      <c r="G60" s="489">
        <f>'IDF 1'!F20</f>
        <v>0.6</v>
      </c>
      <c r="H60" s="489">
        <f>'IDF 1'!G20</f>
        <v>0</v>
      </c>
      <c r="I60" s="489">
        <f>'IDF 1'!H20</f>
        <v>0</v>
      </c>
      <c r="J60" s="489" t="str">
        <f>'IDF 1'!I20</f>
        <v xml:space="preserve"> </v>
      </c>
      <c r="K60" s="489">
        <f>'IDF 1'!J20</f>
        <v>0</v>
      </c>
      <c r="L60" s="489">
        <f>'IDF 1'!K20</f>
        <v>0</v>
      </c>
      <c r="M60" s="489" t="str">
        <f>'IDF 1'!L20</f>
        <v/>
      </c>
      <c r="N60" s="489" t="str">
        <f>'IDF 1'!M20</f>
        <v/>
      </c>
      <c r="O60" s="489" t="str">
        <f>'IDF 1'!N20</f>
        <v/>
      </c>
      <c r="P60" s="489" t="str">
        <f>'IDF 1'!O20</f>
        <v/>
      </c>
      <c r="Q60" s="489" t="str">
        <f>'IDF 1'!P20</f>
        <v xml:space="preserve"> </v>
      </c>
    </row>
    <row r="61" spans="1:17">
      <c r="A61" s="489" t="s">
        <v>226</v>
      </c>
      <c r="B61" s="489">
        <f>'IDF 1'!A21</f>
        <v>0</v>
      </c>
      <c r="C61" s="489">
        <f>'IDF 1'!B21</f>
        <v>0</v>
      </c>
      <c r="D61" s="489" t="str">
        <f>'IDF 1'!C21</f>
        <v>H</v>
      </c>
      <c r="E61" s="489">
        <f>'IDF 1'!D21</f>
        <v>0</v>
      </c>
      <c r="F61" s="489">
        <f>'IDF 1'!E21</f>
        <v>0</v>
      </c>
      <c r="G61" s="489">
        <f>'IDF 1'!F21</f>
        <v>0.6</v>
      </c>
      <c r="H61" s="489">
        <f>'IDF 1'!G21</f>
        <v>0</v>
      </c>
      <c r="I61" s="489">
        <f>'IDF 1'!H21</f>
        <v>0</v>
      </c>
      <c r="J61" s="489" t="str">
        <f>'IDF 1'!I21</f>
        <v xml:space="preserve"> </v>
      </c>
      <c r="K61" s="489">
        <f>'IDF 1'!J21</f>
        <v>0</v>
      </c>
      <c r="L61" s="489">
        <f>'IDF 1'!K21</f>
        <v>0</v>
      </c>
      <c r="M61" s="489" t="str">
        <f>'IDF 1'!L21</f>
        <v/>
      </c>
      <c r="N61" s="489" t="str">
        <f>'IDF 1'!M21</f>
        <v/>
      </c>
      <c r="O61" s="489" t="str">
        <f>'IDF 1'!N21</f>
        <v/>
      </c>
      <c r="P61" s="489" t="str">
        <f>'IDF 1'!O21</f>
        <v/>
      </c>
      <c r="Q61" s="489" t="str">
        <f>'IDF 1'!P21</f>
        <v xml:space="preserve"> </v>
      </c>
    </row>
    <row r="62" spans="1:17">
      <c r="A62" s="489" t="s">
        <v>226</v>
      </c>
      <c r="B62" s="489">
        <f>'IDF 1'!A22</f>
        <v>0</v>
      </c>
      <c r="C62" s="489">
        <f>'IDF 1'!B22</f>
        <v>0</v>
      </c>
      <c r="D62" s="489" t="str">
        <f>'IDF 1'!C22</f>
        <v>H</v>
      </c>
      <c r="E62" s="489">
        <f>'IDF 1'!D22</f>
        <v>0</v>
      </c>
      <c r="F62" s="489">
        <f>'IDF 1'!E22</f>
        <v>0</v>
      </c>
      <c r="G62" s="489">
        <f>'IDF 1'!F22</f>
        <v>0.6</v>
      </c>
      <c r="H62" s="489">
        <f>'IDF 1'!G22</f>
        <v>0</v>
      </c>
      <c r="I62" s="489">
        <f>'IDF 1'!H22</f>
        <v>0</v>
      </c>
      <c r="J62" s="489" t="str">
        <f>'IDF 1'!I22</f>
        <v xml:space="preserve"> </v>
      </c>
      <c r="K62" s="489">
        <f>'IDF 1'!J22</f>
        <v>0</v>
      </c>
      <c r="L62" s="489">
        <f>'IDF 1'!K22</f>
        <v>0</v>
      </c>
      <c r="M62" s="489" t="str">
        <f>'IDF 1'!L22</f>
        <v/>
      </c>
      <c r="N62" s="489" t="str">
        <f>'IDF 1'!M22</f>
        <v/>
      </c>
      <c r="O62" s="489" t="str">
        <f>'IDF 1'!N22</f>
        <v/>
      </c>
      <c r="P62" s="489" t="str">
        <f>'IDF 1'!O22</f>
        <v/>
      </c>
      <c r="Q62" s="489" t="str">
        <f>'IDF 1'!P22</f>
        <v xml:space="preserve"> </v>
      </c>
    </row>
    <row r="63" spans="1:17">
      <c r="A63" s="489" t="s">
        <v>226</v>
      </c>
      <c r="B63" s="489">
        <f>'IDF 1'!A23</f>
        <v>0</v>
      </c>
      <c r="C63" s="489">
        <f>'IDF 1'!B23</f>
        <v>0</v>
      </c>
      <c r="D63" s="489" t="str">
        <f>'IDF 1'!C23</f>
        <v>H</v>
      </c>
      <c r="E63" s="489">
        <f>'IDF 1'!D23</f>
        <v>0</v>
      </c>
      <c r="F63" s="489">
        <f>'IDF 1'!E23</f>
        <v>0</v>
      </c>
      <c r="G63" s="489">
        <f>'IDF 1'!F23</f>
        <v>0.6</v>
      </c>
      <c r="H63" s="489">
        <f>'IDF 1'!G23</f>
        <v>0</v>
      </c>
      <c r="I63" s="489">
        <f>'IDF 1'!H23</f>
        <v>0</v>
      </c>
      <c r="J63" s="489" t="str">
        <f>'IDF 1'!I23</f>
        <v xml:space="preserve"> </v>
      </c>
      <c r="K63" s="489">
        <f>'IDF 1'!J23</f>
        <v>0</v>
      </c>
      <c r="L63" s="489">
        <f>'IDF 1'!K23</f>
        <v>0</v>
      </c>
      <c r="M63" s="489" t="str">
        <f>'IDF 1'!L23</f>
        <v/>
      </c>
      <c r="N63" s="489" t="str">
        <f>'IDF 1'!M23</f>
        <v/>
      </c>
      <c r="O63" s="489" t="str">
        <f>'IDF 1'!N23</f>
        <v/>
      </c>
      <c r="P63" s="489" t="str">
        <f>'IDF 1'!O23</f>
        <v/>
      </c>
      <c r="Q63" s="489" t="str">
        <f>'IDF 1'!P23</f>
        <v xml:space="preserve"> </v>
      </c>
    </row>
    <row r="64" spans="1:17">
      <c r="A64" s="489" t="s">
        <v>226</v>
      </c>
      <c r="B64" s="489">
        <f>'IDF 1'!A24</f>
        <v>0</v>
      </c>
      <c r="C64" s="489">
        <f>'IDF 1'!B24</f>
        <v>0</v>
      </c>
      <c r="D64" s="489" t="str">
        <f>'IDF 1'!C24</f>
        <v>H</v>
      </c>
      <c r="E64" s="489">
        <f>'IDF 1'!D24</f>
        <v>0</v>
      </c>
      <c r="F64" s="489">
        <f>'IDF 1'!E24</f>
        <v>0</v>
      </c>
      <c r="G64" s="489">
        <f>'IDF 1'!F24</f>
        <v>0.6</v>
      </c>
      <c r="H64" s="489">
        <f>'IDF 1'!G24</f>
        <v>0</v>
      </c>
      <c r="I64" s="489">
        <f>'IDF 1'!H24</f>
        <v>0</v>
      </c>
      <c r="J64" s="489" t="str">
        <f>'IDF 1'!I24</f>
        <v xml:space="preserve"> </v>
      </c>
      <c r="K64" s="489">
        <f>'IDF 1'!J24</f>
        <v>0</v>
      </c>
      <c r="L64" s="489">
        <f>'IDF 1'!K24</f>
        <v>0</v>
      </c>
      <c r="M64" s="489" t="str">
        <f>'IDF 1'!L24</f>
        <v/>
      </c>
      <c r="N64" s="489" t="str">
        <f>'IDF 1'!M24</f>
        <v/>
      </c>
      <c r="O64" s="489" t="str">
        <f>'IDF 1'!N24</f>
        <v/>
      </c>
      <c r="P64" s="489" t="str">
        <f>'IDF 1'!O24</f>
        <v/>
      </c>
      <c r="Q64" s="489" t="str">
        <f>'IDF 1'!P24</f>
        <v xml:space="preserve"> </v>
      </c>
    </row>
    <row r="65" spans="1:17">
      <c r="A65" s="489" t="s">
        <v>226</v>
      </c>
      <c r="B65" s="489">
        <f>'IDF 1'!A25</f>
        <v>0</v>
      </c>
      <c r="C65" s="489">
        <f>'IDF 1'!B25</f>
        <v>0</v>
      </c>
      <c r="D65" s="489" t="str">
        <f>'IDF 1'!C25</f>
        <v>H</v>
      </c>
      <c r="E65" s="489">
        <f>'IDF 1'!D25</f>
        <v>0</v>
      </c>
      <c r="F65" s="489">
        <f>'IDF 1'!E25</f>
        <v>0</v>
      </c>
      <c r="G65" s="489">
        <f>'IDF 1'!F25</f>
        <v>0.6</v>
      </c>
      <c r="H65" s="489">
        <f>'IDF 1'!G25</f>
        <v>0</v>
      </c>
      <c r="I65" s="489">
        <f>'IDF 1'!H25</f>
        <v>0</v>
      </c>
      <c r="J65" s="489" t="str">
        <f>'IDF 1'!I25</f>
        <v xml:space="preserve"> </v>
      </c>
      <c r="K65" s="489">
        <f>'IDF 1'!J25</f>
        <v>0</v>
      </c>
      <c r="L65" s="489">
        <f>'IDF 1'!K25</f>
        <v>0</v>
      </c>
      <c r="M65" s="489" t="str">
        <f>'IDF 1'!L25</f>
        <v/>
      </c>
      <c r="N65" s="489" t="str">
        <f>'IDF 1'!M25</f>
        <v/>
      </c>
      <c r="O65" s="489" t="str">
        <f>'IDF 1'!N25</f>
        <v/>
      </c>
      <c r="P65" s="489" t="str">
        <f>'IDF 1'!O25</f>
        <v/>
      </c>
      <c r="Q65" s="489" t="str">
        <f>'IDF 1'!P25</f>
        <v xml:space="preserve"> </v>
      </c>
    </row>
    <row r="66" spans="1:17">
      <c r="A66" s="489" t="s">
        <v>226</v>
      </c>
      <c r="B66" s="489">
        <f>'IDF 1'!A26</f>
        <v>0</v>
      </c>
      <c r="C66" s="489">
        <f>'IDF 1'!B26</f>
        <v>0</v>
      </c>
      <c r="D66" s="489" t="str">
        <f>'IDF 1'!C26</f>
        <v>H</v>
      </c>
      <c r="E66" s="489">
        <f>'IDF 1'!D26</f>
        <v>0</v>
      </c>
      <c r="F66" s="489">
        <f>'IDF 1'!E26</f>
        <v>0</v>
      </c>
      <c r="G66" s="489">
        <f>'IDF 1'!F26</f>
        <v>0.6</v>
      </c>
      <c r="H66" s="489">
        <f>'IDF 1'!G26</f>
        <v>0</v>
      </c>
      <c r="I66" s="489">
        <f>'IDF 1'!H26</f>
        <v>0</v>
      </c>
      <c r="J66" s="489" t="str">
        <f>'IDF 1'!I26</f>
        <v xml:space="preserve"> </v>
      </c>
      <c r="K66" s="489">
        <f>'IDF 1'!J26</f>
        <v>0</v>
      </c>
      <c r="L66" s="489">
        <f>'IDF 1'!K26</f>
        <v>0</v>
      </c>
      <c r="M66" s="489" t="str">
        <f>'IDF 1'!L26</f>
        <v/>
      </c>
      <c r="N66" s="489" t="str">
        <f>'IDF 1'!M26</f>
        <v/>
      </c>
      <c r="O66" s="489" t="str">
        <f>'IDF 1'!N26</f>
        <v/>
      </c>
      <c r="P66" s="489" t="str">
        <f>'IDF 1'!O26</f>
        <v/>
      </c>
      <c r="Q66" s="489" t="str">
        <f>'IDF 1'!P26</f>
        <v xml:space="preserve"> </v>
      </c>
    </row>
    <row r="67" spans="1:17">
      <c r="A67" s="489" t="s">
        <v>226</v>
      </c>
      <c r="B67" s="489">
        <f>'IDF 1'!A27</f>
        <v>0</v>
      </c>
      <c r="C67" s="489">
        <f>'IDF 1'!B27</f>
        <v>0</v>
      </c>
      <c r="D67" s="489" t="str">
        <f>'IDF 1'!C27</f>
        <v>H</v>
      </c>
      <c r="E67" s="489">
        <f>'IDF 1'!D27</f>
        <v>0</v>
      </c>
      <c r="F67" s="489">
        <f>'IDF 1'!E27</f>
        <v>0</v>
      </c>
      <c r="G67" s="489">
        <f>'IDF 1'!F27</f>
        <v>0.6</v>
      </c>
      <c r="H67" s="489">
        <f>'IDF 1'!G27</f>
        <v>0</v>
      </c>
      <c r="I67" s="489">
        <f>'IDF 1'!H27</f>
        <v>0</v>
      </c>
      <c r="J67" s="489" t="str">
        <f>'IDF 1'!I27</f>
        <v xml:space="preserve"> </v>
      </c>
      <c r="K67" s="489">
        <f>'IDF 1'!J27</f>
        <v>0</v>
      </c>
      <c r="L67" s="489">
        <f>'IDF 1'!K27</f>
        <v>0</v>
      </c>
      <c r="M67" s="489" t="str">
        <f>'IDF 1'!L27</f>
        <v/>
      </c>
      <c r="N67" s="489" t="str">
        <f>'IDF 1'!M27</f>
        <v/>
      </c>
      <c r="O67" s="489" t="str">
        <f>'IDF 1'!N27</f>
        <v/>
      </c>
      <c r="P67" s="489" t="str">
        <f>'IDF 1'!O27</f>
        <v/>
      </c>
      <c r="Q67" s="489" t="str">
        <f>'IDF 1'!P27</f>
        <v xml:space="preserve"> </v>
      </c>
    </row>
    <row r="68" spans="1:17">
      <c r="A68" s="489" t="s">
        <v>226</v>
      </c>
      <c r="B68" s="489">
        <f>'IDF 1'!A28</f>
        <v>0</v>
      </c>
      <c r="C68" s="489">
        <f>'IDF 1'!B28</f>
        <v>0</v>
      </c>
      <c r="D68" s="489" t="str">
        <f>'IDF 1'!C28</f>
        <v>H</v>
      </c>
      <c r="E68" s="489">
        <f>'IDF 1'!D28</f>
        <v>0</v>
      </c>
      <c r="F68" s="489">
        <f>'IDF 1'!E28</f>
        <v>0</v>
      </c>
      <c r="G68" s="489">
        <f>'IDF 1'!F28</f>
        <v>0.6</v>
      </c>
      <c r="H68" s="489">
        <f>'IDF 1'!G28</f>
        <v>0</v>
      </c>
      <c r="I68" s="489">
        <f>'IDF 1'!H28</f>
        <v>0</v>
      </c>
      <c r="J68" s="489" t="str">
        <f>'IDF 1'!I28</f>
        <v xml:space="preserve"> </v>
      </c>
      <c r="K68" s="489">
        <f>'IDF 1'!J28</f>
        <v>0</v>
      </c>
      <c r="L68" s="489">
        <f>'IDF 1'!K28</f>
        <v>0</v>
      </c>
      <c r="M68" s="489" t="str">
        <f>'IDF 1'!L28</f>
        <v/>
      </c>
      <c r="N68" s="489" t="str">
        <f>'IDF 1'!M28</f>
        <v/>
      </c>
      <c r="O68" s="489" t="str">
        <f>'IDF 1'!N28</f>
        <v/>
      </c>
      <c r="P68" s="489" t="str">
        <f>'IDF 1'!O28</f>
        <v/>
      </c>
      <c r="Q68" s="489" t="str">
        <f>'IDF 1'!P28</f>
        <v xml:space="preserve"> </v>
      </c>
    </row>
    <row r="69" spans="1:17">
      <c r="A69" s="489" t="s">
        <v>226</v>
      </c>
      <c r="B69" s="489">
        <f>'IDF 1'!A29</f>
        <v>0</v>
      </c>
      <c r="C69" s="489">
        <f>'IDF 1'!B29</f>
        <v>0</v>
      </c>
      <c r="D69" s="489" t="str">
        <f>'IDF 1'!C29</f>
        <v>H</v>
      </c>
      <c r="E69" s="489">
        <f>'IDF 1'!D29</f>
        <v>0</v>
      </c>
      <c r="F69" s="489">
        <f>'IDF 1'!E29</f>
        <v>0</v>
      </c>
      <c r="G69" s="489">
        <f>'IDF 1'!F29</f>
        <v>0.6</v>
      </c>
      <c r="H69" s="489">
        <f>'IDF 1'!G29</f>
        <v>0</v>
      </c>
      <c r="I69" s="489">
        <f>'IDF 1'!H29</f>
        <v>0</v>
      </c>
      <c r="J69" s="489" t="str">
        <f>'IDF 1'!I29</f>
        <v xml:space="preserve"> </v>
      </c>
      <c r="K69" s="489">
        <f>'IDF 1'!J29</f>
        <v>0</v>
      </c>
      <c r="L69" s="489">
        <f>'IDF 1'!K29</f>
        <v>0</v>
      </c>
      <c r="M69" s="489" t="str">
        <f>'IDF 1'!L29</f>
        <v/>
      </c>
      <c r="N69" s="489" t="str">
        <f>'IDF 1'!M29</f>
        <v/>
      </c>
      <c r="O69" s="489" t="str">
        <f>'IDF 1'!N29</f>
        <v/>
      </c>
      <c r="P69" s="489" t="str">
        <f>'IDF 1'!O29</f>
        <v/>
      </c>
      <c r="Q69" s="489" t="str">
        <f>'IDF 1'!P29</f>
        <v xml:space="preserve"> </v>
      </c>
    </row>
    <row r="70" spans="1:17">
      <c r="A70" s="489" t="s">
        <v>226</v>
      </c>
      <c r="B70" s="489">
        <f>'IDF 1'!A30</f>
        <v>0</v>
      </c>
      <c r="C70" s="489">
        <f>'IDF 1'!B30</f>
        <v>0</v>
      </c>
      <c r="D70" s="489" t="str">
        <f>'IDF 1'!C30</f>
        <v>H</v>
      </c>
      <c r="E70" s="489">
        <f>'IDF 1'!D30</f>
        <v>0</v>
      </c>
      <c r="F70" s="489">
        <f>'IDF 1'!E30</f>
        <v>0</v>
      </c>
      <c r="G70" s="489">
        <f>'IDF 1'!F30</f>
        <v>0.6</v>
      </c>
      <c r="H70" s="489">
        <f>'IDF 1'!G30</f>
        <v>0</v>
      </c>
      <c r="I70" s="489">
        <f>'IDF 1'!H30</f>
        <v>0</v>
      </c>
      <c r="J70" s="489" t="str">
        <f>'IDF 1'!I30</f>
        <v xml:space="preserve"> </v>
      </c>
      <c r="K70" s="489">
        <f>'IDF 1'!J30</f>
        <v>0</v>
      </c>
      <c r="L70" s="489">
        <f>'IDF 1'!K30</f>
        <v>0</v>
      </c>
      <c r="M70" s="489" t="str">
        <f>'IDF 1'!L30</f>
        <v/>
      </c>
      <c r="N70" s="489" t="str">
        <f>'IDF 1'!M30</f>
        <v/>
      </c>
      <c r="O70" s="489" t="str">
        <f>'IDF 1'!N30</f>
        <v/>
      </c>
      <c r="P70" s="489" t="str">
        <f>'IDF 1'!O30</f>
        <v/>
      </c>
      <c r="Q70" s="489" t="str">
        <f>'IDF 1'!P30</f>
        <v xml:space="preserve"> </v>
      </c>
    </row>
    <row r="71" spans="1:17">
      <c r="A71" s="489" t="s">
        <v>226</v>
      </c>
      <c r="B71" s="489">
        <f>'IDF 1'!A31</f>
        <v>0</v>
      </c>
      <c r="C71" s="489">
        <f>'IDF 1'!B31</f>
        <v>0</v>
      </c>
      <c r="D71" s="489" t="str">
        <f>'IDF 1'!C31</f>
        <v>H</v>
      </c>
      <c r="E71" s="489">
        <f>'IDF 1'!D31</f>
        <v>0</v>
      </c>
      <c r="F71" s="489">
        <f>'IDF 1'!E31</f>
        <v>0</v>
      </c>
      <c r="G71" s="489">
        <f>'IDF 1'!F31</f>
        <v>0.6</v>
      </c>
      <c r="H71" s="489">
        <f>'IDF 1'!G31</f>
        <v>0</v>
      </c>
      <c r="I71" s="489">
        <f>'IDF 1'!H31</f>
        <v>0</v>
      </c>
      <c r="J71" s="489" t="str">
        <f>'IDF 1'!I31</f>
        <v xml:space="preserve"> </v>
      </c>
      <c r="K71" s="489">
        <f>'IDF 1'!J31</f>
        <v>0</v>
      </c>
      <c r="L71" s="489">
        <f>'IDF 1'!K31</f>
        <v>0</v>
      </c>
      <c r="M71" s="489" t="str">
        <f>'IDF 1'!L31</f>
        <v/>
      </c>
      <c r="N71" s="489" t="str">
        <f>'IDF 1'!M31</f>
        <v/>
      </c>
      <c r="O71" s="489" t="str">
        <f>'IDF 1'!N31</f>
        <v/>
      </c>
      <c r="P71" s="489" t="str">
        <f>'IDF 1'!O31</f>
        <v/>
      </c>
      <c r="Q71" s="489" t="str">
        <f>'IDF 1'!P31</f>
        <v xml:space="preserve"> </v>
      </c>
    </row>
    <row r="72" spans="1:17">
      <c r="A72" s="489" t="s">
        <v>226</v>
      </c>
      <c r="B72" s="489">
        <f>'IDF 1'!A32</f>
        <v>0</v>
      </c>
      <c r="C72" s="489">
        <f>'IDF 1'!B32</f>
        <v>0</v>
      </c>
      <c r="D72" s="489" t="str">
        <f>'IDF 1'!C32</f>
        <v>H</v>
      </c>
      <c r="E72" s="489">
        <f>'IDF 1'!D32</f>
        <v>0</v>
      </c>
      <c r="F72" s="489">
        <f>'IDF 1'!E32</f>
        <v>0</v>
      </c>
      <c r="G72" s="489">
        <f>'IDF 1'!F32</f>
        <v>0.6</v>
      </c>
      <c r="H72" s="489">
        <f>'IDF 1'!G32</f>
        <v>0</v>
      </c>
      <c r="I72" s="489">
        <f>'IDF 1'!H32</f>
        <v>0</v>
      </c>
      <c r="J72" s="489" t="str">
        <f>'IDF 1'!I32</f>
        <v xml:space="preserve"> </v>
      </c>
      <c r="K72" s="489">
        <f>'IDF 1'!J32</f>
        <v>0</v>
      </c>
      <c r="L72" s="489">
        <f>'IDF 1'!K32</f>
        <v>0</v>
      </c>
      <c r="M72" s="489" t="str">
        <f>'IDF 1'!L32</f>
        <v/>
      </c>
      <c r="N72" s="489" t="str">
        <f>'IDF 1'!M32</f>
        <v/>
      </c>
      <c r="O72" s="489" t="str">
        <f>'IDF 1'!N32</f>
        <v/>
      </c>
      <c r="P72" s="489" t="str">
        <f>'IDF 1'!O32</f>
        <v/>
      </c>
      <c r="Q72" s="489" t="str">
        <f>'IDF 1'!P32</f>
        <v xml:space="preserve"> </v>
      </c>
    </row>
    <row r="73" spans="1:17">
      <c r="A73" s="489" t="s">
        <v>226</v>
      </c>
      <c r="B73" s="489">
        <f>'IDF 1'!A33</f>
        <v>0</v>
      </c>
      <c r="C73" s="489">
        <f>'IDF 1'!B33</f>
        <v>0</v>
      </c>
      <c r="D73" s="489" t="str">
        <f>'IDF 1'!C33</f>
        <v>H</v>
      </c>
      <c r="E73" s="489">
        <f>'IDF 1'!D33</f>
        <v>0</v>
      </c>
      <c r="F73" s="489">
        <f>'IDF 1'!E33</f>
        <v>0</v>
      </c>
      <c r="G73" s="489">
        <f>'IDF 1'!F33</f>
        <v>0.6</v>
      </c>
      <c r="H73" s="489">
        <f>'IDF 1'!G33</f>
        <v>0</v>
      </c>
      <c r="I73" s="489">
        <f>'IDF 1'!H33</f>
        <v>0</v>
      </c>
      <c r="J73" s="489" t="str">
        <f>'IDF 1'!I33</f>
        <v xml:space="preserve"> </v>
      </c>
      <c r="K73" s="489">
        <f>'IDF 1'!J33</f>
        <v>0</v>
      </c>
      <c r="L73" s="489">
        <f>'IDF 1'!K33</f>
        <v>0</v>
      </c>
      <c r="M73" s="489" t="str">
        <f>'IDF 1'!L33</f>
        <v/>
      </c>
      <c r="N73" s="489" t="str">
        <f>'IDF 1'!M33</f>
        <v/>
      </c>
      <c r="O73" s="489" t="str">
        <f>'IDF 1'!N33</f>
        <v/>
      </c>
      <c r="P73" s="489" t="str">
        <f>'IDF 1'!O33</f>
        <v/>
      </c>
      <c r="Q73" s="489" t="str">
        <f>'IDF 1'!P33</f>
        <v xml:space="preserve"> </v>
      </c>
    </row>
    <row r="74" spans="1:17">
      <c r="A74" s="489" t="s">
        <v>226</v>
      </c>
      <c r="B74" s="489">
        <f>'IDF 1'!A34</f>
        <v>0</v>
      </c>
      <c r="C74" s="489">
        <f>'IDF 1'!B34</f>
        <v>0</v>
      </c>
      <c r="D74" s="489" t="str">
        <f>'IDF 1'!C34</f>
        <v>H</v>
      </c>
      <c r="E74" s="489">
        <f>'IDF 1'!D34</f>
        <v>0</v>
      </c>
      <c r="F74" s="489">
        <f>'IDF 1'!E34</f>
        <v>0</v>
      </c>
      <c r="G74" s="489">
        <f>'IDF 1'!F34</f>
        <v>0.6</v>
      </c>
      <c r="H74" s="489">
        <f>'IDF 1'!G34</f>
        <v>0</v>
      </c>
      <c r="I74" s="489">
        <f>'IDF 1'!H34</f>
        <v>0</v>
      </c>
      <c r="J74" s="489" t="str">
        <f>'IDF 1'!I34</f>
        <v xml:space="preserve"> </v>
      </c>
      <c r="K74" s="489">
        <f>'IDF 1'!J34</f>
        <v>0</v>
      </c>
      <c r="L74" s="489">
        <f>'IDF 1'!K34</f>
        <v>0</v>
      </c>
      <c r="M74" s="489" t="str">
        <f>'IDF 1'!L34</f>
        <v/>
      </c>
      <c r="N74" s="489" t="str">
        <f>'IDF 1'!M34</f>
        <v/>
      </c>
      <c r="O74" s="489" t="str">
        <f>'IDF 1'!N34</f>
        <v/>
      </c>
      <c r="P74" s="489" t="str">
        <f>'IDF 1'!O34</f>
        <v/>
      </c>
      <c r="Q74" s="489" t="str">
        <f>'IDF 1'!P34</f>
        <v xml:space="preserve"> </v>
      </c>
    </row>
    <row r="75" spans="1:17">
      <c r="A75" s="489" t="s">
        <v>226</v>
      </c>
      <c r="B75" s="489">
        <f>'IDF 1'!A35</f>
        <v>0</v>
      </c>
      <c r="C75" s="489">
        <f>'IDF 1'!B35</f>
        <v>0</v>
      </c>
      <c r="D75" s="489" t="str">
        <f>'IDF 1'!C35</f>
        <v>H</v>
      </c>
      <c r="E75" s="489">
        <f>'IDF 1'!D35</f>
        <v>0</v>
      </c>
      <c r="F75" s="489">
        <f>'IDF 1'!E35</f>
        <v>0</v>
      </c>
      <c r="G75" s="489">
        <f>'IDF 1'!F35</f>
        <v>0.6</v>
      </c>
      <c r="H75" s="489">
        <f>'IDF 1'!G35</f>
        <v>0</v>
      </c>
      <c r="I75" s="489">
        <f>'IDF 1'!H35</f>
        <v>0</v>
      </c>
      <c r="J75" s="489" t="str">
        <f>'IDF 1'!I35</f>
        <v xml:space="preserve"> </v>
      </c>
      <c r="K75" s="489">
        <f>'IDF 1'!J35</f>
        <v>0</v>
      </c>
      <c r="L75" s="489">
        <f>'IDF 1'!K35</f>
        <v>0</v>
      </c>
      <c r="M75" s="489" t="str">
        <f>'IDF 1'!L35</f>
        <v/>
      </c>
      <c r="N75" s="489" t="str">
        <f>'IDF 1'!M35</f>
        <v/>
      </c>
      <c r="O75" s="489" t="str">
        <f>'IDF 1'!N35</f>
        <v/>
      </c>
      <c r="P75" s="489" t="str">
        <f>'IDF 1'!O35</f>
        <v/>
      </c>
      <c r="Q75" s="489" t="str">
        <f>'IDF 1'!P35</f>
        <v xml:space="preserve"> </v>
      </c>
    </row>
    <row r="76" spans="1:17">
      <c r="A76" s="489" t="s">
        <v>226</v>
      </c>
      <c r="B76" s="489">
        <f>'IDF 1'!A36</f>
        <v>0</v>
      </c>
      <c r="C76" s="489">
        <f>'IDF 1'!B36</f>
        <v>0</v>
      </c>
      <c r="D76" s="489" t="str">
        <f>'IDF 1'!C36</f>
        <v>H</v>
      </c>
      <c r="E76" s="489">
        <f>'IDF 1'!D36</f>
        <v>0</v>
      </c>
      <c r="F76" s="489">
        <f>'IDF 1'!E36</f>
        <v>0</v>
      </c>
      <c r="G76" s="489">
        <f>'IDF 1'!F36</f>
        <v>0.6</v>
      </c>
      <c r="H76" s="489">
        <f>'IDF 1'!G36</f>
        <v>0</v>
      </c>
      <c r="I76" s="489">
        <f>'IDF 1'!H36</f>
        <v>0</v>
      </c>
      <c r="J76" s="489" t="str">
        <f>'IDF 1'!I36</f>
        <v xml:space="preserve"> </v>
      </c>
      <c r="K76" s="489">
        <f>'IDF 1'!J36</f>
        <v>0</v>
      </c>
      <c r="L76" s="489">
        <f>'IDF 1'!K36</f>
        <v>0</v>
      </c>
      <c r="M76" s="489" t="str">
        <f>'IDF 1'!L36</f>
        <v/>
      </c>
      <c r="N76" s="489" t="str">
        <f>'IDF 1'!M36</f>
        <v/>
      </c>
      <c r="O76" s="489" t="str">
        <f>'IDF 1'!N36</f>
        <v/>
      </c>
      <c r="P76" s="489" t="str">
        <f>'IDF 1'!O36</f>
        <v/>
      </c>
      <c r="Q76" s="489" t="str">
        <f>'IDF 1'!P36</f>
        <v xml:space="preserve"> </v>
      </c>
    </row>
    <row r="77" spans="1:17">
      <c r="A77" s="489" t="s">
        <v>226</v>
      </c>
      <c r="B77" s="489">
        <f>'IDF 1'!A37</f>
        <v>0</v>
      </c>
      <c r="C77" s="489">
        <f>'IDF 1'!B37</f>
        <v>0</v>
      </c>
      <c r="D77" s="489" t="str">
        <f>'IDF 1'!C37</f>
        <v>H</v>
      </c>
      <c r="E77" s="489">
        <f>'IDF 1'!D37</f>
        <v>0</v>
      </c>
      <c r="F77" s="489">
        <f>'IDF 1'!E37</f>
        <v>0</v>
      </c>
      <c r="G77" s="489">
        <f>'IDF 1'!F37</f>
        <v>0.6</v>
      </c>
      <c r="H77" s="489">
        <f>'IDF 1'!G37</f>
        <v>0</v>
      </c>
      <c r="I77" s="489">
        <f>'IDF 1'!H37</f>
        <v>0</v>
      </c>
      <c r="J77" s="489" t="str">
        <f>'IDF 1'!I37</f>
        <v xml:space="preserve"> </v>
      </c>
      <c r="K77" s="489">
        <f>'IDF 1'!J37</f>
        <v>0</v>
      </c>
      <c r="L77" s="489">
        <f>'IDF 1'!K37</f>
        <v>0</v>
      </c>
      <c r="M77" s="489" t="str">
        <f>'IDF 1'!L37</f>
        <v/>
      </c>
      <c r="N77" s="489" t="str">
        <f>'IDF 1'!M37</f>
        <v/>
      </c>
      <c r="O77" s="489" t="str">
        <f>'IDF 1'!N37</f>
        <v/>
      </c>
      <c r="P77" s="489" t="str">
        <f>'IDF 1'!O37</f>
        <v/>
      </c>
      <c r="Q77" s="489" t="str">
        <f>'IDF 1'!P37</f>
        <v xml:space="preserve"> </v>
      </c>
    </row>
    <row r="78" spans="1:17">
      <c r="A78" s="489" t="s">
        <v>226</v>
      </c>
      <c r="B78" s="489">
        <f>'IDF 1'!A38</f>
        <v>0</v>
      </c>
      <c r="C78" s="489">
        <f>'IDF 1'!B38</f>
        <v>0</v>
      </c>
      <c r="D78" s="489" t="str">
        <f>'IDF 1'!C38</f>
        <v>H</v>
      </c>
      <c r="E78" s="489">
        <f>'IDF 1'!D38</f>
        <v>0</v>
      </c>
      <c r="F78" s="489">
        <f>'IDF 1'!E38</f>
        <v>0</v>
      </c>
      <c r="G78" s="489">
        <f>'IDF 1'!F38</f>
        <v>0.6</v>
      </c>
      <c r="H78" s="489">
        <f>'IDF 1'!G38</f>
        <v>0</v>
      </c>
      <c r="I78" s="489">
        <f>'IDF 1'!H38</f>
        <v>0</v>
      </c>
      <c r="J78" s="489" t="str">
        <f>'IDF 1'!I38</f>
        <v xml:space="preserve"> </v>
      </c>
      <c r="K78" s="489">
        <f>'IDF 1'!J38</f>
        <v>0</v>
      </c>
      <c r="L78" s="489">
        <f>'IDF 1'!K38</f>
        <v>0</v>
      </c>
      <c r="M78" s="489" t="str">
        <f>'IDF 1'!L38</f>
        <v/>
      </c>
      <c r="N78" s="489" t="str">
        <f>'IDF 1'!M38</f>
        <v/>
      </c>
      <c r="O78" s="489" t="str">
        <f>'IDF 1'!N38</f>
        <v/>
      </c>
      <c r="P78" s="489" t="str">
        <f>'IDF 1'!O38</f>
        <v/>
      </c>
      <c r="Q78" s="489" t="str">
        <f>'IDF 1'!P38</f>
        <v xml:space="preserve"> </v>
      </c>
    </row>
    <row r="79" spans="1:17">
      <c r="A79" s="489" t="s">
        <v>226</v>
      </c>
      <c r="B79" s="489">
        <f>'IDF 1'!A39</f>
        <v>0</v>
      </c>
      <c r="C79" s="489">
        <f>'IDF 1'!B39</f>
        <v>0</v>
      </c>
      <c r="D79" s="489" t="str">
        <f>'IDF 1'!C39</f>
        <v>H</v>
      </c>
      <c r="E79" s="489">
        <f>'IDF 1'!D39</f>
        <v>0</v>
      </c>
      <c r="F79" s="489">
        <f>'IDF 1'!E39</f>
        <v>0</v>
      </c>
      <c r="G79" s="489">
        <f>'IDF 1'!F39</f>
        <v>0.6</v>
      </c>
      <c r="H79" s="489">
        <f>'IDF 1'!G39</f>
        <v>0</v>
      </c>
      <c r="I79" s="489">
        <f>'IDF 1'!H39</f>
        <v>0</v>
      </c>
      <c r="J79" s="489" t="str">
        <f>'IDF 1'!I39</f>
        <v xml:space="preserve"> </v>
      </c>
      <c r="K79" s="489">
        <f>'IDF 1'!J39</f>
        <v>0</v>
      </c>
      <c r="L79" s="489">
        <f>'IDF 1'!K39</f>
        <v>0</v>
      </c>
      <c r="M79" s="489" t="str">
        <f>'IDF 1'!L39</f>
        <v/>
      </c>
      <c r="N79" s="489" t="str">
        <f>'IDF 1'!M39</f>
        <v/>
      </c>
      <c r="O79" s="489" t="str">
        <f>'IDF 1'!N39</f>
        <v/>
      </c>
      <c r="P79" s="489" t="str">
        <f>'IDF 1'!O39</f>
        <v/>
      </c>
      <c r="Q79" s="489" t="str">
        <f>'IDF 1'!P39</f>
        <v xml:space="preserve"> </v>
      </c>
    </row>
    <row r="80" spans="1:17">
      <c r="A80" s="489" t="s">
        <v>226</v>
      </c>
      <c r="B80" s="489">
        <f>'IDF 1'!A40</f>
        <v>0</v>
      </c>
      <c r="C80" s="489">
        <f>'IDF 1'!B40</f>
        <v>0</v>
      </c>
      <c r="D80" s="489" t="str">
        <f>'IDF 1'!C40</f>
        <v>H</v>
      </c>
      <c r="E80" s="489">
        <f>'IDF 1'!D40</f>
        <v>0</v>
      </c>
      <c r="F80" s="489">
        <f>'IDF 1'!E40</f>
        <v>0</v>
      </c>
      <c r="G80" s="489">
        <f>'IDF 1'!F40</f>
        <v>0.6</v>
      </c>
      <c r="H80" s="489">
        <f>'IDF 1'!G40</f>
        <v>0</v>
      </c>
      <c r="I80" s="489">
        <f>'IDF 1'!H40</f>
        <v>0</v>
      </c>
      <c r="J80" s="489" t="str">
        <f>'IDF 1'!I40</f>
        <v xml:space="preserve"> </v>
      </c>
      <c r="K80" s="489">
        <f>'IDF 1'!J40</f>
        <v>0</v>
      </c>
      <c r="L80" s="489">
        <f>'IDF 1'!K40</f>
        <v>0</v>
      </c>
      <c r="M80" s="489" t="str">
        <f>'IDF 1'!L40</f>
        <v/>
      </c>
      <c r="N80" s="489" t="str">
        <f>'IDF 1'!M40</f>
        <v/>
      </c>
      <c r="O80" s="489" t="str">
        <f>'IDF 1'!N40</f>
        <v/>
      </c>
      <c r="P80" s="489" t="str">
        <f>'IDF 1'!O40</f>
        <v/>
      </c>
      <c r="Q80" s="489" t="str">
        <f>'IDF 1'!P40</f>
        <v xml:space="preserve"> </v>
      </c>
    </row>
    <row r="81" spans="1:17">
      <c r="A81" s="489" t="s">
        <v>226</v>
      </c>
      <c r="B81" s="489">
        <f>'IDF 1'!A41</f>
        <v>0</v>
      </c>
      <c r="C81" s="489">
        <f>'IDF 1'!B41</f>
        <v>0</v>
      </c>
      <c r="D81" s="489" t="str">
        <f>'IDF 1'!C41</f>
        <v>H</v>
      </c>
      <c r="E81" s="489">
        <f>'IDF 1'!D41</f>
        <v>0</v>
      </c>
      <c r="F81" s="489">
        <f>'IDF 1'!E41</f>
        <v>0</v>
      </c>
      <c r="G81" s="489">
        <f>'IDF 1'!F41</f>
        <v>0.6</v>
      </c>
      <c r="H81" s="489">
        <f>'IDF 1'!G41</f>
        <v>0</v>
      </c>
      <c r="I81" s="489">
        <f>'IDF 1'!H41</f>
        <v>0</v>
      </c>
      <c r="J81" s="489" t="str">
        <f>'IDF 1'!I41</f>
        <v xml:space="preserve"> </v>
      </c>
      <c r="K81" s="489">
        <f>'IDF 1'!J41</f>
        <v>0</v>
      </c>
      <c r="L81" s="489">
        <f>'IDF 1'!K41</f>
        <v>0</v>
      </c>
      <c r="M81" s="489" t="str">
        <f>'IDF 1'!L41</f>
        <v/>
      </c>
      <c r="N81" s="489" t="str">
        <f>'IDF 1'!M41</f>
        <v/>
      </c>
      <c r="O81" s="489" t="str">
        <f>'IDF 1'!N41</f>
        <v/>
      </c>
      <c r="P81" s="489" t="str">
        <f>'IDF 1'!O41</f>
        <v/>
      </c>
      <c r="Q81" s="489" t="str">
        <f>'IDF 1'!P41</f>
        <v xml:space="preserve"> </v>
      </c>
    </row>
    <row r="82" spans="1:17">
      <c r="A82" s="489" t="s">
        <v>226</v>
      </c>
      <c r="B82" s="489">
        <f>'IDF 1'!A42</f>
        <v>0</v>
      </c>
      <c r="C82" s="489">
        <f>'IDF 1'!B42</f>
        <v>0</v>
      </c>
      <c r="D82" s="489" t="str">
        <f>'IDF 1'!C42</f>
        <v>H</v>
      </c>
      <c r="E82" s="489">
        <f>'IDF 1'!D42</f>
        <v>0</v>
      </c>
      <c r="F82" s="489">
        <f>'IDF 1'!E42</f>
        <v>0</v>
      </c>
      <c r="G82" s="489">
        <f>'IDF 1'!F42</f>
        <v>0.6</v>
      </c>
      <c r="H82" s="489">
        <f>'IDF 1'!G42</f>
        <v>0</v>
      </c>
      <c r="I82" s="489">
        <f>'IDF 1'!H42</f>
        <v>0</v>
      </c>
      <c r="J82" s="489" t="str">
        <f>'IDF 1'!I42</f>
        <v xml:space="preserve"> </v>
      </c>
      <c r="K82" s="489">
        <f>'IDF 1'!J42</f>
        <v>0</v>
      </c>
      <c r="L82" s="489">
        <f>'IDF 1'!K42</f>
        <v>0</v>
      </c>
      <c r="M82" s="489" t="str">
        <f>'IDF 1'!L42</f>
        <v/>
      </c>
      <c r="N82" s="489" t="str">
        <f>'IDF 1'!M42</f>
        <v/>
      </c>
      <c r="O82" s="489" t="str">
        <f>'IDF 1'!N42</f>
        <v/>
      </c>
      <c r="P82" s="489" t="str">
        <f>'IDF 1'!O42</f>
        <v/>
      </c>
      <c r="Q82" s="489" t="str">
        <f>'IDF 1'!P42</f>
        <v xml:space="preserve"> </v>
      </c>
    </row>
    <row r="83" spans="1:17">
      <c r="A83" s="489" t="s">
        <v>226</v>
      </c>
      <c r="B83" s="489">
        <f>'IDF 1'!A43</f>
        <v>0</v>
      </c>
      <c r="C83" s="489">
        <f>'IDF 1'!B43</f>
        <v>0</v>
      </c>
      <c r="D83" s="489" t="str">
        <f>'IDF 1'!C43</f>
        <v>H</v>
      </c>
      <c r="E83" s="489">
        <f>'IDF 1'!D43</f>
        <v>0</v>
      </c>
      <c r="F83" s="489">
        <f>'IDF 1'!E43</f>
        <v>0</v>
      </c>
      <c r="G83" s="489">
        <f>'IDF 1'!F43</f>
        <v>0.6</v>
      </c>
      <c r="H83" s="489">
        <f>'IDF 1'!G43</f>
        <v>0</v>
      </c>
      <c r="I83" s="489">
        <f>'IDF 1'!H43</f>
        <v>0</v>
      </c>
      <c r="J83" s="489" t="str">
        <f>'IDF 1'!I43</f>
        <v xml:space="preserve"> </v>
      </c>
      <c r="K83" s="489">
        <f>'IDF 1'!J43</f>
        <v>0</v>
      </c>
      <c r="L83" s="489">
        <f>'IDF 1'!K43</f>
        <v>0</v>
      </c>
      <c r="M83" s="489" t="str">
        <f>'IDF 1'!L43</f>
        <v/>
      </c>
      <c r="N83" s="489" t="str">
        <f>'IDF 1'!M43</f>
        <v/>
      </c>
      <c r="O83" s="489" t="str">
        <f>'IDF 1'!N43</f>
        <v/>
      </c>
      <c r="P83" s="489" t="str">
        <f>'IDF 1'!O43</f>
        <v/>
      </c>
      <c r="Q83" s="489" t="str">
        <f>'IDF 1'!P43</f>
        <v xml:space="preserve"> </v>
      </c>
    </row>
    <row r="84" spans="1:17">
      <c r="A84" s="489" t="s">
        <v>226</v>
      </c>
      <c r="B84" s="489">
        <f>'IDF 1'!A44</f>
        <v>0</v>
      </c>
      <c r="C84" s="489">
        <f>'IDF 1'!B44</f>
        <v>0</v>
      </c>
      <c r="D84" s="489" t="str">
        <f>'IDF 1'!C44</f>
        <v>H</v>
      </c>
      <c r="E84" s="489">
        <f>'IDF 1'!D44</f>
        <v>0</v>
      </c>
      <c r="F84" s="489">
        <f>'IDF 1'!E44</f>
        <v>0</v>
      </c>
      <c r="G84" s="489">
        <f>'IDF 1'!F44</f>
        <v>0.6</v>
      </c>
      <c r="H84" s="489">
        <f>'IDF 1'!G44</f>
        <v>0</v>
      </c>
      <c r="I84" s="489">
        <f>'IDF 1'!H44</f>
        <v>0</v>
      </c>
      <c r="J84" s="489" t="str">
        <f>'IDF 1'!I44</f>
        <v xml:space="preserve"> </v>
      </c>
      <c r="K84" s="489">
        <f>'IDF 1'!J44</f>
        <v>0</v>
      </c>
      <c r="L84" s="489">
        <f>'IDF 1'!K44</f>
        <v>0</v>
      </c>
      <c r="M84" s="489" t="str">
        <f>'IDF 1'!L44</f>
        <v/>
      </c>
      <c r="N84" s="489" t="str">
        <f>'IDF 1'!M44</f>
        <v/>
      </c>
      <c r="O84" s="489" t="str">
        <f>'IDF 1'!N44</f>
        <v/>
      </c>
      <c r="P84" s="489" t="str">
        <f>'IDF 1'!O44</f>
        <v/>
      </c>
      <c r="Q84" s="489" t="str">
        <f>'IDF 1'!P44</f>
        <v xml:space="preserve"> </v>
      </c>
    </row>
    <row r="85" spans="1:17">
      <c r="A85" s="489" t="s">
        <v>226</v>
      </c>
      <c r="B85" s="489">
        <f>'IDF 1'!A45</f>
        <v>0</v>
      </c>
      <c r="C85" s="489">
        <f>'IDF 1'!B45</f>
        <v>0</v>
      </c>
      <c r="D85" s="489" t="str">
        <f>'IDF 1'!C45</f>
        <v>H</v>
      </c>
      <c r="E85" s="489">
        <f>'IDF 1'!D45</f>
        <v>0</v>
      </c>
      <c r="F85" s="489">
        <f>'IDF 1'!E45</f>
        <v>0</v>
      </c>
      <c r="G85" s="489">
        <f>'IDF 1'!F45</f>
        <v>0.6</v>
      </c>
      <c r="H85" s="489">
        <f>'IDF 1'!G45</f>
        <v>0</v>
      </c>
      <c r="I85" s="489">
        <f>'IDF 1'!H45</f>
        <v>0</v>
      </c>
      <c r="J85" s="489" t="str">
        <f>'IDF 1'!I45</f>
        <v xml:space="preserve"> </v>
      </c>
      <c r="K85" s="489">
        <f>'IDF 1'!J45</f>
        <v>0</v>
      </c>
      <c r="L85" s="489">
        <f>'IDF 1'!K45</f>
        <v>0</v>
      </c>
      <c r="M85" s="489" t="str">
        <f>'IDF 1'!L45</f>
        <v/>
      </c>
      <c r="N85" s="489" t="str">
        <f>'IDF 1'!M45</f>
        <v/>
      </c>
      <c r="O85" s="489" t="str">
        <f>'IDF 1'!N45</f>
        <v/>
      </c>
      <c r="P85" s="489" t="str">
        <f>'IDF 1'!O45</f>
        <v/>
      </c>
      <c r="Q85" s="489" t="str">
        <f>'IDF 1'!P45</f>
        <v xml:space="preserve"> </v>
      </c>
    </row>
    <row r="86" spans="1:17">
      <c r="A86" s="489" t="s">
        <v>226</v>
      </c>
      <c r="B86" s="489">
        <f>'IDF 1'!A46</f>
        <v>0</v>
      </c>
      <c r="C86" s="489">
        <f>'IDF 1'!B46</f>
        <v>0</v>
      </c>
      <c r="D86" s="489" t="str">
        <f>'IDF 1'!C46</f>
        <v>H</v>
      </c>
      <c r="E86" s="489">
        <f>'IDF 1'!D46</f>
        <v>0</v>
      </c>
      <c r="F86" s="489">
        <f>'IDF 1'!E46</f>
        <v>0</v>
      </c>
      <c r="G86" s="489">
        <f>'IDF 1'!F46</f>
        <v>0.6</v>
      </c>
      <c r="H86" s="489">
        <f>'IDF 1'!G46</f>
        <v>0</v>
      </c>
      <c r="I86" s="489">
        <f>'IDF 1'!H46</f>
        <v>0</v>
      </c>
      <c r="J86" s="489" t="str">
        <f>'IDF 1'!I46</f>
        <v xml:space="preserve"> </v>
      </c>
      <c r="K86" s="489">
        <f>'IDF 1'!J46</f>
        <v>0</v>
      </c>
      <c r="L86" s="489">
        <f>'IDF 1'!K46</f>
        <v>0</v>
      </c>
      <c r="M86" s="489" t="str">
        <f>'IDF 1'!L46</f>
        <v/>
      </c>
      <c r="N86" s="489" t="str">
        <f>'IDF 1'!M46</f>
        <v/>
      </c>
      <c r="O86" s="489" t="str">
        <f>'IDF 1'!N46</f>
        <v/>
      </c>
      <c r="P86" s="489" t="str">
        <f>'IDF 1'!O46</f>
        <v/>
      </c>
      <c r="Q86" s="489" t="str">
        <f>'IDF 1'!P46</f>
        <v xml:space="preserve"> </v>
      </c>
    </row>
    <row r="87" spans="1:17">
      <c r="A87" s="489" t="s">
        <v>226</v>
      </c>
      <c r="B87" s="489">
        <f>'IDF 1'!A47</f>
        <v>0</v>
      </c>
      <c r="C87" s="489">
        <f>'IDF 1'!B47</f>
        <v>0</v>
      </c>
      <c r="D87" s="489" t="str">
        <f>'IDF 1'!C47</f>
        <v>H</v>
      </c>
      <c r="E87" s="489">
        <f>'IDF 1'!D47</f>
        <v>0</v>
      </c>
      <c r="F87" s="489">
        <f>'IDF 1'!E47</f>
        <v>0</v>
      </c>
      <c r="G87" s="489">
        <f>'IDF 1'!F47</f>
        <v>0.6</v>
      </c>
      <c r="H87" s="489">
        <f>'IDF 1'!G47</f>
        <v>0</v>
      </c>
      <c r="I87" s="489">
        <f>'IDF 1'!H47</f>
        <v>0</v>
      </c>
      <c r="J87" s="489" t="str">
        <f>'IDF 1'!I47</f>
        <v xml:space="preserve"> </v>
      </c>
      <c r="K87" s="489">
        <f>'IDF 1'!J47</f>
        <v>0</v>
      </c>
      <c r="L87" s="489">
        <f>'IDF 1'!K47</f>
        <v>0</v>
      </c>
      <c r="M87" s="489" t="str">
        <f>'IDF 1'!L47</f>
        <v/>
      </c>
      <c r="N87" s="489" t="str">
        <f>'IDF 1'!M47</f>
        <v/>
      </c>
      <c r="O87" s="489" t="str">
        <f>'IDF 1'!N47</f>
        <v/>
      </c>
      <c r="P87" s="489" t="str">
        <f>'IDF 1'!O47</f>
        <v/>
      </c>
      <c r="Q87" s="489" t="str">
        <f>'IDF 1'!P47</f>
        <v xml:space="preserve"> </v>
      </c>
    </row>
    <row r="88" spans="1:17">
      <c r="A88" s="489" t="s">
        <v>226</v>
      </c>
      <c r="B88" s="489">
        <f>'IDF 1'!A48</f>
        <v>0</v>
      </c>
      <c r="C88" s="489">
        <f>'IDF 1'!B48</f>
        <v>0</v>
      </c>
      <c r="D88" s="489" t="str">
        <f>'IDF 1'!C48</f>
        <v>H</v>
      </c>
      <c r="E88" s="489">
        <f>'IDF 1'!D48</f>
        <v>0</v>
      </c>
      <c r="F88" s="489">
        <f>'IDF 1'!E48</f>
        <v>0</v>
      </c>
      <c r="G88" s="489">
        <f>'IDF 1'!F48</f>
        <v>0.6</v>
      </c>
      <c r="H88" s="489">
        <f>'IDF 1'!G48</f>
        <v>0</v>
      </c>
      <c r="I88" s="489">
        <f>'IDF 1'!H48</f>
        <v>0</v>
      </c>
      <c r="J88" s="489" t="str">
        <f>'IDF 1'!I48</f>
        <v xml:space="preserve"> </v>
      </c>
      <c r="K88" s="489">
        <f>'IDF 1'!J48</f>
        <v>0</v>
      </c>
      <c r="L88" s="489">
        <f>'IDF 1'!K48</f>
        <v>0</v>
      </c>
      <c r="M88" s="489" t="str">
        <f>'IDF 1'!L48</f>
        <v/>
      </c>
      <c r="N88" s="489" t="str">
        <f>'IDF 1'!M48</f>
        <v/>
      </c>
      <c r="O88" s="489" t="str">
        <f>'IDF 1'!N48</f>
        <v/>
      </c>
      <c r="P88" s="489" t="str">
        <f>'IDF 1'!O48</f>
        <v/>
      </c>
      <c r="Q88" s="489" t="str">
        <f>'IDF 1'!P48</f>
        <v xml:space="preserve"> </v>
      </c>
    </row>
    <row r="89" spans="1:17">
      <c r="A89" s="489" t="s">
        <v>226</v>
      </c>
      <c r="B89" s="489">
        <f>'IDF 1'!A49</f>
        <v>0</v>
      </c>
      <c r="C89" s="489">
        <f>'IDF 1'!B49</f>
        <v>0</v>
      </c>
      <c r="D89" s="489" t="str">
        <f>'IDF 1'!C49</f>
        <v>H</v>
      </c>
      <c r="E89" s="489">
        <f>'IDF 1'!D49</f>
        <v>0</v>
      </c>
      <c r="F89" s="489">
        <f>'IDF 1'!E49</f>
        <v>0</v>
      </c>
      <c r="G89" s="489">
        <f>'IDF 1'!F49</f>
        <v>0.6</v>
      </c>
      <c r="H89" s="489">
        <f>'IDF 1'!G49</f>
        <v>0</v>
      </c>
      <c r="I89" s="489">
        <f>'IDF 1'!H49</f>
        <v>0</v>
      </c>
      <c r="J89" s="489" t="str">
        <f>'IDF 1'!I49</f>
        <v xml:space="preserve"> </v>
      </c>
      <c r="K89" s="489">
        <f>'IDF 1'!J49</f>
        <v>0</v>
      </c>
      <c r="L89" s="489">
        <f>'IDF 1'!K49</f>
        <v>0</v>
      </c>
      <c r="M89" s="489" t="str">
        <f>'IDF 1'!L49</f>
        <v/>
      </c>
      <c r="N89" s="489" t="str">
        <f>'IDF 1'!M49</f>
        <v/>
      </c>
      <c r="O89" s="489" t="str">
        <f>'IDF 1'!N49</f>
        <v/>
      </c>
      <c r="P89" s="489" t="str">
        <f>'IDF 1'!O49</f>
        <v/>
      </c>
      <c r="Q89" s="489" t="str">
        <f>'IDF 1'!P49</f>
        <v xml:space="preserve"> </v>
      </c>
    </row>
    <row r="90" spans="1:17">
      <c r="A90" s="489" t="s">
        <v>226</v>
      </c>
      <c r="B90" s="489">
        <f>'IDF 1'!A50</f>
        <v>0</v>
      </c>
      <c r="C90" s="489">
        <f>'IDF 1'!B50</f>
        <v>0</v>
      </c>
      <c r="D90" s="489" t="str">
        <f>'IDF 1'!C50</f>
        <v>H</v>
      </c>
      <c r="E90" s="489">
        <f>'IDF 1'!D50</f>
        <v>0</v>
      </c>
      <c r="F90" s="489">
        <f>'IDF 1'!E50</f>
        <v>0</v>
      </c>
      <c r="G90" s="489">
        <f>'IDF 1'!F50</f>
        <v>0.6</v>
      </c>
      <c r="H90" s="489">
        <f>'IDF 1'!G50</f>
        <v>0</v>
      </c>
      <c r="I90" s="489">
        <f>'IDF 1'!H50</f>
        <v>0</v>
      </c>
      <c r="J90" s="489" t="str">
        <f>'IDF 1'!I50</f>
        <v xml:space="preserve"> </v>
      </c>
      <c r="K90" s="489">
        <f>'IDF 1'!J50</f>
        <v>0</v>
      </c>
      <c r="L90" s="489">
        <f>'IDF 1'!K50</f>
        <v>0</v>
      </c>
      <c r="M90" s="489" t="str">
        <f>'IDF 1'!L50</f>
        <v/>
      </c>
      <c r="N90" s="489" t="str">
        <f>'IDF 1'!M50</f>
        <v/>
      </c>
      <c r="O90" s="489" t="str">
        <f>'IDF 1'!N50</f>
        <v/>
      </c>
      <c r="P90" s="489" t="str">
        <f>'IDF 1'!O50</f>
        <v/>
      </c>
      <c r="Q90" s="489" t="str">
        <f>'IDF 1'!P50</f>
        <v xml:space="preserve"> </v>
      </c>
    </row>
    <row r="91" spans="1:17">
      <c r="A91" s="489" t="s">
        <v>226</v>
      </c>
      <c r="B91" s="489">
        <f>'IDF 1'!A51</f>
        <v>0</v>
      </c>
      <c r="C91" s="489">
        <f>'IDF 1'!B51</f>
        <v>0</v>
      </c>
      <c r="D91" s="489" t="str">
        <f>'IDF 1'!C51</f>
        <v>H</v>
      </c>
      <c r="E91" s="489">
        <f>'IDF 1'!D51</f>
        <v>0</v>
      </c>
      <c r="F91" s="489">
        <f>'IDF 1'!E51</f>
        <v>0</v>
      </c>
      <c r="G91" s="489">
        <f>'IDF 1'!F51</f>
        <v>0.6</v>
      </c>
      <c r="H91" s="489">
        <f>'IDF 1'!G51</f>
        <v>0</v>
      </c>
      <c r="I91" s="489">
        <f>'IDF 1'!H51</f>
        <v>0</v>
      </c>
      <c r="J91" s="489" t="str">
        <f>'IDF 1'!I51</f>
        <v xml:space="preserve"> </v>
      </c>
      <c r="K91" s="489">
        <f>'IDF 1'!J51</f>
        <v>0</v>
      </c>
      <c r="L91" s="489">
        <f>'IDF 1'!K51</f>
        <v>0</v>
      </c>
      <c r="M91" s="489" t="str">
        <f>'IDF 1'!L51</f>
        <v/>
      </c>
      <c r="N91" s="489" t="str">
        <f>'IDF 1'!M51</f>
        <v/>
      </c>
      <c r="O91" s="489" t="str">
        <f>'IDF 1'!N51</f>
        <v/>
      </c>
      <c r="P91" s="489" t="str">
        <f>'IDF 1'!O51</f>
        <v/>
      </c>
      <c r="Q91" s="489" t="str">
        <f>'IDF 1'!P51</f>
        <v xml:space="preserve"> </v>
      </c>
    </row>
    <row r="92" spans="1:17">
      <c r="A92" s="489" t="s">
        <v>226</v>
      </c>
      <c r="B92" s="489">
        <f>'IDF 1'!A52</f>
        <v>0</v>
      </c>
      <c r="C92" s="489">
        <f>'IDF 1'!B52</f>
        <v>0</v>
      </c>
      <c r="D92" s="489" t="str">
        <f>'IDF 1'!C52</f>
        <v>H</v>
      </c>
      <c r="E92" s="489">
        <f>'IDF 1'!D52</f>
        <v>0</v>
      </c>
      <c r="F92" s="489">
        <f>'IDF 1'!E52</f>
        <v>0</v>
      </c>
      <c r="G92" s="489">
        <f>'IDF 1'!F52</f>
        <v>0.6</v>
      </c>
      <c r="H92" s="489">
        <f>'IDF 1'!G52</f>
        <v>0</v>
      </c>
      <c r="I92" s="489">
        <f>'IDF 1'!H52</f>
        <v>0</v>
      </c>
      <c r="J92" s="489" t="str">
        <f>'IDF 1'!I52</f>
        <v xml:space="preserve"> </v>
      </c>
      <c r="K92" s="489">
        <f>'IDF 1'!J52</f>
        <v>0</v>
      </c>
      <c r="L92" s="489">
        <f>'IDF 1'!K52</f>
        <v>0</v>
      </c>
      <c r="M92" s="489" t="str">
        <f>'IDF 1'!L52</f>
        <v/>
      </c>
      <c r="N92" s="489" t="str">
        <f>'IDF 1'!M52</f>
        <v/>
      </c>
      <c r="O92" s="489" t="str">
        <f>'IDF 1'!N52</f>
        <v/>
      </c>
      <c r="P92" s="489" t="str">
        <f>'IDF 1'!O52</f>
        <v/>
      </c>
      <c r="Q92" s="489" t="str">
        <f>'IDF 1'!P52</f>
        <v xml:space="preserve"> </v>
      </c>
    </row>
    <row r="93" spans="1:17">
      <c r="A93" s="489" t="s">
        <v>226</v>
      </c>
      <c r="B93" s="489">
        <f>'IDF 1'!A53</f>
        <v>0</v>
      </c>
      <c r="C93" s="489">
        <f>'IDF 1'!B53</f>
        <v>0</v>
      </c>
      <c r="D93" s="489" t="str">
        <f>'IDF 1'!C53</f>
        <v>H</v>
      </c>
      <c r="E93" s="489">
        <f>'IDF 1'!D53</f>
        <v>0</v>
      </c>
      <c r="F93" s="489">
        <f>'IDF 1'!E53</f>
        <v>0</v>
      </c>
      <c r="G93" s="489">
        <f>'IDF 1'!F53</f>
        <v>0.6</v>
      </c>
      <c r="H93" s="489">
        <f>'IDF 1'!G53</f>
        <v>0</v>
      </c>
      <c r="I93" s="489">
        <f>'IDF 1'!H53</f>
        <v>0</v>
      </c>
      <c r="J93" s="489" t="str">
        <f>'IDF 1'!I53</f>
        <v xml:space="preserve"> </v>
      </c>
      <c r="K93" s="489">
        <f>'IDF 1'!J53</f>
        <v>0</v>
      </c>
      <c r="L93" s="489">
        <f>'IDF 1'!K53</f>
        <v>0</v>
      </c>
      <c r="M93" s="489" t="str">
        <f>'IDF 1'!L53</f>
        <v/>
      </c>
      <c r="N93" s="489" t="str">
        <f>'IDF 1'!M53</f>
        <v/>
      </c>
      <c r="O93" s="489" t="str">
        <f>'IDF 1'!N53</f>
        <v/>
      </c>
      <c r="P93" s="489" t="str">
        <f>'IDF 1'!O53</f>
        <v/>
      </c>
      <c r="Q93" s="489" t="str">
        <f>'IDF 1'!P53</f>
        <v xml:space="preserve"> </v>
      </c>
    </row>
    <row r="94" spans="1:17">
      <c r="A94" s="489" t="s">
        <v>226</v>
      </c>
      <c r="B94" s="489">
        <f>'IDF 1'!A54</f>
        <v>0</v>
      </c>
      <c r="C94" s="489">
        <f>'IDF 1'!B54</f>
        <v>0</v>
      </c>
      <c r="D94" s="489" t="str">
        <f>'IDF 1'!C54</f>
        <v>H</v>
      </c>
      <c r="E94" s="489">
        <f>'IDF 1'!D54</f>
        <v>0</v>
      </c>
      <c r="F94" s="489">
        <f>'IDF 1'!E54</f>
        <v>0</v>
      </c>
      <c r="G94" s="489">
        <f>'IDF 1'!F54</f>
        <v>0.6</v>
      </c>
      <c r="H94" s="489">
        <f>'IDF 1'!G54</f>
        <v>0</v>
      </c>
      <c r="I94" s="489">
        <f>'IDF 1'!H54</f>
        <v>0</v>
      </c>
      <c r="J94" s="489" t="str">
        <f>'IDF 1'!I54</f>
        <v xml:space="preserve"> </v>
      </c>
      <c r="K94" s="489">
        <f>'IDF 1'!J54</f>
        <v>0</v>
      </c>
      <c r="L94" s="489">
        <f>'IDF 1'!K54</f>
        <v>0</v>
      </c>
      <c r="M94" s="489" t="str">
        <f>'IDF 1'!L54</f>
        <v/>
      </c>
      <c r="N94" s="489" t="str">
        <f>'IDF 1'!M54</f>
        <v/>
      </c>
      <c r="O94" s="489" t="str">
        <f>'IDF 1'!N54</f>
        <v/>
      </c>
      <c r="P94" s="489" t="str">
        <f>'IDF 1'!O54</f>
        <v/>
      </c>
      <c r="Q94" s="489" t="str">
        <f>'IDF 1'!P54</f>
        <v xml:space="preserve"> </v>
      </c>
    </row>
    <row r="95" spans="1:17">
      <c r="A95" s="489" t="s">
        <v>226</v>
      </c>
      <c r="B95" s="489">
        <f>'IDF 1'!A55</f>
        <v>0</v>
      </c>
      <c r="C95" s="489">
        <f>'IDF 1'!B55</f>
        <v>0</v>
      </c>
      <c r="D95" s="489" t="str">
        <f>'IDF 1'!C55</f>
        <v>H</v>
      </c>
      <c r="E95" s="489">
        <f>'IDF 1'!D55</f>
        <v>0</v>
      </c>
      <c r="F95" s="489">
        <f>'IDF 1'!E55</f>
        <v>0</v>
      </c>
      <c r="G95" s="489">
        <f>'IDF 1'!F55</f>
        <v>0.6</v>
      </c>
      <c r="H95" s="489">
        <f>'IDF 1'!G55</f>
        <v>0</v>
      </c>
      <c r="I95" s="489">
        <f>'IDF 1'!H55</f>
        <v>0</v>
      </c>
      <c r="J95" s="489" t="str">
        <f>'IDF 1'!I55</f>
        <v xml:space="preserve"> </v>
      </c>
      <c r="K95" s="489">
        <f>'IDF 1'!J55</f>
        <v>0</v>
      </c>
      <c r="L95" s="489">
        <f>'IDF 1'!K55</f>
        <v>0</v>
      </c>
      <c r="M95" s="489" t="str">
        <f>'IDF 1'!L55</f>
        <v/>
      </c>
      <c r="N95" s="489" t="str">
        <f>'IDF 1'!M55</f>
        <v/>
      </c>
      <c r="O95" s="489" t="str">
        <f>'IDF 1'!N55</f>
        <v/>
      </c>
      <c r="P95" s="489" t="str">
        <f>'IDF 1'!O55</f>
        <v/>
      </c>
      <c r="Q95" s="489" t="str">
        <f>'IDF 1'!P55</f>
        <v xml:space="preserve"> </v>
      </c>
    </row>
    <row r="96" spans="1:17">
      <c r="A96" s="489" t="s">
        <v>226</v>
      </c>
      <c r="B96" s="489">
        <f>'IDF 1'!A56</f>
        <v>0</v>
      </c>
      <c r="C96" s="489">
        <f>'IDF 1'!B56</f>
        <v>0</v>
      </c>
      <c r="D96" s="489" t="str">
        <f>'IDF 1'!C56</f>
        <v>H</v>
      </c>
      <c r="E96" s="489">
        <f>'IDF 1'!D56</f>
        <v>0</v>
      </c>
      <c r="F96" s="489">
        <f>'IDF 1'!E56</f>
        <v>0</v>
      </c>
      <c r="G96" s="489">
        <f>'IDF 1'!F56</f>
        <v>0.6</v>
      </c>
      <c r="H96" s="489">
        <f>'IDF 1'!G56</f>
        <v>0</v>
      </c>
      <c r="I96" s="489">
        <f>'IDF 1'!H56</f>
        <v>0</v>
      </c>
      <c r="J96" s="489" t="str">
        <f>'IDF 1'!I56</f>
        <v xml:space="preserve"> </v>
      </c>
      <c r="K96" s="489">
        <f>'IDF 1'!J56</f>
        <v>0</v>
      </c>
      <c r="L96" s="489">
        <f>'IDF 1'!K56</f>
        <v>0</v>
      </c>
      <c r="M96" s="489" t="str">
        <f>'IDF 1'!L56</f>
        <v/>
      </c>
      <c r="N96" s="489" t="str">
        <f>'IDF 1'!M56</f>
        <v/>
      </c>
      <c r="O96" s="489" t="str">
        <f>'IDF 1'!N56</f>
        <v/>
      </c>
      <c r="P96" s="489" t="str">
        <f>'IDF 1'!O56</f>
        <v/>
      </c>
      <c r="Q96" s="489" t="str">
        <f>'IDF 1'!P56</f>
        <v xml:space="preserve"> </v>
      </c>
    </row>
    <row r="97" spans="1:17">
      <c r="A97" s="489" t="s">
        <v>226</v>
      </c>
      <c r="B97" s="489">
        <f>'IDF 1'!A57</f>
        <v>0</v>
      </c>
      <c r="C97" s="489">
        <f>'IDF 1'!B57</f>
        <v>0</v>
      </c>
      <c r="D97" s="489" t="str">
        <f>'IDF 1'!C57</f>
        <v>H</v>
      </c>
      <c r="E97" s="489">
        <f>'IDF 1'!D57</f>
        <v>0</v>
      </c>
      <c r="F97" s="489">
        <f>'IDF 1'!E57</f>
        <v>0</v>
      </c>
      <c r="G97" s="489">
        <f>'IDF 1'!F57</f>
        <v>0.6</v>
      </c>
      <c r="H97" s="489">
        <f>'IDF 1'!G57</f>
        <v>0</v>
      </c>
      <c r="I97" s="489">
        <f>'IDF 1'!H57</f>
        <v>0</v>
      </c>
      <c r="J97" s="489" t="str">
        <f>'IDF 1'!I57</f>
        <v xml:space="preserve"> </v>
      </c>
      <c r="K97" s="489">
        <f>'IDF 1'!J57</f>
        <v>0</v>
      </c>
      <c r="L97" s="489">
        <f>'IDF 1'!K57</f>
        <v>0</v>
      </c>
      <c r="M97" s="489" t="str">
        <f>'IDF 1'!L57</f>
        <v/>
      </c>
      <c r="N97" s="489" t="str">
        <f>'IDF 1'!M57</f>
        <v/>
      </c>
      <c r="O97" s="489" t="str">
        <f>'IDF 1'!N57</f>
        <v/>
      </c>
      <c r="P97" s="489" t="str">
        <f>'IDF 1'!O57</f>
        <v/>
      </c>
      <c r="Q97" s="489" t="str">
        <f>'IDF 1'!P57</f>
        <v xml:space="preserve"> </v>
      </c>
    </row>
    <row r="98" spans="1:17">
      <c r="A98" s="489" t="s">
        <v>226</v>
      </c>
      <c r="B98" s="489">
        <f>'IDF 1'!A58</f>
        <v>0</v>
      </c>
      <c r="C98" s="489">
        <f>'IDF 1'!B58</f>
        <v>0</v>
      </c>
      <c r="D98" s="489" t="str">
        <f>'IDF 1'!C58</f>
        <v>H</v>
      </c>
      <c r="E98" s="489">
        <f>'IDF 1'!D58</f>
        <v>0</v>
      </c>
      <c r="F98" s="489">
        <f>'IDF 1'!E58</f>
        <v>0</v>
      </c>
      <c r="G98" s="489">
        <f>'IDF 1'!F58</f>
        <v>0.6</v>
      </c>
      <c r="H98" s="489">
        <f>'IDF 1'!G58</f>
        <v>0</v>
      </c>
      <c r="I98" s="489">
        <f>'IDF 1'!H58</f>
        <v>0</v>
      </c>
      <c r="J98" s="489" t="str">
        <f>'IDF 1'!I58</f>
        <v xml:space="preserve"> </v>
      </c>
      <c r="K98" s="489">
        <f>'IDF 1'!J58</f>
        <v>0</v>
      </c>
      <c r="L98" s="489">
        <f>'IDF 1'!K58</f>
        <v>0</v>
      </c>
      <c r="M98" s="489" t="str">
        <f>'IDF 1'!L58</f>
        <v/>
      </c>
      <c r="N98" s="489" t="str">
        <f>'IDF 1'!M58</f>
        <v/>
      </c>
      <c r="O98" s="489" t="str">
        <f>'IDF 1'!N58</f>
        <v/>
      </c>
      <c r="P98" s="489" t="str">
        <f>'IDF 1'!O58</f>
        <v/>
      </c>
      <c r="Q98" s="489" t="str">
        <f>'IDF 1'!P58</f>
        <v xml:space="preserve"> </v>
      </c>
    </row>
    <row r="99" spans="1:17">
      <c r="A99" s="489" t="s">
        <v>226</v>
      </c>
      <c r="B99" s="489">
        <f>'IDF 1'!A59</f>
        <v>0</v>
      </c>
      <c r="C99" s="489">
        <f>'IDF 1'!B59</f>
        <v>0</v>
      </c>
      <c r="D99" s="489" t="str">
        <f>'IDF 1'!C59</f>
        <v>H</v>
      </c>
      <c r="E99" s="489">
        <f>'IDF 1'!D59</f>
        <v>0</v>
      </c>
      <c r="F99" s="489">
        <f>'IDF 1'!E59</f>
        <v>0</v>
      </c>
      <c r="G99" s="489">
        <f>'IDF 1'!F59</f>
        <v>0.6</v>
      </c>
      <c r="H99" s="489">
        <f>'IDF 1'!G59</f>
        <v>0</v>
      </c>
      <c r="I99" s="489">
        <f>'IDF 1'!H59</f>
        <v>0</v>
      </c>
      <c r="J99" s="489" t="str">
        <f>'IDF 1'!I59</f>
        <v xml:space="preserve"> </v>
      </c>
      <c r="K99" s="489">
        <f>'IDF 1'!J59</f>
        <v>0</v>
      </c>
      <c r="L99" s="489">
        <f>'IDF 1'!K59</f>
        <v>0</v>
      </c>
      <c r="M99" s="489" t="str">
        <f>'IDF 1'!L59</f>
        <v/>
      </c>
      <c r="N99" s="489" t="str">
        <f>'IDF 1'!M59</f>
        <v/>
      </c>
      <c r="O99" s="489" t="str">
        <f>'IDF 1'!N59</f>
        <v/>
      </c>
      <c r="P99" s="489" t="str">
        <f>'IDF 1'!O59</f>
        <v/>
      </c>
      <c r="Q99" s="489" t="str">
        <f>'IDF 1'!P59</f>
        <v xml:space="preserve"> </v>
      </c>
    </row>
    <row r="100" spans="1:17">
      <c r="A100" s="489" t="s">
        <v>226</v>
      </c>
      <c r="B100" s="489">
        <f>'IDF 1'!A60</f>
        <v>0</v>
      </c>
      <c r="C100" s="489">
        <f>'IDF 1'!B60</f>
        <v>0</v>
      </c>
      <c r="D100" s="489" t="str">
        <f>'IDF 1'!C60</f>
        <v>H</v>
      </c>
      <c r="E100" s="489">
        <f>'IDF 1'!D60</f>
        <v>0</v>
      </c>
      <c r="F100" s="489">
        <f>'IDF 1'!E60</f>
        <v>0</v>
      </c>
      <c r="G100" s="489">
        <f>'IDF 1'!F60</f>
        <v>0.6</v>
      </c>
      <c r="H100" s="489">
        <f>'IDF 1'!G60</f>
        <v>0</v>
      </c>
      <c r="I100" s="489">
        <f>'IDF 1'!H60</f>
        <v>0</v>
      </c>
      <c r="J100" s="489" t="str">
        <f>'IDF 1'!I60</f>
        <v xml:space="preserve"> </v>
      </c>
      <c r="K100" s="489">
        <f>'IDF 1'!J60</f>
        <v>0</v>
      </c>
      <c r="L100" s="489">
        <f>'IDF 1'!K60</f>
        <v>0</v>
      </c>
      <c r="M100" s="489" t="str">
        <f>'IDF 1'!L60</f>
        <v/>
      </c>
      <c r="N100" s="489" t="str">
        <f>'IDF 1'!M60</f>
        <v/>
      </c>
      <c r="O100" s="489" t="str">
        <f>'IDF 1'!N60</f>
        <v/>
      </c>
      <c r="P100" s="489" t="str">
        <f>'IDF 1'!O60</f>
        <v/>
      </c>
      <c r="Q100" s="489" t="str">
        <f>'IDF 1'!P60</f>
        <v xml:space="preserve"> </v>
      </c>
    </row>
    <row r="101" spans="1:17">
      <c r="A101" s="489" t="s">
        <v>226</v>
      </c>
      <c r="B101" s="489">
        <f>'IDF 1'!A61</f>
        <v>0</v>
      </c>
      <c r="C101" s="489">
        <f>'IDF 1'!B61</f>
        <v>0</v>
      </c>
      <c r="D101" s="489" t="str">
        <f>'IDF 1'!C61</f>
        <v>H</v>
      </c>
      <c r="E101" s="489">
        <f>'IDF 1'!D61</f>
        <v>0</v>
      </c>
      <c r="F101" s="489">
        <f>'IDF 1'!E61</f>
        <v>0</v>
      </c>
      <c r="G101" s="489">
        <f>'IDF 1'!F61</f>
        <v>0.6</v>
      </c>
      <c r="H101" s="489">
        <f>'IDF 1'!G61</f>
        <v>0</v>
      </c>
      <c r="I101" s="489">
        <f>'IDF 1'!H61</f>
        <v>0</v>
      </c>
      <c r="J101" s="489" t="str">
        <f>'IDF 1'!I61</f>
        <v xml:space="preserve"> </v>
      </c>
      <c r="K101" s="489">
        <f>'IDF 1'!J61</f>
        <v>0</v>
      </c>
      <c r="L101" s="489">
        <f>'IDF 1'!K61</f>
        <v>0</v>
      </c>
      <c r="M101" s="489" t="str">
        <f>'IDF 1'!L61</f>
        <v/>
      </c>
      <c r="N101" s="489" t="str">
        <f>'IDF 1'!M61</f>
        <v/>
      </c>
      <c r="O101" s="489" t="str">
        <f>'IDF 1'!N61</f>
        <v/>
      </c>
      <c r="P101" s="489" t="str">
        <f>'IDF 1'!O61</f>
        <v/>
      </c>
      <c r="Q101" s="489" t="str">
        <f>'IDF 1'!P61</f>
        <v xml:space="preserve"> </v>
      </c>
    </row>
    <row r="102" spans="1:17">
      <c r="A102" s="489" t="s">
        <v>226</v>
      </c>
      <c r="B102" s="489">
        <f>'IDF 1'!A62</f>
        <v>0</v>
      </c>
      <c r="C102" s="489">
        <f>'IDF 1'!B62</f>
        <v>0</v>
      </c>
      <c r="D102" s="489" t="str">
        <f>'IDF 1'!C62</f>
        <v>H</v>
      </c>
      <c r="E102" s="489">
        <f>'IDF 1'!D62</f>
        <v>0</v>
      </c>
      <c r="F102" s="489">
        <f>'IDF 1'!E62</f>
        <v>0</v>
      </c>
      <c r="G102" s="489">
        <f>'IDF 1'!F62</f>
        <v>0.6</v>
      </c>
      <c r="H102" s="489">
        <f>'IDF 1'!G62</f>
        <v>0</v>
      </c>
      <c r="I102" s="489">
        <f>'IDF 1'!H62</f>
        <v>0</v>
      </c>
      <c r="J102" s="489" t="str">
        <f>'IDF 1'!I62</f>
        <v xml:space="preserve"> </v>
      </c>
      <c r="K102" s="489">
        <f>'IDF 1'!J62</f>
        <v>0</v>
      </c>
      <c r="L102" s="489">
        <f>'IDF 1'!K62</f>
        <v>0</v>
      </c>
      <c r="M102" s="489" t="str">
        <f>'IDF 1'!L62</f>
        <v/>
      </c>
      <c r="N102" s="489" t="str">
        <f>'IDF 1'!M62</f>
        <v/>
      </c>
      <c r="O102" s="489" t="str">
        <f>'IDF 1'!N62</f>
        <v/>
      </c>
      <c r="P102" s="489" t="str">
        <f>'IDF 1'!O62</f>
        <v/>
      </c>
      <c r="Q102" s="489" t="str">
        <f>'IDF 1'!P62</f>
        <v xml:space="preserve"> </v>
      </c>
    </row>
    <row r="103" spans="1:17">
      <c r="A103" s="489" t="s">
        <v>226</v>
      </c>
      <c r="B103" s="489">
        <f>'IDF 1'!A63</f>
        <v>0</v>
      </c>
      <c r="C103" s="489">
        <f>'IDF 1'!B63</f>
        <v>0</v>
      </c>
      <c r="D103" s="489" t="str">
        <f>'IDF 1'!C63</f>
        <v>H</v>
      </c>
      <c r="E103" s="489">
        <f>'IDF 1'!D63</f>
        <v>0</v>
      </c>
      <c r="F103" s="489">
        <f>'IDF 1'!E63</f>
        <v>0</v>
      </c>
      <c r="G103" s="489">
        <f>'IDF 1'!F63</f>
        <v>0.6</v>
      </c>
      <c r="H103" s="489">
        <f>'IDF 1'!G63</f>
        <v>0</v>
      </c>
      <c r="I103" s="489">
        <f>'IDF 1'!H63</f>
        <v>0</v>
      </c>
      <c r="J103" s="489" t="str">
        <f>'IDF 1'!I63</f>
        <v xml:space="preserve"> </v>
      </c>
      <c r="K103" s="489">
        <f>'IDF 1'!J63</f>
        <v>0</v>
      </c>
      <c r="L103" s="489">
        <f>'IDF 1'!K63</f>
        <v>0</v>
      </c>
      <c r="M103" s="489" t="str">
        <f>'IDF 1'!L63</f>
        <v/>
      </c>
      <c r="N103" s="489" t="str">
        <f>'IDF 1'!M63</f>
        <v/>
      </c>
      <c r="O103" s="489" t="str">
        <f>'IDF 1'!N63</f>
        <v/>
      </c>
      <c r="P103" s="489" t="str">
        <f>'IDF 1'!O63</f>
        <v/>
      </c>
      <c r="Q103" s="489" t="str">
        <f>'IDF 1'!P63</f>
        <v xml:space="preserve"> </v>
      </c>
    </row>
    <row r="104" spans="1:17">
      <c r="A104" s="488" t="s">
        <v>227</v>
      </c>
      <c r="B104" s="488">
        <f>'IDF 2'!A13</f>
        <v>0</v>
      </c>
      <c r="C104" s="488">
        <f>'IDF 2'!B13</f>
        <v>0</v>
      </c>
      <c r="D104" s="488" t="str">
        <f>'IDF 2'!C13</f>
        <v>H</v>
      </c>
      <c r="E104" s="488">
        <f>'IDF 2'!D13</f>
        <v>0</v>
      </c>
      <c r="F104" s="488">
        <f>'IDF 2'!E13</f>
        <v>0</v>
      </c>
      <c r="G104" s="488">
        <f>'IDF 2'!F13</f>
        <v>0.6</v>
      </c>
      <c r="H104" s="488">
        <f>'IDF 2'!G13</f>
        <v>0</v>
      </c>
      <c r="I104" s="488">
        <f>'IDF 2'!H13</f>
        <v>0</v>
      </c>
      <c r="J104" s="488" t="str">
        <f>'IDF 2'!I13</f>
        <v xml:space="preserve"> </v>
      </c>
      <c r="K104" s="488">
        <f>'IDF 2'!J13</f>
        <v>0</v>
      </c>
      <c r="L104" s="488">
        <f>'IDF 2'!K13</f>
        <v>0</v>
      </c>
      <c r="M104" s="488" t="str">
        <f>'IDF 2'!L13</f>
        <v/>
      </c>
      <c r="N104" s="488" t="str">
        <f>'IDF 2'!M13</f>
        <v/>
      </c>
      <c r="O104" s="488" t="str">
        <f>'IDF 2'!N13</f>
        <v/>
      </c>
      <c r="P104" s="488" t="str">
        <f>'IDF 2'!O13</f>
        <v/>
      </c>
      <c r="Q104" s="488" t="str">
        <f>'IDF 2'!P13</f>
        <v xml:space="preserve"> </v>
      </c>
    </row>
    <row r="105" spans="1:17">
      <c r="A105" s="488" t="s">
        <v>227</v>
      </c>
      <c r="B105" s="488">
        <f>'IDF 2'!A14</f>
        <v>0</v>
      </c>
      <c r="C105" s="488">
        <f>'IDF 2'!B14</f>
        <v>0</v>
      </c>
      <c r="D105" s="488" t="str">
        <f>'IDF 2'!C14</f>
        <v>H</v>
      </c>
      <c r="E105" s="488">
        <f>'IDF 2'!D14</f>
        <v>0</v>
      </c>
      <c r="F105" s="488">
        <f>'IDF 2'!E14</f>
        <v>0</v>
      </c>
      <c r="G105" s="488">
        <f>'IDF 2'!F14</f>
        <v>0.6</v>
      </c>
      <c r="H105" s="488">
        <f>'IDF 2'!G14</f>
        <v>0</v>
      </c>
      <c r="I105" s="488">
        <f>'IDF 2'!H14</f>
        <v>0</v>
      </c>
      <c r="J105" s="488" t="str">
        <f>'IDF 2'!I14</f>
        <v xml:space="preserve"> </v>
      </c>
      <c r="K105" s="488">
        <f>'IDF 2'!J14</f>
        <v>0</v>
      </c>
      <c r="L105" s="488">
        <f>'IDF 2'!K14</f>
        <v>0</v>
      </c>
      <c r="M105" s="488" t="str">
        <f>'IDF 2'!L14</f>
        <v/>
      </c>
      <c r="N105" s="488" t="str">
        <f>'IDF 2'!M14</f>
        <v/>
      </c>
      <c r="O105" s="488" t="str">
        <f>'IDF 2'!N14</f>
        <v/>
      </c>
      <c r="P105" s="488" t="str">
        <f>'IDF 2'!O14</f>
        <v/>
      </c>
      <c r="Q105" s="488" t="str">
        <f>'IDF 2'!P14</f>
        <v xml:space="preserve"> </v>
      </c>
    </row>
    <row r="106" spans="1:17">
      <c r="A106" s="488" t="s">
        <v>227</v>
      </c>
      <c r="B106" s="488">
        <f>'IDF 2'!A15</f>
        <v>0</v>
      </c>
      <c r="C106" s="488">
        <f>'IDF 2'!B15</f>
        <v>0</v>
      </c>
      <c r="D106" s="488" t="str">
        <f>'IDF 2'!C15</f>
        <v>H</v>
      </c>
      <c r="E106" s="488">
        <f>'IDF 2'!D15</f>
        <v>0</v>
      </c>
      <c r="F106" s="488">
        <f>'IDF 2'!E15</f>
        <v>0</v>
      </c>
      <c r="G106" s="488">
        <f>'IDF 2'!F15</f>
        <v>0.6</v>
      </c>
      <c r="H106" s="488">
        <f>'IDF 2'!G15</f>
        <v>0</v>
      </c>
      <c r="I106" s="488">
        <f>'IDF 2'!H15</f>
        <v>0</v>
      </c>
      <c r="J106" s="488" t="str">
        <f>'IDF 2'!I15</f>
        <v xml:space="preserve"> </v>
      </c>
      <c r="K106" s="488">
        <f>'IDF 2'!J15</f>
        <v>0</v>
      </c>
      <c r="L106" s="488">
        <f>'IDF 2'!K15</f>
        <v>0</v>
      </c>
      <c r="M106" s="488" t="str">
        <f>'IDF 2'!L15</f>
        <v/>
      </c>
      <c r="N106" s="488" t="str">
        <f>'IDF 2'!M15</f>
        <v/>
      </c>
      <c r="O106" s="488" t="str">
        <f>'IDF 2'!N15</f>
        <v/>
      </c>
      <c r="P106" s="488" t="str">
        <f>'IDF 2'!O15</f>
        <v/>
      </c>
      <c r="Q106" s="488" t="str">
        <f>'IDF 2'!P15</f>
        <v xml:space="preserve"> </v>
      </c>
    </row>
    <row r="107" spans="1:17">
      <c r="A107" s="488" t="s">
        <v>227</v>
      </c>
      <c r="B107" s="488">
        <f>'IDF 2'!A16</f>
        <v>0</v>
      </c>
      <c r="C107" s="488">
        <f>'IDF 2'!B16</f>
        <v>0</v>
      </c>
      <c r="D107" s="488" t="str">
        <f>'IDF 2'!C16</f>
        <v>H</v>
      </c>
      <c r="E107" s="488">
        <f>'IDF 2'!D16</f>
        <v>0</v>
      </c>
      <c r="F107" s="488">
        <f>'IDF 2'!E16</f>
        <v>0</v>
      </c>
      <c r="G107" s="488">
        <f>'IDF 2'!F16</f>
        <v>0.6</v>
      </c>
      <c r="H107" s="488">
        <f>'IDF 2'!G16</f>
        <v>0</v>
      </c>
      <c r="I107" s="488">
        <f>'IDF 2'!H16</f>
        <v>0</v>
      </c>
      <c r="J107" s="488" t="str">
        <f>'IDF 2'!I16</f>
        <v xml:space="preserve"> </v>
      </c>
      <c r="K107" s="488">
        <f>'IDF 2'!J16</f>
        <v>0</v>
      </c>
      <c r="L107" s="488">
        <f>'IDF 2'!K16</f>
        <v>0</v>
      </c>
      <c r="M107" s="488" t="str">
        <f>'IDF 2'!L16</f>
        <v/>
      </c>
      <c r="N107" s="488" t="str">
        <f>'IDF 2'!M16</f>
        <v/>
      </c>
      <c r="O107" s="488" t="str">
        <f>'IDF 2'!N16</f>
        <v/>
      </c>
      <c r="P107" s="488" t="str">
        <f>'IDF 2'!O16</f>
        <v/>
      </c>
      <c r="Q107" s="488" t="str">
        <f>'IDF 2'!P16</f>
        <v xml:space="preserve"> </v>
      </c>
    </row>
    <row r="108" spans="1:17">
      <c r="A108" s="488" t="s">
        <v>227</v>
      </c>
      <c r="B108" s="488">
        <f>'IDF 2'!A17</f>
        <v>0</v>
      </c>
      <c r="C108" s="488">
        <f>'IDF 2'!B17</f>
        <v>0</v>
      </c>
      <c r="D108" s="488" t="str">
        <f>'IDF 2'!C17</f>
        <v>H</v>
      </c>
      <c r="E108" s="488">
        <f>'IDF 2'!D17</f>
        <v>0</v>
      </c>
      <c r="F108" s="488">
        <f>'IDF 2'!E17</f>
        <v>0</v>
      </c>
      <c r="G108" s="488">
        <f>'IDF 2'!F17</f>
        <v>0.6</v>
      </c>
      <c r="H108" s="488">
        <f>'IDF 2'!G17</f>
        <v>0</v>
      </c>
      <c r="I108" s="488">
        <f>'IDF 2'!H17</f>
        <v>0</v>
      </c>
      <c r="J108" s="488" t="str">
        <f>'IDF 2'!I17</f>
        <v xml:space="preserve"> </v>
      </c>
      <c r="K108" s="488">
        <f>'IDF 2'!J17</f>
        <v>0</v>
      </c>
      <c r="L108" s="488">
        <f>'IDF 2'!K17</f>
        <v>0</v>
      </c>
      <c r="M108" s="488" t="str">
        <f>'IDF 2'!L17</f>
        <v/>
      </c>
      <c r="N108" s="488" t="str">
        <f>'IDF 2'!M17</f>
        <v/>
      </c>
      <c r="O108" s="488" t="str">
        <f>'IDF 2'!N17</f>
        <v/>
      </c>
      <c r="P108" s="488" t="str">
        <f>'IDF 2'!O17</f>
        <v/>
      </c>
      <c r="Q108" s="488" t="str">
        <f>'IDF 2'!P17</f>
        <v xml:space="preserve"> </v>
      </c>
    </row>
    <row r="109" spans="1:17">
      <c r="A109" s="488" t="s">
        <v>227</v>
      </c>
      <c r="B109" s="488">
        <f>'IDF 2'!A18</f>
        <v>0</v>
      </c>
      <c r="C109" s="488">
        <f>'IDF 2'!B18</f>
        <v>0</v>
      </c>
      <c r="D109" s="488" t="str">
        <f>'IDF 2'!C18</f>
        <v>H</v>
      </c>
      <c r="E109" s="488">
        <f>'IDF 2'!D18</f>
        <v>0</v>
      </c>
      <c r="F109" s="488">
        <f>'IDF 2'!E18</f>
        <v>0</v>
      </c>
      <c r="G109" s="488">
        <f>'IDF 2'!F18</f>
        <v>0.6</v>
      </c>
      <c r="H109" s="488">
        <f>'IDF 2'!G18</f>
        <v>0</v>
      </c>
      <c r="I109" s="488">
        <f>'IDF 2'!H18</f>
        <v>0</v>
      </c>
      <c r="J109" s="488" t="str">
        <f>'IDF 2'!I18</f>
        <v xml:space="preserve"> </v>
      </c>
      <c r="K109" s="488">
        <f>'IDF 2'!J18</f>
        <v>0</v>
      </c>
      <c r="L109" s="488">
        <f>'IDF 2'!K18</f>
        <v>0</v>
      </c>
      <c r="M109" s="488" t="str">
        <f>'IDF 2'!L18</f>
        <v/>
      </c>
      <c r="N109" s="488" t="str">
        <f>'IDF 2'!M18</f>
        <v/>
      </c>
      <c r="O109" s="488" t="str">
        <f>'IDF 2'!N18</f>
        <v/>
      </c>
      <c r="P109" s="488" t="str">
        <f>'IDF 2'!O18</f>
        <v/>
      </c>
      <c r="Q109" s="488" t="str">
        <f>'IDF 2'!P18</f>
        <v xml:space="preserve"> </v>
      </c>
    </row>
    <row r="110" spans="1:17">
      <c r="A110" s="488" t="s">
        <v>227</v>
      </c>
      <c r="B110" s="488">
        <f>'IDF 2'!A19</f>
        <v>0</v>
      </c>
      <c r="C110" s="488">
        <f>'IDF 2'!B19</f>
        <v>0</v>
      </c>
      <c r="D110" s="488" t="str">
        <f>'IDF 2'!C19</f>
        <v>H</v>
      </c>
      <c r="E110" s="488">
        <f>'IDF 2'!D19</f>
        <v>0</v>
      </c>
      <c r="F110" s="488">
        <f>'IDF 2'!E19</f>
        <v>0</v>
      </c>
      <c r="G110" s="488">
        <f>'IDF 2'!F19</f>
        <v>0.6</v>
      </c>
      <c r="H110" s="488">
        <f>'IDF 2'!G19</f>
        <v>0</v>
      </c>
      <c r="I110" s="488">
        <f>'IDF 2'!H19</f>
        <v>0</v>
      </c>
      <c r="J110" s="488" t="str">
        <f>'IDF 2'!I19</f>
        <v xml:space="preserve"> </v>
      </c>
      <c r="K110" s="488">
        <f>'IDF 2'!J19</f>
        <v>0</v>
      </c>
      <c r="L110" s="488">
        <f>'IDF 2'!K19</f>
        <v>0</v>
      </c>
      <c r="M110" s="488" t="str">
        <f>'IDF 2'!L19</f>
        <v/>
      </c>
      <c r="N110" s="488" t="str">
        <f>'IDF 2'!M19</f>
        <v/>
      </c>
      <c r="O110" s="488" t="str">
        <f>'IDF 2'!N19</f>
        <v/>
      </c>
      <c r="P110" s="488" t="str">
        <f>'IDF 2'!O19</f>
        <v/>
      </c>
      <c r="Q110" s="488" t="str">
        <f>'IDF 2'!P19</f>
        <v xml:space="preserve"> </v>
      </c>
    </row>
    <row r="111" spans="1:17">
      <c r="A111" s="488" t="s">
        <v>227</v>
      </c>
      <c r="B111" s="488">
        <f>'IDF 2'!A20</f>
        <v>0</v>
      </c>
      <c r="C111" s="488">
        <f>'IDF 2'!B20</f>
        <v>0</v>
      </c>
      <c r="D111" s="488" t="str">
        <f>'IDF 2'!C20</f>
        <v>H</v>
      </c>
      <c r="E111" s="488">
        <f>'IDF 2'!D20</f>
        <v>0</v>
      </c>
      <c r="F111" s="488">
        <f>'IDF 2'!E20</f>
        <v>0</v>
      </c>
      <c r="G111" s="488">
        <f>'IDF 2'!F20</f>
        <v>0.6</v>
      </c>
      <c r="H111" s="488">
        <f>'IDF 2'!G20</f>
        <v>0</v>
      </c>
      <c r="I111" s="488">
        <f>'IDF 2'!H20</f>
        <v>0</v>
      </c>
      <c r="J111" s="488" t="str">
        <f>'IDF 2'!I20</f>
        <v xml:space="preserve"> </v>
      </c>
      <c r="K111" s="488">
        <f>'IDF 2'!J20</f>
        <v>0</v>
      </c>
      <c r="L111" s="488">
        <f>'IDF 2'!K20</f>
        <v>0</v>
      </c>
      <c r="M111" s="488" t="str">
        <f>'IDF 2'!L20</f>
        <v/>
      </c>
      <c r="N111" s="488" t="str">
        <f>'IDF 2'!M20</f>
        <v/>
      </c>
      <c r="O111" s="488" t="str">
        <f>'IDF 2'!N20</f>
        <v/>
      </c>
      <c r="P111" s="488" t="str">
        <f>'IDF 2'!O20</f>
        <v/>
      </c>
      <c r="Q111" s="488" t="str">
        <f>'IDF 2'!P20</f>
        <v xml:space="preserve"> </v>
      </c>
    </row>
    <row r="112" spans="1:17">
      <c r="A112" s="488" t="s">
        <v>227</v>
      </c>
      <c r="B112" s="488">
        <f>'IDF 2'!A21</f>
        <v>0</v>
      </c>
      <c r="C112" s="488">
        <f>'IDF 2'!B21</f>
        <v>0</v>
      </c>
      <c r="D112" s="488" t="str">
        <f>'IDF 2'!C21</f>
        <v>H</v>
      </c>
      <c r="E112" s="488">
        <f>'IDF 2'!D21</f>
        <v>0</v>
      </c>
      <c r="F112" s="488">
        <f>'IDF 2'!E21</f>
        <v>0</v>
      </c>
      <c r="G112" s="488">
        <f>'IDF 2'!F21</f>
        <v>0.6</v>
      </c>
      <c r="H112" s="488">
        <f>'IDF 2'!G21</f>
        <v>0</v>
      </c>
      <c r="I112" s="488">
        <f>'IDF 2'!H21</f>
        <v>0</v>
      </c>
      <c r="J112" s="488" t="str">
        <f>'IDF 2'!I21</f>
        <v xml:space="preserve"> </v>
      </c>
      <c r="K112" s="488">
        <f>'IDF 2'!J21</f>
        <v>0</v>
      </c>
      <c r="L112" s="488">
        <f>'IDF 2'!K21</f>
        <v>0</v>
      </c>
      <c r="M112" s="488" t="str">
        <f>'IDF 2'!L21</f>
        <v/>
      </c>
      <c r="N112" s="488" t="str">
        <f>'IDF 2'!M21</f>
        <v/>
      </c>
      <c r="O112" s="488" t="str">
        <f>'IDF 2'!N21</f>
        <v/>
      </c>
      <c r="P112" s="488" t="str">
        <f>'IDF 2'!O21</f>
        <v/>
      </c>
      <c r="Q112" s="488" t="str">
        <f>'IDF 2'!P21</f>
        <v xml:space="preserve"> </v>
      </c>
    </row>
    <row r="113" spans="1:17">
      <c r="A113" s="488" t="s">
        <v>227</v>
      </c>
      <c r="B113" s="488">
        <f>'IDF 2'!A22</f>
        <v>0</v>
      </c>
      <c r="C113" s="488">
        <f>'IDF 2'!B22</f>
        <v>0</v>
      </c>
      <c r="D113" s="488" t="str">
        <f>'IDF 2'!C22</f>
        <v>H</v>
      </c>
      <c r="E113" s="488">
        <f>'IDF 2'!D22</f>
        <v>0</v>
      </c>
      <c r="F113" s="488">
        <f>'IDF 2'!E22</f>
        <v>0</v>
      </c>
      <c r="G113" s="488">
        <f>'IDF 2'!F22</f>
        <v>0.6</v>
      </c>
      <c r="H113" s="488">
        <f>'IDF 2'!G22</f>
        <v>0</v>
      </c>
      <c r="I113" s="488">
        <f>'IDF 2'!H22</f>
        <v>0</v>
      </c>
      <c r="J113" s="488" t="str">
        <f>'IDF 2'!I22</f>
        <v xml:space="preserve"> </v>
      </c>
      <c r="K113" s="488">
        <f>'IDF 2'!J22</f>
        <v>0</v>
      </c>
      <c r="L113" s="488">
        <f>'IDF 2'!K22</f>
        <v>0</v>
      </c>
      <c r="M113" s="488" t="str">
        <f>'IDF 2'!L22</f>
        <v/>
      </c>
      <c r="N113" s="488" t="str">
        <f>'IDF 2'!M22</f>
        <v/>
      </c>
      <c r="O113" s="488" t="str">
        <f>'IDF 2'!N22</f>
        <v/>
      </c>
      <c r="P113" s="488" t="str">
        <f>'IDF 2'!O22</f>
        <v/>
      </c>
      <c r="Q113" s="488" t="str">
        <f>'IDF 2'!P22</f>
        <v xml:space="preserve"> </v>
      </c>
    </row>
    <row r="114" spans="1:17">
      <c r="A114" s="488" t="s">
        <v>227</v>
      </c>
      <c r="B114" s="488">
        <f>'IDF 2'!A23</f>
        <v>0</v>
      </c>
      <c r="C114" s="488">
        <f>'IDF 2'!B23</f>
        <v>0</v>
      </c>
      <c r="D114" s="488" t="str">
        <f>'IDF 2'!C23</f>
        <v>H</v>
      </c>
      <c r="E114" s="488">
        <f>'IDF 2'!D23</f>
        <v>0</v>
      </c>
      <c r="F114" s="488">
        <f>'IDF 2'!E23</f>
        <v>0</v>
      </c>
      <c r="G114" s="488">
        <f>'IDF 2'!F23</f>
        <v>0.6</v>
      </c>
      <c r="H114" s="488">
        <f>'IDF 2'!G23</f>
        <v>0</v>
      </c>
      <c r="I114" s="488">
        <f>'IDF 2'!H23</f>
        <v>0</v>
      </c>
      <c r="J114" s="488" t="str">
        <f>'IDF 2'!I23</f>
        <v xml:space="preserve"> </v>
      </c>
      <c r="K114" s="488">
        <f>'IDF 2'!J23</f>
        <v>0</v>
      </c>
      <c r="L114" s="488">
        <f>'IDF 2'!K23</f>
        <v>0</v>
      </c>
      <c r="M114" s="488" t="str">
        <f>'IDF 2'!L23</f>
        <v/>
      </c>
      <c r="N114" s="488" t="str">
        <f>'IDF 2'!M23</f>
        <v/>
      </c>
      <c r="O114" s="488" t="str">
        <f>'IDF 2'!N23</f>
        <v/>
      </c>
      <c r="P114" s="488" t="str">
        <f>'IDF 2'!O23</f>
        <v/>
      </c>
      <c r="Q114" s="488" t="str">
        <f>'IDF 2'!P23</f>
        <v xml:space="preserve"> </v>
      </c>
    </row>
    <row r="115" spans="1:17">
      <c r="A115" s="488" t="s">
        <v>227</v>
      </c>
      <c r="B115" s="488">
        <f>'IDF 2'!A24</f>
        <v>0</v>
      </c>
      <c r="C115" s="488">
        <f>'IDF 2'!B24</f>
        <v>0</v>
      </c>
      <c r="D115" s="488" t="str">
        <f>'IDF 2'!C24</f>
        <v>H</v>
      </c>
      <c r="E115" s="488">
        <f>'IDF 2'!D24</f>
        <v>0</v>
      </c>
      <c r="F115" s="488">
        <f>'IDF 2'!E24</f>
        <v>0</v>
      </c>
      <c r="G115" s="488">
        <f>'IDF 2'!F24</f>
        <v>0.6</v>
      </c>
      <c r="H115" s="488">
        <f>'IDF 2'!G24</f>
        <v>0</v>
      </c>
      <c r="I115" s="488">
        <f>'IDF 2'!H24</f>
        <v>0</v>
      </c>
      <c r="J115" s="488" t="str">
        <f>'IDF 2'!I24</f>
        <v xml:space="preserve"> </v>
      </c>
      <c r="K115" s="488">
        <f>'IDF 2'!J24</f>
        <v>0</v>
      </c>
      <c r="L115" s="488">
        <f>'IDF 2'!K24</f>
        <v>0</v>
      </c>
      <c r="M115" s="488" t="str">
        <f>'IDF 2'!L24</f>
        <v/>
      </c>
      <c r="N115" s="488" t="str">
        <f>'IDF 2'!M24</f>
        <v/>
      </c>
      <c r="O115" s="488" t="str">
        <f>'IDF 2'!N24</f>
        <v/>
      </c>
      <c r="P115" s="488" t="str">
        <f>'IDF 2'!O24</f>
        <v/>
      </c>
      <c r="Q115" s="488" t="str">
        <f>'IDF 2'!P24</f>
        <v xml:space="preserve"> </v>
      </c>
    </row>
    <row r="116" spans="1:17">
      <c r="A116" s="488" t="s">
        <v>227</v>
      </c>
      <c r="B116" s="488">
        <f>'IDF 2'!A25</f>
        <v>0</v>
      </c>
      <c r="C116" s="488">
        <f>'IDF 2'!B25</f>
        <v>0</v>
      </c>
      <c r="D116" s="488" t="str">
        <f>'IDF 2'!C25</f>
        <v>H</v>
      </c>
      <c r="E116" s="488">
        <f>'IDF 2'!D25</f>
        <v>0</v>
      </c>
      <c r="F116" s="488">
        <f>'IDF 2'!E25</f>
        <v>0</v>
      </c>
      <c r="G116" s="488">
        <f>'IDF 2'!F25</f>
        <v>0.6</v>
      </c>
      <c r="H116" s="488">
        <f>'IDF 2'!G25</f>
        <v>0</v>
      </c>
      <c r="I116" s="488">
        <f>'IDF 2'!H25</f>
        <v>0</v>
      </c>
      <c r="J116" s="488" t="str">
        <f>'IDF 2'!I25</f>
        <v xml:space="preserve"> </v>
      </c>
      <c r="K116" s="488">
        <f>'IDF 2'!J25</f>
        <v>0</v>
      </c>
      <c r="L116" s="488">
        <f>'IDF 2'!K25</f>
        <v>0</v>
      </c>
      <c r="M116" s="488" t="str">
        <f>'IDF 2'!L25</f>
        <v/>
      </c>
      <c r="N116" s="488" t="str">
        <f>'IDF 2'!M25</f>
        <v/>
      </c>
      <c r="O116" s="488" t="str">
        <f>'IDF 2'!N25</f>
        <v/>
      </c>
      <c r="P116" s="488" t="str">
        <f>'IDF 2'!O25</f>
        <v/>
      </c>
      <c r="Q116" s="488" t="str">
        <f>'IDF 2'!P25</f>
        <v xml:space="preserve"> </v>
      </c>
    </row>
    <row r="117" spans="1:17">
      <c r="A117" s="488" t="s">
        <v>227</v>
      </c>
      <c r="B117" s="488">
        <f>'IDF 2'!A26</f>
        <v>0</v>
      </c>
      <c r="C117" s="488">
        <f>'IDF 2'!B26</f>
        <v>0</v>
      </c>
      <c r="D117" s="488" t="str">
        <f>'IDF 2'!C26</f>
        <v>H</v>
      </c>
      <c r="E117" s="488">
        <f>'IDF 2'!D26</f>
        <v>0</v>
      </c>
      <c r="F117" s="488">
        <f>'IDF 2'!E26</f>
        <v>0</v>
      </c>
      <c r="G117" s="488">
        <f>'IDF 2'!F26</f>
        <v>0.6</v>
      </c>
      <c r="H117" s="488">
        <f>'IDF 2'!G26</f>
        <v>0</v>
      </c>
      <c r="I117" s="488">
        <f>'IDF 2'!H26</f>
        <v>0</v>
      </c>
      <c r="J117" s="488" t="str">
        <f>'IDF 2'!I26</f>
        <v xml:space="preserve"> </v>
      </c>
      <c r="K117" s="488">
        <f>'IDF 2'!J26</f>
        <v>0</v>
      </c>
      <c r="L117" s="488">
        <f>'IDF 2'!K26</f>
        <v>0</v>
      </c>
      <c r="M117" s="488" t="str">
        <f>'IDF 2'!L26</f>
        <v/>
      </c>
      <c r="N117" s="488" t="str">
        <f>'IDF 2'!M26</f>
        <v/>
      </c>
      <c r="O117" s="488" t="str">
        <f>'IDF 2'!N26</f>
        <v/>
      </c>
      <c r="P117" s="488" t="str">
        <f>'IDF 2'!O26</f>
        <v/>
      </c>
      <c r="Q117" s="488" t="str">
        <f>'IDF 2'!P26</f>
        <v xml:space="preserve"> </v>
      </c>
    </row>
    <row r="118" spans="1:17">
      <c r="A118" s="488" t="s">
        <v>227</v>
      </c>
      <c r="B118" s="488">
        <f>'IDF 2'!A27</f>
        <v>0</v>
      </c>
      <c r="C118" s="488">
        <f>'IDF 2'!B27</f>
        <v>0</v>
      </c>
      <c r="D118" s="488" t="str">
        <f>'IDF 2'!C27</f>
        <v>H</v>
      </c>
      <c r="E118" s="488">
        <f>'IDF 2'!D27</f>
        <v>0</v>
      </c>
      <c r="F118" s="488">
        <f>'IDF 2'!E27</f>
        <v>0</v>
      </c>
      <c r="G118" s="488">
        <f>'IDF 2'!F27</f>
        <v>0.6</v>
      </c>
      <c r="H118" s="488">
        <f>'IDF 2'!G27</f>
        <v>0</v>
      </c>
      <c r="I118" s="488">
        <f>'IDF 2'!H27</f>
        <v>0</v>
      </c>
      <c r="J118" s="488" t="str">
        <f>'IDF 2'!I27</f>
        <v xml:space="preserve"> </v>
      </c>
      <c r="K118" s="488">
        <f>'IDF 2'!J27</f>
        <v>0</v>
      </c>
      <c r="L118" s="488">
        <f>'IDF 2'!K27</f>
        <v>0</v>
      </c>
      <c r="M118" s="488" t="str">
        <f>'IDF 2'!L27</f>
        <v/>
      </c>
      <c r="N118" s="488" t="str">
        <f>'IDF 2'!M27</f>
        <v/>
      </c>
      <c r="O118" s="488" t="str">
        <f>'IDF 2'!N27</f>
        <v/>
      </c>
      <c r="P118" s="488" t="str">
        <f>'IDF 2'!O27</f>
        <v/>
      </c>
      <c r="Q118" s="488" t="str">
        <f>'IDF 2'!P27</f>
        <v xml:space="preserve"> </v>
      </c>
    </row>
    <row r="119" spans="1:17">
      <c r="A119" s="488" t="s">
        <v>227</v>
      </c>
      <c r="B119" s="488">
        <f>'IDF 2'!A28</f>
        <v>0</v>
      </c>
      <c r="C119" s="488">
        <f>'IDF 2'!B28</f>
        <v>0</v>
      </c>
      <c r="D119" s="488" t="str">
        <f>'IDF 2'!C28</f>
        <v>H</v>
      </c>
      <c r="E119" s="488">
        <f>'IDF 2'!D28</f>
        <v>0</v>
      </c>
      <c r="F119" s="488">
        <f>'IDF 2'!E28</f>
        <v>0</v>
      </c>
      <c r="G119" s="488">
        <f>'IDF 2'!F28</f>
        <v>0.6</v>
      </c>
      <c r="H119" s="488">
        <f>'IDF 2'!G28</f>
        <v>0</v>
      </c>
      <c r="I119" s="488">
        <f>'IDF 2'!H28</f>
        <v>0</v>
      </c>
      <c r="J119" s="488" t="str">
        <f>'IDF 2'!I28</f>
        <v xml:space="preserve"> </v>
      </c>
      <c r="K119" s="488">
        <f>'IDF 2'!J28</f>
        <v>0</v>
      </c>
      <c r="L119" s="488">
        <f>'IDF 2'!K28</f>
        <v>0</v>
      </c>
      <c r="M119" s="488" t="str">
        <f>'IDF 2'!L28</f>
        <v/>
      </c>
      <c r="N119" s="488" t="str">
        <f>'IDF 2'!M28</f>
        <v/>
      </c>
      <c r="O119" s="488" t="str">
        <f>'IDF 2'!N28</f>
        <v/>
      </c>
      <c r="P119" s="488" t="str">
        <f>'IDF 2'!O28</f>
        <v/>
      </c>
      <c r="Q119" s="488" t="str">
        <f>'IDF 2'!P28</f>
        <v xml:space="preserve"> </v>
      </c>
    </row>
    <row r="120" spans="1:17">
      <c r="A120" s="488" t="s">
        <v>227</v>
      </c>
      <c r="B120" s="488">
        <f>'IDF 2'!A29</f>
        <v>0</v>
      </c>
      <c r="C120" s="488">
        <f>'IDF 2'!B29</f>
        <v>0</v>
      </c>
      <c r="D120" s="488" t="str">
        <f>'IDF 2'!C29</f>
        <v>H</v>
      </c>
      <c r="E120" s="488">
        <f>'IDF 2'!D29</f>
        <v>0</v>
      </c>
      <c r="F120" s="488">
        <f>'IDF 2'!E29</f>
        <v>0</v>
      </c>
      <c r="G120" s="488">
        <f>'IDF 2'!F29</f>
        <v>0.6</v>
      </c>
      <c r="H120" s="488">
        <f>'IDF 2'!G29</f>
        <v>0</v>
      </c>
      <c r="I120" s="488">
        <f>'IDF 2'!H29</f>
        <v>0</v>
      </c>
      <c r="J120" s="488" t="str">
        <f>'IDF 2'!I29</f>
        <v xml:space="preserve"> </v>
      </c>
      <c r="K120" s="488">
        <f>'IDF 2'!J29</f>
        <v>0</v>
      </c>
      <c r="L120" s="488">
        <f>'IDF 2'!K29</f>
        <v>0</v>
      </c>
      <c r="M120" s="488" t="str">
        <f>'IDF 2'!L29</f>
        <v/>
      </c>
      <c r="N120" s="488" t="str">
        <f>'IDF 2'!M29</f>
        <v/>
      </c>
      <c r="O120" s="488" t="str">
        <f>'IDF 2'!N29</f>
        <v/>
      </c>
      <c r="P120" s="488" t="str">
        <f>'IDF 2'!O29</f>
        <v/>
      </c>
      <c r="Q120" s="488" t="str">
        <f>'IDF 2'!P29</f>
        <v xml:space="preserve"> </v>
      </c>
    </row>
    <row r="121" spans="1:17">
      <c r="A121" s="488" t="s">
        <v>227</v>
      </c>
      <c r="B121" s="488">
        <f>'IDF 2'!A30</f>
        <v>0</v>
      </c>
      <c r="C121" s="488">
        <f>'IDF 2'!B30</f>
        <v>0</v>
      </c>
      <c r="D121" s="488" t="str">
        <f>'IDF 2'!C30</f>
        <v>H</v>
      </c>
      <c r="E121" s="488">
        <f>'IDF 2'!D30</f>
        <v>0</v>
      </c>
      <c r="F121" s="488">
        <f>'IDF 2'!E30</f>
        <v>0</v>
      </c>
      <c r="G121" s="488">
        <f>'IDF 2'!F30</f>
        <v>0.6</v>
      </c>
      <c r="H121" s="488">
        <f>'IDF 2'!G30</f>
        <v>0</v>
      </c>
      <c r="I121" s="488">
        <f>'IDF 2'!H30</f>
        <v>0</v>
      </c>
      <c r="J121" s="488" t="str">
        <f>'IDF 2'!I30</f>
        <v xml:space="preserve"> </v>
      </c>
      <c r="K121" s="488">
        <f>'IDF 2'!J30</f>
        <v>0</v>
      </c>
      <c r="L121" s="488">
        <f>'IDF 2'!K30</f>
        <v>0</v>
      </c>
      <c r="M121" s="488" t="str">
        <f>'IDF 2'!L30</f>
        <v/>
      </c>
      <c r="N121" s="488" t="str">
        <f>'IDF 2'!M30</f>
        <v/>
      </c>
      <c r="O121" s="488" t="str">
        <f>'IDF 2'!N30</f>
        <v/>
      </c>
      <c r="P121" s="488" t="str">
        <f>'IDF 2'!O30</f>
        <v/>
      </c>
      <c r="Q121" s="488" t="str">
        <f>'IDF 2'!P30</f>
        <v xml:space="preserve"> </v>
      </c>
    </row>
    <row r="122" spans="1:17">
      <c r="A122" s="488" t="s">
        <v>227</v>
      </c>
      <c r="B122" s="488">
        <f>'IDF 2'!A31</f>
        <v>0</v>
      </c>
      <c r="C122" s="488">
        <f>'IDF 2'!B31</f>
        <v>0</v>
      </c>
      <c r="D122" s="488" t="str">
        <f>'IDF 2'!C31</f>
        <v>H</v>
      </c>
      <c r="E122" s="488">
        <f>'IDF 2'!D31</f>
        <v>0</v>
      </c>
      <c r="F122" s="488">
        <f>'IDF 2'!E31</f>
        <v>0</v>
      </c>
      <c r="G122" s="488">
        <f>'IDF 2'!F31</f>
        <v>0.6</v>
      </c>
      <c r="H122" s="488">
        <f>'IDF 2'!G31</f>
        <v>0</v>
      </c>
      <c r="I122" s="488">
        <f>'IDF 2'!H31</f>
        <v>0</v>
      </c>
      <c r="J122" s="488" t="str">
        <f>'IDF 2'!I31</f>
        <v xml:space="preserve"> </v>
      </c>
      <c r="K122" s="488">
        <f>'IDF 2'!J31</f>
        <v>0</v>
      </c>
      <c r="L122" s="488">
        <f>'IDF 2'!K31</f>
        <v>0</v>
      </c>
      <c r="M122" s="488" t="str">
        <f>'IDF 2'!L31</f>
        <v/>
      </c>
      <c r="N122" s="488" t="str">
        <f>'IDF 2'!M31</f>
        <v/>
      </c>
      <c r="O122" s="488" t="str">
        <f>'IDF 2'!N31</f>
        <v/>
      </c>
      <c r="P122" s="488" t="str">
        <f>'IDF 2'!O31</f>
        <v/>
      </c>
      <c r="Q122" s="488" t="str">
        <f>'IDF 2'!P31</f>
        <v xml:space="preserve"> </v>
      </c>
    </row>
    <row r="123" spans="1:17">
      <c r="A123" s="488" t="s">
        <v>227</v>
      </c>
      <c r="B123" s="488">
        <f>'IDF 2'!A32</f>
        <v>0</v>
      </c>
      <c r="C123" s="488">
        <f>'IDF 2'!B32</f>
        <v>0</v>
      </c>
      <c r="D123" s="488" t="str">
        <f>'IDF 2'!C32</f>
        <v>H</v>
      </c>
      <c r="E123" s="488">
        <f>'IDF 2'!D32</f>
        <v>0</v>
      </c>
      <c r="F123" s="488">
        <f>'IDF 2'!E32</f>
        <v>0</v>
      </c>
      <c r="G123" s="488">
        <f>'IDF 2'!F32</f>
        <v>0.6</v>
      </c>
      <c r="H123" s="488">
        <f>'IDF 2'!G32</f>
        <v>0</v>
      </c>
      <c r="I123" s="488">
        <f>'IDF 2'!H32</f>
        <v>0</v>
      </c>
      <c r="J123" s="488" t="str">
        <f>'IDF 2'!I32</f>
        <v xml:space="preserve"> </v>
      </c>
      <c r="K123" s="488">
        <f>'IDF 2'!J32</f>
        <v>0</v>
      </c>
      <c r="L123" s="488">
        <f>'IDF 2'!K32</f>
        <v>0</v>
      </c>
      <c r="M123" s="488" t="str">
        <f>'IDF 2'!L32</f>
        <v/>
      </c>
      <c r="N123" s="488" t="str">
        <f>'IDF 2'!M32</f>
        <v/>
      </c>
      <c r="O123" s="488" t="str">
        <f>'IDF 2'!N32</f>
        <v/>
      </c>
      <c r="P123" s="488" t="str">
        <f>'IDF 2'!O32</f>
        <v/>
      </c>
      <c r="Q123" s="488" t="str">
        <f>'IDF 2'!P32</f>
        <v xml:space="preserve"> </v>
      </c>
    </row>
    <row r="124" spans="1:17">
      <c r="A124" s="488" t="s">
        <v>227</v>
      </c>
      <c r="B124" s="488">
        <f>'IDF 2'!A33</f>
        <v>0</v>
      </c>
      <c r="C124" s="488">
        <f>'IDF 2'!B33</f>
        <v>0</v>
      </c>
      <c r="D124" s="488" t="str">
        <f>'IDF 2'!C33</f>
        <v>H</v>
      </c>
      <c r="E124" s="488">
        <f>'IDF 2'!D33</f>
        <v>0</v>
      </c>
      <c r="F124" s="488">
        <f>'IDF 2'!E33</f>
        <v>0</v>
      </c>
      <c r="G124" s="488">
        <f>'IDF 2'!F33</f>
        <v>0.6</v>
      </c>
      <c r="H124" s="488">
        <f>'IDF 2'!G33</f>
        <v>0</v>
      </c>
      <c r="I124" s="488">
        <f>'IDF 2'!H33</f>
        <v>0</v>
      </c>
      <c r="J124" s="488" t="str">
        <f>'IDF 2'!I33</f>
        <v xml:space="preserve"> </v>
      </c>
      <c r="K124" s="488">
        <f>'IDF 2'!J33</f>
        <v>0</v>
      </c>
      <c r="L124" s="488">
        <f>'IDF 2'!K33</f>
        <v>0</v>
      </c>
      <c r="M124" s="488" t="str">
        <f>'IDF 2'!L33</f>
        <v/>
      </c>
      <c r="N124" s="488" t="str">
        <f>'IDF 2'!M33</f>
        <v/>
      </c>
      <c r="O124" s="488" t="str">
        <f>'IDF 2'!N33</f>
        <v/>
      </c>
      <c r="P124" s="488" t="str">
        <f>'IDF 2'!O33</f>
        <v/>
      </c>
      <c r="Q124" s="488" t="str">
        <f>'IDF 2'!P33</f>
        <v xml:space="preserve"> </v>
      </c>
    </row>
    <row r="125" spans="1:17">
      <c r="A125" s="488" t="s">
        <v>227</v>
      </c>
      <c r="B125" s="488">
        <f>'IDF 2'!A34</f>
        <v>0</v>
      </c>
      <c r="C125" s="488">
        <f>'IDF 2'!B34</f>
        <v>0</v>
      </c>
      <c r="D125" s="488" t="str">
        <f>'IDF 2'!C34</f>
        <v>H</v>
      </c>
      <c r="E125" s="488">
        <f>'IDF 2'!D34</f>
        <v>0</v>
      </c>
      <c r="F125" s="488">
        <f>'IDF 2'!E34</f>
        <v>0</v>
      </c>
      <c r="G125" s="488">
        <f>'IDF 2'!F34</f>
        <v>0.6</v>
      </c>
      <c r="H125" s="488">
        <f>'IDF 2'!G34</f>
        <v>0</v>
      </c>
      <c r="I125" s="488">
        <f>'IDF 2'!H34</f>
        <v>0</v>
      </c>
      <c r="J125" s="488" t="str">
        <f>'IDF 2'!I34</f>
        <v xml:space="preserve"> </v>
      </c>
      <c r="K125" s="488">
        <f>'IDF 2'!J34</f>
        <v>0</v>
      </c>
      <c r="L125" s="488">
        <f>'IDF 2'!K34</f>
        <v>0</v>
      </c>
      <c r="M125" s="488" t="str">
        <f>'IDF 2'!L34</f>
        <v/>
      </c>
      <c r="N125" s="488" t="str">
        <f>'IDF 2'!M34</f>
        <v/>
      </c>
      <c r="O125" s="488" t="str">
        <f>'IDF 2'!N34</f>
        <v/>
      </c>
      <c r="P125" s="488" t="str">
        <f>'IDF 2'!O34</f>
        <v/>
      </c>
      <c r="Q125" s="488" t="str">
        <f>'IDF 2'!P34</f>
        <v xml:space="preserve"> </v>
      </c>
    </row>
    <row r="126" spans="1:17">
      <c r="A126" s="488" t="s">
        <v>227</v>
      </c>
      <c r="B126" s="488">
        <f>'IDF 2'!A35</f>
        <v>0</v>
      </c>
      <c r="C126" s="488">
        <f>'IDF 2'!B35</f>
        <v>0</v>
      </c>
      <c r="D126" s="488" t="str">
        <f>'IDF 2'!C35</f>
        <v>H</v>
      </c>
      <c r="E126" s="488">
        <f>'IDF 2'!D35</f>
        <v>0</v>
      </c>
      <c r="F126" s="488">
        <f>'IDF 2'!E35</f>
        <v>0</v>
      </c>
      <c r="G126" s="488">
        <f>'IDF 2'!F35</f>
        <v>0.6</v>
      </c>
      <c r="H126" s="488">
        <f>'IDF 2'!G35</f>
        <v>0</v>
      </c>
      <c r="I126" s="488">
        <f>'IDF 2'!H35</f>
        <v>0</v>
      </c>
      <c r="J126" s="488" t="str">
        <f>'IDF 2'!I35</f>
        <v xml:space="preserve"> </v>
      </c>
      <c r="K126" s="488">
        <f>'IDF 2'!J35</f>
        <v>0</v>
      </c>
      <c r="L126" s="488">
        <f>'IDF 2'!K35</f>
        <v>0</v>
      </c>
      <c r="M126" s="488" t="str">
        <f>'IDF 2'!L35</f>
        <v/>
      </c>
      <c r="N126" s="488" t="str">
        <f>'IDF 2'!M35</f>
        <v/>
      </c>
      <c r="O126" s="488" t="str">
        <f>'IDF 2'!N35</f>
        <v/>
      </c>
      <c r="P126" s="488" t="str">
        <f>'IDF 2'!O35</f>
        <v/>
      </c>
      <c r="Q126" s="488" t="str">
        <f>'IDF 2'!P35</f>
        <v xml:space="preserve"> </v>
      </c>
    </row>
    <row r="127" spans="1:17">
      <c r="A127" s="488" t="s">
        <v>227</v>
      </c>
      <c r="B127" s="488">
        <f>'IDF 2'!A36</f>
        <v>0</v>
      </c>
      <c r="C127" s="488">
        <f>'IDF 2'!B36</f>
        <v>0</v>
      </c>
      <c r="D127" s="488" t="str">
        <f>'IDF 2'!C36</f>
        <v>H</v>
      </c>
      <c r="E127" s="488">
        <f>'IDF 2'!D36</f>
        <v>0</v>
      </c>
      <c r="F127" s="488">
        <f>'IDF 2'!E36</f>
        <v>0</v>
      </c>
      <c r="G127" s="488">
        <f>'IDF 2'!F36</f>
        <v>0.6</v>
      </c>
      <c r="H127" s="488">
        <f>'IDF 2'!G36</f>
        <v>0</v>
      </c>
      <c r="I127" s="488">
        <f>'IDF 2'!H36</f>
        <v>0</v>
      </c>
      <c r="J127" s="488" t="str">
        <f>'IDF 2'!I36</f>
        <v xml:space="preserve"> </v>
      </c>
      <c r="K127" s="488">
        <f>'IDF 2'!J36</f>
        <v>0</v>
      </c>
      <c r="L127" s="488">
        <f>'IDF 2'!K36</f>
        <v>0</v>
      </c>
      <c r="M127" s="488" t="str">
        <f>'IDF 2'!L36</f>
        <v/>
      </c>
      <c r="N127" s="488" t="str">
        <f>'IDF 2'!M36</f>
        <v/>
      </c>
      <c r="O127" s="488" t="str">
        <f>'IDF 2'!N36</f>
        <v/>
      </c>
      <c r="P127" s="488" t="str">
        <f>'IDF 2'!O36</f>
        <v/>
      </c>
      <c r="Q127" s="488" t="str">
        <f>'IDF 2'!P36</f>
        <v xml:space="preserve"> </v>
      </c>
    </row>
    <row r="128" spans="1:17">
      <c r="A128" s="488" t="s">
        <v>227</v>
      </c>
      <c r="B128" s="488">
        <f>'IDF 2'!A37</f>
        <v>0</v>
      </c>
      <c r="C128" s="488">
        <f>'IDF 2'!B37</f>
        <v>0</v>
      </c>
      <c r="D128" s="488" t="str">
        <f>'IDF 2'!C37</f>
        <v>H</v>
      </c>
      <c r="E128" s="488">
        <f>'IDF 2'!D37</f>
        <v>0</v>
      </c>
      <c r="F128" s="488">
        <f>'IDF 2'!E37</f>
        <v>0</v>
      </c>
      <c r="G128" s="488">
        <f>'IDF 2'!F37</f>
        <v>0.6</v>
      </c>
      <c r="H128" s="488">
        <f>'IDF 2'!G37</f>
        <v>0</v>
      </c>
      <c r="I128" s="488">
        <f>'IDF 2'!H37</f>
        <v>0</v>
      </c>
      <c r="J128" s="488" t="str">
        <f>'IDF 2'!I37</f>
        <v xml:space="preserve"> </v>
      </c>
      <c r="K128" s="488">
        <f>'IDF 2'!J37</f>
        <v>0</v>
      </c>
      <c r="L128" s="488">
        <f>'IDF 2'!K37</f>
        <v>0</v>
      </c>
      <c r="M128" s="488" t="str">
        <f>'IDF 2'!L37</f>
        <v/>
      </c>
      <c r="N128" s="488" t="str">
        <f>'IDF 2'!M37</f>
        <v/>
      </c>
      <c r="O128" s="488" t="str">
        <f>'IDF 2'!N37</f>
        <v/>
      </c>
      <c r="P128" s="488" t="str">
        <f>'IDF 2'!O37</f>
        <v/>
      </c>
      <c r="Q128" s="488" t="str">
        <f>'IDF 2'!P37</f>
        <v xml:space="preserve"> </v>
      </c>
    </row>
    <row r="129" spans="1:17">
      <c r="A129" s="488" t="s">
        <v>227</v>
      </c>
      <c r="B129" s="488">
        <f>'IDF 2'!A38</f>
        <v>0</v>
      </c>
      <c r="C129" s="488">
        <f>'IDF 2'!B38</f>
        <v>0</v>
      </c>
      <c r="D129" s="488" t="str">
        <f>'IDF 2'!C38</f>
        <v>H</v>
      </c>
      <c r="E129" s="488">
        <f>'IDF 2'!D38</f>
        <v>0</v>
      </c>
      <c r="F129" s="488">
        <f>'IDF 2'!E38</f>
        <v>0</v>
      </c>
      <c r="G129" s="488">
        <f>'IDF 2'!F38</f>
        <v>0.6</v>
      </c>
      <c r="H129" s="488">
        <f>'IDF 2'!G38</f>
        <v>0</v>
      </c>
      <c r="I129" s="488">
        <f>'IDF 2'!H38</f>
        <v>0</v>
      </c>
      <c r="J129" s="488" t="str">
        <f>'IDF 2'!I38</f>
        <v xml:space="preserve"> </v>
      </c>
      <c r="K129" s="488">
        <f>'IDF 2'!J38</f>
        <v>0</v>
      </c>
      <c r="L129" s="488">
        <f>'IDF 2'!K38</f>
        <v>0</v>
      </c>
      <c r="M129" s="488" t="str">
        <f>'IDF 2'!L38</f>
        <v/>
      </c>
      <c r="N129" s="488" t="str">
        <f>'IDF 2'!M38</f>
        <v/>
      </c>
      <c r="O129" s="488" t="str">
        <f>'IDF 2'!N38</f>
        <v/>
      </c>
      <c r="P129" s="488" t="str">
        <f>'IDF 2'!O38</f>
        <v/>
      </c>
      <c r="Q129" s="488" t="str">
        <f>'IDF 2'!P38</f>
        <v xml:space="preserve"> </v>
      </c>
    </row>
    <row r="130" spans="1:17">
      <c r="A130" s="488" t="s">
        <v>227</v>
      </c>
      <c r="B130" s="488">
        <f>'IDF 2'!A39</f>
        <v>0</v>
      </c>
      <c r="C130" s="488">
        <f>'IDF 2'!B39</f>
        <v>0</v>
      </c>
      <c r="D130" s="488" t="str">
        <f>'IDF 2'!C39</f>
        <v>H</v>
      </c>
      <c r="E130" s="488">
        <f>'IDF 2'!D39</f>
        <v>0</v>
      </c>
      <c r="F130" s="488">
        <f>'IDF 2'!E39</f>
        <v>0</v>
      </c>
      <c r="G130" s="488">
        <f>'IDF 2'!F39</f>
        <v>0.6</v>
      </c>
      <c r="H130" s="488">
        <f>'IDF 2'!G39</f>
        <v>0</v>
      </c>
      <c r="I130" s="488">
        <f>'IDF 2'!H39</f>
        <v>0</v>
      </c>
      <c r="J130" s="488" t="str">
        <f>'IDF 2'!I39</f>
        <v xml:space="preserve"> </v>
      </c>
      <c r="K130" s="488">
        <f>'IDF 2'!J39</f>
        <v>0</v>
      </c>
      <c r="L130" s="488">
        <f>'IDF 2'!K39</f>
        <v>0</v>
      </c>
      <c r="M130" s="488" t="str">
        <f>'IDF 2'!L39</f>
        <v/>
      </c>
      <c r="N130" s="488" t="str">
        <f>'IDF 2'!M39</f>
        <v/>
      </c>
      <c r="O130" s="488" t="str">
        <f>'IDF 2'!N39</f>
        <v/>
      </c>
      <c r="P130" s="488" t="str">
        <f>'IDF 2'!O39</f>
        <v/>
      </c>
      <c r="Q130" s="488" t="str">
        <f>'IDF 2'!P39</f>
        <v xml:space="preserve"> </v>
      </c>
    </row>
    <row r="131" spans="1:17">
      <c r="A131" s="488" t="s">
        <v>227</v>
      </c>
      <c r="B131" s="488">
        <f>'IDF 2'!A40</f>
        <v>0</v>
      </c>
      <c r="C131" s="488">
        <f>'IDF 2'!B40</f>
        <v>0</v>
      </c>
      <c r="D131" s="488" t="str">
        <f>'IDF 2'!C40</f>
        <v>H</v>
      </c>
      <c r="E131" s="488">
        <f>'IDF 2'!D40</f>
        <v>0</v>
      </c>
      <c r="F131" s="488">
        <f>'IDF 2'!E40</f>
        <v>0</v>
      </c>
      <c r="G131" s="488">
        <f>'IDF 2'!F40</f>
        <v>0.6</v>
      </c>
      <c r="H131" s="488">
        <f>'IDF 2'!G40</f>
        <v>0</v>
      </c>
      <c r="I131" s="488">
        <f>'IDF 2'!H40</f>
        <v>0</v>
      </c>
      <c r="J131" s="488" t="str">
        <f>'IDF 2'!I40</f>
        <v xml:space="preserve"> </v>
      </c>
      <c r="K131" s="488">
        <f>'IDF 2'!J40</f>
        <v>0</v>
      </c>
      <c r="L131" s="488">
        <f>'IDF 2'!K40</f>
        <v>0</v>
      </c>
      <c r="M131" s="488" t="str">
        <f>'IDF 2'!L40</f>
        <v/>
      </c>
      <c r="N131" s="488" t="str">
        <f>'IDF 2'!M40</f>
        <v/>
      </c>
      <c r="O131" s="488" t="str">
        <f>'IDF 2'!N40</f>
        <v/>
      </c>
      <c r="P131" s="488" t="str">
        <f>'IDF 2'!O40</f>
        <v/>
      </c>
      <c r="Q131" s="488" t="str">
        <f>'IDF 2'!P40</f>
        <v xml:space="preserve"> </v>
      </c>
    </row>
    <row r="132" spans="1:17">
      <c r="A132" s="488" t="s">
        <v>227</v>
      </c>
      <c r="B132" s="488">
        <f>'IDF 2'!A41</f>
        <v>0</v>
      </c>
      <c r="C132" s="488">
        <f>'IDF 2'!B41</f>
        <v>0</v>
      </c>
      <c r="D132" s="488" t="str">
        <f>'IDF 2'!C41</f>
        <v>H</v>
      </c>
      <c r="E132" s="488">
        <f>'IDF 2'!D41</f>
        <v>0</v>
      </c>
      <c r="F132" s="488">
        <f>'IDF 2'!E41</f>
        <v>0</v>
      </c>
      <c r="G132" s="488">
        <f>'IDF 2'!F41</f>
        <v>0.6</v>
      </c>
      <c r="H132" s="488">
        <f>'IDF 2'!G41</f>
        <v>0</v>
      </c>
      <c r="I132" s="488">
        <f>'IDF 2'!H41</f>
        <v>0</v>
      </c>
      <c r="J132" s="488" t="str">
        <f>'IDF 2'!I41</f>
        <v xml:space="preserve"> </v>
      </c>
      <c r="K132" s="488">
        <f>'IDF 2'!J41</f>
        <v>0</v>
      </c>
      <c r="L132" s="488">
        <f>'IDF 2'!K41</f>
        <v>0</v>
      </c>
      <c r="M132" s="488" t="str">
        <f>'IDF 2'!L41</f>
        <v/>
      </c>
      <c r="N132" s="488" t="str">
        <f>'IDF 2'!M41</f>
        <v/>
      </c>
      <c r="O132" s="488" t="str">
        <f>'IDF 2'!N41</f>
        <v/>
      </c>
      <c r="P132" s="488" t="str">
        <f>'IDF 2'!O41</f>
        <v/>
      </c>
      <c r="Q132" s="488" t="str">
        <f>'IDF 2'!P41</f>
        <v xml:space="preserve"> </v>
      </c>
    </row>
    <row r="133" spans="1:17">
      <c r="A133" s="488" t="s">
        <v>227</v>
      </c>
      <c r="B133" s="488">
        <f>'IDF 2'!A42</f>
        <v>0</v>
      </c>
      <c r="C133" s="488">
        <f>'IDF 2'!B42</f>
        <v>0</v>
      </c>
      <c r="D133" s="488" t="str">
        <f>'IDF 2'!C42</f>
        <v>H</v>
      </c>
      <c r="E133" s="488">
        <f>'IDF 2'!D42</f>
        <v>0</v>
      </c>
      <c r="F133" s="488">
        <f>'IDF 2'!E42</f>
        <v>0</v>
      </c>
      <c r="G133" s="488">
        <f>'IDF 2'!F42</f>
        <v>0.6</v>
      </c>
      <c r="H133" s="488">
        <f>'IDF 2'!G42</f>
        <v>0</v>
      </c>
      <c r="I133" s="488">
        <f>'IDF 2'!H42</f>
        <v>0</v>
      </c>
      <c r="J133" s="488" t="str">
        <f>'IDF 2'!I42</f>
        <v xml:space="preserve"> </v>
      </c>
      <c r="K133" s="488">
        <f>'IDF 2'!J42</f>
        <v>0</v>
      </c>
      <c r="L133" s="488">
        <f>'IDF 2'!K42</f>
        <v>0</v>
      </c>
      <c r="M133" s="488" t="str">
        <f>'IDF 2'!L42</f>
        <v/>
      </c>
      <c r="N133" s="488" t="str">
        <f>'IDF 2'!M42</f>
        <v/>
      </c>
      <c r="O133" s="488" t="str">
        <f>'IDF 2'!N42</f>
        <v/>
      </c>
      <c r="P133" s="488" t="str">
        <f>'IDF 2'!O42</f>
        <v/>
      </c>
      <c r="Q133" s="488" t="str">
        <f>'IDF 2'!P42</f>
        <v xml:space="preserve"> </v>
      </c>
    </row>
    <row r="134" spans="1:17">
      <c r="A134" s="488" t="s">
        <v>227</v>
      </c>
      <c r="B134" s="488">
        <f>'IDF 2'!A43</f>
        <v>0</v>
      </c>
      <c r="C134" s="488">
        <f>'IDF 2'!B43</f>
        <v>0</v>
      </c>
      <c r="D134" s="488" t="str">
        <f>'IDF 2'!C43</f>
        <v>H</v>
      </c>
      <c r="E134" s="488">
        <f>'IDF 2'!D43</f>
        <v>0</v>
      </c>
      <c r="F134" s="488">
        <f>'IDF 2'!E43</f>
        <v>0</v>
      </c>
      <c r="G134" s="488">
        <f>'IDF 2'!F43</f>
        <v>0.6</v>
      </c>
      <c r="H134" s="488">
        <f>'IDF 2'!G43</f>
        <v>0</v>
      </c>
      <c r="I134" s="488">
        <f>'IDF 2'!H43</f>
        <v>0</v>
      </c>
      <c r="J134" s="488" t="str">
        <f>'IDF 2'!I43</f>
        <v xml:space="preserve"> </v>
      </c>
      <c r="K134" s="488">
        <f>'IDF 2'!J43</f>
        <v>0</v>
      </c>
      <c r="L134" s="488">
        <f>'IDF 2'!K43</f>
        <v>0</v>
      </c>
      <c r="M134" s="488" t="str">
        <f>'IDF 2'!L43</f>
        <v/>
      </c>
      <c r="N134" s="488" t="str">
        <f>'IDF 2'!M43</f>
        <v/>
      </c>
      <c r="O134" s="488" t="str">
        <f>'IDF 2'!N43</f>
        <v/>
      </c>
      <c r="P134" s="488" t="str">
        <f>'IDF 2'!O43</f>
        <v/>
      </c>
      <c r="Q134" s="488" t="str">
        <f>'IDF 2'!P43</f>
        <v xml:space="preserve"> </v>
      </c>
    </row>
    <row r="135" spans="1:17">
      <c r="A135" s="488" t="s">
        <v>227</v>
      </c>
      <c r="B135" s="488">
        <f>'IDF 2'!A44</f>
        <v>0</v>
      </c>
      <c r="C135" s="488">
        <f>'IDF 2'!B44</f>
        <v>0</v>
      </c>
      <c r="D135" s="488" t="str">
        <f>'IDF 2'!C44</f>
        <v>H</v>
      </c>
      <c r="E135" s="488">
        <f>'IDF 2'!D44</f>
        <v>0</v>
      </c>
      <c r="F135" s="488">
        <f>'IDF 2'!E44</f>
        <v>0</v>
      </c>
      <c r="G135" s="488">
        <f>'IDF 2'!F44</f>
        <v>0.6</v>
      </c>
      <c r="H135" s="488">
        <f>'IDF 2'!G44</f>
        <v>0</v>
      </c>
      <c r="I135" s="488">
        <f>'IDF 2'!H44</f>
        <v>0</v>
      </c>
      <c r="J135" s="488" t="str">
        <f>'IDF 2'!I44</f>
        <v xml:space="preserve"> </v>
      </c>
      <c r="K135" s="488">
        <f>'IDF 2'!J44</f>
        <v>0</v>
      </c>
      <c r="L135" s="488">
        <f>'IDF 2'!K44</f>
        <v>0</v>
      </c>
      <c r="M135" s="488" t="str">
        <f>'IDF 2'!L44</f>
        <v/>
      </c>
      <c r="N135" s="488" t="str">
        <f>'IDF 2'!M44</f>
        <v/>
      </c>
      <c r="O135" s="488" t="str">
        <f>'IDF 2'!N44</f>
        <v/>
      </c>
      <c r="P135" s="488" t="str">
        <f>'IDF 2'!O44</f>
        <v/>
      </c>
      <c r="Q135" s="488" t="str">
        <f>'IDF 2'!P44</f>
        <v xml:space="preserve"> </v>
      </c>
    </row>
    <row r="136" spans="1:17">
      <c r="A136" s="488" t="s">
        <v>227</v>
      </c>
      <c r="B136" s="488">
        <f>'IDF 2'!A45</f>
        <v>0</v>
      </c>
      <c r="C136" s="488">
        <f>'IDF 2'!B45</f>
        <v>0</v>
      </c>
      <c r="D136" s="488" t="str">
        <f>'IDF 2'!C45</f>
        <v>H</v>
      </c>
      <c r="E136" s="488">
        <f>'IDF 2'!D45</f>
        <v>0</v>
      </c>
      <c r="F136" s="488">
        <f>'IDF 2'!E45</f>
        <v>0</v>
      </c>
      <c r="G136" s="488">
        <f>'IDF 2'!F45</f>
        <v>0.6</v>
      </c>
      <c r="H136" s="488">
        <f>'IDF 2'!G45</f>
        <v>0</v>
      </c>
      <c r="I136" s="488">
        <f>'IDF 2'!H45</f>
        <v>0</v>
      </c>
      <c r="J136" s="488" t="str">
        <f>'IDF 2'!I45</f>
        <v xml:space="preserve"> </v>
      </c>
      <c r="K136" s="488">
        <f>'IDF 2'!J45</f>
        <v>0</v>
      </c>
      <c r="L136" s="488">
        <f>'IDF 2'!K45</f>
        <v>0</v>
      </c>
      <c r="M136" s="488" t="str">
        <f>'IDF 2'!L45</f>
        <v/>
      </c>
      <c r="N136" s="488" t="str">
        <f>'IDF 2'!M45</f>
        <v/>
      </c>
      <c r="O136" s="488" t="str">
        <f>'IDF 2'!N45</f>
        <v/>
      </c>
      <c r="P136" s="488" t="str">
        <f>'IDF 2'!O45</f>
        <v/>
      </c>
      <c r="Q136" s="488" t="str">
        <f>'IDF 2'!P45</f>
        <v xml:space="preserve"> </v>
      </c>
    </row>
    <row r="137" spans="1:17">
      <c r="A137" s="488" t="s">
        <v>227</v>
      </c>
      <c r="B137" s="488">
        <f>'IDF 2'!A46</f>
        <v>0</v>
      </c>
      <c r="C137" s="488">
        <f>'IDF 2'!B46</f>
        <v>0</v>
      </c>
      <c r="D137" s="488" t="str">
        <f>'IDF 2'!C46</f>
        <v>H</v>
      </c>
      <c r="E137" s="488">
        <f>'IDF 2'!D46</f>
        <v>0</v>
      </c>
      <c r="F137" s="488">
        <f>'IDF 2'!E46</f>
        <v>0</v>
      </c>
      <c r="G137" s="488">
        <f>'IDF 2'!F46</f>
        <v>0.6</v>
      </c>
      <c r="H137" s="488">
        <f>'IDF 2'!G46</f>
        <v>0</v>
      </c>
      <c r="I137" s="488">
        <f>'IDF 2'!H46</f>
        <v>0</v>
      </c>
      <c r="J137" s="488" t="str">
        <f>'IDF 2'!I46</f>
        <v xml:space="preserve"> </v>
      </c>
      <c r="K137" s="488">
        <f>'IDF 2'!J46</f>
        <v>0</v>
      </c>
      <c r="L137" s="488">
        <f>'IDF 2'!K46</f>
        <v>0</v>
      </c>
      <c r="M137" s="488" t="str">
        <f>'IDF 2'!L46</f>
        <v/>
      </c>
      <c r="N137" s="488" t="str">
        <f>'IDF 2'!M46</f>
        <v/>
      </c>
      <c r="O137" s="488" t="str">
        <f>'IDF 2'!N46</f>
        <v/>
      </c>
      <c r="P137" s="488" t="str">
        <f>'IDF 2'!O46</f>
        <v/>
      </c>
      <c r="Q137" s="488" t="str">
        <f>'IDF 2'!P46</f>
        <v xml:space="preserve"> </v>
      </c>
    </row>
    <row r="138" spans="1:17">
      <c r="A138" s="488" t="s">
        <v>227</v>
      </c>
      <c r="B138" s="488">
        <f>'IDF 2'!A47</f>
        <v>0</v>
      </c>
      <c r="C138" s="488">
        <f>'IDF 2'!B47</f>
        <v>0</v>
      </c>
      <c r="D138" s="488" t="str">
        <f>'IDF 2'!C47</f>
        <v>H</v>
      </c>
      <c r="E138" s="488">
        <f>'IDF 2'!D47</f>
        <v>0</v>
      </c>
      <c r="F138" s="488">
        <f>'IDF 2'!E47</f>
        <v>0</v>
      </c>
      <c r="G138" s="488">
        <f>'IDF 2'!F47</f>
        <v>0.6</v>
      </c>
      <c r="H138" s="488">
        <f>'IDF 2'!G47</f>
        <v>0</v>
      </c>
      <c r="I138" s="488">
        <f>'IDF 2'!H47</f>
        <v>0</v>
      </c>
      <c r="J138" s="488" t="str">
        <f>'IDF 2'!I47</f>
        <v xml:space="preserve"> </v>
      </c>
      <c r="K138" s="488">
        <f>'IDF 2'!J47</f>
        <v>0</v>
      </c>
      <c r="L138" s="488">
        <f>'IDF 2'!K47</f>
        <v>0</v>
      </c>
      <c r="M138" s="488" t="str">
        <f>'IDF 2'!L47</f>
        <v/>
      </c>
      <c r="N138" s="488" t="str">
        <f>'IDF 2'!M47</f>
        <v/>
      </c>
      <c r="O138" s="488" t="str">
        <f>'IDF 2'!N47</f>
        <v/>
      </c>
      <c r="P138" s="488" t="str">
        <f>'IDF 2'!O47</f>
        <v/>
      </c>
      <c r="Q138" s="488" t="str">
        <f>'IDF 2'!P47</f>
        <v xml:space="preserve"> </v>
      </c>
    </row>
    <row r="139" spans="1:17">
      <c r="A139" s="488" t="s">
        <v>227</v>
      </c>
      <c r="B139" s="488">
        <f>'IDF 2'!A48</f>
        <v>0</v>
      </c>
      <c r="C139" s="488">
        <f>'IDF 2'!B48</f>
        <v>0</v>
      </c>
      <c r="D139" s="488" t="str">
        <f>'IDF 2'!C48</f>
        <v>H</v>
      </c>
      <c r="E139" s="488">
        <f>'IDF 2'!D48</f>
        <v>0</v>
      </c>
      <c r="F139" s="488">
        <f>'IDF 2'!E48</f>
        <v>0</v>
      </c>
      <c r="G139" s="488">
        <f>'IDF 2'!F48</f>
        <v>0.6</v>
      </c>
      <c r="H139" s="488">
        <f>'IDF 2'!G48</f>
        <v>0</v>
      </c>
      <c r="I139" s="488">
        <f>'IDF 2'!H48</f>
        <v>0</v>
      </c>
      <c r="J139" s="488" t="str">
        <f>'IDF 2'!I48</f>
        <v xml:space="preserve"> </v>
      </c>
      <c r="K139" s="488">
        <f>'IDF 2'!J48</f>
        <v>0</v>
      </c>
      <c r="L139" s="488">
        <f>'IDF 2'!K48</f>
        <v>0</v>
      </c>
      <c r="M139" s="488" t="str">
        <f>'IDF 2'!L48</f>
        <v/>
      </c>
      <c r="N139" s="488" t="str">
        <f>'IDF 2'!M48</f>
        <v/>
      </c>
      <c r="O139" s="488" t="str">
        <f>'IDF 2'!N48</f>
        <v/>
      </c>
      <c r="P139" s="488" t="str">
        <f>'IDF 2'!O48</f>
        <v/>
      </c>
      <c r="Q139" s="488" t="str">
        <f>'IDF 2'!P48</f>
        <v xml:space="preserve"> </v>
      </c>
    </row>
    <row r="140" spans="1:17">
      <c r="A140" s="488" t="s">
        <v>227</v>
      </c>
      <c r="B140" s="488">
        <f>'IDF 2'!A49</f>
        <v>0</v>
      </c>
      <c r="C140" s="488">
        <f>'IDF 2'!B49</f>
        <v>0</v>
      </c>
      <c r="D140" s="488" t="str">
        <f>'IDF 2'!C49</f>
        <v>H</v>
      </c>
      <c r="E140" s="488">
        <f>'IDF 2'!D49</f>
        <v>0</v>
      </c>
      <c r="F140" s="488">
        <f>'IDF 2'!E49</f>
        <v>0</v>
      </c>
      <c r="G140" s="488">
        <f>'IDF 2'!F49</f>
        <v>0.6</v>
      </c>
      <c r="H140" s="488">
        <f>'IDF 2'!G49</f>
        <v>0</v>
      </c>
      <c r="I140" s="488">
        <f>'IDF 2'!H49</f>
        <v>0</v>
      </c>
      <c r="J140" s="488" t="str">
        <f>'IDF 2'!I49</f>
        <v xml:space="preserve"> </v>
      </c>
      <c r="K140" s="488">
        <f>'IDF 2'!J49</f>
        <v>0</v>
      </c>
      <c r="L140" s="488">
        <f>'IDF 2'!K49</f>
        <v>0</v>
      </c>
      <c r="M140" s="488" t="str">
        <f>'IDF 2'!L49</f>
        <v/>
      </c>
      <c r="N140" s="488" t="str">
        <f>'IDF 2'!M49</f>
        <v/>
      </c>
      <c r="O140" s="488" t="str">
        <f>'IDF 2'!N49</f>
        <v/>
      </c>
      <c r="P140" s="488" t="str">
        <f>'IDF 2'!O49</f>
        <v/>
      </c>
      <c r="Q140" s="488" t="str">
        <f>'IDF 2'!P49</f>
        <v xml:space="preserve"> </v>
      </c>
    </row>
    <row r="141" spans="1:17">
      <c r="A141" s="488" t="s">
        <v>227</v>
      </c>
      <c r="B141" s="488">
        <f>'IDF 2'!A50</f>
        <v>0</v>
      </c>
      <c r="C141" s="488">
        <f>'IDF 2'!B50</f>
        <v>0</v>
      </c>
      <c r="D141" s="488" t="str">
        <f>'IDF 2'!C50</f>
        <v>H</v>
      </c>
      <c r="E141" s="488">
        <f>'IDF 2'!D50</f>
        <v>0</v>
      </c>
      <c r="F141" s="488">
        <f>'IDF 2'!E50</f>
        <v>0</v>
      </c>
      <c r="G141" s="488">
        <f>'IDF 2'!F50</f>
        <v>0.6</v>
      </c>
      <c r="H141" s="488">
        <f>'IDF 2'!G50</f>
        <v>0</v>
      </c>
      <c r="I141" s="488">
        <f>'IDF 2'!H50</f>
        <v>0</v>
      </c>
      <c r="J141" s="488" t="str">
        <f>'IDF 2'!I50</f>
        <v xml:space="preserve"> </v>
      </c>
      <c r="K141" s="488">
        <f>'IDF 2'!J50</f>
        <v>0</v>
      </c>
      <c r="L141" s="488">
        <f>'IDF 2'!K50</f>
        <v>0</v>
      </c>
      <c r="M141" s="488" t="str">
        <f>'IDF 2'!L50</f>
        <v/>
      </c>
      <c r="N141" s="488" t="str">
        <f>'IDF 2'!M50</f>
        <v/>
      </c>
      <c r="O141" s="488" t="str">
        <f>'IDF 2'!N50</f>
        <v/>
      </c>
      <c r="P141" s="488" t="str">
        <f>'IDF 2'!O50</f>
        <v/>
      </c>
      <c r="Q141" s="488" t="str">
        <f>'IDF 2'!P50</f>
        <v xml:space="preserve"> </v>
      </c>
    </row>
    <row r="142" spans="1:17">
      <c r="A142" s="488" t="s">
        <v>227</v>
      </c>
      <c r="B142" s="488">
        <f>'IDF 2'!A51</f>
        <v>0</v>
      </c>
      <c r="C142" s="488">
        <f>'IDF 2'!B51</f>
        <v>0</v>
      </c>
      <c r="D142" s="488" t="str">
        <f>'IDF 2'!C51</f>
        <v>H</v>
      </c>
      <c r="E142" s="488">
        <f>'IDF 2'!D51</f>
        <v>0</v>
      </c>
      <c r="F142" s="488">
        <f>'IDF 2'!E51</f>
        <v>0</v>
      </c>
      <c r="G142" s="488">
        <f>'IDF 2'!F51</f>
        <v>0.6</v>
      </c>
      <c r="H142" s="488">
        <f>'IDF 2'!G51</f>
        <v>0</v>
      </c>
      <c r="I142" s="488">
        <f>'IDF 2'!H51</f>
        <v>0</v>
      </c>
      <c r="J142" s="488" t="str">
        <f>'IDF 2'!I51</f>
        <v xml:space="preserve"> </v>
      </c>
      <c r="K142" s="488">
        <f>'IDF 2'!J51</f>
        <v>0</v>
      </c>
      <c r="L142" s="488">
        <f>'IDF 2'!K51</f>
        <v>0</v>
      </c>
      <c r="M142" s="488" t="str">
        <f>'IDF 2'!L51</f>
        <v/>
      </c>
      <c r="N142" s="488" t="str">
        <f>'IDF 2'!M51</f>
        <v/>
      </c>
      <c r="O142" s="488" t="str">
        <f>'IDF 2'!N51</f>
        <v/>
      </c>
      <c r="P142" s="488" t="str">
        <f>'IDF 2'!O51</f>
        <v/>
      </c>
      <c r="Q142" s="488" t="str">
        <f>'IDF 2'!P51</f>
        <v xml:space="preserve"> </v>
      </c>
    </row>
    <row r="143" spans="1:17">
      <c r="A143" s="488" t="s">
        <v>227</v>
      </c>
      <c r="B143" s="488">
        <f>'IDF 2'!A52</f>
        <v>0</v>
      </c>
      <c r="C143" s="488">
        <f>'IDF 2'!B52</f>
        <v>0</v>
      </c>
      <c r="D143" s="488" t="str">
        <f>'IDF 2'!C52</f>
        <v>H</v>
      </c>
      <c r="E143" s="488">
        <f>'IDF 2'!D52</f>
        <v>0</v>
      </c>
      <c r="F143" s="488">
        <f>'IDF 2'!E52</f>
        <v>0</v>
      </c>
      <c r="G143" s="488">
        <f>'IDF 2'!F52</f>
        <v>0.6</v>
      </c>
      <c r="H143" s="488">
        <f>'IDF 2'!G52</f>
        <v>0</v>
      </c>
      <c r="I143" s="488">
        <f>'IDF 2'!H52</f>
        <v>0</v>
      </c>
      <c r="J143" s="488" t="str">
        <f>'IDF 2'!I52</f>
        <v xml:space="preserve"> </v>
      </c>
      <c r="K143" s="488">
        <f>'IDF 2'!J52</f>
        <v>0</v>
      </c>
      <c r="L143" s="488">
        <f>'IDF 2'!K52</f>
        <v>0</v>
      </c>
      <c r="M143" s="488" t="str">
        <f>'IDF 2'!L52</f>
        <v/>
      </c>
      <c r="N143" s="488" t="str">
        <f>'IDF 2'!M52</f>
        <v/>
      </c>
      <c r="O143" s="488" t="str">
        <f>'IDF 2'!N52</f>
        <v/>
      </c>
      <c r="P143" s="488" t="str">
        <f>'IDF 2'!O52</f>
        <v/>
      </c>
      <c r="Q143" s="488" t="str">
        <f>'IDF 2'!P52</f>
        <v xml:space="preserve"> </v>
      </c>
    </row>
    <row r="144" spans="1:17">
      <c r="A144" s="488" t="s">
        <v>227</v>
      </c>
      <c r="B144" s="488">
        <f>'IDF 2'!A53</f>
        <v>0</v>
      </c>
      <c r="C144" s="488">
        <f>'IDF 2'!B53</f>
        <v>0</v>
      </c>
      <c r="D144" s="488" t="str">
        <f>'IDF 2'!C53</f>
        <v>H</v>
      </c>
      <c r="E144" s="488">
        <f>'IDF 2'!D53</f>
        <v>0</v>
      </c>
      <c r="F144" s="488">
        <f>'IDF 2'!E53</f>
        <v>0</v>
      </c>
      <c r="G144" s="488">
        <f>'IDF 2'!F53</f>
        <v>0.6</v>
      </c>
      <c r="H144" s="488">
        <f>'IDF 2'!G53</f>
        <v>0</v>
      </c>
      <c r="I144" s="488">
        <f>'IDF 2'!H53</f>
        <v>0</v>
      </c>
      <c r="J144" s="488" t="str">
        <f>'IDF 2'!I53</f>
        <v xml:space="preserve"> </v>
      </c>
      <c r="K144" s="488">
        <f>'IDF 2'!J53</f>
        <v>0</v>
      </c>
      <c r="L144" s="488">
        <f>'IDF 2'!K53</f>
        <v>0</v>
      </c>
      <c r="M144" s="488" t="str">
        <f>'IDF 2'!L53</f>
        <v/>
      </c>
      <c r="N144" s="488" t="str">
        <f>'IDF 2'!M53</f>
        <v/>
      </c>
      <c r="O144" s="488" t="str">
        <f>'IDF 2'!N53</f>
        <v/>
      </c>
      <c r="P144" s="488" t="str">
        <f>'IDF 2'!O53</f>
        <v/>
      </c>
      <c r="Q144" s="488" t="str">
        <f>'IDF 2'!P53</f>
        <v xml:space="preserve"> </v>
      </c>
    </row>
    <row r="145" spans="1:17">
      <c r="A145" s="488" t="s">
        <v>227</v>
      </c>
      <c r="B145" s="488">
        <f>'IDF 2'!A54</f>
        <v>0</v>
      </c>
      <c r="C145" s="488">
        <f>'IDF 2'!B54</f>
        <v>0</v>
      </c>
      <c r="D145" s="488" t="str">
        <f>'IDF 2'!C54</f>
        <v>H</v>
      </c>
      <c r="E145" s="488">
        <f>'IDF 2'!D54</f>
        <v>0</v>
      </c>
      <c r="F145" s="488">
        <f>'IDF 2'!E54</f>
        <v>0</v>
      </c>
      <c r="G145" s="488">
        <f>'IDF 2'!F54</f>
        <v>0.6</v>
      </c>
      <c r="H145" s="488">
        <f>'IDF 2'!G54</f>
        <v>0</v>
      </c>
      <c r="I145" s="488">
        <f>'IDF 2'!H54</f>
        <v>0</v>
      </c>
      <c r="J145" s="488" t="str">
        <f>'IDF 2'!I54</f>
        <v xml:space="preserve"> </v>
      </c>
      <c r="K145" s="488">
        <f>'IDF 2'!J54</f>
        <v>0</v>
      </c>
      <c r="L145" s="488">
        <f>'IDF 2'!K54</f>
        <v>0</v>
      </c>
      <c r="M145" s="488" t="str">
        <f>'IDF 2'!L54</f>
        <v/>
      </c>
      <c r="N145" s="488" t="str">
        <f>'IDF 2'!M54</f>
        <v/>
      </c>
      <c r="O145" s="488" t="str">
        <f>'IDF 2'!N54</f>
        <v/>
      </c>
      <c r="P145" s="488" t="str">
        <f>'IDF 2'!O54</f>
        <v/>
      </c>
      <c r="Q145" s="488" t="str">
        <f>'IDF 2'!P54</f>
        <v xml:space="preserve"> </v>
      </c>
    </row>
    <row r="146" spans="1:17">
      <c r="A146" s="488" t="s">
        <v>227</v>
      </c>
      <c r="B146" s="488">
        <f>'IDF 2'!A55</f>
        <v>0</v>
      </c>
      <c r="C146" s="488">
        <f>'IDF 2'!B55</f>
        <v>0</v>
      </c>
      <c r="D146" s="488" t="str">
        <f>'IDF 2'!C55</f>
        <v>H</v>
      </c>
      <c r="E146" s="488">
        <f>'IDF 2'!D55</f>
        <v>0</v>
      </c>
      <c r="F146" s="488">
        <f>'IDF 2'!E55</f>
        <v>0</v>
      </c>
      <c r="G146" s="488">
        <f>'IDF 2'!F55</f>
        <v>0.6</v>
      </c>
      <c r="H146" s="488">
        <f>'IDF 2'!G55</f>
        <v>0</v>
      </c>
      <c r="I146" s="488">
        <f>'IDF 2'!H55</f>
        <v>0</v>
      </c>
      <c r="J146" s="488" t="str">
        <f>'IDF 2'!I55</f>
        <v xml:space="preserve"> </v>
      </c>
      <c r="K146" s="488">
        <f>'IDF 2'!J55</f>
        <v>0</v>
      </c>
      <c r="L146" s="488">
        <f>'IDF 2'!K55</f>
        <v>0</v>
      </c>
      <c r="M146" s="488" t="str">
        <f>'IDF 2'!L55</f>
        <v/>
      </c>
      <c r="N146" s="488" t="str">
        <f>'IDF 2'!M55</f>
        <v/>
      </c>
      <c r="O146" s="488" t="str">
        <f>'IDF 2'!N55</f>
        <v/>
      </c>
      <c r="P146" s="488" t="str">
        <f>'IDF 2'!O55</f>
        <v/>
      </c>
      <c r="Q146" s="488" t="str">
        <f>'IDF 2'!P55</f>
        <v xml:space="preserve"> </v>
      </c>
    </row>
    <row r="147" spans="1:17">
      <c r="A147" s="488" t="s">
        <v>227</v>
      </c>
      <c r="B147" s="488">
        <f>'IDF 2'!A56</f>
        <v>0</v>
      </c>
      <c r="C147" s="488">
        <f>'IDF 2'!B56</f>
        <v>0</v>
      </c>
      <c r="D147" s="488" t="str">
        <f>'IDF 2'!C56</f>
        <v>H</v>
      </c>
      <c r="E147" s="488">
        <f>'IDF 2'!D56</f>
        <v>0</v>
      </c>
      <c r="F147" s="488">
        <f>'IDF 2'!E56</f>
        <v>0</v>
      </c>
      <c r="G147" s="488">
        <f>'IDF 2'!F56</f>
        <v>0.6</v>
      </c>
      <c r="H147" s="488">
        <f>'IDF 2'!G56</f>
        <v>0</v>
      </c>
      <c r="I147" s="488">
        <f>'IDF 2'!H56</f>
        <v>0</v>
      </c>
      <c r="J147" s="488" t="str">
        <f>'IDF 2'!I56</f>
        <v xml:space="preserve"> </v>
      </c>
      <c r="K147" s="488">
        <f>'IDF 2'!J56</f>
        <v>0</v>
      </c>
      <c r="L147" s="488">
        <f>'IDF 2'!K56</f>
        <v>0</v>
      </c>
      <c r="M147" s="488" t="str">
        <f>'IDF 2'!L56</f>
        <v/>
      </c>
      <c r="N147" s="488" t="str">
        <f>'IDF 2'!M56</f>
        <v/>
      </c>
      <c r="O147" s="488" t="str">
        <f>'IDF 2'!N56</f>
        <v/>
      </c>
      <c r="P147" s="488" t="str">
        <f>'IDF 2'!O56</f>
        <v/>
      </c>
      <c r="Q147" s="488" t="str">
        <f>'IDF 2'!P56</f>
        <v xml:space="preserve"> </v>
      </c>
    </row>
    <row r="148" spans="1:17">
      <c r="A148" s="488" t="s">
        <v>227</v>
      </c>
      <c r="B148" s="488">
        <f>'IDF 2'!A57</f>
        <v>0</v>
      </c>
      <c r="C148" s="488">
        <f>'IDF 2'!B57</f>
        <v>0</v>
      </c>
      <c r="D148" s="488" t="str">
        <f>'IDF 2'!C57</f>
        <v>H</v>
      </c>
      <c r="E148" s="488">
        <f>'IDF 2'!D57</f>
        <v>0</v>
      </c>
      <c r="F148" s="488">
        <f>'IDF 2'!E57</f>
        <v>0</v>
      </c>
      <c r="G148" s="488">
        <f>'IDF 2'!F57</f>
        <v>0.6</v>
      </c>
      <c r="H148" s="488">
        <f>'IDF 2'!G57</f>
        <v>0</v>
      </c>
      <c r="I148" s="488">
        <f>'IDF 2'!H57</f>
        <v>0</v>
      </c>
      <c r="J148" s="488" t="str">
        <f>'IDF 2'!I57</f>
        <v xml:space="preserve"> </v>
      </c>
      <c r="K148" s="488">
        <f>'IDF 2'!J57</f>
        <v>0</v>
      </c>
      <c r="L148" s="488">
        <f>'IDF 2'!K57</f>
        <v>0</v>
      </c>
      <c r="M148" s="488" t="str">
        <f>'IDF 2'!L57</f>
        <v/>
      </c>
      <c r="N148" s="488" t="str">
        <f>'IDF 2'!M57</f>
        <v/>
      </c>
      <c r="O148" s="488" t="str">
        <f>'IDF 2'!N57</f>
        <v/>
      </c>
      <c r="P148" s="488" t="str">
        <f>'IDF 2'!O57</f>
        <v/>
      </c>
      <c r="Q148" s="488" t="str">
        <f>'IDF 2'!P57</f>
        <v xml:space="preserve"> </v>
      </c>
    </row>
    <row r="149" spans="1:17">
      <c r="A149" s="488" t="s">
        <v>227</v>
      </c>
      <c r="B149" s="488">
        <f>'IDF 2'!A58</f>
        <v>0</v>
      </c>
      <c r="C149" s="488">
        <f>'IDF 2'!B58</f>
        <v>0</v>
      </c>
      <c r="D149" s="488" t="str">
        <f>'IDF 2'!C58</f>
        <v>H</v>
      </c>
      <c r="E149" s="488">
        <f>'IDF 2'!D58</f>
        <v>0</v>
      </c>
      <c r="F149" s="488">
        <f>'IDF 2'!E58</f>
        <v>0</v>
      </c>
      <c r="G149" s="488">
        <f>'IDF 2'!F58</f>
        <v>0.6</v>
      </c>
      <c r="H149" s="488">
        <f>'IDF 2'!G58</f>
        <v>0</v>
      </c>
      <c r="I149" s="488">
        <f>'IDF 2'!H58</f>
        <v>0</v>
      </c>
      <c r="J149" s="488" t="str">
        <f>'IDF 2'!I58</f>
        <v xml:space="preserve"> </v>
      </c>
      <c r="K149" s="488">
        <f>'IDF 2'!J58</f>
        <v>0</v>
      </c>
      <c r="L149" s="488">
        <f>'IDF 2'!K58</f>
        <v>0</v>
      </c>
      <c r="M149" s="488" t="str">
        <f>'IDF 2'!L58</f>
        <v/>
      </c>
      <c r="N149" s="488" t="str">
        <f>'IDF 2'!M58</f>
        <v/>
      </c>
      <c r="O149" s="488" t="str">
        <f>'IDF 2'!N58</f>
        <v/>
      </c>
      <c r="P149" s="488" t="str">
        <f>'IDF 2'!O58</f>
        <v/>
      </c>
      <c r="Q149" s="488" t="str">
        <f>'IDF 2'!P58</f>
        <v xml:space="preserve"> </v>
      </c>
    </row>
    <row r="150" spans="1:17">
      <c r="A150" s="488" t="s">
        <v>227</v>
      </c>
      <c r="B150" s="488">
        <f>'IDF 2'!A59</f>
        <v>0</v>
      </c>
      <c r="C150" s="488">
        <f>'IDF 2'!B59</f>
        <v>0</v>
      </c>
      <c r="D150" s="488" t="str">
        <f>'IDF 2'!C59</f>
        <v>H</v>
      </c>
      <c r="E150" s="488">
        <f>'IDF 2'!D59</f>
        <v>0</v>
      </c>
      <c r="F150" s="488">
        <f>'IDF 2'!E59</f>
        <v>0</v>
      </c>
      <c r="G150" s="488">
        <f>'IDF 2'!F59</f>
        <v>0.6</v>
      </c>
      <c r="H150" s="488">
        <f>'IDF 2'!G59</f>
        <v>0</v>
      </c>
      <c r="I150" s="488">
        <f>'IDF 2'!H59</f>
        <v>0</v>
      </c>
      <c r="J150" s="488" t="str">
        <f>'IDF 2'!I59</f>
        <v xml:space="preserve"> </v>
      </c>
      <c r="K150" s="488">
        <f>'IDF 2'!J59</f>
        <v>0</v>
      </c>
      <c r="L150" s="488">
        <f>'IDF 2'!K59</f>
        <v>0</v>
      </c>
      <c r="M150" s="488" t="str">
        <f>'IDF 2'!L59</f>
        <v/>
      </c>
      <c r="N150" s="488" t="str">
        <f>'IDF 2'!M59</f>
        <v/>
      </c>
      <c r="O150" s="488" t="str">
        <f>'IDF 2'!N59</f>
        <v/>
      </c>
      <c r="P150" s="488" t="str">
        <f>'IDF 2'!O59</f>
        <v/>
      </c>
      <c r="Q150" s="488" t="str">
        <f>'IDF 2'!P59</f>
        <v xml:space="preserve"> </v>
      </c>
    </row>
    <row r="151" spans="1:17">
      <c r="A151" s="488" t="s">
        <v>227</v>
      </c>
      <c r="B151" s="488">
        <f>'IDF 2'!A60</f>
        <v>0</v>
      </c>
      <c r="C151" s="488">
        <f>'IDF 2'!B60</f>
        <v>0</v>
      </c>
      <c r="D151" s="488" t="str">
        <f>'IDF 2'!C60</f>
        <v>H</v>
      </c>
      <c r="E151" s="488">
        <f>'IDF 2'!D60</f>
        <v>0</v>
      </c>
      <c r="F151" s="488">
        <f>'IDF 2'!E60</f>
        <v>0</v>
      </c>
      <c r="G151" s="488">
        <f>'IDF 2'!F60</f>
        <v>0.6</v>
      </c>
      <c r="H151" s="488">
        <f>'IDF 2'!G60</f>
        <v>0</v>
      </c>
      <c r="I151" s="488">
        <f>'IDF 2'!H60</f>
        <v>0</v>
      </c>
      <c r="J151" s="488" t="str">
        <f>'IDF 2'!I60</f>
        <v xml:space="preserve"> </v>
      </c>
      <c r="K151" s="488">
        <f>'IDF 2'!J60</f>
        <v>0</v>
      </c>
      <c r="L151" s="488">
        <f>'IDF 2'!K60</f>
        <v>0</v>
      </c>
      <c r="M151" s="488" t="str">
        <f>'IDF 2'!L60</f>
        <v/>
      </c>
      <c r="N151" s="488" t="str">
        <f>'IDF 2'!M60</f>
        <v/>
      </c>
      <c r="O151" s="488" t="str">
        <f>'IDF 2'!N60</f>
        <v/>
      </c>
      <c r="P151" s="488" t="str">
        <f>'IDF 2'!O60</f>
        <v/>
      </c>
      <c r="Q151" s="488" t="str">
        <f>'IDF 2'!P60</f>
        <v xml:space="preserve"> </v>
      </c>
    </row>
    <row r="152" spans="1:17">
      <c r="A152" s="488" t="s">
        <v>227</v>
      </c>
      <c r="B152" s="488">
        <f>'IDF 2'!A61</f>
        <v>0</v>
      </c>
      <c r="C152" s="488">
        <f>'IDF 2'!B61</f>
        <v>0</v>
      </c>
      <c r="D152" s="488" t="str">
        <f>'IDF 2'!C61</f>
        <v>H</v>
      </c>
      <c r="E152" s="488">
        <f>'IDF 2'!D61</f>
        <v>0</v>
      </c>
      <c r="F152" s="488">
        <f>'IDF 2'!E61</f>
        <v>0</v>
      </c>
      <c r="G152" s="488">
        <f>'IDF 2'!F61</f>
        <v>0.6</v>
      </c>
      <c r="H152" s="488">
        <f>'IDF 2'!G61</f>
        <v>0</v>
      </c>
      <c r="I152" s="488">
        <f>'IDF 2'!H61</f>
        <v>0</v>
      </c>
      <c r="J152" s="488" t="str">
        <f>'IDF 2'!I61</f>
        <v xml:space="preserve"> </v>
      </c>
      <c r="K152" s="488">
        <f>'IDF 2'!J61</f>
        <v>0</v>
      </c>
      <c r="L152" s="488">
        <f>'IDF 2'!K61</f>
        <v>0</v>
      </c>
      <c r="M152" s="488" t="str">
        <f>'IDF 2'!L61</f>
        <v/>
      </c>
      <c r="N152" s="488" t="str">
        <f>'IDF 2'!M61</f>
        <v/>
      </c>
      <c r="O152" s="488" t="str">
        <f>'IDF 2'!N61</f>
        <v/>
      </c>
      <c r="P152" s="488" t="str">
        <f>'IDF 2'!O61</f>
        <v/>
      </c>
      <c r="Q152" s="488" t="str">
        <f>'IDF 2'!P61</f>
        <v xml:space="preserve"> </v>
      </c>
    </row>
    <row r="153" spans="1:17">
      <c r="A153" s="488" t="s">
        <v>227</v>
      </c>
      <c r="B153" s="488">
        <f>'IDF 2'!A62</f>
        <v>0</v>
      </c>
      <c r="C153" s="488">
        <f>'IDF 2'!B62</f>
        <v>0</v>
      </c>
      <c r="D153" s="488" t="str">
        <f>'IDF 2'!C62</f>
        <v>H</v>
      </c>
      <c r="E153" s="488">
        <f>'IDF 2'!D62</f>
        <v>0</v>
      </c>
      <c r="F153" s="488">
        <f>'IDF 2'!E62</f>
        <v>0</v>
      </c>
      <c r="G153" s="488">
        <f>'IDF 2'!F62</f>
        <v>0.6</v>
      </c>
      <c r="H153" s="488">
        <f>'IDF 2'!G62</f>
        <v>0</v>
      </c>
      <c r="I153" s="488">
        <f>'IDF 2'!H62</f>
        <v>0</v>
      </c>
      <c r="J153" s="488" t="str">
        <f>'IDF 2'!I62</f>
        <v xml:space="preserve"> </v>
      </c>
      <c r="K153" s="488">
        <f>'IDF 2'!J62</f>
        <v>0</v>
      </c>
      <c r="L153" s="488">
        <f>'IDF 2'!K62</f>
        <v>0</v>
      </c>
      <c r="M153" s="488" t="str">
        <f>'IDF 2'!L62</f>
        <v/>
      </c>
      <c r="N153" s="488" t="str">
        <f>'IDF 2'!M62</f>
        <v/>
      </c>
      <c r="O153" s="488" t="str">
        <f>'IDF 2'!N62</f>
        <v/>
      </c>
      <c r="P153" s="488" t="str">
        <f>'IDF 2'!O62</f>
        <v/>
      </c>
      <c r="Q153" s="488" t="str">
        <f>'IDF 2'!P62</f>
        <v xml:space="preserve"> </v>
      </c>
    </row>
    <row r="154" spans="1:17">
      <c r="A154" s="488" t="s">
        <v>227</v>
      </c>
      <c r="B154" s="488">
        <f>'IDF 2'!A63</f>
        <v>0</v>
      </c>
      <c r="C154" s="488">
        <f>'IDF 2'!B63</f>
        <v>0</v>
      </c>
      <c r="D154" s="488" t="str">
        <f>'IDF 2'!C63</f>
        <v>H</v>
      </c>
      <c r="E154" s="488">
        <f>'IDF 2'!D63</f>
        <v>0</v>
      </c>
      <c r="F154" s="488">
        <f>'IDF 2'!E63</f>
        <v>0</v>
      </c>
      <c r="G154" s="488">
        <f>'IDF 2'!F63</f>
        <v>0.6</v>
      </c>
      <c r="H154" s="488">
        <f>'IDF 2'!G63</f>
        <v>0</v>
      </c>
      <c r="I154" s="488">
        <f>'IDF 2'!H63</f>
        <v>0</v>
      </c>
      <c r="J154" s="488" t="str">
        <f>'IDF 2'!I63</f>
        <v xml:space="preserve"> </v>
      </c>
      <c r="K154" s="488">
        <f>'IDF 2'!J63</f>
        <v>0</v>
      </c>
      <c r="L154" s="488">
        <f>'IDF 2'!K63</f>
        <v>0</v>
      </c>
      <c r="M154" s="488" t="str">
        <f>'IDF 2'!L63</f>
        <v/>
      </c>
      <c r="N154" s="488" t="str">
        <f>'IDF 2'!M63</f>
        <v/>
      </c>
      <c r="O154" s="488" t="str">
        <f>'IDF 2'!N63</f>
        <v/>
      </c>
      <c r="P154" s="488" t="str">
        <f>'IDF 2'!O63</f>
        <v/>
      </c>
      <c r="Q154" s="488" t="str">
        <f>'IDF 2'!P63</f>
        <v xml:space="preserve"> </v>
      </c>
    </row>
    <row r="155" spans="1:17">
      <c r="A155" s="489" t="s">
        <v>228</v>
      </c>
      <c r="B155" s="489">
        <f>'IDF 3'!A13</f>
        <v>0</v>
      </c>
      <c r="C155" s="489">
        <f>'IDF 3'!B13</f>
        <v>0</v>
      </c>
      <c r="D155" s="489" t="str">
        <f>'IDF 3'!C13</f>
        <v>H</v>
      </c>
      <c r="E155" s="489">
        <f>'IDF 3'!D13</f>
        <v>0</v>
      </c>
      <c r="F155" s="489">
        <f>'IDF 3'!E13</f>
        <v>0</v>
      </c>
      <c r="G155" s="489">
        <f>'IDF 3'!F13</f>
        <v>0.6</v>
      </c>
      <c r="H155" s="489">
        <f>'IDF 3'!G13</f>
        <v>0</v>
      </c>
      <c r="I155" s="489">
        <f>'IDF 3'!H13</f>
        <v>0</v>
      </c>
      <c r="J155" s="489" t="str">
        <f>'IDF 3'!I13</f>
        <v xml:space="preserve"> </v>
      </c>
      <c r="K155" s="489">
        <f>'IDF 3'!J13</f>
        <v>0</v>
      </c>
      <c r="L155" s="489">
        <f>'IDF 3'!K13</f>
        <v>0</v>
      </c>
      <c r="M155" s="489" t="str">
        <f>'IDF 3'!L13</f>
        <v/>
      </c>
      <c r="N155" s="489" t="str">
        <f>'IDF 3'!M13</f>
        <v/>
      </c>
      <c r="O155" s="489" t="str">
        <f>'IDF 3'!N13</f>
        <v/>
      </c>
      <c r="P155" s="489" t="str">
        <f>'IDF 3'!O13</f>
        <v/>
      </c>
      <c r="Q155" s="489" t="str">
        <f>'IDF 3'!P13</f>
        <v xml:space="preserve"> </v>
      </c>
    </row>
    <row r="156" spans="1:17">
      <c r="A156" s="489" t="s">
        <v>228</v>
      </c>
      <c r="B156" s="489">
        <f>'IDF 3'!A14</f>
        <v>0</v>
      </c>
      <c r="C156" s="489">
        <f>'IDF 3'!B14</f>
        <v>0</v>
      </c>
      <c r="D156" s="489" t="str">
        <f>'IDF 3'!C14</f>
        <v>H</v>
      </c>
      <c r="E156" s="489">
        <f>'IDF 3'!D14</f>
        <v>0</v>
      </c>
      <c r="F156" s="489">
        <f>'IDF 3'!E14</f>
        <v>0</v>
      </c>
      <c r="G156" s="489">
        <f>'IDF 3'!F14</f>
        <v>0.6</v>
      </c>
      <c r="H156" s="489">
        <f>'IDF 3'!G14</f>
        <v>0</v>
      </c>
      <c r="I156" s="489">
        <f>'IDF 3'!H14</f>
        <v>0</v>
      </c>
      <c r="J156" s="489" t="str">
        <f>'IDF 3'!I14</f>
        <v xml:space="preserve"> </v>
      </c>
      <c r="K156" s="489">
        <f>'IDF 3'!J14</f>
        <v>0</v>
      </c>
      <c r="L156" s="489">
        <f>'IDF 3'!K14</f>
        <v>0</v>
      </c>
      <c r="M156" s="489" t="str">
        <f>'IDF 3'!L14</f>
        <v/>
      </c>
      <c r="N156" s="489" t="str">
        <f>'IDF 3'!M14</f>
        <v/>
      </c>
      <c r="O156" s="489" t="str">
        <f>'IDF 3'!N14</f>
        <v/>
      </c>
      <c r="P156" s="489" t="str">
        <f>'IDF 3'!O14</f>
        <v/>
      </c>
      <c r="Q156" s="489" t="str">
        <f>'IDF 3'!P14</f>
        <v xml:space="preserve"> </v>
      </c>
    </row>
    <row r="157" spans="1:17">
      <c r="A157" s="489" t="s">
        <v>228</v>
      </c>
      <c r="B157" s="489">
        <f>'IDF 3'!A15</f>
        <v>0</v>
      </c>
      <c r="C157" s="489">
        <f>'IDF 3'!B15</f>
        <v>0</v>
      </c>
      <c r="D157" s="489" t="str">
        <f>'IDF 3'!C15</f>
        <v>H</v>
      </c>
      <c r="E157" s="489">
        <f>'IDF 3'!D15</f>
        <v>0</v>
      </c>
      <c r="F157" s="489">
        <f>'IDF 3'!E15</f>
        <v>0</v>
      </c>
      <c r="G157" s="489">
        <f>'IDF 3'!F15</f>
        <v>0.6</v>
      </c>
      <c r="H157" s="489">
        <f>'IDF 3'!G15</f>
        <v>0</v>
      </c>
      <c r="I157" s="489">
        <f>'IDF 3'!H15</f>
        <v>0</v>
      </c>
      <c r="J157" s="489" t="str">
        <f>'IDF 3'!I15</f>
        <v xml:space="preserve"> </v>
      </c>
      <c r="K157" s="489">
        <f>'IDF 3'!J15</f>
        <v>0</v>
      </c>
      <c r="L157" s="489">
        <f>'IDF 3'!K15</f>
        <v>0</v>
      </c>
      <c r="M157" s="489" t="str">
        <f>'IDF 3'!L15</f>
        <v/>
      </c>
      <c r="N157" s="489" t="str">
        <f>'IDF 3'!M15</f>
        <v/>
      </c>
      <c r="O157" s="489" t="str">
        <f>'IDF 3'!N15</f>
        <v/>
      </c>
      <c r="P157" s="489" t="str">
        <f>'IDF 3'!O15</f>
        <v/>
      </c>
      <c r="Q157" s="489" t="str">
        <f>'IDF 3'!P15</f>
        <v xml:space="preserve"> </v>
      </c>
    </row>
    <row r="158" spans="1:17">
      <c r="A158" s="489" t="s">
        <v>228</v>
      </c>
      <c r="B158" s="489">
        <f>'IDF 3'!A16</f>
        <v>0</v>
      </c>
      <c r="C158" s="489">
        <f>'IDF 3'!B16</f>
        <v>0</v>
      </c>
      <c r="D158" s="489" t="str">
        <f>'IDF 3'!C16</f>
        <v>H</v>
      </c>
      <c r="E158" s="489">
        <f>'IDF 3'!D16</f>
        <v>0</v>
      </c>
      <c r="F158" s="489">
        <f>'IDF 3'!E16</f>
        <v>0</v>
      </c>
      <c r="G158" s="489">
        <f>'IDF 3'!F16</f>
        <v>0.6</v>
      </c>
      <c r="H158" s="489">
        <f>'IDF 3'!G16</f>
        <v>0</v>
      </c>
      <c r="I158" s="489">
        <f>'IDF 3'!H16</f>
        <v>0</v>
      </c>
      <c r="J158" s="489" t="str">
        <f>'IDF 3'!I16</f>
        <v xml:space="preserve"> </v>
      </c>
      <c r="K158" s="489">
        <f>'IDF 3'!J16</f>
        <v>0</v>
      </c>
      <c r="L158" s="489">
        <f>'IDF 3'!K16</f>
        <v>0</v>
      </c>
      <c r="M158" s="489" t="str">
        <f>'IDF 3'!L16</f>
        <v/>
      </c>
      <c r="N158" s="489" t="str">
        <f>'IDF 3'!M16</f>
        <v/>
      </c>
      <c r="O158" s="489" t="str">
        <f>'IDF 3'!N16</f>
        <v/>
      </c>
      <c r="P158" s="489" t="str">
        <f>'IDF 3'!O16</f>
        <v/>
      </c>
      <c r="Q158" s="489" t="str">
        <f>'IDF 3'!P16</f>
        <v xml:space="preserve"> </v>
      </c>
    </row>
    <row r="159" spans="1:17">
      <c r="A159" s="489" t="s">
        <v>228</v>
      </c>
      <c r="B159" s="489">
        <f>'IDF 3'!A17</f>
        <v>0</v>
      </c>
      <c r="C159" s="489">
        <f>'IDF 3'!B17</f>
        <v>0</v>
      </c>
      <c r="D159" s="489" t="str">
        <f>'IDF 3'!C17</f>
        <v>H</v>
      </c>
      <c r="E159" s="489">
        <f>'IDF 3'!D17</f>
        <v>0</v>
      </c>
      <c r="F159" s="489">
        <f>'IDF 3'!E17</f>
        <v>0</v>
      </c>
      <c r="G159" s="489">
        <f>'IDF 3'!F17</f>
        <v>0.6</v>
      </c>
      <c r="H159" s="489">
        <f>'IDF 3'!G17</f>
        <v>0</v>
      </c>
      <c r="I159" s="489">
        <f>'IDF 3'!H17</f>
        <v>0</v>
      </c>
      <c r="J159" s="489" t="str">
        <f>'IDF 3'!I17</f>
        <v xml:space="preserve"> </v>
      </c>
      <c r="K159" s="489">
        <f>'IDF 3'!J17</f>
        <v>0</v>
      </c>
      <c r="L159" s="489">
        <f>'IDF 3'!K17</f>
        <v>0</v>
      </c>
      <c r="M159" s="489" t="str">
        <f>'IDF 3'!L17</f>
        <v/>
      </c>
      <c r="N159" s="489" t="str">
        <f>'IDF 3'!M17</f>
        <v/>
      </c>
      <c r="O159" s="489" t="str">
        <f>'IDF 3'!N17</f>
        <v/>
      </c>
      <c r="P159" s="489" t="str">
        <f>'IDF 3'!O17</f>
        <v/>
      </c>
      <c r="Q159" s="489" t="str">
        <f>'IDF 3'!P17</f>
        <v xml:space="preserve"> </v>
      </c>
    </row>
    <row r="160" spans="1:17">
      <c r="A160" s="489" t="s">
        <v>228</v>
      </c>
      <c r="B160" s="489">
        <f>'IDF 3'!A18</f>
        <v>0</v>
      </c>
      <c r="C160" s="489">
        <f>'IDF 3'!B18</f>
        <v>0</v>
      </c>
      <c r="D160" s="489" t="str">
        <f>'IDF 3'!C18</f>
        <v>H</v>
      </c>
      <c r="E160" s="489">
        <f>'IDF 3'!D18</f>
        <v>0</v>
      </c>
      <c r="F160" s="489">
        <f>'IDF 3'!E18</f>
        <v>0</v>
      </c>
      <c r="G160" s="489">
        <f>'IDF 3'!F18</f>
        <v>0.6</v>
      </c>
      <c r="H160" s="489">
        <f>'IDF 3'!G18</f>
        <v>0</v>
      </c>
      <c r="I160" s="489">
        <f>'IDF 3'!H18</f>
        <v>0</v>
      </c>
      <c r="J160" s="489" t="str">
        <f>'IDF 3'!I18</f>
        <v xml:space="preserve"> </v>
      </c>
      <c r="K160" s="489">
        <f>'IDF 3'!J18</f>
        <v>0</v>
      </c>
      <c r="L160" s="489">
        <f>'IDF 3'!K18</f>
        <v>0</v>
      </c>
      <c r="M160" s="489" t="str">
        <f>'IDF 3'!L18</f>
        <v/>
      </c>
      <c r="N160" s="489" t="str">
        <f>'IDF 3'!M18</f>
        <v/>
      </c>
      <c r="O160" s="489" t="str">
        <f>'IDF 3'!N18</f>
        <v/>
      </c>
      <c r="P160" s="489" t="str">
        <f>'IDF 3'!O18</f>
        <v/>
      </c>
      <c r="Q160" s="489" t="str">
        <f>'IDF 3'!P18</f>
        <v xml:space="preserve"> </v>
      </c>
    </row>
    <row r="161" spans="1:17">
      <c r="A161" s="489" t="s">
        <v>228</v>
      </c>
      <c r="B161" s="489">
        <f>'IDF 3'!A19</f>
        <v>0</v>
      </c>
      <c r="C161" s="489">
        <f>'IDF 3'!B19</f>
        <v>0</v>
      </c>
      <c r="D161" s="489" t="str">
        <f>'IDF 3'!C19</f>
        <v>H</v>
      </c>
      <c r="E161" s="489">
        <f>'IDF 3'!D19</f>
        <v>0</v>
      </c>
      <c r="F161" s="489">
        <f>'IDF 3'!E19</f>
        <v>0</v>
      </c>
      <c r="G161" s="489">
        <f>'IDF 3'!F19</f>
        <v>0.6</v>
      </c>
      <c r="H161" s="489">
        <f>'IDF 3'!G19</f>
        <v>0</v>
      </c>
      <c r="I161" s="489">
        <f>'IDF 3'!H19</f>
        <v>0</v>
      </c>
      <c r="J161" s="489" t="str">
        <f>'IDF 3'!I19</f>
        <v xml:space="preserve"> </v>
      </c>
      <c r="K161" s="489">
        <f>'IDF 3'!J19</f>
        <v>0</v>
      </c>
      <c r="L161" s="489">
        <f>'IDF 3'!K19</f>
        <v>0</v>
      </c>
      <c r="M161" s="489" t="str">
        <f>'IDF 3'!L19</f>
        <v/>
      </c>
      <c r="N161" s="489" t="str">
        <f>'IDF 3'!M19</f>
        <v/>
      </c>
      <c r="O161" s="489" t="str">
        <f>'IDF 3'!N19</f>
        <v/>
      </c>
      <c r="P161" s="489" t="str">
        <f>'IDF 3'!O19</f>
        <v/>
      </c>
      <c r="Q161" s="489" t="str">
        <f>'IDF 3'!P19</f>
        <v xml:space="preserve"> </v>
      </c>
    </row>
    <row r="162" spans="1:17">
      <c r="A162" s="489" t="s">
        <v>228</v>
      </c>
      <c r="B162" s="489">
        <f>'IDF 3'!A20</f>
        <v>0</v>
      </c>
      <c r="C162" s="489">
        <f>'IDF 3'!B20</f>
        <v>0</v>
      </c>
      <c r="D162" s="489" t="str">
        <f>'IDF 3'!C20</f>
        <v>H</v>
      </c>
      <c r="E162" s="489">
        <f>'IDF 3'!D20</f>
        <v>0</v>
      </c>
      <c r="F162" s="489">
        <f>'IDF 3'!E20</f>
        <v>0</v>
      </c>
      <c r="G162" s="489">
        <f>'IDF 3'!F20</f>
        <v>0.6</v>
      </c>
      <c r="H162" s="489">
        <f>'IDF 3'!G20</f>
        <v>0</v>
      </c>
      <c r="I162" s="489">
        <f>'IDF 3'!H20</f>
        <v>0</v>
      </c>
      <c r="J162" s="489" t="str">
        <f>'IDF 3'!I20</f>
        <v xml:space="preserve"> </v>
      </c>
      <c r="K162" s="489">
        <f>'IDF 3'!J20</f>
        <v>0</v>
      </c>
      <c r="L162" s="489">
        <f>'IDF 3'!K20</f>
        <v>0</v>
      </c>
      <c r="M162" s="489" t="str">
        <f>'IDF 3'!L20</f>
        <v/>
      </c>
      <c r="N162" s="489" t="str">
        <f>'IDF 3'!M20</f>
        <v/>
      </c>
      <c r="O162" s="489" t="str">
        <f>'IDF 3'!N20</f>
        <v/>
      </c>
      <c r="P162" s="489" t="str">
        <f>'IDF 3'!O20</f>
        <v/>
      </c>
      <c r="Q162" s="489" t="str">
        <f>'IDF 3'!P20</f>
        <v xml:space="preserve"> </v>
      </c>
    </row>
    <row r="163" spans="1:17">
      <c r="A163" s="489" t="s">
        <v>228</v>
      </c>
      <c r="B163" s="489">
        <f>'IDF 3'!A21</f>
        <v>0</v>
      </c>
      <c r="C163" s="489">
        <f>'IDF 3'!B21</f>
        <v>0</v>
      </c>
      <c r="D163" s="489" t="str">
        <f>'IDF 3'!C21</f>
        <v>H</v>
      </c>
      <c r="E163" s="489">
        <f>'IDF 3'!D21</f>
        <v>0</v>
      </c>
      <c r="F163" s="489">
        <f>'IDF 3'!E21</f>
        <v>0</v>
      </c>
      <c r="G163" s="489">
        <f>'IDF 3'!F21</f>
        <v>0.6</v>
      </c>
      <c r="H163" s="489">
        <f>'IDF 3'!G21</f>
        <v>0</v>
      </c>
      <c r="I163" s="489">
        <f>'IDF 3'!H21</f>
        <v>0</v>
      </c>
      <c r="J163" s="489" t="str">
        <f>'IDF 3'!I21</f>
        <v xml:space="preserve"> </v>
      </c>
      <c r="K163" s="489">
        <f>'IDF 3'!J21</f>
        <v>0</v>
      </c>
      <c r="L163" s="489">
        <f>'IDF 3'!K21</f>
        <v>0</v>
      </c>
      <c r="M163" s="489" t="str">
        <f>'IDF 3'!L21</f>
        <v/>
      </c>
      <c r="N163" s="489" t="str">
        <f>'IDF 3'!M21</f>
        <v/>
      </c>
      <c r="O163" s="489" t="str">
        <f>'IDF 3'!N21</f>
        <v/>
      </c>
      <c r="P163" s="489" t="str">
        <f>'IDF 3'!O21</f>
        <v/>
      </c>
      <c r="Q163" s="489" t="str">
        <f>'IDF 3'!P21</f>
        <v xml:space="preserve"> </v>
      </c>
    </row>
    <row r="164" spans="1:17">
      <c r="A164" s="489" t="s">
        <v>228</v>
      </c>
      <c r="B164" s="489">
        <f>'IDF 3'!A22</f>
        <v>0</v>
      </c>
      <c r="C164" s="489">
        <f>'IDF 3'!B22</f>
        <v>0</v>
      </c>
      <c r="D164" s="489" t="str">
        <f>'IDF 3'!C22</f>
        <v>H</v>
      </c>
      <c r="E164" s="489">
        <f>'IDF 3'!D22</f>
        <v>0</v>
      </c>
      <c r="F164" s="489">
        <f>'IDF 3'!E22</f>
        <v>0</v>
      </c>
      <c r="G164" s="489">
        <f>'IDF 3'!F22</f>
        <v>0.6</v>
      </c>
      <c r="H164" s="489">
        <f>'IDF 3'!G22</f>
        <v>0</v>
      </c>
      <c r="I164" s="489">
        <f>'IDF 3'!H22</f>
        <v>0</v>
      </c>
      <c r="J164" s="489" t="str">
        <f>'IDF 3'!I22</f>
        <v xml:space="preserve"> </v>
      </c>
      <c r="K164" s="489">
        <f>'IDF 3'!J22</f>
        <v>0</v>
      </c>
      <c r="L164" s="489">
        <f>'IDF 3'!K22</f>
        <v>0</v>
      </c>
      <c r="M164" s="489" t="str">
        <f>'IDF 3'!L22</f>
        <v/>
      </c>
      <c r="N164" s="489" t="str">
        <f>'IDF 3'!M22</f>
        <v/>
      </c>
      <c r="O164" s="489" t="str">
        <f>'IDF 3'!N22</f>
        <v/>
      </c>
      <c r="P164" s="489" t="str">
        <f>'IDF 3'!O22</f>
        <v/>
      </c>
      <c r="Q164" s="489" t="str">
        <f>'IDF 3'!P22</f>
        <v xml:space="preserve"> </v>
      </c>
    </row>
    <row r="165" spans="1:17">
      <c r="A165" s="489" t="s">
        <v>228</v>
      </c>
      <c r="B165" s="489">
        <f>'IDF 3'!A23</f>
        <v>0</v>
      </c>
      <c r="C165" s="489">
        <f>'IDF 3'!B23</f>
        <v>0</v>
      </c>
      <c r="D165" s="489" t="str">
        <f>'IDF 3'!C23</f>
        <v>H</v>
      </c>
      <c r="E165" s="489">
        <f>'IDF 3'!D23</f>
        <v>0</v>
      </c>
      <c r="F165" s="489">
        <f>'IDF 3'!E23</f>
        <v>0</v>
      </c>
      <c r="G165" s="489">
        <f>'IDF 3'!F23</f>
        <v>0.6</v>
      </c>
      <c r="H165" s="489">
        <f>'IDF 3'!G23</f>
        <v>0</v>
      </c>
      <c r="I165" s="489">
        <f>'IDF 3'!H23</f>
        <v>0</v>
      </c>
      <c r="J165" s="489" t="str">
        <f>'IDF 3'!I23</f>
        <v xml:space="preserve"> </v>
      </c>
      <c r="K165" s="489">
        <f>'IDF 3'!J23</f>
        <v>0</v>
      </c>
      <c r="L165" s="489">
        <f>'IDF 3'!K23</f>
        <v>0</v>
      </c>
      <c r="M165" s="489" t="str">
        <f>'IDF 3'!L23</f>
        <v/>
      </c>
      <c r="N165" s="489" t="str">
        <f>'IDF 3'!M23</f>
        <v/>
      </c>
      <c r="O165" s="489" t="str">
        <f>'IDF 3'!N23</f>
        <v/>
      </c>
      <c r="P165" s="489" t="str">
        <f>'IDF 3'!O23</f>
        <v/>
      </c>
      <c r="Q165" s="489" t="str">
        <f>'IDF 3'!P23</f>
        <v xml:space="preserve"> </v>
      </c>
    </row>
    <row r="166" spans="1:17">
      <c r="A166" s="489" t="s">
        <v>228</v>
      </c>
      <c r="B166" s="489">
        <f>'IDF 3'!A24</f>
        <v>0</v>
      </c>
      <c r="C166" s="489">
        <f>'IDF 3'!B24</f>
        <v>0</v>
      </c>
      <c r="D166" s="489" t="str">
        <f>'IDF 3'!C24</f>
        <v>H</v>
      </c>
      <c r="E166" s="489">
        <f>'IDF 3'!D24</f>
        <v>0</v>
      </c>
      <c r="F166" s="489">
        <f>'IDF 3'!E24</f>
        <v>0</v>
      </c>
      <c r="G166" s="489">
        <f>'IDF 3'!F24</f>
        <v>0.6</v>
      </c>
      <c r="H166" s="489">
        <f>'IDF 3'!G24</f>
        <v>0</v>
      </c>
      <c r="I166" s="489">
        <f>'IDF 3'!H24</f>
        <v>0</v>
      </c>
      <c r="J166" s="489" t="str">
        <f>'IDF 3'!I24</f>
        <v xml:space="preserve"> </v>
      </c>
      <c r="K166" s="489">
        <f>'IDF 3'!J24</f>
        <v>0</v>
      </c>
      <c r="L166" s="489">
        <f>'IDF 3'!K24</f>
        <v>0</v>
      </c>
      <c r="M166" s="489" t="str">
        <f>'IDF 3'!L24</f>
        <v/>
      </c>
      <c r="N166" s="489" t="str">
        <f>'IDF 3'!M24</f>
        <v/>
      </c>
      <c r="O166" s="489" t="str">
        <f>'IDF 3'!N24</f>
        <v/>
      </c>
      <c r="P166" s="489" t="str">
        <f>'IDF 3'!O24</f>
        <v/>
      </c>
      <c r="Q166" s="489" t="str">
        <f>'IDF 3'!P24</f>
        <v xml:space="preserve"> </v>
      </c>
    </row>
    <row r="167" spans="1:17">
      <c r="A167" s="489" t="s">
        <v>228</v>
      </c>
      <c r="B167" s="489">
        <f>'IDF 3'!A25</f>
        <v>0</v>
      </c>
      <c r="C167" s="489">
        <f>'IDF 3'!B25</f>
        <v>0</v>
      </c>
      <c r="D167" s="489" t="str">
        <f>'IDF 3'!C25</f>
        <v>H</v>
      </c>
      <c r="E167" s="489">
        <f>'IDF 3'!D25</f>
        <v>0</v>
      </c>
      <c r="F167" s="489">
        <f>'IDF 3'!E25</f>
        <v>0</v>
      </c>
      <c r="G167" s="489">
        <f>'IDF 3'!F25</f>
        <v>0.6</v>
      </c>
      <c r="H167" s="489">
        <f>'IDF 3'!G25</f>
        <v>0</v>
      </c>
      <c r="I167" s="489">
        <f>'IDF 3'!H25</f>
        <v>0</v>
      </c>
      <c r="J167" s="489" t="str">
        <f>'IDF 3'!I25</f>
        <v xml:space="preserve"> </v>
      </c>
      <c r="K167" s="489">
        <f>'IDF 3'!J25</f>
        <v>0</v>
      </c>
      <c r="L167" s="489">
        <f>'IDF 3'!K25</f>
        <v>0</v>
      </c>
      <c r="M167" s="489" t="str">
        <f>'IDF 3'!L25</f>
        <v/>
      </c>
      <c r="N167" s="489" t="str">
        <f>'IDF 3'!M25</f>
        <v/>
      </c>
      <c r="O167" s="489" t="str">
        <f>'IDF 3'!N25</f>
        <v/>
      </c>
      <c r="P167" s="489" t="str">
        <f>'IDF 3'!O25</f>
        <v/>
      </c>
      <c r="Q167" s="489" t="str">
        <f>'IDF 3'!P25</f>
        <v xml:space="preserve"> </v>
      </c>
    </row>
    <row r="168" spans="1:17">
      <c r="A168" s="489" t="s">
        <v>228</v>
      </c>
      <c r="B168" s="489">
        <f>'IDF 3'!A26</f>
        <v>0</v>
      </c>
      <c r="C168" s="489">
        <f>'IDF 3'!B26</f>
        <v>0</v>
      </c>
      <c r="D168" s="489" t="str">
        <f>'IDF 3'!C26</f>
        <v>H</v>
      </c>
      <c r="E168" s="489">
        <f>'IDF 3'!D26</f>
        <v>0</v>
      </c>
      <c r="F168" s="489">
        <f>'IDF 3'!E26</f>
        <v>0</v>
      </c>
      <c r="G168" s="489">
        <f>'IDF 3'!F26</f>
        <v>0.6</v>
      </c>
      <c r="H168" s="489">
        <f>'IDF 3'!G26</f>
        <v>0</v>
      </c>
      <c r="I168" s="489">
        <f>'IDF 3'!H26</f>
        <v>0</v>
      </c>
      <c r="J168" s="489" t="str">
        <f>'IDF 3'!I26</f>
        <v xml:space="preserve"> </v>
      </c>
      <c r="K168" s="489">
        <f>'IDF 3'!J26</f>
        <v>0</v>
      </c>
      <c r="L168" s="489">
        <f>'IDF 3'!K26</f>
        <v>0</v>
      </c>
      <c r="M168" s="489" t="str">
        <f>'IDF 3'!L26</f>
        <v/>
      </c>
      <c r="N168" s="489" t="str">
        <f>'IDF 3'!M26</f>
        <v/>
      </c>
      <c r="O168" s="489" t="str">
        <f>'IDF 3'!N26</f>
        <v/>
      </c>
      <c r="P168" s="489" t="str">
        <f>'IDF 3'!O26</f>
        <v/>
      </c>
      <c r="Q168" s="489" t="str">
        <f>'IDF 3'!P26</f>
        <v xml:space="preserve"> </v>
      </c>
    </row>
    <row r="169" spans="1:17">
      <c r="A169" s="489" t="s">
        <v>228</v>
      </c>
      <c r="B169" s="489">
        <f>'IDF 3'!A27</f>
        <v>0</v>
      </c>
      <c r="C169" s="489">
        <f>'IDF 3'!B27</f>
        <v>0</v>
      </c>
      <c r="D169" s="489" t="str">
        <f>'IDF 3'!C27</f>
        <v>H</v>
      </c>
      <c r="E169" s="489">
        <f>'IDF 3'!D27</f>
        <v>0</v>
      </c>
      <c r="F169" s="489">
        <f>'IDF 3'!E27</f>
        <v>0</v>
      </c>
      <c r="G169" s="489">
        <f>'IDF 3'!F27</f>
        <v>0.6</v>
      </c>
      <c r="H169" s="489">
        <f>'IDF 3'!G27</f>
        <v>0</v>
      </c>
      <c r="I169" s="489">
        <f>'IDF 3'!H27</f>
        <v>0</v>
      </c>
      <c r="J169" s="489" t="str">
        <f>'IDF 3'!I27</f>
        <v xml:space="preserve"> </v>
      </c>
      <c r="K169" s="489">
        <f>'IDF 3'!J27</f>
        <v>0</v>
      </c>
      <c r="L169" s="489">
        <f>'IDF 3'!K27</f>
        <v>0</v>
      </c>
      <c r="M169" s="489" t="str">
        <f>'IDF 3'!L27</f>
        <v/>
      </c>
      <c r="N169" s="489" t="str">
        <f>'IDF 3'!M27</f>
        <v/>
      </c>
      <c r="O169" s="489" t="str">
        <f>'IDF 3'!N27</f>
        <v/>
      </c>
      <c r="P169" s="489" t="str">
        <f>'IDF 3'!O27</f>
        <v/>
      </c>
      <c r="Q169" s="489" t="str">
        <f>'IDF 3'!P27</f>
        <v xml:space="preserve"> </v>
      </c>
    </row>
    <row r="170" spans="1:17">
      <c r="A170" s="489" t="s">
        <v>228</v>
      </c>
      <c r="B170" s="489">
        <f>'IDF 3'!A28</f>
        <v>0</v>
      </c>
      <c r="C170" s="489">
        <f>'IDF 3'!B28</f>
        <v>0</v>
      </c>
      <c r="D170" s="489" t="str">
        <f>'IDF 3'!C28</f>
        <v>H</v>
      </c>
      <c r="E170" s="489">
        <f>'IDF 3'!D28</f>
        <v>0</v>
      </c>
      <c r="F170" s="489">
        <f>'IDF 3'!E28</f>
        <v>0</v>
      </c>
      <c r="G170" s="489">
        <f>'IDF 3'!F28</f>
        <v>0.6</v>
      </c>
      <c r="H170" s="489">
        <f>'IDF 3'!G28</f>
        <v>0</v>
      </c>
      <c r="I170" s="489">
        <f>'IDF 3'!H28</f>
        <v>0</v>
      </c>
      <c r="J170" s="489" t="str">
        <f>'IDF 3'!I28</f>
        <v xml:space="preserve"> </v>
      </c>
      <c r="K170" s="489">
        <f>'IDF 3'!J28</f>
        <v>0</v>
      </c>
      <c r="L170" s="489">
        <f>'IDF 3'!K28</f>
        <v>0</v>
      </c>
      <c r="M170" s="489" t="str">
        <f>'IDF 3'!L28</f>
        <v/>
      </c>
      <c r="N170" s="489" t="str">
        <f>'IDF 3'!M28</f>
        <v/>
      </c>
      <c r="O170" s="489" t="str">
        <f>'IDF 3'!N28</f>
        <v/>
      </c>
      <c r="P170" s="489" t="str">
        <f>'IDF 3'!O28</f>
        <v/>
      </c>
      <c r="Q170" s="489" t="str">
        <f>'IDF 3'!P28</f>
        <v xml:space="preserve"> </v>
      </c>
    </row>
    <row r="171" spans="1:17">
      <c r="A171" s="489" t="s">
        <v>228</v>
      </c>
      <c r="B171" s="489">
        <f>'IDF 3'!A29</f>
        <v>0</v>
      </c>
      <c r="C171" s="489">
        <f>'IDF 3'!B29</f>
        <v>0</v>
      </c>
      <c r="D171" s="489" t="str">
        <f>'IDF 3'!C29</f>
        <v>H</v>
      </c>
      <c r="E171" s="489">
        <f>'IDF 3'!D29</f>
        <v>0</v>
      </c>
      <c r="F171" s="489">
        <f>'IDF 3'!E29</f>
        <v>0</v>
      </c>
      <c r="G171" s="489">
        <f>'IDF 3'!F29</f>
        <v>0.6</v>
      </c>
      <c r="H171" s="489">
        <f>'IDF 3'!G29</f>
        <v>0</v>
      </c>
      <c r="I171" s="489">
        <f>'IDF 3'!H29</f>
        <v>0</v>
      </c>
      <c r="J171" s="489" t="str">
        <f>'IDF 3'!I29</f>
        <v xml:space="preserve"> </v>
      </c>
      <c r="K171" s="489">
        <f>'IDF 3'!J29</f>
        <v>0</v>
      </c>
      <c r="L171" s="489">
        <f>'IDF 3'!K29</f>
        <v>0</v>
      </c>
      <c r="M171" s="489" t="str">
        <f>'IDF 3'!L29</f>
        <v/>
      </c>
      <c r="N171" s="489" t="str">
        <f>'IDF 3'!M29</f>
        <v/>
      </c>
      <c r="O171" s="489" t="str">
        <f>'IDF 3'!N29</f>
        <v/>
      </c>
      <c r="P171" s="489" t="str">
        <f>'IDF 3'!O29</f>
        <v/>
      </c>
      <c r="Q171" s="489" t="str">
        <f>'IDF 3'!P29</f>
        <v xml:space="preserve"> </v>
      </c>
    </row>
    <row r="172" spans="1:17">
      <c r="A172" s="489" t="s">
        <v>228</v>
      </c>
      <c r="B172" s="489">
        <f>'IDF 3'!A30</f>
        <v>0</v>
      </c>
      <c r="C172" s="489">
        <f>'IDF 3'!B30</f>
        <v>0</v>
      </c>
      <c r="D172" s="489" t="str">
        <f>'IDF 3'!C30</f>
        <v>H</v>
      </c>
      <c r="E172" s="489">
        <f>'IDF 3'!D30</f>
        <v>0</v>
      </c>
      <c r="F172" s="489">
        <f>'IDF 3'!E30</f>
        <v>0</v>
      </c>
      <c r="G172" s="489">
        <f>'IDF 3'!F30</f>
        <v>0.6</v>
      </c>
      <c r="H172" s="489">
        <f>'IDF 3'!G30</f>
        <v>0</v>
      </c>
      <c r="I172" s="489">
        <f>'IDF 3'!H30</f>
        <v>0</v>
      </c>
      <c r="J172" s="489" t="str">
        <f>'IDF 3'!I30</f>
        <v xml:space="preserve"> </v>
      </c>
      <c r="K172" s="489">
        <f>'IDF 3'!J30</f>
        <v>0</v>
      </c>
      <c r="L172" s="489">
        <f>'IDF 3'!K30</f>
        <v>0</v>
      </c>
      <c r="M172" s="489" t="str">
        <f>'IDF 3'!L30</f>
        <v/>
      </c>
      <c r="N172" s="489" t="str">
        <f>'IDF 3'!M30</f>
        <v/>
      </c>
      <c r="O172" s="489" t="str">
        <f>'IDF 3'!N30</f>
        <v/>
      </c>
      <c r="P172" s="489" t="str">
        <f>'IDF 3'!O30</f>
        <v/>
      </c>
      <c r="Q172" s="489" t="str">
        <f>'IDF 3'!P30</f>
        <v xml:space="preserve"> </v>
      </c>
    </row>
    <row r="173" spans="1:17">
      <c r="A173" s="489" t="s">
        <v>228</v>
      </c>
      <c r="B173" s="489">
        <f>'IDF 3'!A31</f>
        <v>0</v>
      </c>
      <c r="C173" s="489">
        <f>'IDF 3'!B31</f>
        <v>0</v>
      </c>
      <c r="D173" s="489" t="str">
        <f>'IDF 3'!C31</f>
        <v>H</v>
      </c>
      <c r="E173" s="489">
        <f>'IDF 3'!D31</f>
        <v>0</v>
      </c>
      <c r="F173" s="489">
        <f>'IDF 3'!E31</f>
        <v>0</v>
      </c>
      <c r="G173" s="489">
        <f>'IDF 3'!F31</f>
        <v>0.6</v>
      </c>
      <c r="H173" s="489">
        <f>'IDF 3'!G31</f>
        <v>0</v>
      </c>
      <c r="I173" s="489">
        <f>'IDF 3'!H31</f>
        <v>0</v>
      </c>
      <c r="J173" s="489" t="str">
        <f>'IDF 3'!I31</f>
        <v xml:space="preserve"> </v>
      </c>
      <c r="K173" s="489">
        <f>'IDF 3'!J31</f>
        <v>0</v>
      </c>
      <c r="L173" s="489">
        <f>'IDF 3'!K31</f>
        <v>0</v>
      </c>
      <c r="M173" s="489" t="str">
        <f>'IDF 3'!L31</f>
        <v/>
      </c>
      <c r="N173" s="489" t="str">
        <f>'IDF 3'!M31</f>
        <v/>
      </c>
      <c r="O173" s="489" t="str">
        <f>'IDF 3'!N31</f>
        <v/>
      </c>
      <c r="P173" s="489" t="str">
        <f>'IDF 3'!O31</f>
        <v/>
      </c>
      <c r="Q173" s="489" t="str">
        <f>'IDF 3'!P31</f>
        <v xml:space="preserve"> </v>
      </c>
    </row>
    <row r="174" spans="1:17">
      <c r="A174" s="489" t="s">
        <v>228</v>
      </c>
      <c r="B174" s="489">
        <f>'IDF 3'!A32</f>
        <v>0</v>
      </c>
      <c r="C174" s="489">
        <f>'IDF 3'!B32</f>
        <v>0</v>
      </c>
      <c r="D174" s="489" t="str">
        <f>'IDF 3'!C32</f>
        <v>H</v>
      </c>
      <c r="E174" s="489">
        <f>'IDF 3'!D32</f>
        <v>0</v>
      </c>
      <c r="F174" s="489">
        <f>'IDF 3'!E32</f>
        <v>0</v>
      </c>
      <c r="G174" s="489">
        <f>'IDF 3'!F32</f>
        <v>0.6</v>
      </c>
      <c r="H174" s="489">
        <f>'IDF 3'!G32</f>
        <v>0</v>
      </c>
      <c r="I174" s="489">
        <f>'IDF 3'!H32</f>
        <v>0</v>
      </c>
      <c r="J174" s="489" t="str">
        <f>'IDF 3'!I32</f>
        <v xml:space="preserve"> </v>
      </c>
      <c r="K174" s="489">
        <f>'IDF 3'!J32</f>
        <v>0</v>
      </c>
      <c r="L174" s="489">
        <f>'IDF 3'!K32</f>
        <v>0</v>
      </c>
      <c r="M174" s="489" t="str">
        <f>'IDF 3'!L32</f>
        <v/>
      </c>
      <c r="N174" s="489" t="str">
        <f>'IDF 3'!M32</f>
        <v/>
      </c>
      <c r="O174" s="489" t="str">
        <f>'IDF 3'!N32</f>
        <v/>
      </c>
      <c r="P174" s="489" t="str">
        <f>'IDF 3'!O32</f>
        <v/>
      </c>
      <c r="Q174" s="489" t="str">
        <f>'IDF 3'!P32</f>
        <v xml:space="preserve"> </v>
      </c>
    </row>
    <row r="175" spans="1:17">
      <c r="A175" s="489" t="s">
        <v>228</v>
      </c>
      <c r="B175" s="489">
        <f>'IDF 3'!A33</f>
        <v>0</v>
      </c>
      <c r="C175" s="489">
        <f>'IDF 3'!B33</f>
        <v>0</v>
      </c>
      <c r="D175" s="489" t="str">
        <f>'IDF 3'!C33</f>
        <v>H</v>
      </c>
      <c r="E175" s="489">
        <f>'IDF 3'!D33</f>
        <v>0</v>
      </c>
      <c r="F175" s="489">
        <f>'IDF 3'!E33</f>
        <v>0</v>
      </c>
      <c r="G175" s="489">
        <f>'IDF 3'!F33</f>
        <v>0.6</v>
      </c>
      <c r="H175" s="489">
        <f>'IDF 3'!G33</f>
        <v>0</v>
      </c>
      <c r="I175" s="489">
        <f>'IDF 3'!H33</f>
        <v>0</v>
      </c>
      <c r="J175" s="489" t="str">
        <f>'IDF 3'!I33</f>
        <v xml:space="preserve"> </v>
      </c>
      <c r="K175" s="489">
        <f>'IDF 3'!J33</f>
        <v>0</v>
      </c>
      <c r="L175" s="489">
        <f>'IDF 3'!K33</f>
        <v>0</v>
      </c>
      <c r="M175" s="489" t="str">
        <f>'IDF 3'!L33</f>
        <v/>
      </c>
      <c r="N175" s="489" t="str">
        <f>'IDF 3'!M33</f>
        <v/>
      </c>
      <c r="O175" s="489" t="str">
        <f>'IDF 3'!N33</f>
        <v/>
      </c>
      <c r="P175" s="489" t="str">
        <f>'IDF 3'!O33</f>
        <v/>
      </c>
      <c r="Q175" s="489" t="str">
        <f>'IDF 3'!P33</f>
        <v xml:space="preserve"> </v>
      </c>
    </row>
    <row r="176" spans="1:17">
      <c r="A176" s="489" t="s">
        <v>228</v>
      </c>
      <c r="B176" s="489">
        <f>'IDF 3'!A34</f>
        <v>0</v>
      </c>
      <c r="C176" s="489">
        <f>'IDF 3'!B34</f>
        <v>0</v>
      </c>
      <c r="D176" s="489" t="str">
        <f>'IDF 3'!C34</f>
        <v>H</v>
      </c>
      <c r="E176" s="489">
        <f>'IDF 3'!D34</f>
        <v>0</v>
      </c>
      <c r="F176" s="489">
        <f>'IDF 3'!E34</f>
        <v>0</v>
      </c>
      <c r="G176" s="489">
        <f>'IDF 3'!F34</f>
        <v>0.6</v>
      </c>
      <c r="H176" s="489">
        <f>'IDF 3'!G34</f>
        <v>0</v>
      </c>
      <c r="I176" s="489">
        <f>'IDF 3'!H34</f>
        <v>0</v>
      </c>
      <c r="J176" s="489" t="str">
        <f>'IDF 3'!I34</f>
        <v xml:space="preserve"> </v>
      </c>
      <c r="K176" s="489">
        <f>'IDF 3'!J34</f>
        <v>0</v>
      </c>
      <c r="L176" s="489">
        <f>'IDF 3'!K34</f>
        <v>0</v>
      </c>
      <c r="M176" s="489" t="str">
        <f>'IDF 3'!L34</f>
        <v/>
      </c>
      <c r="N176" s="489" t="str">
        <f>'IDF 3'!M34</f>
        <v/>
      </c>
      <c r="O176" s="489" t="str">
        <f>'IDF 3'!N34</f>
        <v/>
      </c>
      <c r="P176" s="489" t="str">
        <f>'IDF 3'!O34</f>
        <v/>
      </c>
      <c r="Q176" s="489" t="str">
        <f>'IDF 3'!P34</f>
        <v xml:space="preserve"> </v>
      </c>
    </row>
    <row r="177" spans="1:17">
      <c r="A177" s="489" t="s">
        <v>228</v>
      </c>
      <c r="B177" s="489">
        <f>'IDF 3'!A35</f>
        <v>0</v>
      </c>
      <c r="C177" s="489">
        <f>'IDF 3'!B35</f>
        <v>0</v>
      </c>
      <c r="D177" s="489" t="str">
        <f>'IDF 3'!C35</f>
        <v>H</v>
      </c>
      <c r="E177" s="489">
        <f>'IDF 3'!D35</f>
        <v>0</v>
      </c>
      <c r="F177" s="489">
        <f>'IDF 3'!E35</f>
        <v>0</v>
      </c>
      <c r="G177" s="489">
        <f>'IDF 3'!F35</f>
        <v>0.6</v>
      </c>
      <c r="H177" s="489">
        <f>'IDF 3'!G35</f>
        <v>0</v>
      </c>
      <c r="I177" s="489">
        <f>'IDF 3'!H35</f>
        <v>0</v>
      </c>
      <c r="J177" s="489" t="str">
        <f>'IDF 3'!I35</f>
        <v xml:space="preserve"> </v>
      </c>
      <c r="K177" s="489">
        <f>'IDF 3'!J35</f>
        <v>0</v>
      </c>
      <c r="L177" s="489">
        <f>'IDF 3'!K35</f>
        <v>0</v>
      </c>
      <c r="M177" s="489" t="str">
        <f>'IDF 3'!L35</f>
        <v/>
      </c>
      <c r="N177" s="489" t="str">
        <f>'IDF 3'!M35</f>
        <v/>
      </c>
      <c r="O177" s="489" t="str">
        <f>'IDF 3'!N35</f>
        <v/>
      </c>
      <c r="P177" s="489" t="str">
        <f>'IDF 3'!O35</f>
        <v/>
      </c>
      <c r="Q177" s="489" t="str">
        <f>'IDF 3'!P35</f>
        <v xml:space="preserve"> </v>
      </c>
    </row>
    <row r="178" spans="1:17">
      <c r="A178" s="489" t="s">
        <v>228</v>
      </c>
      <c r="B178" s="489">
        <f>'IDF 3'!A36</f>
        <v>0</v>
      </c>
      <c r="C178" s="489">
        <f>'IDF 3'!B36</f>
        <v>0</v>
      </c>
      <c r="D178" s="489" t="str">
        <f>'IDF 3'!C36</f>
        <v>H</v>
      </c>
      <c r="E178" s="489">
        <f>'IDF 3'!D36</f>
        <v>0</v>
      </c>
      <c r="F178" s="489">
        <f>'IDF 3'!E36</f>
        <v>0</v>
      </c>
      <c r="G178" s="489">
        <f>'IDF 3'!F36</f>
        <v>0.6</v>
      </c>
      <c r="H178" s="489">
        <f>'IDF 3'!G36</f>
        <v>0</v>
      </c>
      <c r="I178" s="489">
        <f>'IDF 3'!H36</f>
        <v>0</v>
      </c>
      <c r="J178" s="489" t="str">
        <f>'IDF 3'!I36</f>
        <v xml:space="preserve"> </v>
      </c>
      <c r="K178" s="489">
        <f>'IDF 3'!J36</f>
        <v>0</v>
      </c>
      <c r="L178" s="489">
        <f>'IDF 3'!K36</f>
        <v>0</v>
      </c>
      <c r="M178" s="489" t="str">
        <f>'IDF 3'!L36</f>
        <v/>
      </c>
      <c r="N178" s="489" t="str">
        <f>'IDF 3'!M36</f>
        <v/>
      </c>
      <c r="O178" s="489" t="str">
        <f>'IDF 3'!N36</f>
        <v/>
      </c>
      <c r="P178" s="489" t="str">
        <f>'IDF 3'!O36</f>
        <v/>
      </c>
      <c r="Q178" s="489" t="str">
        <f>'IDF 3'!P36</f>
        <v xml:space="preserve"> </v>
      </c>
    </row>
    <row r="179" spans="1:17">
      <c r="A179" s="489" t="s">
        <v>228</v>
      </c>
      <c r="B179" s="489">
        <f>'IDF 3'!A37</f>
        <v>0</v>
      </c>
      <c r="C179" s="489">
        <f>'IDF 3'!B37</f>
        <v>0</v>
      </c>
      <c r="D179" s="489" t="str">
        <f>'IDF 3'!C37</f>
        <v>H</v>
      </c>
      <c r="E179" s="489">
        <f>'IDF 3'!D37</f>
        <v>0</v>
      </c>
      <c r="F179" s="489">
        <f>'IDF 3'!E37</f>
        <v>0</v>
      </c>
      <c r="G179" s="489">
        <f>'IDF 3'!F37</f>
        <v>0.6</v>
      </c>
      <c r="H179" s="489">
        <f>'IDF 3'!G37</f>
        <v>0</v>
      </c>
      <c r="I179" s="489">
        <f>'IDF 3'!H37</f>
        <v>0</v>
      </c>
      <c r="J179" s="489" t="str">
        <f>'IDF 3'!I37</f>
        <v xml:space="preserve"> </v>
      </c>
      <c r="K179" s="489">
        <f>'IDF 3'!J37</f>
        <v>0</v>
      </c>
      <c r="L179" s="489">
        <f>'IDF 3'!K37</f>
        <v>0</v>
      </c>
      <c r="M179" s="489" t="str">
        <f>'IDF 3'!L37</f>
        <v/>
      </c>
      <c r="N179" s="489" t="str">
        <f>'IDF 3'!M37</f>
        <v/>
      </c>
      <c r="O179" s="489" t="str">
        <f>'IDF 3'!N37</f>
        <v/>
      </c>
      <c r="P179" s="489" t="str">
        <f>'IDF 3'!O37</f>
        <v/>
      </c>
      <c r="Q179" s="489" t="str">
        <f>'IDF 3'!P37</f>
        <v xml:space="preserve"> </v>
      </c>
    </row>
    <row r="180" spans="1:17">
      <c r="A180" s="489" t="s">
        <v>228</v>
      </c>
      <c r="B180" s="489">
        <f>'IDF 3'!A38</f>
        <v>0</v>
      </c>
      <c r="C180" s="489">
        <f>'IDF 3'!B38</f>
        <v>0</v>
      </c>
      <c r="D180" s="489" t="str">
        <f>'IDF 3'!C38</f>
        <v>H</v>
      </c>
      <c r="E180" s="489">
        <f>'IDF 3'!D38</f>
        <v>0</v>
      </c>
      <c r="F180" s="489">
        <f>'IDF 3'!E38</f>
        <v>0</v>
      </c>
      <c r="G180" s="489">
        <f>'IDF 3'!F38</f>
        <v>0.6</v>
      </c>
      <c r="H180" s="489">
        <f>'IDF 3'!G38</f>
        <v>0</v>
      </c>
      <c r="I180" s="489">
        <f>'IDF 3'!H38</f>
        <v>0</v>
      </c>
      <c r="J180" s="489" t="str">
        <f>'IDF 3'!I38</f>
        <v xml:space="preserve"> </v>
      </c>
      <c r="K180" s="489">
        <f>'IDF 3'!J38</f>
        <v>0</v>
      </c>
      <c r="L180" s="489">
        <f>'IDF 3'!K38</f>
        <v>0</v>
      </c>
      <c r="M180" s="489" t="str">
        <f>'IDF 3'!L38</f>
        <v/>
      </c>
      <c r="N180" s="489" t="str">
        <f>'IDF 3'!M38</f>
        <v/>
      </c>
      <c r="O180" s="489" t="str">
        <f>'IDF 3'!N38</f>
        <v/>
      </c>
      <c r="P180" s="489" t="str">
        <f>'IDF 3'!O38</f>
        <v/>
      </c>
      <c r="Q180" s="489" t="str">
        <f>'IDF 3'!P38</f>
        <v xml:space="preserve"> </v>
      </c>
    </row>
    <row r="181" spans="1:17">
      <c r="A181" s="489" t="s">
        <v>228</v>
      </c>
      <c r="B181" s="489">
        <f>'IDF 3'!A39</f>
        <v>0</v>
      </c>
      <c r="C181" s="489">
        <f>'IDF 3'!B39</f>
        <v>0</v>
      </c>
      <c r="D181" s="489" t="str">
        <f>'IDF 3'!C39</f>
        <v>H</v>
      </c>
      <c r="E181" s="489">
        <f>'IDF 3'!D39</f>
        <v>0</v>
      </c>
      <c r="F181" s="489">
        <f>'IDF 3'!E39</f>
        <v>0</v>
      </c>
      <c r="G181" s="489">
        <f>'IDF 3'!F39</f>
        <v>0.6</v>
      </c>
      <c r="H181" s="489">
        <f>'IDF 3'!G39</f>
        <v>0</v>
      </c>
      <c r="I181" s="489">
        <f>'IDF 3'!H39</f>
        <v>0</v>
      </c>
      <c r="J181" s="489" t="str">
        <f>'IDF 3'!I39</f>
        <v xml:space="preserve"> </v>
      </c>
      <c r="K181" s="489">
        <f>'IDF 3'!J39</f>
        <v>0</v>
      </c>
      <c r="L181" s="489">
        <f>'IDF 3'!K39</f>
        <v>0</v>
      </c>
      <c r="M181" s="489" t="str">
        <f>'IDF 3'!L39</f>
        <v/>
      </c>
      <c r="N181" s="489" t="str">
        <f>'IDF 3'!M39</f>
        <v/>
      </c>
      <c r="O181" s="489" t="str">
        <f>'IDF 3'!N39</f>
        <v/>
      </c>
      <c r="P181" s="489" t="str">
        <f>'IDF 3'!O39</f>
        <v/>
      </c>
      <c r="Q181" s="489" t="str">
        <f>'IDF 3'!P39</f>
        <v xml:space="preserve"> </v>
      </c>
    </row>
    <row r="182" spans="1:17">
      <c r="A182" s="489" t="s">
        <v>228</v>
      </c>
      <c r="B182" s="489">
        <f>'IDF 3'!A40</f>
        <v>0</v>
      </c>
      <c r="C182" s="489">
        <f>'IDF 3'!B40</f>
        <v>0</v>
      </c>
      <c r="D182" s="489" t="str">
        <f>'IDF 3'!C40</f>
        <v>H</v>
      </c>
      <c r="E182" s="489">
        <f>'IDF 3'!D40</f>
        <v>0</v>
      </c>
      <c r="F182" s="489">
        <f>'IDF 3'!E40</f>
        <v>0</v>
      </c>
      <c r="G182" s="489">
        <f>'IDF 3'!F40</f>
        <v>0.6</v>
      </c>
      <c r="H182" s="489">
        <f>'IDF 3'!G40</f>
        <v>0</v>
      </c>
      <c r="I182" s="489">
        <f>'IDF 3'!H40</f>
        <v>0</v>
      </c>
      <c r="J182" s="489" t="str">
        <f>'IDF 3'!I40</f>
        <v xml:space="preserve"> </v>
      </c>
      <c r="K182" s="489">
        <f>'IDF 3'!J40</f>
        <v>0</v>
      </c>
      <c r="L182" s="489">
        <f>'IDF 3'!K40</f>
        <v>0</v>
      </c>
      <c r="M182" s="489" t="str">
        <f>'IDF 3'!L40</f>
        <v/>
      </c>
      <c r="N182" s="489" t="str">
        <f>'IDF 3'!M40</f>
        <v/>
      </c>
      <c r="O182" s="489" t="str">
        <f>'IDF 3'!N40</f>
        <v/>
      </c>
      <c r="P182" s="489" t="str">
        <f>'IDF 3'!O40</f>
        <v/>
      </c>
      <c r="Q182" s="489" t="str">
        <f>'IDF 3'!P40</f>
        <v xml:space="preserve"> </v>
      </c>
    </row>
    <row r="183" spans="1:17">
      <c r="A183" s="489" t="s">
        <v>228</v>
      </c>
      <c r="B183" s="489">
        <f>'IDF 3'!A41</f>
        <v>0</v>
      </c>
      <c r="C183" s="489">
        <f>'IDF 3'!B41</f>
        <v>0</v>
      </c>
      <c r="D183" s="489" t="str">
        <f>'IDF 3'!C41</f>
        <v>H</v>
      </c>
      <c r="E183" s="489">
        <f>'IDF 3'!D41</f>
        <v>0</v>
      </c>
      <c r="F183" s="489">
        <f>'IDF 3'!E41</f>
        <v>0</v>
      </c>
      <c r="G183" s="489">
        <f>'IDF 3'!F41</f>
        <v>0.6</v>
      </c>
      <c r="H183" s="489">
        <f>'IDF 3'!G41</f>
        <v>0</v>
      </c>
      <c r="I183" s="489">
        <f>'IDF 3'!H41</f>
        <v>0</v>
      </c>
      <c r="J183" s="489" t="str">
        <f>'IDF 3'!I41</f>
        <v xml:space="preserve"> </v>
      </c>
      <c r="K183" s="489">
        <f>'IDF 3'!J41</f>
        <v>0</v>
      </c>
      <c r="L183" s="489">
        <f>'IDF 3'!K41</f>
        <v>0</v>
      </c>
      <c r="M183" s="489" t="str">
        <f>'IDF 3'!L41</f>
        <v/>
      </c>
      <c r="N183" s="489" t="str">
        <f>'IDF 3'!M41</f>
        <v/>
      </c>
      <c r="O183" s="489" t="str">
        <f>'IDF 3'!N41</f>
        <v/>
      </c>
      <c r="P183" s="489" t="str">
        <f>'IDF 3'!O41</f>
        <v/>
      </c>
      <c r="Q183" s="489" t="str">
        <f>'IDF 3'!P41</f>
        <v xml:space="preserve"> </v>
      </c>
    </row>
    <row r="184" spans="1:17">
      <c r="A184" s="489" t="s">
        <v>228</v>
      </c>
      <c r="B184" s="489">
        <f>'IDF 3'!A42</f>
        <v>0</v>
      </c>
      <c r="C184" s="489">
        <f>'IDF 3'!B42</f>
        <v>0</v>
      </c>
      <c r="D184" s="489" t="str">
        <f>'IDF 3'!C42</f>
        <v>H</v>
      </c>
      <c r="E184" s="489">
        <f>'IDF 3'!D42</f>
        <v>0</v>
      </c>
      <c r="F184" s="489">
        <f>'IDF 3'!E42</f>
        <v>0</v>
      </c>
      <c r="G184" s="489">
        <f>'IDF 3'!F42</f>
        <v>0.6</v>
      </c>
      <c r="H184" s="489">
        <f>'IDF 3'!G42</f>
        <v>0</v>
      </c>
      <c r="I184" s="489">
        <f>'IDF 3'!H42</f>
        <v>0</v>
      </c>
      <c r="J184" s="489" t="str">
        <f>'IDF 3'!I42</f>
        <v xml:space="preserve"> </v>
      </c>
      <c r="K184" s="489">
        <f>'IDF 3'!J42</f>
        <v>0</v>
      </c>
      <c r="L184" s="489">
        <f>'IDF 3'!K42</f>
        <v>0</v>
      </c>
      <c r="M184" s="489" t="str">
        <f>'IDF 3'!L42</f>
        <v/>
      </c>
      <c r="N184" s="489" t="str">
        <f>'IDF 3'!M42</f>
        <v/>
      </c>
      <c r="O184" s="489" t="str">
        <f>'IDF 3'!N42</f>
        <v/>
      </c>
      <c r="P184" s="489" t="str">
        <f>'IDF 3'!O42</f>
        <v/>
      </c>
      <c r="Q184" s="489" t="str">
        <f>'IDF 3'!P42</f>
        <v xml:space="preserve"> </v>
      </c>
    </row>
    <row r="185" spans="1:17">
      <c r="A185" s="489" t="s">
        <v>228</v>
      </c>
      <c r="B185" s="489">
        <f>'IDF 3'!A43</f>
        <v>0</v>
      </c>
      <c r="C185" s="489">
        <f>'IDF 3'!B43</f>
        <v>0</v>
      </c>
      <c r="D185" s="489" t="str">
        <f>'IDF 3'!C43</f>
        <v>H</v>
      </c>
      <c r="E185" s="489">
        <f>'IDF 3'!D43</f>
        <v>0</v>
      </c>
      <c r="F185" s="489">
        <f>'IDF 3'!E43</f>
        <v>0</v>
      </c>
      <c r="G185" s="489">
        <f>'IDF 3'!F43</f>
        <v>0.6</v>
      </c>
      <c r="H185" s="489">
        <f>'IDF 3'!G43</f>
        <v>0</v>
      </c>
      <c r="I185" s="489">
        <f>'IDF 3'!H43</f>
        <v>0</v>
      </c>
      <c r="J185" s="489" t="str">
        <f>'IDF 3'!I43</f>
        <v xml:space="preserve"> </v>
      </c>
      <c r="K185" s="489">
        <f>'IDF 3'!J43</f>
        <v>0</v>
      </c>
      <c r="L185" s="489">
        <f>'IDF 3'!K43</f>
        <v>0</v>
      </c>
      <c r="M185" s="489" t="str">
        <f>'IDF 3'!L43</f>
        <v/>
      </c>
      <c r="N185" s="489" t="str">
        <f>'IDF 3'!M43</f>
        <v/>
      </c>
      <c r="O185" s="489" t="str">
        <f>'IDF 3'!N43</f>
        <v/>
      </c>
      <c r="P185" s="489" t="str">
        <f>'IDF 3'!O43</f>
        <v/>
      </c>
      <c r="Q185" s="489" t="str">
        <f>'IDF 3'!P43</f>
        <v xml:space="preserve"> </v>
      </c>
    </row>
    <row r="186" spans="1:17">
      <c r="A186" s="489" t="s">
        <v>228</v>
      </c>
      <c r="B186" s="489">
        <f>'IDF 3'!A44</f>
        <v>0</v>
      </c>
      <c r="C186" s="489">
        <f>'IDF 3'!B44</f>
        <v>0</v>
      </c>
      <c r="D186" s="489" t="str">
        <f>'IDF 3'!C44</f>
        <v>H</v>
      </c>
      <c r="E186" s="489">
        <f>'IDF 3'!D44</f>
        <v>0</v>
      </c>
      <c r="F186" s="489">
        <f>'IDF 3'!E44</f>
        <v>0</v>
      </c>
      <c r="G186" s="489">
        <f>'IDF 3'!F44</f>
        <v>0.6</v>
      </c>
      <c r="H186" s="489">
        <f>'IDF 3'!G44</f>
        <v>0</v>
      </c>
      <c r="I186" s="489">
        <f>'IDF 3'!H44</f>
        <v>0</v>
      </c>
      <c r="J186" s="489" t="str">
        <f>'IDF 3'!I44</f>
        <v xml:space="preserve"> </v>
      </c>
      <c r="K186" s="489">
        <f>'IDF 3'!J44</f>
        <v>0</v>
      </c>
      <c r="L186" s="489">
        <f>'IDF 3'!K44</f>
        <v>0</v>
      </c>
      <c r="M186" s="489" t="str">
        <f>'IDF 3'!L44</f>
        <v/>
      </c>
      <c r="N186" s="489" t="str">
        <f>'IDF 3'!M44</f>
        <v/>
      </c>
      <c r="O186" s="489" t="str">
        <f>'IDF 3'!N44</f>
        <v/>
      </c>
      <c r="P186" s="489" t="str">
        <f>'IDF 3'!O44</f>
        <v/>
      </c>
      <c r="Q186" s="489" t="str">
        <f>'IDF 3'!P44</f>
        <v xml:space="preserve"> </v>
      </c>
    </row>
    <row r="187" spans="1:17">
      <c r="A187" s="489" t="s">
        <v>228</v>
      </c>
      <c r="B187" s="489">
        <f>'IDF 3'!A45</f>
        <v>0</v>
      </c>
      <c r="C187" s="489">
        <f>'IDF 3'!B45</f>
        <v>0</v>
      </c>
      <c r="D187" s="489" t="str">
        <f>'IDF 3'!C45</f>
        <v>H</v>
      </c>
      <c r="E187" s="489">
        <f>'IDF 3'!D45</f>
        <v>0</v>
      </c>
      <c r="F187" s="489">
        <f>'IDF 3'!E45</f>
        <v>0</v>
      </c>
      <c r="G187" s="489">
        <f>'IDF 3'!F45</f>
        <v>0.6</v>
      </c>
      <c r="H187" s="489">
        <f>'IDF 3'!G45</f>
        <v>0</v>
      </c>
      <c r="I187" s="489">
        <f>'IDF 3'!H45</f>
        <v>0</v>
      </c>
      <c r="J187" s="489" t="str">
        <f>'IDF 3'!I45</f>
        <v xml:space="preserve"> </v>
      </c>
      <c r="K187" s="489">
        <f>'IDF 3'!J45</f>
        <v>0</v>
      </c>
      <c r="L187" s="489">
        <f>'IDF 3'!K45</f>
        <v>0</v>
      </c>
      <c r="M187" s="489" t="str">
        <f>'IDF 3'!L45</f>
        <v/>
      </c>
      <c r="N187" s="489" t="str">
        <f>'IDF 3'!M45</f>
        <v/>
      </c>
      <c r="O187" s="489" t="str">
        <f>'IDF 3'!N45</f>
        <v/>
      </c>
      <c r="P187" s="489" t="str">
        <f>'IDF 3'!O45</f>
        <v/>
      </c>
      <c r="Q187" s="489" t="str">
        <f>'IDF 3'!P45</f>
        <v xml:space="preserve"> </v>
      </c>
    </row>
    <row r="188" spans="1:17">
      <c r="A188" s="489" t="s">
        <v>228</v>
      </c>
      <c r="B188" s="489">
        <f>'IDF 3'!A46</f>
        <v>0</v>
      </c>
      <c r="C188" s="489">
        <f>'IDF 3'!B46</f>
        <v>0</v>
      </c>
      <c r="D188" s="489" t="str">
        <f>'IDF 3'!C46</f>
        <v>H</v>
      </c>
      <c r="E188" s="489">
        <f>'IDF 3'!D46</f>
        <v>0</v>
      </c>
      <c r="F188" s="489">
        <f>'IDF 3'!E46</f>
        <v>0</v>
      </c>
      <c r="G188" s="489">
        <f>'IDF 3'!F46</f>
        <v>0.6</v>
      </c>
      <c r="H188" s="489">
        <f>'IDF 3'!G46</f>
        <v>0</v>
      </c>
      <c r="I188" s="489">
        <f>'IDF 3'!H46</f>
        <v>0</v>
      </c>
      <c r="J188" s="489" t="str">
        <f>'IDF 3'!I46</f>
        <v xml:space="preserve"> </v>
      </c>
      <c r="K188" s="489">
        <f>'IDF 3'!J46</f>
        <v>0</v>
      </c>
      <c r="L188" s="489">
        <f>'IDF 3'!K46</f>
        <v>0</v>
      </c>
      <c r="M188" s="489" t="str">
        <f>'IDF 3'!L46</f>
        <v/>
      </c>
      <c r="N188" s="489" t="str">
        <f>'IDF 3'!M46</f>
        <v/>
      </c>
      <c r="O188" s="489" t="str">
        <f>'IDF 3'!N46</f>
        <v/>
      </c>
      <c r="P188" s="489" t="str">
        <f>'IDF 3'!O46</f>
        <v/>
      </c>
      <c r="Q188" s="489" t="str">
        <f>'IDF 3'!P46</f>
        <v xml:space="preserve"> </v>
      </c>
    </row>
    <row r="189" spans="1:17">
      <c r="A189" s="489" t="s">
        <v>228</v>
      </c>
      <c r="B189" s="489">
        <f>'IDF 3'!A47</f>
        <v>0</v>
      </c>
      <c r="C189" s="489">
        <f>'IDF 3'!B47</f>
        <v>0</v>
      </c>
      <c r="D189" s="489" t="str">
        <f>'IDF 3'!C47</f>
        <v>H</v>
      </c>
      <c r="E189" s="489">
        <f>'IDF 3'!D47</f>
        <v>0</v>
      </c>
      <c r="F189" s="489">
        <f>'IDF 3'!E47</f>
        <v>0</v>
      </c>
      <c r="G189" s="489">
        <f>'IDF 3'!F47</f>
        <v>0.6</v>
      </c>
      <c r="H189" s="489">
        <f>'IDF 3'!G47</f>
        <v>0</v>
      </c>
      <c r="I189" s="489">
        <f>'IDF 3'!H47</f>
        <v>0</v>
      </c>
      <c r="J189" s="489" t="str">
        <f>'IDF 3'!I47</f>
        <v xml:space="preserve"> </v>
      </c>
      <c r="K189" s="489">
        <f>'IDF 3'!J47</f>
        <v>0</v>
      </c>
      <c r="L189" s="489">
        <f>'IDF 3'!K47</f>
        <v>0</v>
      </c>
      <c r="M189" s="489" t="str">
        <f>'IDF 3'!L47</f>
        <v/>
      </c>
      <c r="N189" s="489" t="str">
        <f>'IDF 3'!M47</f>
        <v/>
      </c>
      <c r="O189" s="489" t="str">
        <f>'IDF 3'!N47</f>
        <v/>
      </c>
      <c r="P189" s="489" t="str">
        <f>'IDF 3'!O47</f>
        <v/>
      </c>
      <c r="Q189" s="489" t="str">
        <f>'IDF 3'!P47</f>
        <v xml:space="preserve"> </v>
      </c>
    </row>
    <row r="190" spans="1:17">
      <c r="A190" s="489" t="s">
        <v>228</v>
      </c>
      <c r="B190" s="489">
        <f>'IDF 3'!A48</f>
        <v>0</v>
      </c>
      <c r="C190" s="489">
        <f>'IDF 3'!B48</f>
        <v>0</v>
      </c>
      <c r="D190" s="489" t="str">
        <f>'IDF 3'!C48</f>
        <v>H</v>
      </c>
      <c r="E190" s="489">
        <f>'IDF 3'!D48</f>
        <v>0</v>
      </c>
      <c r="F190" s="489">
        <f>'IDF 3'!E48</f>
        <v>0</v>
      </c>
      <c r="G190" s="489">
        <f>'IDF 3'!F48</f>
        <v>0.6</v>
      </c>
      <c r="H190" s="489">
        <f>'IDF 3'!G48</f>
        <v>0</v>
      </c>
      <c r="I190" s="489">
        <f>'IDF 3'!H48</f>
        <v>0</v>
      </c>
      <c r="J190" s="489" t="str">
        <f>'IDF 3'!I48</f>
        <v xml:space="preserve"> </v>
      </c>
      <c r="K190" s="489">
        <f>'IDF 3'!J48</f>
        <v>0</v>
      </c>
      <c r="L190" s="489">
        <f>'IDF 3'!K48</f>
        <v>0</v>
      </c>
      <c r="M190" s="489" t="str">
        <f>'IDF 3'!L48</f>
        <v/>
      </c>
      <c r="N190" s="489" t="str">
        <f>'IDF 3'!M48</f>
        <v/>
      </c>
      <c r="O190" s="489" t="str">
        <f>'IDF 3'!N48</f>
        <v/>
      </c>
      <c r="P190" s="489" t="str">
        <f>'IDF 3'!O48</f>
        <v/>
      </c>
      <c r="Q190" s="489" t="str">
        <f>'IDF 3'!P48</f>
        <v xml:space="preserve"> </v>
      </c>
    </row>
    <row r="191" spans="1:17">
      <c r="A191" s="489" t="s">
        <v>228</v>
      </c>
      <c r="B191" s="489">
        <f>'IDF 3'!A49</f>
        <v>0</v>
      </c>
      <c r="C191" s="489">
        <f>'IDF 3'!B49</f>
        <v>0</v>
      </c>
      <c r="D191" s="489" t="str">
        <f>'IDF 3'!C49</f>
        <v>H</v>
      </c>
      <c r="E191" s="489">
        <f>'IDF 3'!D49</f>
        <v>0</v>
      </c>
      <c r="F191" s="489">
        <f>'IDF 3'!E49</f>
        <v>0</v>
      </c>
      <c r="G191" s="489">
        <f>'IDF 3'!F49</f>
        <v>0.6</v>
      </c>
      <c r="H191" s="489">
        <f>'IDF 3'!G49</f>
        <v>0</v>
      </c>
      <c r="I191" s="489">
        <f>'IDF 3'!H49</f>
        <v>0</v>
      </c>
      <c r="J191" s="489" t="str">
        <f>'IDF 3'!I49</f>
        <v xml:space="preserve"> </v>
      </c>
      <c r="K191" s="489">
        <f>'IDF 3'!J49</f>
        <v>0</v>
      </c>
      <c r="L191" s="489">
        <f>'IDF 3'!K49</f>
        <v>0</v>
      </c>
      <c r="M191" s="489" t="str">
        <f>'IDF 3'!L49</f>
        <v/>
      </c>
      <c r="N191" s="489" t="str">
        <f>'IDF 3'!M49</f>
        <v/>
      </c>
      <c r="O191" s="489" t="str">
        <f>'IDF 3'!N49</f>
        <v/>
      </c>
      <c r="P191" s="489" t="str">
        <f>'IDF 3'!O49</f>
        <v/>
      </c>
      <c r="Q191" s="489" t="str">
        <f>'IDF 3'!P49</f>
        <v xml:space="preserve"> </v>
      </c>
    </row>
    <row r="192" spans="1:17">
      <c r="A192" s="489" t="s">
        <v>228</v>
      </c>
      <c r="B192" s="489">
        <f>'IDF 3'!A50</f>
        <v>0</v>
      </c>
      <c r="C192" s="489">
        <f>'IDF 3'!B50</f>
        <v>0</v>
      </c>
      <c r="D192" s="489" t="str">
        <f>'IDF 3'!C50</f>
        <v>H</v>
      </c>
      <c r="E192" s="489">
        <f>'IDF 3'!D50</f>
        <v>0</v>
      </c>
      <c r="F192" s="489">
        <f>'IDF 3'!E50</f>
        <v>0</v>
      </c>
      <c r="G192" s="489">
        <f>'IDF 3'!F50</f>
        <v>0.6</v>
      </c>
      <c r="H192" s="489">
        <f>'IDF 3'!G50</f>
        <v>0</v>
      </c>
      <c r="I192" s="489">
        <f>'IDF 3'!H50</f>
        <v>0</v>
      </c>
      <c r="J192" s="489" t="str">
        <f>'IDF 3'!I50</f>
        <v xml:space="preserve"> </v>
      </c>
      <c r="K192" s="489">
        <f>'IDF 3'!J50</f>
        <v>0</v>
      </c>
      <c r="L192" s="489">
        <f>'IDF 3'!K50</f>
        <v>0</v>
      </c>
      <c r="M192" s="489" t="str">
        <f>'IDF 3'!L50</f>
        <v/>
      </c>
      <c r="N192" s="489" t="str">
        <f>'IDF 3'!M50</f>
        <v/>
      </c>
      <c r="O192" s="489" t="str">
        <f>'IDF 3'!N50</f>
        <v/>
      </c>
      <c r="P192" s="489" t="str">
        <f>'IDF 3'!O50</f>
        <v/>
      </c>
      <c r="Q192" s="489" t="str">
        <f>'IDF 3'!P50</f>
        <v xml:space="preserve"> </v>
      </c>
    </row>
    <row r="193" spans="1:17">
      <c r="A193" s="489" t="s">
        <v>228</v>
      </c>
      <c r="B193" s="489">
        <f>'IDF 3'!A51</f>
        <v>0</v>
      </c>
      <c r="C193" s="489">
        <f>'IDF 3'!B51</f>
        <v>0</v>
      </c>
      <c r="D193" s="489" t="str">
        <f>'IDF 3'!C51</f>
        <v>H</v>
      </c>
      <c r="E193" s="489">
        <f>'IDF 3'!D51</f>
        <v>0</v>
      </c>
      <c r="F193" s="489">
        <f>'IDF 3'!E51</f>
        <v>0</v>
      </c>
      <c r="G193" s="489">
        <f>'IDF 3'!F51</f>
        <v>0.6</v>
      </c>
      <c r="H193" s="489">
        <f>'IDF 3'!G51</f>
        <v>0</v>
      </c>
      <c r="I193" s="489">
        <f>'IDF 3'!H51</f>
        <v>0</v>
      </c>
      <c r="J193" s="489" t="str">
        <f>'IDF 3'!I51</f>
        <v xml:space="preserve"> </v>
      </c>
      <c r="K193" s="489">
        <f>'IDF 3'!J51</f>
        <v>0</v>
      </c>
      <c r="L193" s="489">
        <f>'IDF 3'!K51</f>
        <v>0</v>
      </c>
      <c r="M193" s="489" t="str">
        <f>'IDF 3'!L51</f>
        <v/>
      </c>
      <c r="N193" s="489" t="str">
        <f>'IDF 3'!M51</f>
        <v/>
      </c>
      <c r="O193" s="489" t="str">
        <f>'IDF 3'!N51</f>
        <v/>
      </c>
      <c r="P193" s="489" t="str">
        <f>'IDF 3'!O51</f>
        <v/>
      </c>
      <c r="Q193" s="489" t="str">
        <f>'IDF 3'!P51</f>
        <v xml:space="preserve"> </v>
      </c>
    </row>
    <row r="194" spans="1:17">
      <c r="A194" s="489" t="s">
        <v>228</v>
      </c>
      <c r="B194" s="489">
        <f>'IDF 3'!A52</f>
        <v>0</v>
      </c>
      <c r="C194" s="489">
        <f>'IDF 3'!B52</f>
        <v>0</v>
      </c>
      <c r="D194" s="489" t="str">
        <f>'IDF 3'!C52</f>
        <v>H</v>
      </c>
      <c r="E194" s="489">
        <f>'IDF 3'!D52</f>
        <v>0</v>
      </c>
      <c r="F194" s="489">
        <f>'IDF 3'!E52</f>
        <v>0</v>
      </c>
      <c r="G194" s="489">
        <f>'IDF 3'!F52</f>
        <v>0.6</v>
      </c>
      <c r="H194" s="489">
        <f>'IDF 3'!G52</f>
        <v>0</v>
      </c>
      <c r="I194" s="489">
        <f>'IDF 3'!H52</f>
        <v>0</v>
      </c>
      <c r="J194" s="489" t="str">
        <f>'IDF 3'!I52</f>
        <v xml:space="preserve"> </v>
      </c>
      <c r="K194" s="489">
        <f>'IDF 3'!J52</f>
        <v>0</v>
      </c>
      <c r="L194" s="489">
        <f>'IDF 3'!K52</f>
        <v>0</v>
      </c>
      <c r="M194" s="489" t="str">
        <f>'IDF 3'!L52</f>
        <v/>
      </c>
      <c r="N194" s="489" t="str">
        <f>'IDF 3'!M52</f>
        <v/>
      </c>
      <c r="O194" s="489" t="str">
        <f>'IDF 3'!N52</f>
        <v/>
      </c>
      <c r="P194" s="489" t="str">
        <f>'IDF 3'!O52</f>
        <v/>
      </c>
      <c r="Q194" s="489" t="str">
        <f>'IDF 3'!P52</f>
        <v xml:space="preserve"> </v>
      </c>
    </row>
    <row r="195" spans="1:17">
      <c r="A195" s="489" t="s">
        <v>228</v>
      </c>
      <c r="B195" s="489">
        <f>'IDF 3'!A53</f>
        <v>0</v>
      </c>
      <c r="C195" s="489">
        <f>'IDF 3'!B53</f>
        <v>0</v>
      </c>
      <c r="D195" s="489" t="str">
        <f>'IDF 3'!C53</f>
        <v>H</v>
      </c>
      <c r="E195" s="489">
        <f>'IDF 3'!D53</f>
        <v>0</v>
      </c>
      <c r="F195" s="489">
        <f>'IDF 3'!E53</f>
        <v>0</v>
      </c>
      <c r="G195" s="489">
        <f>'IDF 3'!F53</f>
        <v>0.6</v>
      </c>
      <c r="H195" s="489">
        <f>'IDF 3'!G53</f>
        <v>0</v>
      </c>
      <c r="I195" s="489">
        <f>'IDF 3'!H53</f>
        <v>0</v>
      </c>
      <c r="J195" s="489" t="str">
        <f>'IDF 3'!I53</f>
        <v xml:space="preserve"> </v>
      </c>
      <c r="K195" s="489">
        <f>'IDF 3'!J53</f>
        <v>0</v>
      </c>
      <c r="L195" s="489">
        <f>'IDF 3'!K53</f>
        <v>0</v>
      </c>
      <c r="M195" s="489" t="str">
        <f>'IDF 3'!L53</f>
        <v/>
      </c>
      <c r="N195" s="489" t="str">
        <f>'IDF 3'!M53</f>
        <v/>
      </c>
      <c r="O195" s="489" t="str">
        <f>'IDF 3'!N53</f>
        <v/>
      </c>
      <c r="P195" s="489" t="str">
        <f>'IDF 3'!O53</f>
        <v/>
      </c>
      <c r="Q195" s="489" t="str">
        <f>'IDF 3'!P53</f>
        <v xml:space="preserve"> </v>
      </c>
    </row>
    <row r="196" spans="1:17">
      <c r="A196" s="489" t="s">
        <v>228</v>
      </c>
      <c r="B196" s="489">
        <f>'IDF 3'!A54</f>
        <v>0</v>
      </c>
      <c r="C196" s="489">
        <f>'IDF 3'!B54</f>
        <v>0</v>
      </c>
      <c r="D196" s="489" t="str">
        <f>'IDF 3'!C54</f>
        <v>H</v>
      </c>
      <c r="E196" s="489">
        <f>'IDF 3'!D54</f>
        <v>0</v>
      </c>
      <c r="F196" s="489">
        <f>'IDF 3'!E54</f>
        <v>0</v>
      </c>
      <c r="G196" s="489">
        <f>'IDF 3'!F54</f>
        <v>0.6</v>
      </c>
      <c r="H196" s="489">
        <f>'IDF 3'!G54</f>
        <v>0</v>
      </c>
      <c r="I196" s="489">
        <f>'IDF 3'!H54</f>
        <v>0</v>
      </c>
      <c r="J196" s="489" t="str">
        <f>'IDF 3'!I54</f>
        <v xml:space="preserve"> </v>
      </c>
      <c r="K196" s="489">
        <f>'IDF 3'!J54</f>
        <v>0</v>
      </c>
      <c r="L196" s="489">
        <f>'IDF 3'!K54</f>
        <v>0</v>
      </c>
      <c r="M196" s="489" t="str">
        <f>'IDF 3'!L54</f>
        <v/>
      </c>
      <c r="N196" s="489" t="str">
        <f>'IDF 3'!M54</f>
        <v/>
      </c>
      <c r="O196" s="489" t="str">
        <f>'IDF 3'!N54</f>
        <v/>
      </c>
      <c r="P196" s="489" t="str">
        <f>'IDF 3'!O54</f>
        <v/>
      </c>
      <c r="Q196" s="489" t="str">
        <f>'IDF 3'!P54</f>
        <v xml:space="preserve"> </v>
      </c>
    </row>
    <row r="197" spans="1:17">
      <c r="A197" s="489" t="s">
        <v>228</v>
      </c>
      <c r="B197" s="489">
        <f>'IDF 3'!A55</f>
        <v>0</v>
      </c>
      <c r="C197" s="489">
        <f>'IDF 3'!B55</f>
        <v>0</v>
      </c>
      <c r="D197" s="489" t="str">
        <f>'IDF 3'!C55</f>
        <v>H</v>
      </c>
      <c r="E197" s="489">
        <f>'IDF 3'!D55</f>
        <v>0</v>
      </c>
      <c r="F197" s="489">
        <f>'IDF 3'!E55</f>
        <v>0</v>
      </c>
      <c r="G197" s="489">
        <f>'IDF 3'!F55</f>
        <v>0.6</v>
      </c>
      <c r="H197" s="489">
        <f>'IDF 3'!G55</f>
        <v>0</v>
      </c>
      <c r="I197" s="489">
        <f>'IDF 3'!H55</f>
        <v>0</v>
      </c>
      <c r="J197" s="489" t="str">
        <f>'IDF 3'!I55</f>
        <v xml:space="preserve"> </v>
      </c>
      <c r="K197" s="489">
        <f>'IDF 3'!J55</f>
        <v>0</v>
      </c>
      <c r="L197" s="489">
        <f>'IDF 3'!K55</f>
        <v>0</v>
      </c>
      <c r="M197" s="489" t="str">
        <f>'IDF 3'!L55</f>
        <v/>
      </c>
      <c r="N197" s="489" t="str">
        <f>'IDF 3'!M55</f>
        <v/>
      </c>
      <c r="O197" s="489" t="str">
        <f>'IDF 3'!N55</f>
        <v/>
      </c>
      <c r="P197" s="489" t="str">
        <f>'IDF 3'!O55</f>
        <v/>
      </c>
      <c r="Q197" s="489" t="str">
        <f>'IDF 3'!P55</f>
        <v xml:space="preserve"> </v>
      </c>
    </row>
    <row r="198" spans="1:17">
      <c r="A198" s="489" t="s">
        <v>228</v>
      </c>
      <c r="B198" s="489">
        <f>'IDF 3'!A56</f>
        <v>0</v>
      </c>
      <c r="C198" s="489">
        <f>'IDF 3'!B56</f>
        <v>0</v>
      </c>
      <c r="D198" s="489" t="str">
        <f>'IDF 3'!C56</f>
        <v>H</v>
      </c>
      <c r="E198" s="489">
        <f>'IDF 3'!D56</f>
        <v>0</v>
      </c>
      <c r="F198" s="489">
        <f>'IDF 3'!E56</f>
        <v>0</v>
      </c>
      <c r="G198" s="489">
        <f>'IDF 3'!F56</f>
        <v>0.6</v>
      </c>
      <c r="H198" s="489">
        <f>'IDF 3'!G56</f>
        <v>0</v>
      </c>
      <c r="I198" s="489">
        <f>'IDF 3'!H56</f>
        <v>0</v>
      </c>
      <c r="J198" s="489" t="str">
        <f>'IDF 3'!I56</f>
        <v xml:space="preserve"> </v>
      </c>
      <c r="K198" s="489">
        <f>'IDF 3'!J56</f>
        <v>0</v>
      </c>
      <c r="L198" s="489">
        <f>'IDF 3'!K56</f>
        <v>0</v>
      </c>
      <c r="M198" s="489" t="str">
        <f>'IDF 3'!L56</f>
        <v/>
      </c>
      <c r="N198" s="489" t="str">
        <f>'IDF 3'!M56</f>
        <v/>
      </c>
      <c r="O198" s="489" t="str">
        <f>'IDF 3'!N56</f>
        <v/>
      </c>
      <c r="P198" s="489" t="str">
        <f>'IDF 3'!O56</f>
        <v/>
      </c>
      <c r="Q198" s="489" t="str">
        <f>'IDF 3'!P56</f>
        <v xml:space="preserve"> </v>
      </c>
    </row>
    <row r="199" spans="1:17">
      <c r="A199" s="489" t="s">
        <v>228</v>
      </c>
      <c r="B199" s="489">
        <f>'IDF 3'!A57</f>
        <v>0</v>
      </c>
      <c r="C199" s="489">
        <f>'IDF 3'!B57</f>
        <v>0</v>
      </c>
      <c r="D199" s="489" t="str">
        <f>'IDF 3'!C57</f>
        <v>H</v>
      </c>
      <c r="E199" s="489">
        <f>'IDF 3'!D57</f>
        <v>0</v>
      </c>
      <c r="F199" s="489">
        <f>'IDF 3'!E57</f>
        <v>0</v>
      </c>
      <c r="G199" s="489">
        <f>'IDF 3'!F57</f>
        <v>0.6</v>
      </c>
      <c r="H199" s="489">
        <f>'IDF 3'!G57</f>
        <v>0</v>
      </c>
      <c r="I199" s="489">
        <f>'IDF 3'!H57</f>
        <v>0</v>
      </c>
      <c r="J199" s="489" t="str">
        <f>'IDF 3'!I57</f>
        <v xml:space="preserve"> </v>
      </c>
      <c r="K199" s="489">
        <f>'IDF 3'!J57</f>
        <v>0</v>
      </c>
      <c r="L199" s="489">
        <f>'IDF 3'!K57</f>
        <v>0</v>
      </c>
      <c r="M199" s="489" t="str">
        <f>'IDF 3'!L57</f>
        <v/>
      </c>
      <c r="N199" s="489" t="str">
        <f>'IDF 3'!M57</f>
        <v/>
      </c>
      <c r="O199" s="489" t="str">
        <f>'IDF 3'!N57</f>
        <v/>
      </c>
      <c r="P199" s="489" t="str">
        <f>'IDF 3'!O57</f>
        <v/>
      </c>
      <c r="Q199" s="489" t="str">
        <f>'IDF 3'!P57</f>
        <v xml:space="preserve"> </v>
      </c>
    </row>
    <row r="200" spans="1:17">
      <c r="A200" s="489" t="s">
        <v>228</v>
      </c>
      <c r="B200" s="489">
        <f>'IDF 3'!A58</f>
        <v>0</v>
      </c>
      <c r="C200" s="489">
        <f>'IDF 3'!B58</f>
        <v>0</v>
      </c>
      <c r="D200" s="489" t="str">
        <f>'IDF 3'!C58</f>
        <v>H</v>
      </c>
      <c r="E200" s="489">
        <f>'IDF 3'!D58</f>
        <v>0</v>
      </c>
      <c r="F200" s="489">
        <f>'IDF 3'!E58</f>
        <v>0</v>
      </c>
      <c r="G200" s="489">
        <f>'IDF 3'!F58</f>
        <v>0.6</v>
      </c>
      <c r="H200" s="489">
        <f>'IDF 3'!G58</f>
        <v>0</v>
      </c>
      <c r="I200" s="489">
        <f>'IDF 3'!H58</f>
        <v>0</v>
      </c>
      <c r="J200" s="489" t="str">
        <f>'IDF 3'!I58</f>
        <v xml:space="preserve"> </v>
      </c>
      <c r="K200" s="489">
        <f>'IDF 3'!J58</f>
        <v>0</v>
      </c>
      <c r="L200" s="489">
        <f>'IDF 3'!K58</f>
        <v>0</v>
      </c>
      <c r="M200" s="489" t="str">
        <f>'IDF 3'!L58</f>
        <v/>
      </c>
      <c r="N200" s="489" t="str">
        <f>'IDF 3'!M58</f>
        <v/>
      </c>
      <c r="O200" s="489" t="str">
        <f>'IDF 3'!N58</f>
        <v/>
      </c>
      <c r="P200" s="489" t="str">
        <f>'IDF 3'!O58</f>
        <v/>
      </c>
      <c r="Q200" s="489" t="str">
        <f>'IDF 3'!P58</f>
        <v xml:space="preserve"> </v>
      </c>
    </row>
    <row r="201" spans="1:17">
      <c r="A201" s="489" t="s">
        <v>228</v>
      </c>
      <c r="B201" s="489">
        <f>'IDF 3'!A59</f>
        <v>0</v>
      </c>
      <c r="C201" s="489">
        <f>'IDF 3'!B59</f>
        <v>0</v>
      </c>
      <c r="D201" s="489" t="str">
        <f>'IDF 3'!C59</f>
        <v>H</v>
      </c>
      <c r="E201" s="489">
        <f>'IDF 3'!D59</f>
        <v>0</v>
      </c>
      <c r="F201" s="489">
        <f>'IDF 3'!E59</f>
        <v>0</v>
      </c>
      <c r="G201" s="489">
        <f>'IDF 3'!F59</f>
        <v>0.6</v>
      </c>
      <c r="H201" s="489">
        <f>'IDF 3'!G59</f>
        <v>0</v>
      </c>
      <c r="I201" s="489">
        <f>'IDF 3'!H59</f>
        <v>0</v>
      </c>
      <c r="J201" s="489" t="str">
        <f>'IDF 3'!I59</f>
        <v xml:space="preserve"> </v>
      </c>
      <c r="K201" s="489">
        <f>'IDF 3'!J59</f>
        <v>0</v>
      </c>
      <c r="L201" s="489">
        <f>'IDF 3'!K59</f>
        <v>0</v>
      </c>
      <c r="M201" s="489" t="str">
        <f>'IDF 3'!L59</f>
        <v/>
      </c>
      <c r="N201" s="489" t="str">
        <f>'IDF 3'!M59</f>
        <v/>
      </c>
      <c r="O201" s="489" t="str">
        <f>'IDF 3'!N59</f>
        <v/>
      </c>
      <c r="P201" s="489" t="str">
        <f>'IDF 3'!O59</f>
        <v/>
      </c>
      <c r="Q201" s="489" t="str">
        <f>'IDF 3'!P59</f>
        <v xml:space="preserve"> </v>
      </c>
    </row>
    <row r="202" spans="1:17">
      <c r="A202" s="489" t="s">
        <v>228</v>
      </c>
      <c r="B202" s="489">
        <f>'IDF 3'!A60</f>
        <v>0</v>
      </c>
      <c r="C202" s="489">
        <f>'IDF 3'!B60</f>
        <v>0</v>
      </c>
      <c r="D202" s="489" t="str">
        <f>'IDF 3'!C60</f>
        <v>H</v>
      </c>
      <c r="E202" s="489">
        <f>'IDF 3'!D60</f>
        <v>0</v>
      </c>
      <c r="F202" s="489">
        <f>'IDF 3'!E60</f>
        <v>0</v>
      </c>
      <c r="G202" s="489">
        <f>'IDF 3'!F60</f>
        <v>0.6</v>
      </c>
      <c r="H202" s="489">
        <f>'IDF 3'!G60</f>
        <v>0</v>
      </c>
      <c r="I202" s="489">
        <f>'IDF 3'!H60</f>
        <v>0</v>
      </c>
      <c r="J202" s="489" t="str">
        <f>'IDF 3'!I60</f>
        <v xml:space="preserve"> </v>
      </c>
      <c r="K202" s="489">
        <f>'IDF 3'!J60</f>
        <v>0</v>
      </c>
      <c r="L202" s="489">
        <f>'IDF 3'!K60</f>
        <v>0</v>
      </c>
      <c r="M202" s="489" t="str">
        <f>'IDF 3'!L60</f>
        <v/>
      </c>
      <c r="N202" s="489" t="str">
        <f>'IDF 3'!M60</f>
        <v/>
      </c>
      <c r="O202" s="489" t="str">
        <f>'IDF 3'!N60</f>
        <v/>
      </c>
      <c r="P202" s="489" t="str">
        <f>'IDF 3'!O60</f>
        <v/>
      </c>
      <c r="Q202" s="489" t="str">
        <f>'IDF 3'!P60</f>
        <v xml:space="preserve"> </v>
      </c>
    </row>
    <row r="203" spans="1:17">
      <c r="A203" s="489" t="s">
        <v>228</v>
      </c>
      <c r="B203" s="489">
        <f>'IDF 3'!A61</f>
        <v>0</v>
      </c>
      <c r="C203" s="489">
        <f>'IDF 3'!B61</f>
        <v>0</v>
      </c>
      <c r="D203" s="489" t="str">
        <f>'IDF 3'!C61</f>
        <v>H</v>
      </c>
      <c r="E203" s="489">
        <f>'IDF 3'!D61</f>
        <v>0</v>
      </c>
      <c r="F203" s="489">
        <f>'IDF 3'!E61</f>
        <v>0</v>
      </c>
      <c r="G203" s="489">
        <f>'IDF 3'!F61</f>
        <v>0.6</v>
      </c>
      <c r="H203" s="489">
        <f>'IDF 3'!G61</f>
        <v>0</v>
      </c>
      <c r="I203" s="489">
        <f>'IDF 3'!H61</f>
        <v>0</v>
      </c>
      <c r="J203" s="489" t="str">
        <f>'IDF 3'!I61</f>
        <v xml:space="preserve"> </v>
      </c>
      <c r="K203" s="489">
        <f>'IDF 3'!J61</f>
        <v>0</v>
      </c>
      <c r="L203" s="489">
        <f>'IDF 3'!K61</f>
        <v>0</v>
      </c>
      <c r="M203" s="489" t="str">
        <f>'IDF 3'!L61</f>
        <v/>
      </c>
      <c r="N203" s="489" t="str">
        <f>'IDF 3'!M61</f>
        <v/>
      </c>
      <c r="O203" s="489" t="str">
        <f>'IDF 3'!N61</f>
        <v/>
      </c>
      <c r="P203" s="489" t="str">
        <f>'IDF 3'!O61</f>
        <v/>
      </c>
      <c r="Q203" s="489" t="str">
        <f>'IDF 3'!P61</f>
        <v xml:space="preserve"> </v>
      </c>
    </row>
    <row r="204" spans="1:17">
      <c r="A204" s="489" t="s">
        <v>228</v>
      </c>
      <c r="B204" s="489">
        <f>'IDF 3'!A62</f>
        <v>0</v>
      </c>
      <c r="C204" s="489">
        <f>'IDF 3'!B62</f>
        <v>0</v>
      </c>
      <c r="D204" s="489" t="str">
        <f>'IDF 3'!C62</f>
        <v>H</v>
      </c>
      <c r="E204" s="489">
        <f>'IDF 3'!D62</f>
        <v>0</v>
      </c>
      <c r="F204" s="489">
        <f>'IDF 3'!E62</f>
        <v>0</v>
      </c>
      <c r="G204" s="489">
        <f>'IDF 3'!F62</f>
        <v>0.6</v>
      </c>
      <c r="H204" s="489">
        <f>'IDF 3'!G62</f>
        <v>0</v>
      </c>
      <c r="I204" s="489">
        <f>'IDF 3'!H62</f>
        <v>0</v>
      </c>
      <c r="J204" s="489" t="str">
        <f>'IDF 3'!I62</f>
        <v xml:space="preserve"> </v>
      </c>
      <c r="K204" s="489">
        <f>'IDF 3'!J62</f>
        <v>0</v>
      </c>
      <c r="L204" s="489">
        <f>'IDF 3'!K62</f>
        <v>0</v>
      </c>
      <c r="M204" s="489" t="str">
        <f>'IDF 3'!L62</f>
        <v/>
      </c>
      <c r="N204" s="489" t="str">
        <f>'IDF 3'!M62</f>
        <v/>
      </c>
      <c r="O204" s="489" t="str">
        <f>'IDF 3'!N62</f>
        <v/>
      </c>
      <c r="P204" s="489" t="str">
        <f>'IDF 3'!O62</f>
        <v/>
      </c>
      <c r="Q204" s="489" t="str">
        <f>'IDF 3'!P62</f>
        <v xml:space="preserve"> </v>
      </c>
    </row>
    <row r="205" spans="1:17">
      <c r="A205" s="489" t="s">
        <v>228</v>
      </c>
      <c r="B205" s="489">
        <f>'IDF 3'!A63</f>
        <v>0</v>
      </c>
      <c r="C205" s="489">
        <f>'IDF 3'!B63</f>
        <v>0</v>
      </c>
      <c r="D205" s="489" t="str">
        <f>'IDF 3'!C63</f>
        <v>H</v>
      </c>
      <c r="E205" s="489">
        <f>'IDF 3'!D63</f>
        <v>0</v>
      </c>
      <c r="F205" s="489">
        <f>'IDF 3'!E63</f>
        <v>0</v>
      </c>
      <c r="G205" s="489">
        <f>'IDF 3'!F63</f>
        <v>0.6</v>
      </c>
      <c r="H205" s="489">
        <f>'IDF 3'!G63</f>
        <v>0</v>
      </c>
      <c r="I205" s="489">
        <f>'IDF 3'!H63</f>
        <v>0</v>
      </c>
      <c r="J205" s="489" t="str">
        <f>'IDF 3'!I63</f>
        <v xml:space="preserve"> </v>
      </c>
      <c r="K205" s="489">
        <f>'IDF 3'!J63</f>
        <v>0</v>
      </c>
      <c r="L205" s="489">
        <f>'IDF 3'!K63</f>
        <v>0</v>
      </c>
      <c r="M205" s="489" t="str">
        <f>'IDF 3'!L63</f>
        <v/>
      </c>
      <c r="N205" s="489" t="str">
        <f>'IDF 3'!M63</f>
        <v/>
      </c>
      <c r="O205" s="489" t="str">
        <f>'IDF 3'!N63</f>
        <v/>
      </c>
      <c r="P205" s="489" t="str">
        <f>'IDF 3'!O63</f>
        <v/>
      </c>
      <c r="Q205" s="489" t="str">
        <f>'IDF 3'!P63</f>
        <v xml:space="preserve"> </v>
      </c>
    </row>
    <row r="206" spans="1:17">
      <c r="A206" s="488" t="s">
        <v>229</v>
      </c>
      <c r="B206" s="488">
        <f>'Standard Rooms'!A13</f>
        <v>0</v>
      </c>
      <c r="C206" s="488">
        <f>'Standard Rooms'!B13</f>
        <v>0</v>
      </c>
      <c r="D206" s="488" t="str">
        <f>'Standard Rooms'!C13</f>
        <v>H</v>
      </c>
      <c r="E206" s="488">
        <f>'Standard Rooms'!D13</f>
        <v>0</v>
      </c>
      <c r="F206" s="488">
        <f>'Standard Rooms'!E13</f>
        <v>0</v>
      </c>
      <c r="G206" s="488">
        <f>'Standard Rooms'!F13</f>
        <v>0.6</v>
      </c>
      <c r="H206" s="488">
        <f>'Standard Rooms'!G13</f>
        <v>0</v>
      </c>
      <c r="I206" s="488">
        <f>'Standard Rooms'!H13</f>
        <v>0</v>
      </c>
      <c r="J206" s="488" t="str">
        <f>'Standard Rooms'!I13</f>
        <v xml:space="preserve"> </v>
      </c>
      <c r="K206" s="488">
        <f>'Standard Rooms'!J13</f>
        <v>0</v>
      </c>
      <c r="L206" s="488">
        <f>'Standard Rooms'!K13</f>
        <v>0</v>
      </c>
      <c r="M206" s="488" t="str">
        <f>'Standard Rooms'!L13</f>
        <v/>
      </c>
      <c r="N206" s="488" t="str">
        <f>'Standard Rooms'!M13</f>
        <v/>
      </c>
      <c r="O206" s="488" t="str">
        <f>'Standard Rooms'!N13</f>
        <v/>
      </c>
      <c r="P206" s="488" t="str">
        <f>'Standard Rooms'!O13</f>
        <v/>
      </c>
      <c r="Q206" s="488" t="str">
        <f>'Standard Rooms'!P13</f>
        <v xml:space="preserve"> </v>
      </c>
    </row>
    <row r="207" spans="1:17">
      <c r="A207" s="488" t="s">
        <v>229</v>
      </c>
      <c r="B207" s="488">
        <f>'Standard Rooms'!A14</f>
        <v>0</v>
      </c>
      <c r="C207" s="488">
        <f>'Standard Rooms'!B14</f>
        <v>0</v>
      </c>
      <c r="D207" s="488" t="str">
        <f>'Standard Rooms'!C14</f>
        <v>H</v>
      </c>
      <c r="E207" s="488">
        <f>'Standard Rooms'!D14</f>
        <v>0</v>
      </c>
      <c r="F207" s="488">
        <f>'Standard Rooms'!E14</f>
        <v>0</v>
      </c>
      <c r="G207" s="488">
        <f>'Standard Rooms'!F14</f>
        <v>0.6</v>
      </c>
      <c r="H207" s="488">
        <f>'Standard Rooms'!G14</f>
        <v>0</v>
      </c>
      <c r="I207" s="488">
        <f>'Standard Rooms'!H14</f>
        <v>0</v>
      </c>
      <c r="J207" s="488" t="str">
        <f>'Standard Rooms'!I14</f>
        <v xml:space="preserve"> </v>
      </c>
      <c r="K207" s="488">
        <f>'Standard Rooms'!J14</f>
        <v>0</v>
      </c>
      <c r="L207" s="488">
        <f>'Standard Rooms'!K14</f>
        <v>0</v>
      </c>
      <c r="M207" s="488" t="str">
        <f>'Standard Rooms'!L14</f>
        <v/>
      </c>
      <c r="N207" s="488" t="str">
        <f>'Standard Rooms'!M14</f>
        <v/>
      </c>
      <c r="O207" s="488" t="str">
        <f>'Standard Rooms'!N14</f>
        <v/>
      </c>
      <c r="P207" s="488" t="str">
        <f>'Standard Rooms'!O14</f>
        <v/>
      </c>
      <c r="Q207" s="488" t="str">
        <f>'Standard Rooms'!P14</f>
        <v xml:space="preserve"> </v>
      </c>
    </row>
    <row r="208" spans="1:17">
      <c r="A208" s="488" t="s">
        <v>229</v>
      </c>
      <c r="B208" s="488">
        <f>'Standard Rooms'!A15</f>
        <v>0</v>
      </c>
      <c r="C208" s="488">
        <f>'Standard Rooms'!B15</f>
        <v>0</v>
      </c>
      <c r="D208" s="488" t="str">
        <f>'Standard Rooms'!C15</f>
        <v>H</v>
      </c>
      <c r="E208" s="488">
        <f>'Standard Rooms'!D15</f>
        <v>0</v>
      </c>
      <c r="F208" s="488">
        <f>'Standard Rooms'!E15</f>
        <v>0</v>
      </c>
      <c r="G208" s="488">
        <f>'Standard Rooms'!F15</f>
        <v>0.6</v>
      </c>
      <c r="H208" s="488">
        <f>'Standard Rooms'!G15</f>
        <v>0</v>
      </c>
      <c r="I208" s="488">
        <f>'Standard Rooms'!H15</f>
        <v>0</v>
      </c>
      <c r="J208" s="488" t="str">
        <f>'Standard Rooms'!I15</f>
        <v xml:space="preserve"> </v>
      </c>
      <c r="K208" s="488">
        <f>'Standard Rooms'!J15</f>
        <v>0</v>
      </c>
      <c r="L208" s="488">
        <f>'Standard Rooms'!K15</f>
        <v>0</v>
      </c>
      <c r="M208" s="488" t="str">
        <f>'Standard Rooms'!L15</f>
        <v/>
      </c>
      <c r="N208" s="488" t="str">
        <f>'Standard Rooms'!M15</f>
        <v/>
      </c>
      <c r="O208" s="488" t="str">
        <f>'Standard Rooms'!N15</f>
        <v/>
      </c>
      <c r="P208" s="488" t="str">
        <f>'Standard Rooms'!O15</f>
        <v/>
      </c>
      <c r="Q208" s="488" t="str">
        <f>'Standard Rooms'!P15</f>
        <v xml:space="preserve"> </v>
      </c>
    </row>
    <row r="209" spans="1:17">
      <c r="A209" s="488" t="s">
        <v>229</v>
      </c>
      <c r="B209" s="488">
        <f>'Standard Rooms'!A16</f>
        <v>0</v>
      </c>
      <c r="C209" s="488">
        <f>'Standard Rooms'!B16</f>
        <v>0</v>
      </c>
      <c r="D209" s="488" t="str">
        <f>'Standard Rooms'!C16</f>
        <v>H</v>
      </c>
      <c r="E209" s="488">
        <f>'Standard Rooms'!D16</f>
        <v>0</v>
      </c>
      <c r="F209" s="488">
        <f>'Standard Rooms'!E16</f>
        <v>0</v>
      </c>
      <c r="G209" s="488">
        <f>'Standard Rooms'!F16</f>
        <v>0.6</v>
      </c>
      <c r="H209" s="488">
        <f>'Standard Rooms'!G16</f>
        <v>0</v>
      </c>
      <c r="I209" s="488">
        <f>'Standard Rooms'!H16</f>
        <v>0</v>
      </c>
      <c r="J209" s="488" t="str">
        <f>'Standard Rooms'!I16</f>
        <v xml:space="preserve"> </v>
      </c>
      <c r="K209" s="488">
        <f>'Standard Rooms'!J16</f>
        <v>0</v>
      </c>
      <c r="L209" s="488">
        <f>'Standard Rooms'!K16</f>
        <v>0</v>
      </c>
      <c r="M209" s="488" t="str">
        <f>'Standard Rooms'!L16</f>
        <v/>
      </c>
      <c r="N209" s="488" t="str">
        <f>'Standard Rooms'!M16</f>
        <v/>
      </c>
      <c r="O209" s="488" t="str">
        <f>'Standard Rooms'!N16</f>
        <v/>
      </c>
      <c r="P209" s="488" t="str">
        <f>'Standard Rooms'!O16</f>
        <v/>
      </c>
      <c r="Q209" s="488" t="str">
        <f>'Standard Rooms'!P16</f>
        <v xml:space="preserve"> </v>
      </c>
    </row>
    <row r="210" spans="1:17">
      <c r="A210" s="488" t="s">
        <v>229</v>
      </c>
      <c r="B210" s="488">
        <f>'Standard Rooms'!A17</f>
        <v>0</v>
      </c>
      <c r="C210" s="488">
        <f>'Standard Rooms'!B17</f>
        <v>0</v>
      </c>
      <c r="D210" s="488" t="str">
        <f>'Standard Rooms'!C17</f>
        <v>H</v>
      </c>
      <c r="E210" s="488">
        <f>'Standard Rooms'!D17</f>
        <v>0</v>
      </c>
      <c r="F210" s="488">
        <f>'Standard Rooms'!E17</f>
        <v>0</v>
      </c>
      <c r="G210" s="488">
        <f>'Standard Rooms'!F17</f>
        <v>0.6</v>
      </c>
      <c r="H210" s="488">
        <f>'Standard Rooms'!G17</f>
        <v>0</v>
      </c>
      <c r="I210" s="488">
        <f>'Standard Rooms'!H17</f>
        <v>0</v>
      </c>
      <c r="J210" s="488" t="str">
        <f>'Standard Rooms'!I17</f>
        <v xml:space="preserve"> </v>
      </c>
      <c r="K210" s="488">
        <f>'Standard Rooms'!J17</f>
        <v>0</v>
      </c>
      <c r="L210" s="488">
        <f>'Standard Rooms'!K17</f>
        <v>0</v>
      </c>
      <c r="M210" s="488" t="str">
        <f>'Standard Rooms'!L17</f>
        <v/>
      </c>
      <c r="N210" s="488" t="str">
        <f>'Standard Rooms'!M17</f>
        <v/>
      </c>
      <c r="O210" s="488" t="str">
        <f>'Standard Rooms'!N17</f>
        <v/>
      </c>
      <c r="P210" s="488" t="str">
        <f>'Standard Rooms'!O17</f>
        <v/>
      </c>
      <c r="Q210" s="488" t="str">
        <f>'Standard Rooms'!P17</f>
        <v xml:space="preserve"> </v>
      </c>
    </row>
    <row r="211" spans="1:17">
      <c r="A211" s="488" t="s">
        <v>229</v>
      </c>
      <c r="B211" s="488">
        <f>'Standard Rooms'!A18</f>
        <v>0</v>
      </c>
      <c r="C211" s="488">
        <f>'Standard Rooms'!B18</f>
        <v>0</v>
      </c>
      <c r="D211" s="488" t="str">
        <f>'Standard Rooms'!C18</f>
        <v>H</v>
      </c>
      <c r="E211" s="488">
        <f>'Standard Rooms'!D18</f>
        <v>0</v>
      </c>
      <c r="F211" s="488">
        <f>'Standard Rooms'!E18</f>
        <v>0</v>
      </c>
      <c r="G211" s="488">
        <f>'Standard Rooms'!F18</f>
        <v>0.6</v>
      </c>
      <c r="H211" s="488">
        <f>'Standard Rooms'!G18</f>
        <v>0</v>
      </c>
      <c r="I211" s="488">
        <f>'Standard Rooms'!H18</f>
        <v>0</v>
      </c>
      <c r="J211" s="488" t="str">
        <f>'Standard Rooms'!I18</f>
        <v xml:space="preserve"> </v>
      </c>
      <c r="K211" s="488">
        <f>'Standard Rooms'!J18</f>
        <v>0</v>
      </c>
      <c r="L211" s="488">
        <f>'Standard Rooms'!K18</f>
        <v>0</v>
      </c>
      <c r="M211" s="488" t="str">
        <f>'Standard Rooms'!L18</f>
        <v/>
      </c>
      <c r="N211" s="488" t="str">
        <f>'Standard Rooms'!M18</f>
        <v/>
      </c>
      <c r="O211" s="488" t="str">
        <f>'Standard Rooms'!N18</f>
        <v/>
      </c>
      <c r="P211" s="488" t="str">
        <f>'Standard Rooms'!O18</f>
        <v/>
      </c>
      <c r="Q211" s="488" t="str">
        <f>'Standard Rooms'!P18</f>
        <v xml:space="preserve"> </v>
      </c>
    </row>
    <row r="212" spans="1:17">
      <c r="A212" s="488" t="s">
        <v>229</v>
      </c>
      <c r="B212" s="488">
        <f>'Standard Rooms'!A19</f>
        <v>0</v>
      </c>
      <c r="C212" s="488">
        <f>'Standard Rooms'!B19</f>
        <v>0</v>
      </c>
      <c r="D212" s="488" t="str">
        <f>'Standard Rooms'!C19</f>
        <v>H</v>
      </c>
      <c r="E212" s="488">
        <f>'Standard Rooms'!D19</f>
        <v>0</v>
      </c>
      <c r="F212" s="488">
        <f>'Standard Rooms'!E19</f>
        <v>0</v>
      </c>
      <c r="G212" s="488">
        <f>'Standard Rooms'!F19</f>
        <v>0.6</v>
      </c>
      <c r="H212" s="488">
        <f>'Standard Rooms'!G19</f>
        <v>0</v>
      </c>
      <c r="I212" s="488">
        <f>'Standard Rooms'!H19</f>
        <v>0</v>
      </c>
      <c r="J212" s="488" t="str">
        <f>'Standard Rooms'!I19</f>
        <v xml:space="preserve"> </v>
      </c>
      <c r="K212" s="488">
        <f>'Standard Rooms'!J19</f>
        <v>0</v>
      </c>
      <c r="L212" s="488">
        <f>'Standard Rooms'!K19</f>
        <v>0</v>
      </c>
      <c r="M212" s="488" t="str">
        <f>'Standard Rooms'!L19</f>
        <v/>
      </c>
      <c r="N212" s="488" t="str">
        <f>'Standard Rooms'!M19</f>
        <v/>
      </c>
      <c r="O212" s="488" t="str">
        <f>'Standard Rooms'!N19</f>
        <v/>
      </c>
      <c r="P212" s="488" t="str">
        <f>'Standard Rooms'!O19</f>
        <v/>
      </c>
      <c r="Q212" s="488" t="str">
        <f>'Standard Rooms'!P19</f>
        <v xml:space="preserve"> </v>
      </c>
    </row>
    <row r="213" spans="1:17">
      <c r="A213" s="488" t="s">
        <v>229</v>
      </c>
      <c r="B213" s="488">
        <f>'Standard Rooms'!A20</f>
        <v>0</v>
      </c>
      <c r="C213" s="488">
        <f>'Standard Rooms'!B20</f>
        <v>0</v>
      </c>
      <c r="D213" s="488" t="str">
        <f>'Standard Rooms'!C20</f>
        <v>H</v>
      </c>
      <c r="E213" s="488">
        <f>'Standard Rooms'!D20</f>
        <v>0</v>
      </c>
      <c r="F213" s="488">
        <f>'Standard Rooms'!E20</f>
        <v>0</v>
      </c>
      <c r="G213" s="488">
        <f>'Standard Rooms'!F20</f>
        <v>0.6</v>
      </c>
      <c r="H213" s="488">
        <f>'Standard Rooms'!G20</f>
        <v>0</v>
      </c>
      <c r="I213" s="488">
        <f>'Standard Rooms'!H20</f>
        <v>0</v>
      </c>
      <c r="J213" s="488" t="str">
        <f>'Standard Rooms'!I20</f>
        <v xml:space="preserve"> </v>
      </c>
      <c r="K213" s="488">
        <f>'Standard Rooms'!J20</f>
        <v>0</v>
      </c>
      <c r="L213" s="488">
        <f>'Standard Rooms'!K20</f>
        <v>0</v>
      </c>
      <c r="M213" s="488" t="str">
        <f>'Standard Rooms'!L20</f>
        <v/>
      </c>
      <c r="N213" s="488" t="str">
        <f>'Standard Rooms'!M20</f>
        <v/>
      </c>
      <c r="O213" s="488" t="str">
        <f>'Standard Rooms'!N20</f>
        <v/>
      </c>
      <c r="P213" s="488" t="str">
        <f>'Standard Rooms'!O20</f>
        <v/>
      </c>
      <c r="Q213" s="488" t="str">
        <f>'Standard Rooms'!P20</f>
        <v xml:space="preserve"> </v>
      </c>
    </row>
    <row r="214" spans="1:17">
      <c r="A214" s="488" t="s">
        <v>229</v>
      </c>
      <c r="B214" s="488">
        <f>'Standard Rooms'!A21</f>
        <v>0</v>
      </c>
      <c r="C214" s="488">
        <f>'Standard Rooms'!B21</f>
        <v>0</v>
      </c>
      <c r="D214" s="488" t="str">
        <f>'Standard Rooms'!C21</f>
        <v>H</v>
      </c>
      <c r="E214" s="488">
        <f>'Standard Rooms'!D21</f>
        <v>0</v>
      </c>
      <c r="F214" s="488">
        <f>'Standard Rooms'!E21</f>
        <v>0</v>
      </c>
      <c r="G214" s="488">
        <f>'Standard Rooms'!F21</f>
        <v>0.6</v>
      </c>
      <c r="H214" s="488">
        <f>'Standard Rooms'!G21</f>
        <v>0</v>
      </c>
      <c r="I214" s="488">
        <f>'Standard Rooms'!H21</f>
        <v>0</v>
      </c>
      <c r="J214" s="488" t="str">
        <f>'Standard Rooms'!I21</f>
        <v xml:space="preserve"> </v>
      </c>
      <c r="K214" s="488">
        <f>'Standard Rooms'!J21</f>
        <v>0</v>
      </c>
      <c r="L214" s="488">
        <f>'Standard Rooms'!K21</f>
        <v>0</v>
      </c>
      <c r="M214" s="488" t="str">
        <f>'Standard Rooms'!L21</f>
        <v/>
      </c>
      <c r="N214" s="488" t="str">
        <f>'Standard Rooms'!M21</f>
        <v/>
      </c>
      <c r="O214" s="488" t="str">
        <f>'Standard Rooms'!N21</f>
        <v/>
      </c>
      <c r="P214" s="488" t="str">
        <f>'Standard Rooms'!O21</f>
        <v/>
      </c>
      <c r="Q214" s="488" t="str">
        <f>'Standard Rooms'!P21</f>
        <v xml:space="preserve"> </v>
      </c>
    </row>
    <row r="215" spans="1:17">
      <c r="A215" s="488" t="s">
        <v>229</v>
      </c>
      <c r="B215" s="488">
        <f>'Standard Rooms'!A22</f>
        <v>0</v>
      </c>
      <c r="C215" s="488">
        <f>'Standard Rooms'!B22</f>
        <v>0</v>
      </c>
      <c r="D215" s="488" t="str">
        <f>'Standard Rooms'!C22</f>
        <v>H</v>
      </c>
      <c r="E215" s="488">
        <f>'Standard Rooms'!D22</f>
        <v>0</v>
      </c>
      <c r="F215" s="488">
        <f>'Standard Rooms'!E22</f>
        <v>0</v>
      </c>
      <c r="G215" s="488">
        <f>'Standard Rooms'!F22</f>
        <v>0.6</v>
      </c>
      <c r="H215" s="488">
        <f>'Standard Rooms'!G22</f>
        <v>0</v>
      </c>
      <c r="I215" s="488">
        <f>'Standard Rooms'!H22</f>
        <v>0</v>
      </c>
      <c r="J215" s="488" t="str">
        <f>'Standard Rooms'!I22</f>
        <v xml:space="preserve"> </v>
      </c>
      <c r="K215" s="488">
        <f>'Standard Rooms'!J22</f>
        <v>0</v>
      </c>
      <c r="L215" s="488">
        <f>'Standard Rooms'!K22</f>
        <v>0</v>
      </c>
      <c r="M215" s="488" t="str">
        <f>'Standard Rooms'!L22</f>
        <v/>
      </c>
      <c r="N215" s="488" t="str">
        <f>'Standard Rooms'!M22</f>
        <v/>
      </c>
      <c r="O215" s="488" t="str">
        <f>'Standard Rooms'!N22</f>
        <v/>
      </c>
      <c r="P215" s="488" t="str">
        <f>'Standard Rooms'!O22</f>
        <v/>
      </c>
      <c r="Q215" s="488" t="str">
        <f>'Standard Rooms'!P22</f>
        <v xml:space="preserve"> </v>
      </c>
    </row>
    <row r="216" spans="1:17">
      <c r="A216" s="488" t="s">
        <v>229</v>
      </c>
      <c r="B216" s="488">
        <f>'Standard Rooms'!A23</f>
        <v>0</v>
      </c>
      <c r="C216" s="488">
        <f>'Standard Rooms'!B23</f>
        <v>0</v>
      </c>
      <c r="D216" s="488" t="str">
        <f>'Standard Rooms'!C23</f>
        <v>H</v>
      </c>
      <c r="E216" s="488">
        <f>'Standard Rooms'!D23</f>
        <v>0</v>
      </c>
      <c r="F216" s="488">
        <f>'Standard Rooms'!E23</f>
        <v>0</v>
      </c>
      <c r="G216" s="488">
        <f>'Standard Rooms'!F23</f>
        <v>0.6</v>
      </c>
      <c r="H216" s="488">
        <f>'Standard Rooms'!G23</f>
        <v>0</v>
      </c>
      <c r="I216" s="488">
        <f>'Standard Rooms'!H23</f>
        <v>0</v>
      </c>
      <c r="J216" s="488" t="str">
        <f>'Standard Rooms'!I23</f>
        <v xml:space="preserve"> </v>
      </c>
      <c r="K216" s="488">
        <f>'Standard Rooms'!J23</f>
        <v>0</v>
      </c>
      <c r="L216" s="488">
        <f>'Standard Rooms'!K23</f>
        <v>0</v>
      </c>
      <c r="M216" s="488" t="str">
        <f>'Standard Rooms'!L23</f>
        <v/>
      </c>
      <c r="N216" s="488" t="str">
        <f>'Standard Rooms'!M23</f>
        <v/>
      </c>
      <c r="O216" s="488" t="str">
        <f>'Standard Rooms'!N23</f>
        <v/>
      </c>
      <c r="P216" s="488" t="str">
        <f>'Standard Rooms'!O23</f>
        <v/>
      </c>
      <c r="Q216" s="488" t="str">
        <f>'Standard Rooms'!P23</f>
        <v xml:space="preserve"> </v>
      </c>
    </row>
    <row r="217" spans="1:17">
      <c r="A217" s="488" t="s">
        <v>229</v>
      </c>
      <c r="B217" s="488">
        <f>'Standard Rooms'!A24</f>
        <v>0</v>
      </c>
      <c r="C217" s="488">
        <f>'Standard Rooms'!B24</f>
        <v>0</v>
      </c>
      <c r="D217" s="488" t="str">
        <f>'Standard Rooms'!C24</f>
        <v>H</v>
      </c>
      <c r="E217" s="488">
        <f>'Standard Rooms'!D24</f>
        <v>0</v>
      </c>
      <c r="F217" s="488">
        <f>'Standard Rooms'!E24</f>
        <v>0</v>
      </c>
      <c r="G217" s="488">
        <f>'Standard Rooms'!F24</f>
        <v>0.6</v>
      </c>
      <c r="H217" s="488">
        <f>'Standard Rooms'!G24</f>
        <v>0</v>
      </c>
      <c r="I217" s="488">
        <f>'Standard Rooms'!H24</f>
        <v>0</v>
      </c>
      <c r="J217" s="488" t="str">
        <f>'Standard Rooms'!I24</f>
        <v xml:space="preserve"> </v>
      </c>
      <c r="K217" s="488">
        <f>'Standard Rooms'!J24</f>
        <v>0</v>
      </c>
      <c r="L217" s="488">
        <f>'Standard Rooms'!K24</f>
        <v>0</v>
      </c>
      <c r="M217" s="488" t="str">
        <f>'Standard Rooms'!L24</f>
        <v/>
      </c>
      <c r="N217" s="488" t="str">
        <f>'Standard Rooms'!M24</f>
        <v/>
      </c>
      <c r="O217" s="488" t="str">
        <f>'Standard Rooms'!N24</f>
        <v/>
      </c>
      <c r="P217" s="488" t="str">
        <f>'Standard Rooms'!O24</f>
        <v/>
      </c>
      <c r="Q217" s="488" t="str">
        <f>'Standard Rooms'!P24</f>
        <v xml:space="preserve"> </v>
      </c>
    </row>
    <row r="218" spans="1:17">
      <c r="A218" s="488" t="s">
        <v>229</v>
      </c>
      <c r="B218" s="488">
        <f>'Standard Rooms'!A25</f>
        <v>0</v>
      </c>
      <c r="C218" s="488">
        <f>'Standard Rooms'!B25</f>
        <v>0</v>
      </c>
      <c r="D218" s="488" t="str">
        <f>'Standard Rooms'!C25</f>
        <v>H</v>
      </c>
      <c r="E218" s="488">
        <f>'Standard Rooms'!D25</f>
        <v>0</v>
      </c>
      <c r="F218" s="488">
        <f>'Standard Rooms'!E25</f>
        <v>0</v>
      </c>
      <c r="G218" s="488">
        <f>'Standard Rooms'!F25</f>
        <v>0.6</v>
      </c>
      <c r="H218" s="488">
        <f>'Standard Rooms'!G25</f>
        <v>0</v>
      </c>
      <c r="I218" s="488">
        <f>'Standard Rooms'!H25</f>
        <v>0</v>
      </c>
      <c r="J218" s="488" t="str">
        <f>'Standard Rooms'!I25</f>
        <v xml:space="preserve"> </v>
      </c>
      <c r="K218" s="488">
        <f>'Standard Rooms'!J25</f>
        <v>0</v>
      </c>
      <c r="L218" s="488">
        <f>'Standard Rooms'!K25</f>
        <v>0</v>
      </c>
      <c r="M218" s="488" t="str">
        <f>'Standard Rooms'!L25</f>
        <v/>
      </c>
      <c r="N218" s="488" t="str">
        <f>'Standard Rooms'!M25</f>
        <v/>
      </c>
      <c r="O218" s="488" t="str">
        <f>'Standard Rooms'!N25</f>
        <v/>
      </c>
      <c r="P218" s="488" t="str">
        <f>'Standard Rooms'!O25</f>
        <v/>
      </c>
      <c r="Q218" s="488" t="str">
        <f>'Standard Rooms'!P25</f>
        <v xml:space="preserve"> </v>
      </c>
    </row>
    <row r="219" spans="1:17">
      <c r="A219" s="488" t="s">
        <v>229</v>
      </c>
      <c r="B219" s="488">
        <f>'Standard Rooms'!A26</f>
        <v>0</v>
      </c>
      <c r="C219" s="488">
        <f>'Standard Rooms'!B26</f>
        <v>0</v>
      </c>
      <c r="D219" s="488" t="str">
        <f>'Standard Rooms'!C26</f>
        <v>H</v>
      </c>
      <c r="E219" s="488">
        <f>'Standard Rooms'!D26</f>
        <v>0</v>
      </c>
      <c r="F219" s="488">
        <f>'Standard Rooms'!E26</f>
        <v>0</v>
      </c>
      <c r="G219" s="488">
        <f>'Standard Rooms'!F26</f>
        <v>0.6</v>
      </c>
      <c r="H219" s="488">
        <f>'Standard Rooms'!G26</f>
        <v>0</v>
      </c>
      <c r="I219" s="488">
        <f>'Standard Rooms'!H26</f>
        <v>0</v>
      </c>
      <c r="J219" s="488" t="str">
        <f>'Standard Rooms'!I26</f>
        <v xml:space="preserve"> </v>
      </c>
      <c r="K219" s="488">
        <f>'Standard Rooms'!J26</f>
        <v>0</v>
      </c>
      <c r="L219" s="488">
        <f>'Standard Rooms'!K26</f>
        <v>0</v>
      </c>
      <c r="M219" s="488" t="str">
        <f>'Standard Rooms'!L26</f>
        <v/>
      </c>
      <c r="N219" s="488" t="str">
        <f>'Standard Rooms'!M26</f>
        <v/>
      </c>
      <c r="O219" s="488" t="str">
        <f>'Standard Rooms'!N26</f>
        <v/>
      </c>
      <c r="P219" s="488" t="str">
        <f>'Standard Rooms'!O26</f>
        <v/>
      </c>
      <c r="Q219" s="488" t="str">
        <f>'Standard Rooms'!P26</f>
        <v xml:space="preserve"> </v>
      </c>
    </row>
    <row r="220" spans="1:17">
      <c r="A220" s="488" t="s">
        <v>229</v>
      </c>
      <c r="B220" s="488">
        <f>'Standard Rooms'!A27</f>
        <v>0</v>
      </c>
      <c r="C220" s="488">
        <f>'Standard Rooms'!B27</f>
        <v>0</v>
      </c>
      <c r="D220" s="488" t="str">
        <f>'Standard Rooms'!C27</f>
        <v>H</v>
      </c>
      <c r="E220" s="488">
        <f>'Standard Rooms'!D27</f>
        <v>0</v>
      </c>
      <c r="F220" s="488">
        <f>'Standard Rooms'!E27</f>
        <v>0</v>
      </c>
      <c r="G220" s="488">
        <f>'Standard Rooms'!F27</f>
        <v>0.6</v>
      </c>
      <c r="H220" s="488">
        <f>'Standard Rooms'!G27</f>
        <v>0</v>
      </c>
      <c r="I220" s="488">
        <f>'Standard Rooms'!H27</f>
        <v>0</v>
      </c>
      <c r="J220" s="488" t="str">
        <f>'Standard Rooms'!I27</f>
        <v xml:space="preserve"> </v>
      </c>
      <c r="K220" s="488">
        <f>'Standard Rooms'!J27</f>
        <v>0</v>
      </c>
      <c r="L220" s="488">
        <f>'Standard Rooms'!K27</f>
        <v>0</v>
      </c>
      <c r="M220" s="488" t="str">
        <f>'Standard Rooms'!L27</f>
        <v/>
      </c>
      <c r="N220" s="488" t="str">
        <f>'Standard Rooms'!M27</f>
        <v/>
      </c>
      <c r="O220" s="488" t="str">
        <f>'Standard Rooms'!N27</f>
        <v/>
      </c>
      <c r="P220" s="488" t="str">
        <f>'Standard Rooms'!O27</f>
        <v/>
      </c>
      <c r="Q220" s="488" t="str">
        <f>'Standard Rooms'!P27</f>
        <v xml:space="preserve"> </v>
      </c>
    </row>
    <row r="221" spans="1:17">
      <c r="A221" s="488" t="s">
        <v>229</v>
      </c>
      <c r="B221" s="488">
        <f>'Standard Rooms'!A28</f>
        <v>0</v>
      </c>
      <c r="C221" s="488">
        <f>'Standard Rooms'!B28</f>
        <v>0</v>
      </c>
      <c r="D221" s="488" t="str">
        <f>'Standard Rooms'!C28</f>
        <v>H</v>
      </c>
      <c r="E221" s="488">
        <f>'Standard Rooms'!D28</f>
        <v>0</v>
      </c>
      <c r="F221" s="488">
        <f>'Standard Rooms'!E28</f>
        <v>0</v>
      </c>
      <c r="G221" s="488">
        <f>'Standard Rooms'!F28</f>
        <v>0.6</v>
      </c>
      <c r="H221" s="488">
        <f>'Standard Rooms'!G28</f>
        <v>0</v>
      </c>
      <c r="I221" s="488">
        <f>'Standard Rooms'!H28</f>
        <v>0</v>
      </c>
      <c r="J221" s="488" t="str">
        <f>'Standard Rooms'!I28</f>
        <v xml:space="preserve"> </v>
      </c>
      <c r="K221" s="488">
        <f>'Standard Rooms'!J28</f>
        <v>0</v>
      </c>
      <c r="L221" s="488">
        <f>'Standard Rooms'!K28</f>
        <v>0</v>
      </c>
      <c r="M221" s="488" t="str">
        <f>'Standard Rooms'!L28</f>
        <v/>
      </c>
      <c r="N221" s="488" t="str">
        <f>'Standard Rooms'!M28</f>
        <v/>
      </c>
      <c r="O221" s="488" t="str">
        <f>'Standard Rooms'!N28</f>
        <v/>
      </c>
      <c r="P221" s="488" t="str">
        <f>'Standard Rooms'!O28</f>
        <v/>
      </c>
      <c r="Q221" s="488" t="str">
        <f>'Standard Rooms'!P28</f>
        <v xml:space="preserve"> </v>
      </c>
    </row>
    <row r="222" spans="1:17">
      <c r="A222" s="488" t="s">
        <v>229</v>
      </c>
      <c r="B222" s="488">
        <f>'Standard Rooms'!A29</f>
        <v>0</v>
      </c>
      <c r="C222" s="488">
        <f>'Standard Rooms'!B29</f>
        <v>0</v>
      </c>
      <c r="D222" s="488" t="str">
        <f>'Standard Rooms'!C29</f>
        <v>H</v>
      </c>
      <c r="E222" s="488">
        <f>'Standard Rooms'!D29</f>
        <v>0</v>
      </c>
      <c r="F222" s="488">
        <f>'Standard Rooms'!E29</f>
        <v>0</v>
      </c>
      <c r="G222" s="488">
        <f>'Standard Rooms'!F29</f>
        <v>0.6</v>
      </c>
      <c r="H222" s="488">
        <f>'Standard Rooms'!G29</f>
        <v>0</v>
      </c>
      <c r="I222" s="488">
        <f>'Standard Rooms'!H29</f>
        <v>0</v>
      </c>
      <c r="J222" s="488" t="str">
        <f>'Standard Rooms'!I29</f>
        <v xml:space="preserve"> </v>
      </c>
      <c r="K222" s="488">
        <f>'Standard Rooms'!J29</f>
        <v>0</v>
      </c>
      <c r="L222" s="488">
        <f>'Standard Rooms'!K29</f>
        <v>0</v>
      </c>
      <c r="M222" s="488" t="str">
        <f>'Standard Rooms'!L29</f>
        <v/>
      </c>
      <c r="N222" s="488" t="str">
        <f>'Standard Rooms'!M29</f>
        <v/>
      </c>
      <c r="O222" s="488" t="str">
        <f>'Standard Rooms'!N29</f>
        <v/>
      </c>
      <c r="P222" s="488" t="str">
        <f>'Standard Rooms'!O29</f>
        <v/>
      </c>
      <c r="Q222" s="488" t="str">
        <f>'Standard Rooms'!P29</f>
        <v xml:space="preserve"> </v>
      </c>
    </row>
    <row r="223" spans="1:17">
      <c r="A223" s="488" t="s">
        <v>229</v>
      </c>
      <c r="B223" s="488">
        <f>'Standard Rooms'!A30</f>
        <v>0</v>
      </c>
      <c r="C223" s="488">
        <f>'Standard Rooms'!B30</f>
        <v>0</v>
      </c>
      <c r="D223" s="488" t="str">
        <f>'Standard Rooms'!C30</f>
        <v>H</v>
      </c>
      <c r="E223" s="488">
        <f>'Standard Rooms'!D30</f>
        <v>0</v>
      </c>
      <c r="F223" s="488">
        <f>'Standard Rooms'!E30</f>
        <v>0</v>
      </c>
      <c r="G223" s="488">
        <f>'Standard Rooms'!F30</f>
        <v>0.6</v>
      </c>
      <c r="H223" s="488">
        <f>'Standard Rooms'!G30</f>
        <v>0</v>
      </c>
      <c r="I223" s="488">
        <f>'Standard Rooms'!H30</f>
        <v>0</v>
      </c>
      <c r="J223" s="488" t="str">
        <f>'Standard Rooms'!I30</f>
        <v xml:space="preserve"> </v>
      </c>
      <c r="K223" s="488">
        <f>'Standard Rooms'!J30</f>
        <v>0</v>
      </c>
      <c r="L223" s="488">
        <f>'Standard Rooms'!K30</f>
        <v>0</v>
      </c>
      <c r="M223" s="488" t="str">
        <f>'Standard Rooms'!L30</f>
        <v/>
      </c>
      <c r="N223" s="488" t="str">
        <f>'Standard Rooms'!M30</f>
        <v/>
      </c>
      <c r="O223" s="488" t="str">
        <f>'Standard Rooms'!N30</f>
        <v/>
      </c>
      <c r="P223" s="488" t="str">
        <f>'Standard Rooms'!O30</f>
        <v/>
      </c>
      <c r="Q223" s="488" t="str">
        <f>'Standard Rooms'!P30</f>
        <v xml:space="preserve"> </v>
      </c>
    </row>
    <row r="224" spans="1:17">
      <c r="A224" s="488" t="s">
        <v>229</v>
      </c>
      <c r="B224" s="488">
        <f>'Standard Rooms'!A31</f>
        <v>0</v>
      </c>
      <c r="C224" s="488">
        <f>'Standard Rooms'!B31</f>
        <v>0</v>
      </c>
      <c r="D224" s="488" t="str">
        <f>'Standard Rooms'!C31</f>
        <v>H</v>
      </c>
      <c r="E224" s="488">
        <f>'Standard Rooms'!D31</f>
        <v>0</v>
      </c>
      <c r="F224" s="488">
        <f>'Standard Rooms'!E31</f>
        <v>0</v>
      </c>
      <c r="G224" s="488">
        <f>'Standard Rooms'!F31</f>
        <v>0.6</v>
      </c>
      <c r="H224" s="488">
        <f>'Standard Rooms'!G31</f>
        <v>0</v>
      </c>
      <c r="I224" s="488">
        <f>'Standard Rooms'!H31</f>
        <v>0</v>
      </c>
      <c r="J224" s="488" t="str">
        <f>'Standard Rooms'!I31</f>
        <v xml:space="preserve"> </v>
      </c>
      <c r="K224" s="488">
        <f>'Standard Rooms'!J31</f>
        <v>0</v>
      </c>
      <c r="L224" s="488">
        <f>'Standard Rooms'!K31</f>
        <v>0</v>
      </c>
      <c r="M224" s="488" t="str">
        <f>'Standard Rooms'!L31</f>
        <v/>
      </c>
      <c r="N224" s="488" t="str">
        <f>'Standard Rooms'!M31</f>
        <v/>
      </c>
      <c r="O224" s="488" t="str">
        <f>'Standard Rooms'!N31</f>
        <v/>
      </c>
      <c r="P224" s="488" t="str">
        <f>'Standard Rooms'!O31</f>
        <v/>
      </c>
      <c r="Q224" s="488" t="str">
        <f>'Standard Rooms'!P31</f>
        <v xml:space="preserve"> </v>
      </c>
    </row>
    <row r="225" spans="1:17">
      <c r="A225" s="488" t="s">
        <v>229</v>
      </c>
      <c r="B225" s="488">
        <f>'Standard Rooms'!A32</f>
        <v>0</v>
      </c>
      <c r="C225" s="488">
        <f>'Standard Rooms'!B32</f>
        <v>0</v>
      </c>
      <c r="D225" s="488" t="str">
        <f>'Standard Rooms'!C32</f>
        <v>H</v>
      </c>
      <c r="E225" s="488">
        <f>'Standard Rooms'!D32</f>
        <v>0</v>
      </c>
      <c r="F225" s="488">
        <f>'Standard Rooms'!E32</f>
        <v>0</v>
      </c>
      <c r="G225" s="488">
        <f>'Standard Rooms'!F32</f>
        <v>0.6</v>
      </c>
      <c r="H225" s="488">
        <f>'Standard Rooms'!G32</f>
        <v>0</v>
      </c>
      <c r="I225" s="488">
        <f>'Standard Rooms'!H32</f>
        <v>0</v>
      </c>
      <c r="J225" s="488" t="str">
        <f>'Standard Rooms'!I32</f>
        <v xml:space="preserve"> </v>
      </c>
      <c r="K225" s="488">
        <f>'Standard Rooms'!J32</f>
        <v>0</v>
      </c>
      <c r="L225" s="488">
        <f>'Standard Rooms'!K32</f>
        <v>0</v>
      </c>
      <c r="M225" s="488" t="str">
        <f>'Standard Rooms'!L32</f>
        <v/>
      </c>
      <c r="N225" s="488" t="str">
        <f>'Standard Rooms'!M32</f>
        <v/>
      </c>
      <c r="O225" s="488" t="str">
        <f>'Standard Rooms'!N32</f>
        <v/>
      </c>
      <c r="P225" s="488" t="str">
        <f>'Standard Rooms'!O32</f>
        <v/>
      </c>
      <c r="Q225" s="488" t="str">
        <f>'Standard Rooms'!P32</f>
        <v xml:space="preserve"> </v>
      </c>
    </row>
    <row r="226" spans="1:17">
      <c r="A226" s="488" t="s">
        <v>229</v>
      </c>
      <c r="B226" s="488">
        <f>'Standard Rooms'!A33</f>
        <v>0</v>
      </c>
      <c r="C226" s="488">
        <f>'Standard Rooms'!B33</f>
        <v>0</v>
      </c>
      <c r="D226" s="488" t="str">
        <f>'Standard Rooms'!C33</f>
        <v>H</v>
      </c>
      <c r="E226" s="488">
        <f>'Standard Rooms'!D33</f>
        <v>0</v>
      </c>
      <c r="F226" s="488">
        <f>'Standard Rooms'!E33</f>
        <v>0</v>
      </c>
      <c r="G226" s="488">
        <f>'Standard Rooms'!F33</f>
        <v>0.6</v>
      </c>
      <c r="H226" s="488">
        <f>'Standard Rooms'!G33</f>
        <v>0</v>
      </c>
      <c r="I226" s="488">
        <f>'Standard Rooms'!H33</f>
        <v>0</v>
      </c>
      <c r="J226" s="488" t="str">
        <f>'Standard Rooms'!I33</f>
        <v xml:space="preserve"> </v>
      </c>
      <c r="K226" s="488">
        <f>'Standard Rooms'!J33</f>
        <v>0</v>
      </c>
      <c r="L226" s="488">
        <f>'Standard Rooms'!K33</f>
        <v>0</v>
      </c>
      <c r="M226" s="488" t="str">
        <f>'Standard Rooms'!L33</f>
        <v/>
      </c>
      <c r="N226" s="488" t="str">
        <f>'Standard Rooms'!M33</f>
        <v/>
      </c>
      <c r="O226" s="488" t="str">
        <f>'Standard Rooms'!N33</f>
        <v/>
      </c>
      <c r="P226" s="488" t="str">
        <f>'Standard Rooms'!O33</f>
        <v/>
      </c>
      <c r="Q226" s="488" t="str">
        <f>'Standard Rooms'!P33</f>
        <v xml:space="preserve"> </v>
      </c>
    </row>
    <row r="227" spans="1:17">
      <c r="A227" s="488" t="s">
        <v>229</v>
      </c>
      <c r="B227" s="488">
        <f>'Standard Rooms'!A34</f>
        <v>0</v>
      </c>
      <c r="C227" s="488">
        <f>'Standard Rooms'!B34</f>
        <v>0</v>
      </c>
      <c r="D227" s="488" t="str">
        <f>'Standard Rooms'!C34</f>
        <v>H</v>
      </c>
      <c r="E227" s="488">
        <f>'Standard Rooms'!D34</f>
        <v>0</v>
      </c>
      <c r="F227" s="488">
        <f>'Standard Rooms'!E34</f>
        <v>0</v>
      </c>
      <c r="G227" s="488">
        <f>'Standard Rooms'!F34</f>
        <v>0.6</v>
      </c>
      <c r="H227" s="488">
        <f>'Standard Rooms'!G34</f>
        <v>0</v>
      </c>
      <c r="I227" s="488">
        <f>'Standard Rooms'!H34</f>
        <v>0</v>
      </c>
      <c r="J227" s="488" t="str">
        <f>'Standard Rooms'!I34</f>
        <v xml:space="preserve"> </v>
      </c>
      <c r="K227" s="488">
        <f>'Standard Rooms'!J34</f>
        <v>0</v>
      </c>
      <c r="L227" s="488">
        <f>'Standard Rooms'!K34</f>
        <v>0</v>
      </c>
      <c r="M227" s="488" t="str">
        <f>'Standard Rooms'!L34</f>
        <v/>
      </c>
      <c r="N227" s="488" t="str">
        <f>'Standard Rooms'!M34</f>
        <v/>
      </c>
      <c r="O227" s="488" t="str">
        <f>'Standard Rooms'!N34</f>
        <v/>
      </c>
      <c r="P227" s="488" t="str">
        <f>'Standard Rooms'!O34</f>
        <v/>
      </c>
      <c r="Q227" s="488" t="str">
        <f>'Standard Rooms'!P34</f>
        <v xml:space="preserve"> </v>
      </c>
    </row>
    <row r="228" spans="1:17">
      <c r="A228" s="488" t="s">
        <v>229</v>
      </c>
      <c r="B228" s="488">
        <f>'Standard Rooms'!A35</f>
        <v>0</v>
      </c>
      <c r="C228" s="488">
        <f>'Standard Rooms'!B35</f>
        <v>0</v>
      </c>
      <c r="D228" s="488" t="str">
        <f>'Standard Rooms'!C35</f>
        <v>H</v>
      </c>
      <c r="E228" s="488">
        <f>'Standard Rooms'!D35</f>
        <v>0</v>
      </c>
      <c r="F228" s="488">
        <f>'Standard Rooms'!E35</f>
        <v>0</v>
      </c>
      <c r="G228" s="488">
        <f>'Standard Rooms'!F35</f>
        <v>0.6</v>
      </c>
      <c r="H228" s="488">
        <f>'Standard Rooms'!G35</f>
        <v>0</v>
      </c>
      <c r="I228" s="488">
        <f>'Standard Rooms'!H35</f>
        <v>0</v>
      </c>
      <c r="J228" s="488" t="str">
        <f>'Standard Rooms'!I35</f>
        <v xml:space="preserve"> </v>
      </c>
      <c r="K228" s="488">
        <f>'Standard Rooms'!J35</f>
        <v>0</v>
      </c>
      <c r="L228" s="488">
        <f>'Standard Rooms'!K35</f>
        <v>0</v>
      </c>
      <c r="M228" s="488" t="str">
        <f>'Standard Rooms'!L35</f>
        <v/>
      </c>
      <c r="N228" s="488" t="str">
        <f>'Standard Rooms'!M35</f>
        <v/>
      </c>
      <c r="O228" s="488" t="str">
        <f>'Standard Rooms'!N35</f>
        <v/>
      </c>
      <c r="P228" s="488" t="str">
        <f>'Standard Rooms'!O35</f>
        <v/>
      </c>
      <c r="Q228" s="488" t="str">
        <f>'Standard Rooms'!P35</f>
        <v xml:space="preserve"> </v>
      </c>
    </row>
    <row r="229" spans="1:17">
      <c r="A229" s="488" t="s">
        <v>229</v>
      </c>
      <c r="B229" s="488">
        <f>'Standard Rooms'!A36</f>
        <v>0</v>
      </c>
      <c r="C229" s="488">
        <f>'Standard Rooms'!B36</f>
        <v>0</v>
      </c>
      <c r="D229" s="488" t="str">
        <f>'Standard Rooms'!C36</f>
        <v>H</v>
      </c>
      <c r="E229" s="488">
        <f>'Standard Rooms'!D36</f>
        <v>0</v>
      </c>
      <c r="F229" s="488">
        <f>'Standard Rooms'!E36</f>
        <v>0</v>
      </c>
      <c r="G229" s="488">
        <f>'Standard Rooms'!F36</f>
        <v>0.6</v>
      </c>
      <c r="H229" s="488">
        <f>'Standard Rooms'!G36</f>
        <v>0</v>
      </c>
      <c r="I229" s="488">
        <f>'Standard Rooms'!H36</f>
        <v>0</v>
      </c>
      <c r="J229" s="488" t="str">
        <f>'Standard Rooms'!I36</f>
        <v xml:space="preserve"> </v>
      </c>
      <c r="K229" s="488">
        <f>'Standard Rooms'!J36</f>
        <v>0</v>
      </c>
      <c r="L229" s="488">
        <f>'Standard Rooms'!K36</f>
        <v>0</v>
      </c>
      <c r="M229" s="488" t="str">
        <f>'Standard Rooms'!L36</f>
        <v/>
      </c>
      <c r="N229" s="488" t="str">
        <f>'Standard Rooms'!M36</f>
        <v/>
      </c>
      <c r="O229" s="488" t="str">
        <f>'Standard Rooms'!N36</f>
        <v/>
      </c>
      <c r="P229" s="488" t="str">
        <f>'Standard Rooms'!O36</f>
        <v/>
      </c>
      <c r="Q229" s="488" t="str">
        <f>'Standard Rooms'!P36</f>
        <v xml:space="preserve"> </v>
      </c>
    </row>
    <row r="230" spans="1:17">
      <c r="A230" s="488" t="s">
        <v>229</v>
      </c>
      <c r="B230" s="488">
        <f>'Standard Rooms'!A37</f>
        <v>0</v>
      </c>
      <c r="C230" s="488">
        <f>'Standard Rooms'!B37</f>
        <v>0</v>
      </c>
      <c r="D230" s="488" t="str">
        <f>'Standard Rooms'!C37</f>
        <v>H</v>
      </c>
      <c r="E230" s="488">
        <f>'Standard Rooms'!D37</f>
        <v>0</v>
      </c>
      <c r="F230" s="488">
        <f>'Standard Rooms'!E37</f>
        <v>0</v>
      </c>
      <c r="G230" s="488">
        <f>'Standard Rooms'!F37</f>
        <v>0.6</v>
      </c>
      <c r="H230" s="488">
        <f>'Standard Rooms'!G37</f>
        <v>0</v>
      </c>
      <c r="I230" s="488">
        <f>'Standard Rooms'!H37</f>
        <v>0</v>
      </c>
      <c r="J230" s="488" t="str">
        <f>'Standard Rooms'!I37</f>
        <v xml:space="preserve"> </v>
      </c>
      <c r="K230" s="488">
        <f>'Standard Rooms'!J37</f>
        <v>0</v>
      </c>
      <c r="L230" s="488">
        <f>'Standard Rooms'!K37</f>
        <v>0</v>
      </c>
      <c r="M230" s="488" t="str">
        <f>'Standard Rooms'!L37</f>
        <v/>
      </c>
      <c r="N230" s="488" t="str">
        <f>'Standard Rooms'!M37</f>
        <v/>
      </c>
      <c r="O230" s="488" t="str">
        <f>'Standard Rooms'!N37</f>
        <v/>
      </c>
      <c r="P230" s="488" t="str">
        <f>'Standard Rooms'!O37</f>
        <v/>
      </c>
      <c r="Q230" s="488" t="str">
        <f>'Standard Rooms'!P37</f>
        <v xml:space="preserve"> </v>
      </c>
    </row>
    <row r="231" spans="1:17">
      <c r="A231" s="488" t="s">
        <v>229</v>
      </c>
      <c r="B231" s="488">
        <f>'Standard Rooms'!A38</f>
        <v>0</v>
      </c>
      <c r="C231" s="488">
        <f>'Standard Rooms'!B38</f>
        <v>0</v>
      </c>
      <c r="D231" s="488" t="str">
        <f>'Standard Rooms'!C38</f>
        <v>H</v>
      </c>
      <c r="E231" s="488">
        <f>'Standard Rooms'!D38</f>
        <v>0</v>
      </c>
      <c r="F231" s="488">
        <f>'Standard Rooms'!E38</f>
        <v>0</v>
      </c>
      <c r="G231" s="488">
        <f>'Standard Rooms'!F38</f>
        <v>0.6</v>
      </c>
      <c r="H231" s="488">
        <f>'Standard Rooms'!G38</f>
        <v>0</v>
      </c>
      <c r="I231" s="488">
        <f>'Standard Rooms'!H38</f>
        <v>0</v>
      </c>
      <c r="J231" s="488" t="str">
        <f>'Standard Rooms'!I38</f>
        <v xml:space="preserve"> </v>
      </c>
      <c r="K231" s="488">
        <f>'Standard Rooms'!J38</f>
        <v>0</v>
      </c>
      <c r="L231" s="488">
        <f>'Standard Rooms'!K38</f>
        <v>0</v>
      </c>
      <c r="M231" s="488" t="str">
        <f>'Standard Rooms'!L38</f>
        <v/>
      </c>
      <c r="N231" s="488" t="str">
        <f>'Standard Rooms'!M38</f>
        <v/>
      </c>
      <c r="O231" s="488" t="str">
        <f>'Standard Rooms'!N38</f>
        <v/>
      </c>
      <c r="P231" s="488" t="str">
        <f>'Standard Rooms'!O38</f>
        <v/>
      </c>
      <c r="Q231" s="488" t="str">
        <f>'Standard Rooms'!P38</f>
        <v xml:space="preserve"> </v>
      </c>
    </row>
    <row r="232" spans="1:17">
      <c r="A232" s="488" t="s">
        <v>229</v>
      </c>
      <c r="B232" s="488">
        <f>'Standard Rooms'!A39</f>
        <v>0</v>
      </c>
      <c r="C232" s="488">
        <f>'Standard Rooms'!B39</f>
        <v>0</v>
      </c>
      <c r="D232" s="488" t="str">
        <f>'Standard Rooms'!C39</f>
        <v>H</v>
      </c>
      <c r="E232" s="488">
        <f>'Standard Rooms'!D39</f>
        <v>0</v>
      </c>
      <c r="F232" s="488">
        <f>'Standard Rooms'!E39</f>
        <v>0</v>
      </c>
      <c r="G232" s="488">
        <f>'Standard Rooms'!F39</f>
        <v>0.6</v>
      </c>
      <c r="H232" s="488">
        <f>'Standard Rooms'!G39</f>
        <v>0</v>
      </c>
      <c r="I232" s="488">
        <f>'Standard Rooms'!H39</f>
        <v>0</v>
      </c>
      <c r="J232" s="488" t="str">
        <f>'Standard Rooms'!I39</f>
        <v xml:space="preserve"> </v>
      </c>
      <c r="K232" s="488">
        <f>'Standard Rooms'!J39</f>
        <v>0</v>
      </c>
      <c r="L232" s="488">
        <f>'Standard Rooms'!K39</f>
        <v>0</v>
      </c>
      <c r="M232" s="488" t="str">
        <f>'Standard Rooms'!L39</f>
        <v/>
      </c>
      <c r="N232" s="488" t="str">
        <f>'Standard Rooms'!M39</f>
        <v/>
      </c>
      <c r="O232" s="488" t="str">
        <f>'Standard Rooms'!N39</f>
        <v/>
      </c>
      <c r="P232" s="488" t="str">
        <f>'Standard Rooms'!O39</f>
        <v/>
      </c>
      <c r="Q232" s="488" t="str">
        <f>'Standard Rooms'!P39</f>
        <v xml:space="preserve"> </v>
      </c>
    </row>
    <row r="233" spans="1:17">
      <c r="A233" s="488" t="s">
        <v>229</v>
      </c>
      <c r="B233" s="488">
        <f>'Standard Rooms'!A40</f>
        <v>0</v>
      </c>
      <c r="C233" s="488">
        <f>'Standard Rooms'!B40</f>
        <v>0</v>
      </c>
      <c r="D233" s="488" t="str">
        <f>'Standard Rooms'!C40</f>
        <v>H</v>
      </c>
      <c r="E233" s="488">
        <f>'Standard Rooms'!D40</f>
        <v>0</v>
      </c>
      <c r="F233" s="488">
        <f>'Standard Rooms'!E40</f>
        <v>0</v>
      </c>
      <c r="G233" s="488">
        <f>'Standard Rooms'!F40</f>
        <v>0.6</v>
      </c>
      <c r="H233" s="488">
        <f>'Standard Rooms'!G40</f>
        <v>0</v>
      </c>
      <c r="I233" s="488">
        <f>'Standard Rooms'!H40</f>
        <v>0</v>
      </c>
      <c r="J233" s="488" t="str">
        <f>'Standard Rooms'!I40</f>
        <v xml:space="preserve"> </v>
      </c>
      <c r="K233" s="488">
        <f>'Standard Rooms'!J40</f>
        <v>0</v>
      </c>
      <c r="L233" s="488">
        <f>'Standard Rooms'!K40</f>
        <v>0</v>
      </c>
      <c r="M233" s="488" t="str">
        <f>'Standard Rooms'!L40</f>
        <v/>
      </c>
      <c r="N233" s="488" t="str">
        <f>'Standard Rooms'!M40</f>
        <v/>
      </c>
      <c r="O233" s="488" t="str">
        <f>'Standard Rooms'!N40</f>
        <v/>
      </c>
      <c r="P233" s="488" t="str">
        <f>'Standard Rooms'!O40</f>
        <v/>
      </c>
      <c r="Q233" s="488" t="str">
        <f>'Standard Rooms'!P40</f>
        <v xml:space="preserve"> </v>
      </c>
    </row>
    <row r="234" spans="1:17">
      <c r="A234" s="488" t="s">
        <v>229</v>
      </c>
      <c r="B234" s="488">
        <f>'Standard Rooms'!A41</f>
        <v>0</v>
      </c>
      <c r="C234" s="488">
        <f>'Standard Rooms'!B41</f>
        <v>0</v>
      </c>
      <c r="D234" s="488" t="str">
        <f>'Standard Rooms'!C41</f>
        <v>H</v>
      </c>
      <c r="E234" s="488">
        <f>'Standard Rooms'!D41</f>
        <v>0</v>
      </c>
      <c r="F234" s="488">
        <f>'Standard Rooms'!E41</f>
        <v>0</v>
      </c>
      <c r="G234" s="488">
        <f>'Standard Rooms'!F41</f>
        <v>0.6</v>
      </c>
      <c r="H234" s="488">
        <f>'Standard Rooms'!G41</f>
        <v>0</v>
      </c>
      <c r="I234" s="488">
        <f>'Standard Rooms'!H41</f>
        <v>0</v>
      </c>
      <c r="J234" s="488" t="str">
        <f>'Standard Rooms'!I41</f>
        <v xml:space="preserve"> </v>
      </c>
      <c r="K234" s="488">
        <f>'Standard Rooms'!J41</f>
        <v>0</v>
      </c>
      <c r="L234" s="488">
        <f>'Standard Rooms'!K41</f>
        <v>0</v>
      </c>
      <c r="M234" s="488" t="str">
        <f>'Standard Rooms'!L41</f>
        <v/>
      </c>
      <c r="N234" s="488" t="str">
        <f>'Standard Rooms'!M41</f>
        <v/>
      </c>
      <c r="O234" s="488" t="str">
        <f>'Standard Rooms'!N41</f>
        <v/>
      </c>
      <c r="P234" s="488" t="str">
        <f>'Standard Rooms'!O41</f>
        <v/>
      </c>
      <c r="Q234" s="488" t="str">
        <f>'Standard Rooms'!P41</f>
        <v xml:space="preserve"> </v>
      </c>
    </row>
    <row r="235" spans="1:17">
      <c r="A235" s="488" t="s">
        <v>229</v>
      </c>
      <c r="B235" s="488">
        <f>'Standard Rooms'!A42</f>
        <v>0</v>
      </c>
      <c r="C235" s="488">
        <f>'Standard Rooms'!B42</f>
        <v>0</v>
      </c>
      <c r="D235" s="488" t="str">
        <f>'Standard Rooms'!C42</f>
        <v>H</v>
      </c>
      <c r="E235" s="488">
        <f>'Standard Rooms'!D42</f>
        <v>0</v>
      </c>
      <c r="F235" s="488">
        <f>'Standard Rooms'!E42</f>
        <v>0</v>
      </c>
      <c r="G235" s="488">
        <f>'Standard Rooms'!F42</f>
        <v>0.6</v>
      </c>
      <c r="H235" s="488">
        <f>'Standard Rooms'!G42</f>
        <v>0</v>
      </c>
      <c r="I235" s="488">
        <f>'Standard Rooms'!H42</f>
        <v>0</v>
      </c>
      <c r="J235" s="488" t="str">
        <f>'Standard Rooms'!I42</f>
        <v xml:space="preserve"> </v>
      </c>
      <c r="K235" s="488">
        <f>'Standard Rooms'!J42</f>
        <v>0</v>
      </c>
      <c r="L235" s="488">
        <f>'Standard Rooms'!K42</f>
        <v>0</v>
      </c>
      <c r="M235" s="488" t="str">
        <f>'Standard Rooms'!L42</f>
        <v/>
      </c>
      <c r="N235" s="488" t="str">
        <f>'Standard Rooms'!M42</f>
        <v/>
      </c>
      <c r="O235" s="488" t="str">
        <f>'Standard Rooms'!N42</f>
        <v/>
      </c>
      <c r="P235" s="488" t="str">
        <f>'Standard Rooms'!O42</f>
        <v/>
      </c>
      <c r="Q235" s="488" t="str">
        <f>'Standard Rooms'!P42</f>
        <v xml:space="preserve"> </v>
      </c>
    </row>
    <row r="236" spans="1:17">
      <c r="A236" s="488" t="s">
        <v>229</v>
      </c>
      <c r="B236" s="488">
        <f>'Standard Rooms'!A43</f>
        <v>0</v>
      </c>
      <c r="C236" s="488">
        <f>'Standard Rooms'!B43</f>
        <v>0</v>
      </c>
      <c r="D236" s="488" t="str">
        <f>'Standard Rooms'!C43</f>
        <v>H</v>
      </c>
      <c r="E236" s="488">
        <f>'Standard Rooms'!D43</f>
        <v>0</v>
      </c>
      <c r="F236" s="488">
        <f>'Standard Rooms'!E43</f>
        <v>0</v>
      </c>
      <c r="G236" s="488">
        <f>'Standard Rooms'!F43</f>
        <v>0.6</v>
      </c>
      <c r="H236" s="488">
        <f>'Standard Rooms'!G43</f>
        <v>0</v>
      </c>
      <c r="I236" s="488">
        <f>'Standard Rooms'!H43</f>
        <v>0</v>
      </c>
      <c r="J236" s="488" t="str">
        <f>'Standard Rooms'!I43</f>
        <v xml:space="preserve"> </v>
      </c>
      <c r="K236" s="488">
        <f>'Standard Rooms'!J43</f>
        <v>0</v>
      </c>
      <c r="L236" s="488">
        <f>'Standard Rooms'!K43</f>
        <v>0</v>
      </c>
      <c r="M236" s="488" t="str">
        <f>'Standard Rooms'!L43</f>
        <v/>
      </c>
      <c r="N236" s="488" t="str">
        <f>'Standard Rooms'!M43</f>
        <v/>
      </c>
      <c r="O236" s="488" t="str">
        <f>'Standard Rooms'!N43</f>
        <v/>
      </c>
      <c r="P236" s="488" t="str">
        <f>'Standard Rooms'!O43</f>
        <v/>
      </c>
      <c r="Q236" s="488" t="str">
        <f>'Standard Rooms'!P43</f>
        <v xml:space="preserve"> </v>
      </c>
    </row>
    <row r="237" spans="1:17">
      <c r="A237" s="488" t="s">
        <v>229</v>
      </c>
      <c r="B237" s="488">
        <f>'Standard Rooms'!A44</f>
        <v>0</v>
      </c>
      <c r="C237" s="488">
        <f>'Standard Rooms'!B44</f>
        <v>0</v>
      </c>
      <c r="D237" s="488" t="str">
        <f>'Standard Rooms'!C44</f>
        <v>H</v>
      </c>
      <c r="E237" s="488">
        <f>'Standard Rooms'!D44</f>
        <v>0</v>
      </c>
      <c r="F237" s="488">
        <f>'Standard Rooms'!E44</f>
        <v>0</v>
      </c>
      <c r="G237" s="488">
        <f>'Standard Rooms'!F44</f>
        <v>0.6</v>
      </c>
      <c r="H237" s="488">
        <f>'Standard Rooms'!G44</f>
        <v>0</v>
      </c>
      <c r="I237" s="488">
        <f>'Standard Rooms'!H44</f>
        <v>0</v>
      </c>
      <c r="J237" s="488" t="str">
        <f>'Standard Rooms'!I44</f>
        <v xml:space="preserve"> </v>
      </c>
      <c r="K237" s="488">
        <f>'Standard Rooms'!J44</f>
        <v>0</v>
      </c>
      <c r="L237" s="488">
        <f>'Standard Rooms'!K44</f>
        <v>0</v>
      </c>
      <c r="M237" s="488" t="str">
        <f>'Standard Rooms'!L44</f>
        <v/>
      </c>
      <c r="N237" s="488" t="str">
        <f>'Standard Rooms'!M44</f>
        <v/>
      </c>
      <c r="O237" s="488" t="str">
        <f>'Standard Rooms'!N44</f>
        <v/>
      </c>
      <c r="P237" s="488" t="str">
        <f>'Standard Rooms'!O44</f>
        <v/>
      </c>
      <c r="Q237" s="488" t="str">
        <f>'Standard Rooms'!P44</f>
        <v xml:space="preserve"> </v>
      </c>
    </row>
    <row r="238" spans="1:17">
      <c r="A238" s="488" t="s">
        <v>229</v>
      </c>
      <c r="B238" s="488">
        <f>'Standard Rooms'!A45</f>
        <v>0</v>
      </c>
      <c r="C238" s="488">
        <f>'Standard Rooms'!B45</f>
        <v>0</v>
      </c>
      <c r="D238" s="488" t="str">
        <f>'Standard Rooms'!C45</f>
        <v>H</v>
      </c>
      <c r="E238" s="488">
        <f>'Standard Rooms'!D45</f>
        <v>0</v>
      </c>
      <c r="F238" s="488">
        <f>'Standard Rooms'!E45</f>
        <v>0</v>
      </c>
      <c r="G238" s="488">
        <f>'Standard Rooms'!F45</f>
        <v>0.6</v>
      </c>
      <c r="H238" s="488">
        <f>'Standard Rooms'!G45</f>
        <v>0</v>
      </c>
      <c r="I238" s="488">
        <f>'Standard Rooms'!H45</f>
        <v>0</v>
      </c>
      <c r="J238" s="488" t="str">
        <f>'Standard Rooms'!I45</f>
        <v xml:space="preserve"> </v>
      </c>
      <c r="K238" s="488">
        <f>'Standard Rooms'!J45</f>
        <v>0</v>
      </c>
      <c r="L238" s="488">
        <f>'Standard Rooms'!K45</f>
        <v>0</v>
      </c>
      <c r="M238" s="488" t="str">
        <f>'Standard Rooms'!L45</f>
        <v/>
      </c>
      <c r="N238" s="488" t="str">
        <f>'Standard Rooms'!M45</f>
        <v/>
      </c>
      <c r="O238" s="488" t="str">
        <f>'Standard Rooms'!N45</f>
        <v/>
      </c>
      <c r="P238" s="488" t="str">
        <f>'Standard Rooms'!O45</f>
        <v/>
      </c>
      <c r="Q238" s="488" t="str">
        <f>'Standard Rooms'!P45</f>
        <v xml:space="preserve"> </v>
      </c>
    </row>
    <row r="239" spans="1:17">
      <c r="A239" s="488" t="s">
        <v>229</v>
      </c>
      <c r="B239" s="488">
        <f>'Standard Rooms'!A46</f>
        <v>0</v>
      </c>
      <c r="C239" s="488">
        <f>'Standard Rooms'!B46</f>
        <v>0</v>
      </c>
      <c r="D239" s="488" t="str">
        <f>'Standard Rooms'!C46</f>
        <v>H</v>
      </c>
      <c r="E239" s="488">
        <f>'Standard Rooms'!D46</f>
        <v>0</v>
      </c>
      <c r="F239" s="488">
        <f>'Standard Rooms'!E46</f>
        <v>0</v>
      </c>
      <c r="G239" s="488">
        <f>'Standard Rooms'!F46</f>
        <v>0.6</v>
      </c>
      <c r="H239" s="488">
        <f>'Standard Rooms'!G46</f>
        <v>0</v>
      </c>
      <c r="I239" s="488">
        <f>'Standard Rooms'!H46</f>
        <v>0</v>
      </c>
      <c r="J239" s="488" t="str">
        <f>'Standard Rooms'!I46</f>
        <v xml:space="preserve"> </v>
      </c>
      <c r="K239" s="488">
        <f>'Standard Rooms'!J46</f>
        <v>0</v>
      </c>
      <c r="L239" s="488">
        <f>'Standard Rooms'!K46</f>
        <v>0</v>
      </c>
      <c r="M239" s="488" t="str">
        <f>'Standard Rooms'!L46</f>
        <v/>
      </c>
      <c r="N239" s="488" t="str">
        <f>'Standard Rooms'!M46</f>
        <v/>
      </c>
      <c r="O239" s="488" t="str">
        <f>'Standard Rooms'!N46</f>
        <v/>
      </c>
      <c r="P239" s="488" t="str">
        <f>'Standard Rooms'!O46</f>
        <v/>
      </c>
      <c r="Q239" s="488" t="str">
        <f>'Standard Rooms'!P46</f>
        <v xml:space="preserve"> </v>
      </c>
    </row>
    <row r="240" spans="1:17">
      <c r="A240" s="488" t="s">
        <v>229</v>
      </c>
      <c r="B240" s="488">
        <f>'Standard Rooms'!A47</f>
        <v>0</v>
      </c>
      <c r="C240" s="488">
        <f>'Standard Rooms'!B47</f>
        <v>0</v>
      </c>
      <c r="D240" s="488" t="str">
        <f>'Standard Rooms'!C47</f>
        <v>H</v>
      </c>
      <c r="E240" s="488">
        <f>'Standard Rooms'!D47</f>
        <v>0</v>
      </c>
      <c r="F240" s="488">
        <f>'Standard Rooms'!E47</f>
        <v>0</v>
      </c>
      <c r="G240" s="488">
        <f>'Standard Rooms'!F47</f>
        <v>0.6</v>
      </c>
      <c r="H240" s="488">
        <f>'Standard Rooms'!G47</f>
        <v>0</v>
      </c>
      <c r="I240" s="488">
        <f>'Standard Rooms'!H47</f>
        <v>0</v>
      </c>
      <c r="J240" s="488" t="str">
        <f>'Standard Rooms'!I47</f>
        <v xml:space="preserve"> </v>
      </c>
      <c r="K240" s="488">
        <f>'Standard Rooms'!J47</f>
        <v>0</v>
      </c>
      <c r="L240" s="488">
        <f>'Standard Rooms'!K47</f>
        <v>0</v>
      </c>
      <c r="M240" s="488" t="str">
        <f>'Standard Rooms'!L47</f>
        <v/>
      </c>
      <c r="N240" s="488" t="str">
        <f>'Standard Rooms'!M47</f>
        <v/>
      </c>
      <c r="O240" s="488" t="str">
        <f>'Standard Rooms'!N47</f>
        <v/>
      </c>
      <c r="P240" s="488" t="str">
        <f>'Standard Rooms'!O47</f>
        <v/>
      </c>
      <c r="Q240" s="488" t="str">
        <f>'Standard Rooms'!P47</f>
        <v xml:space="preserve"> </v>
      </c>
    </row>
    <row r="241" spans="1:17">
      <c r="A241" s="488" t="s">
        <v>229</v>
      </c>
      <c r="B241" s="488">
        <f>'Standard Rooms'!A48</f>
        <v>0</v>
      </c>
      <c r="C241" s="488">
        <f>'Standard Rooms'!B48</f>
        <v>0</v>
      </c>
      <c r="D241" s="488" t="str">
        <f>'Standard Rooms'!C48</f>
        <v>H</v>
      </c>
      <c r="E241" s="488">
        <f>'Standard Rooms'!D48</f>
        <v>0</v>
      </c>
      <c r="F241" s="488">
        <f>'Standard Rooms'!E48</f>
        <v>0</v>
      </c>
      <c r="G241" s="488">
        <f>'Standard Rooms'!F48</f>
        <v>0.6</v>
      </c>
      <c r="H241" s="488">
        <f>'Standard Rooms'!G48</f>
        <v>0</v>
      </c>
      <c r="I241" s="488">
        <f>'Standard Rooms'!H48</f>
        <v>0</v>
      </c>
      <c r="J241" s="488" t="str">
        <f>'Standard Rooms'!I48</f>
        <v xml:space="preserve"> </v>
      </c>
      <c r="K241" s="488">
        <f>'Standard Rooms'!J48</f>
        <v>0</v>
      </c>
      <c r="L241" s="488">
        <f>'Standard Rooms'!K48</f>
        <v>0</v>
      </c>
      <c r="M241" s="488" t="str">
        <f>'Standard Rooms'!L48</f>
        <v/>
      </c>
      <c r="N241" s="488" t="str">
        <f>'Standard Rooms'!M48</f>
        <v/>
      </c>
      <c r="O241" s="488" t="str">
        <f>'Standard Rooms'!N48</f>
        <v/>
      </c>
      <c r="P241" s="488" t="str">
        <f>'Standard Rooms'!O48</f>
        <v/>
      </c>
      <c r="Q241" s="488" t="str">
        <f>'Standard Rooms'!P48</f>
        <v xml:space="preserve"> </v>
      </c>
    </row>
    <row r="242" spans="1:17">
      <c r="A242" s="488" t="s">
        <v>229</v>
      </c>
      <c r="B242" s="488">
        <f>'Standard Rooms'!A49</f>
        <v>0</v>
      </c>
      <c r="C242" s="488">
        <f>'Standard Rooms'!B49</f>
        <v>0</v>
      </c>
      <c r="D242" s="488" t="str">
        <f>'Standard Rooms'!C49</f>
        <v>H</v>
      </c>
      <c r="E242" s="488">
        <f>'Standard Rooms'!D49</f>
        <v>0</v>
      </c>
      <c r="F242" s="488">
        <f>'Standard Rooms'!E49</f>
        <v>0</v>
      </c>
      <c r="G242" s="488">
        <f>'Standard Rooms'!F49</f>
        <v>0.6</v>
      </c>
      <c r="H242" s="488">
        <f>'Standard Rooms'!G49</f>
        <v>0</v>
      </c>
      <c r="I242" s="488">
        <f>'Standard Rooms'!H49</f>
        <v>0</v>
      </c>
      <c r="J242" s="488" t="str">
        <f>'Standard Rooms'!I49</f>
        <v xml:space="preserve"> </v>
      </c>
      <c r="K242" s="488">
        <f>'Standard Rooms'!J49</f>
        <v>0</v>
      </c>
      <c r="L242" s="488">
        <f>'Standard Rooms'!K49</f>
        <v>0</v>
      </c>
      <c r="M242" s="488" t="str">
        <f>'Standard Rooms'!L49</f>
        <v/>
      </c>
      <c r="N242" s="488" t="str">
        <f>'Standard Rooms'!M49</f>
        <v/>
      </c>
      <c r="O242" s="488" t="str">
        <f>'Standard Rooms'!N49</f>
        <v/>
      </c>
      <c r="P242" s="488" t="str">
        <f>'Standard Rooms'!O49</f>
        <v/>
      </c>
      <c r="Q242" s="488" t="str">
        <f>'Standard Rooms'!P49</f>
        <v xml:space="preserve"> </v>
      </c>
    </row>
    <row r="243" spans="1:17">
      <c r="A243" s="488" t="s">
        <v>229</v>
      </c>
      <c r="B243" s="488">
        <f>'Standard Rooms'!A50</f>
        <v>0</v>
      </c>
      <c r="C243" s="488">
        <f>'Standard Rooms'!B50</f>
        <v>0</v>
      </c>
      <c r="D243" s="488" t="str">
        <f>'Standard Rooms'!C50</f>
        <v>H</v>
      </c>
      <c r="E243" s="488">
        <f>'Standard Rooms'!D50</f>
        <v>0</v>
      </c>
      <c r="F243" s="488">
        <f>'Standard Rooms'!E50</f>
        <v>0</v>
      </c>
      <c r="G243" s="488">
        <f>'Standard Rooms'!F50</f>
        <v>0.6</v>
      </c>
      <c r="H243" s="488">
        <f>'Standard Rooms'!G50</f>
        <v>0</v>
      </c>
      <c r="I243" s="488">
        <f>'Standard Rooms'!H50</f>
        <v>0</v>
      </c>
      <c r="J243" s="488" t="str">
        <f>'Standard Rooms'!I50</f>
        <v xml:space="preserve"> </v>
      </c>
      <c r="K243" s="488">
        <f>'Standard Rooms'!J50</f>
        <v>0</v>
      </c>
      <c r="L243" s="488">
        <f>'Standard Rooms'!K50</f>
        <v>0</v>
      </c>
      <c r="M243" s="488" t="str">
        <f>'Standard Rooms'!L50</f>
        <v/>
      </c>
      <c r="N243" s="488" t="str">
        <f>'Standard Rooms'!M50</f>
        <v/>
      </c>
      <c r="O243" s="488" t="str">
        <f>'Standard Rooms'!N50</f>
        <v/>
      </c>
      <c r="P243" s="488" t="str">
        <f>'Standard Rooms'!O50</f>
        <v/>
      </c>
      <c r="Q243" s="488" t="str">
        <f>'Standard Rooms'!P50</f>
        <v xml:space="preserve"> </v>
      </c>
    </row>
    <row r="244" spans="1:17">
      <c r="A244" s="488" t="s">
        <v>229</v>
      </c>
      <c r="B244" s="488">
        <f>'Standard Rooms'!A51</f>
        <v>0</v>
      </c>
      <c r="C244" s="488">
        <f>'Standard Rooms'!B51</f>
        <v>0</v>
      </c>
      <c r="D244" s="488" t="str">
        <f>'Standard Rooms'!C51</f>
        <v>H</v>
      </c>
      <c r="E244" s="488">
        <f>'Standard Rooms'!D51</f>
        <v>0</v>
      </c>
      <c r="F244" s="488">
        <f>'Standard Rooms'!E51</f>
        <v>0</v>
      </c>
      <c r="G244" s="488">
        <f>'Standard Rooms'!F51</f>
        <v>0.6</v>
      </c>
      <c r="H244" s="488">
        <f>'Standard Rooms'!G51</f>
        <v>0</v>
      </c>
      <c r="I244" s="488">
        <f>'Standard Rooms'!H51</f>
        <v>0</v>
      </c>
      <c r="J244" s="488" t="str">
        <f>'Standard Rooms'!I51</f>
        <v xml:space="preserve"> </v>
      </c>
      <c r="K244" s="488">
        <f>'Standard Rooms'!J51</f>
        <v>0</v>
      </c>
      <c r="L244" s="488">
        <f>'Standard Rooms'!K51</f>
        <v>0</v>
      </c>
      <c r="M244" s="488" t="str">
        <f>'Standard Rooms'!L51</f>
        <v/>
      </c>
      <c r="N244" s="488" t="str">
        <f>'Standard Rooms'!M51</f>
        <v/>
      </c>
      <c r="O244" s="488" t="str">
        <f>'Standard Rooms'!N51</f>
        <v/>
      </c>
      <c r="P244" s="488" t="str">
        <f>'Standard Rooms'!O51</f>
        <v/>
      </c>
      <c r="Q244" s="488" t="str">
        <f>'Standard Rooms'!P51</f>
        <v xml:space="preserve"> </v>
      </c>
    </row>
    <row r="245" spans="1:17">
      <c r="A245" s="488" t="s">
        <v>229</v>
      </c>
      <c r="B245" s="488">
        <f>'Standard Rooms'!A52</f>
        <v>0</v>
      </c>
      <c r="C245" s="488">
        <f>'Standard Rooms'!B52</f>
        <v>0</v>
      </c>
      <c r="D245" s="488" t="str">
        <f>'Standard Rooms'!C52</f>
        <v>H</v>
      </c>
      <c r="E245" s="488">
        <f>'Standard Rooms'!D52</f>
        <v>0</v>
      </c>
      <c r="F245" s="488">
        <f>'Standard Rooms'!E52</f>
        <v>0</v>
      </c>
      <c r="G245" s="488">
        <f>'Standard Rooms'!F52</f>
        <v>0.6</v>
      </c>
      <c r="H245" s="488">
        <f>'Standard Rooms'!G52</f>
        <v>0</v>
      </c>
      <c r="I245" s="488">
        <f>'Standard Rooms'!H52</f>
        <v>0</v>
      </c>
      <c r="J245" s="488" t="str">
        <f>'Standard Rooms'!I52</f>
        <v xml:space="preserve"> </v>
      </c>
      <c r="K245" s="488">
        <f>'Standard Rooms'!J52</f>
        <v>0</v>
      </c>
      <c r="L245" s="488">
        <f>'Standard Rooms'!K52</f>
        <v>0</v>
      </c>
      <c r="M245" s="488" t="str">
        <f>'Standard Rooms'!L52</f>
        <v/>
      </c>
      <c r="N245" s="488" t="str">
        <f>'Standard Rooms'!M52</f>
        <v/>
      </c>
      <c r="O245" s="488" t="str">
        <f>'Standard Rooms'!N52</f>
        <v/>
      </c>
      <c r="P245" s="488" t="str">
        <f>'Standard Rooms'!O52</f>
        <v/>
      </c>
      <c r="Q245" s="488" t="str">
        <f>'Standard Rooms'!P52</f>
        <v xml:space="preserve"> </v>
      </c>
    </row>
    <row r="246" spans="1:17">
      <c r="A246" s="488" t="s">
        <v>229</v>
      </c>
      <c r="B246" s="488">
        <f>'Standard Rooms'!A53</f>
        <v>0</v>
      </c>
      <c r="C246" s="488">
        <f>'Standard Rooms'!B53</f>
        <v>0</v>
      </c>
      <c r="D246" s="488" t="str">
        <f>'Standard Rooms'!C53</f>
        <v>H</v>
      </c>
      <c r="E246" s="488">
        <f>'Standard Rooms'!D53</f>
        <v>0</v>
      </c>
      <c r="F246" s="488">
        <f>'Standard Rooms'!E53</f>
        <v>0</v>
      </c>
      <c r="G246" s="488">
        <f>'Standard Rooms'!F53</f>
        <v>0.6</v>
      </c>
      <c r="H246" s="488">
        <f>'Standard Rooms'!G53</f>
        <v>0</v>
      </c>
      <c r="I246" s="488">
        <f>'Standard Rooms'!H53</f>
        <v>0</v>
      </c>
      <c r="J246" s="488" t="str">
        <f>'Standard Rooms'!I53</f>
        <v xml:space="preserve"> </v>
      </c>
      <c r="K246" s="488">
        <f>'Standard Rooms'!J53</f>
        <v>0</v>
      </c>
      <c r="L246" s="488">
        <f>'Standard Rooms'!K53</f>
        <v>0</v>
      </c>
      <c r="M246" s="488" t="str">
        <f>'Standard Rooms'!L53</f>
        <v/>
      </c>
      <c r="N246" s="488" t="str">
        <f>'Standard Rooms'!M53</f>
        <v/>
      </c>
      <c r="O246" s="488" t="str">
        <f>'Standard Rooms'!N53</f>
        <v/>
      </c>
      <c r="P246" s="488" t="str">
        <f>'Standard Rooms'!O53</f>
        <v/>
      </c>
      <c r="Q246" s="488" t="str">
        <f>'Standard Rooms'!P53</f>
        <v xml:space="preserve"> </v>
      </c>
    </row>
    <row r="247" spans="1:17">
      <c r="A247" s="488" t="s">
        <v>229</v>
      </c>
      <c r="B247" s="488">
        <f>'Standard Rooms'!A54</f>
        <v>0</v>
      </c>
      <c r="C247" s="488">
        <f>'Standard Rooms'!B54</f>
        <v>0</v>
      </c>
      <c r="D247" s="488" t="str">
        <f>'Standard Rooms'!C54</f>
        <v>H</v>
      </c>
      <c r="E247" s="488">
        <f>'Standard Rooms'!D54</f>
        <v>0</v>
      </c>
      <c r="F247" s="488">
        <f>'Standard Rooms'!E54</f>
        <v>0</v>
      </c>
      <c r="G247" s="488">
        <f>'Standard Rooms'!F54</f>
        <v>0.6</v>
      </c>
      <c r="H247" s="488">
        <f>'Standard Rooms'!G54</f>
        <v>0</v>
      </c>
      <c r="I247" s="488">
        <f>'Standard Rooms'!H54</f>
        <v>0</v>
      </c>
      <c r="J247" s="488" t="str">
        <f>'Standard Rooms'!I54</f>
        <v xml:space="preserve"> </v>
      </c>
      <c r="K247" s="488">
        <f>'Standard Rooms'!J54</f>
        <v>0</v>
      </c>
      <c r="L247" s="488">
        <f>'Standard Rooms'!K54</f>
        <v>0</v>
      </c>
      <c r="M247" s="488" t="str">
        <f>'Standard Rooms'!L54</f>
        <v/>
      </c>
      <c r="N247" s="488" t="str">
        <f>'Standard Rooms'!M54</f>
        <v/>
      </c>
      <c r="O247" s="488" t="str">
        <f>'Standard Rooms'!N54</f>
        <v/>
      </c>
      <c r="P247" s="488" t="str">
        <f>'Standard Rooms'!O54</f>
        <v/>
      </c>
      <c r="Q247" s="488" t="str">
        <f>'Standard Rooms'!P54</f>
        <v xml:space="preserve"> </v>
      </c>
    </row>
    <row r="248" spans="1:17">
      <c r="A248" s="488" t="s">
        <v>229</v>
      </c>
      <c r="B248" s="488">
        <f>'Standard Rooms'!A55</f>
        <v>0</v>
      </c>
      <c r="C248" s="488">
        <f>'Standard Rooms'!B55</f>
        <v>0</v>
      </c>
      <c r="D248" s="488" t="str">
        <f>'Standard Rooms'!C55</f>
        <v>H</v>
      </c>
      <c r="E248" s="488">
        <f>'Standard Rooms'!D55</f>
        <v>0</v>
      </c>
      <c r="F248" s="488">
        <f>'Standard Rooms'!E55</f>
        <v>0</v>
      </c>
      <c r="G248" s="488">
        <f>'Standard Rooms'!F55</f>
        <v>0.6</v>
      </c>
      <c r="H248" s="488">
        <f>'Standard Rooms'!G55</f>
        <v>0</v>
      </c>
      <c r="I248" s="488">
        <f>'Standard Rooms'!H55</f>
        <v>0</v>
      </c>
      <c r="J248" s="488" t="str">
        <f>'Standard Rooms'!I55</f>
        <v xml:space="preserve"> </v>
      </c>
      <c r="K248" s="488">
        <f>'Standard Rooms'!J55</f>
        <v>0</v>
      </c>
      <c r="L248" s="488">
        <f>'Standard Rooms'!K55</f>
        <v>0</v>
      </c>
      <c r="M248" s="488" t="str">
        <f>'Standard Rooms'!L55</f>
        <v/>
      </c>
      <c r="N248" s="488" t="str">
        <f>'Standard Rooms'!M55</f>
        <v/>
      </c>
      <c r="O248" s="488" t="str">
        <f>'Standard Rooms'!N55</f>
        <v/>
      </c>
      <c r="P248" s="488" t="str">
        <f>'Standard Rooms'!O55</f>
        <v/>
      </c>
      <c r="Q248" s="488" t="str">
        <f>'Standard Rooms'!P55</f>
        <v xml:space="preserve"> </v>
      </c>
    </row>
    <row r="249" spans="1:17">
      <c r="A249" s="488" t="s">
        <v>229</v>
      </c>
      <c r="B249" s="488">
        <f>'Standard Rooms'!A56</f>
        <v>0</v>
      </c>
      <c r="C249" s="488">
        <f>'Standard Rooms'!B56</f>
        <v>0</v>
      </c>
      <c r="D249" s="488" t="str">
        <f>'Standard Rooms'!C56</f>
        <v>H</v>
      </c>
      <c r="E249" s="488">
        <f>'Standard Rooms'!D56</f>
        <v>0</v>
      </c>
      <c r="F249" s="488">
        <f>'Standard Rooms'!E56</f>
        <v>0</v>
      </c>
      <c r="G249" s="488">
        <f>'Standard Rooms'!F56</f>
        <v>0.6</v>
      </c>
      <c r="H249" s="488">
        <f>'Standard Rooms'!G56</f>
        <v>0</v>
      </c>
      <c r="I249" s="488">
        <f>'Standard Rooms'!H56</f>
        <v>0</v>
      </c>
      <c r="J249" s="488" t="str">
        <f>'Standard Rooms'!I56</f>
        <v xml:space="preserve"> </v>
      </c>
      <c r="K249" s="488">
        <f>'Standard Rooms'!J56</f>
        <v>0</v>
      </c>
      <c r="L249" s="488">
        <f>'Standard Rooms'!K56</f>
        <v>0</v>
      </c>
      <c r="M249" s="488" t="str">
        <f>'Standard Rooms'!L56</f>
        <v/>
      </c>
      <c r="N249" s="488" t="str">
        <f>'Standard Rooms'!M56</f>
        <v/>
      </c>
      <c r="O249" s="488" t="str">
        <f>'Standard Rooms'!N56</f>
        <v/>
      </c>
      <c r="P249" s="488" t="str">
        <f>'Standard Rooms'!O56</f>
        <v/>
      </c>
      <c r="Q249" s="488" t="str">
        <f>'Standard Rooms'!P56</f>
        <v xml:space="preserve"> </v>
      </c>
    </row>
    <row r="250" spans="1:17">
      <c r="A250" s="488" t="s">
        <v>229</v>
      </c>
      <c r="B250" s="488">
        <f>'Standard Rooms'!A57</f>
        <v>0</v>
      </c>
      <c r="C250" s="488">
        <f>'Standard Rooms'!B57</f>
        <v>0</v>
      </c>
      <c r="D250" s="488" t="str">
        <f>'Standard Rooms'!C57</f>
        <v>H</v>
      </c>
      <c r="E250" s="488">
        <f>'Standard Rooms'!D57</f>
        <v>0</v>
      </c>
      <c r="F250" s="488">
        <f>'Standard Rooms'!E57</f>
        <v>0</v>
      </c>
      <c r="G250" s="488">
        <f>'Standard Rooms'!F57</f>
        <v>0.6</v>
      </c>
      <c r="H250" s="488">
        <f>'Standard Rooms'!G57</f>
        <v>0</v>
      </c>
      <c r="I250" s="488">
        <f>'Standard Rooms'!H57</f>
        <v>0</v>
      </c>
      <c r="J250" s="488" t="str">
        <f>'Standard Rooms'!I57</f>
        <v xml:space="preserve"> </v>
      </c>
      <c r="K250" s="488">
        <f>'Standard Rooms'!J57</f>
        <v>0</v>
      </c>
      <c r="L250" s="488">
        <f>'Standard Rooms'!K57</f>
        <v>0</v>
      </c>
      <c r="M250" s="488" t="str">
        <f>'Standard Rooms'!L57</f>
        <v/>
      </c>
      <c r="N250" s="488" t="str">
        <f>'Standard Rooms'!M57</f>
        <v/>
      </c>
      <c r="O250" s="488" t="str">
        <f>'Standard Rooms'!N57</f>
        <v/>
      </c>
      <c r="P250" s="488" t="str">
        <f>'Standard Rooms'!O57</f>
        <v/>
      </c>
      <c r="Q250" s="488" t="str">
        <f>'Standard Rooms'!P57</f>
        <v xml:space="preserve"> </v>
      </c>
    </row>
    <row r="251" spans="1:17">
      <c r="A251" s="488" t="s">
        <v>229</v>
      </c>
      <c r="B251" s="488">
        <f>'Standard Rooms'!A58</f>
        <v>0</v>
      </c>
      <c r="C251" s="488">
        <f>'Standard Rooms'!B58</f>
        <v>0</v>
      </c>
      <c r="D251" s="488" t="str">
        <f>'Standard Rooms'!C58</f>
        <v>H</v>
      </c>
      <c r="E251" s="488">
        <f>'Standard Rooms'!D58</f>
        <v>0</v>
      </c>
      <c r="F251" s="488">
        <f>'Standard Rooms'!E58</f>
        <v>0</v>
      </c>
      <c r="G251" s="488">
        <f>'Standard Rooms'!F58</f>
        <v>0.6</v>
      </c>
      <c r="H251" s="488">
        <f>'Standard Rooms'!G58</f>
        <v>0</v>
      </c>
      <c r="I251" s="488">
        <f>'Standard Rooms'!H58</f>
        <v>0</v>
      </c>
      <c r="J251" s="488" t="str">
        <f>'Standard Rooms'!I58</f>
        <v xml:space="preserve"> </v>
      </c>
      <c r="K251" s="488">
        <f>'Standard Rooms'!J58</f>
        <v>0</v>
      </c>
      <c r="L251" s="488">
        <f>'Standard Rooms'!K58</f>
        <v>0</v>
      </c>
      <c r="M251" s="488" t="str">
        <f>'Standard Rooms'!L58</f>
        <v/>
      </c>
      <c r="N251" s="488" t="str">
        <f>'Standard Rooms'!M58</f>
        <v/>
      </c>
      <c r="O251" s="488" t="str">
        <f>'Standard Rooms'!N58</f>
        <v/>
      </c>
      <c r="P251" s="488" t="str">
        <f>'Standard Rooms'!O58</f>
        <v/>
      </c>
      <c r="Q251" s="488" t="str">
        <f>'Standard Rooms'!P58</f>
        <v xml:space="preserve"> </v>
      </c>
    </row>
    <row r="252" spans="1:17">
      <c r="A252" s="488" t="s">
        <v>229</v>
      </c>
      <c r="B252" s="488">
        <f>'Standard Rooms'!A59</f>
        <v>0</v>
      </c>
      <c r="C252" s="488">
        <f>'Standard Rooms'!B59</f>
        <v>0</v>
      </c>
      <c r="D252" s="488" t="str">
        <f>'Standard Rooms'!C59</f>
        <v>H</v>
      </c>
      <c r="E252" s="488">
        <f>'Standard Rooms'!D59</f>
        <v>0</v>
      </c>
      <c r="F252" s="488">
        <f>'Standard Rooms'!E59</f>
        <v>0</v>
      </c>
      <c r="G252" s="488">
        <f>'Standard Rooms'!F59</f>
        <v>0.6</v>
      </c>
      <c r="H252" s="488">
        <f>'Standard Rooms'!G59</f>
        <v>0</v>
      </c>
      <c r="I252" s="488">
        <f>'Standard Rooms'!H59</f>
        <v>0</v>
      </c>
      <c r="J252" s="488" t="str">
        <f>'Standard Rooms'!I59</f>
        <v xml:space="preserve"> </v>
      </c>
      <c r="K252" s="488">
        <f>'Standard Rooms'!J59</f>
        <v>0</v>
      </c>
      <c r="L252" s="488">
        <f>'Standard Rooms'!K59</f>
        <v>0</v>
      </c>
      <c r="M252" s="488" t="str">
        <f>'Standard Rooms'!L59</f>
        <v/>
      </c>
      <c r="N252" s="488" t="str">
        <f>'Standard Rooms'!M59</f>
        <v/>
      </c>
      <c r="O252" s="488" t="str">
        <f>'Standard Rooms'!N59</f>
        <v/>
      </c>
      <c r="P252" s="488" t="str">
        <f>'Standard Rooms'!O59</f>
        <v/>
      </c>
      <c r="Q252" s="488" t="str">
        <f>'Standard Rooms'!P59</f>
        <v xml:space="preserve"> </v>
      </c>
    </row>
    <row r="253" spans="1:17">
      <c r="A253" s="488" t="s">
        <v>229</v>
      </c>
      <c r="B253" s="488">
        <f>'Standard Rooms'!A60</f>
        <v>0</v>
      </c>
      <c r="C253" s="488">
        <f>'Standard Rooms'!B60</f>
        <v>0</v>
      </c>
      <c r="D253" s="488" t="str">
        <f>'Standard Rooms'!C60</f>
        <v>H</v>
      </c>
      <c r="E253" s="488">
        <f>'Standard Rooms'!D60</f>
        <v>0</v>
      </c>
      <c r="F253" s="488">
        <f>'Standard Rooms'!E60</f>
        <v>0</v>
      </c>
      <c r="G253" s="488">
        <f>'Standard Rooms'!F60</f>
        <v>0.6</v>
      </c>
      <c r="H253" s="488">
        <f>'Standard Rooms'!G60</f>
        <v>0</v>
      </c>
      <c r="I253" s="488">
        <f>'Standard Rooms'!H60</f>
        <v>0</v>
      </c>
      <c r="J253" s="488" t="str">
        <f>'Standard Rooms'!I60</f>
        <v xml:space="preserve"> </v>
      </c>
      <c r="K253" s="488">
        <f>'Standard Rooms'!J60</f>
        <v>0</v>
      </c>
      <c r="L253" s="488">
        <f>'Standard Rooms'!K60</f>
        <v>0</v>
      </c>
      <c r="M253" s="488" t="str">
        <f>'Standard Rooms'!L60</f>
        <v/>
      </c>
      <c r="N253" s="488" t="str">
        <f>'Standard Rooms'!M60</f>
        <v/>
      </c>
      <c r="O253" s="488" t="str">
        <f>'Standard Rooms'!N60</f>
        <v/>
      </c>
      <c r="P253" s="488" t="str">
        <f>'Standard Rooms'!O60</f>
        <v/>
      </c>
      <c r="Q253" s="488" t="str">
        <f>'Standard Rooms'!P60</f>
        <v xml:space="preserve"> </v>
      </c>
    </row>
    <row r="254" spans="1:17">
      <c r="A254" s="488" t="s">
        <v>229</v>
      </c>
      <c r="B254" s="488">
        <f>'Standard Rooms'!A61</f>
        <v>0</v>
      </c>
      <c r="C254" s="488">
        <f>'Standard Rooms'!B61</f>
        <v>0</v>
      </c>
      <c r="D254" s="488" t="str">
        <f>'Standard Rooms'!C61</f>
        <v>H</v>
      </c>
      <c r="E254" s="488">
        <f>'Standard Rooms'!D61</f>
        <v>0</v>
      </c>
      <c r="F254" s="488">
        <f>'Standard Rooms'!E61</f>
        <v>0</v>
      </c>
      <c r="G254" s="488">
        <f>'Standard Rooms'!F61</f>
        <v>0.6</v>
      </c>
      <c r="H254" s="488">
        <f>'Standard Rooms'!G61</f>
        <v>0</v>
      </c>
      <c r="I254" s="488">
        <f>'Standard Rooms'!H61</f>
        <v>0</v>
      </c>
      <c r="J254" s="488" t="str">
        <f>'Standard Rooms'!I61</f>
        <v xml:space="preserve"> </v>
      </c>
      <c r="K254" s="488">
        <f>'Standard Rooms'!J61</f>
        <v>0</v>
      </c>
      <c r="L254" s="488">
        <f>'Standard Rooms'!K61</f>
        <v>0</v>
      </c>
      <c r="M254" s="488" t="str">
        <f>'Standard Rooms'!L61</f>
        <v/>
      </c>
      <c r="N254" s="488" t="str">
        <f>'Standard Rooms'!M61</f>
        <v/>
      </c>
      <c r="O254" s="488" t="str">
        <f>'Standard Rooms'!N61</f>
        <v/>
      </c>
      <c r="P254" s="488" t="str">
        <f>'Standard Rooms'!O61</f>
        <v/>
      </c>
      <c r="Q254" s="488" t="str">
        <f>'Standard Rooms'!P61</f>
        <v xml:space="preserve"> </v>
      </c>
    </row>
    <row r="255" spans="1:17">
      <c r="A255" s="488" t="s">
        <v>229</v>
      </c>
      <c r="B255" s="488">
        <f>'Standard Rooms'!A62</f>
        <v>0</v>
      </c>
      <c r="C255" s="488">
        <f>'Standard Rooms'!B62</f>
        <v>0</v>
      </c>
      <c r="D255" s="488" t="str">
        <f>'Standard Rooms'!C62</f>
        <v>H</v>
      </c>
      <c r="E255" s="488">
        <f>'Standard Rooms'!D62</f>
        <v>0</v>
      </c>
      <c r="F255" s="488">
        <f>'Standard Rooms'!E62</f>
        <v>0</v>
      </c>
      <c r="G255" s="488">
        <f>'Standard Rooms'!F62</f>
        <v>0.6</v>
      </c>
      <c r="H255" s="488">
        <f>'Standard Rooms'!G62</f>
        <v>0</v>
      </c>
      <c r="I255" s="488">
        <f>'Standard Rooms'!H62</f>
        <v>0</v>
      </c>
      <c r="J255" s="488" t="str">
        <f>'Standard Rooms'!I62</f>
        <v xml:space="preserve"> </v>
      </c>
      <c r="K255" s="488">
        <f>'Standard Rooms'!J62</f>
        <v>0</v>
      </c>
      <c r="L255" s="488">
        <f>'Standard Rooms'!K62</f>
        <v>0</v>
      </c>
      <c r="M255" s="488" t="str">
        <f>'Standard Rooms'!L62</f>
        <v/>
      </c>
      <c r="N255" s="488" t="str">
        <f>'Standard Rooms'!M62</f>
        <v/>
      </c>
      <c r="O255" s="488" t="str">
        <f>'Standard Rooms'!N62</f>
        <v/>
      </c>
      <c r="P255" s="488" t="str">
        <f>'Standard Rooms'!O62</f>
        <v/>
      </c>
      <c r="Q255" s="488" t="str">
        <f>'Standard Rooms'!P62</f>
        <v xml:space="preserve"> </v>
      </c>
    </row>
    <row r="256" spans="1:17">
      <c r="A256" s="488" t="s">
        <v>229</v>
      </c>
      <c r="B256" s="488">
        <f>'Standard Rooms'!A63</f>
        <v>0</v>
      </c>
      <c r="C256" s="488">
        <f>'Standard Rooms'!B63</f>
        <v>0</v>
      </c>
      <c r="D256" s="488" t="str">
        <f>'Standard Rooms'!C63</f>
        <v>H</v>
      </c>
      <c r="E256" s="488">
        <f>'Standard Rooms'!D63</f>
        <v>0</v>
      </c>
      <c r="F256" s="488">
        <f>'Standard Rooms'!E63</f>
        <v>0</v>
      </c>
      <c r="G256" s="488">
        <f>'Standard Rooms'!F63</f>
        <v>0.6</v>
      </c>
      <c r="H256" s="488">
        <f>'Standard Rooms'!G63</f>
        <v>0</v>
      </c>
      <c r="I256" s="488">
        <f>'Standard Rooms'!H63</f>
        <v>0</v>
      </c>
      <c r="J256" s="488" t="str">
        <f>'Standard Rooms'!I63</f>
        <v xml:space="preserve"> </v>
      </c>
      <c r="K256" s="488">
        <f>'Standard Rooms'!J63</f>
        <v>0</v>
      </c>
      <c r="L256" s="488">
        <f>'Standard Rooms'!K63</f>
        <v>0</v>
      </c>
      <c r="M256" s="488" t="str">
        <f>'Standard Rooms'!L63</f>
        <v/>
      </c>
      <c r="N256" s="488" t="str">
        <f>'Standard Rooms'!M63</f>
        <v/>
      </c>
      <c r="O256" s="488" t="str">
        <f>'Standard Rooms'!N63</f>
        <v/>
      </c>
      <c r="P256" s="488" t="str">
        <f>'Standard Rooms'!O63</f>
        <v/>
      </c>
      <c r="Q256" s="488" t="str">
        <f>'Standard Rooms'!P63</f>
        <v xml:space="preserve"> </v>
      </c>
    </row>
    <row r="257" spans="1:17">
      <c r="A257" s="489" t="s">
        <v>230</v>
      </c>
      <c r="B257" s="489">
        <f>'Deluxe Rooms'!A13</f>
        <v>0</v>
      </c>
      <c r="C257" s="489">
        <f>'Deluxe Rooms'!B13</f>
        <v>0</v>
      </c>
      <c r="D257" s="489" t="str">
        <f>'Deluxe Rooms'!C13</f>
        <v>H</v>
      </c>
      <c r="E257" s="489">
        <f>'Deluxe Rooms'!D13</f>
        <v>0</v>
      </c>
      <c r="F257" s="489">
        <f>'Deluxe Rooms'!E13</f>
        <v>0</v>
      </c>
      <c r="G257" s="489">
        <f>'Deluxe Rooms'!F13</f>
        <v>0.6</v>
      </c>
      <c r="H257" s="489">
        <f>'Deluxe Rooms'!G13</f>
        <v>0</v>
      </c>
      <c r="I257" s="489">
        <f>'Deluxe Rooms'!H13</f>
        <v>0</v>
      </c>
      <c r="J257" s="489" t="str">
        <f>'Deluxe Rooms'!I13</f>
        <v xml:space="preserve"> </v>
      </c>
      <c r="K257" s="489">
        <f>'Deluxe Rooms'!J13</f>
        <v>0</v>
      </c>
      <c r="L257" s="489">
        <f>'Deluxe Rooms'!K13</f>
        <v>0</v>
      </c>
      <c r="M257" s="489" t="str">
        <f>'Deluxe Rooms'!L13</f>
        <v/>
      </c>
      <c r="N257" s="489" t="str">
        <f>'Deluxe Rooms'!M13</f>
        <v/>
      </c>
      <c r="O257" s="489" t="str">
        <f>'Deluxe Rooms'!N13</f>
        <v/>
      </c>
      <c r="P257" s="489" t="str">
        <f>'Deluxe Rooms'!O13</f>
        <v/>
      </c>
      <c r="Q257" s="489" t="str">
        <f>'Deluxe Rooms'!P13</f>
        <v xml:space="preserve"> </v>
      </c>
    </row>
    <row r="258" spans="1:17">
      <c r="A258" s="489" t="s">
        <v>230</v>
      </c>
      <c r="B258" s="489">
        <f>'Deluxe Rooms'!A14</f>
        <v>0</v>
      </c>
      <c r="C258" s="489">
        <f>'Deluxe Rooms'!B14</f>
        <v>0</v>
      </c>
      <c r="D258" s="489" t="str">
        <f>'Deluxe Rooms'!C14</f>
        <v>H</v>
      </c>
      <c r="E258" s="489">
        <f>'Deluxe Rooms'!D14</f>
        <v>0</v>
      </c>
      <c r="F258" s="489">
        <f>'Deluxe Rooms'!E14</f>
        <v>0</v>
      </c>
      <c r="G258" s="489">
        <f>'Deluxe Rooms'!F14</f>
        <v>0.6</v>
      </c>
      <c r="H258" s="489">
        <f>'Deluxe Rooms'!G14</f>
        <v>0</v>
      </c>
      <c r="I258" s="489">
        <f>'Deluxe Rooms'!H14</f>
        <v>0</v>
      </c>
      <c r="J258" s="489" t="str">
        <f>'Deluxe Rooms'!I14</f>
        <v xml:space="preserve"> </v>
      </c>
      <c r="K258" s="489">
        <f>'Deluxe Rooms'!J14</f>
        <v>0</v>
      </c>
      <c r="L258" s="489">
        <f>'Deluxe Rooms'!K14</f>
        <v>0</v>
      </c>
      <c r="M258" s="489" t="str">
        <f>'Deluxe Rooms'!L14</f>
        <v/>
      </c>
      <c r="N258" s="489" t="str">
        <f>'Deluxe Rooms'!M14</f>
        <v/>
      </c>
      <c r="O258" s="489" t="str">
        <f>'Deluxe Rooms'!N14</f>
        <v/>
      </c>
      <c r="P258" s="489" t="str">
        <f>'Deluxe Rooms'!O14</f>
        <v/>
      </c>
      <c r="Q258" s="489" t="str">
        <f>'Deluxe Rooms'!P14</f>
        <v xml:space="preserve"> </v>
      </c>
    </row>
    <row r="259" spans="1:17">
      <c r="A259" s="489" t="s">
        <v>230</v>
      </c>
      <c r="B259" s="489">
        <f>'Deluxe Rooms'!A15</f>
        <v>0</v>
      </c>
      <c r="C259" s="489">
        <f>'Deluxe Rooms'!B15</f>
        <v>0</v>
      </c>
      <c r="D259" s="489" t="str">
        <f>'Deluxe Rooms'!C15</f>
        <v>H</v>
      </c>
      <c r="E259" s="489">
        <f>'Deluxe Rooms'!D15</f>
        <v>0</v>
      </c>
      <c r="F259" s="489">
        <f>'Deluxe Rooms'!E15</f>
        <v>0</v>
      </c>
      <c r="G259" s="489">
        <f>'Deluxe Rooms'!F15</f>
        <v>0.6</v>
      </c>
      <c r="H259" s="489">
        <f>'Deluxe Rooms'!G15</f>
        <v>0</v>
      </c>
      <c r="I259" s="489">
        <f>'Deluxe Rooms'!H15</f>
        <v>0</v>
      </c>
      <c r="J259" s="489" t="str">
        <f>'Deluxe Rooms'!I15</f>
        <v xml:space="preserve"> </v>
      </c>
      <c r="K259" s="489">
        <f>'Deluxe Rooms'!J15</f>
        <v>0</v>
      </c>
      <c r="L259" s="489">
        <f>'Deluxe Rooms'!K15</f>
        <v>0</v>
      </c>
      <c r="M259" s="489" t="str">
        <f>'Deluxe Rooms'!L15</f>
        <v/>
      </c>
      <c r="N259" s="489" t="str">
        <f>'Deluxe Rooms'!M15</f>
        <v/>
      </c>
      <c r="O259" s="489" t="str">
        <f>'Deluxe Rooms'!N15</f>
        <v/>
      </c>
      <c r="P259" s="489" t="str">
        <f>'Deluxe Rooms'!O15</f>
        <v/>
      </c>
      <c r="Q259" s="489" t="str">
        <f>'Deluxe Rooms'!P15</f>
        <v xml:space="preserve"> </v>
      </c>
    </row>
    <row r="260" spans="1:17">
      <c r="A260" s="489" t="s">
        <v>230</v>
      </c>
      <c r="B260" s="489">
        <f>'Deluxe Rooms'!A16</f>
        <v>0</v>
      </c>
      <c r="C260" s="489">
        <f>'Deluxe Rooms'!B16</f>
        <v>0</v>
      </c>
      <c r="D260" s="489" t="str">
        <f>'Deluxe Rooms'!C16</f>
        <v>H</v>
      </c>
      <c r="E260" s="489">
        <f>'Deluxe Rooms'!D16</f>
        <v>0</v>
      </c>
      <c r="F260" s="489">
        <f>'Deluxe Rooms'!E16</f>
        <v>0</v>
      </c>
      <c r="G260" s="489">
        <f>'Deluxe Rooms'!F16</f>
        <v>0.6</v>
      </c>
      <c r="H260" s="489">
        <f>'Deluxe Rooms'!G16</f>
        <v>0</v>
      </c>
      <c r="I260" s="489">
        <f>'Deluxe Rooms'!H16</f>
        <v>0</v>
      </c>
      <c r="J260" s="489" t="str">
        <f>'Deluxe Rooms'!I16</f>
        <v xml:space="preserve"> </v>
      </c>
      <c r="K260" s="489">
        <f>'Deluxe Rooms'!J16</f>
        <v>0</v>
      </c>
      <c r="L260" s="489">
        <f>'Deluxe Rooms'!K16</f>
        <v>0</v>
      </c>
      <c r="M260" s="489" t="str">
        <f>'Deluxe Rooms'!L16</f>
        <v/>
      </c>
      <c r="N260" s="489" t="str">
        <f>'Deluxe Rooms'!M16</f>
        <v/>
      </c>
      <c r="O260" s="489" t="str">
        <f>'Deluxe Rooms'!N16</f>
        <v/>
      </c>
      <c r="P260" s="489" t="str">
        <f>'Deluxe Rooms'!O16</f>
        <v/>
      </c>
      <c r="Q260" s="489" t="str">
        <f>'Deluxe Rooms'!P16</f>
        <v xml:space="preserve"> </v>
      </c>
    </row>
    <row r="261" spans="1:17">
      <c r="A261" s="489" t="s">
        <v>230</v>
      </c>
      <c r="B261" s="489">
        <f>'Deluxe Rooms'!A17</f>
        <v>0</v>
      </c>
      <c r="C261" s="489">
        <f>'Deluxe Rooms'!B17</f>
        <v>0</v>
      </c>
      <c r="D261" s="489" t="str">
        <f>'Deluxe Rooms'!C17</f>
        <v>H</v>
      </c>
      <c r="E261" s="489">
        <f>'Deluxe Rooms'!D17</f>
        <v>0</v>
      </c>
      <c r="F261" s="489">
        <f>'Deluxe Rooms'!E17</f>
        <v>0</v>
      </c>
      <c r="G261" s="489">
        <f>'Deluxe Rooms'!F17</f>
        <v>0.6</v>
      </c>
      <c r="H261" s="489">
        <f>'Deluxe Rooms'!G17</f>
        <v>0</v>
      </c>
      <c r="I261" s="489">
        <f>'Deluxe Rooms'!H17</f>
        <v>0</v>
      </c>
      <c r="J261" s="489" t="str">
        <f>'Deluxe Rooms'!I17</f>
        <v xml:space="preserve"> </v>
      </c>
      <c r="K261" s="489">
        <f>'Deluxe Rooms'!J17</f>
        <v>0</v>
      </c>
      <c r="L261" s="489">
        <f>'Deluxe Rooms'!K17</f>
        <v>0</v>
      </c>
      <c r="M261" s="489" t="str">
        <f>'Deluxe Rooms'!L17</f>
        <v/>
      </c>
      <c r="N261" s="489" t="str">
        <f>'Deluxe Rooms'!M17</f>
        <v/>
      </c>
      <c r="O261" s="489" t="str">
        <f>'Deluxe Rooms'!N17</f>
        <v/>
      </c>
      <c r="P261" s="489" t="str">
        <f>'Deluxe Rooms'!O17</f>
        <v/>
      </c>
      <c r="Q261" s="489" t="str">
        <f>'Deluxe Rooms'!P17</f>
        <v xml:space="preserve"> </v>
      </c>
    </row>
    <row r="262" spans="1:17">
      <c r="A262" s="489" t="s">
        <v>230</v>
      </c>
      <c r="B262" s="489">
        <f>'Deluxe Rooms'!A18</f>
        <v>0</v>
      </c>
      <c r="C262" s="489">
        <f>'Deluxe Rooms'!B18</f>
        <v>0</v>
      </c>
      <c r="D262" s="489" t="str">
        <f>'Deluxe Rooms'!C18</f>
        <v>H</v>
      </c>
      <c r="E262" s="489">
        <f>'Deluxe Rooms'!D18</f>
        <v>0</v>
      </c>
      <c r="F262" s="489">
        <f>'Deluxe Rooms'!E18</f>
        <v>0</v>
      </c>
      <c r="G262" s="489">
        <f>'Deluxe Rooms'!F18</f>
        <v>0.6</v>
      </c>
      <c r="H262" s="489">
        <f>'Deluxe Rooms'!G18</f>
        <v>0</v>
      </c>
      <c r="I262" s="489">
        <f>'Deluxe Rooms'!H18</f>
        <v>0</v>
      </c>
      <c r="J262" s="489" t="str">
        <f>'Deluxe Rooms'!I18</f>
        <v xml:space="preserve"> </v>
      </c>
      <c r="K262" s="489">
        <f>'Deluxe Rooms'!J18</f>
        <v>0</v>
      </c>
      <c r="L262" s="489">
        <f>'Deluxe Rooms'!K18</f>
        <v>0</v>
      </c>
      <c r="M262" s="489" t="str">
        <f>'Deluxe Rooms'!L18</f>
        <v/>
      </c>
      <c r="N262" s="489" t="str">
        <f>'Deluxe Rooms'!M18</f>
        <v/>
      </c>
      <c r="O262" s="489" t="str">
        <f>'Deluxe Rooms'!N18</f>
        <v/>
      </c>
      <c r="P262" s="489" t="str">
        <f>'Deluxe Rooms'!O18</f>
        <v/>
      </c>
      <c r="Q262" s="489" t="str">
        <f>'Deluxe Rooms'!P18</f>
        <v xml:space="preserve"> </v>
      </c>
    </row>
    <row r="263" spans="1:17">
      <c r="A263" s="489" t="s">
        <v>230</v>
      </c>
      <c r="B263" s="489">
        <f>'Deluxe Rooms'!A19</f>
        <v>0</v>
      </c>
      <c r="C263" s="489">
        <f>'Deluxe Rooms'!B19</f>
        <v>0</v>
      </c>
      <c r="D263" s="489" t="str">
        <f>'Deluxe Rooms'!C19</f>
        <v>H</v>
      </c>
      <c r="E263" s="489">
        <f>'Deluxe Rooms'!D19</f>
        <v>0</v>
      </c>
      <c r="F263" s="489">
        <f>'Deluxe Rooms'!E19</f>
        <v>0</v>
      </c>
      <c r="G263" s="489">
        <f>'Deluxe Rooms'!F19</f>
        <v>0.6</v>
      </c>
      <c r="H263" s="489">
        <f>'Deluxe Rooms'!G19</f>
        <v>0</v>
      </c>
      <c r="I263" s="489">
        <f>'Deluxe Rooms'!H19</f>
        <v>0</v>
      </c>
      <c r="J263" s="489" t="str">
        <f>'Deluxe Rooms'!I19</f>
        <v xml:space="preserve"> </v>
      </c>
      <c r="K263" s="489">
        <f>'Deluxe Rooms'!J19</f>
        <v>0</v>
      </c>
      <c r="L263" s="489">
        <f>'Deluxe Rooms'!K19</f>
        <v>0</v>
      </c>
      <c r="M263" s="489" t="str">
        <f>'Deluxe Rooms'!L19</f>
        <v/>
      </c>
      <c r="N263" s="489" t="str">
        <f>'Deluxe Rooms'!M19</f>
        <v/>
      </c>
      <c r="O263" s="489" t="str">
        <f>'Deluxe Rooms'!N19</f>
        <v/>
      </c>
      <c r="P263" s="489" t="str">
        <f>'Deluxe Rooms'!O19</f>
        <v/>
      </c>
      <c r="Q263" s="489" t="str">
        <f>'Deluxe Rooms'!P19</f>
        <v xml:space="preserve"> </v>
      </c>
    </row>
    <row r="264" spans="1:17">
      <c r="A264" s="489" t="s">
        <v>230</v>
      </c>
      <c r="B264" s="489">
        <f>'Deluxe Rooms'!A20</f>
        <v>0</v>
      </c>
      <c r="C264" s="489">
        <f>'Deluxe Rooms'!B20</f>
        <v>0</v>
      </c>
      <c r="D264" s="489" t="str">
        <f>'Deluxe Rooms'!C20</f>
        <v>H</v>
      </c>
      <c r="E264" s="489">
        <f>'Deluxe Rooms'!D20</f>
        <v>0</v>
      </c>
      <c r="F264" s="489">
        <f>'Deluxe Rooms'!E20</f>
        <v>0</v>
      </c>
      <c r="G264" s="489">
        <f>'Deluxe Rooms'!F20</f>
        <v>0.6</v>
      </c>
      <c r="H264" s="489">
        <f>'Deluxe Rooms'!G20</f>
        <v>0</v>
      </c>
      <c r="I264" s="489">
        <f>'Deluxe Rooms'!H20</f>
        <v>0</v>
      </c>
      <c r="J264" s="489" t="str">
        <f>'Deluxe Rooms'!I20</f>
        <v xml:space="preserve"> </v>
      </c>
      <c r="K264" s="489">
        <f>'Deluxe Rooms'!J20</f>
        <v>0</v>
      </c>
      <c r="L264" s="489">
        <f>'Deluxe Rooms'!K20</f>
        <v>0</v>
      </c>
      <c r="M264" s="489" t="str">
        <f>'Deluxe Rooms'!L20</f>
        <v/>
      </c>
      <c r="N264" s="489" t="str">
        <f>'Deluxe Rooms'!M20</f>
        <v/>
      </c>
      <c r="O264" s="489" t="str">
        <f>'Deluxe Rooms'!N20</f>
        <v/>
      </c>
      <c r="P264" s="489" t="str">
        <f>'Deluxe Rooms'!O20</f>
        <v/>
      </c>
      <c r="Q264" s="489" t="str">
        <f>'Deluxe Rooms'!P20</f>
        <v xml:space="preserve"> </v>
      </c>
    </row>
    <row r="265" spans="1:17">
      <c r="A265" s="489" t="s">
        <v>230</v>
      </c>
      <c r="B265" s="489">
        <f>'Deluxe Rooms'!A21</f>
        <v>0</v>
      </c>
      <c r="C265" s="489">
        <f>'Deluxe Rooms'!B21</f>
        <v>0</v>
      </c>
      <c r="D265" s="489" t="str">
        <f>'Deluxe Rooms'!C21</f>
        <v>H</v>
      </c>
      <c r="E265" s="489">
        <f>'Deluxe Rooms'!D21</f>
        <v>0</v>
      </c>
      <c r="F265" s="489">
        <f>'Deluxe Rooms'!E21</f>
        <v>0</v>
      </c>
      <c r="G265" s="489">
        <f>'Deluxe Rooms'!F21</f>
        <v>0.6</v>
      </c>
      <c r="H265" s="489">
        <f>'Deluxe Rooms'!G21</f>
        <v>0</v>
      </c>
      <c r="I265" s="489">
        <f>'Deluxe Rooms'!H21</f>
        <v>0</v>
      </c>
      <c r="J265" s="489" t="str">
        <f>'Deluxe Rooms'!I21</f>
        <v xml:space="preserve"> </v>
      </c>
      <c r="K265" s="489">
        <f>'Deluxe Rooms'!J21</f>
        <v>0</v>
      </c>
      <c r="L265" s="489">
        <f>'Deluxe Rooms'!K21</f>
        <v>0</v>
      </c>
      <c r="M265" s="489" t="str">
        <f>'Deluxe Rooms'!L21</f>
        <v/>
      </c>
      <c r="N265" s="489" t="str">
        <f>'Deluxe Rooms'!M21</f>
        <v/>
      </c>
      <c r="O265" s="489" t="str">
        <f>'Deluxe Rooms'!N21</f>
        <v/>
      </c>
      <c r="P265" s="489" t="str">
        <f>'Deluxe Rooms'!O21</f>
        <v/>
      </c>
      <c r="Q265" s="489" t="str">
        <f>'Deluxe Rooms'!P21</f>
        <v xml:space="preserve"> </v>
      </c>
    </row>
    <row r="266" spans="1:17">
      <c r="A266" s="489" t="s">
        <v>230</v>
      </c>
      <c r="B266" s="489">
        <f>'Deluxe Rooms'!A22</f>
        <v>0</v>
      </c>
      <c r="C266" s="489">
        <f>'Deluxe Rooms'!B22</f>
        <v>0</v>
      </c>
      <c r="D266" s="489" t="str">
        <f>'Deluxe Rooms'!C22</f>
        <v>H</v>
      </c>
      <c r="E266" s="489">
        <f>'Deluxe Rooms'!D22</f>
        <v>0</v>
      </c>
      <c r="F266" s="489">
        <f>'Deluxe Rooms'!E22</f>
        <v>0</v>
      </c>
      <c r="G266" s="489">
        <f>'Deluxe Rooms'!F22</f>
        <v>0.6</v>
      </c>
      <c r="H266" s="489">
        <f>'Deluxe Rooms'!G22</f>
        <v>0</v>
      </c>
      <c r="I266" s="489">
        <f>'Deluxe Rooms'!H22</f>
        <v>0</v>
      </c>
      <c r="J266" s="489" t="str">
        <f>'Deluxe Rooms'!I22</f>
        <v xml:space="preserve"> </v>
      </c>
      <c r="K266" s="489">
        <f>'Deluxe Rooms'!J22</f>
        <v>0</v>
      </c>
      <c r="L266" s="489">
        <f>'Deluxe Rooms'!K22</f>
        <v>0</v>
      </c>
      <c r="M266" s="489" t="str">
        <f>'Deluxe Rooms'!L22</f>
        <v/>
      </c>
      <c r="N266" s="489" t="str">
        <f>'Deluxe Rooms'!M22</f>
        <v/>
      </c>
      <c r="O266" s="489" t="str">
        <f>'Deluxe Rooms'!N22</f>
        <v/>
      </c>
      <c r="P266" s="489" t="str">
        <f>'Deluxe Rooms'!O22</f>
        <v/>
      </c>
      <c r="Q266" s="489" t="str">
        <f>'Deluxe Rooms'!P22</f>
        <v xml:space="preserve"> </v>
      </c>
    </row>
    <row r="267" spans="1:17">
      <c r="A267" s="489" t="s">
        <v>230</v>
      </c>
      <c r="B267" s="489">
        <f>'Deluxe Rooms'!A23</f>
        <v>0</v>
      </c>
      <c r="C267" s="489">
        <f>'Deluxe Rooms'!B23</f>
        <v>0</v>
      </c>
      <c r="D267" s="489" t="str">
        <f>'Deluxe Rooms'!C23</f>
        <v>H</v>
      </c>
      <c r="E267" s="489">
        <f>'Deluxe Rooms'!D23</f>
        <v>0</v>
      </c>
      <c r="F267" s="489">
        <f>'Deluxe Rooms'!E23</f>
        <v>0</v>
      </c>
      <c r="G267" s="489">
        <f>'Deluxe Rooms'!F23</f>
        <v>0.6</v>
      </c>
      <c r="H267" s="489">
        <f>'Deluxe Rooms'!G23</f>
        <v>0</v>
      </c>
      <c r="I267" s="489">
        <f>'Deluxe Rooms'!H23</f>
        <v>0</v>
      </c>
      <c r="J267" s="489" t="str">
        <f>'Deluxe Rooms'!I23</f>
        <v xml:space="preserve"> </v>
      </c>
      <c r="K267" s="489">
        <f>'Deluxe Rooms'!J23</f>
        <v>0</v>
      </c>
      <c r="L267" s="489">
        <f>'Deluxe Rooms'!K23</f>
        <v>0</v>
      </c>
      <c r="M267" s="489" t="str">
        <f>'Deluxe Rooms'!L23</f>
        <v/>
      </c>
      <c r="N267" s="489" t="str">
        <f>'Deluxe Rooms'!M23</f>
        <v/>
      </c>
      <c r="O267" s="489" t="str">
        <f>'Deluxe Rooms'!N23</f>
        <v/>
      </c>
      <c r="P267" s="489" t="str">
        <f>'Deluxe Rooms'!O23</f>
        <v/>
      </c>
      <c r="Q267" s="489" t="str">
        <f>'Deluxe Rooms'!P23</f>
        <v xml:space="preserve"> </v>
      </c>
    </row>
    <row r="268" spans="1:17">
      <c r="A268" s="489" t="s">
        <v>230</v>
      </c>
      <c r="B268" s="489">
        <f>'Deluxe Rooms'!A24</f>
        <v>0</v>
      </c>
      <c r="C268" s="489">
        <f>'Deluxe Rooms'!B24</f>
        <v>0</v>
      </c>
      <c r="D268" s="489" t="str">
        <f>'Deluxe Rooms'!C24</f>
        <v>H</v>
      </c>
      <c r="E268" s="489">
        <f>'Deluxe Rooms'!D24</f>
        <v>0</v>
      </c>
      <c r="F268" s="489">
        <f>'Deluxe Rooms'!E24</f>
        <v>0</v>
      </c>
      <c r="G268" s="489">
        <f>'Deluxe Rooms'!F24</f>
        <v>0.6</v>
      </c>
      <c r="H268" s="489">
        <f>'Deluxe Rooms'!G24</f>
        <v>0</v>
      </c>
      <c r="I268" s="489">
        <f>'Deluxe Rooms'!H24</f>
        <v>0</v>
      </c>
      <c r="J268" s="489" t="str">
        <f>'Deluxe Rooms'!I24</f>
        <v xml:space="preserve"> </v>
      </c>
      <c r="K268" s="489">
        <f>'Deluxe Rooms'!J24</f>
        <v>0</v>
      </c>
      <c r="L268" s="489">
        <f>'Deluxe Rooms'!K24</f>
        <v>0</v>
      </c>
      <c r="M268" s="489" t="str">
        <f>'Deluxe Rooms'!L24</f>
        <v/>
      </c>
      <c r="N268" s="489" t="str">
        <f>'Deluxe Rooms'!M24</f>
        <v/>
      </c>
      <c r="O268" s="489" t="str">
        <f>'Deluxe Rooms'!N24</f>
        <v/>
      </c>
      <c r="P268" s="489" t="str">
        <f>'Deluxe Rooms'!O24</f>
        <v/>
      </c>
      <c r="Q268" s="489" t="str">
        <f>'Deluxe Rooms'!P24</f>
        <v xml:space="preserve"> </v>
      </c>
    </row>
    <row r="269" spans="1:17">
      <c r="A269" s="489" t="s">
        <v>230</v>
      </c>
      <c r="B269" s="489">
        <f>'Deluxe Rooms'!A25</f>
        <v>0</v>
      </c>
      <c r="C269" s="489">
        <f>'Deluxe Rooms'!B25</f>
        <v>0</v>
      </c>
      <c r="D269" s="489" t="str">
        <f>'Deluxe Rooms'!C25</f>
        <v>H</v>
      </c>
      <c r="E269" s="489">
        <f>'Deluxe Rooms'!D25</f>
        <v>0</v>
      </c>
      <c r="F269" s="489">
        <f>'Deluxe Rooms'!E25</f>
        <v>0</v>
      </c>
      <c r="G269" s="489">
        <f>'Deluxe Rooms'!F25</f>
        <v>0.6</v>
      </c>
      <c r="H269" s="489">
        <f>'Deluxe Rooms'!G25</f>
        <v>0</v>
      </c>
      <c r="I269" s="489">
        <f>'Deluxe Rooms'!H25</f>
        <v>0</v>
      </c>
      <c r="J269" s="489" t="str">
        <f>'Deluxe Rooms'!I25</f>
        <v xml:space="preserve"> </v>
      </c>
      <c r="K269" s="489">
        <f>'Deluxe Rooms'!J25</f>
        <v>0</v>
      </c>
      <c r="L269" s="489">
        <f>'Deluxe Rooms'!K25</f>
        <v>0</v>
      </c>
      <c r="M269" s="489" t="str">
        <f>'Deluxe Rooms'!L25</f>
        <v/>
      </c>
      <c r="N269" s="489" t="str">
        <f>'Deluxe Rooms'!M25</f>
        <v/>
      </c>
      <c r="O269" s="489" t="str">
        <f>'Deluxe Rooms'!N25</f>
        <v/>
      </c>
      <c r="P269" s="489" t="str">
        <f>'Deluxe Rooms'!O25</f>
        <v/>
      </c>
      <c r="Q269" s="489" t="str">
        <f>'Deluxe Rooms'!P25</f>
        <v xml:space="preserve"> </v>
      </c>
    </row>
    <row r="270" spans="1:17">
      <c r="A270" s="489" t="s">
        <v>230</v>
      </c>
      <c r="B270" s="489">
        <f>'Deluxe Rooms'!A26</f>
        <v>0</v>
      </c>
      <c r="C270" s="489">
        <f>'Deluxe Rooms'!B26</f>
        <v>0</v>
      </c>
      <c r="D270" s="489" t="str">
        <f>'Deluxe Rooms'!C26</f>
        <v>H</v>
      </c>
      <c r="E270" s="489">
        <f>'Deluxe Rooms'!D26</f>
        <v>0</v>
      </c>
      <c r="F270" s="489">
        <f>'Deluxe Rooms'!E26</f>
        <v>0</v>
      </c>
      <c r="G270" s="489">
        <f>'Deluxe Rooms'!F26</f>
        <v>0.6</v>
      </c>
      <c r="H270" s="489">
        <f>'Deluxe Rooms'!G26</f>
        <v>0</v>
      </c>
      <c r="I270" s="489">
        <f>'Deluxe Rooms'!H26</f>
        <v>0</v>
      </c>
      <c r="J270" s="489" t="str">
        <f>'Deluxe Rooms'!I26</f>
        <v xml:space="preserve"> </v>
      </c>
      <c r="K270" s="489">
        <f>'Deluxe Rooms'!J26</f>
        <v>0</v>
      </c>
      <c r="L270" s="489">
        <f>'Deluxe Rooms'!K26</f>
        <v>0</v>
      </c>
      <c r="M270" s="489" t="str">
        <f>'Deluxe Rooms'!L26</f>
        <v/>
      </c>
      <c r="N270" s="489" t="str">
        <f>'Deluxe Rooms'!M26</f>
        <v/>
      </c>
      <c r="O270" s="489" t="str">
        <f>'Deluxe Rooms'!N26</f>
        <v/>
      </c>
      <c r="P270" s="489" t="str">
        <f>'Deluxe Rooms'!O26</f>
        <v/>
      </c>
      <c r="Q270" s="489" t="str">
        <f>'Deluxe Rooms'!P26</f>
        <v xml:space="preserve"> </v>
      </c>
    </row>
    <row r="271" spans="1:17">
      <c r="A271" s="489" t="s">
        <v>230</v>
      </c>
      <c r="B271" s="489">
        <f>'Deluxe Rooms'!A27</f>
        <v>0</v>
      </c>
      <c r="C271" s="489">
        <f>'Deluxe Rooms'!B27</f>
        <v>0</v>
      </c>
      <c r="D271" s="489" t="str">
        <f>'Deluxe Rooms'!C27</f>
        <v>H</v>
      </c>
      <c r="E271" s="489">
        <f>'Deluxe Rooms'!D27</f>
        <v>0</v>
      </c>
      <c r="F271" s="489">
        <f>'Deluxe Rooms'!E27</f>
        <v>0</v>
      </c>
      <c r="G271" s="489">
        <f>'Deluxe Rooms'!F27</f>
        <v>0.6</v>
      </c>
      <c r="H271" s="489">
        <f>'Deluxe Rooms'!G27</f>
        <v>0</v>
      </c>
      <c r="I271" s="489">
        <f>'Deluxe Rooms'!H27</f>
        <v>0</v>
      </c>
      <c r="J271" s="489" t="str">
        <f>'Deluxe Rooms'!I27</f>
        <v xml:space="preserve"> </v>
      </c>
      <c r="K271" s="489">
        <f>'Deluxe Rooms'!J27</f>
        <v>0</v>
      </c>
      <c r="L271" s="489">
        <f>'Deluxe Rooms'!K27</f>
        <v>0</v>
      </c>
      <c r="M271" s="489" t="str">
        <f>'Deluxe Rooms'!L27</f>
        <v/>
      </c>
      <c r="N271" s="489" t="str">
        <f>'Deluxe Rooms'!M27</f>
        <v/>
      </c>
      <c r="O271" s="489" t="str">
        <f>'Deluxe Rooms'!N27</f>
        <v/>
      </c>
      <c r="P271" s="489" t="str">
        <f>'Deluxe Rooms'!O27</f>
        <v/>
      </c>
      <c r="Q271" s="489" t="str">
        <f>'Deluxe Rooms'!P27</f>
        <v xml:space="preserve"> </v>
      </c>
    </row>
    <row r="272" spans="1:17">
      <c r="A272" s="489" t="s">
        <v>230</v>
      </c>
      <c r="B272" s="489">
        <f>'Deluxe Rooms'!A28</f>
        <v>0</v>
      </c>
      <c r="C272" s="489">
        <f>'Deluxe Rooms'!B28</f>
        <v>0</v>
      </c>
      <c r="D272" s="489" t="str">
        <f>'Deluxe Rooms'!C28</f>
        <v>H</v>
      </c>
      <c r="E272" s="489">
        <f>'Deluxe Rooms'!D28</f>
        <v>0</v>
      </c>
      <c r="F272" s="489">
        <f>'Deluxe Rooms'!E28</f>
        <v>0</v>
      </c>
      <c r="G272" s="489">
        <f>'Deluxe Rooms'!F28</f>
        <v>0.6</v>
      </c>
      <c r="H272" s="489">
        <f>'Deluxe Rooms'!G28</f>
        <v>0</v>
      </c>
      <c r="I272" s="489">
        <f>'Deluxe Rooms'!H28</f>
        <v>0</v>
      </c>
      <c r="J272" s="489" t="str">
        <f>'Deluxe Rooms'!I28</f>
        <v xml:space="preserve"> </v>
      </c>
      <c r="K272" s="489">
        <f>'Deluxe Rooms'!J28</f>
        <v>0</v>
      </c>
      <c r="L272" s="489">
        <f>'Deluxe Rooms'!K28</f>
        <v>0</v>
      </c>
      <c r="M272" s="489" t="str">
        <f>'Deluxe Rooms'!L28</f>
        <v/>
      </c>
      <c r="N272" s="489" t="str">
        <f>'Deluxe Rooms'!M28</f>
        <v/>
      </c>
      <c r="O272" s="489" t="str">
        <f>'Deluxe Rooms'!N28</f>
        <v/>
      </c>
      <c r="P272" s="489" t="str">
        <f>'Deluxe Rooms'!O28</f>
        <v/>
      </c>
      <c r="Q272" s="489" t="str">
        <f>'Deluxe Rooms'!P28</f>
        <v xml:space="preserve"> </v>
      </c>
    </row>
    <row r="273" spans="1:17">
      <c r="A273" s="489" t="s">
        <v>230</v>
      </c>
      <c r="B273" s="489">
        <f>'Deluxe Rooms'!A29</f>
        <v>0</v>
      </c>
      <c r="C273" s="489">
        <f>'Deluxe Rooms'!B29</f>
        <v>0</v>
      </c>
      <c r="D273" s="489" t="str">
        <f>'Deluxe Rooms'!C29</f>
        <v>H</v>
      </c>
      <c r="E273" s="489">
        <f>'Deluxe Rooms'!D29</f>
        <v>0</v>
      </c>
      <c r="F273" s="489">
        <f>'Deluxe Rooms'!E29</f>
        <v>0</v>
      </c>
      <c r="G273" s="489">
        <f>'Deluxe Rooms'!F29</f>
        <v>0.6</v>
      </c>
      <c r="H273" s="489">
        <f>'Deluxe Rooms'!G29</f>
        <v>0</v>
      </c>
      <c r="I273" s="489">
        <f>'Deluxe Rooms'!H29</f>
        <v>0</v>
      </c>
      <c r="J273" s="489" t="str">
        <f>'Deluxe Rooms'!I29</f>
        <v xml:space="preserve"> </v>
      </c>
      <c r="K273" s="489">
        <f>'Deluxe Rooms'!J29</f>
        <v>0</v>
      </c>
      <c r="L273" s="489">
        <f>'Deluxe Rooms'!K29</f>
        <v>0</v>
      </c>
      <c r="M273" s="489" t="str">
        <f>'Deluxe Rooms'!L29</f>
        <v/>
      </c>
      <c r="N273" s="489" t="str">
        <f>'Deluxe Rooms'!M29</f>
        <v/>
      </c>
      <c r="O273" s="489" t="str">
        <f>'Deluxe Rooms'!N29</f>
        <v/>
      </c>
      <c r="P273" s="489" t="str">
        <f>'Deluxe Rooms'!O29</f>
        <v/>
      </c>
      <c r="Q273" s="489" t="str">
        <f>'Deluxe Rooms'!P29</f>
        <v xml:space="preserve"> </v>
      </c>
    </row>
    <row r="274" spans="1:17">
      <c r="A274" s="489" t="s">
        <v>230</v>
      </c>
      <c r="B274" s="489">
        <f>'Deluxe Rooms'!A30</f>
        <v>0</v>
      </c>
      <c r="C274" s="489">
        <f>'Deluxe Rooms'!B30</f>
        <v>0</v>
      </c>
      <c r="D274" s="489" t="str">
        <f>'Deluxe Rooms'!C30</f>
        <v>H</v>
      </c>
      <c r="E274" s="489">
        <f>'Deluxe Rooms'!D30</f>
        <v>0</v>
      </c>
      <c r="F274" s="489">
        <f>'Deluxe Rooms'!E30</f>
        <v>0</v>
      </c>
      <c r="G274" s="489">
        <f>'Deluxe Rooms'!F30</f>
        <v>0.6</v>
      </c>
      <c r="H274" s="489">
        <f>'Deluxe Rooms'!G30</f>
        <v>0</v>
      </c>
      <c r="I274" s="489">
        <f>'Deluxe Rooms'!H30</f>
        <v>0</v>
      </c>
      <c r="J274" s="489" t="str">
        <f>'Deluxe Rooms'!I30</f>
        <v xml:space="preserve"> </v>
      </c>
      <c r="K274" s="489">
        <f>'Deluxe Rooms'!J30</f>
        <v>0</v>
      </c>
      <c r="L274" s="489">
        <f>'Deluxe Rooms'!K30</f>
        <v>0</v>
      </c>
      <c r="M274" s="489" t="str">
        <f>'Deluxe Rooms'!L30</f>
        <v/>
      </c>
      <c r="N274" s="489" t="str">
        <f>'Deluxe Rooms'!M30</f>
        <v/>
      </c>
      <c r="O274" s="489" t="str">
        <f>'Deluxe Rooms'!N30</f>
        <v/>
      </c>
      <c r="P274" s="489" t="str">
        <f>'Deluxe Rooms'!O30</f>
        <v/>
      </c>
      <c r="Q274" s="489" t="str">
        <f>'Deluxe Rooms'!P30</f>
        <v xml:space="preserve"> </v>
      </c>
    </row>
    <row r="275" spans="1:17">
      <c r="A275" s="489" t="s">
        <v>230</v>
      </c>
      <c r="B275" s="489">
        <f>'Deluxe Rooms'!A31</f>
        <v>0</v>
      </c>
      <c r="C275" s="489">
        <f>'Deluxe Rooms'!B31</f>
        <v>0</v>
      </c>
      <c r="D275" s="489" t="str">
        <f>'Deluxe Rooms'!C31</f>
        <v>H</v>
      </c>
      <c r="E275" s="489">
        <f>'Deluxe Rooms'!D31</f>
        <v>0</v>
      </c>
      <c r="F275" s="489">
        <f>'Deluxe Rooms'!E31</f>
        <v>0</v>
      </c>
      <c r="G275" s="489">
        <f>'Deluxe Rooms'!F31</f>
        <v>0.6</v>
      </c>
      <c r="H275" s="489">
        <f>'Deluxe Rooms'!G31</f>
        <v>0</v>
      </c>
      <c r="I275" s="489">
        <f>'Deluxe Rooms'!H31</f>
        <v>0</v>
      </c>
      <c r="J275" s="489" t="str">
        <f>'Deluxe Rooms'!I31</f>
        <v xml:space="preserve"> </v>
      </c>
      <c r="K275" s="489">
        <f>'Deluxe Rooms'!J31</f>
        <v>0</v>
      </c>
      <c r="L275" s="489">
        <f>'Deluxe Rooms'!K31</f>
        <v>0</v>
      </c>
      <c r="M275" s="489" t="str">
        <f>'Deluxe Rooms'!L31</f>
        <v/>
      </c>
      <c r="N275" s="489" t="str">
        <f>'Deluxe Rooms'!M31</f>
        <v/>
      </c>
      <c r="O275" s="489" t="str">
        <f>'Deluxe Rooms'!N31</f>
        <v/>
      </c>
      <c r="P275" s="489" t="str">
        <f>'Deluxe Rooms'!O31</f>
        <v/>
      </c>
      <c r="Q275" s="489" t="str">
        <f>'Deluxe Rooms'!P31</f>
        <v xml:space="preserve"> </v>
      </c>
    </row>
    <row r="276" spans="1:17">
      <c r="A276" s="489" t="s">
        <v>230</v>
      </c>
      <c r="B276" s="489">
        <f>'Deluxe Rooms'!A32</f>
        <v>0</v>
      </c>
      <c r="C276" s="489">
        <f>'Deluxe Rooms'!B32</f>
        <v>0</v>
      </c>
      <c r="D276" s="489" t="str">
        <f>'Deluxe Rooms'!C32</f>
        <v>H</v>
      </c>
      <c r="E276" s="489">
        <f>'Deluxe Rooms'!D32</f>
        <v>0</v>
      </c>
      <c r="F276" s="489">
        <f>'Deluxe Rooms'!E32</f>
        <v>0</v>
      </c>
      <c r="G276" s="489">
        <f>'Deluxe Rooms'!F32</f>
        <v>0.6</v>
      </c>
      <c r="H276" s="489">
        <f>'Deluxe Rooms'!G32</f>
        <v>0</v>
      </c>
      <c r="I276" s="489">
        <f>'Deluxe Rooms'!H32</f>
        <v>0</v>
      </c>
      <c r="J276" s="489" t="str">
        <f>'Deluxe Rooms'!I32</f>
        <v xml:space="preserve"> </v>
      </c>
      <c r="K276" s="489">
        <f>'Deluxe Rooms'!J32</f>
        <v>0</v>
      </c>
      <c r="L276" s="489">
        <f>'Deluxe Rooms'!K32</f>
        <v>0</v>
      </c>
      <c r="M276" s="489" t="str">
        <f>'Deluxe Rooms'!L32</f>
        <v/>
      </c>
      <c r="N276" s="489" t="str">
        <f>'Deluxe Rooms'!M32</f>
        <v/>
      </c>
      <c r="O276" s="489" t="str">
        <f>'Deluxe Rooms'!N32</f>
        <v/>
      </c>
      <c r="P276" s="489" t="str">
        <f>'Deluxe Rooms'!O32</f>
        <v/>
      </c>
      <c r="Q276" s="489" t="str">
        <f>'Deluxe Rooms'!P32</f>
        <v xml:space="preserve"> </v>
      </c>
    </row>
    <row r="277" spans="1:17">
      <c r="A277" s="489" t="s">
        <v>230</v>
      </c>
      <c r="B277" s="489">
        <f>'Deluxe Rooms'!A33</f>
        <v>0</v>
      </c>
      <c r="C277" s="489">
        <f>'Deluxe Rooms'!B33</f>
        <v>0</v>
      </c>
      <c r="D277" s="489" t="str">
        <f>'Deluxe Rooms'!C33</f>
        <v>H</v>
      </c>
      <c r="E277" s="489">
        <f>'Deluxe Rooms'!D33</f>
        <v>0</v>
      </c>
      <c r="F277" s="489">
        <f>'Deluxe Rooms'!E33</f>
        <v>0</v>
      </c>
      <c r="G277" s="489">
        <f>'Deluxe Rooms'!F33</f>
        <v>0.6</v>
      </c>
      <c r="H277" s="489">
        <f>'Deluxe Rooms'!G33</f>
        <v>0</v>
      </c>
      <c r="I277" s="489">
        <f>'Deluxe Rooms'!H33</f>
        <v>0</v>
      </c>
      <c r="J277" s="489" t="str">
        <f>'Deluxe Rooms'!I33</f>
        <v xml:space="preserve"> </v>
      </c>
      <c r="K277" s="489">
        <f>'Deluxe Rooms'!J33</f>
        <v>0</v>
      </c>
      <c r="L277" s="489">
        <f>'Deluxe Rooms'!K33</f>
        <v>0</v>
      </c>
      <c r="M277" s="489" t="str">
        <f>'Deluxe Rooms'!L33</f>
        <v/>
      </c>
      <c r="N277" s="489" t="str">
        <f>'Deluxe Rooms'!M33</f>
        <v/>
      </c>
      <c r="O277" s="489" t="str">
        <f>'Deluxe Rooms'!N33</f>
        <v/>
      </c>
      <c r="P277" s="489" t="str">
        <f>'Deluxe Rooms'!O33</f>
        <v/>
      </c>
      <c r="Q277" s="489" t="str">
        <f>'Deluxe Rooms'!P33</f>
        <v xml:space="preserve"> </v>
      </c>
    </row>
    <row r="278" spans="1:17">
      <c r="A278" s="489" t="s">
        <v>230</v>
      </c>
      <c r="B278" s="489">
        <f>'Deluxe Rooms'!A34</f>
        <v>0</v>
      </c>
      <c r="C278" s="489">
        <f>'Deluxe Rooms'!B34</f>
        <v>0</v>
      </c>
      <c r="D278" s="489" t="str">
        <f>'Deluxe Rooms'!C34</f>
        <v>H</v>
      </c>
      <c r="E278" s="489">
        <f>'Deluxe Rooms'!D34</f>
        <v>0</v>
      </c>
      <c r="F278" s="489">
        <f>'Deluxe Rooms'!E34</f>
        <v>0</v>
      </c>
      <c r="G278" s="489">
        <f>'Deluxe Rooms'!F34</f>
        <v>0.6</v>
      </c>
      <c r="H278" s="489">
        <f>'Deluxe Rooms'!G34</f>
        <v>0</v>
      </c>
      <c r="I278" s="489">
        <f>'Deluxe Rooms'!H34</f>
        <v>0</v>
      </c>
      <c r="J278" s="489" t="str">
        <f>'Deluxe Rooms'!I34</f>
        <v xml:space="preserve"> </v>
      </c>
      <c r="K278" s="489">
        <f>'Deluxe Rooms'!J34</f>
        <v>0</v>
      </c>
      <c r="L278" s="489">
        <f>'Deluxe Rooms'!K34</f>
        <v>0</v>
      </c>
      <c r="M278" s="489" t="str">
        <f>'Deluxe Rooms'!L34</f>
        <v/>
      </c>
      <c r="N278" s="489" t="str">
        <f>'Deluxe Rooms'!M34</f>
        <v/>
      </c>
      <c r="O278" s="489" t="str">
        <f>'Deluxe Rooms'!N34</f>
        <v/>
      </c>
      <c r="P278" s="489" t="str">
        <f>'Deluxe Rooms'!O34</f>
        <v/>
      </c>
      <c r="Q278" s="489" t="str">
        <f>'Deluxe Rooms'!P34</f>
        <v xml:space="preserve"> </v>
      </c>
    </row>
    <row r="279" spans="1:17">
      <c r="A279" s="489" t="s">
        <v>230</v>
      </c>
      <c r="B279" s="489">
        <f>'Deluxe Rooms'!A35</f>
        <v>0</v>
      </c>
      <c r="C279" s="489">
        <f>'Deluxe Rooms'!B35</f>
        <v>0</v>
      </c>
      <c r="D279" s="489" t="str">
        <f>'Deluxe Rooms'!C35</f>
        <v>H</v>
      </c>
      <c r="E279" s="489">
        <f>'Deluxe Rooms'!D35</f>
        <v>0</v>
      </c>
      <c r="F279" s="489">
        <f>'Deluxe Rooms'!E35</f>
        <v>0</v>
      </c>
      <c r="G279" s="489">
        <f>'Deluxe Rooms'!F35</f>
        <v>0.6</v>
      </c>
      <c r="H279" s="489">
        <f>'Deluxe Rooms'!G35</f>
        <v>0</v>
      </c>
      <c r="I279" s="489">
        <f>'Deluxe Rooms'!H35</f>
        <v>0</v>
      </c>
      <c r="J279" s="489" t="str">
        <f>'Deluxe Rooms'!I35</f>
        <v xml:space="preserve"> </v>
      </c>
      <c r="K279" s="489">
        <f>'Deluxe Rooms'!J35</f>
        <v>0</v>
      </c>
      <c r="L279" s="489">
        <f>'Deluxe Rooms'!K35</f>
        <v>0</v>
      </c>
      <c r="M279" s="489" t="str">
        <f>'Deluxe Rooms'!L35</f>
        <v/>
      </c>
      <c r="N279" s="489" t="str">
        <f>'Deluxe Rooms'!M35</f>
        <v/>
      </c>
      <c r="O279" s="489" t="str">
        <f>'Deluxe Rooms'!N35</f>
        <v/>
      </c>
      <c r="P279" s="489" t="str">
        <f>'Deluxe Rooms'!O35</f>
        <v/>
      </c>
      <c r="Q279" s="489" t="str">
        <f>'Deluxe Rooms'!P35</f>
        <v xml:space="preserve"> </v>
      </c>
    </row>
    <row r="280" spans="1:17">
      <c r="A280" s="489" t="s">
        <v>230</v>
      </c>
      <c r="B280" s="489">
        <f>'Deluxe Rooms'!A36</f>
        <v>0</v>
      </c>
      <c r="C280" s="489">
        <f>'Deluxe Rooms'!B36</f>
        <v>0</v>
      </c>
      <c r="D280" s="489" t="str">
        <f>'Deluxe Rooms'!C36</f>
        <v>H</v>
      </c>
      <c r="E280" s="489">
        <f>'Deluxe Rooms'!D36</f>
        <v>0</v>
      </c>
      <c r="F280" s="489">
        <f>'Deluxe Rooms'!E36</f>
        <v>0</v>
      </c>
      <c r="G280" s="489">
        <f>'Deluxe Rooms'!F36</f>
        <v>0.6</v>
      </c>
      <c r="H280" s="489">
        <f>'Deluxe Rooms'!G36</f>
        <v>0</v>
      </c>
      <c r="I280" s="489">
        <f>'Deluxe Rooms'!H36</f>
        <v>0</v>
      </c>
      <c r="J280" s="489" t="str">
        <f>'Deluxe Rooms'!I36</f>
        <v xml:space="preserve"> </v>
      </c>
      <c r="K280" s="489">
        <f>'Deluxe Rooms'!J36</f>
        <v>0</v>
      </c>
      <c r="L280" s="489">
        <f>'Deluxe Rooms'!K36</f>
        <v>0</v>
      </c>
      <c r="M280" s="489" t="str">
        <f>'Deluxe Rooms'!L36</f>
        <v/>
      </c>
      <c r="N280" s="489" t="str">
        <f>'Deluxe Rooms'!M36</f>
        <v/>
      </c>
      <c r="O280" s="489" t="str">
        <f>'Deluxe Rooms'!N36</f>
        <v/>
      </c>
      <c r="P280" s="489" t="str">
        <f>'Deluxe Rooms'!O36</f>
        <v/>
      </c>
      <c r="Q280" s="489" t="str">
        <f>'Deluxe Rooms'!P36</f>
        <v xml:space="preserve"> </v>
      </c>
    </row>
    <row r="281" spans="1:17">
      <c r="A281" s="489" t="s">
        <v>230</v>
      </c>
      <c r="B281" s="489">
        <f>'Deluxe Rooms'!A37</f>
        <v>0</v>
      </c>
      <c r="C281" s="489">
        <f>'Deluxe Rooms'!B37</f>
        <v>0</v>
      </c>
      <c r="D281" s="489" t="str">
        <f>'Deluxe Rooms'!C37</f>
        <v>H</v>
      </c>
      <c r="E281" s="489">
        <f>'Deluxe Rooms'!D37</f>
        <v>0</v>
      </c>
      <c r="F281" s="489">
        <f>'Deluxe Rooms'!E37</f>
        <v>0</v>
      </c>
      <c r="G281" s="489">
        <f>'Deluxe Rooms'!F37</f>
        <v>0.6</v>
      </c>
      <c r="H281" s="489">
        <f>'Deluxe Rooms'!G37</f>
        <v>0</v>
      </c>
      <c r="I281" s="489">
        <f>'Deluxe Rooms'!H37</f>
        <v>0</v>
      </c>
      <c r="J281" s="489" t="str">
        <f>'Deluxe Rooms'!I37</f>
        <v xml:space="preserve"> </v>
      </c>
      <c r="K281" s="489">
        <f>'Deluxe Rooms'!J37</f>
        <v>0</v>
      </c>
      <c r="L281" s="489">
        <f>'Deluxe Rooms'!K37</f>
        <v>0</v>
      </c>
      <c r="M281" s="489" t="str">
        <f>'Deluxe Rooms'!L37</f>
        <v/>
      </c>
      <c r="N281" s="489" t="str">
        <f>'Deluxe Rooms'!M37</f>
        <v/>
      </c>
      <c r="O281" s="489" t="str">
        <f>'Deluxe Rooms'!N37</f>
        <v/>
      </c>
      <c r="P281" s="489" t="str">
        <f>'Deluxe Rooms'!O37</f>
        <v/>
      </c>
      <c r="Q281" s="489" t="str">
        <f>'Deluxe Rooms'!P37</f>
        <v xml:space="preserve"> </v>
      </c>
    </row>
    <row r="282" spans="1:17">
      <c r="A282" s="489" t="s">
        <v>230</v>
      </c>
      <c r="B282" s="489">
        <f>'Deluxe Rooms'!A38</f>
        <v>0</v>
      </c>
      <c r="C282" s="489">
        <f>'Deluxe Rooms'!B38</f>
        <v>0</v>
      </c>
      <c r="D282" s="489" t="str">
        <f>'Deluxe Rooms'!C38</f>
        <v>H</v>
      </c>
      <c r="E282" s="489">
        <f>'Deluxe Rooms'!D38</f>
        <v>0</v>
      </c>
      <c r="F282" s="489">
        <f>'Deluxe Rooms'!E38</f>
        <v>0</v>
      </c>
      <c r="G282" s="489">
        <f>'Deluxe Rooms'!F38</f>
        <v>0.6</v>
      </c>
      <c r="H282" s="489">
        <f>'Deluxe Rooms'!G38</f>
        <v>0</v>
      </c>
      <c r="I282" s="489">
        <f>'Deluxe Rooms'!H38</f>
        <v>0</v>
      </c>
      <c r="J282" s="489" t="str">
        <f>'Deluxe Rooms'!I38</f>
        <v xml:space="preserve"> </v>
      </c>
      <c r="K282" s="489">
        <f>'Deluxe Rooms'!J38</f>
        <v>0</v>
      </c>
      <c r="L282" s="489">
        <f>'Deluxe Rooms'!K38</f>
        <v>0</v>
      </c>
      <c r="M282" s="489" t="str">
        <f>'Deluxe Rooms'!L38</f>
        <v/>
      </c>
      <c r="N282" s="489" t="str">
        <f>'Deluxe Rooms'!M38</f>
        <v/>
      </c>
      <c r="O282" s="489" t="str">
        <f>'Deluxe Rooms'!N38</f>
        <v/>
      </c>
      <c r="P282" s="489" t="str">
        <f>'Deluxe Rooms'!O38</f>
        <v/>
      </c>
      <c r="Q282" s="489" t="str">
        <f>'Deluxe Rooms'!P38</f>
        <v xml:space="preserve"> </v>
      </c>
    </row>
    <row r="283" spans="1:17">
      <c r="A283" s="489" t="s">
        <v>230</v>
      </c>
      <c r="B283" s="489">
        <f>'Deluxe Rooms'!A39</f>
        <v>0</v>
      </c>
      <c r="C283" s="489">
        <f>'Deluxe Rooms'!B39</f>
        <v>0</v>
      </c>
      <c r="D283" s="489" t="str">
        <f>'Deluxe Rooms'!C39</f>
        <v>H</v>
      </c>
      <c r="E283" s="489">
        <f>'Deluxe Rooms'!D39</f>
        <v>0</v>
      </c>
      <c r="F283" s="489">
        <f>'Deluxe Rooms'!E39</f>
        <v>0</v>
      </c>
      <c r="G283" s="489">
        <f>'Deluxe Rooms'!F39</f>
        <v>0.6</v>
      </c>
      <c r="H283" s="489">
        <f>'Deluxe Rooms'!G39</f>
        <v>0</v>
      </c>
      <c r="I283" s="489">
        <f>'Deluxe Rooms'!H39</f>
        <v>0</v>
      </c>
      <c r="J283" s="489" t="str">
        <f>'Deluxe Rooms'!I39</f>
        <v xml:space="preserve"> </v>
      </c>
      <c r="K283" s="489">
        <f>'Deluxe Rooms'!J39</f>
        <v>0</v>
      </c>
      <c r="L283" s="489">
        <f>'Deluxe Rooms'!K39</f>
        <v>0</v>
      </c>
      <c r="M283" s="489" t="str">
        <f>'Deluxe Rooms'!L39</f>
        <v/>
      </c>
      <c r="N283" s="489" t="str">
        <f>'Deluxe Rooms'!M39</f>
        <v/>
      </c>
      <c r="O283" s="489" t="str">
        <f>'Deluxe Rooms'!N39</f>
        <v/>
      </c>
      <c r="P283" s="489" t="str">
        <f>'Deluxe Rooms'!O39</f>
        <v/>
      </c>
      <c r="Q283" s="489" t="str">
        <f>'Deluxe Rooms'!P39</f>
        <v xml:space="preserve"> </v>
      </c>
    </row>
    <row r="284" spans="1:17">
      <c r="A284" s="489" t="s">
        <v>230</v>
      </c>
      <c r="B284" s="489">
        <f>'Deluxe Rooms'!A40</f>
        <v>0</v>
      </c>
      <c r="C284" s="489">
        <f>'Deluxe Rooms'!B40</f>
        <v>0</v>
      </c>
      <c r="D284" s="489" t="str">
        <f>'Deluxe Rooms'!C40</f>
        <v>H</v>
      </c>
      <c r="E284" s="489">
        <f>'Deluxe Rooms'!D40</f>
        <v>0</v>
      </c>
      <c r="F284" s="489">
        <f>'Deluxe Rooms'!E40</f>
        <v>0</v>
      </c>
      <c r="G284" s="489">
        <f>'Deluxe Rooms'!F40</f>
        <v>0.6</v>
      </c>
      <c r="H284" s="489">
        <f>'Deluxe Rooms'!G40</f>
        <v>0</v>
      </c>
      <c r="I284" s="489">
        <f>'Deluxe Rooms'!H40</f>
        <v>0</v>
      </c>
      <c r="J284" s="489" t="str">
        <f>'Deluxe Rooms'!I40</f>
        <v xml:space="preserve"> </v>
      </c>
      <c r="K284" s="489">
        <f>'Deluxe Rooms'!J40</f>
        <v>0</v>
      </c>
      <c r="L284" s="489">
        <f>'Deluxe Rooms'!K40</f>
        <v>0</v>
      </c>
      <c r="M284" s="489" t="str">
        <f>'Deluxe Rooms'!L40</f>
        <v/>
      </c>
      <c r="N284" s="489" t="str">
        <f>'Deluxe Rooms'!M40</f>
        <v/>
      </c>
      <c r="O284" s="489" t="str">
        <f>'Deluxe Rooms'!N40</f>
        <v/>
      </c>
      <c r="P284" s="489" t="str">
        <f>'Deluxe Rooms'!O40</f>
        <v/>
      </c>
      <c r="Q284" s="489" t="str">
        <f>'Deluxe Rooms'!P40</f>
        <v xml:space="preserve"> </v>
      </c>
    </row>
    <row r="285" spans="1:17">
      <c r="A285" s="489" t="s">
        <v>230</v>
      </c>
      <c r="B285" s="489">
        <f>'Deluxe Rooms'!A41</f>
        <v>0</v>
      </c>
      <c r="C285" s="489">
        <f>'Deluxe Rooms'!B41</f>
        <v>0</v>
      </c>
      <c r="D285" s="489" t="str">
        <f>'Deluxe Rooms'!C41</f>
        <v>H</v>
      </c>
      <c r="E285" s="489">
        <f>'Deluxe Rooms'!D41</f>
        <v>0</v>
      </c>
      <c r="F285" s="489">
        <f>'Deluxe Rooms'!E41</f>
        <v>0</v>
      </c>
      <c r="G285" s="489">
        <f>'Deluxe Rooms'!F41</f>
        <v>0.6</v>
      </c>
      <c r="H285" s="489">
        <f>'Deluxe Rooms'!G41</f>
        <v>0</v>
      </c>
      <c r="I285" s="489">
        <f>'Deluxe Rooms'!H41</f>
        <v>0</v>
      </c>
      <c r="J285" s="489" t="str">
        <f>'Deluxe Rooms'!I41</f>
        <v xml:space="preserve"> </v>
      </c>
      <c r="K285" s="489">
        <f>'Deluxe Rooms'!J41</f>
        <v>0</v>
      </c>
      <c r="L285" s="489">
        <f>'Deluxe Rooms'!K41</f>
        <v>0</v>
      </c>
      <c r="M285" s="489" t="str">
        <f>'Deluxe Rooms'!L41</f>
        <v/>
      </c>
      <c r="N285" s="489" t="str">
        <f>'Deluxe Rooms'!M41</f>
        <v/>
      </c>
      <c r="O285" s="489" t="str">
        <f>'Deluxe Rooms'!N41</f>
        <v/>
      </c>
      <c r="P285" s="489" t="str">
        <f>'Deluxe Rooms'!O41</f>
        <v/>
      </c>
      <c r="Q285" s="489" t="str">
        <f>'Deluxe Rooms'!P41</f>
        <v xml:space="preserve"> </v>
      </c>
    </row>
    <row r="286" spans="1:17">
      <c r="A286" s="489" t="s">
        <v>230</v>
      </c>
      <c r="B286" s="489">
        <f>'Deluxe Rooms'!A42</f>
        <v>0</v>
      </c>
      <c r="C286" s="489">
        <f>'Deluxe Rooms'!B42</f>
        <v>0</v>
      </c>
      <c r="D286" s="489" t="str">
        <f>'Deluxe Rooms'!C42</f>
        <v>H</v>
      </c>
      <c r="E286" s="489">
        <f>'Deluxe Rooms'!D42</f>
        <v>0</v>
      </c>
      <c r="F286" s="489">
        <f>'Deluxe Rooms'!E42</f>
        <v>0</v>
      </c>
      <c r="G286" s="489">
        <f>'Deluxe Rooms'!F42</f>
        <v>0.6</v>
      </c>
      <c r="H286" s="489">
        <f>'Deluxe Rooms'!G42</f>
        <v>0</v>
      </c>
      <c r="I286" s="489">
        <f>'Deluxe Rooms'!H42</f>
        <v>0</v>
      </c>
      <c r="J286" s="489" t="str">
        <f>'Deluxe Rooms'!I42</f>
        <v xml:space="preserve"> </v>
      </c>
      <c r="K286" s="489">
        <f>'Deluxe Rooms'!J42</f>
        <v>0</v>
      </c>
      <c r="L286" s="489">
        <f>'Deluxe Rooms'!K42</f>
        <v>0</v>
      </c>
      <c r="M286" s="489" t="str">
        <f>'Deluxe Rooms'!L42</f>
        <v/>
      </c>
      <c r="N286" s="489" t="str">
        <f>'Deluxe Rooms'!M42</f>
        <v/>
      </c>
      <c r="O286" s="489" t="str">
        <f>'Deluxe Rooms'!N42</f>
        <v/>
      </c>
      <c r="P286" s="489" t="str">
        <f>'Deluxe Rooms'!O42</f>
        <v/>
      </c>
      <c r="Q286" s="489" t="str">
        <f>'Deluxe Rooms'!P42</f>
        <v xml:space="preserve"> </v>
      </c>
    </row>
    <row r="287" spans="1:17">
      <c r="A287" s="489" t="s">
        <v>230</v>
      </c>
      <c r="B287" s="489">
        <f>'Deluxe Rooms'!A43</f>
        <v>0</v>
      </c>
      <c r="C287" s="489">
        <f>'Deluxe Rooms'!B43</f>
        <v>0</v>
      </c>
      <c r="D287" s="489" t="str">
        <f>'Deluxe Rooms'!C43</f>
        <v>H</v>
      </c>
      <c r="E287" s="489">
        <f>'Deluxe Rooms'!D43</f>
        <v>0</v>
      </c>
      <c r="F287" s="489">
        <f>'Deluxe Rooms'!E43</f>
        <v>0</v>
      </c>
      <c r="G287" s="489">
        <f>'Deluxe Rooms'!F43</f>
        <v>0.6</v>
      </c>
      <c r="H287" s="489">
        <f>'Deluxe Rooms'!G43</f>
        <v>0</v>
      </c>
      <c r="I287" s="489">
        <f>'Deluxe Rooms'!H43</f>
        <v>0</v>
      </c>
      <c r="J287" s="489" t="str">
        <f>'Deluxe Rooms'!I43</f>
        <v xml:space="preserve"> </v>
      </c>
      <c r="K287" s="489">
        <f>'Deluxe Rooms'!J43</f>
        <v>0</v>
      </c>
      <c r="L287" s="489">
        <f>'Deluxe Rooms'!K43</f>
        <v>0</v>
      </c>
      <c r="M287" s="489" t="str">
        <f>'Deluxe Rooms'!L43</f>
        <v/>
      </c>
      <c r="N287" s="489" t="str">
        <f>'Deluxe Rooms'!M43</f>
        <v/>
      </c>
      <c r="O287" s="489" t="str">
        <f>'Deluxe Rooms'!N43</f>
        <v/>
      </c>
      <c r="P287" s="489" t="str">
        <f>'Deluxe Rooms'!O43</f>
        <v/>
      </c>
      <c r="Q287" s="489" t="str">
        <f>'Deluxe Rooms'!P43</f>
        <v xml:space="preserve"> </v>
      </c>
    </row>
    <row r="288" spans="1:17">
      <c r="A288" s="489" t="s">
        <v>230</v>
      </c>
      <c r="B288" s="489">
        <f>'Deluxe Rooms'!A44</f>
        <v>0</v>
      </c>
      <c r="C288" s="489">
        <f>'Deluxe Rooms'!B44</f>
        <v>0</v>
      </c>
      <c r="D288" s="489" t="str">
        <f>'Deluxe Rooms'!C44</f>
        <v>H</v>
      </c>
      <c r="E288" s="489">
        <f>'Deluxe Rooms'!D44</f>
        <v>0</v>
      </c>
      <c r="F288" s="489">
        <f>'Deluxe Rooms'!E44</f>
        <v>0</v>
      </c>
      <c r="G288" s="489">
        <f>'Deluxe Rooms'!F44</f>
        <v>0.6</v>
      </c>
      <c r="H288" s="489">
        <f>'Deluxe Rooms'!G44</f>
        <v>0</v>
      </c>
      <c r="I288" s="489">
        <f>'Deluxe Rooms'!H44</f>
        <v>0</v>
      </c>
      <c r="J288" s="489" t="str">
        <f>'Deluxe Rooms'!I44</f>
        <v xml:space="preserve"> </v>
      </c>
      <c r="K288" s="489">
        <f>'Deluxe Rooms'!J44</f>
        <v>0</v>
      </c>
      <c r="L288" s="489">
        <f>'Deluxe Rooms'!K44</f>
        <v>0</v>
      </c>
      <c r="M288" s="489" t="str">
        <f>'Deluxe Rooms'!L44</f>
        <v/>
      </c>
      <c r="N288" s="489" t="str">
        <f>'Deluxe Rooms'!M44</f>
        <v/>
      </c>
      <c r="O288" s="489" t="str">
        <f>'Deluxe Rooms'!N44</f>
        <v/>
      </c>
      <c r="P288" s="489" t="str">
        <f>'Deluxe Rooms'!O44</f>
        <v/>
      </c>
      <c r="Q288" s="489" t="str">
        <f>'Deluxe Rooms'!P44</f>
        <v xml:space="preserve"> </v>
      </c>
    </row>
    <row r="289" spans="1:17">
      <c r="A289" s="489" t="s">
        <v>230</v>
      </c>
      <c r="B289" s="489">
        <f>'Deluxe Rooms'!A45</f>
        <v>0</v>
      </c>
      <c r="C289" s="489">
        <f>'Deluxe Rooms'!B45</f>
        <v>0</v>
      </c>
      <c r="D289" s="489" t="str">
        <f>'Deluxe Rooms'!C45</f>
        <v>H</v>
      </c>
      <c r="E289" s="489">
        <f>'Deluxe Rooms'!D45</f>
        <v>0</v>
      </c>
      <c r="F289" s="489">
        <f>'Deluxe Rooms'!E45</f>
        <v>0</v>
      </c>
      <c r="G289" s="489">
        <f>'Deluxe Rooms'!F45</f>
        <v>0.6</v>
      </c>
      <c r="H289" s="489">
        <f>'Deluxe Rooms'!G45</f>
        <v>0</v>
      </c>
      <c r="I289" s="489">
        <f>'Deluxe Rooms'!H45</f>
        <v>0</v>
      </c>
      <c r="J289" s="489" t="str">
        <f>'Deluxe Rooms'!I45</f>
        <v xml:space="preserve"> </v>
      </c>
      <c r="K289" s="489">
        <f>'Deluxe Rooms'!J45</f>
        <v>0</v>
      </c>
      <c r="L289" s="489">
        <f>'Deluxe Rooms'!K45</f>
        <v>0</v>
      </c>
      <c r="M289" s="489" t="str">
        <f>'Deluxe Rooms'!L45</f>
        <v/>
      </c>
      <c r="N289" s="489" t="str">
        <f>'Deluxe Rooms'!M45</f>
        <v/>
      </c>
      <c r="O289" s="489" t="str">
        <f>'Deluxe Rooms'!N45</f>
        <v/>
      </c>
      <c r="P289" s="489" t="str">
        <f>'Deluxe Rooms'!O45</f>
        <v/>
      </c>
      <c r="Q289" s="489" t="str">
        <f>'Deluxe Rooms'!P45</f>
        <v xml:space="preserve"> </v>
      </c>
    </row>
    <row r="290" spans="1:17">
      <c r="A290" s="489" t="s">
        <v>230</v>
      </c>
      <c r="B290" s="489">
        <f>'Deluxe Rooms'!A46</f>
        <v>0</v>
      </c>
      <c r="C290" s="489">
        <f>'Deluxe Rooms'!B46</f>
        <v>0</v>
      </c>
      <c r="D290" s="489" t="str">
        <f>'Deluxe Rooms'!C46</f>
        <v>H</v>
      </c>
      <c r="E290" s="489">
        <f>'Deluxe Rooms'!D46</f>
        <v>0</v>
      </c>
      <c r="F290" s="489">
        <f>'Deluxe Rooms'!E46</f>
        <v>0</v>
      </c>
      <c r="G290" s="489">
        <f>'Deluxe Rooms'!F46</f>
        <v>0.6</v>
      </c>
      <c r="H290" s="489">
        <f>'Deluxe Rooms'!G46</f>
        <v>0</v>
      </c>
      <c r="I290" s="489">
        <f>'Deluxe Rooms'!H46</f>
        <v>0</v>
      </c>
      <c r="J290" s="489" t="str">
        <f>'Deluxe Rooms'!I46</f>
        <v xml:space="preserve"> </v>
      </c>
      <c r="K290" s="489">
        <f>'Deluxe Rooms'!J46</f>
        <v>0</v>
      </c>
      <c r="L290" s="489">
        <f>'Deluxe Rooms'!K46</f>
        <v>0</v>
      </c>
      <c r="M290" s="489" t="str">
        <f>'Deluxe Rooms'!L46</f>
        <v/>
      </c>
      <c r="N290" s="489" t="str">
        <f>'Deluxe Rooms'!M46</f>
        <v/>
      </c>
      <c r="O290" s="489" t="str">
        <f>'Deluxe Rooms'!N46</f>
        <v/>
      </c>
      <c r="P290" s="489" t="str">
        <f>'Deluxe Rooms'!O46</f>
        <v/>
      </c>
      <c r="Q290" s="489" t="str">
        <f>'Deluxe Rooms'!P46</f>
        <v xml:space="preserve"> </v>
      </c>
    </row>
    <row r="291" spans="1:17">
      <c r="A291" s="489" t="s">
        <v>230</v>
      </c>
      <c r="B291" s="489">
        <f>'Deluxe Rooms'!A47</f>
        <v>0</v>
      </c>
      <c r="C291" s="489">
        <f>'Deluxe Rooms'!B47</f>
        <v>0</v>
      </c>
      <c r="D291" s="489" t="str">
        <f>'Deluxe Rooms'!C47</f>
        <v>H</v>
      </c>
      <c r="E291" s="489">
        <f>'Deluxe Rooms'!D47</f>
        <v>0</v>
      </c>
      <c r="F291" s="489">
        <f>'Deluxe Rooms'!E47</f>
        <v>0</v>
      </c>
      <c r="G291" s="489">
        <f>'Deluxe Rooms'!F47</f>
        <v>0.6</v>
      </c>
      <c r="H291" s="489">
        <f>'Deluxe Rooms'!G47</f>
        <v>0</v>
      </c>
      <c r="I291" s="489">
        <f>'Deluxe Rooms'!H47</f>
        <v>0</v>
      </c>
      <c r="J291" s="489" t="str">
        <f>'Deluxe Rooms'!I47</f>
        <v xml:space="preserve"> </v>
      </c>
      <c r="K291" s="489">
        <f>'Deluxe Rooms'!J47</f>
        <v>0</v>
      </c>
      <c r="L291" s="489">
        <f>'Deluxe Rooms'!K47</f>
        <v>0</v>
      </c>
      <c r="M291" s="489" t="str">
        <f>'Deluxe Rooms'!L47</f>
        <v/>
      </c>
      <c r="N291" s="489" t="str">
        <f>'Deluxe Rooms'!M47</f>
        <v/>
      </c>
      <c r="O291" s="489" t="str">
        <f>'Deluxe Rooms'!N47</f>
        <v/>
      </c>
      <c r="P291" s="489" t="str">
        <f>'Deluxe Rooms'!O47</f>
        <v/>
      </c>
      <c r="Q291" s="489" t="str">
        <f>'Deluxe Rooms'!P47</f>
        <v xml:space="preserve"> </v>
      </c>
    </row>
    <row r="292" spans="1:17">
      <c r="A292" s="489" t="s">
        <v>230</v>
      </c>
      <c r="B292" s="489">
        <f>'Deluxe Rooms'!A48</f>
        <v>0</v>
      </c>
      <c r="C292" s="489">
        <f>'Deluxe Rooms'!B48</f>
        <v>0</v>
      </c>
      <c r="D292" s="489" t="str">
        <f>'Deluxe Rooms'!C48</f>
        <v>H</v>
      </c>
      <c r="E292" s="489">
        <f>'Deluxe Rooms'!D48</f>
        <v>0</v>
      </c>
      <c r="F292" s="489">
        <f>'Deluxe Rooms'!E48</f>
        <v>0</v>
      </c>
      <c r="G292" s="489">
        <f>'Deluxe Rooms'!F48</f>
        <v>0.6</v>
      </c>
      <c r="H292" s="489">
        <f>'Deluxe Rooms'!G48</f>
        <v>0</v>
      </c>
      <c r="I292" s="489">
        <f>'Deluxe Rooms'!H48</f>
        <v>0</v>
      </c>
      <c r="J292" s="489" t="str">
        <f>'Deluxe Rooms'!I48</f>
        <v xml:space="preserve"> </v>
      </c>
      <c r="K292" s="489">
        <f>'Deluxe Rooms'!J48</f>
        <v>0</v>
      </c>
      <c r="L292" s="489">
        <f>'Deluxe Rooms'!K48</f>
        <v>0</v>
      </c>
      <c r="M292" s="489" t="str">
        <f>'Deluxe Rooms'!L48</f>
        <v/>
      </c>
      <c r="N292" s="489" t="str">
        <f>'Deluxe Rooms'!M48</f>
        <v/>
      </c>
      <c r="O292" s="489" t="str">
        <f>'Deluxe Rooms'!N48</f>
        <v/>
      </c>
      <c r="P292" s="489" t="str">
        <f>'Deluxe Rooms'!O48</f>
        <v/>
      </c>
      <c r="Q292" s="489" t="str">
        <f>'Deluxe Rooms'!P48</f>
        <v xml:space="preserve"> </v>
      </c>
    </row>
    <row r="293" spans="1:17">
      <c r="A293" s="489" t="s">
        <v>230</v>
      </c>
      <c r="B293" s="489">
        <f>'Deluxe Rooms'!A49</f>
        <v>0</v>
      </c>
      <c r="C293" s="489">
        <f>'Deluxe Rooms'!B49</f>
        <v>0</v>
      </c>
      <c r="D293" s="489" t="str">
        <f>'Deluxe Rooms'!C49</f>
        <v>H</v>
      </c>
      <c r="E293" s="489">
        <f>'Deluxe Rooms'!D49</f>
        <v>0</v>
      </c>
      <c r="F293" s="489">
        <f>'Deluxe Rooms'!E49</f>
        <v>0</v>
      </c>
      <c r="G293" s="489">
        <f>'Deluxe Rooms'!F49</f>
        <v>0.6</v>
      </c>
      <c r="H293" s="489">
        <f>'Deluxe Rooms'!G49</f>
        <v>0</v>
      </c>
      <c r="I293" s="489">
        <f>'Deluxe Rooms'!H49</f>
        <v>0</v>
      </c>
      <c r="J293" s="489" t="str">
        <f>'Deluxe Rooms'!I49</f>
        <v xml:space="preserve"> </v>
      </c>
      <c r="K293" s="489">
        <f>'Deluxe Rooms'!J49</f>
        <v>0</v>
      </c>
      <c r="L293" s="489">
        <f>'Deluxe Rooms'!K49</f>
        <v>0</v>
      </c>
      <c r="M293" s="489" t="str">
        <f>'Deluxe Rooms'!L49</f>
        <v/>
      </c>
      <c r="N293" s="489" t="str">
        <f>'Deluxe Rooms'!M49</f>
        <v/>
      </c>
      <c r="O293" s="489" t="str">
        <f>'Deluxe Rooms'!N49</f>
        <v/>
      </c>
      <c r="P293" s="489" t="str">
        <f>'Deluxe Rooms'!O49</f>
        <v/>
      </c>
      <c r="Q293" s="489" t="str">
        <f>'Deluxe Rooms'!P49</f>
        <v xml:space="preserve"> </v>
      </c>
    </row>
    <row r="294" spans="1:17">
      <c r="A294" s="489" t="s">
        <v>230</v>
      </c>
      <c r="B294" s="489">
        <f>'Deluxe Rooms'!A50</f>
        <v>0</v>
      </c>
      <c r="C294" s="489">
        <f>'Deluxe Rooms'!B50</f>
        <v>0</v>
      </c>
      <c r="D294" s="489" t="str">
        <f>'Deluxe Rooms'!C50</f>
        <v>H</v>
      </c>
      <c r="E294" s="489">
        <f>'Deluxe Rooms'!D50</f>
        <v>0</v>
      </c>
      <c r="F294" s="489">
        <f>'Deluxe Rooms'!E50</f>
        <v>0</v>
      </c>
      <c r="G294" s="489">
        <f>'Deluxe Rooms'!F50</f>
        <v>0.6</v>
      </c>
      <c r="H294" s="489">
        <f>'Deluxe Rooms'!G50</f>
        <v>0</v>
      </c>
      <c r="I294" s="489">
        <f>'Deluxe Rooms'!H50</f>
        <v>0</v>
      </c>
      <c r="J294" s="489" t="str">
        <f>'Deluxe Rooms'!I50</f>
        <v xml:space="preserve"> </v>
      </c>
      <c r="K294" s="489">
        <f>'Deluxe Rooms'!J50</f>
        <v>0</v>
      </c>
      <c r="L294" s="489">
        <f>'Deluxe Rooms'!K50</f>
        <v>0</v>
      </c>
      <c r="M294" s="489" t="str">
        <f>'Deluxe Rooms'!L50</f>
        <v/>
      </c>
      <c r="N294" s="489" t="str">
        <f>'Deluxe Rooms'!M50</f>
        <v/>
      </c>
      <c r="O294" s="489" t="str">
        <f>'Deluxe Rooms'!N50</f>
        <v/>
      </c>
      <c r="P294" s="489" t="str">
        <f>'Deluxe Rooms'!O50</f>
        <v/>
      </c>
      <c r="Q294" s="489" t="str">
        <f>'Deluxe Rooms'!P50</f>
        <v xml:space="preserve"> </v>
      </c>
    </row>
    <row r="295" spans="1:17">
      <c r="A295" s="489" t="s">
        <v>230</v>
      </c>
      <c r="B295" s="489">
        <f>'Deluxe Rooms'!A51</f>
        <v>0</v>
      </c>
      <c r="C295" s="489">
        <f>'Deluxe Rooms'!B51</f>
        <v>0</v>
      </c>
      <c r="D295" s="489" t="str">
        <f>'Deluxe Rooms'!C51</f>
        <v>H</v>
      </c>
      <c r="E295" s="489">
        <f>'Deluxe Rooms'!D51</f>
        <v>0</v>
      </c>
      <c r="F295" s="489">
        <f>'Deluxe Rooms'!E51</f>
        <v>0</v>
      </c>
      <c r="G295" s="489">
        <f>'Deluxe Rooms'!F51</f>
        <v>0.6</v>
      </c>
      <c r="H295" s="489">
        <f>'Deluxe Rooms'!G51</f>
        <v>0</v>
      </c>
      <c r="I295" s="489">
        <f>'Deluxe Rooms'!H51</f>
        <v>0</v>
      </c>
      <c r="J295" s="489" t="str">
        <f>'Deluxe Rooms'!I51</f>
        <v xml:space="preserve"> </v>
      </c>
      <c r="K295" s="489">
        <f>'Deluxe Rooms'!J51</f>
        <v>0</v>
      </c>
      <c r="L295" s="489">
        <f>'Deluxe Rooms'!K51</f>
        <v>0</v>
      </c>
      <c r="M295" s="489" t="str">
        <f>'Deluxe Rooms'!L51</f>
        <v/>
      </c>
      <c r="N295" s="489" t="str">
        <f>'Deluxe Rooms'!M51</f>
        <v/>
      </c>
      <c r="O295" s="489" t="str">
        <f>'Deluxe Rooms'!N51</f>
        <v/>
      </c>
      <c r="P295" s="489" t="str">
        <f>'Deluxe Rooms'!O51</f>
        <v/>
      </c>
      <c r="Q295" s="489" t="str">
        <f>'Deluxe Rooms'!P51</f>
        <v xml:space="preserve"> </v>
      </c>
    </row>
    <row r="296" spans="1:17">
      <c r="A296" s="489" t="s">
        <v>230</v>
      </c>
      <c r="B296" s="489">
        <f>'Deluxe Rooms'!A52</f>
        <v>0</v>
      </c>
      <c r="C296" s="489">
        <f>'Deluxe Rooms'!B52</f>
        <v>0</v>
      </c>
      <c r="D296" s="489" t="str">
        <f>'Deluxe Rooms'!C52</f>
        <v>H</v>
      </c>
      <c r="E296" s="489">
        <f>'Deluxe Rooms'!D52</f>
        <v>0</v>
      </c>
      <c r="F296" s="489">
        <f>'Deluxe Rooms'!E52</f>
        <v>0</v>
      </c>
      <c r="G296" s="489">
        <f>'Deluxe Rooms'!F52</f>
        <v>0.6</v>
      </c>
      <c r="H296" s="489">
        <f>'Deluxe Rooms'!G52</f>
        <v>0</v>
      </c>
      <c r="I296" s="489">
        <f>'Deluxe Rooms'!H52</f>
        <v>0</v>
      </c>
      <c r="J296" s="489" t="str">
        <f>'Deluxe Rooms'!I52</f>
        <v xml:space="preserve"> </v>
      </c>
      <c r="K296" s="489">
        <f>'Deluxe Rooms'!J52</f>
        <v>0</v>
      </c>
      <c r="L296" s="489">
        <f>'Deluxe Rooms'!K52</f>
        <v>0</v>
      </c>
      <c r="M296" s="489" t="str">
        <f>'Deluxe Rooms'!L52</f>
        <v/>
      </c>
      <c r="N296" s="489" t="str">
        <f>'Deluxe Rooms'!M52</f>
        <v/>
      </c>
      <c r="O296" s="489" t="str">
        <f>'Deluxe Rooms'!N52</f>
        <v/>
      </c>
      <c r="P296" s="489" t="str">
        <f>'Deluxe Rooms'!O52</f>
        <v/>
      </c>
      <c r="Q296" s="489" t="str">
        <f>'Deluxe Rooms'!P52</f>
        <v xml:space="preserve"> </v>
      </c>
    </row>
    <row r="297" spans="1:17">
      <c r="A297" s="489" t="s">
        <v>230</v>
      </c>
      <c r="B297" s="489">
        <f>'Deluxe Rooms'!A53</f>
        <v>0</v>
      </c>
      <c r="C297" s="489">
        <f>'Deluxe Rooms'!B53</f>
        <v>0</v>
      </c>
      <c r="D297" s="489" t="str">
        <f>'Deluxe Rooms'!C53</f>
        <v>H</v>
      </c>
      <c r="E297" s="489">
        <f>'Deluxe Rooms'!D53</f>
        <v>0</v>
      </c>
      <c r="F297" s="489">
        <f>'Deluxe Rooms'!E53</f>
        <v>0</v>
      </c>
      <c r="G297" s="489">
        <f>'Deluxe Rooms'!F53</f>
        <v>0.6</v>
      </c>
      <c r="H297" s="489">
        <f>'Deluxe Rooms'!G53</f>
        <v>0</v>
      </c>
      <c r="I297" s="489">
        <f>'Deluxe Rooms'!H53</f>
        <v>0</v>
      </c>
      <c r="J297" s="489" t="str">
        <f>'Deluxe Rooms'!I53</f>
        <v xml:space="preserve"> </v>
      </c>
      <c r="K297" s="489">
        <f>'Deluxe Rooms'!J53</f>
        <v>0</v>
      </c>
      <c r="L297" s="489">
        <f>'Deluxe Rooms'!K53</f>
        <v>0</v>
      </c>
      <c r="M297" s="489" t="str">
        <f>'Deluxe Rooms'!L53</f>
        <v/>
      </c>
      <c r="N297" s="489" t="str">
        <f>'Deluxe Rooms'!M53</f>
        <v/>
      </c>
      <c r="O297" s="489" t="str">
        <f>'Deluxe Rooms'!N53</f>
        <v/>
      </c>
      <c r="P297" s="489" t="str">
        <f>'Deluxe Rooms'!O53</f>
        <v/>
      </c>
      <c r="Q297" s="489" t="str">
        <f>'Deluxe Rooms'!P53</f>
        <v xml:space="preserve"> </v>
      </c>
    </row>
    <row r="298" spans="1:17">
      <c r="A298" s="489" t="s">
        <v>230</v>
      </c>
      <c r="B298" s="489">
        <f>'Deluxe Rooms'!A54</f>
        <v>0</v>
      </c>
      <c r="C298" s="489">
        <f>'Deluxe Rooms'!B54</f>
        <v>0</v>
      </c>
      <c r="D298" s="489" t="str">
        <f>'Deluxe Rooms'!C54</f>
        <v>H</v>
      </c>
      <c r="E298" s="489">
        <f>'Deluxe Rooms'!D54</f>
        <v>0</v>
      </c>
      <c r="F298" s="489">
        <f>'Deluxe Rooms'!E54</f>
        <v>0</v>
      </c>
      <c r="G298" s="489">
        <f>'Deluxe Rooms'!F54</f>
        <v>0.6</v>
      </c>
      <c r="H298" s="489">
        <f>'Deluxe Rooms'!G54</f>
        <v>0</v>
      </c>
      <c r="I298" s="489">
        <f>'Deluxe Rooms'!H54</f>
        <v>0</v>
      </c>
      <c r="J298" s="489" t="str">
        <f>'Deluxe Rooms'!I54</f>
        <v xml:space="preserve"> </v>
      </c>
      <c r="K298" s="489">
        <f>'Deluxe Rooms'!J54</f>
        <v>0</v>
      </c>
      <c r="L298" s="489">
        <f>'Deluxe Rooms'!K54</f>
        <v>0</v>
      </c>
      <c r="M298" s="489" t="str">
        <f>'Deluxe Rooms'!L54</f>
        <v/>
      </c>
      <c r="N298" s="489" t="str">
        <f>'Deluxe Rooms'!M54</f>
        <v/>
      </c>
      <c r="O298" s="489" t="str">
        <f>'Deluxe Rooms'!N54</f>
        <v/>
      </c>
      <c r="P298" s="489" t="str">
        <f>'Deluxe Rooms'!O54</f>
        <v/>
      </c>
      <c r="Q298" s="489" t="str">
        <f>'Deluxe Rooms'!P54</f>
        <v xml:space="preserve"> </v>
      </c>
    </row>
    <row r="299" spans="1:17">
      <c r="A299" s="489" t="s">
        <v>230</v>
      </c>
      <c r="B299" s="489">
        <f>'Deluxe Rooms'!A55</f>
        <v>0</v>
      </c>
      <c r="C299" s="489">
        <f>'Deluxe Rooms'!B55</f>
        <v>0</v>
      </c>
      <c r="D299" s="489" t="str">
        <f>'Deluxe Rooms'!C55</f>
        <v>H</v>
      </c>
      <c r="E299" s="489">
        <f>'Deluxe Rooms'!D55</f>
        <v>0</v>
      </c>
      <c r="F299" s="489">
        <f>'Deluxe Rooms'!E55</f>
        <v>0</v>
      </c>
      <c r="G299" s="489">
        <f>'Deluxe Rooms'!F55</f>
        <v>0.6</v>
      </c>
      <c r="H299" s="489">
        <f>'Deluxe Rooms'!G55</f>
        <v>0</v>
      </c>
      <c r="I299" s="489">
        <f>'Deluxe Rooms'!H55</f>
        <v>0</v>
      </c>
      <c r="J299" s="489" t="str">
        <f>'Deluxe Rooms'!I55</f>
        <v xml:space="preserve"> </v>
      </c>
      <c r="K299" s="489">
        <f>'Deluxe Rooms'!J55</f>
        <v>0</v>
      </c>
      <c r="L299" s="489">
        <f>'Deluxe Rooms'!K55</f>
        <v>0</v>
      </c>
      <c r="M299" s="489" t="str">
        <f>'Deluxe Rooms'!L55</f>
        <v/>
      </c>
      <c r="N299" s="489" t="str">
        <f>'Deluxe Rooms'!M55</f>
        <v/>
      </c>
      <c r="O299" s="489" t="str">
        <f>'Deluxe Rooms'!N55</f>
        <v/>
      </c>
      <c r="P299" s="489" t="str">
        <f>'Deluxe Rooms'!O55</f>
        <v/>
      </c>
      <c r="Q299" s="489" t="str">
        <f>'Deluxe Rooms'!P55</f>
        <v xml:space="preserve"> </v>
      </c>
    </row>
    <row r="300" spans="1:17">
      <c r="A300" s="489" t="s">
        <v>230</v>
      </c>
      <c r="B300" s="489">
        <f>'Deluxe Rooms'!A56</f>
        <v>0</v>
      </c>
      <c r="C300" s="489">
        <f>'Deluxe Rooms'!B56</f>
        <v>0</v>
      </c>
      <c r="D300" s="489" t="str">
        <f>'Deluxe Rooms'!C56</f>
        <v>H</v>
      </c>
      <c r="E300" s="489">
        <f>'Deluxe Rooms'!D56</f>
        <v>0</v>
      </c>
      <c r="F300" s="489">
        <f>'Deluxe Rooms'!E56</f>
        <v>0</v>
      </c>
      <c r="G300" s="489">
        <f>'Deluxe Rooms'!F56</f>
        <v>0.6</v>
      </c>
      <c r="H300" s="489">
        <f>'Deluxe Rooms'!G56</f>
        <v>0</v>
      </c>
      <c r="I300" s="489">
        <f>'Deluxe Rooms'!H56</f>
        <v>0</v>
      </c>
      <c r="J300" s="489" t="str">
        <f>'Deluxe Rooms'!I56</f>
        <v xml:space="preserve"> </v>
      </c>
      <c r="K300" s="489">
        <f>'Deluxe Rooms'!J56</f>
        <v>0</v>
      </c>
      <c r="L300" s="489">
        <f>'Deluxe Rooms'!K56</f>
        <v>0</v>
      </c>
      <c r="M300" s="489" t="str">
        <f>'Deluxe Rooms'!L56</f>
        <v/>
      </c>
      <c r="N300" s="489" t="str">
        <f>'Deluxe Rooms'!M56</f>
        <v/>
      </c>
      <c r="O300" s="489" t="str">
        <f>'Deluxe Rooms'!N56</f>
        <v/>
      </c>
      <c r="P300" s="489" t="str">
        <f>'Deluxe Rooms'!O56</f>
        <v/>
      </c>
      <c r="Q300" s="489" t="str">
        <f>'Deluxe Rooms'!P56</f>
        <v xml:space="preserve"> </v>
      </c>
    </row>
    <row r="301" spans="1:17">
      <c r="A301" s="489" t="s">
        <v>230</v>
      </c>
      <c r="B301" s="489">
        <f>'Deluxe Rooms'!A57</f>
        <v>0</v>
      </c>
      <c r="C301" s="489">
        <f>'Deluxe Rooms'!B57</f>
        <v>0</v>
      </c>
      <c r="D301" s="489" t="str">
        <f>'Deluxe Rooms'!C57</f>
        <v>H</v>
      </c>
      <c r="E301" s="489">
        <f>'Deluxe Rooms'!D57</f>
        <v>0</v>
      </c>
      <c r="F301" s="489">
        <f>'Deluxe Rooms'!E57</f>
        <v>0</v>
      </c>
      <c r="G301" s="489">
        <f>'Deluxe Rooms'!F57</f>
        <v>0.6</v>
      </c>
      <c r="H301" s="489">
        <f>'Deluxe Rooms'!G57</f>
        <v>0</v>
      </c>
      <c r="I301" s="489">
        <f>'Deluxe Rooms'!H57</f>
        <v>0</v>
      </c>
      <c r="J301" s="489" t="str">
        <f>'Deluxe Rooms'!I57</f>
        <v xml:space="preserve"> </v>
      </c>
      <c r="K301" s="489">
        <f>'Deluxe Rooms'!J57</f>
        <v>0</v>
      </c>
      <c r="L301" s="489">
        <f>'Deluxe Rooms'!K57</f>
        <v>0</v>
      </c>
      <c r="M301" s="489" t="str">
        <f>'Deluxe Rooms'!L57</f>
        <v/>
      </c>
      <c r="N301" s="489" t="str">
        <f>'Deluxe Rooms'!M57</f>
        <v/>
      </c>
      <c r="O301" s="489" t="str">
        <f>'Deluxe Rooms'!N57</f>
        <v/>
      </c>
      <c r="P301" s="489" t="str">
        <f>'Deluxe Rooms'!O57</f>
        <v/>
      </c>
      <c r="Q301" s="489" t="str">
        <f>'Deluxe Rooms'!P57</f>
        <v xml:space="preserve"> </v>
      </c>
    </row>
    <row r="302" spans="1:17">
      <c r="A302" s="489" t="s">
        <v>230</v>
      </c>
      <c r="B302" s="489">
        <f>'Deluxe Rooms'!A58</f>
        <v>0</v>
      </c>
      <c r="C302" s="489">
        <f>'Deluxe Rooms'!B58</f>
        <v>0</v>
      </c>
      <c r="D302" s="489" t="str">
        <f>'Deluxe Rooms'!C58</f>
        <v>H</v>
      </c>
      <c r="E302" s="489">
        <f>'Deluxe Rooms'!D58</f>
        <v>0</v>
      </c>
      <c r="F302" s="489">
        <f>'Deluxe Rooms'!E58</f>
        <v>0</v>
      </c>
      <c r="G302" s="489">
        <f>'Deluxe Rooms'!F58</f>
        <v>0.6</v>
      </c>
      <c r="H302" s="489">
        <f>'Deluxe Rooms'!G58</f>
        <v>0</v>
      </c>
      <c r="I302" s="489">
        <f>'Deluxe Rooms'!H58</f>
        <v>0</v>
      </c>
      <c r="J302" s="489" t="str">
        <f>'Deluxe Rooms'!I58</f>
        <v xml:space="preserve"> </v>
      </c>
      <c r="K302" s="489">
        <f>'Deluxe Rooms'!J58</f>
        <v>0</v>
      </c>
      <c r="L302" s="489">
        <f>'Deluxe Rooms'!K58</f>
        <v>0</v>
      </c>
      <c r="M302" s="489" t="str">
        <f>'Deluxe Rooms'!L58</f>
        <v/>
      </c>
      <c r="N302" s="489" t="str">
        <f>'Deluxe Rooms'!M58</f>
        <v/>
      </c>
      <c r="O302" s="489" t="str">
        <f>'Deluxe Rooms'!N58</f>
        <v/>
      </c>
      <c r="P302" s="489" t="str">
        <f>'Deluxe Rooms'!O58</f>
        <v/>
      </c>
      <c r="Q302" s="489" t="str">
        <f>'Deluxe Rooms'!P58</f>
        <v xml:space="preserve"> </v>
      </c>
    </row>
    <row r="303" spans="1:17">
      <c r="A303" s="489" t="s">
        <v>230</v>
      </c>
      <c r="B303" s="489">
        <f>'Deluxe Rooms'!A59</f>
        <v>0</v>
      </c>
      <c r="C303" s="489">
        <f>'Deluxe Rooms'!B59</f>
        <v>0</v>
      </c>
      <c r="D303" s="489" t="str">
        <f>'Deluxe Rooms'!C59</f>
        <v>H</v>
      </c>
      <c r="E303" s="489">
        <f>'Deluxe Rooms'!D59</f>
        <v>0</v>
      </c>
      <c r="F303" s="489">
        <f>'Deluxe Rooms'!E59</f>
        <v>0</v>
      </c>
      <c r="G303" s="489">
        <f>'Deluxe Rooms'!F59</f>
        <v>0.6</v>
      </c>
      <c r="H303" s="489">
        <f>'Deluxe Rooms'!G59</f>
        <v>0</v>
      </c>
      <c r="I303" s="489">
        <f>'Deluxe Rooms'!H59</f>
        <v>0</v>
      </c>
      <c r="J303" s="489" t="str">
        <f>'Deluxe Rooms'!I59</f>
        <v xml:space="preserve"> </v>
      </c>
      <c r="K303" s="489">
        <f>'Deluxe Rooms'!J59</f>
        <v>0</v>
      </c>
      <c r="L303" s="489">
        <f>'Deluxe Rooms'!K59</f>
        <v>0</v>
      </c>
      <c r="M303" s="489" t="str">
        <f>'Deluxe Rooms'!L59</f>
        <v/>
      </c>
      <c r="N303" s="489" t="str">
        <f>'Deluxe Rooms'!M59</f>
        <v/>
      </c>
      <c r="O303" s="489" t="str">
        <f>'Deluxe Rooms'!N59</f>
        <v/>
      </c>
      <c r="P303" s="489" t="str">
        <f>'Deluxe Rooms'!O59</f>
        <v/>
      </c>
      <c r="Q303" s="489" t="str">
        <f>'Deluxe Rooms'!P59</f>
        <v xml:space="preserve"> </v>
      </c>
    </row>
    <row r="304" spans="1:17">
      <c r="A304" s="489" t="s">
        <v>230</v>
      </c>
      <c r="B304" s="489">
        <f>'Deluxe Rooms'!A60</f>
        <v>0</v>
      </c>
      <c r="C304" s="489">
        <f>'Deluxe Rooms'!B60</f>
        <v>0</v>
      </c>
      <c r="D304" s="489" t="str">
        <f>'Deluxe Rooms'!C60</f>
        <v>H</v>
      </c>
      <c r="E304" s="489">
        <f>'Deluxe Rooms'!D60</f>
        <v>0</v>
      </c>
      <c r="F304" s="489">
        <f>'Deluxe Rooms'!E60</f>
        <v>0</v>
      </c>
      <c r="G304" s="489">
        <f>'Deluxe Rooms'!F60</f>
        <v>0.6</v>
      </c>
      <c r="H304" s="489">
        <f>'Deluxe Rooms'!G60</f>
        <v>0</v>
      </c>
      <c r="I304" s="489">
        <f>'Deluxe Rooms'!H60</f>
        <v>0</v>
      </c>
      <c r="J304" s="489" t="str">
        <f>'Deluxe Rooms'!I60</f>
        <v xml:space="preserve"> </v>
      </c>
      <c r="K304" s="489">
        <f>'Deluxe Rooms'!J60</f>
        <v>0</v>
      </c>
      <c r="L304" s="489">
        <f>'Deluxe Rooms'!K60</f>
        <v>0</v>
      </c>
      <c r="M304" s="489" t="str">
        <f>'Deluxe Rooms'!L60</f>
        <v/>
      </c>
      <c r="N304" s="489" t="str">
        <f>'Deluxe Rooms'!M60</f>
        <v/>
      </c>
      <c r="O304" s="489" t="str">
        <f>'Deluxe Rooms'!N60</f>
        <v/>
      </c>
      <c r="P304" s="489" t="str">
        <f>'Deluxe Rooms'!O60</f>
        <v/>
      </c>
      <c r="Q304" s="489" t="str">
        <f>'Deluxe Rooms'!P60</f>
        <v xml:space="preserve"> </v>
      </c>
    </row>
    <row r="305" spans="1:17">
      <c r="A305" s="489" t="s">
        <v>230</v>
      </c>
      <c r="B305" s="489">
        <f>'Deluxe Rooms'!A61</f>
        <v>0</v>
      </c>
      <c r="C305" s="489">
        <f>'Deluxe Rooms'!B61</f>
        <v>0</v>
      </c>
      <c r="D305" s="489" t="str">
        <f>'Deluxe Rooms'!C61</f>
        <v>H</v>
      </c>
      <c r="E305" s="489">
        <f>'Deluxe Rooms'!D61</f>
        <v>0</v>
      </c>
      <c r="F305" s="489">
        <f>'Deluxe Rooms'!E61</f>
        <v>0</v>
      </c>
      <c r="G305" s="489">
        <f>'Deluxe Rooms'!F61</f>
        <v>0.6</v>
      </c>
      <c r="H305" s="489">
        <f>'Deluxe Rooms'!G61</f>
        <v>0</v>
      </c>
      <c r="I305" s="489">
        <f>'Deluxe Rooms'!H61</f>
        <v>0</v>
      </c>
      <c r="J305" s="489" t="str">
        <f>'Deluxe Rooms'!I61</f>
        <v xml:space="preserve"> </v>
      </c>
      <c r="K305" s="489">
        <f>'Deluxe Rooms'!J61</f>
        <v>0</v>
      </c>
      <c r="L305" s="489">
        <f>'Deluxe Rooms'!K61</f>
        <v>0</v>
      </c>
      <c r="M305" s="489" t="str">
        <f>'Deluxe Rooms'!L61</f>
        <v/>
      </c>
      <c r="N305" s="489" t="str">
        <f>'Deluxe Rooms'!M61</f>
        <v/>
      </c>
      <c r="O305" s="489" t="str">
        <f>'Deluxe Rooms'!N61</f>
        <v/>
      </c>
      <c r="P305" s="489" t="str">
        <f>'Deluxe Rooms'!O61</f>
        <v/>
      </c>
      <c r="Q305" s="489" t="str">
        <f>'Deluxe Rooms'!P61</f>
        <v xml:space="preserve"> </v>
      </c>
    </row>
    <row r="306" spans="1:17">
      <c r="A306" s="489" t="s">
        <v>230</v>
      </c>
      <c r="B306" s="489">
        <f>'Deluxe Rooms'!A62</f>
        <v>0</v>
      </c>
      <c r="C306" s="489">
        <f>'Deluxe Rooms'!B62</f>
        <v>0</v>
      </c>
      <c r="D306" s="489" t="str">
        <f>'Deluxe Rooms'!C62</f>
        <v>H</v>
      </c>
      <c r="E306" s="489">
        <f>'Deluxe Rooms'!D62</f>
        <v>0</v>
      </c>
      <c r="F306" s="489">
        <f>'Deluxe Rooms'!E62</f>
        <v>0</v>
      </c>
      <c r="G306" s="489">
        <f>'Deluxe Rooms'!F62</f>
        <v>0.6</v>
      </c>
      <c r="H306" s="489">
        <f>'Deluxe Rooms'!G62</f>
        <v>0</v>
      </c>
      <c r="I306" s="489">
        <f>'Deluxe Rooms'!H62</f>
        <v>0</v>
      </c>
      <c r="J306" s="489" t="str">
        <f>'Deluxe Rooms'!I62</f>
        <v xml:space="preserve"> </v>
      </c>
      <c r="K306" s="489">
        <f>'Deluxe Rooms'!J62</f>
        <v>0</v>
      </c>
      <c r="L306" s="489">
        <f>'Deluxe Rooms'!K62</f>
        <v>0</v>
      </c>
      <c r="M306" s="489" t="str">
        <f>'Deluxe Rooms'!L62</f>
        <v/>
      </c>
      <c r="N306" s="489" t="str">
        <f>'Deluxe Rooms'!M62</f>
        <v/>
      </c>
      <c r="O306" s="489" t="str">
        <f>'Deluxe Rooms'!N62</f>
        <v/>
      </c>
      <c r="P306" s="489" t="str">
        <f>'Deluxe Rooms'!O62</f>
        <v/>
      </c>
      <c r="Q306" s="489" t="str">
        <f>'Deluxe Rooms'!P62</f>
        <v xml:space="preserve"> </v>
      </c>
    </row>
    <row r="307" spans="1:17">
      <c r="A307" s="489" t="s">
        <v>230</v>
      </c>
      <c r="B307" s="489">
        <f>'Deluxe Rooms'!A63</f>
        <v>0</v>
      </c>
      <c r="C307" s="489">
        <f>'Deluxe Rooms'!B63</f>
        <v>0</v>
      </c>
      <c r="D307" s="489" t="str">
        <f>'Deluxe Rooms'!C63</f>
        <v>H</v>
      </c>
      <c r="E307" s="489">
        <f>'Deluxe Rooms'!D63</f>
        <v>0</v>
      </c>
      <c r="F307" s="489">
        <f>'Deluxe Rooms'!E63</f>
        <v>0</v>
      </c>
      <c r="G307" s="489">
        <f>'Deluxe Rooms'!F63</f>
        <v>0.6</v>
      </c>
      <c r="H307" s="489">
        <f>'Deluxe Rooms'!G63</f>
        <v>0</v>
      </c>
      <c r="I307" s="489">
        <f>'Deluxe Rooms'!H63</f>
        <v>0</v>
      </c>
      <c r="J307" s="489" t="str">
        <f>'Deluxe Rooms'!I63</f>
        <v xml:space="preserve"> </v>
      </c>
      <c r="K307" s="489">
        <f>'Deluxe Rooms'!J63</f>
        <v>0</v>
      </c>
      <c r="L307" s="489">
        <f>'Deluxe Rooms'!K63</f>
        <v>0</v>
      </c>
      <c r="M307" s="489" t="str">
        <f>'Deluxe Rooms'!L63</f>
        <v/>
      </c>
      <c r="N307" s="489" t="str">
        <f>'Deluxe Rooms'!M63</f>
        <v/>
      </c>
      <c r="O307" s="489" t="str">
        <f>'Deluxe Rooms'!N63</f>
        <v/>
      </c>
      <c r="P307" s="489" t="str">
        <f>'Deluxe Rooms'!O63</f>
        <v/>
      </c>
      <c r="Q307" s="489" t="str">
        <f>'Deluxe Rooms'!P63</f>
        <v xml:space="preserve"> </v>
      </c>
    </row>
    <row r="308" spans="1:17">
      <c r="A308" s="488" t="s">
        <v>231</v>
      </c>
      <c r="B308" s="488">
        <f>'Luxury Suites'!A13</f>
        <v>0</v>
      </c>
      <c r="C308" s="488">
        <f>'Luxury Suites'!B13</f>
        <v>0</v>
      </c>
      <c r="D308" s="488" t="str">
        <f>'Luxury Suites'!C13</f>
        <v>H</v>
      </c>
      <c r="E308" s="488">
        <f>'Luxury Suites'!D13</f>
        <v>0</v>
      </c>
      <c r="F308" s="488">
        <f>'Luxury Suites'!E13</f>
        <v>0</v>
      </c>
      <c r="G308" s="488">
        <f>'Luxury Suites'!F13</f>
        <v>0.6</v>
      </c>
      <c r="H308" s="488">
        <f>'Luxury Suites'!G13</f>
        <v>0</v>
      </c>
      <c r="I308" s="488">
        <f>'Luxury Suites'!H13</f>
        <v>0</v>
      </c>
      <c r="J308" s="488" t="str">
        <f>'Luxury Suites'!I13</f>
        <v xml:space="preserve"> </v>
      </c>
      <c r="K308" s="488">
        <f>'Luxury Suites'!J13</f>
        <v>0</v>
      </c>
      <c r="L308" s="488">
        <f>'Luxury Suites'!K13</f>
        <v>0</v>
      </c>
      <c r="M308" s="488" t="str">
        <f>'Luxury Suites'!L13</f>
        <v/>
      </c>
      <c r="N308" s="488" t="str">
        <f>'Luxury Suites'!M13</f>
        <v/>
      </c>
      <c r="O308" s="488" t="str">
        <f>'Luxury Suites'!N13</f>
        <v/>
      </c>
      <c r="P308" s="488" t="str">
        <f>'Luxury Suites'!O13</f>
        <v/>
      </c>
      <c r="Q308" s="488" t="str">
        <f>'Luxury Suites'!P13</f>
        <v xml:space="preserve"> </v>
      </c>
    </row>
    <row r="309" spans="1:17">
      <c r="A309" s="488" t="s">
        <v>231</v>
      </c>
      <c r="B309" s="488">
        <f>'Luxury Suites'!A14</f>
        <v>0</v>
      </c>
      <c r="C309" s="488">
        <f>'Luxury Suites'!B14</f>
        <v>0</v>
      </c>
      <c r="D309" s="488" t="str">
        <f>'Luxury Suites'!C14</f>
        <v>H</v>
      </c>
      <c r="E309" s="488">
        <f>'Luxury Suites'!D14</f>
        <v>0</v>
      </c>
      <c r="F309" s="488">
        <f>'Luxury Suites'!E14</f>
        <v>0</v>
      </c>
      <c r="G309" s="488">
        <f>'Luxury Suites'!F14</f>
        <v>0.6</v>
      </c>
      <c r="H309" s="488">
        <f>'Luxury Suites'!G14</f>
        <v>0</v>
      </c>
      <c r="I309" s="488">
        <f>'Luxury Suites'!H14</f>
        <v>0</v>
      </c>
      <c r="J309" s="488" t="str">
        <f>'Luxury Suites'!I14</f>
        <v xml:space="preserve"> </v>
      </c>
      <c r="K309" s="488">
        <f>'Luxury Suites'!J14</f>
        <v>0</v>
      </c>
      <c r="L309" s="488">
        <f>'Luxury Suites'!K14</f>
        <v>0</v>
      </c>
      <c r="M309" s="488" t="str">
        <f>'Luxury Suites'!L14</f>
        <v/>
      </c>
      <c r="N309" s="488" t="str">
        <f>'Luxury Suites'!M14</f>
        <v/>
      </c>
      <c r="O309" s="488" t="str">
        <f>'Luxury Suites'!N14</f>
        <v/>
      </c>
      <c r="P309" s="488" t="str">
        <f>'Luxury Suites'!O14</f>
        <v/>
      </c>
      <c r="Q309" s="488" t="str">
        <f>'Luxury Suites'!P14</f>
        <v xml:space="preserve"> </v>
      </c>
    </row>
    <row r="310" spans="1:17">
      <c r="A310" s="488" t="s">
        <v>231</v>
      </c>
      <c r="B310" s="488">
        <f>'Luxury Suites'!A15</f>
        <v>0</v>
      </c>
      <c r="C310" s="488">
        <f>'Luxury Suites'!B15</f>
        <v>0</v>
      </c>
      <c r="D310" s="488" t="str">
        <f>'Luxury Suites'!C15</f>
        <v>H</v>
      </c>
      <c r="E310" s="488">
        <f>'Luxury Suites'!D15</f>
        <v>0</v>
      </c>
      <c r="F310" s="488">
        <f>'Luxury Suites'!E15</f>
        <v>0</v>
      </c>
      <c r="G310" s="488">
        <f>'Luxury Suites'!F15</f>
        <v>0.6</v>
      </c>
      <c r="H310" s="488">
        <f>'Luxury Suites'!G15</f>
        <v>0</v>
      </c>
      <c r="I310" s="488">
        <f>'Luxury Suites'!H15</f>
        <v>0</v>
      </c>
      <c r="J310" s="488" t="str">
        <f>'Luxury Suites'!I15</f>
        <v xml:space="preserve"> </v>
      </c>
      <c r="K310" s="488">
        <f>'Luxury Suites'!J15</f>
        <v>0</v>
      </c>
      <c r="L310" s="488">
        <f>'Luxury Suites'!K15</f>
        <v>0</v>
      </c>
      <c r="M310" s="488" t="str">
        <f>'Luxury Suites'!L15</f>
        <v/>
      </c>
      <c r="N310" s="488" t="str">
        <f>'Luxury Suites'!M15</f>
        <v/>
      </c>
      <c r="O310" s="488" t="str">
        <f>'Luxury Suites'!N15</f>
        <v/>
      </c>
      <c r="P310" s="488" t="str">
        <f>'Luxury Suites'!O15</f>
        <v/>
      </c>
      <c r="Q310" s="488" t="str">
        <f>'Luxury Suites'!P15</f>
        <v xml:space="preserve"> </v>
      </c>
    </row>
    <row r="311" spans="1:17">
      <c r="A311" s="488" t="s">
        <v>231</v>
      </c>
      <c r="B311" s="488">
        <f>'Luxury Suites'!A16</f>
        <v>0</v>
      </c>
      <c r="C311" s="488">
        <f>'Luxury Suites'!B16</f>
        <v>0</v>
      </c>
      <c r="D311" s="488" t="str">
        <f>'Luxury Suites'!C16</f>
        <v>H</v>
      </c>
      <c r="E311" s="488">
        <f>'Luxury Suites'!D16</f>
        <v>0</v>
      </c>
      <c r="F311" s="488">
        <f>'Luxury Suites'!E16</f>
        <v>0</v>
      </c>
      <c r="G311" s="488">
        <f>'Luxury Suites'!F16</f>
        <v>0.6</v>
      </c>
      <c r="H311" s="488">
        <f>'Luxury Suites'!G16</f>
        <v>0</v>
      </c>
      <c r="I311" s="488">
        <f>'Luxury Suites'!H16</f>
        <v>0</v>
      </c>
      <c r="J311" s="488" t="str">
        <f>'Luxury Suites'!I16</f>
        <v xml:space="preserve"> </v>
      </c>
      <c r="K311" s="488">
        <f>'Luxury Suites'!J16</f>
        <v>0</v>
      </c>
      <c r="L311" s="488">
        <f>'Luxury Suites'!K16</f>
        <v>0</v>
      </c>
      <c r="M311" s="488" t="str">
        <f>'Luxury Suites'!L16</f>
        <v/>
      </c>
      <c r="N311" s="488" t="str">
        <f>'Luxury Suites'!M16</f>
        <v/>
      </c>
      <c r="O311" s="488" t="str">
        <f>'Luxury Suites'!N16</f>
        <v/>
      </c>
      <c r="P311" s="488" t="str">
        <f>'Luxury Suites'!O16</f>
        <v/>
      </c>
      <c r="Q311" s="488" t="str">
        <f>'Luxury Suites'!P16</f>
        <v xml:space="preserve"> </v>
      </c>
    </row>
    <row r="312" spans="1:17">
      <c r="A312" s="488" t="s">
        <v>231</v>
      </c>
      <c r="B312" s="488">
        <f>'Luxury Suites'!A17</f>
        <v>0</v>
      </c>
      <c r="C312" s="488">
        <f>'Luxury Suites'!B17</f>
        <v>0</v>
      </c>
      <c r="D312" s="488" t="str">
        <f>'Luxury Suites'!C17</f>
        <v>H</v>
      </c>
      <c r="E312" s="488">
        <f>'Luxury Suites'!D17</f>
        <v>0</v>
      </c>
      <c r="F312" s="488">
        <f>'Luxury Suites'!E17</f>
        <v>0</v>
      </c>
      <c r="G312" s="488">
        <f>'Luxury Suites'!F17</f>
        <v>0.6</v>
      </c>
      <c r="H312" s="488">
        <f>'Luxury Suites'!G17</f>
        <v>0</v>
      </c>
      <c r="I312" s="488">
        <f>'Luxury Suites'!H17</f>
        <v>0</v>
      </c>
      <c r="J312" s="488" t="str">
        <f>'Luxury Suites'!I17</f>
        <v xml:space="preserve"> </v>
      </c>
      <c r="K312" s="488">
        <f>'Luxury Suites'!J17</f>
        <v>0</v>
      </c>
      <c r="L312" s="488">
        <f>'Luxury Suites'!K17</f>
        <v>0</v>
      </c>
      <c r="M312" s="488" t="str">
        <f>'Luxury Suites'!L17</f>
        <v/>
      </c>
      <c r="N312" s="488" t="str">
        <f>'Luxury Suites'!M17</f>
        <v/>
      </c>
      <c r="O312" s="488" t="str">
        <f>'Luxury Suites'!N17</f>
        <v/>
      </c>
      <c r="P312" s="488" t="str">
        <f>'Luxury Suites'!O17</f>
        <v/>
      </c>
      <c r="Q312" s="488" t="str">
        <f>'Luxury Suites'!P17</f>
        <v xml:space="preserve"> </v>
      </c>
    </row>
    <row r="313" spans="1:17">
      <c r="A313" s="488" t="s">
        <v>231</v>
      </c>
      <c r="B313" s="488">
        <f>'Luxury Suites'!A18</f>
        <v>0</v>
      </c>
      <c r="C313" s="488">
        <f>'Luxury Suites'!B18</f>
        <v>0</v>
      </c>
      <c r="D313" s="488" t="str">
        <f>'Luxury Suites'!C18</f>
        <v>H</v>
      </c>
      <c r="E313" s="488">
        <f>'Luxury Suites'!D18</f>
        <v>0</v>
      </c>
      <c r="F313" s="488">
        <f>'Luxury Suites'!E18</f>
        <v>0</v>
      </c>
      <c r="G313" s="488">
        <f>'Luxury Suites'!F18</f>
        <v>0.6</v>
      </c>
      <c r="H313" s="488">
        <f>'Luxury Suites'!G18</f>
        <v>0</v>
      </c>
      <c r="I313" s="488">
        <f>'Luxury Suites'!H18</f>
        <v>0</v>
      </c>
      <c r="J313" s="488" t="str">
        <f>'Luxury Suites'!I18</f>
        <v xml:space="preserve"> </v>
      </c>
      <c r="K313" s="488">
        <f>'Luxury Suites'!J18</f>
        <v>0</v>
      </c>
      <c r="L313" s="488">
        <f>'Luxury Suites'!K18</f>
        <v>0</v>
      </c>
      <c r="M313" s="488" t="str">
        <f>'Luxury Suites'!L18</f>
        <v/>
      </c>
      <c r="N313" s="488" t="str">
        <f>'Luxury Suites'!M18</f>
        <v/>
      </c>
      <c r="O313" s="488" t="str">
        <f>'Luxury Suites'!N18</f>
        <v/>
      </c>
      <c r="P313" s="488" t="str">
        <f>'Luxury Suites'!O18</f>
        <v/>
      </c>
      <c r="Q313" s="488" t="str">
        <f>'Luxury Suites'!P18</f>
        <v xml:space="preserve"> </v>
      </c>
    </row>
    <row r="314" spans="1:17">
      <c r="A314" s="488" t="s">
        <v>231</v>
      </c>
      <c r="B314" s="488">
        <f>'Luxury Suites'!A19</f>
        <v>0</v>
      </c>
      <c r="C314" s="488">
        <f>'Luxury Suites'!B19</f>
        <v>0</v>
      </c>
      <c r="D314" s="488" t="str">
        <f>'Luxury Suites'!C19</f>
        <v>H</v>
      </c>
      <c r="E314" s="488">
        <f>'Luxury Suites'!D19</f>
        <v>0</v>
      </c>
      <c r="F314" s="488">
        <f>'Luxury Suites'!E19</f>
        <v>0</v>
      </c>
      <c r="G314" s="488">
        <f>'Luxury Suites'!F19</f>
        <v>0.6</v>
      </c>
      <c r="H314" s="488">
        <f>'Luxury Suites'!G19</f>
        <v>0</v>
      </c>
      <c r="I314" s="488">
        <f>'Luxury Suites'!H19</f>
        <v>0</v>
      </c>
      <c r="J314" s="488" t="str">
        <f>'Luxury Suites'!I19</f>
        <v xml:space="preserve"> </v>
      </c>
      <c r="K314" s="488">
        <f>'Luxury Suites'!J19</f>
        <v>0</v>
      </c>
      <c r="L314" s="488">
        <f>'Luxury Suites'!K19</f>
        <v>0</v>
      </c>
      <c r="M314" s="488" t="str">
        <f>'Luxury Suites'!L19</f>
        <v/>
      </c>
      <c r="N314" s="488" t="str">
        <f>'Luxury Suites'!M19</f>
        <v/>
      </c>
      <c r="O314" s="488" t="str">
        <f>'Luxury Suites'!N19</f>
        <v/>
      </c>
      <c r="P314" s="488" t="str">
        <f>'Luxury Suites'!O19</f>
        <v/>
      </c>
      <c r="Q314" s="488" t="str">
        <f>'Luxury Suites'!P19</f>
        <v xml:space="preserve"> </v>
      </c>
    </row>
    <row r="315" spans="1:17">
      <c r="A315" s="488" t="s">
        <v>231</v>
      </c>
      <c r="B315" s="488">
        <f>'Luxury Suites'!A20</f>
        <v>0</v>
      </c>
      <c r="C315" s="488">
        <f>'Luxury Suites'!B20</f>
        <v>0</v>
      </c>
      <c r="D315" s="488" t="str">
        <f>'Luxury Suites'!C20</f>
        <v>H</v>
      </c>
      <c r="E315" s="488">
        <f>'Luxury Suites'!D20</f>
        <v>0</v>
      </c>
      <c r="F315" s="488">
        <f>'Luxury Suites'!E20</f>
        <v>0</v>
      </c>
      <c r="G315" s="488">
        <f>'Luxury Suites'!F20</f>
        <v>0.6</v>
      </c>
      <c r="H315" s="488">
        <f>'Luxury Suites'!G20</f>
        <v>0</v>
      </c>
      <c r="I315" s="488">
        <f>'Luxury Suites'!H20</f>
        <v>0</v>
      </c>
      <c r="J315" s="488" t="str">
        <f>'Luxury Suites'!I20</f>
        <v xml:space="preserve"> </v>
      </c>
      <c r="K315" s="488">
        <f>'Luxury Suites'!J20</f>
        <v>0</v>
      </c>
      <c r="L315" s="488">
        <f>'Luxury Suites'!K20</f>
        <v>0</v>
      </c>
      <c r="M315" s="488" t="str">
        <f>'Luxury Suites'!L20</f>
        <v/>
      </c>
      <c r="N315" s="488" t="str">
        <f>'Luxury Suites'!M20</f>
        <v/>
      </c>
      <c r="O315" s="488" t="str">
        <f>'Luxury Suites'!N20</f>
        <v/>
      </c>
      <c r="P315" s="488" t="str">
        <f>'Luxury Suites'!O20</f>
        <v/>
      </c>
      <c r="Q315" s="488" t="str">
        <f>'Luxury Suites'!P20</f>
        <v xml:space="preserve"> </v>
      </c>
    </row>
    <row r="316" spans="1:17">
      <c r="A316" s="488" t="s">
        <v>231</v>
      </c>
      <c r="B316" s="488">
        <f>'Luxury Suites'!A21</f>
        <v>0</v>
      </c>
      <c r="C316" s="488">
        <f>'Luxury Suites'!B21</f>
        <v>0</v>
      </c>
      <c r="D316" s="488" t="str">
        <f>'Luxury Suites'!C21</f>
        <v>H</v>
      </c>
      <c r="E316" s="488">
        <f>'Luxury Suites'!D21</f>
        <v>0</v>
      </c>
      <c r="F316" s="488">
        <f>'Luxury Suites'!E21</f>
        <v>0</v>
      </c>
      <c r="G316" s="488">
        <f>'Luxury Suites'!F21</f>
        <v>0.6</v>
      </c>
      <c r="H316" s="488">
        <f>'Luxury Suites'!G21</f>
        <v>0</v>
      </c>
      <c r="I316" s="488">
        <f>'Luxury Suites'!H21</f>
        <v>0</v>
      </c>
      <c r="J316" s="488" t="str">
        <f>'Luxury Suites'!I21</f>
        <v xml:space="preserve"> </v>
      </c>
      <c r="K316" s="488">
        <f>'Luxury Suites'!J21</f>
        <v>0</v>
      </c>
      <c r="L316" s="488">
        <f>'Luxury Suites'!K21</f>
        <v>0</v>
      </c>
      <c r="M316" s="488" t="str">
        <f>'Luxury Suites'!L21</f>
        <v/>
      </c>
      <c r="N316" s="488" t="str">
        <f>'Luxury Suites'!M21</f>
        <v/>
      </c>
      <c r="O316" s="488" t="str">
        <f>'Luxury Suites'!N21</f>
        <v/>
      </c>
      <c r="P316" s="488" t="str">
        <f>'Luxury Suites'!O21</f>
        <v/>
      </c>
      <c r="Q316" s="488" t="str">
        <f>'Luxury Suites'!P21</f>
        <v xml:space="preserve"> </v>
      </c>
    </row>
    <row r="317" spans="1:17">
      <c r="A317" s="488" t="s">
        <v>231</v>
      </c>
      <c r="B317" s="488">
        <f>'Luxury Suites'!A22</f>
        <v>0</v>
      </c>
      <c r="C317" s="488">
        <f>'Luxury Suites'!B22</f>
        <v>0</v>
      </c>
      <c r="D317" s="488" t="str">
        <f>'Luxury Suites'!C22</f>
        <v>H</v>
      </c>
      <c r="E317" s="488">
        <f>'Luxury Suites'!D22</f>
        <v>0</v>
      </c>
      <c r="F317" s="488">
        <f>'Luxury Suites'!E22</f>
        <v>0</v>
      </c>
      <c r="G317" s="488">
        <f>'Luxury Suites'!F22</f>
        <v>0.6</v>
      </c>
      <c r="H317" s="488">
        <f>'Luxury Suites'!G22</f>
        <v>0</v>
      </c>
      <c r="I317" s="488">
        <f>'Luxury Suites'!H22</f>
        <v>0</v>
      </c>
      <c r="J317" s="488" t="str">
        <f>'Luxury Suites'!I22</f>
        <v xml:space="preserve"> </v>
      </c>
      <c r="K317" s="488">
        <f>'Luxury Suites'!J22</f>
        <v>0</v>
      </c>
      <c r="L317" s="488">
        <f>'Luxury Suites'!K22</f>
        <v>0</v>
      </c>
      <c r="M317" s="488" t="str">
        <f>'Luxury Suites'!L22</f>
        <v/>
      </c>
      <c r="N317" s="488" t="str">
        <f>'Luxury Suites'!M22</f>
        <v/>
      </c>
      <c r="O317" s="488" t="str">
        <f>'Luxury Suites'!N22</f>
        <v/>
      </c>
      <c r="P317" s="488" t="str">
        <f>'Luxury Suites'!O22</f>
        <v/>
      </c>
      <c r="Q317" s="488" t="str">
        <f>'Luxury Suites'!P22</f>
        <v xml:space="preserve"> </v>
      </c>
    </row>
    <row r="318" spans="1:17">
      <c r="A318" s="488" t="s">
        <v>231</v>
      </c>
      <c r="B318" s="488">
        <f>'Luxury Suites'!A23</f>
        <v>0</v>
      </c>
      <c r="C318" s="488">
        <f>'Luxury Suites'!B23</f>
        <v>0</v>
      </c>
      <c r="D318" s="488" t="str">
        <f>'Luxury Suites'!C23</f>
        <v>H</v>
      </c>
      <c r="E318" s="488">
        <f>'Luxury Suites'!D23</f>
        <v>0</v>
      </c>
      <c r="F318" s="488">
        <f>'Luxury Suites'!E23</f>
        <v>0</v>
      </c>
      <c r="G318" s="488">
        <f>'Luxury Suites'!F23</f>
        <v>0.6</v>
      </c>
      <c r="H318" s="488">
        <f>'Luxury Suites'!G23</f>
        <v>0</v>
      </c>
      <c r="I318" s="488">
        <f>'Luxury Suites'!H23</f>
        <v>0</v>
      </c>
      <c r="J318" s="488" t="str">
        <f>'Luxury Suites'!I23</f>
        <v xml:space="preserve"> </v>
      </c>
      <c r="K318" s="488">
        <f>'Luxury Suites'!J23</f>
        <v>0</v>
      </c>
      <c r="L318" s="488">
        <f>'Luxury Suites'!K23</f>
        <v>0</v>
      </c>
      <c r="M318" s="488" t="str">
        <f>'Luxury Suites'!L23</f>
        <v/>
      </c>
      <c r="N318" s="488" t="str">
        <f>'Luxury Suites'!M23</f>
        <v/>
      </c>
      <c r="O318" s="488" t="str">
        <f>'Luxury Suites'!N23</f>
        <v/>
      </c>
      <c r="P318" s="488" t="str">
        <f>'Luxury Suites'!O23</f>
        <v/>
      </c>
      <c r="Q318" s="488" t="str">
        <f>'Luxury Suites'!P23</f>
        <v xml:space="preserve"> </v>
      </c>
    </row>
    <row r="319" spans="1:17">
      <c r="A319" s="488" t="s">
        <v>231</v>
      </c>
      <c r="B319" s="488">
        <f>'Luxury Suites'!A24</f>
        <v>0</v>
      </c>
      <c r="C319" s="488">
        <f>'Luxury Suites'!B24</f>
        <v>0</v>
      </c>
      <c r="D319" s="488" t="str">
        <f>'Luxury Suites'!C24</f>
        <v>H</v>
      </c>
      <c r="E319" s="488">
        <f>'Luxury Suites'!D24</f>
        <v>0</v>
      </c>
      <c r="F319" s="488">
        <f>'Luxury Suites'!E24</f>
        <v>0</v>
      </c>
      <c r="G319" s="488">
        <f>'Luxury Suites'!F24</f>
        <v>0.6</v>
      </c>
      <c r="H319" s="488">
        <f>'Luxury Suites'!G24</f>
        <v>0</v>
      </c>
      <c r="I319" s="488">
        <f>'Luxury Suites'!H24</f>
        <v>0</v>
      </c>
      <c r="J319" s="488" t="str">
        <f>'Luxury Suites'!I24</f>
        <v xml:space="preserve"> </v>
      </c>
      <c r="K319" s="488">
        <f>'Luxury Suites'!J24</f>
        <v>0</v>
      </c>
      <c r="L319" s="488">
        <f>'Luxury Suites'!K24</f>
        <v>0</v>
      </c>
      <c r="M319" s="488" t="str">
        <f>'Luxury Suites'!L24</f>
        <v/>
      </c>
      <c r="N319" s="488" t="str">
        <f>'Luxury Suites'!M24</f>
        <v/>
      </c>
      <c r="O319" s="488" t="str">
        <f>'Luxury Suites'!N24</f>
        <v/>
      </c>
      <c r="P319" s="488" t="str">
        <f>'Luxury Suites'!O24</f>
        <v/>
      </c>
      <c r="Q319" s="488" t="str">
        <f>'Luxury Suites'!P24</f>
        <v xml:space="preserve"> </v>
      </c>
    </row>
    <row r="320" spans="1:17">
      <c r="A320" s="488" t="s">
        <v>231</v>
      </c>
      <c r="B320" s="488">
        <f>'Luxury Suites'!A25</f>
        <v>0</v>
      </c>
      <c r="C320" s="488">
        <f>'Luxury Suites'!B25</f>
        <v>0</v>
      </c>
      <c r="D320" s="488" t="str">
        <f>'Luxury Suites'!C25</f>
        <v>H</v>
      </c>
      <c r="E320" s="488">
        <f>'Luxury Suites'!D25</f>
        <v>0</v>
      </c>
      <c r="F320" s="488">
        <f>'Luxury Suites'!E25</f>
        <v>0</v>
      </c>
      <c r="G320" s="488">
        <f>'Luxury Suites'!F25</f>
        <v>0.6</v>
      </c>
      <c r="H320" s="488">
        <f>'Luxury Suites'!G25</f>
        <v>0</v>
      </c>
      <c r="I320" s="488">
        <f>'Luxury Suites'!H25</f>
        <v>0</v>
      </c>
      <c r="J320" s="488" t="str">
        <f>'Luxury Suites'!I25</f>
        <v xml:space="preserve"> </v>
      </c>
      <c r="K320" s="488">
        <f>'Luxury Suites'!J25</f>
        <v>0</v>
      </c>
      <c r="L320" s="488">
        <f>'Luxury Suites'!K25</f>
        <v>0</v>
      </c>
      <c r="M320" s="488" t="str">
        <f>'Luxury Suites'!L25</f>
        <v/>
      </c>
      <c r="N320" s="488" t="str">
        <f>'Luxury Suites'!M25</f>
        <v/>
      </c>
      <c r="O320" s="488" t="str">
        <f>'Luxury Suites'!N25</f>
        <v/>
      </c>
      <c r="P320" s="488" t="str">
        <f>'Luxury Suites'!O25</f>
        <v/>
      </c>
      <c r="Q320" s="488" t="str">
        <f>'Luxury Suites'!P25</f>
        <v xml:space="preserve"> </v>
      </c>
    </row>
    <row r="321" spans="1:17">
      <c r="A321" s="488" t="s">
        <v>231</v>
      </c>
      <c r="B321" s="488">
        <f>'Luxury Suites'!A26</f>
        <v>0</v>
      </c>
      <c r="C321" s="488">
        <f>'Luxury Suites'!B26</f>
        <v>0</v>
      </c>
      <c r="D321" s="488" t="str">
        <f>'Luxury Suites'!C26</f>
        <v>H</v>
      </c>
      <c r="E321" s="488">
        <f>'Luxury Suites'!D26</f>
        <v>0</v>
      </c>
      <c r="F321" s="488">
        <f>'Luxury Suites'!E26</f>
        <v>0</v>
      </c>
      <c r="G321" s="488">
        <f>'Luxury Suites'!F26</f>
        <v>0.6</v>
      </c>
      <c r="H321" s="488">
        <f>'Luxury Suites'!G26</f>
        <v>0</v>
      </c>
      <c r="I321" s="488">
        <f>'Luxury Suites'!H26</f>
        <v>0</v>
      </c>
      <c r="J321" s="488" t="str">
        <f>'Luxury Suites'!I26</f>
        <v xml:space="preserve"> </v>
      </c>
      <c r="K321" s="488">
        <f>'Luxury Suites'!J26</f>
        <v>0</v>
      </c>
      <c r="L321" s="488">
        <f>'Luxury Suites'!K26</f>
        <v>0</v>
      </c>
      <c r="M321" s="488" t="str">
        <f>'Luxury Suites'!L26</f>
        <v/>
      </c>
      <c r="N321" s="488" t="str">
        <f>'Luxury Suites'!M26</f>
        <v/>
      </c>
      <c r="O321" s="488" t="str">
        <f>'Luxury Suites'!N26</f>
        <v/>
      </c>
      <c r="P321" s="488" t="str">
        <f>'Luxury Suites'!O26</f>
        <v/>
      </c>
      <c r="Q321" s="488" t="str">
        <f>'Luxury Suites'!P26</f>
        <v xml:space="preserve"> </v>
      </c>
    </row>
    <row r="322" spans="1:17">
      <c r="A322" s="488" t="s">
        <v>231</v>
      </c>
      <c r="B322" s="488">
        <f>'Luxury Suites'!A27</f>
        <v>0</v>
      </c>
      <c r="C322" s="488">
        <f>'Luxury Suites'!B27</f>
        <v>0</v>
      </c>
      <c r="D322" s="488" t="str">
        <f>'Luxury Suites'!C27</f>
        <v>H</v>
      </c>
      <c r="E322" s="488">
        <f>'Luxury Suites'!D27</f>
        <v>0</v>
      </c>
      <c r="F322" s="488">
        <f>'Luxury Suites'!E27</f>
        <v>0</v>
      </c>
      <c r="G322" s="488">
        <f>'Luxury Suites'!F27</f>
        <v>0.6</v>
      </c>
      <c r="H322" s="488">
        <f>'Luxury Suites'!G27</f>
        <v>0</v>
      </c>
      <c r="I322" s="488">
        <f>'Luxury Suites'!H27</f>
        <v>0</v>
      </c>
      <c r="J322" s="488" t="str">
        <f>'Luxury Suites'!I27</f>
        <v xml:space="preserve"> </v>
      </c>
      <c r="K322" s="488">
        <f>'Luxury Suites'!J27</f>
        <v>0</v>
      </c>
      <c r="L322" s="488">
        <f>'Luxury Suites'!K27</f>
        <v>0</v>
      </c>
      <c r="M322" s="488" t="str">
        <f>'Luxury Suites'!L27</f>
        <v/>
      </c>
      <c r="N322" s="488" t="str">
        <f>'Luxury Suites'!M27</f>
        <v/>
      </c>
      <c r="O322" s="488" t="str">
        <f>'Luxury Suites'!N27</f>
        <v/>
      </c>
      <c r="P322" s="488" t="str">
        <f>'Luxury Suites'!O27</f>
        <v/>
      </c>
      <c r="Q322" s="488" t="str">
        <f>'Luxury Suites'!P27</f>
        <v xml:space="preserve"> </v>
      </c>
    </row>
    <row r="323" spans="1:17">
      <c r="A323" s="488" t="s">
        <v>231</v>
      </c>
      <c r="B323" s="488">
        <f>'Luxury Suites'!A28</f>
        <v>0</v>
      </c>
      <c r="C323" s="488">
        <f>'Luxury Suites'!B28</f>
        <v>0</v>
      </c>
      <c r="D323" s="488" t="str">
        <f>'Luxury Suites'!C28</f>
        <v>H</v>
      </c>
      <c r="E323" s="488">
        <f>'Luxury Suites'!D28</f>
        <v>0</v>
      </c>
      <c r="F323" s="488">
        <f>'Luxury Suites'!E28</f>
        <v>0</v>
      </c>
      <c r="G323" s="488">
        <f>'Luxury Suites'!F28</f>
        <v>0.6</v>
      </c>
      <c r="H323" s="488">
        <f>'Luxury Suites'!G28</f>
        <v>0</v>
      </c>
      <c r="I323" s="488">
        <f>'Luxury Suites'!H28</f>
        <v>0</v>
      </c>
      <c r="J323" s="488" t="str">
        <f>'Luxury Suites'!I28</f>
        <v xml:space="preserve"> </v>
      </c>
      <c r="K323" s="488">
        <f>'Luxury Suites'!J28</f>
        <v>0</v>
      </c>
      <c r="L323" s="488">
        <f>'Luxury Suites'!K28</f>
        <v>0</v>
      </c>
      <c r="M323" s="488" t="str">
        <f>'Luxury Suites'!L28</f>
        <v/>
      </c>
      <c r="N323" s="488" t="str">
        <f>'Luxury Suites'!M28</f>
        <v/>
      </c>
      <c r="O323" s="488" t="str">
        <f>'Luxury Suites'!N28</f>
        <v/>
      </c>
      <c r="P323" s="488" t="str">
        <f>'Luxury Suites'!O28</f>
        <v/>
      </c>
      <c r="Q323" s="488" t="str">
        <f>'Luxury Suites'!P28</f>
        <v xml:space="preserve"> </v>
      </c>
    </row>
    <row r="324" spans="1:17">
      <c r="A324" s="488" t="s">
        <v>231</v>
      </c>
      <c r="B324" s="488">
        <f>'Luxury Suites'!A29</f>
        <v>0</v>
      </c>
      <c r="C324" s="488">
        <f>'Luxury Suites'!B29</f>
        <v>0</v>
      </c>
      <c r="D324" s="488" t="str">
        <f>'Luxury Suites'!C29</f>
        <v>H</v>
      </c>
      <c r="E324" s="488">
        <f>'Luxury Suites'!D29</f>
        <v>0</v>
      </c>
      <c r="F324" s="488">
        <f>'Luxury Suites'!E29</f>
        <v>0</v>
      </c>
      <c r="G324" s="488">
        <f>'Luxury Suites'!F29</f>
        <v>0.6</v>
      </c>
      <c r="H324" s="488">
        <f>'Luxury Suites'!G29</f>
        <v>0</v>
      </c>
      <c r="I324" s="488">
        <f>'Luxury Suites'!H29</f>
        <v>0</v>
      </c>
      <c r="J324" s="488" t="str">
        <f>'Luxury Suites'!I29</f>
        <v xml:space="preserve"> </v>
      </c>
      <c r="K324" s="488">
        <f>'Luxury Suites'!J29</f>
        <v>0</v>
      </c>
      <c r="L324" s="488">
        <f>'Luxury Suites'!K29</f>
        <v>0</v>
      </c>
      <c r="M324" s="488" t="str">
        <f>'Luxury Suites'!L29</f>
        <v/>
      </c>
      <c r="N324" s="488" t="str">
        <f>'Luxury Suites'!M29</f>
        <v/>
      </c>
      <c r="O324" s="488" t="str">
        <f>'Luxury Suites'!N29</f>
        <v/>
      </c>
      <c r="P324" s="488" t="str">
        <f>'Luxury Suites'!O29</f>
        <v/>
      </c>
      <c r="Q324" s="488" t="str">
        <f>'Luxury Suites'!P29</f>
        <v xml:space="preserve"> </v>
      </c>
    </row>
    <row r="325" spans="1:17">
      <c r="A325" s="488" t="s">
        <v>231</v>
      </c>
      <c r="B325" s="488">
        <f>'Luxury Suites'!A30</f>
        <v>0</v>
      </c>
      <c r="C325" s="488">
        <f>'Luxury Suites'!B30</f>
        <v>0</v>
      </c>
      <c r="D325" s="488" t="str">
        <f>'Luxury Suites'!C30</f>
        <v>H</v>
      </c>
      <c r="E325" s="488">
        <f>'Luxury Suites'!D30</f>
        <v>0</v>
      </c>
      <c r="F325" s="488">
        <f>'Luxury Suites'!E30</f>
        <v>0</v>
      </c>
      <c r="G325" s="488">
        <f>'Luxury Suites'!F30</f>
        <v>0.6</v>
      </c>
      <c r="H325" s="488">
        <f>'Luxury Suites'!G30</f>
        <v>0</v>
      </c>
      <c r="I325" s="488">
        <f>'Luxury Suites'!H30</f>
        <v>0</v>
      </c>
      <c r="J325" s="488" t="str">
        <f>'Luxury Suites'!I30</f>
        <v xml:space="preserve"> </v>
      </c>
      <c r="K325" s="488">
        <f>'Luxury Suites'!J30</f>
        <v>0</v>
      </c>
      <c r="L325" s="488">
        <f>'Luxury Suites'!K30</f>
        <v>0</v>
      </c>
      <c r="M325" s="488" t="str">
        <f>'Luxury Suites'!L30</f>
        <v/>
      </c>
      <c r="N325" s="488" t="str">
        <f>'Luxury Suites'!M30</f>
        <v/>
      </c>
      <c r="O325" s="488" t="str">
        <f>'Luxury Suites'!N30</f>
        <v/>
      </c>
      <c r="P325" s="488" t="str">
        <f>'Luxury Suites'!O30</f>
        <v/>
      </c>
      <c r="Q325" s="488" t="str">
        <f>'Luxury Suites'!P30</f>
        <v xml:space="preserve"> </v>
      </c>
    </row>
    <row r="326" spans="1:17">
      <c r="A326" s="488" t="s">
        <v>231</v>
      </c>
      <c r="B326" s="488">
        <f>'Luxury Suites'!A31</f>
        <v>0</v>
      </c>
      <c r="C326" s="488">
        <f>'Luxury Suites'!B31</f>
        <v>0</v>
      </c>
      <c r="D326" s="488" t="str">
        <f>'Luxury Suites'!C31</f>
        <v>H</v>
      </c>
      <c r="E326" s="488">
        <f>'Luxury Suites'!D31</f>
        <v>0</v>
      </c>
      <c r="F326" s="488">
        <f>'Luxury Suites'!E31</f>
        <v>0</v>
      </c>
      <c r="G326" s="488">
        <f>'Luxury Suites'!F31</f>
        <v>0.6</v>
      </c>
      <c r="H326" s="488">
        <f>'Luxury Suites'!G31</f>
        <v>0</v>
      </c>
      <c r="I326" s="488">
        <f>'Luxury Suites'!H31</f>
        <v>0</v>
      </c>
      <c r="J326" s="488" t="str">
        <f>'Luxury Suites'!I31</f>
        <v xml:space="preserve"> </v>
      </c>
      <c r="K326" s="488">
        <f>'Luxury Suites'!J31</f>
        <v>0</v>
      </c>
      <c r="L326" s="488">
        <f>'Luxury Suites'!K31</f>
        <v>0</v>
      </c>
      <c r="M326" s="488" t="str">
        <f>'Luxury Suites'!L31</f>
        <v/>
      </c>
      <c r="N326" s="488" t="str">
        <f>'Luxury Suites'!M31</f>
        <v/>
      </c>
      <c r="O326" s="488" t="str">
        <f>'Luxury Suites'!N31</f>
        <v/>
      </c>
      <c r="P326" s="488" t="str">
        <f>'Luxury Suites'!O31</f>
        <v/>
      </c>
      <c r="Q326" s="488" t="str">
        <f>'Luxury Suites'!P31</f>
        <v xml:space="preserve"> </v>
      </c>
    </row>
    <row r="327" spans="1:17">
      <c r="A327" s="488" t="s">
        <v>231</v>
      </c>
      <c r="B327" s="488">
        <f>'Luxury Suites'!A32</f>
        <v>0</v>
      </c>
      <c r="C327" s="488">
        <f>'Luxury Suites'!B32</f>
        <v>0</v>
      </c>
      <c r="D327" s="488" t="str">
        <f>'Luxury Suites'!C32</f>
        <v>H</v>
      </c>
      <c r="E327" s="488">
        <f>'Luxury Suites'!D32</f>
        <v>0</v>
      </c>
      <c r="F327" s="488">
        <f>'Luxury Suites'!E32</f>
        <v>0</v>
      </c>
      <c r="G327" s="488">
        <f>'Luxury Suites'!F32</f>
        <v>0.6</v>
      </c>
      <c r="H327" s="488">
        <f>'Luxury Suites'!G32</f>
        <v>0</v>
      </c>
      <c r="I327" s="488">
        <f>'Luxury Suites'!H32</f>
        <v>0</v>
      </c>
      <c r="J327" s="488" t="str">
        <f>'Luxury Suites'!I32</f>
        <v xml:space="preserve"> </v>
      </c>
      <c r="K327" s="488">
        <f>'Luxury Suites'!J32</f>
        <v>0</v>
      </c>
      <c r="L327" s="488">
        <f>'Luxury Suites'!K32</f>
        <v>0</v>
      </c>
      <c r="M327" s="488" t="str">
        <f>'Luxury Suites'!L32</f>
        <v/>
      </c>
      <c r="N327" s="488" t="str">
        <f>'Luxury Suites'!M32</f>
        <v/>
      </c>
      <c r="O327" s="488" t="str">
        <f>'Luxury Suites'!N32</f>
        <v/>
      </c>
      <c r="P327" s="488" t="str">
        <f>'Luxury Suites'!O32</f>
        <v/>
      </c>
      <c r="Q327" s="488" t="str">
        <f>'Luxury Suites'!P32</f>
        <v xml:space="preserve"> </v>
      </c>
    </row>
    <row r="328" spans="1:17">
      <c r="A328" s="488" t="s">
        <v>231</v>
      </c>
      <c r="B328" s="488">
        <f>'Luxury Suites'!A33</f>
        <v>0</v>
      </c>
      <c r="C328" s="488">
        <f>'Luxury Suites'!B33</f>
        <v>0</v>
      </c>
      <c r="D328" s="488" t="str">
        <f>'Luxury Suites'!C33</f>
        <v>H</v>
      </c>
      <c r="E328" s="488">
        <f>'Luxury Suites'!D33</f>
        <v>0</v>
      </c>
      <c r="F328" s="488">
        <f>'Luxury Suites'!E33</f>
        <v>0</v>
      </c>
      <c r="G328" s="488">
        <f>'Luxury Suites'!F33</f>
        <v>0.6</v>
      </c>
      <c r="H328" s="488">
        <f>'Luxury Suites'!G33</f>
        <v>0</v>
      </c>
      <c r="I328" s="488">
        <f>'Luxury Suites'!H33</f>
        <v>0</v>
      </c>
      <c r="J328" s="488" t="str">
        <f>'Luxury Suites'!I33</f>
        <v xml:space="preserve"> </v>
      </c>
      <c r="K328" s="488">
        <f>'Luxury Suites'!J33</f>
        <v>0</v>
      </c>
      <c r="L328" s="488">
        <f>'Luxury Suites'!K33</f>
        <v>0</v>
      </c>
      <c r="M328" s="488" t="str">
        <f>'Luxury Suites'!L33</f>
        <v/>
      </c>
      <c r="N328" s="488" t="str">
        <f>'Luxury Suites'!M33</f>
        <v/>
      </c>
      <c r="O328" s="488" t="str">
        <f>'Luxury Suites'!N33</f>
        <v/>
      </c>
      <c r="P328" s="488" t="str">
        <f>'Luxury Suites'!O33</f>
        <v/>
      </c>
      <c r="Q328" s="488" t="str">
        <f>'Luxury Suites'!P33</f>
        <v xml:space="preserve"> </v>
      </c>
    </row>
    <row r="329" spans="1:17">
      <c r="A329" s="488" t="s">
        <v>231</v>
      </c>
      <c r="B329" s="488">
        <f>'Luxury Suites'!A34</f>
        <v>0</v>
      </c>
      <c r="C329" s="488">
        <f>'Luxury Suites'!B34</f>
        <v>0</v>
      </c>
      <c r="D329" s="488" t="str">
        <f>'Luxury Suites'!C34</f>
        <v>H</v>
      </c>
      <c r="E329" s="488">
        <f>'Luxury Suites'!D34</f>
        <v>0</v>
      </c>
      <c r="F329" s="488">
        <f>'Luxury Suites'!E34</f>
        <v>0</v>
      </c>
      <c r="G329" s="488">
        <f>'Luxury Suites'!F34</f>
        <v>0.6</v>
      </c>
      <c r="H329" s="488">
        <f>'Luxury Suites'!G34</f>
        <v>0</v>
      </c>
      <c r="I329" s="488">
        <f>'Luxury Suites'!H34</f>
        <v>0</v>
      </c>
      <c r="J329" s="488" t="str">
        <f>'Luxury Suites'!I34</f>
        <v xml:space="preserve"> </v>
      </c>
      <c r="K329" s="488">
        <f>'Luxury Suites'!J34</f>
        <v>0</v>
      </c>
      <c r="L329" s="488">
        <f>'Luxury Suites'!K34</f>
        <v>0</v>
      </c>
      <c r="M329" s="488" t="str">
        <f>'Luxury Suites'!L34</f>
        <v/>
      </c>
      <c r="N329" s="488" t="str">
        <f>'Luxury Suites'!M34</f>
        <v/>
      </c>
      <c r="O329" s="488" t="str">
        <f>'Luxury Suites'!N34</f>
        <v/>
      </c>
      <c r="P329" s="488" t="str">
        <f>'Luxury Suites'!O34</f>
        <v/>
      </c>
      <c r="Q329" s="488" t="str">
        <f>'Luxury Suites'!P34</f>
        <v xml:space="preserve"> </v>
      </c>
    </row>
    <row r="330" spans="1:17">
      <c r="A330" s="488" t="s">
        <v>231</v>
      </c>
      <c r="B330" s="488">
        <f>'Luxury Suites'!A35</f>
        <v>0</v>
      </c>
      <c r="C330" s="488">
        <f>'Luxury Suites'!B35</f>
        <v>0</v>
      </c>
      <c r="D330" s="488" t="str">
        <f>'Luxury Suites'!C35</f>
        <v>H</v>
      </c>
      <c r="E330" s="488">
        <f>'Luxury Suites'!D35</f>
        <v>0</v>
      </c>
      <c r="F330" s="488">
        <f>'Luxury Suites'!E35</f>
        <v>0</v>
      </c>
      <c r="G330" s="488">
        <f>'Luxury Suites'!F35</f>
        <v>0.6</v>
      </c>
      <c r="H330" s="488">
        <f>'Luxury Suites'!G35</f>
        <v>0</v>
      </c>
      <c r="I330" s="488">
        <f>'Luxury Suites'!H35</f>
        <v>0</v>
      </c>
      <c r="J330" s="488" t="str">
        <f>'Luxury Suites'!I35</f>
        <v xml:space="preserve"> </v>
      </c>
      <c r="K330" s="488">
        <f>'Luxury Suites'!J35</f>
        <v>0</v>
      </c>
      <c r="L330" s="488">
        <f>'Luxury Suites'!K35</f>
        <v>0</v>
      </c>
      <c r="M330" s="488" t="str">
        <f>'Luxury Suites'!L35</f>
        <v/>
      </c>
      <c r="N330" s="488" t="str">
        <f>'Luxury Suites'!M35</f>
        <v/>
      </c>
      <c r="O330" s="488" t="str">
        <f>'Luxury Suites'!N35</f>
        <v/>
      </c>
      <c r="P330" s="488" t="str">
        <f>'Luxury Suites'!O35</f>
        <v/>
      </c>
      <c r="Q330" s="488" t="str">
        <f>'Luxury Suites'!P35</f>
        <v xml:space="preserve"> </v>
      </c>
    </row>
    <row r="331" spans="1:17">
      <c r="A331" s="488" t="s">
        <v>231</v>
      </c>
      <c r="B331" s="488">
        <f>'Luxury Suites'!A36</f>
        <v>0</v>
      </c>
      <c r="C331" s="488">
        <f>'Luxury Suites'!B36</f>
        <v>0</v>
      </c>
      <c r="D331" s="488" t="str">
        <f>'Luxury Suites'!C36</f>
        <v>H</v>
      </c>
      <c r="E331" s="488">
        <f>'Luxury Suites'!D36</f>
        <v>0</v>
      </c>
      <c r="F331" s="488">
        <f>'Luxury Suites'!E36</f>
        <v>0</v>
      </c>
      <c r="G331" s="488">
        <f>'Luxury Suites'!F36</f>
        <v>0.6</v>
      </c>
      <c r="H331" s="488">
        <f>'Luxury Suites'!G36</f>
        <v>0</v>
      </c>
      <c r="I331" s="488">
        <f>'Luxury Suites'!H36</f>
        <v>0</v>
      </c>
      <c r="J331" s="488" t="str">
        <f>'Luxury Suites'!I36</f>
        <v xml:space="preserve"> </v>
      </c>
      <c r="K331" s="488">
        <f>'Luxury Suites'!J36</f>
        <v>0</v>
      </c>
      <c r="L331" s="488">
        <f>'Luxury Suites'!K36</f>
        <v>0</v>
      </c>
      <c r="M331" s="488" t="str">
        <f>'Luxury Suites'!L36</f>
        <v/>
      </c>
      <c r="N331" s="488" t="str">
        <f>'Luxury Suites'!M36</f>
        <v/>
      </c>
      <c r="O331" s="488" t="str">
        <f>'Luxury Suites'!N36</f>
        <v/>
      </c>
      <c r="P331" s="488" t="str">
        <f>'Luxury Suites'!O36</f>
        <v/>
      </c>
      <c r="Q331" s="488" t="str">
        <f>'Luxury Suites'!P36</f>
        <v xml:space="preserve"> </v>
      </c>
    </row>
    <row r="332" spans="1:17">
      <c r="A332" s="488" t="s">
        <v>231</v>
      </c>
      <c r="B332" s="488">
        <f>'Luxury Suites'!A37</f>
        <v>0</v>
      </c>
      <c r="C332" s="488">
        <f>'Luxury Suites'!B37</f>
        <v>0</v>
      </c>
      <c r="D332" s="488" t="str">
        <f>'Luxury Suites'!C37</f>
        <v>H</v>
      </c>
      <c r="E332" s="488">
        <f>'Luxury Suites'!D37</f>
        <v>0</v>
      </c>
      <c r="F332" s="488">
        <f>'Luxury Suites'!E37</f>
        <v>0</v>
      </c>
      <c r="G332" s="488">
        <f>'Luxury Suites'!F37</f>
        <v>0.6</v>
      </c>
      <c r="H332" s="488">
        <f>'Luxury Suites'!G37</f>
        <v>0</v>
      </c>
      <c r="I332" s="488">
        <f>'Luxury Suites'!H37</f>
        <v>0</v>
      </c>
      <c r="J332" s="488" t="str">
        <f>'Luxury Suites'!I37</f>
        <v xml:space="preserve"> </v>
      </c>
      <c r="K332" s="488">
        <f>'Luxury Suites'!J37</f>
        <v>0</v>
      </c>
      <c r="L332" s="488">
        <f>'Luxury Suites'!K37</f>
        <v>0</v>
      </c>
      <c r="M332" s="488" t="str">
        <f>'Luxury Suites'!L37</f>
        <v/>
      </c>
      <c r="N332" s="488" t="str">
        <f>'Luxury Suites'!M37</f>
        <v/>
      </c>
      <c r="O332" s="488" t="str">
        <f>'Luxury Suites'!N37</f>
        <v/>
      </c>
      <c r="P332" s="488" t="str">
        <f>'Luxury Suites'!O37</f>
        <v/>
      </c>
      <c r="Q332" s="488" t="str">
        <f>'Luxury Suites'!P37</f>
        <v xml:space="preserve"> </v>
      </c>
    </row>
    <row r="333" spans="1:17">
      <c r="A333" s="488" t="s">
        <v>231</v>
      </c>
      <c r="B333" s="488">
        <f>'Luxury Suites'!A38</f>
        <v>0</v>
      </c>
      <c r="C333" s="488">
        <f>'Luxury Suites'!B38</f>
        <v>0</v>
      </c>
      <c r="D333" s="488" t="str">
        <f>'Luxury Suites'!C38</f>
        <v>H</v>
      </c>
      <c r="E333" s="488">
        <f>'Luxury Suites'!D38</f>
        <v>0</v>
      </c>
      <c r="F333" s="488">
        <f>'Luxury Suites'!E38</f>
        <v>0</v>
      </c>
      <c r="G333" s="488">
        <f>'Luxury Suites'!F38</f>
        <v>0.6</v>
      </c>
      <c r="H333" s="488">
        <f>'Luxury Suites'!G38</f>
        <v>0</v>
      </c>
      <c r="I333" s="488">
        <f>'Luxury Suites'!H38</f>
        <v>0</v>
      </c>
      <c r="J333" s="488" t="str">
        <f>'Luxury Suites'!I38</f>
        <v xml:space="preserve"> </v>
      </c>
      <c r="K333" s="488">
        <f>'Luxury Suites'!J38</f>
        <v>0</v>
      </c>
      <c r="L333" s="488">
        <f>'Luxury Suites'!K38</f>
        <v>0</v>
      </c>
      <c r="M333" s="488" t="str">
        <f>'Luxury Suites'!L38</f>
        <v/>
      </c>
      <c r="N333" s="488" t="str">
        <f>'Luxury Suites'!M38</f>
        <v/>
      </c>
      <c r="O333" s="488" t="str">
        <f>'Luxury Suites'!N38</f>
        <v/>
      </c>
      <c r="P333" s="488" t="str">
        <f>'Luxury Suites'!O38</f>
        <v/>
      </c>
      <c r="Q333" s="488" t="str">
        <f>'Luxury Suites'!P38</f>
        <v xml:space="preserve"> </v>
      </c>
    </row>
    <row r="334" spans="1:17">
      <c r="A334" s="488" t="s">
        <v>231</v>
      </c>
      <c r="B334" s="488">
        <f>'Luxury Suites'!A39</f>
        <v>0</v>
      </c>
      <c r="C334" s="488">
        <f>'Luxury Suites'!B39</f>
        <v>0</v>
      </c>
      <c r="D334" s="488" t="str">
        <f>'Luxury Suites'!C39</f>
        <v>H</v>
      </c>
      <c r="E334" s="488">
        <f>'Luxury Suites'!D39</f>
        <v>0</v>
      </c>
      <c r="F334" s="488">
        <f>'Luxury Suites'!E39</f>
        <v>0</v>
      </c>
      <c r="G334" s="488">
        <f>'Luxury Suites'!F39</f>
        <v>0.6</v>
      </c>
      <c r="H334" s="488">
        <f>'Luxury Suites'!G39</f>
        <v>0</v>
      </c>
      <c r="I334" s="488">
        <f>'Luxury Suites'!H39</f>
        <v>0</v>
      </c>
      <c r="J334" s="488" t="str">
        <f>'Luxury Suites'!I39</f>
        <v xml:space="preserve"> </v>
      </c>
      <c r="K334" s="488">
        <f>'Luxury Suites'!J39</f>
        <v>0</v>
      </c>
      <c r="L334" s="488">
        <f>'Luxury Suites'!K39</f>
        <v>0</v>
      </c>
      <c r="M334" s="488" t="str">
        <f>'Luxury Suites'!L39</f>
        <v/>
      </c>
      <c r="N334" s="488" t="str">
        <f>'Luxury Suites'!M39</f>
        <v/>
      </c>
      <c r="O334" s="488" t="str">
        <f>'Luxury Suites'!N39</f>
        <v/>
      </c>
      <c r="P334" s="488" t="str">
        <f>'Luxury Suites'!O39</f>
        <v/>
      </c>
      <c r="Q334" s="488" t="str">
        <f>'Luxury Suites'!P39</f>
        <v xml:space="preserve"> </v>
      </c>
    </row>
    <row r="335" spans="1:17">
      <c r="A335" s="488" t="s">
        <v>231</v>
      </c>
      <c r="B335" s="488">
        <f>'Luxury Suites'!A40</f>
        <v>0</v>
      </c>
      <c r="C335" s="488">
        <f>'Luxury Suites'!B40</f>
        <v>0</v>
      </c>
      <c r="D335" s="488" t="str">
        <f>'Luxury Suites'!C40</f>
        <v>H</v>
      </c>
      <c r="E335" s="488">
        <f>'Luxury Suites'!D40</f>
        <v>0</v>
      </c>
      <c r="F335" s="488">
        <f>'Luxury Suites'!E40</f>
        <v>0</v>
      </c>
      <c r="G335" s="488">
        <f>'Luxury Suites'!F40</f>
        <v>0.6</v>
      </c>
      <c r="H335" s="488">
        <f>'Luxury Suites'!G40</f>
        <v>0</v>
      </c>
      <c r="I335" s="488">
        <f>'Luxury Suites'!H40</f>
        <v>0</v>
      </c>
      <c r="J335" s="488" t="str">
        <f>'Luxury Suites'!I40</f>
        <v xml:space="preserve"> </v>
      </c>
      <c r="K335" s="488">
        <f>'Luxury Suites'!J40</f>
        <v>0</v>
      </c>
      <c r="L335" s="488">
        <f>'Luxury Suites'!K40</f>
        <v>0</v>
      </c>
      <c r="M335" s="488" t="str">
        <f>'Luxury Suites'!L40</f>
        <v/>
      </c>
      <c r="N335" s="488" t="str">
        <f>'Luxury Suites'!M40</f>
        <v/>
      </c>
      <c r="O335" s="488" t="str">
        <f>'Luxury Suites'!N40</f>
        <v/>
      </c>
      <c r="P335" s="488" t="str">
        <f>'Luxury Suites'!O40</f>
        <v/>
      </c>
      <c r="Q335" s="488" t="str">
        <f>'Luxury Suites'!P40</f>
        <v xml:space="preserve"> </v>
      </c>
    </row>
    <row r="336" spans="1:17">
      <c r="A336" s="488" t="s">
        <v>231</v>
      </c>
      <c r="B336" s="488">
        <f>'Luxury Suites'!A41</f>
        <v>0</v>
      </c>
      <c r="C336" s="488">
        <f>'Luxury Suites'!B41</f>
        <v>0</v>
      </c>
      <c r="D336" s="488" t="str">
        <f>'Luxury Suites'!C41</f>
        <v>H</v>
      </c>
      <c r="E336" s="488">
        <f>'Luxury Suites'!D41</f>
        <v>0</v>
      </c>
      <c r="F336" s="488">
        <f>'Luxury Suites'!E41</f>
        <v>0</v>
      </c>
      <c r="G336" s="488">
        <f>'Luxury Suites'!F41</f>
        <v>0.6</v>
      </c>
      <c r="H336" s="488">
        <f>'Luxury Suites'!G41</f>
        <v>0</v>
      </c>
      <c r="I336" s="488">
        <f>'Luxury Suites'!H41</f>
        <v>0</v>
      </c>
      <c r="J336" s="488" t="str">
        <f>'Luxury Suites'!I41</f>
        <v xml:space="preserve"> </v>
      </c>
      <c r="K336" s="488">
        <f>'Luxury Suites'!J41</f>
        <v>0</v>
      </c>
      <c r="L336" s="488">
        <f>'Luxury Suites'!K41</f>
        <v>0</v>
      </c>
      <c r="M336" s="488" t="str">
        <f>'Luxury Suites'!L41</f>
        <v/>
      </c>
      <c r="N336" s="488" t="str">
        <f>'Luxury Suites'!M41</f>
        <v/>
      </c>
      <c r="O336" s="488" t="str">
        <f>'Luxury Suites'!N41</f>
        <v/>
      </c>
      <c r="P336" s="488" t="str">
        <f>'Luxury Suites'!O41</f>
        <v/>
      </c>
      <c r="Q336" s="488" t="str">
        <f>'Luxury Suites'!P41</f>
        <v xml:space="preserve"> </v>
      </c>
    </row>
    <row r="337" spans="1:17">
      <c r="A337" s="488" t="s">
        <v>231</v>
      </c>
      <c r="B337" s="488">
        <f>'Luxury Suites'!A42</f>
        <v>0</v>
      </c>
      <c r="C337" s="488">
        <f>'Luxury Suites'!B42</f>
        <v>0</v>
      </c>
      <c r="D337" s="488" t="str">
        <f>'Luxury Suites'!C42</f>
        <v>H</v>
      </c>
      <c r="E337" s="488">
        <f>'Luxury Suites'!D42</f>
        <v>0</v>
      </c>
      <c r="F337" s="488">
        <f>'Luxury Suites'!E42</f>
        <v>0</v>
      </c>
      <c r="G337" s="488">
        <f>'Luxury Suites'!F42</f>
        <v>0.6</v>
      </c>
      <c r="H337" s="488">
        <f>'Luxury Suites'!G42</f>
        <v>0</v>
      </c>
      <c r="I337" s="488">
        <f>'Luxury Suites'!H42</f>
        <v>0</v>
      </c>
      <c r="J337" s="488" t="str">
        <f>'Luxury Suites'!I42</f>
        <v xml:space="preserve"> </v>
      </c>
      <c r="K337" s="488">
        <f>'Luxury Suites'!J42</f>
        <v>0</v>
      </c>
      <c r="L337" s="488">
        <f>'Luxury Suites'!K42</f>
        <v>0</v>
      </c>
      <c r="M337" s="488" t="str">
        <f>'Luxury Suites'!L42</f>
        <v/>
      </c>
      <c r="N337" s="488" t="str">
        <f>'Luxury Suites'!M42</f>
        <v/>
      </c>
      <c r="O337" s="488" t="str">
        <f>'Luxury Suites'!N42</f>
        <v/>
      </c>
      <c r="P337" s="488" t="str">
        <f>'Luxury Suites'!O42</f>
        <v/>
      </c>
      <c r="Q337" s="488" t="str">
        <f>'Luxury Suites'!P42</f>
        <v xml:space="preserve"> </v>
      </c>
    </row>
    <row r="338" spans="1:17">
      <c r="A338" s="488" t="s">
        <v>231</v>
      </c>
      <c r="B338" s="488">
        <f>'Luxury Suites'!A43</f>
        <v>0</v>
      </c>
      <c r="C338" s="488">
        <f>'Luxury Suites'!B43</f>
        <v>0</v>
      </c>
      <c r="D338" s="488" t="str">
        <f>'Luxury Suites'!C43</f>
        <v>H</v>
      </c>
      <c r="E338" s="488">
        <f>'Luxury Suites'!D43</f>
        <v>0</v>
      </c>
      <c r="F338" s="488">
        <f>'Luxury Suites'!E43</f>
        <v>0</v>
      </c>
      <c r="G338" s="488">
        <f>'Luxury Suites'!F43</f>
        <v>0.6</v>
      </c>
      <c r="H338" s="488">
        <f>'Luxury Suites'!G43</f>
        <v>0</v>
      </c>
      <c r="I338" s="488">
        <f>'Luxury Suites'!H43</f>
        <v>0</v>
      </c>
      <c r="J338" s="488" t="str">
        <f>'Luxury Suites'!I43</f>
        <v xml:space="preserve"> </v>
      </c>
      <c r="K338" s="488">
        <f>'Luxury Suites'!J43</f>
        <v>0</v>
      </c>
      <c r="L338" s="488">
        <f>'Luxury Suites'!K43</f>
        <v>0</v>
      </c>
      <c r="M338" s="488" t="str">
        <f>'Luxury Suites'!L43</f>
        <v/>
      </c>
      <c r="N338" s="488" t="str">
        <f>'Luxury Suites'!M43</f>
        <v/>
      </c>
      <c r="O338" s="488" t="str">
        <f>'Luxury Suites'!N43</f>
        <v/>
      </c>
      <c r="P338" s="488" t="str">
        <f>'Luxury Suites'!O43</f>
        <v/>
      </c>
      <c r="Q338" s="488" t="str">
        <f>'Luxury Suites'!P43</f>
        <v xml:space="preserve"> </v>
      </c>
    </row>
    <row r="339" spans="1:17">
      <c r="A339" s="488" t="s">
        <v>231</v>
      </c>
      <c r="B339" s="488">
        <f>'Luxury Suites'!A44</f>
        <v>0</v>
      </c>
      <c r="C339" s="488">
        <f>'Luxury Suites'!B44</f>
        <v>0</v>
      </c>
      <c r="D339" s="488" t="str">
        <f>'Luxury Suites'!C44</f>
        <v>H</v>
      </c>
      <c r="E339" s="488">
        <f>'Luxury Suites'!D44</f>
        <v>0</v>
      </c>
      <c r="F339" s="488">
        <f>'Luxury Suites'!E44</f>
        <v>0</v>
      </c>
      <c r="G339" s="488">
        <f>'Luxury Suites'!F44</f>
        <v>0.6</v>
      </c>
      <c r="H339" s="488">
        <f>'Luxury Suites'!G44</f>
        <v>0</v>
      </c>
      <c r="I339" s="488">
        <f>'Luxury Suites'!H44</f>
        <v>0</v>
      </c>
      <c r="J339" s="488" t="str">
        <f>'Luxury Suites'!I44</f>
        <v xml:space="preserve"> </v>
      </c>
      <c r="K339" s="488">
        <f>'Luxury Suites'!J44</f>
        <v>0</v>
      </c>
      <c r="L339" s="488">
        <f>'Luxury Suites'!K44</f>
        <v>0</v>
      </c>
      <c r="M339" s="488" t="str">
        <f>'Luxury Suites'!L44</f>
        <v/>
      </c>
      <c r="N339" s="488" t="str">
        <f>'Luxury Suites'!M44</f>
        <v/>
      </c>
      <c r="O339" s="488" t="str">
        <f>'Luxury Suites'!N44</f>
        <v/>
      </c>
      <c r="P339" s="488" t="str">
        <f>'Luxury Suites'!O44</f>
        <v/>
      </c>
      <c r="Q339" s="488" t="str">
        <f>'Luxury Suites'!P44</f>
        <v xml:space="preserve"> </v>
      </c>
    </row>
    <row r="340" spans="1:17">
      <c r="A340" s="488" t="s">
        <v>231</v>
      </c>
      <c r="B340" s="488">
        <f>'Luxury Suites'!A45</f>
        <v>0</v>
      </c>
      <c r="C340" s="488">
        <f>'Luxury Suites'!B45</f>
        <v>0</v>
      </c>
      <c r="D340" s="488" t="str">
        <f>'Luxury Suites'!C45</f>
        <v>H</v>
      </c>
      <c r="E340" s="488">
        <f>'Luxury Suites'!D45</f>
        <v>0</v>
      </c>
      <c r="F340" s="488">
        <f>'Luxury Suites'!E45</f>
        <v>0</v>
      </c>
      <c r="G340" s="488">
        <f>'Luxury Suites'!F45</f>
        <v>0.6</v>
      </c>
      <c r="H340" s="488">
        <f>'Luxury Suites'!G45</f>
        <v>0</v>
      </c>
      <c r="I340" s="488">
        <f>'Luxury Suites'!H45</f>
        <v>0</v>
      </c>
      <c r="J340" s="488" t="str">
        <f>'Luxury Suites'!I45</f>
        <v xml:space="preserve"> </v>
      </c>
      <c r="K340" s="488">
        <f>'Luxury Suites'!J45</f>
        <v>0</v>
      </c>
      <c r="L340" s="488">
        <f>'Luxury Suites'!K45</f>
        <v>0</v>
      </c>
      <c r="M340" s="488" t="str">
        <f>'Luxury Suites'!L45</f>
        <v/>
      </c>
      <c r="N340" s="488" t="str">
        <f>'Luxury Suites'!M45</f>
        <v/>
      </c>
      <c r="O340" s="488" t="str">
        <f>'Luxury Suites'!N45</f>
        <v/>
      </c>
      <c r="P340" s="488" t="str">
        <f>'Luxury Suites'!O45</f>
        <v/>
      </c>
      <c r="Q340" s="488" t="str">
        <f>'Luxury Suites'!P45</f>
        <v xml:space="preserve"> </v>
      </c>
    </row>
    <row r="341" spans="1:17">
      <c r="A341" s="488" t="s">
        <v>231</v>
      </c>
      <c r="B341" s="488">
        <f>'Luxury Suites'!A46</f>
        <v>0</v>
      </c>
      <c r="C341" s="488">
        <f>'Luxury Suites'!B46</f>
        <v>0</v>
      </c>
      <c r="D341" s="488" t="str">
        <f>'Luxury Suites'!C46</f>
        <v>H</v>
      </c>
      <c r="E341" s="488">
        <f>'Luxury Suites'!D46</f>
        <v>0</v>
      </c>
      <c r="F341" s="488">
        <f>'Luxury Suites'!E46</f>
        <v>0</v>
      </c>
      <c r="G341" s="488">
        <f>'Luxury Suites'!F46</f>
        <v>0.6</v>
      </c>
      <c r="H341" s="488">
        <f>'Luxury Suites'!G46</f>
        <v>0</v>
      </c>
      <c r="I341" s="488">
        <f>'Luxury Suites'!H46</f>
        <v>0</v>
      </c>
      <c r="J341" s="488" t="str">
        <f>'Luxury Suites'!I46</f>
        <v xml:space="preserve"> </v>
      </c>
      <c r="K341" s="488">
        <f>'Luxury Suites'!J46</f>
        <v>0</v>
      </c>
      <c r="L341" s="488">
        <f>'Luxury Suites'!K46</f>
        <v>0</v>
      </c>
      <c r="M341" s="488" t="str">
        <f>'Luxury Suites'!L46</f>
        <v/>
      </c>
      <c r="N341" s="488" t="str">
        <f>'Luxury Suites'!M46</f>
        <v/>
      </c>
      <c r="O341" s="488" t="str">
        <f>'Luxury Suites'!N46</f>
        <v/>
      </c>
      <c r="P341" s="488" t="str">
        <f>'Luxury Suites'!O46</f>
        <v/>
      </c>
      <c r="Q341" s="488" t="str">
        <f>'Luxury Suites'!P46</f>
        <v xml:space="preserve"> </v>
      </c>
    </row>
    <row r="342" spans="1:17">
      <c r="A342" s="488" t="s">
        <v>231</v>
      </c>
      <c r="B342" s="488">
        <f>'Luxury Suites'!A47</f>
        <v>0</v>
      </c>
      <c r="C342" s="488">
        <f>'Luxury Suites'!B47</f>
        <v>0</v>
      </c>
      <c r="D342" s="488" t="str">
        <f>'Luxury Suites'!C47</f>
        <v>H</v>
      </c>
      <c r="E342" s="488">
        <f>'Luxury Suites'!D47</f>
        <v>0</v>
      </c>
      <c r="F342" s="488">
        <f>'Luxury Suites'!E47</f>
        <v>0</v>
      </c>
      <c r="G342" s="488">
        <f>'Luxury Suites'!F47</f>
        <v>0.6</v>
      </c>
      <c r="H342" s="488">
        <f>'Luxury Suites'!G47</f>
        <v>0</v>
      </c>
      <c r="I342" s="488">
        <f>'Luxury Suites'!H47</f>
        <v>0</v>
      </c>
      <c r="J342" s="488" t="str">
        <f>'Luxury Suites'!I47</f>
        <v xml:space="preserve"> </v>
      </c>
      <c r="K342" s="488">
        <f>'Luxury Suites'!J47</f>
        <v>0</v>
      </c>
      <c r="L342" s="488">
        <f>'Luxury Suites'!K47</f>
        <v>0</v>
      </c>
      <c r="M342" s="488" t="str">
        <f>'Luxury Suites'!L47</f>
        <v/>
      </c>
      <c r="N342" s="488" t="str">
        <f>'Luxury Suites'!M47</f>
        <v/>
      </c>
      <c r="O342" s="488" t="str">
        <f>'Luxury Suites'!N47</f>
        <v/>
      </c>
      <c r="P342" s="488" t="str">
        <f>'Luxury Suites'!O47</f>
        <v/>
      </c>
      <c r="Q342" s="488" t="str">
        <f>'Luxury Suites'!P47</f>
        <v xml:space="preserve"> </v>
      </c>
    </row>
    <row r="343" spans="1:17">
      <c r="A343" s="488" t="s">
        <v>231</v>
      </c>
      <c r="B343" s="488">
        <f>'Luxury Suites'!A48</f>
        <v>0</v>
      </c>
      <c r="C343" s="488">
        <f>'Luxury Suites'!B48</f>
        <v>0</v>
      </c>
      <c r="D343" s="488" t="str">
        <f>'Luxury Suites'!C48</f>
        <v>H</v>
      </c>
      <c r="E343" s="488">
        <f>'Luxury Suites'!D48</f>
        <v>0</v>
      </c>
      <c r="F343" s="488">
        <f>'Luxury Suites'!E48</f>
        <v>0</v>
      </c>
      <c r="G343" s="488">
        <f>'Luxury Suites'!F48</f>
        <v>0.6</v>
      </c>
      <c r="H343" s="488">
        <f>'Luxury Suites'!G48</f>
        <v>0</v>
      </c>
      <c r="I343" s="488">
        <f>'Luxury Suites'!H48</f>
        <v>0</v>
      </c>
      <c r="J343" s="488" t="str">
        <f>'Luxury Suites'!I48</f>
        <v xml:space="preserve"> </v>
      </c>
      <c r="K343" s="488">
        <f>'Luxury Suites'!J48</f>
        <v>0</v>
      </c>
      <c r="L343" s="488">
        <f>'Luxury Suites'!K48</f>
        <v>0</v>
      </c>
      <c r="M343" s="488" t="str">
        <f>'Luxury Suites'!L48</f>
        <v/>
      </c>
      <c r="N343" s="488" t="str">
        <f>'Luxury Suites'!M48</f>
        <v/>
      </c>
      <c r="O343" s="488" t="str">
        <f>'Luxury Suites'!N48</f>
        <v/>
      </c>
      <c r="P343" s="488" t="str">
        <f>'Luxury Suites'!O48</f>
        <v/>
      </c>
      <c r="Q343" s="488" t="str">
        <f>'Luxury Suites'!P48</f>
        <v xml:space="preserve"> </v>
      </c>
    </row>
    <row r="344" spans="1:17">
      <c r="A344" s="488" t="s">
        <v>231</v>
      </c>
      <c r="B344" s="488">
        <f>'Luxury Suites'!A49</f>
        <v>0</v>
      </c>
      <c r="C344" s="488">
        <f>'Luxury Suites'!B49</f>
        <v>0</v>
      </c>
      <c r="D344" s="488" t="str">
        <f>'Luxury Suites'!C49</f>
        <v>H</v>
      </c>
      <c r="E344" s="488">
        <f>'Luxury Suites'!D49</f>
        <v>0</v>
      </c>
      <c r="F344" s="488">
        <f>'Luxury Suites'!E49</f>
        <v>0</v>
      </c>
      <c r="G344" s="488">
        <f>'Luxury Suites'!F49</f>
        <v>0.6</v>
      </c>
      <c r="H344" s="488">
        <f>'Luxury Suites'!G49</f>
        <v>0</v>
      </c>
      <c r="I344" s="488">
        <f>'Luxury Suites'!H49</f>
        <v>0</v>
      </c>
      <c r="J344" s="488" t="str">
        <f>'Luxury Suites'!I49</f>
        <v xml:space="preserve"> </v>
      </c>
      <c r="K344" s="488">
        <f>'Luxury Suites'!J49</f>
        <v>0</v>
      </c>
      <c r="L344" s="488">
        <f>'Luxury Suites'!K49</f>
        <v>0</v>
      </c>
      <c r="M344" s="488" t="str">
        <f>'Luxury Suites'!L49</f>
        <v/>
      </c>
      <c r="N344" s="488" t="str">
        <f>'Luxury Suites'!M49</f>
        <v/>
      </c>
      <c r="O344" s="488" t="str">
        <f>'Luxury Suites'!N49</f>
        <v/>
      </c>
      <c r="P344" s="488" t="str">
        <f>'Luxury Suites'!O49</f>
        <v/>
      </c>
      <c r="Q344" s="488" t="str">
        <f>'Luxury Suites'!P49</f>
        <v xml:space="preserve"> </v>
      </c>
    </row>
    <row r="345" spans="1:17">
      <c r="A345" s="488" t="s">
        <v>231</v>
      </c>
      <c r="B345" s="488">
        <f>'Luxury Suites'!A50</f>
        <v>0</v>
      </c>
      <c r="C345" s="488">
        <f>'Luxury Suites'!B50</f>
        <v>0</v>
      </c>
      <c r="D345" s="488" t="str">
        <f>'Luxury Suites'!C50</f>
        <v>H</v>
      </c>
      <c r="E345" s="488">
        <f>'Luxury Suites'!D50</f>
        <v>0</v>
      </c>
      <c r="F345" s="488">
        <f>'Luxury Suites'!E50</f>
        <v>0</v>
      </c>
      <c r="G345" s="488">
        <f>'Luxury Suites'!F50</f>
        <v>0.6</v>
      </c>
      <c r="H345" s="488">
        <f>'Luxury Suites'!G50</f>
        <v>0</v>
      </c>
      <c r="I345" s="488">
        <f>'Luxury Suites'!H50</f>
        <v>0</v>
      </c>
      <c r="J345" s="488" t="str">
        <f>'Luxury Suites'!I50</f>
        <v xml:space="preserve"> </v>
      </c>
      <c r="K345" s="488">
        <f>'Luxury Suites'!J50</f>
        <v>0</v>
      </c>
      <c r="L345" s="488">
        <f>'Luxury Suites'!K50</f>
        <v>0</v>
      </c>
      <c r="M345" s="488" t="str">
        <f>'Luxury Suites'!L50</f>
        <v/>
      </c>
      <c r="N345" s="488" t="str">
        <f>'Luxury Suites'!M50</f>
        <v/>
      </c>
      <c r="O345" s="488" t="str">
        <f>'Luxury Suites'!N50</f>
        <v/>
      </c>
      <c r="P345" s="488" t="str">
        <f>'Luxury Suites'!O50</f>
        <v/>
      </c>
      <c r="Q345" s="488" t="str">
        <f>'Luxury Suites'!P50</f>
        <v xml:space="preserve"> </v>
      </c>
    </row>
    <row r="346" spans="1:17">
      <c r="A346" s="488" t="s">
        <v>231</v>
      </c>
      <c r="B346" s="488">
        <f>'Luxury Suites'!A51</f>
        <v>0</v>
      </c>
      <c r="C346" s="488">
        <f>'Luxury Suites'!B51</f>
        <v>0</v>
      </c>
      <c r="D346" s="488" t="str">
        <f>'Luxury Suites'!C51</f>
        <v>H</v>
      </c>
      <c r="E346" s="488">
        <f>'Luxury Suites'!D51</f>
        <v>0</v>
      </c>
      <c r="F346" s="488">
        <f>'Luxury Suites'!E51</f>
        <v>0</v>
      </c>
      <c r="G346" s="488">
        <f>'Luxury Suites'!F51</f>
        <v>0.6</v>
      </c>
      <c r="H346" s="488">
        <f>'Luxury Suites'!G51</f>
        <v>0</v>
      </c>
      <c r="I346" s="488">
        <f>'Luxury Suites'!H51</f>
        <v>0</v>
      </c>
      <c r="J346" s="488" t="str">
        <f>'Luxury Suites'!I51</f>
        <v xml:space="preserve"> </v>
      </c>
      <c r="K346" s="488">
        <f>'Luxury Suites'!J51</f>
        <v>0</v>
      </c>
      <c r="L346" s="488">
        <f>'Luxury Suites'!K51</f>
        <v>0</v>
      </c>
      <c r="M346" s="488" t="str">
        <f>'Luxury Suites'!L51</f>
        <v/>
      </c>
      <c r="N346" s="488" t="str">
        <f>'Luxury Suites'!M51</f>
        <v/>
      </c>
      <c r="O346" s="488" t="str">
        <f>'Luxury Suites'!N51</f>
        <v/>
      </c>
      <c r="P346" s="488" t="str">
        <f>'Luxury Suites'!O51</f>
        <v/>
      </c>
      <c r="Q346" s="488" t="str">
        <f>'Luxury Suites'!P51</f>
        <v xml:space="preserve"> </v>
      </c>
    </row>
    <row r="347" spans="1:17">
      <c r="A347" s="488" t="s">
        <v>231</v>
      </c>
      <c r="B347" s="488">
        <f>'Luxury Suites'!A52</f>
        <v>0</v>
      </c>
      <c r="C347" s="488">
        <f>'Luxury Suites'!B52</f>
        <v>0</v>
      </c>
      <c r="D347" s="488" t="str">
        <f>'Luxury Suites'!C52</f>
        <v>H</v>
      </c>
      <c r="E347" s="488">
        <f>'Luxury Suites'!D52</f>
        <v>0</v>
      </c>
      <c r="F347" s="488">
        <f>'Luxury Suites'!E52</f>
        <v>0</v>
      </c>
      <c r="G347" s="488">
        <f>'Luxury Suites'!F52</f>
        <v>0.6</v>
      </c>
      <c r="H347" s="488">
        <f>'Luxury Suites'!G52</f>
        <v>0</v>
      </c>
      <c r="I347" s="488">
        <f>'Luxury Suites'!H52</f>
        <v>0</v>
      </c>
      <c r="J347" s="488" t="str">
        <f>'Luxury Suites'!I52</f>
        <v xml:space="preserve"> </v>
      </c>
      <c r="K347" s="488">
        <f>'Luxury Suites'!J52</f>
        <v>0</v>
      </c>
      <c r="L347" s="488">
        <f>'Luxury Suites'!K52</f>
        <v>0</v>
      </c>
      <c r="M347" s="488" t="str">
        <f>'Luxury Suites'!L52</f>
        <v/>
      </c>
      <c r="N347" s="488" t="str">
        <f>'Luxury Suites'!M52</f>
        <v/>
      </c>
      <c r="O347" s="488" t="str">
        <f>'Luxury Suites'!N52</f>
        <v/>
      </c>
      <c r="P347" s="488" t="str">
        <f>'Luxury Suites'!O52</f>
        <v/>
      </c>
      <c r="Q347" s="488" t="str">
        <f>'Luxury Suites'!P52</f>
        <v xml:space="preserve"> </v>
      </c>
    </row>
    <row r="348" spans="1:17">
      <c r="A348" s="488" t="s">
        <v>231</v>
      </c>
      <c r="B348" s="488">
        <f>'Luxury Suites'!A53</f>
        <v>0</v>
      </c>
      <c r="C348" s="488">
        <f>'Luxury Suites'!B53</f>
        <v>0</v>
      </c>
      <c r="D348" s="488" t="str">
        <f>'Luxury Suites'!C53</f>
        <v>H</v>
      </c>
      <c r="E348" s="488">
        <f>'Luxury Suites'!D53</f>
        <v>0</v>
      </c>
      <c r="F348" s="488">
        <f>'Luxury Suites'!E53</f>
        <v>0</v>
      </c>
      <c r="G348" s="488">
        <f>'Luxury Suites'!F53</f>
        <v>0.6</v>
      </c>
      <c r="H348" s="488">
        <f>'Luxury Suites'!G53</f>
        <v>0</v>
      </c>
      <c r="I348" s="488">
        <f>'Luxury Suites'!H53</f>
        <v>0</v>
      </c>
      <c r="J348" s="488" t="str">
        <f>'Luxury Suites'!I53</f>
        <v xml:space="preserve"> </v>
      </c>
      <c r="K348" s="488">
        <f>'Luxury Suites'!J53</f>
        <v>0</v>
      </c>
      <c r="L348" s="488">
        <f>'Luxury Suites'!K53</f>
        <v>0</v>
      </c>
      <c r="M348" s="488" t="str">
        <f>'Luxury Suites'!L53</f>
        <v/>
      </c>
      <c r="N348" s="488" t="str">
        <f>'Luxury Suites'!M53</f>
        <v/>
      </c>
      <c r="O348" s="488" t="str">
        <f>'Luxury Suites'!N53</f>
        <v/>
      </c>
      <c r="P348" s="488" t="str">
        <f>'Luxury Suites'!O53</f>
        <v/>
      </c>
      <c r="Q348" s="488" t="str">
        <f>'Luxury Suites'!P53</f>
        <v xml:space="preserve"> </v>
      </c>
    </row>
    <row r="349" spans="1:17">
      <c r="A349" s="488" t="s">
        <v>231</v>
      </c>
      <c r="B349" s="488">
        <f>'Luxury Suites'!A54</f>
        <v>0</v>
      </c>
      <c r="C349" s="488">
        <f>'Luxury Suites'!B54</f>
        <v>0</v>
      </c>
      <c r="D349" s="488" t="str">
        <f>'Luxury Suites'!C54</f>
        <v>H</v>
      </c>
      <c r="E349" s="488">
        <f>'Luxury Suites'!D54</f>
        <v>0</v>
      </c>
      <c r="F349" s="488">
        <f>'Luxury Suites'!E54</f>
        <v>0</v>
      </c>
      <c r="G349" s="488">
        <f>'Luxury Suites'!F54</f>
        <v>0.6</v>
      </c>
      <c r="H349" s="488">
        <f>'Luxury Suites'!G54</f>
        <v>0</v>
      </c>
      <c r="I349" s="488">
        <f>'Luxury Suites'!H54</f>
        <v>0</v>
      </c>
      <c r="J349" s="488" t="str">
        <f>'Luxury Suites'!I54</f>
        <v xml:space="preserve"> </v>
      </c>
      <c r="K349" s="488">
        <f>'Luxury Suites'!J54</f>
        <v>0</v>
      </c>
      <c r="L349" s="488">
        <f>'Luxury Suites'!K54</f>
        <v>0</v>
      </c>
      <c r="M349" s="488" t="str">
        <f>'Luxury Suites'!L54</f>
        <v/>
      </c>
      <c r="N349" s="488" t="str">
        <f>'Luxury Suites'!M54</f>
        <v/>
      </c>
      <c r="O349" s="488" t="str">
        <f>'Luxury Suites'!N54</f>
        <v/>
      </c>
      <c r="P349" s="488" t="str">
        <f>'Luxury Suites'!O54</f>
        <v/>
      </c>
      <c r="Q349" s="488" t="str">
        <f>'Luxury Suites'!P54</f>
        <v xml:space="preserve"> </v>
      </c>
    </row>
    <row r="350" spans="1:17">
      <c r="A350" s="488" t="s">
        <v>231</v>
      </c>
      <c r="B350" s="488">
        <f>'Luxury Suites'!A55</f>
        <v>0</v>
      </c>
      <c r="C350" s="488">
        <f>'Luxury Suites'!B55</f>
        <v>0</v>
      </c>
      <c r="D350" s="488" t="str">
        <f>'Luxury Suites'!C55</f>
        <v>H</v>
      </c>
      <c r="E350" s="488">
        <f>'Luxury Suites'!D55</f>
        <v>0</v>
      </c>
      <c r="F350" s="488">
        <f>'Luxury Suites'!E55</f>
        <v>0</v>
      </c>
      <c r="G350" s="488">
        <f>'Luxury Suites'!F55</f>
        <v>0.6</v>
      </c>
      <c r="H350" s="488">
        <f>'Luxury Suites'!G55</f>
        <v>0</v>
      </c>
      <c r="I350" s="488">
        <f>'Luxury Suites'!H55</f>
        <v>0</v>
      </c>
      <c r="J350" s="488" t="str">
        <f>'Luxury Suites'!I55</f>
        <v xml:space="preserve"> </v>
      </c>
      <c r="K350" s="488">
        <f>'Luxury Suites'!J55</f>
        <v>0</v>
      </c>
      <c r="L350" s="488">
        <f>'Luxury Suites'!K55</f>
        <v>0</v>
      </c>
      <c r="M350" s="488" t="str">
        <f>'Luxury Suites'!L55</f>
        <v/>
      </c>
      <c r="N350" s="488" t="str">
        <f>'Luxury Suites'!M55</f>
        <v/>
      </c>
      <c r="O350" s="488" t="str">
        <f>'Luxury Suites'!N55</f>
        <v/>
      </c>
      <c r="P350" s="488" t="str">
        <f>'Luxury Suites'!O55</f>
        <v/>
      </c>
      <c r="Q350" s="488" t="str">
        <f>'Luxury Suites'!P55</f>
        <v xml:space="preserve"> </v>
      </c>
    </row>
    <row r="351" spans="1:17">
      <c r="A351" s="488" t="s">
        <v>231</v>
      </c>
      <c r="B351" s="488">
        <f>'Luxury Suites'!A56</f>
        <v>0</v>
      </c>
      <c r="C351" s="488">
        <f>'Luxury Suites'!B56</f>
        <v>0</v>
      </c>
      <c r="D351" s="488" t="str">
        <f>'Luxury Suites'!C56</f>
        <v>H</v>
      </c>
      <c r="E351" s="488">
        <f>'Luxury Suites'!D56</f>
        <v>0</v>
      </c>
      <c r="F351" s="488">
        <f>'Luxury Suites'!E56</f>
        <v>0</v>
      </c>
      <c r="G351" s="488">
        <f>'Luxury Suites'!F56</f>
        <v>0.6</v>
      </c>
      <c r="H351" s="488">
        <f>'Luxury Suites'!G56</f>
        <v>0</v>
      </c>
      <c r="I351" s="488">
        <f>'Luxury Suites'!H56</f>
        <v>0</v>
      </c>
      <c r="J351" s="488" t="str">
        <f>'Luxury Suites'!I56</f>
        <v xml:space="preserve"> </v>
      </c>
      <c r="K351" s="488">
        <f>'Luxury Suites'!J56</f>
        <v>0</v>
      </c>
      <c r="L351" s="488">
        <f>'Luxury Suites'!K56</f>
        <v>0</v>
      </c>
      <c r="M351" s="488" t="str">
        <f>'Luxury Suites'!L56</f>
        <v/>
      </c>
      <c r="N351" s="488" t="str">
        <f>'Luxury Suites'!M56</f>
        <v/>
      </c>
      <c r="O351" s="488" t="str">
        <f>'Luxury Suites'!N56</f>
        <v/>
      </c>
      <c r="P351" s="488" t="str">
        <f>'Luxury Suites'!O56</f>
        <v/>
      </c>
      <c r="Q351" s="488" t="str">
        <f>'Luxury Suites'!P56</f>
        <v xml:space="preserve"> </v>
      </c>
    </row>
    <row r="352" spans="1:17">
      <c r="A352" s="488" t="s">
        <v>231</v>
      </c>
      <c r="B352" s="488">
        <f>'Luxury Suites'!A57</f>
        <v>0</v>
      </c>
      <c r="C352" s="488">
        <f>'Luxury Suites'!B57</f>
        <v>0</v>
      </c>
      <c r="D352" s="488" t="str">
        <f>'Luxury Suites'!C57</f>
        <v>H</v>
      </c>
      <c r="E352" s="488">
        <f>'Luxury Suites'!D57</f>
        <v>0</v>
      </c>
      <c r="F352" s="488">
        <f>'Luxury Suites'!E57</f>
        <v>0</v>
      </c>
      <c r="G352" s="488">
        <f>'Luxury Suites'!F57</f>
        <v>0.6</v>
      </c>
      <c r="H352" s="488">
        <f>'Luxury Suites'!G57</f>
        <v>0</v>
      </c>
      <c r="I352" s="488">
        <f>'Luxury Suites'!H57</f>
        <v>0</v>
      </c>
      <c r="J352" s="488" t="str">
        <f>'Luxury Suites'!I57</f>
        <v xml:space="preserve"> </v>
      </c>
      <c r="K352" s="488">
        <f>'Luxury Suites'!J57</f>
        <v>0</v>
      </c>
      <c r="L352" s="488">
        <f>'Luxury Suites'!K57</f>
        <v>0</v>
      </c>
      <c r="M352" s="488" t="str">
        <f>'Luxury Suites'!L57</f>
        <v/>
      </c>
      <c r="N352" s="488" t="str">
        <f>'Luxury Suites'!M57</f>
        <v/>
      </c>
      <c r="O352" s="488" t="str">
        <f>'Luxury Suites'!N57</f>
        <v/>
      </c>
      <c r="P352" s="488" t="str">
        <f>'Luxury Suites'!O57</f>
        <v/>
      </c>
      <c r="Q352" s="488" t="str">
        <f>'Luxury Suites'!P57</f>
        <v xml:space="preserve"> </v>
      </c>
    </row>
    <row r="353" spans="1:17">
      <c r="A353" s="488" t="s">
        <v>231</v>
      </c>
      <c r="B353" s="488">
        <f>'Luxury Suites'!A58</f>
        <v>0</v>
      </c>
      <c r="C353" s="488">
        <f>'Luxury Suites'!B58</f>
        <v>0</v>
      </c>
      <c r="D353" s="488" t="str">
        <f>'Luxury Suites'!C58</f>
        <v>H</v>
      </c>
      <c r="E353" s="488">
        <f>'Luxury Suites'!D58</f>
        <v>0</v>
      </c>
      <c r="F353" s="488">
        <f>'Luxury Suites'!E58</f>
        <v>0</v>
      </c>
      <c r="G353" s="488">
        <f>'Luxury Suites'!F58</f>
        <v>0.6</v>
      </c>
      <c r="H353" s="488">
        <f>'Luxury Suites'!G58</f>
        <v>0</v>
      </c>
      <c r="I353" s="488">
        <f>'Luxury Suites'!H58</f>
        <v>0</v>
      </c>
      <c r="J353" s="488" t="str">
        <f>'Luxury Suites'!I58</f>
        <v xml:space="preserve"> </v>
      </c>
      <c r="K353" s="488">
        <f>'Luxury Suites'!J58</f>
        <v>0</v>
      </c>
      <c r="L353" s="488">
        <f>'Luxury Suites'!K58</f>
        <v>0</v>
      </c>
      <c r="M353" s="488" t="str">
        <f>'Luxury Suites'!L58</f>
        <v/>
      </c>
      <c r="N353" s="488" t="str">
        <f>'Luxury Suites'!M58</f>
        <v/>
      </c>
      <c r="O353" s="488" t="str">
        <f>'Luxury Suites'!N58</f>
        <v/>
      </c>
      <c r="P353" s="488" t="str">
        <f>'Luxury Suites'!O58</f>
        <v/>
      </c>
      <c r="Q353" s="488" t="str">
        <f>'Luxury Suites'!P58</f>
        <v xml:space="preserve"> </v>
      </c>
    </row>
    <row r="354" spans="1:17">
      <c r="A354" s="488" t="s">
        <v>231</v>
      </c>
      <c r="B354" s="488">
        <f>'Luxury Suites'!A59</f>
        <v>0</v>
      </c>
      <c r="C354" s="488">
        <f>'Luxury Suites'!B59</f>
        <v>0</v>
      </c>
      <c r="D354" s="488" t="str">
        <f>'Luxury Suites'!C59</f>
        <v>H</v>
      </c>
      <c r="E354" s="488">
        <f>'Luxury Suites'!D59</f>
        <v>0</v>
      </c>
      <c r="F354" s="488">
        <f>'Luxury Suites'!E59</f>
        <v>0</v>
      </c>
      <c r="G354" s="488">
        <f>'Luxury Suites'!F59</f>
        <v>0.6</v>
      </c>
      <c r="H354" s="488">
        <f>'Luxury Suites'!G59</f>
        <v>0</v>
      </c>
      <c r="I354" s="488">
        <f>'Luxury Suites'!H59</f>
        <v>0</v>
      </c>
      <c r="J354" s="488" t="str">
        <f>'Luxury Suites'!I59</f>
        <v xml:space="preserve"> </v>
      </c>
      <c r="K354" s="488">
        <f>'Luxury Suites'!J59</f>
        <v>0</v>
      </c>
      <c r="L354" s="488">
        <f>'Luxury Suites'!K59</f>
        <v>0</v>
      </c>
      <c r="M354" s="488" t="str">
        <f>'Luxury Suites'!L59</f>
        <v/>
      </c>
      <c r="N354" s="488" t="str">
        <f>'Luxury Suites'!M59</f>
        <v/>
      </c>
      <c r="O354" s="488" t="str">
        <f>'Luxury Suites'!N59</f>
        <v/>
      </c>
      <c r="P354" s="488" t="str">
        <f>'Luxury Suites'!O59</f>
        <v/>
      </c>
      <c r="Q354" s="488" t="str">
        <f>'Luxury Suites'!P59</f>
        <v xml:space="preserve"> </v>
      </c>
    </row>
    <row r="355" spans="1:17">
      <c r="A355" s="488" t="s">
        <v>231</v>
      </c>
      <c r="B355" s="488">
        <f>'Luxury Suites'!A60</f>
        <v>0</v>
      </c>
      <c r="C355" s="488">
        <f>'Luxury Suites'!B60</f>
        <v>0</v>
      </c>
      <c r="D355" s="488" t="str">
        <f>'Luxury Suites'!C60</f>
        <v>H</v>
      </c>
      <c r="E355" s="488">
        <f>'Luxury Suites'!D60</f>
        <v>0</v>
      </c>
      <c r="F355" s="488">
        <f>'Luxury Suites'!E60</f>
        <v>0</v>
      </c>
      <c r="G355" s="488">
        <f>'Luxury Suites'!F60</f>
        <v>0.6</v>
      </c>
      <c r="H355" s="488">
        <f>'Luxury Suites'!G60</f>
        <v>0</v>
      </c>
      <c r="I355" s="488">
        <f>'Luxury Suites'!H60</f>
        <v>0</v>
      </c>
      <c r="J355" s="488" t="str">
        <f>'Luxury Suites'!I60</f>
        <v xml:space="preserve"> </v>
      </c>
      <c r="K355" s="488">
        <f>'Luxury Suites'!J60</f>
        <v>0</v>
      </c>
      <c r="L355" s="488">
        <f>'Luxury Suites'!K60</f>
        <v>0</v>
      </c>
      <c r="M355" s="488" t="str">
        <f>'Luxury Suites'!L60</f>
        <v/>
      </c>
      <c r="N355" s="488" t="str">
        <f>'Luxury Suites'!M60</f>
        <v/>
      </c>
      <c r="O355" s="488" t="str">
        <f>'Luxury Suites'!N60</f>
        <v/>
      </c>
      <c r="P355" s="488" t="str">
        <f>'Luxury Suites'!O60</f>
        <v/>
      </c>
      <c r="Q355" s="488" t="str">
        <f>'Luxury Suites'!P60</f>
        <v xml:space="preserve"> </v>
      </c>
    </row>
    <row r="356" spans="1:17">
      <c r="A356" s="488" t="s">
        <v>231</v>
      </c>
      <c r="B356" s="488">
        <f>'Luxury Suites'!A61</f>
        <v>0</v>
      </c>
      <c r="C356" s="488">
        <f>'Luxury Suites'!B61</f>
        <v>0</v>
      </c>
      <c r="D356" s="488" t="str">
        <f>'Luxury Suites'!C61</f>
        <v>H</v>
      </c>
      <c r="E356" s="488">
        <f>'Luxury Suites'!D61</f>
        <v>0</v>
      </c>
      <c r="F356" s="488">
        <f>'Luxury Suites'!E61</f>
        <v>0</v>
      </c>
      <c r="G356" s="488">
        <f>'Luxury Suites'!F61</f>
        <v>0.6</v>
      </c>
      <c r="H356" s="488">
        <f>'Luxury Suites'!G61</f>
        <v>0</v>
      </c>
      <c r="I356" s="488">
        <f>'Luxury Suites'!H61</f>
        <v>0</v>
      </c>
      <c r="J356" s="488" t="str">
        <f>'Luxury Suites'!I61</f>
        <v xml:space="preserve"> </v>
      </c>
      <c r="K356" s="488">
        <f>'Luxury Suites'!J61</f>
        <v>0</v>
      </c>
      <c r="L356" s="488">
        <f>'Luxury Suites'!K61</f>
        <v>0</v>
      </c>
      <c r="M356" s="488" t="str">
        <f>'Luxury Suites'!L61</f>
        <v/>
      </c>
      <c r="N356" s="488" t="str">
        <f>'Luxury Suites'!M61</f>
        <v/>
      </c>
      <c r="O356" s="488" t="str">
        <f>'Luxury Suites'!N61</f>
        <v/>
      </c>
      <c r="P356" s="488" t="str">
        <f>'Luxury Suites'!O61</f>
        <v/>
      </c>
      <c r="Q356" s="488" t="str">
        <f>'Luxury Suites'!P61</f>
        <v xml:space="preserve"> </v>
      </c>
    </row>
    <row r="357" spans="1:17">
      <c r="A357" s="488" t="s">
        <v>231</v>
      </c>
      <c r="B357" s="488">
        <f>'Luxury Suites'!A62</f>
        <v>0</v>
      </c>
      <c r="C357" s="488">
        <f>'Luxury Suites'!B62</f>
        <v>0</v>
      </c>
      <c r="D357" s="488" t="str">
        <f>'Luxury Suites'!C62</f>
        <v>H</v>
      </c>
      <c r="E357" s="488">
        <f>'Luxury Suites'!D62</f>
        <v>0</v>
      </c>
      <c r="F357" s="488">
        <f>'Luxury Suites'!E62</f>
        <v>0</v>
      </c>
      <c r="G357" s="488">
        <f>'Luxury Suites'!F62</f>
        <v>0.6</v>
      </c>
      <c r="H357" s="488">
        <f>'Luxury Suites'!G62</f>
        <v>0</v>
      </c>
      <c r="I357" s="488">
        <f>'Luxury Suites'!H62</f>
        <v>0</v>
      </c>
      <c r="J357" s="488" t="str">
        <f>'Luxury Suites'!I62</f>
        <v xml:space="preserve"> </v>
      </c>
      <c r="K357" s="488">
        <f>'Luxury Suites'!J62</f>
        <v>0</v>
      </c>
      <c r="L357" s="488">
        <f>'Luxury Suites'!K62</f>
        <v>0</v>
      </c>
      <c r="M357" s="488" t="str">
        <f>'Luxury Suites'!L62</f>
        <v/>
      </c>
      <c r="N357" s="488" t="str">
        <f>'Luxury Suites'!M62</f>
        <v/>
      </c>
      <c r="O357" s="488" t="str">
        <f>'Luxury Suites'!N62</f>
        <v/>
      </c>
      <c r="P357" s="488" t="str">
        <f>'Luxury Suites'!O62</f>
        <v/>
      </c>
      <c r="Q357" s="488" t="str">
        <f>'Luxury Suites'!P62</f>
        <v xml:space="preserve"> </v>
      </c>
    </row>
    <row r="358" spans="1:17">
      <c r="A358" s="488" t="s">
        <v>231</v>
      </c>
      <c r="B358" s="488">
        <f>'Luxury Suites'!A63</f>
        <v>0</v>
      </c>
      <c r="C358" s="488">
        <f>'Luxury Suites'!B63</f>
        <v>0</v>
      </c>
      <c r="D358" s="488" t="str">
        <f>'Luxury Suites'!C63</f>
        <v>H</v>
      </c>
      <c r="E358" s="488">
        <f>'Luxury Suites'!D63</f>
        <v>0</v>
      </c>
      <c r="F358" s="488">
        <f>'Luxury Suites'!E63</f>
        <v>0</v>
      </c>
      <c r="G358" s="488">
        <f>'Luxury Suites'!F63</f>
        <v>0.6</v>
      </c>
      <c r="H358" s="488">
        <f>'Luxury Suites'!G63</f>
        <v>0</v>
      </c>
      <c r="I358" s="488">
        <f>'Luxury Suites'!H63</f>
        <v>0</v>
      </c>
      <c r="J358" s="488" t="str">
        <f>'Luxury Suites'!I63</f>
        <v xml:space="preserve"> </v>
      </c>
      <c r="K358" s="488">
        <f>'Luxury Suites'!J63</f>
        <v>0</v>
      </c>
      <c r="L358" s="488">
        <f>'Luxury Suites'!K63</f>
        <v>0</v>
      </c>
      <c r="M358" s="488" t="str">
        <f>'Luxury Suites'!L63</f>
        <v/>
      </c>
      <c r="N358" s="488" t="str">
        <f>'Luxury Suites'!M63</f>
        <v/>
      </c>
      <c r="O358" s="488" t="str">
        <f>'Luxury Suites'!N63</f>
        <v/>
      </c>
      <c r="P358" s="488" t="str">
        <f>'Luxury Suites'!O63</f>
        <v/>
      </c>
      <c r="Q358" s="488" t="str">
        <f>'Luxury Suites'!P63</f>
        <v xml:space="preserve"> </v>
      </c>
    </row>
    <row r="359" spans="1:17">
      <c r="A359" s="489" t="s">
        <v>232</v>
      </c>
      <c r="B359" s="489">
        <f>Lobby!A13</f>
        <v>0</v>
      </c>
      <c r="C359" s="489">
        <f>Lobby!B13</f>
        <v>0</v>
      </c>
      <c r="D359" s="489" t="str">
        <f>Lobby!C13</f>
        <v>H</v>
      </c>
      <c r="E359" s="489">
        <f>Lobby!D13</f>
        <v>0</v>
      </c>
      <c r="F359" s="489">
        <f>Lobby!E13</f>
        <v>0</v>
      </c>
      <c r="G359" s="489">
        <f>Lobby!F13</f>
        <v>0.6</v>
      </c>
      <c r="H359" s="489">
        <f>Lobby!G13</f>
        <v>0</v>
      </c>
      <c r="I359" s="489">
        <f>Lobby!H13</f>
        <v>0</v>
      </c>
      <c r="J359" s="489" t="str">
        <f>Lobby!I13</f>
        <v xml:space="preserve"> </v>
      </c>
      <c r="K359" s="489">
        <f>Lobby!J13</f>
        <v>0</v>
      </c>
      <c r="L359" s="489">
        <f>Lobby!K13</f>
        <v>0</v>
      </c>
      <c r="M359" s="489" t="str">
        <f>Lobby!L13</f>
        <v/>
      </c>
      <c r="N359" s="489" t="str">
        <f>Lobby!M13</f>
        <v/>
      </c>
      <c r="O359" s="489" t="str">
        <f>Lobby!N13</f>
        <v/>
      </c>
      <c r="P359" s="489" t="str">
        <f>Lobby!O13</f>
        <v/>
      </c>
      <c r="Q359" s="489" t="str">
        <f>Lobby!P13</f>
        <v xml:space="preserve"> </v>
      </c>
    </row>
    <row r="360" spans="1:17">
      <c r="A360" s="489" t="s">
        <v>232</v>
      </c>
      <c r="B360" s="489">
        <f>Lobby!A14</f>
        <v>0</v>
      </c>
      <c r="C360" s="489">
        <f>Lobby!B14</f>
        <v>0</v>
      </c>
      <c r="D360" s="489" t="str">
        <f>Lobby!C14</f>
        <v>H</v>
      </c>
      <c r="E360" s="489">
        <f>Lobby!D14</f>
        <v>0</v>
      </c>
      <c r="F360" s="489">
        <f>Lobby!E14</f>
        <v>0</v>
      </c>
      <c r="G360" s="489">
        <f>Lobby!F14</f>
        <v>0.6</v>
      </c>
      <c r="H360" s="489">
        <f>Lobby!G14</f>
        <v>0</v>
      </c>
      <c r="I360" s="489">
        <f>Lobby!H14</f>
        <v>0</v>
      </c>
      <c r="J360" s="489" t="str">
        <f>Lobby!I14</f>
        <v xml:space="preserve"> </v>
      </c>
      <c r="K360" s="489">
        <f>Lobby!J14</f>
        <v>0</v>
      </c>
      <c r="L360" s="489">
        <f>Lobby!K14</f>
        <v>0</v>
      </c>
      <c r="M360" s="489" t="str">
        <f>Lobby!L14</f>
        <v/>
      </c>
      <c r="N360" s="489" t="str">
        <f>Lobby!M14</f>
        <v/>
      </c>
      <c r="O360" s="489" t="str">
        <f>Lobby!N14</f>
        <v/>
      </c>
      <c r="P360" s="489" t="str">
        <f>Lobby!O14</f>
        <v/>
      </c>
      <c r="Q360" s="489" t="str">
        <f>Lobby!P14</f>
        <v xml:space="preserve"> </v>
      </c>
    </row>
    <row r="361" spans="1:17">
      <c r="A361" s="489" t="s">
        <v>232</v>
      </c>
      <c r="B361" s="489">
        <f>Lobby!A15</f>
        <v>0</v>
      </c>
      <c r="C361" s="489">
        <f>Lobby!B15</f>
        <v>0</v>
      </c>
      <c r="D361" s="489" t="str">
        <f>Lobby!C15</f>
        <v>H</v>
      </c>
      <c r="E361" s="489">
        <f>Lobby!D15</f>
        <v>0</v>
      </c>
      <c r="F361" s="489">
        <f>Lobby!E15</f>
        <v>0</v>
      </c>
      <c r="G361" s="489">
        <f>Lobby!F15</f>
        <v>0.6</v>
      </c>
      <c r="H361" s="489">
        <f>Lobby!G15</f>
        <v>0</v>
      </c>
      <c r="I361" s="489">
        <f>Lobby!H15</f>
        <v>0</v>
      </c>
      <c r="J361" s="489" t="str">
        <f>Lobby!I15</f>
        <v xml:space="preserve"> </v>
      </c>
      <c r="K361" s="489">
        <f>Lobby!J15</f>
        <v>0</v>
      </c>
      <c r="L361" s="489">
        <f>Lobby!K15</f>
        <v>0</v>
      </c>
      <c r="M361" s="489" t="str">
        <f>Lobby!L15</f>
        <v/>
      </c>
      <c r="N361" s="489" t="str">
        <f>Lobby!M15</f>
        <v/>
      </c>
      <c r="O361" s="489" t="str">
        <f>Lobby!N15</f>
        <v/>
      </c>
      <c r="P361" s="489" t="str">
        <f>Lobby!O15</f>
        <v/>
      </c>
      <c r="Q361" s="489" t="str">
        <f>Lobby!P15</f>
        <v xml:space="preserve"> </v>
      </c>
    </row>
    <row r="362" spans="1:17">
      <c r="A362" s="489" t="s">
        <v>232</v>
      </c>
      <c r="B362" s="489">
        <f>Lobby!A16</f>
        <v>0</v>
      </c>
      <c r="C362" s="489">
        <f>Lobby!B16</f>
        <v>0</v>
      </c>
      <c r="D362" s="489" t="str">
        <f>Lobby!C16</f>
        <v>H</v>
      </c>
      <c r="E362" s="489">
        <f>Lobby!D16</f>
        <v>0</v>
      </c>
      <c r="F362" s="489">
        <f>Lobby!E16</f>
        <v>0</v>
      </c>
      <c r="G362" s="489">
        <f>Lobby!F16</f>
        <v>0.6</v>
      </c>
      <c r="H362" s="489">
        <f>Lobby!G16</f>
        <v>0</v>
      </c>
      <c r="I362" s="489">
        <f>Lobby!H16</f>
        <v>0</v>
      </c>
      <c r="J362" s="489" t="str">
        <f>Lobby!I16</f>
        <v xml:space="preserve"> </v>
      </c>
      <c r="K362" s="489">
        <f>Lobby!J16</f>
        <v>0</v>
      </c>
      <c r="L362" s="489">
        <f>Lobby!K16</f>
        <v>0</v>
      </c>
      <c r="M362" s="489" t="str">
        <f>Lobby!L16</f>
        <v/>
      </c>
      <c r="N362" s="489" t="str">
        <f>Lobby!M16</f>
        <v/>
      </c>
      <c r="O362" s="489" t="str">
        <f>Lobby!N16</f>
        <v/>
      </c>
      <c r="P362" s="489" t="str">
        <f>Lobby!O16</f>
        <v/>
      </c>
      <c r="Q362" s="489" t="str">
        <f>Lobby!P16</f>
        <v xml:space="preserve"> </v>
      </c>
    </row>
    <row r="363" spans="1:17">
      <c r="A363" s="489" t="s">
        <v>232</v>
      </c>
      <c r="B363" s="489">
        <f>Lobby!A17</f>
        <v>0</v>
      </c>
      <c r="C363" s="489">
        <f>Lobby!B17</f>
        <v>0</v>
      </c>
      <c r="D363" s="489" t="str">
        <f>Lobby!C17</f>
        <v>H</v>
      </c>
      <c r="E363" s="489">
        <f>Lobby!D17</f>
        <v>0</v>
      </c>
      <c r="F363" s="489">
        <f>Lobby!E17</f>
        <v>0</v>
      </c>
      <c r="G363" s="489">
        <f>Lobby!F17</f>
        <v>0.6</v>
      </c>
      <c r="H363" s="489">
        <f>Lobby!G17</f>
        <v>0</v>
      </c>
      <c r="I363" s="489">
        <f>Lobby!H17</f>
        <v>0</v>
      </c>
      <c r="J363" s="489" t="str">
        <f>Lobby!I17</f>
        <v xml:space="preserve"> </v>
      </c>
      <c r="K363" s="489">
        <f>Lobby!J17</f>
        <v>0</v>
      </c>
      <c r="L363" s="489">
        <f>Lobby!K17</f>
        <v>0</v>
      </c>
      <c r="M363" s="489" t="str">
        <f>Lobby!L17</f>
        <v/>
      </c>
      <c r="N363" s="489" t="str">
        <f>Lobby!M17</f>
        <v/>
      </c>
      <c r="O363" s="489" t="str">
        <f>Lobby!N17</f>
        <v/>
      </c>
      <c r="P363" s="489" t="str">
        <f>Lobby!O17</f>
        <v/>
      </c>
      <c r="Q363" s="489" t="str">
        <f>Lobby!P17</f>
        <v xml:space="preserve"> </v>
      </c>
    </row>
    <row r="364" spans="1:17">
      <c r="A364" s="489" t="s">
        <v>232</v>
      </c>
      <c r="B364" s="489">
        <f>Lobby!A18</f>
        <v>0</v>
      </c>
      <c r="C364" s="489">
        <f>Lobby!B18</f>
        <v>0</v>
      </c>
      <c r="D364" s="489" t="str">
        <f>Lobby!C18</f>
        <v>H</v>
      </c>
      <c r="E364" s="489">
        <f>Lobby!D18</f>
        <v>0</v>
      </c>
      <c r="F364" s="489">
        <f>Lobby!E18</f>
        <v>0</v>
      </c>
      <c r="G364" s="489">
        <f>Lobby!F18</f>
        <v>0.6</v>
      </c>
      <c r="H364" s="489">
        <f>Lobby!G18</f>
        <v>0</v>
      </c>
      <c r="I364" s="489">
        <f>Lobby!H18</f>
        <v>0</v>
      </c>
      <c r="J364" s="489" t="str">
        <f>Lobby!I18</f>
        <v xml:space="preserve"> </v>
      </c>
      <c r="K364" s="489">
        <f>Lobby!J18</f>
        <v>0</v>
      </c>
      <c r="L364" s="489">
        <f>Lobby!K18</f>
        <v>0</v>
      </c>
      <c r="M364" s="489" t="str">
        <f>Lobby!L18</f>
        <v/>
      </c>
      <c r="N364" s="489" t="str">
        <f>Lobby!M18</f>
        <v/>
      </c>
      <c r="O364" s="489" t="str">
        <f>Lobby!N18</f>
        <v/>
      </c>
      <c r="P364" s="489" t="str">
        <f>Lobby!O18</f>
        <v/>
      </c>
      <c r="Q364" s="489" t="str">
        <f>Lobby!P18</f>
        <v xml:space="preserve"> </v>
      </c>
    </row>
    <row r="365" spans="1:17">
      <c r="A365" s="489" t="s">
        <v>232</v>
      </c>
      <c r="B365" s="489">
        <f>Lobby!A19</f>
        <v>0</v>
      </c>
      <c r="C365" s="489">
        <f>Lobby!B19</f>
        <v>0</v>
      </c>
      <c r="D365" s="489" t="str">
        <f>Lobby!C19</f>
        <v>H</v>
      </c>
      <c r="E365" s="489">
        <f>Lobby!D19</f>
        <v>0</v>
      </c>
      <c r="F365" s="489">
        <f>Lobby!E19</f>
        <v>0</v>
      </c>
      <c r="G365" s="489">
        <f>Lobby!F19</f>
        <v>0.6</v>
      </c>
      <c r="H365" s="489">
        <f>Lobby!G19</f>
        <v>0</v>
      </c>
      <c r="I365" s="489">
        <f>Lobby!H19</f>
        <v>0</v>
      </c>
      <c r="J365" s="489" t="str">
        <f>Lobby!I19</f>
        <v xml:space="preserve"> </v>
      </c>
      <c r="K365" s="489">
        <f>Lobby!J19</f>
        <v>0</v>
      </c>
      <c r="L365" s="489">
        <f>Lobby!K19</f>
        <v>0</v>
      </c>
      <c r="M365" s="489" t="str">
        <f>Lobby!L19</f>
        <v/>
      </c>
      <c r="N365" s="489" t="str">
        <f>Lobby!M19</f>
        <v/>
      </c>
      <c r="O365" s="489" t="str">
        <f>Lobby!N19</f>
        <v/>
      </c>
      <c r="P365" s="489" t="str">
        <f>Lobby!O19</f>
        <v/>
      </c>
      <c r="Q365" s="489" t="str">
        <f>Lobby!P19</f>
        <v xml:space="preserve"> </v>
      </c>
    </row>
    <row r="366" spans="1:17">
      <c r="A366" s="489" t="s">
        <v>232</v>
      </c>
      <c r="B366" s="489">
        <f>Lobby!A20</f>
        <v>0</v>
      </c>
      <c r="C366" s="489">
        <f>Lobby!B20</f>
        <v>0</v>
      </c>
      <c r="D366" s="489" t="str">
        <f>Lobby!C20</f>
        <v>H</v>
      </c>
      <c r="E366" s="489">
        <f>Lobby!D20</f>
        <v>0</v>
      </c>
      <c r="F366" s="489">
        <f>Lobby!E20</f>
        <v>0</v>
      </c>
      <c r="G366" s="489">
        <f>Lobby!F20</f>
        <v>0.6</v>
      </c>
      <c r="H366" s="489">
        <f>Lobby!G20</f>
        <v>0</v>
      </c>
      <c r="I366" s="489">
        <f>Lobby!H20</f>
        <v>0</v>
      </c>
      <c r="J366" s="489" t="str">
        <f>Lobby!I20</f>
        <v xml:space="preserve"> </v>
      </c>
      <c r="K366" s="489">
        <f>Lobby!J20</f>
        <v>0</v>
      </c>
      <c r="L366" s="489">
        <f>Lobby!K20</f>
        <v>0</v>
      </c>
      <c r="M366" s="489" t="str">
        <f>Lobby!L20</f>
        <v/>
      </c>
      <c r="N366" s="489" t="str">
        <f>Lobby!M20</f>
        <v/>
      </c>
      <c r="O366" s="489" t="str">
        <f>Lobby!N20</f>
        <v/>
      </c>
      <c r="P366" s="489" t="str">
        <f>Lobby!O20</f>
        <v/>
      </c>
      <c r="Q366" s="489" t="str">
        <f>Lobby!P20</f>
        <v xml:space="preserve"> </v>
      </c>
    </row>
    <row r="367" spans="1:17">
      <c r="A367" s="489" t="s">
        <v>232</v>
      </c>
      <c r="B367" s="489">
        <f>Lobby!A21</f>
        <v>0</v>
      </c>
      <c r="C367" s="489">
        <f>Lobby!B21</f>
        <v>0</v>
      </c>
      <c r="D367" s="489" t="str">
        <f>Lobby!C21</f>
        <v>H</v>
      </c>
      <c r="E367" s="489">
        <f>Lobby!D21</f>
        <v>0</v>
      </c>
      <c r="F367" s="489">
        <f>Lobby!E21</f>
        <v>0</v>
      </c>
      <c r="G367" s="489">
        <f>Lobby!F21</f>
        <v>0.6</v>
      </c>
      <c r="H367" s="489">
        <f>Lobby!G21</f>
        <v>0</v>
      </c>
      <c r="I367" s="489">
        <f>Lobby!H21</f>
        <v>0</v>
      </c>
      <c r="J367" s="489" t="str">
        <f>Lobby!I21</f>
        <v xml:space="preserve"> </v>
      </c>
      <c r="K367" s="489">
        <f>Lobby!J21</f>
        <v>0</v>
      </c>
      <c r="L367" s="489">
        <f>Lobby!K21</f>
        <v>0</v>
      </c>
      <c r="M367" s="489" t="str">
        <f>Lobby!L21</f>
        <v/>
      </c>
      <c r="N367" s="489" t="str">
        <f>Lobby!M21</f>
        <v/>
      </c>
      <c r="O367" s="489" t="str">
        <f>Lobby!N21</f>
        <v/>
      </c>
      <c r="P367" s="489" t="str">
        <f>Lobby!O21</f>
        <v/>
      </c>
      <c r="Q367" s="489" t="str">
        <f>Lobby!P21</f>
        <v xml:space="preserve"> </v>
      </c>
    </row>
    <row r="368" spans="1:17">
      <c r="A368" s="489" t="s">
        <v>232</v>
      </c>
      <c r="B368" s="489">
        <f>Lobby!A22</f>
        <v>0</v>
      </c>
      <c r="C368" s="489">
        <f>Lobby!B22</f>
        <v>0</v>
      </c>
      <c r="D368" s="489" t="str">
        <f>Lobby!C22</f>
        <v>H</v>
      </c>
      <c r="E368" s="489">
        <f>Lobby!D22</f>
        <v>0</v>
      </c>
      <c r="F368" s="489">
        <f>Lobby!E22</f>
        <v>0</v>
      </c>
      <c r="G368" s="489">
        <f>Lobby!F22</f>
        <v>0.6</v>
      </c>
      <c r="H368" s="489">
        <f>Lobby!G22</f>
        <v>0</v>
      </c>
      <c r="I368" s="489">
        <f>Lobby!H22</f>
        <v>0</v>
      </c>
      <c r="J368" s="489" t="str">
        <f>Lobby!I22</f>
        <v xml:space="preserve"> </v>
      </c>
      <c r="K368" s="489">
        <f>Lobby!J22</f>
        <v>0</v>
      </c>
      <c r="L368" s="489">
        <f>Lobby!K22</f>
        <v>0</v>
      </c>
      <c r="M368" s="489" t="str">
        <f>Lobby!L22</f>
        <v/>
      </c>
      <c r="N368" s="489" t="str">
        <f>Lobby!M22</f>
        <v/>
      </c>
      <c r="O368" s="489" t="str">
        <f>Lobby!N22</f>
        <v/>
      </c>
      <c r="P368" s="489" t="str">
        <f>Lobby!O22</f>
        <v/>
      </c>
      <c r="Q368" s="489" t="str">
        <f>Lobby!P22</f>
        <v xml:space="preserve"> </v>
      </c>
    </row>
    <row r="369" spans="1:17">
      <c r="A369" s="489" t="s">
        <v>232</v>
      </c>
      <c r="B369" s="489">
        <f>Lobby!A23</f>
        <v>0</v>
      </c>
      <c r="C369" s="489">
        <f>Lobby!B23</f>
        <v>0</v>
      </c>
      <c r="D369" s="489" t="str">
        <f>Lobby!C23</f>
        <v>H</v>
      </c>
      <c r="E369" s="489">
        <f>Lobby!D23</f>
        <v>0</v>
      </c>
      <c r="F369" s="489">
        <f>Lobby!E23</f>
        <v>0</v>
      </c>
      <c r="G369" s="489">
        <f>Lobby!F23</f>
        <v>0.6</v>
      </c>
      <c r="H369" s="489">
        <f>Lobby!G23</f>
        <v>0</v>
      </c>
      <c r="I369" s="489">
        <f>Lobby!H23</f>
        <v>0</v>
      </c>
      <c r="J369" s="489" t="str">
        <f>Lobby!I23</f>
        <v xml:space="preserve"> </v>
      </c>
      <c r="K369" s="489">
        <f>Lobby!J23</f>
        <v>0</v>
      </c>
      <c r="L369" s="489">
        <f>Lobby!K23</f>
        <v>0</v>
      </c>
      <c r="M369" s="489" t="str">
        <f>Lobby!L23</f>
        <v/>
      </c>
      <c r="N369" s="489" t="str">
        <f>Lobby!M23</f>
        <v/>
      </c>
      <c r="O369" s="489" t="str">
        <f>Lobby!N23</f>
        <v/>
      </c>
      <c r="P369" s="489" t="str">
        <f>Lobby!O23</f>
        <v/>
      </c>
      <c r="Q369" s="489" t="str">
        <f>Lobby!P23</f>
        <v xml:space="preserve"> </v>
      </c>
    </row>
    <row r="370" spans="1:17">
      <c r="A370" s="489" t="s">
        <v>232</v>
      </c>
      <c r="B370" s="489">
        <f>Lobby!A24</f>
        <v>0</v>
      </c>
      <c r="C370" s="489">
        <f>Lobby!B24</f>
        <v>0</v>
      </c>
      <c r="D370" s="489" t="str">
        <f>Lobby!C24</f>
        <v>H</v>
      </c>
      <c r="E370" s="489">
        <f>Lobby!D24</f>
        <v>0</v>
      </c>
      <c r="F370" s="489">
        <f>Lobby!E24</f>
        <v>0</v>
      </c>
      <c r="G370" s="489">
        <f>Lobby!F24</f>
        <v>0.6</v>
      </c>
      <c r="H370" s="489">
        <f>Lobby!G24</f>
        <v>0</v>
      </c>
      <c r="I370" s="489">
        <f>Lobby!H24</f>
        <v>0</v>
      </c>
      <c r="J370" s="489" t="str">
        <f>Lobby!I24</f>
        <v xml:space="preserve"> </v>
      </c>
      <c r="K370" s="489">
        <f>Lobby!J24</f>
        <v>0</v>
      </c>
      <c r="L370" s="489">
        <f>Lobby!K24</f>
        <v>0</v>
      </c>
      <c r="M370" s="489" t="str">
        <f>Lobby!L24</f>
        <v/>
      </c>
      <c r="N370" s="489" t="str">
        <f>Lobby!M24</f>
        <v/>
      </c>
      <c r="O370" s="489" t="str">
        <f>Lobby!N24</f>
        <v/>
      </c>
      <c r="P370" s="489" t="str">
        <f>Lobby!O24</f>
        <v/>
      </c>
      <c r="Q370" s="489" t="str">
        <f>Lobby!P24</f>
        <v xml:space="preserve"> </v>
      </c>
    </row>
    <row r="371" spans="1:17">
      <c r="A371" s="489" t="s">
        <v>232</v>
      </c>
      <c r="B371" s="489">
        <f>Lobby!A25</f>
        <v>0</v>
      </c>
      <c r="C371" s="489">
        <f>Lobby!B25</f>
        <v>0</v>
      </c>
      <c r="D371" s="489" t="str">
        <f>Lobby!C25</f>
        <v>H</v>
      </c>
      <c r="E371" s="489">
        <f>Lobby!D25</f>
        <v>0</v>
      </c>
      <c r="F371" s="489">
        <f>Lobby!E25</f>
        <v>0</v>
      </c>
      <c r="G371" s="489">
        <f>Lobby!F25</f>
        <v>0.6</v>
      </c>
      <c r="H371" s="489">
        <f>Lobby!G25</f>
        <v>0</v>
      </c>
      <c r="I371" s="489">
        <f>Lobby!H25</f>
        <v>0</v>
      </c>
      <c r="J371" s="489" t="str">
        <f>Lobby!I25</f>
        <v xml:space="preserve"> </v>
      </c>
      <c r="K371" s="489">
        <f>Lobby!J25</f>
        <v>0</v>
      </c>
      <c r="L371" s="489">
        <f>Lobby!K25</f>
        <v>0</v>
      </c>
      <c r="M371" s="489" t="str">
        <f>Lobby!L25</f>
        <v/>
      </c>
      <c r="N371" s="489" t="str">
        <f>Lobby!M25</f>
        <v/>
      </c>
      <c r="O371" s="489" t="str">
        <f>Lobby!N25</f>
        <v/>
      </c>
      <c r="P371" s="489" t="str">
        <f>Lobby!O25</f>
        <v/>
      </c>
      <c r="Q371" s="489" t="str">
        <f>Lobby!P25</f>
        <v xml:space="preserve"> </v>
      </c>
    </row>
    <row r="372" spans="1:17">
      <c r="A372" s="489" t="s">
        <v>232</v>
      </c>
      <c r="B372" s="489">
        <f>Lobby!A26</f>
        <v>0</v>
      </c>
      <c r="C372" s="489">
        <f>Lobby!B26</f>
        <v>0</v>
      </c>
      <c r="D372" s="489" t="str">
        <f>Lobby!C26</f>
        <v>H</v>
      </c>
      <c r="E372" s="489">
        <f>Lobby!D26</f>
        <v>0</v>
      </c>
      <c r="F372" s="489">
        <f>Lobby!E26</f>
        <v>0</v>
      </c>
      <c r="G372" s="489">
        <f>Lobby!F26</f>
        <v>0.6</v>
      </c>
      <c r="H372" s="489">
        <f>Lobby!G26</f>
        <v>0</v>
      </c>
      <c r="I372" s="489">
        <f>Lobby!H26</f>
        <v>0</v>
      </c>
      <c r="J372" s="489" t="str">
        <f>Lobby!I26</f>
        <v xml:space="preserve"> </v>
      </c>
      <c r="K372" s="489">
        <f>Lobby!J26</f>
        <v>0</v>
      </c>
      <c r="L372" s="489">
        <f>Lobby!K26</f>
        <v>0</v>
      </c>
      <c r="M372" s="489" t="str">
        <f>Lobby!L26</f>
        <v/>
      </c>
      <c r="N372" s="489" t="str">
        <f>Lobby!M26</f>
        <v/>
      </c>
      <c r="O372" s="489" t="str">
        <f>Lobby!N26</f>
        <v/>
      </c>
      <c r="P372" s="489" t="str">
        <f>Lobby!O26</f>
        <v/>
      </c>
      <c r="Q372" s="489" t="str">
        <f>Lobby!P26</f>
        <v xml:space="preserve"> </v>
      </c>
    </row>
    <row r="373" spans="1:17">
      <c r="A373" s="489" t="s">
        <v>232</v>
      </c>
      <c r="B373" s="489">
        <f>Lobby!A27</f>
        <v>0</v>
      </c>
      <c r="C373" s="489">
        <f>Lobby!B27</f>
        <v>0</v>
      </c>
      <c r="D373" s="489" t="str">
        <f>Lobby!C27</f>
        <v>H</v>
      </c>
      <c r="E373" s="489">
        <f>Lobby!D27</f>
        <v>0</v>
      </c>
      <c r="F373" s="489">
        <f>Lobby!E27</f>
        <v>0</v>
      </c>
      <c r="G373" s="489">
        <f>Lobby!F27</f>
        <v>0.6</v>
      </c>
      <c r="H373" s="489">
        <f>Lobby!G27</f>
        <v>0</v>
      </c>
      <c r="I373" s="489">
        <f>Lobby!H27</f>
        <v>0</v>
      </c>
      <c r="J373" s="489" t="str">
        <f>Lobby!I27</f>
        <v xml:space="preserve"> </v>
      </c>
      <c r="K373" s="489">
        <f>Lobby!J27</f>
        <v>0</v>
      </c>
      <c r="L373" s="489">
        <f>Lobby!K27</f>
        <v>0</v>
      </c>
      <c r="M373" s="489" t="str">
        <f>Lobby!L27</f>
        <v/>
      </c>
      <c r="N373" s="489" t="str">
        <f>Lobby!M27</f>
        <v/>
      </c>
      <c r="O373" s="489" t="str">
        <f>Lobby!N27</f>
        <v/>
      </c>
      <c r="P373" s="489" t="str">
        <f>Lobby!O27</f>
        <v/>
      </c>
      <c r="Q373" s="489" t="str">
        <f>Lobby!P27</f>
        <v xml:space="preserve"> </v>
      </c>
    </row>
    <row r="374" spans="1:17">
      <c r="A374" s="489" t="s">
        <v>232</v>
      </c>
      <c r="B374" s="489">
        <f>Lobby!A28</f>
        <v>0</v>
      </c>
      <c r="C374" s="489">
        <f>Lobby!B28</f>
        <v>0</v>
      </c>
      <c r="D374" s="489" t="str">
        <f>Lobby!C28</f>
        <v>H</v>
      </c>
      <c r="E374" s="489">
        <f>Lobby!D28</f>
        <v>0</v>
      </c>
      <c r="F374" s="489">
        <f>Lobby!E28</f>
        <v>0</v>
      </c>
      <c r="G374" s="489">
        <f>Lobby!F28</f>
        <v>0.6</v>
      </c>
      <c r="H374" s="489">
        <f>Lobby!G28</f>
        <v>0</v>
      </c>
      <c r="I374" s="489">
        <f>Lobby!H28</f>
        <v>0</v>
      </c>
      <c r="J374" s="489" t="str">
        <f>Lobby!I28</f>
        <v xml:space="preserve"> </v>
      </c>
      <c r="K374" s="489">
        <f>Lobby!J28</f>
        <v>0</v>
      </c>
      <c r="L374" s="489">
        <f>Lobby!K28</f>
        <v>0</v>
      </c>
      <c r="M374" s="489" t="str">
        <f>Lobby!L28</f>
        <v/>
      </c>
      <c r="N374" s="489" t="str">
        <f>Lobby!M28</f>
        <v/>
      </c>
      <c r="O374" s="489" t="str">
        <f>Lobby!N28</f>
        <v/>
      </c>
      <c r="P374" s="489" t="str">
        <f>Lobby!O28</f>
        <v/>
      </c>
      <c r="Q374" s="489" t="str">
        <f>Lobby!P28</f>
        <v xml:space="preserve"> </v>
      </c>
    </row>
    <row r="375" spans="1:17">
      <c r="A375" s="489" t="s">
        <v>232</v>
      </c>
      <c r="B375" s="489">
        <f>Lobby!A29</f>
        <v>0</v>
      </c>
      <c r="C375" s="489">
        <f>Lobby!B29</f>
        <v>0</v>
      </c>
      <c r="D375" s="489" t="str">
        <f>Lobby!C29</f>
        <v>H</v>
      </c>
      <c r="E375" s="489">
        <f>Lobby!D29</f>
        <v>0</v>
      </c>
      <c r="F375" s="489">
        <f>Lobby!E29</f>
        <v>0</v>
      </c>
      <c r="G375" s="489">
        <f>Lobby!F29</f>
        <v>0.6</v>
      </c>
      <c r="H375" s="489">
        <f>Lobby!G29</f>
        <v>0</v>
      </c>
      <c r="I375" s="489">
        <f>Lobby!H29</f>
        <v>0</v>
      </c>
      <c r="J375" s="489" t="str">
        <f>Lobby!I29</f>
        <v xml:space="preserve"> </v>
      </c>
      <c r="K375" s="489">
        <f>Lobby!J29</f>
        <v>0</v>
      </c>
      <c r="L375" s="489">
        <f>Lobby!K29</f>
        <v>0</v>
      </c>
      <c r="M375" s="489" t="str">
        <f>Lobby!L29</f>
        <v/>
      </c>
      <c r="N375" s="489" t="str">
        <f>Lobby!M29</f>
        <v/>
      </c>
      <c r="O375" s="489" t="str">
        <f>Lobby!N29</f>
        <v/>
      </c>
      <c r="P375" s="489" t="str">
        <f>Lobby!O29</f>
        <v/>
      </c>
      <c r="Q375" s="489" t="str">
        <f>Lobby!P29</f>
        <v xml:space="preserve"> </v>
      </c>
    </row>
    <row r="376" spans="1:17">
      <c r="A376" s="489" t="s">
        <v>232</v>
      </c>
      <c r="B376" s="489">
        <f>Lobby!A30</f>
        <v>0</v>
      </c>
      <c r="C376" s="489">
        <f>Lobby!B30</f>
        <v>0</v>
      </c>
      <c r="D376" s="489" t="str">
        <f>Lobby!C30</f>
        <v>H</v>
      </c>
      <c r="E376" s="489">
        <f>Lobby!D30</f>
        <v>0</v>
      </c>
      <c r="F376" s="489">
        <f>Lobby!E30</f>
        <v>0</v>
      </c>
      <c r="G376" s="489">
        <f>Lobby!F30</f>
        <v>0.6</v>
      </c>
      <c r="H376" s="489">
        <f>Lobby!G30</f>
        <v>0</v>
      </c>
      <c r="I376" s="489">
        <f>Lobby!H30</f>
        <v>0</v>
      </c>
      <c r="J376" s="489" t="str">
        <f>Lobby!I30</f>
        <v xml:space="preserve"> </v>
      </c>
      <c r="K376" s="489">
        <f>Lobby!J30</f>
        <v>0</v>
      </c>
      <c r="L376" s="489">
        <f>Lobby!K30</f>
        <v>0</v>
      </c>
      <c r="M376" s="489" t="str">
        <f>Lobby!L30</f>
        <v/>
      </c>
      <c r="N376" s="489" t="str">
        <f>Lobby!M30</f>
        <v/>
      </c>
      <c r="O376" s="489" t="str">
        <f>Lobby!N30</f>
        <v/>
      </c>
      <c r="P376" s="489" t="str">
        <f>Lobby!O30</f>
        <v/>
      </c>
      <c r="Q376" s="489" t="str">
        <f>Lobby!P30</f>
        <v xml:space="preserve"> </v>
      </c>
    </row>
    <row r="377" spans="1:17">
      <c r="A377" s="489" t="s">
        <v>232</v>
      </c>
      <c r="B377" s="489">
        <f>Lobby!A31</f>
        <v>0</v>
      </c>
      <c r="C377" s="489">
        <f>Lobby!B31</f>
        <v>0</v>
      </c>
      <c r="D377" s="489" t="str">
        <f>Lobby!C31</f>
        <v>H</v>
      </c>
      <c r="E377" s="489">
        <f>Lobby!D31</f>
        <v>0</v>
      </c>
      <c r="F377" s="489">
        <f>Lobby!E31</f>
        <v>0</v>
      </c>
      <c r="G377" s="489">
        <f>Lobby!F31</f>
        <v>0.6</v>
      </c>
      <c r="H377" s="489">
        <f>Lobby!G31</f>
        <v>0</v>
      </c>
      <c r="I377" s="489">
        <f>Lobby!H31</f>
        <v>0</v>
      </c>
      <c r="J377" s="489" t="str">
        <f>Lobby!I31</f>
        <v xml:space="preserve"> </v>
      </c>
      <c r="K377" s="489">
        <f>Lobby!J31</f>
        <v>0</v>
      </c>
      <c r="L377" s="489">
        <f>Lobby!K31</f>
        <v>0</v>
      </c>
      <c r="M377" s="489" t="str">
        <f>Lobby!L31</f>
        <v/>
      </c>
      <c r="N377" s="489" t="str">
        <f>Lobby!M31</f>
        <v/>
      </c>
      <c r="O377" s="489" t="str">
        <f>Lobby!N31</f>
        <v/>
      </c>
      <c r="P377" s="489" t="str">
        <f>Lobby!O31</f>
        <v/>
      </c>
      <c r="Q377" s="489" t="str">
        <f>Lobby!P31</f>
        <v xml:space="preserve"> </v>
      </c>
    </row>
    <row r="378" spans="1:17">
      <c r="A378" s="489" t="s">
        <v>232</v>
      </c>
      <c r="B378" s="489">
        <f>Lobby!A32</f>
        <v>0</v>
      </c>
      <c r="C378" s="489">
        <f>Lobby!B32</f>
        <v>0</v>
      </c>
      <c r="D378" s="489" t="str">
        <f>Lobby!C32</f>
        <v>H</v>
      </c>
      <c r="E378" s="489">
        <f>Lobby!D32</f>
        <v>0</v>
      </c>
      <c r="F378" s="489">
        <f>Lobby!E32</f>
        <v>0</v>
      </c>
      <c r="G378" s="489">
        <f>Lobby!F32</f>
        <v>0.6</v>
      </c>
      <c r="H378" s="489">
        <f>Lobby!G32</f>
        <v>0</v>
      </c>
      <c r="I378" s="489">
        <f>Lobby!H32</f>
        <v>0</v>
      </c>
      <c r="J378" s="489" t="str">
        <f>Lobby!I32</f>
        <v xml:space="preserve"> </v>
      </c>
      <c r="K378" s="489">
        <f>Lobby!J32</f>
        <v>0</v>
      </c>
      <c r="L378" s="489">
        <f>Lobby!K32</f>
        <v>0</v>
      </c>
      <c r="M378" s="489" t="str">
        <f>Lobby!L32</f>
        <v/>
      </c>
      <c r="N378" s="489" t="str">
        <f>Lobby!M32</f>
        <v/>
      </c>
      <c r="O378" s="489" t="str">
        <f>Lobby!N32</f>
        <v/>
      </c>
      <c r="P378" s="489" t="str">
        <f>Lobby!O32</f>
        <v/>
      </c>
      <c r="Q378" s="489" t="str">
        <f>Lobby!P32</f>
        <v xml:space="preserve"> </v>
      </c>
    </row>
    <row r="379" spans="1:17">
      <c r="A379" s="489" t="s">
        <v>232</v>
      </c>
      <c r="B379" s="489">
        <f>Lobby!A33</f>
        <v>0</v>
      </c>
      <c r="C379" s="489">
        <f>Lobby!B33</f>
        <v>0</v>
      </c>
      <c r="D379" s="489" t="str">
        <f>Lobby!C33</f>
        <v>H</v>
      </c>
      <c r="E379" s="489">
        <f>Lobby!D33</f>
        <v>0</v>
      </c>
      <c r="F379" s="489">
        <f>Lobby!E33</f>
        <v>0</v>
      </c>
      <c r="G379" s="489">
        <f>Lobby!F33</f>
        <v>0.6</v>
      </c>
      <c r="H379" s="489">
        <f>Lobby!G33</f>
        <v>0</v>
      </c>
      <c r="I379" s="489">
        <f>Lobby!H33</f>
        <v>0</v>
      </c>
      <c r="J379" s="489" t="str">
        <f>Lobby!I33</f>
        <v xml:space="preserve"> </v>
      </c>
      <c r="K379" s="489">
        <f>Lobby!J33</f>
        <v>0</v>
      </c>
      <c r="L379" s="489">
        <f>Lobby!K33</f>
        <v>0</v>
      </c>
      <c r="M379" s="489" t="str">
        <f>Lobby!L33</f>
        <v/>
      </c>
      <c r="N379" s="489" t="str">
        <f>Lobby!M33</f>
        <v/>
      </c>
      <c r="O379" s="489" t="str">
        <f>Lobby!N33</f>
        <v/>
      </c>
      <c r="P379" s="489" t="str">
        <f>Lobby!O33</f>
        <v/>
      </c>
      <c r="Q379" s="489" t="str">
        <f>Lobby!P33</f>
        <v xml:space="preserve"> </v>
      </c>
    </row>
    <row r="380" spans="1:17">
      <c r="A380" s="489" t="s">
        <v>232</v>
      </c>
      <c r="B380" s="489">
        <f>Lobby!A34</f>
        <v>0</v>
      </c>
      <c r="C380" s="489">
        <f>Lobby!B34</f>
        <v>0</v>
      </c>
      <c r="D380" s="489" t="str">
        <f>Lobby!C34</f>
        <v>H</v>
      </c>
      <c r="E380" s="489">
        <f>Lobby!D34</f>
        <v>0</v>
      </c>
      <c r="F380" s="489">
        <f>Lobby!E34</f>
        <v>0</v>
      </c>
      <c r="G380" s="489">
        <f>Lobby!F34</f>
        <v>0.6</v>
      </c>
      <c r="H380" s="489">
        <f>Lobby!G34</f>
        <v>0</v>
      </c>
      <c r="I380" s="489">
        <f>Lobby!H34</f>
        <v>0</v>
      </c>
      <c r="J380" s="489" t="str">
        <f>Lobby!I34</f>
        <v xml:space="preserve"> </v>
      </c>
      <c r="K380" s="489">
        <f>Lobby!J34</f>
        <v>0</v>
      </c>
      <c r="L380" s="489">
        <f>Lobby!K34</f>
        <v>0</v>
      </c>
      <c r="M380" s="489" t="str">
        <f>Lobby!L34</f>
        <v/>
      </c>
      <c r="N380" s="489" t="str">
        <f>Lobby!M34</f>
        <v/>
      </c>
      <c r="O380" s="489" t="str">
        <f>Lobby!N34</f>
        <v/>
      </c>
      <c r="P380" s="489" t="str">
        <f>Lobby!O34</f>
        <v/>
      </c>
      <c r="Q380" s="489" t="str">
        <f>Lobby!P34</f>
        <v xml:space="preserve"> </v>
      </c>
    </row>
    <row r="381" spans="1:17">
      <c r="A381" s="489" t="s">
        <v>232</v>
      </c>
      <c r="B381" s="489">
        <f>Lobby!A35</f>
        <v>0</v>
      </c>
      <c r="C381" s="489">
        <f>Lobby!B35</f>
        <v>0</v>
      </c>
      <c r="D381" s="489" t="str">
        <f>Lobby!C35</f>
        <v>H</v>
      </c>
      <c r="E381" s="489">
        <f>Lobby!D35</f>
        <v>0</v>
      </c>
      <c r="F381" s="489">
        <f>Lobby!E35</f>
        <v>0</v>
      </c>
      <c r="G381" s="489">
        <f>Lobby!F35</f>
        <v>0.6</v>
      </c>
      <c r="H381" s="489">
        <f>Lobby!G35</f>
        <v>0</v>
      </c>
      <c r="I381" s="489">
        <f>Lobby!H35</f>
        <v>0</v>
      </c>
      <c r="J381" s="489" t="str">
        <f>Lobby!I35</f>
        <v xml:space="preserve"> </v>
      </c>
      <c r="K381" s="489">
        <f>Lobby!J35</f>
        <v>0</v>
      </c>
      <c r="L381" s="489">
        <f>Lobby!K35</f>
        <v>0</v>
      </c>
      <c r="M381" s="489" t="str">
        <f>Lobby!L35</f>
        <v/>
      </c>
      <c r="N381" s="489" t="str">
        <f>Lobby!M35</f>
        <v/>
      </c>
      <c r="O381" s="489" t="str">
        <f>Lobby!N35</f>
        <v/>
      </c>
      <c r="P381" s="489" t="str">
        <f>Lobby!O35</f>
        <v/>
      </c>
      <c r="Q381" s="489" t="str">
        <f>Lobby!P35</f>
        <v xml:space="preserve"> </v>
      </c>
    </row>
    <row r="382" spans="1:17">
      <c r="A382" s="489" t="s">
        <v>232</v>
      </c>
      <c r="B382" s="489">
        <f>Lobby!A36</f>
        <v>0</v>
      </c>
      <c r="C382" s="489">
        <f>Lobby!B36</f>
        <v>0</v>
      </c>
      <c r="D382" s="489" t="str">
        <f>Lobby!C36</f>
        <v>H</v>
      </c>
      <c r="E382" s="489">
        <f>Lobby!D36</f>
        <v>0</v>
      </c>
      <c r="F382" s="489">
        <f>Lobby!E36</f>
        <v>0</v>
      </c>
      <c r="G382" s="489">
        <f>Lobby!F36</f>
        <v>0.6</v>
      </c>
      <c r="H382" s="489">
        <f>Lobby!G36</f>
        <v>0</v>
      </c>
      <c r="I382" s="489">
        <f>Lobby!H36</f>
        <v>0</v>
      </c>
      <c r="J382" s="489" t="str">
        <f>Lobby!I36</f>
        <v xml:space="preserve"> </v>
      </c>
      <c r="K382" s="489">
        <f>Lobby!J36</f>
        <v>0</v>
      </c>
      <c r="L382" s="489">
        <f>Lobby!K36</f>
        <v>0</v>
      </c>
      <c r="M382" s="489" t="str">
        <f>Lobby!L36</f>
        <v/>
      </c>
      <c r="N382" s="489" t="str">
        <f>Lobby!M36</f>
        <v/>
      </c>
      <c r="O382" s="489" t="str">
        <f>Lobby!N36</f>
        <v/>
      </c>
      <c r="P382" s="489" t="str">
        <f>Lobby!O36</f>
        <v/>
      </c>
      <c r="Q382" s="489" t="str">
        <f>Lobby!P36</f>
        <v xml:space="preserve"> </v>
      </c>
    </row>
    <row r="383" spans="1:17">
      <c r="A383" s="489" t="s">
        <v>232</v>
      </c>
      <c r="B383" s="489">
        <f>Lobby!A37</f>
        <v>0</v>
      </c>
      <c r="C383" s="489">
        <f>Lobby!B37</f>
        <v>0</v>
      </c>
      <c r="D383" s="489" t="str">
        <f>Lobby!C37</f>
        <v>H</v>
      </c>
      <c r="E383" s="489">
        <f>Lobby!D37</f>
        <v>0</v>
      </c>
      <c r="F383" s="489">
        <f>Lobby!E37</f>
        <v>0</v>
      </c>
      <c r="G383" s="489">
        <f>Lobby!F37</f>
        <v>0.6</v>
      </c>
      <c r="H383" s="489">
        <f>Lobby!G37</f>
        <v>0</v>
      </c>
      <c r="I383" s="489">
        <f>Lobby!H37</f>
        <v>0</v>
      </c>
      <c r="J383" s="489" t="str">
        <f>Lobby!I37</f>
        <v xml:space="preserve"> </v>
      </c>
      <c r="K383" s="489">
        <f>Lobby!J37</f>
        <v>0</v>
      </c>
      <c r="L383" s="489">
        <f>Lobby!K37</f>
        <v>0</v>
      </c>
      <c r="M383" s="489" t="str">
        <f>Lobby!L37</f>
        <v/>
      </c>
      <c r="N383" s="489" t="str">
        <f>Lobby!M37</f>
        <v/>
      </c>
      <c r="O383" s="489" t="str">
        <f>Lobby!N37</f>
        <v/>
      </c>
      <c r="P383" s="489" t="str">
        <f>Lobby!O37</f>
        <v/>
      </c>
      <c r="Q383" s="489" t="str">
        <f>Lobby!P37</f>
        <v xml:space="preserve"> </v>
      </c>
    </row>
    <row r="384" spans="1:17">
      <c r="A384" s="489" t="s">
        <v>232</v>
      </c>
      <c r="B384" s="489">
        <f>Lobby!A38</f>
        <v>0</v>
      </c>
      <c r="C384" s="489">
        <f>Lobby!B38</f>
        <v>0</v>
      </c>
      <c r="D384" s="489" t="str">
        <f>Lobby!C38</f>
        <v>H</v>
      </c>
      <c r="E384" s="489">
        <f>Lobby!D38</f>
        <v>0</v>
      </c>
      <c r="F384" s="489">
        <f>Lobby!E38</f>
        <v>0</v>
      </c>
      <c r="G384" s="489">
        <f>Lobby!F38</f>
        <v>0.6</v>
      </c>
      <c r="H384" s="489">
        <f>Lobby!G38</f>
        <v>0</v>
      </c>
      <c r="I384" s="489">
        <f>Lobby!H38</f>
        <v>0</v>
      </c>
      <c r="J384" s="489" t="str">
        <f>Lobby!I38</f>
        <v xml:space="preserve"> </v>
      </c>
      <c r="K384" s="489">
        <f>Lobby!J38</f>
        <v>0</v>
      </c>
      <c r="L384" s="489">
        <f>Lobby!K38</f>
        <v>0</v>
      </c>
      <c r="M384" s="489" t="str">
        <f>Lobby!L38</f>
        <v/>
      </c>
      <c r="N384" s="489" t="str">
        <f>Lobby!M38</f>
        <v/>
      </c>
      <c r="O384" s="489" t="str">
        <f>Lobby!N38</f>
        <v/>
      </c>
      <c r="P384" s="489" t="str">
        <f>Lobby!O38</f>
        <v/>
      </c>
      <c r="Q384" s="489" t="str">
        <f>Lobby!P38</f>
        <v xml:space="preserve"> </v>
      </c>
    </row>
    <row r="385" spans="1:17">
      <c r="A385" s="489" t="s">
        <v>232</v>
      </c>
      <c r="B385" s="489">
        <f>Lobby!A39</f>
        <v>0</v>
      </c>
      <c r="C385" s="489">
        <f>Lobby!B39</f>
        <v>0</v>
      </c>
      <c r="D385" s="489" t="str">
        <f>Lobby!C39</f>
        <v>H</v>
      </c>
      <c r="E385" s="489">
        <f>Lobby!D39</f>
        <v>0</v>
      </c>
      <c r="F385" s="489">
        <f>Lobby!E39</f>
        <v>0</v>
      </c>
      <c r="G385" s="489">
        <f>Lobby!F39</f>
        <v>0.6</v>
      </c>
      <c r="H385" s="489">
        <f>Lobby!G39</f>
        <v>0</v>
      </c>
      <c r="I385" s="489">
        <f>Lobby!H39</f>
        <v>0</v>
      </c>
      <c r="J385" s="489" t="str">
        <f>Lobby!I39</f>
        <v xml:space="preserve"> </v>
      </c>
      <c r="K385" s="489">
        <f>Lobby!J39</f>
        <v>0</v>
      </c>
      <c r="L385" s="489">
        <f>Lobby!K39</f>
        <v>0</v>
      </c>
      <c r="M385" s="489" t="str">
        <f>Lobby!L39</f>
        <v/>
      </c>
      <c r="N385" s="489" t="str">
        <f>Lobby!M39</f>
        <v/>
      </c>
      <c r="O385" s="489" t="str">
        <f>Lobby!N39</f>
        <v/>
      </c>
      <c r="P385" s="489" t="str">
        <f>Lobby!O39</f>
        <v/>
      </c>
      <c r="Q385" s="489" t="str">
        <f>Lobby!P39</f>
        <v xml:space="preserve"> </v>
      </c>
    </row>
    <row r="386" spans="1:17">
      <c r="A386" s="489" t="s">
        <v>232</v>
      </c>
      <c r="B386" s="489">
        <f>Lobby!A40</f>
        <v>0</v>
      </c>
      <c r="C386" s="489">
        <f>Lobby!B40</f>
        <v>0</v>
      </c>
      <c r="D386" s="489" t="str">
        <f>Lobby!C40</f>
        <v>H</v>
      </c>
      <c r="E386" s="489">
        <f>Lobby!D40</f>
        <v>0</v>
      </c>
      <c r="F386" s="489">
        <f>Lobby!E40</f>
        <v>0</v>
      </c>
      <c r="G386" s="489">
        <f>Lobby!F40</f>
        <v>0.6</v>
      </c>
      <c r="H386" s="489">
        <f>Lobby!G40</f>
        <v>0</v>
      </c>
      <c r="I386" s="489">
        <f>Lobby!H40</f>
        <v>0</v>
      </c>
      <c r="J386" s="489" t="str">
        <f>Lobby!I40</f>
        <v xml:space="preserve"> </v>
      </c>
      <c r="K386" s="489">
        <f>Lobby!J40</f>
        <v>0</v>
      </c>
      <c r="L386" s="489">
        <f>Lobby!K40</f>
        <v>0</v>
      </c>
      <c r="M386" s="489" t="str">
        <f>Lobby!L40</f>
        <v/>
      </c>
      <c r="N386" s="489" t="str">
        <f>Lobby!M40</f>
        <v/>
      </c>
      <c r="O386" s="489" t="str">
        <f>Lobby!N40</f>
        <v/>
      </c>
      <c r="P386" s="489" t="str">
        <f>Lobby!O40</f>
        <v/>
      </c>
      <c r="Q386" s="489" t="str">
        <f>Lobby!P40</f>
        <v xml:space="preserve"> </v>
      </c>
    </row>
    <row r="387" spans="1:17">
      <c r="A387" s="489" t="s">
        <v>232</v>
      </c>
      <c r="B387" s="489">
        <f>Lobby!A41</f>
        <v>0</v>
      </c>
      <c r="C387" s="489">
        <f>Lobby!B41</f>
        <v>0</v>
      </c>
      <c r="D387" s="489" t="str">
        <f>Lobby!C41</f>
        <v>H</v>
      </c>
      <c r="E387" s="489">
        <f>Lobby!D41</f>
        <v>0</v>
      </c>
      <c r="F387" s="489">
        <f>Lobby!E41</f>
        <v>0</v>
      </c>
      <c r="G387" s="489">
        <f>Lobby!F41</f>
        <v>0.6</v>
      </c>
      <c r="H387" s="489">
        <f>Lobby!G41</f>
        <v>0</v>
      </c>
      <c r="I387" s="489">
        <f>Lobby!H41</f>
        <v>0</v>
      </c>
      <c r="J387" s="489" t="str">
        <f>Lobby!I41</f>
        <v xml:space="preserve"> </v>
      </c>
      <c r="K387" s="489">
        <f>Lobby!J41</f>
        <v>0</v>
      </c>
      <c r="L387" s="489">
        <f>Lobby!K41</f>
        <v>0</v>
      </c>
      <c r="M387" s="489" t="str">
        <f>Lobby!L41</f>
        <v/>
      </c>
      <c r="N387" s="489" t="str">
        <f>Lobby!M41</f>
        <v/>
      </c>
      <c r="O387" s="489" t="str">
        <f>Lobby!N41</f>
        <v/>
      </c>
      <c r="P387" s="489" t="str">
        <f>Lobby!O41</f>
        <v/>
      </c>
      <c r="Q387" s="489" t="str">
        <f>Lobby!P41</f>
        <v xml:space="preserve"> </v>
      </c>
    </row>
    <row r="388" spans="1:17">
      <c r="A388" s="489" t="s">
        <v>232</v>
      </c>
      <c r="B388" s="489">
        <f>Lobby!A42</f>
        <v>0</v>
      </c>
      <c r="C388" s="489">
        <f>Lobby!B42</f>
        <v>0</v>
      </c>
      <c r="D388" s="489" t="str">
        <f>Lobby!C42</f>
        <v>H</v>
      </c>
      <c r="E388" s="489">
        <f>Lobby!D42</f>
        <v>0</v>
      </c>
      <c r="F388" s="489">
        <f>Lobby!E42</f>
        <v>0</v>
      </c>
      <c r="G388" s="489">
        <f>Lobby!F42</f>
        <v>0.6</v>
      </c>
      <c r="H388" s="489">
        <f>Lobby!G42</f>
        <v>0</v>
      </c>
      <c r="I388" s="489">
        <f>Lobby!H42</f>
        <v>0</v>
      </c>
      <c r="J388" s="489" t="str">
        <f>Lobby!I42</f>
        <v xml:space="preserve"> </v>
      </c>
      <c r="K388" s="489">
        <f>Lobby!J42</f>
        <v>0</v>
      </c>
      <c r="L388" s="489">
        <f>Lobby!K42</f>
        <v>0</v>
      </c>
      <c r="M388" s="489" t="str">
        <f>Lobby!L42</f>
        <v/>
      </c>
      <c r="N388" s="489" t="str">
        <f>Lobby!M42</f>
        <v/>
      </c>
      <c r="O388" s="489" t="str">
        <f>Lobby!N42</f>
        <v/>
      </c>
      <c r="P388" s="489" t="str">
        <f>Lobby!O42</f>
        <v/>
      </c>
      <c r="Q388" s="489" t="str">
        <f>Lobby!P42</f>
        <v xml:space="preserve"> </v>
      </c>
    </row>
    <row r="389" spans="1:17">
      <c r="A389" s="489" t="s">
        <v>232</v>
      </c>
      <c r="B389" s="489">
        <f>Lobby!A43</f>
        <v>0</v>
      </c>
      <c r="C389" s="489">
        <f>Lobby!B43</f>
        <v>0</v>
      </c>
      <c r="D389" s="489" t="str">
        <f>Lobby!C43</f>
        <v>H</v>
      </c>
      <c r="E389" s="489">
        <f>Lobby!D43</f>
        <v>0</v>
      </c>
      <c r="F389" s="489">
        <f>Lobby!E43</f>
        <v>0</v>
      </c>
      <c r="G389" s="489">
        <f>Lobby!F43</f>
        <v>0.6</v>
      </c>
      <c r="H389" s="489">
        <f>Lobby!G43</f>
        <v>0</v>
      </c>
      <c r="I389" s="489">
        <f>Lobby!H43</f>
        <v>0</v>
      </c>
      <c r="J389" s="489" t="str">
        <f>Lobby!I43</f>
        <v xml:space="preserve"> </v>
      </c>
      <c r="K389" s="489">
        <f>Lobby!J43</f>
        <v>0</v>
      </c>
      <c r="L389" s="489">
        <f>Lobby!K43</f>
        <v>0</v>
      </c>
      <c r="M389" s="489" t="str">
        <f>Lobby!L43</f>
        <v/>
      </c>
      <c r="N389" s="489" t="str">
        <f>Lobby!M43</f>
        <v/>
      </c>
      <c r="O389" s="489" t="str">
        <f>Lobby!N43</f>
        <v/>
      </c>
      <c r="P389" s="489" t="str">
        <f>Lobby!O43</f>
        <v/>
      </c>
      <c r="Q389" s="489" t="str">
        <f>Lobby!P43</f>
        <v xml:space="preserve"> </v>
      </c>
    </row>
    <row r="390" spans="1:17">
      <c r="A390" s="489" t="s">
        <v>232</v>
      </c>
      <c r="B390" s="489">
        <f>Lobby!A44</f>
        <v>0</v>
      </c>
      <c r="C390" s="489">
        <f>Lobby!B44</f>
        <v>0</v>
      </c>
      <c r="D390" s="489" t="str">
        <f>Lobby!C44</f>
        <v>H</v>
      </c>
      <c r="E390" s="489">
        <f>Lobby!D44</f>
        <v>0</v>
      </c>
      <c r="F390" s="489">
        <f>Lobby!E44</f>
        <v>0</v>
      </c>
      <c r="G390" s="489">
        <f>Lobby!F44</f>
        <v>0.6</v>
      </c>
      <c r="H390" s="489">
        <f>Lobby!G44</f>
        <v>0</v>
      </c>
      <c r="I390" s="489">
        <f>Lobby!H44</f>
        <v>0</v>
      </c>
      <c r="J390" s="489" t="str">
        <f>Lobby!I44</f>
        <v xml:space="preserve"> </v>
      </c>
      <c r="K390" s="489">
        <f>Lobby!J44</f>
        <v>0</v>
      </c>
      <c r="L390" s="489">
        <f>Lobby!K44</f>
        <v>0</v>
      </c>
      <c r="M390" s="489" t="str">
        <f>Lobby!L44</f>
        <v/>
      </c>
      <c r="N390" s="489" t="str">
        <f>Lobby!M44</f>
        <v/>
      </c>
      <c r="O390" s="489" t="str">
        <f>Lobby!N44</f>
        <v/>
      </c>
      <c r="P390" s="489" t="str">
        <f>Lobby!O44</f>
        <v/>
      </c>
      <c r="Q390" s="489" t="str">
        <f>Lobby!P44</f>
        <v xml:space="preserve"> </v>
      </c>
    </row>
    <row r="391" spans="1:17">
      <c r="A391" s="489" t="s">
        <v>232</v>
      </c>
      <c r="B391" s="489">
        <f>Lobby!A45</f>
        <v>0</v>
      </c>
      <c r="C391" s="489">
        <f>Lobby!B45</f>
        <v>0</v>
      </c>
      <c r="D391" s="489" t="str">
        <f>Lobby!C45</f>
        <v>H</v>
      </c>
      <c r="E391" s="489">
        <f>Lobby!D45</f>
        <v>0</v>
      </c>
      <c r="F391" s="489">
        <f>Lobby!E45</f>
        <v>0</v>
      </c>
      <c r="G391" s="489">
        <f>Lobby!F45</f>
        <v>0.6</v>
      </c>
      <c r="H391" s="489">
        <f>Lobby!G45</f>
        <v>0</v>
      </c>
      <c r="I391" s="489">
        <f>Lobby!H45</f>
        <v>0</v>
      </c>
      <c r="J391" s="489" t="str">
        <f>Lobby!I45</f>
        <v xml:space="preserve"> </v>
      </c>
      <c r="K391" s="489">
        <f>Lobby!J45</f>
        <v>0</v>
      </c>
      <c r="L391" s="489">
        <f>Lobby!K45</f>
        <v>0</v>
      </c>
      <c r="M391" s="489" t="str">
        <f>Lobby!L45</f>
        <v/>
      </c>
      <c r="N391" s="489" t="str">
        <f>Lobby!M45</f>
        <v/>
      </c>
      <c r="O391" s="489" t="str">
        <f>Lobby!N45</f>
        <v/>
      </c>
      <c r="P391" s="489" t="str">
        <f>Lobby!O45</f>
        <v/>
      </c>
      <c r="Q391" s="489" t="str">
        <f>Lobby!P45</f>
        <v xml:space="preserve"> </v>
      </c>
    </row>
    <row r="392" spans="1:17">
      <c r="A392" s="489" t="s">
        <v>232</v>
      </c>
      <c r="B392" s="489">
        <f>Lobby!A46</f>
        <v>0</v>
      </c>
      <c r="C392" s="489">
        <f>Lobby!B46</f>
        <v>0</v>
      </c>
      <c r="D392" s="489" t="str">
        <f>Lobby!C46</f>
        <v>H</v>
      </c>
      <c r="E392" s="489">
        <f>Lobby!D46</f>
        <v>0</v>
      </c>
      <c r="F392" s="489">
        <f>Lobby!E46</f>
        <v>0</v>
      </c>
      <c r="G392" s="489">
        <f>Lobby!F46</f>
        <v>0.6</v>
      </c>
      <c r="H392" s="489">
        <f>Lobby!G46</f>
        <v>0</v>
      </c>
      <c r="I392" s="489">
        <f>Lobby!H46</f>
        <v>0</v>
      </c>
      <c r="J392" s="489" t="str">
        <f>Lobby!I46</f>
        <v xml:space="preserve"> </v>
      </c>
      <c r="K392" s="489">
        <f>Lobby!J46</f>
        <v>0</v>
      </c>
      <c r="L392" s="489">
        <f>Lobby!K46</f>
        <v>0</v>
      </c>
      <c r="M392" s="489" t="str">
        <f>Lobby!L46</f>
        <v/>
      </c>
      <c r="N392" s="489" t="str">
        <f>Lobby!M46</f>
        <v/>
      </c>
      <c r="O392" s="489" t="str">
        <f>Lobby!N46</f>
        <v/>
      </c>
      <c r="P392" s="489" t="str">
        <f>Lobby!O46</f>
        <v/>
      </c>
      <c r="Q392" s="489" t="str">
        <f>Lobby!P46</f>
        <v xml:space="preserve"> </v>
      </c>
    </row>
    <row r="393" spans="1:17">
      <c r="A393" s="489" t="s">
        <v>232</v>
      </c>
      <c r="B393" s="489">
        <f>Lobby!A47</f>
        <v>0</v>
      </c>
      <c r="C393" s="489">
        <f>Lobby!B47</f>
        <v>0</v>
      </c>
      <c r="D393" s="489" t="str">
        <f>Lobby!C47</f>
        <v>H</v>
      </c>
      <c r="E393" s="489">
        <f>Lobby!D47</f>
        <v>0</v>
      </c>
      <c r="F393" s="489">
        <f>Lobby!E47</f>
        <v>0</v>
      </c>
      <c r="G393" s="489">
        <f>Lobby!F47</f>
        <v>0.6</v>
      </c>
      <c r="H393" s="489">
        <f>Lobby!G47</f>
        <v>0</v>
      </c>
      <c r="I393" s="489">
        <f>Lobby!H47</f>
        <v>0</v>
      </c>
      <c r="J393" s="489" t="str">
        <f>Lobby!I47</f>
        <v xml:space="preserve"> </v>
      </c>
      <c r="K393" s="489">
        <f>Lobby!J47</f>
        <v>0</v>
      </c>
      <c r="L393" s="489">
        <f>Lobby!K47</f>
        <v>0</v>
      </c>
      <c r="M393" s="489" t="str">
        <f>Lobby!L47</f>
        <v/>
      </c>
      <c r="N393" s="489" t="str">
        <f>Lobby!M47</f>
        <v/>
      </c>
      <c r="O393" s="489" t="str">
        <f>Lobby!N47</f>
        <v/>
      </c>
      <c r="P393" s="489" t="str">
        <f>Lobby!O47</f>
        <v/>
      </c>
      <c r="Q393" s="489" t="str">
        <f>Lobby!P47</f>
        <v xml:space="preserve"> </v>
      </c>
    </row>
    <row r="394" spans="1:17">
      <c r="A394" s="489" t="s">
        <v>232</v>
      </c>
      <c r="B394" s="489">
        <f>Lobby!A48</f>
        <v>0</v>
      </c>
      <c r="C394" s="489">
        <f>Lobby!B48</f>
        <v>0</v>
      </c>
      <c r="D394" s="489" t="str">
        <f>Lobby!C48</f>
        <v>H</v>
      </c>
      <c r="E394" s="489">
        <f>Lobby!D48</f>
        <v>0</v>
      </c>
      <c r="F394" s="489">
        <f>Lobby!E48</f>
        <v>0</v>
      </c>
      <c r="G394" s="489">
        <f>Lobby!F48</f>
        <v>0.6</v>
      </c>
      <c r="H394" s="489">
        <f>Lobby!G48</f>
        <v>0</v>
      </c>
      <c r="I394" s="489">
        <f>Lobby!H48</f>
        <v>0</v>
      </c>
      <c r="J394" s="489" t="str">
        <f>Lobby!I48</f>
        <v xml:space="preserve"> </v>
      </c>
      <c r="K394" s="489">
        <f>Lobby!J48</f>
        <v>0</v>
      </c>
      <c r="L394" s="489">
        <f>Lobby!K48</f>
        <v>0</v>
      </c>
      <c r="M394" s="489" t="str">
        <f>Lobby!L48</f>
        <v/>
      </c>
      <c r="N394" s="489" t="str">
        <f>Lobby!M48</f>
        <v/>
      </c>
      <c r="O394" s="489" t="str">
        <f>Lobby!N48</f>
        <v/>
      </c>
      <c r="P394" s="489" t="str">
        <f>Lobby!O48</f>
        <v/>
      </c>
      <c r="Q394" s="489" t="str">
        <f>Lobby!P48</f>
        <v xml:space="preserve"> </v>
      </c>
    </row>
    <row r="395" spans="1:17">
      <c r="A395" s="489" t="s">
        <v>232</v>
      </c>
      <c r="B395" s="489">
        <f>Lobby!A49</f>
        <v>0</v>
      </c>
      <c r="C395" s="489">
        <f>Lobby!B49</f>
        <v>0</v>
      </c>
      <c r="D395" s="489" t="str">
        <f>Lobby!C49</f>
        <v>H</v>
      </c>
      <c r="E395" s="489">
        <f>Lobby!D49</f>
        <v>0</v>
      </c>
      <c r="F395" s="489">
        <f>Lobby!E49</f>
        <v>0</v>
      </c>
      <c r="G395" s="489">
        <f>Lobby!F49</f>
        <v>0.6</v>
      </c>
      <c r="H395" s="489">
        <f>Lobby!G49</f>
        <v>0</v>
      </c>
      <c r="I395" s="489">
        <f>Lobby!H49</f>
        <v>0</v>
      </c>
      <c r="J395" s="489" t="str">
        <f>Lobby!I49</f>
        <v xml:space="preserve"> </v>
      </c>
      <c r="K395" s="489">
        <f>Lobby!J49</f>
        <v>0</v>
      </c>
      <c r="L395" s="489">
        <f>Lobby!K49</f>
        <v>0</v>
      </c>
      <c r="M395" s="489" t="str">
        <f>Lobby!L49</f>
        <v/>
      </c>
      <c r="N395" s="489" t="str">
        <f>Lobby!M49</f>
        <v/>
      </c>
      <c r="O395" s="489" t="str">
        <f>Lobby!N49</f>
        <v/>
      </c>
      <c r="P395" s="489" t="str">
        <f>Lobby!O49</f>
        <v/>
      </c>
      <c r="Q395" s="489" t="str">
        <f>Lobby!P49</f>
        <v xml:space="preserve"> </v>
      </c>
    </row>
    <row r="396" spans="1:17">
      <c r="A396" s="489" t="s">
        <v>232</v>
      </c>
      <c r="B396" s="489">
        <f>Lobby!A50</f>
        <v>0</v>
      </c>
      <c r="C396" s="489">
        <f>Lobby!B50</f>
        <v>0</v>
      </c>
      <c r="D396" s="489" t="str">
        <f>Lobby!C50</f>
        <v>H</v>
      </c>
      <c r="E396" s="489">
        <f>Lobby!D50</f>
        <v>0</v>
      </c>
      <c r="F396" s="489">
        <f>Lobby!E50</f>
        <v>0</v>
      </c>
      <c r="G396" s="489">
        <f>Lobby!F50</f>
        <v>0.6</v>
      </c>
      <c r="H396" s="489">
        <f>Lobby!G50</f>
        <v>0</v>
      </c>
      <c r="I396" s="489">
        <f>Lobby!H50</f>
        <v>0</v>
      </c>
      <c r="J396" s="489" t="str">
        <f>Lobby!I50</f>
        <v xml:space="preserve"> </v>
      </c>
      <c r="K396" s="489">
        <f>Lobby!J50</f>
        <v>0</v>
      </c>
      <c r="L396" s="489">
        <f>Lobby!K50</f>
        <v>0</v>
      </c>
      <c r="M396" s="489" t="str">
        <f>Lobby!L50</f>
        <v/>
      </c>
      <c r="N396" s="489" t="str">
        <f>Lobby!M50</f>
        <v/>
      </c>
      <c r="O396" s="489" t="str">
        <f>Lobby!N50</f>
        <v/>
      </c>
      <c r="P396" s="489" t="str">
        <f>Lobby!O50</f>
        <v/>
      </c>
      <c r="Q396" s="489" t="str">
        <f>Lobby!P50</f>
        <v xml:space="preserve"> </v>
      </c>
    </row>
    <row r="397" spans="1:17">
      <c r="A397" s="489" t="s">
        <v>232</v>
      </c>
      <c r="B397" s="489">
        <f>Lobby!A51</f>
        <v>0</v>
      </c>
      <c r="C397" s="489">
        <f>Lobby!B51</f>
        <v>0</v>
      </c>
      <c r="D397" s="489" t="str">
        <f>Lobby!C51</f>
        <v>H</v>
      </c>
      <c r="E397" s="489">
        <f>Lobby!D51</f>
        <v>0</v>
      </c>
      <c r="F397" s="489">
        <f>Lobby!E51</f>
        <v>0</v>
      </c>
      <c r="G397" s="489">
        <f>Lobby!F51</f>
        <v>0.6</v>
      </c>
      <c r="H397" s="489">
        <f>Lobby!G51</f>
        <v>0</v>
      </c>
      <c r="I397" s="489">
        <f>Lobby!H51</f>
        <v>0</v>
      </c>
      <c r="J397" s="489" t="str">
        <f>Lobby!I51</f>
        <v xml:space="preserve"> </v>
      </c>
      <c r="K397" s="489">
        <f>Lobby!J51</f>
        <v>0</v>
      </c>
      <c r="L397" s="489">
        <f>Lobby!K51</f>
        <v>0</v>
      </c>
      <c r="M397" s="489" t="str">
        <f>Lobby!L51</f>
        <v/>
      </c>
      <c r="N397" s="489" t="str">
        <f>Lobby!M51</f>
        <v/>
      </c>
      <c r="O397" s="489" t="str">
        <f>Lobby!N51</f>
        <v/>
      </c>
      <c r="P397" s="489" t="str">
        <f>Lobby!O51</f>
        <v/>
      </c>
      <c r="Q397" s="489" t="str">
        <f>Lobby!P51</f>
        <v xml:space="preserve"> </v>
      </c>
    </row>
    <row r="398" spans="1:17">
      <c r="A398" s="489" t="s">
        <v>232</v>
      </c>
      <c r="B398" s="489">
        <f>Lobby!A52</f>
        <v>0</v>
      </c>
      <c r="C398" s="489">
        <f>Lobby!B52</f>
        <v>0</v>
      </c>
      <c r="D398" s="489" t="str">
        <f>Lobby!C52</f>
        <v>H</v>
      </c>
      <c r="E398" s="489">
        <f>Lobby!D52</f>
        <v>0</v>
      </c>
      <c r="F398" s="489">
        <f>Lobby!E52</f>
        <v>0</v>
      </c>
      <c r="G398" s="489">
        <f>Lobby!F52</f>
        <v>0.6</v>
      </c>
      <c r="H398" s="489">
        <f>Lobby!G52</f>
        <v>0</v>
      </c>
      <c r="I398" s="489">
        <f>Lobby!H52</f>
        <v>0</v>
      </c>
      <c r="J398" s="489" t="str">
        <f>Lobby!I52</f>
        <v xml:space="preserve"> </v>
      </c>
      <c r="K398" s="489">
        <f>Lobby!J52</f>
        <v>0</v>
      </c>
      <c r="L398" s="489">
        <f>Lobby!K52</f>
        <v>0</v>
      </c>
      <c r="M398" s="489" t="str">
        <f>Lobby!L52</f>
        <v/>
      </c>
      <c r="N398" s="489" t="str">
        <f>Lobby!M52</f>
        <v/>
      </c>
      <c r="O398" s="489" t="str">
        <f>Lobby!N52</f>
        <v/>
      </c>
      <c r="P398" s="489" t="str">
        <f>Lobby!O52</f>
        <v/>
      </c>
      <c r="Q398" s="489" t="str">
        <f>Lobby!P52</f>
        <v xml:space="preserve"> </v>
      </c>
    </row>
    <row r="399" spans="1:17">
      <c r="A399" s="489" t="s">
        <v>232</v>
      </c>
      <c r="B399" s="489">
        <f>Lobby!A53</f>
        <v>0</v>
      </c>
      <c r="C399" s="489">
        <f>Lobby!B53</f>
        <v>0</v>
      </c>
      <c r="D399" s="489" t="str">
        <f>Lobby!C53</f>
        <v>H</v>
      </c>
      <c r="E399" s="489">
        <f>Lobby!D53</f>
        <v>0</v>
      </c>
      <c r="F399" s="489">
        <f>Lobby!E53</f>
        <v>0</v>
      </c>
      <c r="G399" s="489">
        <f>Lobby!F53</f>
        <v>0.6</v>
      </c>
      <c r="H399" s="489">
        <f>Lobby!G53</f>
        <v>0</v>
      </c>
      <c r="I399" s="489">
        <f>Lobby!H53</f>
        <v>0</v>
      </c>
      <c r="J399" s="489" t="str">
        <f>Lobby!I53</f>
        <v xml:space="preserve"> </v>
      </c>
      <c r="K399" s="489">
        <f>Lobby!J53</f>
        <v>0</v>
      </c>
      <c r="L399" s="489">
        <f>Lobby!K53</f>
        <v>0</v>
      </c>
      <c r="M399" s="489" t="str">
        <f>Lobby!L53</f>
        <v/>
      </c>
      <c r="N399" s="489" t="str">
        <f>Lobby!M53</f>
        <v/>
      </c>
      <c r="O399" s="489" t="str">
        <f>Lobby!N53</f>
        <v/>
      </c>
      <c r="P399" s="489" t="str">
        <f>Lobby!O53</f>
        <v/>
      </c>
      <c r="Q399" s="489" t="str">
        <f>Lobby!P53</f>
        <v xml:space="preserve"> </v>
      </c>
    </row>
    <row r="400" spans="1:17">
      <c r="A400" s="489" t="s">
        <v>232</v>
      </c>
      <c r="B400" s="489">
        <f>Lobby!A54</f>
        <v>0</v>
      </c>
      <c r="C400" s="489">
        <f>Lobby!B54</f>
        <v>0</v>
      </c>
      <c r="D400" s="489" t="str">
        <f>Lobby!C54</f>
        <v>H</v>
      </c>
      <c r="E400" s="489">
        <f>Lobby!D54</f>
        <v>0</v>
      </c>
      <c r="F400" s="489">
        <f>Lobby!E54</f>
        <v>0</v>
      </c>
      <c r="G400" s="489">
        <f>Lobby!F54</f>
        <v>0.6</v>
      </c>
      <c r="H400" s="489">
        <f>Lobby!G54</f>
        <v>0</v>
      </c>
      <c r="I400" s="489">
        <f>Lobby!H54</f>
        <v>0</v>
      </c>
      <c r="J400" s="489" t="str">
        <f>Lobby!I54</f>
        <v xml:space="preserve"> </v>
      </c>
      <c r="K400" s="489">
        <f>Lobby!J54</f>
        <v>0</v>
      </c>
      <c r="L400" s="489">
        <f>Lobby!K54</f>
        <v>0</v>
      </c>
      <c r="M400" s="489" t="str">
        <f>Lobby!L54</f>
        <v/>
      </c>
      <c r="N400" s="489" t="str">
        <f>Lobby!M54</f>
        <v/>
      </c>
      <c r="O400" s="489" t="str">
        <f>Lobby!N54</f>
        <v/>
      </c>
      <c r="P400" s="489" t="str">
        <f>Lobby!O54</f>
        <v/>
      </c>
      <c r="Q400" s="489" t="str">
        <f>Lobby!P54</f>
        <v xml:space="preserve"> </v>
      </c>
    </row>
    <row r="401" spans="1:17">
      <c r="A401" s="489" t="s">
        <v>232</v>
      </c>
      <c r="B401" s="489">
        <f>Lobby!A55</f>
        <v>0</v>
      </c>
      <c r="C401" s="489">
        <f>Lobby!B55</f>
        <v>0</v>
      </c>
      <c r="D401" s="489" t="str">
        <f>Lobby!C55</f>
        <v>H</v>
      </c>
      <c r="E401" s="489">
        <f>Lobby!D55</f>
        <v>0</v>
      </c>
      <c r="F401" s="489">
        <f>Lobby!E55</f>
        <v>0</v>
      </c>
      <c r="G401" s="489">
        <f>Lobby!F55</f>
        <v>0.6</v>
      </c>
      <c r="H401" s="489">
        <f>Lobby!G55</f>
        <v>0</v>
      </c>
      <c r="I401" s="489">
        <f>Lobby!H55</f>
        <v>0</v>
      </c>
      <c r="J401" s="489" t="str">
        <f>Lobby!I55</f>
        <v xml:space="preserve"> </v>
      </c>
      <c r="K401" s="489">
        <f>Lobby!J55</f>
        <v>0</v>
      </c>
      <c r="L401" s="489">
        <f>Lobby!K55</f>
        <v>0</v>
      </c>
      <c r="M401" s="489" t="str">
        <f>Lobby!L55</f>
        <v/>
      </c>
      <c r="N401" s="489" t="str">
        <f>Lobby!M55</f>
        <v/>
      </c>
      <c r="O401" s="489" t="str">
        <f>Lobby!N55</f>
        <v/>
      </c>
      <c r="P401" s="489" t="str">
        <f>Lobby!O55</f>
        <v/>
      </c>
      <c r="Q401" s="489" t="str">
        <f>Lobby!P55</f>
        <v xml:space="preserve"> </v>
      </c>
    </row>
    <row r="402" spans="1:17">
      <c r="A402" s="489" t="s">
        <v>232</v>
      </c>
      <c r="B402" s="489">
        <f>Lobby!A56</f>
        <v>0</v>
      </c>
      <c r="C402" s="489">
        <f>Lobby!B56</f>
        <v>0</v>
      </c>
      <c r="D402" s="489" t="str">
        <f>Lobby!C56</f>
        <v>H</v>
      </c>
      <c r="E402" s="489">
        <f>Lobby!D56</f>
        <v>0</v>
      </c>
      <c r="F402" s="489">
        <f>Lobby!E56</f>
        <v>0</v>
      </c>
      <c r="G402" s="489">
        <f>Lobby!F56</f>
        <v>0.6</v>
      </c>
      <c r="H402" s="489">
        <f>Lobby!G56</f>
        <v>0</v>
      </c>
      <c r="I402" s="489">
        <f>Lobby!H56</f>
        <v>0</v>
      </c>
      <c r="J402" s="489" t="str">
        <f>Lobby!I56</f>
        <v xml:space="preserve"> </v>
      </c>
      <c r="K402" s="489">
        <f>Lobby!J56</f>
        <v>0</v>
      </c>
      <c r="L402" s="489">
        <f>Lobby!K56</f>
        <v>0</v>
      </c>
      <c r="M402" s="489" t="str">
        <f>Lobby!L56</f>
        <v/>
      </c>
      <c r="N402" s="489" t="str">
        <f>Lobby!M56</f>
        <v/>
      </c>
      <c r="O402" s="489" t="str">
        <f>Lobby!N56</f>
        <v/>
      </c>
      <c r="P402" s="489" t="str">
        <f>Lobby!O56</f>
        <v/>
      </c>
      <c r="Q402" s="489" t="str">
        <f>Lobby!P56</f>
        <v xml:space="preserve"> </v>
      </c>
    </row>
    <row r="403" spans="1:17">
      <c r="A403" s="489" t="s">
        <v>232</v>
      </c>
      <c r="B403" s="489">
        <f>Lobby!A57</f>
        <v>0</v>
      </c>
      <c r="C403" s="489">
        <f>Lobby!B57</f>
        <v>0</v>
      </c>
      <c r="D403" s="489" t="str">
        <f>Lobby!C57</f>
        <v>H</v>
      </c>
      <c r="E403" s="489">
        <f>Lobby!D57</f>
        <v>0</v>
      </c>
      <c r="F403" s="489">
        <f>Lobby!E57</f>
        <v>0</v>
      </c>
      <c r="G403" s="489">
        <f>Lobby!F57</f>
        <v>0.6</v>
      </c>
      <c r="H403" s="489">
        <f>Lobby!G57</f>
        <v>0</v>
      </c>
      <c r="I403" s="489">
        <f>Lobby!H57</f>
        <v>0</v>
      </c>
      <c r="J403" s="489" t="str">
        <f>Lobby!I57</f>
        <v xml:space="preserve"> </v>
      </c>
      <c r="K403" s="489">
        <f>Lobby!J57</f>
        <v>0</v>
      </c>
      <c r="L403" s="489">
        <f>Lobby!K57</f>
        <v>0</v>
      </c>
      <c r="M403" s="489" t="str">
        <f>Lobby!L57</f>
        <v/>
      </c>
      <c r="N403" s="489" t="str">
        <f>Lobby!M57</f>
        <v/>
      </c>
      <c r="O403" s="489" t="str">
        <f>Lobby!N57</f>
        <v/>
      </c>
      <c r="P403" s="489" t="str">
        <f>Lobby!O57</f>
        <v/>
      </c>
      <c r="Q403" s="489" t="str">
        <f>Lobby!P57</f>
        <v xml:space="preserve"> </v>
      </c>
    </row>
    <row r="404" spans="1:17">
      <c r="A404" s="489" t="s">
        <v>232</v>
      </c>
      <c r="B404" s="489">
        <f>Lobby!A58</f>
        <v>0</v>
      </c>
      <c r="C404" s="489">
        <f>Lobby!B58</f>
        <v>0</v>
      </c>
      <c r="D404" s="489" t="str">
        <f>Lobby!C58</f>
        <v>H</v>
      </c>
      <c r="E404" s="489">
        <f>Lobby!D58</f>
        <v>0</v>
      </c>
      <c r="F404" s="489">
        <f>Lobby!E58</f>
        <v>0</v>
      </c>
      <c r="G404" s="489">
        <f>Lobby!F58</f>
        <v>0.6</v>
      </c>
      <c r="H404" s="489">
        <f>Lobby!G58</f>
        <v>0</v>
      </c>
      <c r="I404" s="489">
        <f>Lobby!H58</f>
        <v>0</v>
      </c>
      <c r="J404" s="489" t="str">
        <f>Lobby!I58</f>
        <v xml:space="preserve"> </v>
      </c>
      <c r="K404" s="489">
        <f>Lobby!J58</f>
        <v>0</v>
      </c>
      <c r="L404" s="489">
        <f>Lobby!K58</f>
        <v>0</v>
      </c>
      <c r="M404" s="489" t="str">
        <f>Lobby!L58</f>
        <v/>
      </c>
      <c r="N404" s="489" t="str">
        <f>Lobby!M58</f>
        <v/>
      </c>
      <c r="O404" s="489" t="str">
        <f>Lobby!N58</f>
        <v/>
      </c>
      <c r="P404" s="489" t="str">
        <f>Lobby!O58</f>
        <v/>
      </c>
      <c r="Q404" s="489" t="str">
        <f>Lobby!P58</f>
        <v xml:space="preserve"> </v>
      </c>
    </row>
    <row r="405" spans="1:17">
      <c r="A405" s="489" t="s">
        <v>232</v>
      </c>
      <c r="B405" s="489">
        <f>Lobby!A59</f>
        <v>0</v>
      </c>
      <c r="C405" s="489">
        <f>Lobby!B59</f>
        <v>0</v>
      </c>
      <c r="D405" s="489" t="str">
        <f>Lobby!C59</f>
        <v>H</v>
      </c>
      <c r="E405" s="489">
        <f>Lobby!D59</f>
        <v>0</v>
      </c>
      <c r="F405" s="489">
        <f>Lobby!E59</f>
        <v>0</v>
      </c>
      <c r="G405" s="489">
        <f>Lobby!F59</f>
        <v>0.6</v>
      </c>
      <c r="H405" s="489">
        <f>Lobby!G59</f>
        <v>0</v>
      </c>
      <c r="I405" s="489">
        <f>Lobby!H59</f>
        <v>0</v>
      </c>
      <c r="J405" s="489" t="str">
        <f>Lobby!I59</f>
        <v xml:space="preserve"> </v>
      </c>
      <c r="K405" s="489">
        <f>Lobby!J59</f>
        <v>0</v>
      </c>
      <c r="L405" s="489">
        <f>Lobby!K59</f>
        <v>0</v>
      </c>
      <c r="M405" s="489" t="str">
        <f>Lobby!L59</f>
        <v/>
      </c>
      <c r="N405" s="489" t="str">
        <f>Lobby!M59</f>
        <v/>
      </c>
      <c r="O405" s="489" t="str">
        <f>Lobby!N59</f>
        <v/>
      </c>
      <c r="P405" s="489" t="str">
        <f>Lobby!O59</f>
        <v/>
      </c>
      <c r="Q405" s="489" t="str">
        <f>Lobby!P59</f>
        <v xml:space="preserve"> </v>
      </c>
    </row>
    <row r="406" spans="1:17">
      <c r="A406" s="489" t="s">
        <v>232</v>
      </c>
      <c r="B406" s="489">
        <f>Lobby!A60</f>
        <v>0</v>
      </c>
      <c r="C406" s="489">
        <f>Lobby!B60</f>
        <v>0</v>
      </c>
      <c r="D406" s="489" t="str">
        <f>Lobby!C60</f>
        <v>H</v>
      </c>
      <c r="E406" s="489">
        <f>Lobby!D60</f>
        <v>0</v>
      </c>
      <c r="F406" s="489">
        <f>Lobby!E60</f>
        <v>0</v>
      </c>
      <c r="G406" s="489">
        <f>Lobby!F60</f>
        <v>0.6</v>
      </c>
      <c r="H406" s="489">
        <f>Lobby!G60</f>
        <v>0</v>
      </c>
      <c r="I406" s="489">
        <f>Lobby!H60</f>
        <v>0</v>
      </c>
      <c r="J406" s="489" t="str">
        <f>Lobby!I60</f>
        <v xml:space="preserve"> </v>
      </c>
      <c r="K406" s="489">
        <f>Lobby!J60</f>
        <v>0</v>
      </c>
      <c r="L406" s="489">
        <f>Lobby!K60</f>
        <v>0</v>
      </c>
      <c r="M406" s="489" t="str">
        <f>Lobby!L60</f>
        <v/>
      </c>
      <c r="N406" s="489" t="str">
        <f>Lobby!M60</f>
        <v/>
      </c>
      <c r="O406" s="489" t="str">
        <f>Lobby!N60</f>
        <v/>
      </c>
      <c r="P406" s="489" t="str">
        <f>Lobby!O60</f>
        <v/>
      </c>
      <c r="Q406" s="489" t="str">
        <f>Lobby!P60</f>
        <v xml:space="preserve"> </v>
      </c>
    </row>
    <row r="407" spans="1:17">
      <c r="A407" s="489" t="s">
        <v>232</v>
      </c>
      <c r="B407" s="489">
        <f>Lobby!A61</f>
        <v>0</v>
      </c>
      <c r="C407" s="489">
        <f>Lobby!B61</f>
        <v>0</v>
      </c>
      <c r="D407" s="489" t="str">
        <f>Lobby!C61</f>
        <v>H</v>
      </c>
      <c r="E407" s="489">
        <f>Lobby!D61</f>
        <v>0</v>
      </c>
      <c r="F407" s="489">
        <f>Lobby!E61</f>
        <v>0</v>
      </c>
      <c r="G407" s="489">
        <f>Lobby!F61</f>
        <v>0.6</v>
      </c>
      <c r="H407" s="489">
        <f>Lobby!G61</f>
        <v>0</v>
      </c>
      <c r="I407" s="489">
        <f>Lobby!H61</f>
        <v>0</v>
      </c>
      <c r="J407" s="489" t="str">
        <f>Lobby!I61</f>
        <v xml:space="preserve"> </v>
      </c>
      <c r="K407" s="489">
        <f>Lobby!J61</f>
        <v>0</v>
      </c>
      <c r="L407" s="489">
        <f>Lobby!K61</f>
        <v>0</v>
      </c>
      <c r="M407" s="489" t="str">
        <f>Lobby!L61</f>
        <v/>
      </c>
      <c r="N407" s="489" t="str">
        <f>Lobby!M61</f>
        <v/>
      </c>
      <c r="O407" s="489" t="str">
        <f>Lobby!N61</f>
        <v/>
      </c>
      <c r="P407" s="489" t="str">
        <f>Lobby!O61</f>
        <v/>
      </c>
      <c r="Q407" s="489" t="str">
        <f>Lobby!P61</f>
        <v xml:space="preserve"> </v>
      </c>
    </row>
    <row r="408" spans="1:17">
      <c r="A408" s="489" t="s">
        <v>232</v>
      </c>
      <c r="B408" s="489">
        <f>Lobby!A62</f>
        <v>0</v>
      </c>
      <c r="C408" s="489">
        <f>Lobby!B62</f>
        <v>0</v>
      </c>
      <c r="D408" s="489" t="str">
        <f>Lobby!C62</f>
        <v>H</v>
      </c>
      <c r="E408" s="489">
        <f>Lobby!D62</f>
        <v>0</v>
      </c>
      <c r="F408" s="489">
        <f>Lobby!E62</f>
        <v>0</v>
      </c>
      <c r="G408" s="489">
        <f>Lobby!F62</f>
        <v>0.6</v>
      </c>
      <c r="H408" s="489">
        <f>Lobby!G62</f>
        <v>0</v>
      </c>
      <c r="I408" s="489">
        <f>Lobby!H62</f>
        <v>0</v>
      </c>
      <c r="J408" s="489" t="str">
        <f>Lobby!I62</f>
        <v xml:space="preserve"> </v>
      </c>
      <c r="K408" s="489">
        <f>Lobby!J62</f>
        <v>0</v>
      </c>
      <c r="L408" s="489">
        <f>Lobby!K62</f>
        <v>0</v>
      </c>
      <c r="M408" s="489" t="str">
        <f>Lobby!L62</f>
        <v/>
      </c>
      <c r="N408" s="489" t="str">
        <f>Lobby!M62</f>
        <v/>
      </c>
      <c r="O408" s="489" t="str">
        <f>Lobby!N62</f>
        <v/>
      </c>
      <c r="P408" s="489" t="str">
        <f>Lobby!O62</f>
        <v/>
      </c>
      <c r="Q408" s="489" t="str">
        <f>Lobby!P62</f>
        <v xml:space="preserve"> </v>
      </c>
    </row>
    <row r="409" spans="1:17">
      <c r="A409" s="489" t="s">
        <v>232</v>
      </c>
      <c r="B409" s="489">
        <f>Lobby!A63</f>
        <v>0</v>
      </c>
      <c r="C409" s="489">
        <f>Lobby!B63</f>
        <v>0</v>
      </c>
      <c r="D409" s="489" t="str">
        <f>Lobby!C63</f>
        <v>H</v>
      </c>
      <c r="E409" s="489">
        <f>Lobby!D63</f>
        <v>0</v>
      </c>
      <c r="F409" s="489">
        <f>Lobby!E63</f>
        <v>0</v>
      </c>
      <c r="G409" s="489">
        <f>Lobby!F63</f>
        <v>0.6</v>
      </c>
      <c r="H409" s="489">
        <f>Lobby!G63</f>
        <v>0</v>
      </c>
      <c r="I409" s="489">
        <f>Lobby!H63</f>
        <v>0</v>
      </c>
      <c r="J409" s="489" t="str">
        <f>Lobby!I63</f>
        <v xml:space="preserve"> </v>
      </c>
      <c r="K409" s="489">
        <f>Lobby!J63</f>
        <v>0</v>
      </c>
      <c r="L409" s="489">
        <f>Lobby!K63</f>
        <v>0</v>
      </c>
      <c r="M409" s="489" t="str">
        <f>Lobby!L63</f>
        <v/>
      </c>
      <c r="N409" s="489" t="str">
        <f>Lobby!M63</f>
        <v/>
      </c>
      <c r="O409" s="489" t="str">
        <f>Lobby!N63</f>
        <v/>
      </c>
      <c r="P409" s="489" t="str">
        <f>Lobby!O63</f>
        <v/>
      </c>
      <c r="Q409" s="489" t="str">
        <f>Lobby!P63</f>
        <v xml:space="preserve"> </v>
      </c>
    </row>
    <row r="410" spans="1:17">
      <c r="A410" s="488" t="s">
        <v>233</v>
      </c>
      <c r="B410" s="488">
        <f>Museum!A13</f>
        <v>0</v>
      </c>
      <c r="C410" s="488">
        <f>Museum!B13</f>
        <v>0</v>
      </c>
      <c r="D410" s="488" t="str">
        <f>Museum!C13</f>
        <v>H</v>
      </c>
      <c r="E410" s="488">
        <f>Museum!D13</f>
        <v>0</v>
      </c>
      <c r="F410" s="488">
        <f>Museum!E13</f>
        <v>0</v>
      </c>
      <c r="G410" s="488">
        <f>Museum!F13</f>
        <v>0.6</v>
      </c>
      <c r="H410" s="488">
        <f>Museum!G13</f>
        <v>0</v>
      </c>
      <c r="I410" s="488">
        <f>Museum!H13</f>
        <v>0</v>
      </c>
      <c r="J410" s="488" t="str">
        <f>Museum!I13</f>
        <v xml:space="preserve"> </v>
      </c>
      <c r="K410" s="488">
        <f>Museum!J13</f>
        <v>0</v>
      </c>
      <c r="L410" s="488">
        <f>Museum!K13</f>
        <v>0</v>
      </c>
      <c r="M410" s="488" t="str">
        <f>Museum!L13</f>
        <v/>
      </c>
      <c r="N410" s="488" t="str">
        <f>Museum!M13</f>
        <v/>
      </c>
      <c r="O410" s="488" t="str">
        <f>Museum!N13</f>
        <v/>
      </c>
      <c r="P410" s="488" t="str">
        <f>Museum!O13</f>
        <v/>
      </c>
      <c r="Q410" s="488" t="str">
        <f>Museum!P13</f>
        <v xml:space="preserve"> </v>
      </c>
    </row>
    <row r="411" spans="1:17">
      <c r="A411" s="488" t="s">
        <v>233</v>
      </c>
      <c r="B411" s="488">
        <f>Museum!A14</f>
        <v>0</v>
      </c>
      <c r="C411" s="488">
        <f>Museum!B14</f>
        <v>0</v>
      </c>
      <c r="D411" s="488" t="str">
        <f>Museum!C14</f>
        <v>H</v>
      </c>
      <c r="E411" s="488">
        <f>Museum!D14</f>
        <v>0</v>
      </c>
      <c r="F411" s="488">
        <f>Museum!E14</f>
        <v>0</v>
      </c>
      <c r="G411" s="488">
        <f>Museum!F14</f>
        <v>0.6</v>
      </c>
      <c r="H411" s="488">
        <f>Museum!G14</f>
        <v>0</v>
      </c>
      <c r="I411" s="488">
        <f>Museum!H14</f>
        <v>0</v>
      </c>
      <c r="J411" s="488" t="str">
        <f>Museum!I14</f>
        <v xml:space="preserve"> </v>
      </c>
      <c r="K411" s="488">
        <f>Museum!J14</f>
        <v>0</v>
      </c>
      <c r="L411" s="488">
        <f>Museum!K14</f>
        <v>0</v>
      </c>
      <c r="M411" s="488" t="str">
        <f>Museum!L14</f>
        <v/>
      </c>
      <c r="N411" s="488" t="str">
        <f>Museum!M14</f>
        <v/>
      </c>
      <c r="O411" s="488" t="str">
        <f>Museum!N14</f>
        <v/>
      </c>
      <c r="P411" s="488" t="str">
        <f>Museum!O14</f>
        <v/>
      </c>
      <c r="Q411" s="488" t="str">
        <f>Museum!P14</f>
        <v xml:space="preserve"> </v>
      </c>
    </row>
    <row r="412" spans="1:17">
      <c r="A412" s="488" t="s">
        <v>233</v>
      </c>
      <c r="B412" s="488">
        <f>Museum!A15</f>
        <v>0</v>
      </c>
      <c r="C412" s="488">
        <f>Museum!B15</f>
        <v>0</v>
      </c>
      <c r="D412" s="488" t="str">
        <f>Museum!C15</f>
        <v>H</v>
      </c>
      <c r="E412" s="488">
        <f>Museum!D15</f>
        <v>0</v>
      </c>
      <c r="F412" s="488">
        <f>Museum!E15</f>
        <v>0</v>
      </c>
      <c r="G412" s="488">
        <f>Museum!F15</f>
        <v>0.6</v>
      </c>
      <c r="H412" s="488">
        <f>Museum!G15</f>
        <v>0</v>
      </c>
      <c r="I412" s="488">
        <f>Museum!H15</f>
        <v>0</v>
      </c>
      <c r="J412" s="488" t="str">
        <f>Museum!I15</f>
        <v xml:space="preserve"> </v>
      </c>
      <c r="K412" s="488">
        <f>Museum!J15</f>
        <v>0</v>
      </c>
      <c r="L412" s="488">
        <f>Museum!K15</f>
        <v>0</v>
      </c>
      <c r="M412" s="488" t="str">
        <f>Museum!L15</f>
        <v/>
      </c>
      <c r="N412" s="488" t="str">
        <f>Museum!M15</f>
        <v/>
      </c>
      <c r="O412" s="488" t="str">
        <f>Museum!N15</f>
        <v/>
      </c>
      <c r="P412" s="488" t="str">
        <f>Museum!O15</f>
        <v/>
      </c>
      <c r="Q412" s="488" t="str">
        <f>Museum!P15</f>
        <v xml:space="preserve"> </v>
      </c>
    </row>
    <row r="413" spans="1:17">
      <c r="A413" s="488" t="s">
        <v>233</v>
      </c>
      <c r="B413" s="488">
        <f>Museum!A16</f>
        <v>0</v>
      </c>
      <c r="C413" s="488">
        <f>Museum!B16</f>
        <v>0</v>
      </c>
      <c r="D413" s="488" t="str">
        <f>Museum!C16</f>
        <v>H</v>
      </c>
      <c r="E413" s="488">
        <f>Museum!D16</f>
        <v>0</v>
      </c>
      <c r="F413" s="488">
        <f>Museum!E16</f>
        <v>0</v>
      </c>
      <c r="G413" s="488">
        <f>Museum!F16</f>
        <v>0.6</v>
      </c>
      <c r="H413" s="488">
        <f>Museum!G16</f>
        <v>0</v>
      </c>
      <c r="I413" s="488">
        <f>Museum!H16</f>
        <v>0</v>
      </c>
      <c r="J413" s="488" t="str">
        <f>Museum!I16</f>
        <v xml:space="preserve"> </v>
      </c>
      <c r="K413" s="488">
        <f>Museum!J16</f>
        <v>0</v>
      </c>
      <c r="L413" s="488">
        <f>Museum!K16</f>
        <v>0</v>
      </c>
      <c r="M413" s="488" t="str">
        <f>Museum!L16</f>
        <v/>
      </c>
      <c r="N413" s="488" t="str">
        <f>Museum!M16</f>
        <v/>
      </c>
      <c r="O413" s="488" t="str">
        <f>Museum!N16</f>
        <v/>
      </c>
      <c r="P413" s="488" t="str">
        <f>Museum!O16</f>
        <v/>
      </c>
      <c r="Q413" s="488" t="str">
        <f>Museum!P16</f>
        <v xml:space="preserve"> </v>
      </c>
    </row>
    <row r="414" spans="1:17">
      <c r="A414" s="488" t="s">
        <v>233</v>
      </c>
      <c r="B414" s="488">
        <f>Museum!A17</f>
        <v>0</v>
      </c>
      <c r="C414" s="488">
        <f>Museum!B17</f>
        <v>0</v>
      </c>
      <c r="D414" s="488" t="str">
        <f>Museum!C17</f>
        <v>H</v>
      </c>
      <c r="E414" s="488">
        <f>Museum!D17</f>
        <v>0</v>
      </c>
      <c r="F414" s="488">
        <f>Museum!E17</f>
        <v>0</v>
      </c>
      <c r="G414" s="488">
        <f>Museum!F17</f>
        <v>0.6</v>
      </c>
      <c r="H414" s="488">
        <f>Museum!G17</f>
        <v>0</v>
      </c>
      <c r="I414" s="488">
        <f>Museum!H17</f>
        <v>0</v>
      </c>
      <c r="J414" s="488" t="str">
        <f>Museum!I17</f>
        <v xml:space="preserve"> </v>
      </c>
      <c r="K414" s="488">
        <f>Museum!J17</f>
        <v>0</v>
      </c>
      <c r="L414" s="488">
        <f>Museum!K17</f>
        <v>0</v>
      </c>
      <c r="M414" s="488" t="str">
        <f>Museum!L17</f>
        <v/>
      </c>
      <c r="N414" s="488" t="str">
        <f>Museum!M17</f>
        <v/>
      </c>
      <c r="O414" s="488" t="str">
        <f>Museum!N17</f>
        <v/>
      </c>
      <c r="P414" s="488" t="str">
        <f>Museum!O17</f>
        <v/>
      </c>
      <c r="Q414" s="488" t="str">
        <f>Museum!P17</f>
        <v xml:space="preserve"> </v>
      </c>
    </row>
    <row r="415" spans="1:17">
      <c r="A415" s="488" t="s">
        <v>233</v>
      </c>
      <c r="B415" s="488">
        <f>Museum!A18</f>
        <v>0</v>
      </c>
      <c r="C415" s="488">
        <f>Museum!B18</f>
        <v>0</v>
      </c>
      <c r="D415" s="488" t="str">
        <f>Museum!C18</f>
        <v>H</v>
      </c>
      <c r="E415" s="488">
        <f>Museum!D18</f>
        <v>0</v>
      </c>
      <c r="F415" s="488">
        <f>Museum!E18</f>
        <v>0</v>
      </c>
      <c r="G415" s="488">
        <f>Museum!F18</f>
        <v>0.6</v>
      </c>
      <c r="H415" s="488">
        <f>Museum!G18</f>
        <v>0</v>
      </c>
      <c r="I415" s="488">
        <f>Museum!H18</f>
        <v>0</v>
      </c>
      <c r="J415" s="488" t="str">
        <f>Museum!I18</f>
        <v xml:space="preserve"> </v>
      </c>
      <c r="K415" s="488">
        <f>Museum!J18</f>
        <v>0</v>
      </c>
      <c r="L415" s="488">
        <f>Museum!K18</f>
        <v>0</v>
      </c>
      <c r="M415" s="488" t="str">
        <f>Museum!L18</f>
        <v/>
      </c>
      <c r="N415" s="488" t="str">
        <f>Museum!M18</f>
        <v/>
      </c>
      <c r="O415" s="488" t="str">
        <f>Museum!N18</f>
        <v/>
      </c>
      <c r="P415" s="488" t="str">
        <f>Museum!O18</f>
        <v/>
      </c>
      <c r="Q415" s="488" t="str">
        <f>Museum!P18</f>
        <v xml:space="preserve"> </v>
      </c>
    </row>
    <row r="416" spans="1:17">
      <c r="A416" s="488" t="s">
        <v>233</v>
      </c>
      <c r="B416" s="488">
        <f>Museum!A19</f>
        <v>0</v>
      </c>
      <c r="C416" s="488">
        <f>Museum!B19</f>
        <v>0</v>
      </c>
      <c r="D416" s="488" t="str">
        <f>Museum!C19</f>
        <v>H</v>
      </c>
      <c r="E416" s="488">
        <f>Museum!D19</f>
        <v>0</v>
      </c>
      <c r="F416" s="488">
        <f>Museum!E19</f>
        <v>0</v>
      </c>
      <c r="G416" s="488">
        <f>Museum!F19</f>
        <v>0.6</v>
      </c>
      <c r="H416" s="488">
        <f>Museum!G19</f>
        <v>0</v>
      </c>
      <c r="I416" s="488">
        <f>Museum!H19</f>
        <v>0</v>
      </c>
      <c r="J416" s="488" t="str">
        <f>Museum!I19</f>
        <v xml:space="preserve"> </v>
      </c>
      <c r="K416" s="488">
        <f>Museum!J19</f>
        <v>0</v>
      </c>
      <c r="L416" s="488">
        <f>Museum!K19</f>
        <v>0</v>
      </c>
      <c r="M416" s="488" t="str">
        <f>Museum!L19</f>
        <v/>
      </c>
      <c r="N416" s="488" t="str">
        <f>Museum!M19</f>
        <v/>
      </c>
      <c r="O416" s="488" t="str">
        <f>Museum!N19</f>
        <v/>
      </c>
      <c r="P416" s="488" t="str">
        <f>Museum!O19</f>
        <v/>
      </c>
      <c r="Q416" s="488" t="str">
        <f>Museum!P19</f>
        <v xml:space="preserve"> </v>
      </c>
    </row>
    <row r="417" spans="1:17">
      <c r="A417" s="488" t="s">
        <v>233</v>
      </c>
      <c r="B417" s="488">
        <f>Museum!A20</f>
        <v>0</v>
      </c>
      <c r="C417" s="488">
        <f>Museum!B20</f>
        <v>0</v>
      </c>
      <c r="D417" s="488" t="str">
        <f>Museum!C20</f>
        <v>H</v>
      </c>
      <c r="E417" s="488">
        <f>Museum!D20</f>
        <v>0</v>
      </c>
      <c r="F417" s="488">
        <f>Museum!E20</f>
        <v>0</v>
      </c>
      <c r="G417" s="488">
        <f>Museum!F20</f>
        <v>0.6</v>
      </c>
      <c r="H417" s="488">
        <f>Museum!G20</f>
        <v>0</v>
      </c>
      <c r="I417" s="488">
        <f>Museum!H20</f>
        <v>0</v>
      </c>
      <c r="J417" s="488" t="str">
        <f>Museum!I20</f>
        <v xml:space="preserve"> </v>
      </c>
      <c r="K417" s="488">
        <f>Museum!J20</f>
        <v>0</v>
      </c>
      <c r="L417" s="488">
        <f>Museum!K20</f>
        <v>0</v>
      </c>
      <c r="M417" s="488" t="str">
        <f>Museum!L20</f>
        <v/>
      </c>
      <c r="N417" s="488" t="str">
        <f>Museum!M20</f>
        <v/>
      </c>
      <c r="O417" s="488" t="str">
        <f>Museum!N20</f>
        <v/>
      </c>
      <c r="P417" s="488" t="str">
        <f>Museum!O20</f>
        <v/>
      </c>
      <c r="Q417" s="488" t="str">
        <f>Museum!P20</f>
        <v xml:space="preserve"> </v>
      </c>
    </row>
    <row r="418" spans="1:17">
      <c r="A418" s="488" t="s">
        <v>233</v>
      </c>
      <c r="B418" s="488">
        <f>Museum!A21</f>
        <v>0</v>
      </c>
      <c r="C418" s="488">
        <f>Museum!B21</f>
        <v>0</v>
      </c>
      <c r="D418" s="488" t="str">
        <f>Museum!C21</f>
        <v>H</v>
      </c>
      <c r="E418" s="488">
        <f>Museum!D21</f>
        <v>0</v>
      </c>
      <c r="F418" s="488">
        <f>Museum!E21</f>
        <v>0</v>
      </c>
      <c r="G418" s="488">
        <f>Museum!F21</f>
        <v>0.6</v>
      </c>
      <c r="H418" s="488">
        <f>Museum!G21</f>
        <v>0</v>
      </c>
      <c r="I418" s="488">
        <f>Museum!H21</f>
        <v>0</v>
      </c>
      <c r="J418" s="488" t="str">
        <f>Museum!I21</f>
        <v xml:space="preserve"> </v>
      </c>
      <c r="K418" s="488">
        <f>Museum!J21</f>
        <v>0</v>
      </c>
      <c r="L418" s="488">
        <f>Museum!K21</f>
        <v>0</v>
      </c>
      <c r="M418" s="488" t="str">
        <f>Museum!L21</f>
        <v/>
      </c>
      <c r="N418" s="488" t="str">
        <f>Museum!M21</f>
        <v/>
      </c>
      <c r="O418" s="488" t="str">
        <f>Museum!N21</f>
        <v/>
      </c>
      <c r="P418" s="488" t="str">
        <f>Museum!O21</f>
        <v/>
      </c>
      <c r="Q418" s="488" t="str">
        <f>Museum!P21</f>
        <v xml:space="preserve"> </v>
      </c>
    </row>
    <row r="419" spans="1:17">
      <c r="A419" s="488" t="s">
        <v>233</v>
      </c>
      <c r="B419" s="488">
        <f>Museum!A22</f>
        <v>0</v>
      </c>
      <c r="C419" s="488">
        <f>Museum!B22</f>
        <v>0</v>
      </c>
      <c r="D419" s="488" t="str">
        <f>Museum!C22</f>
        <v>H</v>
      </c>
      <c r="E419" s="488">
        <f>Museum!D22</f>
        <v>0</v>
      </c>
      <c r="F419" s="488">
        <f>Museum!E22</f>
        <v>0</v>
      </c>
      <c r="G419" s="488">
        <f>Museum!F22</f>
        <v>0.6</v>
      </c>
      <c r="H419" s="488">
        <f>Museum!G22</f>
        <v>0</v>
      </c>
      <c r="I419" s="488">
        <f>Museum!H22</f>
        <v>0</v>
      </c>
      <c r="J419" s="488" t="str">
        <f>Museum!I22</f>
        <v xml:space="preserve"> </v>
      </c>
      <c r="K419" s="488">
        <f>Museum!J22</f>
        <v>0</v>
      </c>
      <c r="L419" s="488">
        <f>Museum!K22</f>
        <v>0</v>
      </c>
      <c r="M419" s="488" t="str">
        <f>Museum!L22</f>
        <v/>
      </c>
      <c r="N419" s="488" t="str">
        <f>Museum!M22</f>
        <v/>
      </c>
      <c r="O419" s="488" t="str">
        <f>Museum!N22</f>
        <v/>
      </c>
      <c r="P419" s="488" t="str">
        <f>Museum!O22</f>
        <v/>
      </c>
      <c r="Q419" s="488" t="str">
        <f>Museum!P22</f>
        <v xml:space="preserve"> </v>
      </c>
    </row>
    <row r="420" spans="1:17">
      <c r="A420" s="488" t="s">
        <v>233</v>
      </c>
      <c r="B420" s="488">
        <f>Museum!A23</f>
        <v>0</v>
      </c>
      <c r="C420" s="488">
        <f>Museum!B23</f>
        <v>0</v>
      </c>
      <c r="D420" s="488" t="str">
        <f>Museum!C23</f>
        <v>H</v>
      </c>
      <c r="E420" s="488">
        <f>Museum!D23</f>
        <v>0</v>
      </c>
      <c r="F420" s="488">
        <f>Museum!E23</f>
        <v>0</v>
      </c>
      <c r="G420" s="488">
        <f>Museum!F23</f>
        <v>0.6</v>
      </c>
      <c r="H420" s="488">
        <f>Museum!G23</f>
        <v>0</v>
      </c>
      <c r="I420" s="488">
        <f>Museum!H23</f>
        <v>0</v>
      </c>
      <c r="J420" s="488" t="str">
        <f>Museum!I23</f>
        <v xml:space="preserve"> </v>
      </c>
      <c r="K420" s="488">
        <f>Museum!J23</f>
        <v>0</v>
      </c>
      <c r="L420" s="488">
        <f>Museum!K23</f>
        <v>0</v>
      </c>
      <c r="M420" s="488" t="str">
        <f>Museum!L23</f>
        <v/>
      </c>
      <c r="N420" s="488" t="str">
        <f>Museum!M23</f>
        <v/>
      </c>
      <c r="O420" s="488" t="str">
        <f>Museum!N23</f>
        <v/>
      </c>
      <c r="P420" s="488" t="str">
        <f>Museum!O23</f>
        <v/>
      </c>
      <c r="Q420" s="488" t="str">
        <f>Museum!P23</f>
        <v xml:space="preserve"> </v>
      </c>
    </row>
    <row r="421" spans="1:17">
      <c r="A421" s="488" t="s">
        <v>233</v>
      </c>
      <c r="B421" s="488">
        <f>Museum!A24</f>
        <v>0</v>
      </c>
      <c r="C421" s="488">
        <f>Museum!B24</f>
        <v>0</v>
      </c>
      <c r="D421" s="488" t="str">
        <f>Museum!C24</f>
        <v>H</v>
      </c>
      <c r="E421" s="488">
        <f>Museum!D24</f>
        <v>0</v>
      </c>
      <c r="F421" s="488">
        <f>Museum!E24</f>
        <v>0</v>
      </c>
      <c r="G421" s="488">
        <f>Museum!F24</f>
        <v>0.6</v>
      </c>
      <c r="H421" s="488">
        <f>Museum!G24</f>
        <v>0</v>
      </c>
      <c r="I421" s="488">
        <f>Museum!H24</f>
        <v>0</v>
      </c>
      <c r="J421" s="488" t="str">
        <f>Museum!I24</f>
        <v xml:space="preserve"> </v>
      </c>
      <c r="K421" s="488">
        <f>Museum!J24</f>
        <v>0</v>
      </c>
      <c r="L421" s="488">
        <f>Museum!K24</f>
        <v>0</v>
      </c>
      <c r="M421" s="488" t="str">
        <f>Museum!L24</f>
        <v/>
      </c>
      <c r="N421" s="488" t="str">
        <f>Museum!M24</f>
        <v/>
      </c>
      <c r="O421" s="488" t="str">
        <f>Museum!N24</f>
        <v/>
      </c>
      <c r="P421" s="488" t="str">
        <f>Museum!O24</f>
        <v/>
      </c>
      <c r="Q421" s="488" t="str">
        <f>Museum!P24</f>
        <v xml:space="preserve"> </v>
      </c>
    </row>
    <row r="422" spans="1:17">
      <c r="A422" s="488" t="s">
        <v>233</v>
      </c>
      <c r="B422" s="488">
        <f>Museum!A25</f>
        <v>0</v>
      </c>
      <c r="C422" s="488">
        <f>Museum!B25</f>
        <v>0</v>
      </c>
      <c r="D422" s="488" t="str">
        <f>Museum!C25</f>
        <v>H</v>
      </c>
      <c r="E422" s="488">
        <f>Museum!D25</f>
        <v>0</v>
      </c>
      <c r="F422" s="488">
        <f>Museum!E25</f>
        <v>0</v>
      </c>
      <c r="G422" s="488">
        <f>Museum!F25</f>
        <v>0.6</v>
      </c>
      <c r="H422" s="488">
        <f>Museum!G25</f>
        <v>0</v>
      </c>
      <c r="I422" s="488">
        <f>Museum!H25</f>
        <v>0</v>
      </c>
      <c r="J422" s="488" t="str">
        <f>Museum!I25</f>
        <v xml:space="preserve"> </v>
      </c>
      <c r="K422" s="488">
        <f>Museum!J25</f>
        <v>0</v>
      </c>
      <c r="L422" s="488">
        <f>Museum!K25</f>
        <v>0</v>
      </c>
      <c r="M422" s="488" t="str">
        <f>Museum!L25</f>
        <v/>
      </c>
      <c r="N422" s="488" t="str">
        <f>Museum!M25</f>
        <v/>
      </c>
      <c r="O422" s="488" t="str">
        <f>Museum!N25</f>
        <v/>
      </c>
      <c r="P422" s="488" t="str">
        <f>Museum!O25</f>
        <v/>
      </c>
      <c r="Q422" s="488" t="str">
        <f>Museum!P25</f>
        <v xml:space="preserve"> </v>
      </c>
    </row>
    <row r="423" spans="1:17">
      <c r="A423" s="488" t="s">
        <v>233</v>
      </c>
      <c r="B423" s="488">
        <f>Museum!A26</f>
        <v>0</v>
      </c>
      <c r="C423" s="488">
        <f>Museum!B26</f>
        <v>0</v>
      </c>
      <c r="D423" s="488" t="str">
        <f>Museum!C26</f>
        <v>H</v>
      </c>
      <c r="E423" s="488">
        <f>Museum!D26</f>
        <v>0</v>
      </c>
      <c r="F423" s="488">
        <f>Museum!E26</f>
        <v>0</v>
      </c>
      <c r="G423" s="488">
        <f>Museum!F26</f>
        <v>0.6</v>
      </c>
      <c r="H423" s="488">
        <f>Museum!G26</f>
        <v>0</v>
      </c>
      <c r="I423" s="488">
        <f>Museum!H26</f>
        <v>0</v>
      </c>
      <c r="J423" s="488" t="str">
        <f>Museum!I26</f>
        <v xml:space="preserve"> </v>
      </c>
      <c r="K423" s="488">
        <f>Museum!J26</f>
        <v>0</v>
      </c>
      <c r="L423" s="488">
        <f>Museum!K26</f>
        <v>0</v>
      </c>
      <c r="M423" s="488" t="str">
        <f>Museum!L26</f>
        <v/>
      </c>
      <c r="N423" s="488" t="str">
        <f>Museum!M26</f>
        <v/>
      </c>
      <c r="O423" s="488" t="str">
        <f>Museum!N26</f>
        <v/>
      </c>
      <c r="P423" s="488" t="str">
        <f>Museum!O26</f>
        <v/>
      </c>
      <c r="Q423" s="488" t="str">
        <f>Museum!P26</f>
        <v xml:space="preserve"> </v>
      </c>
    </row>
    <row r="424" spans="1:17">
      <c r="A424" s="488" t="s">
        <v>233</v>
      </c>
      <c r="B424" s="488">
        <f>Museum!A27</f>
        <v>0</v>
      </c>
      <c r="C424" s="488">
        <f>Museum!B27</f>
        <v>0</v>
      </c>
      <c r="D424" s="488" t="str">
        <f>Museum!C27</f>
        <v>H</v>
      </c>
      <c r="E424" s="488">
        <f>Museum!D27</f>
        <v>0</v>
      </c>
      <c r="F424" s="488">
        <f>Museum!E27</f>
        <v>0</v>
      </c>
      <c r="G424" s="488">
        <f>Museum!F27</f>
        <v>0.6</v>
      </c>
      <c r="H424" s="488">
        <f>Museum!G27</f>
        <v>0</v>
      </c>
      <c r="I424" s="488">
        <f>Museum!H27</f>
        <v>0</v>
      </c>
      <c r="J424" s="488" t="str">
        <f>Museum!I27</f>
        <v xml:space="preserve"> </v>
      </c>
      <c r="K424" s="488">
        <f>Museum!J27</f>
        <v>0</v>
      </c>
      <c r="L424" s="488">
        <f>Museum!K27</f>
        <v>0</v>
      </c>
      <c r="M424" s="488" t="str">
        <f>Museum!L27</f>
        <v/>
      </c>
      <c r="N424" s="488" t="str">
        <f>Museum!M27</f>
        <v/>
      </c>
      <c r="O424" s="488" t="str">
        <f>Museum!N27</f>
        <v/>
      </c>
      <c r="P424" s="488" t="str">
        <f>Museum!O27</f>
        <v/>
      </c>
      <c r="Q424" s="488" t="str">
        <f>Museum!P27</f>
        <v xml:space="preserve"> </v>
      </c>
    </row>
    <row r="425" spans="1:17">
      <c r="A425" s="488" t="s">
        <v>233</v>
      </c>
      <c r="B425" s="488">
        <f>Museum!A28</f>
        <v>0</v>
      </c>
      <c r="C425" s="488">
        <f>Museum!B28</f>
        <v>0</v>
      </c>
      <c r="D425" s="488" t="str">
        <f>Museum!C28</f>
        <v>H</v>
      </c>
      <c r="E425" s="488">
        <f>Museum!D28</f>
        <v>0</v>
      </c>
      <c r="F425" s="488">
        <f>Museum!E28</f>
        <v>0</v>
      </c>
      <c r="G425" s="488">
        <f>Museum!F28</f>
        <v>0.6</v>
      </c>
      <c r="H425" s="488">
        <f>Museum!G28</f>
        <v>0</v>
      </c>
      <c r="I425" s="488">
        <f>Museum!H28</f>
        <v>0</v>
      </c>
      <c r="J425" s="488" t="str">
        <f>Museum!I28</f>
        <v xml:space="preserve"> </v>
      </c>
      <c r="K425" s="488">
        <f>Museum!J28</f>
        <v>0</v>
      </c>
      <c r="L425" s="488">
        <f>Museum!K28</f>
        <v>0</v>
      </c>
      <c r="M425" s="488" t="str">
        <f>Museum!L28</f>
        <v/>
      </c>
      <c r="N425" s="488" t="str">
        <f>Museum!M28</f>
        <v/>
      </c>
      <c r="O425" s="488" t="str">
        <f>Museum!N28</f>
        <v/>
      </c>
      <c r="P425" s="488" t="str">
        <f>Museum!O28</f>
        <v/>
      </c>
      <c r="Q425" s="488" t="str">
        <f>Museum!P28</f>
        <v xml:space="preserve"> </v>
      </c>
    </row>
    <row r="426" spans="1:17">
      <c r="A426" s="488" t="s">
        <v>233</v>
      </c>
      <c r="B426" s="488">
        <f>Museum!A29</f>
        <v>0</v>
      </c>
      <c r="C426" s="488">
        <f>Museum!B29</f>
        <v>0</v>
      </c>
      <c r="D426" s="488" t="str">
        <f>Museum!C29</f>
        <v>H</v>
      </c>
      <c r="E426" s="488">
        <f>Museum!D29</f>
        <v>0</v>
      </c>
      <c r="F426" s="488">
        <f>Museum!E29</f>
        <v>0</v>
      </c>
      <c r="G426" s="488">
        <f>Museum!F29</f>
        <v>0.6</v>
      </c>
      <c r="H426" s="488">
        <f>Museum!G29</f>
        <v>0</v>
      </c>
      <c r="I426" s="488">
        <f>Museum!H29</f>
        <v>0</v>
      </c>
      <c r="J426" s="488" t="str">
        <f>Museum!I29</f>
        <v xml:space="preserve"> </v>
      </c>
      <c r="K426" s="488">
        <f>Museum!J29</f>
        <v>0</v>
      </c>
      <c r="L426" s="488">
        <f>Museum!K29</f>
        <v>0</v>
      </c>
      <c r="M426" s="488" t="str">
        <f>Museum!L29</f>
        <v/>
      </c>
      <c r="N426" s="488" t="str">
        <f>Museum!M29</f>
        <v/>
      </c>
      <c r="O426" s="488" t="str">
        <f>Museum!N29</f>
        <v/>
      </c>
      <c r="P426" s="488" t="str">
        <f>Museum!O29</f>
        <v/>
      </c>
      <c r="Q426" s="488" t="str">
        <f>Museum!P29</f>
        <v xml:space="preserve"> </v>
      </c>
    </row>
    <row r="427" spans="1:17">
      <c r="A427" s="488" t="s">
        <v>233</v>
      </c>
      <c r="B427" s="488">
        <f>Museum!A30</f>
        <v>0</v>
      </c>
      <c r="C427" s="488">
        <f>Museum!B30</f>
        <v>0</v>
      </c>
      <c r="D427" s="488" t="str">
        <f>Museum!C30</f>
        <v>H</v>
      </c>
      <c r="E427" s="488">
        <f>Museum!D30</f>
        <v>0</v>
      </c>
      <c r="F427" s="488">
        <f>Museum!E30</f>
        <v>0</v>
      </c>
      <c r="G427" s="488">
        <f>Museum!F30</f>
        <v>0.6</v>
      </c>
      <c r="H427" s="488">
        <f>Museum!G30</f>
        <v>0</v>
      </c>
      <c r="I427" s="488">
        <f>Museum!H30</f>
        <v>0</v>
      </c>
      <c r="J427" s="488" t="str">
        <f>Museum!I30</f>
        <v xml:space="preserve"> </v>
      </c>
      <c r="K427" s="488">
        <f>Museum!J30</f>
        <v>0</v>
      </c>
      <c r="L427" s="488">
        <f>Museum!K30</f>
        <v>0</v>
      </c>
      <c r="M427" s="488" t="str">
        <f>Museum!L30</f>
        <v/>
      </c>
      <c r="N427" s="488" t="str">
        <f>Museum!M30</f>
        <v/>
      </c>
      <c r="O427" s="488" t="str">
        <f>Museum!N30</f>
        <v/>
      </c>
      <c r="P427" s="488" t="str">
        <f>Museum!O30</f>
        <v/>
      </c>
      <c r="Q427" s="488" t="str">
        <f>Museum!P30</f>
        <v xml:space="preserve"> </v>
      </c>
    </row>
    <row r="428" spans="1:17">
      <c r="A428" s="488" t="s">
        <v>233</v>
      </c>
      <c r="B428" s="488">
        <f>Museum!A31</f>
        <v>0</v>
      </c>
      <c r="C428" s="488">
        <f>Museum!B31</f>
        <v>0</v>
      </c>
      <c r="D428" s="488" t="str">
        <f>Museum!C31</f>
        <v>H</v>
      </c>
      <c r="E428" s="488">
        <f>Museum!D31</f>
        <v>0</v>
      </c>
      <c r="F428" s="488">
        <f>Museum!E31</f>
        <v>0</v>
      </c>
      <c r="G428" s="488">
        <f>Museum!F31</f>
        <v>0.6</v>
      </c>
      <c r="H428" s="488">
        <f>Museum!G31</f>
        <v>0</v>
      </c>
      <c r="I428" s="488">
        <f>Museum!H31</f>
        <v>0</v>
      </c>
      <c r="J428" s="488" t="str">
        <f>Museum!I31</f>
        <v xml:space="preserve"> </v>
      </c>
      <c r="K428" s="488">
        <f>Museum!J31</f>
        <v>0</v>
      </c>
      <c r="L428" s="488">
        <f>Museum!K31</f>
        <v>0</v>
      </c>
      <c r="M428" s="488" t="str">
        <f>Museum!L31</f>
        <v/>
      </c>
      <c r="N428" s="488" t="str">
        <f>Museum!M31</f>
        <v/>
      </c>
      <c r="O428" s="488" t="str">
        <f>Museum!N31</f>
        <v/>
      </c>
      <c r="P428" s="488" t="str">
        <f>Museum!O31</f>
        <v/>
      </c>
      <c r="Q428" s="488" t="str">
        <f>Museum!P31</f>
        <v xml:space="preserve"> </v>
      </c>
    </row>
    <row r="429" spans="1:17">
      <c r="A429" s="488" t="s">
        <v>233</v>
      </c>
      <c r="B429" s="488">
        <f>Museum!A32</f>
        <v>0</v>
      </c>
      <c r="C429" s="488">
        <f>Museum!B32</f>
        <v>0</v>
      </c>
      <c r="D429" s="488" t="str">
        <f>Museum!C32</f>
        <v>H</v>
      </c>
      <c r="E429" s="488">
        <f>Museum!D32</f>
        <v>0</v>
      </c>
      <c r="F429" s="488">
        <f>Museum!E32</f>
        <v>0</v>
      </c>
      <c r="G429" s="488">
        <f>Museum!F32</f>
        <v>0.6</v>
      </c>
      <c r="H429" s="488">
        <f>Museum!G32</f>
        <v>0</v>
      </c>
      <c r="I429" s="488">
        <f>Museum!H32</f>
        <v>0</v>
      </c>
      <c r="J429" s="488" t="str">
        <f>Museum!I32</f>
        <v xml:space="preserve"> </v>
      </c>
      <c r="K429" s="488">
        <f>Museum!J32</f>
        <v>0</v>
      </c>
      <c r="L429" s="488">
        <f>Museum!K32</f>
        <v>0</v>
      </c>
      <c r="M429" s="488" t="str">
        <f>Museum!L32</f>
        <v/>
      </c>
      <c r="N429" s="488" t="str">
        <f>Museum!M32</f>
        <v/>
      </c>
      <c r="O429" s="488" t="str">
        <f>Museum!N32</f>
        <v/>
      </c>
      <c r="P429" s="488" t="str">
        <f>Museum!O32</f>
        <v/>
      </c>
      <c r="Q429" s="488" t="str">
        <f>Museum!P32</f>
        <v xml:space="preserve"> </v>
      </c>
    </row>
    <row r="430" spans="1:17">
      <c r="A430" s="488" t="s">
        <v>233</v>
      </c>
      <c r="B430" s="488">
        <f>Museum!A33</f>
        <v>0</v>
      </c>
      <c r="C430" s="488">
        <f>Museum!B33</f>
        <v>0</v>
      </c>
      <c r="D430" s="488" t="str">
        <f>Museum!C33</f>
        <v>H</v>
      </c>
      <c r="E430" s="488">
        <f>Museum!D33</f>
        <v>0</v>
      </c>
      <c r="F430" s="488">
        <f>Museum!E33</f>
        <v>0</v>
      </c>
      <c r="G430" s="488">
        <f>Museum!F33</f>
        <v>0.6</v>
      </c>
      <c r="H430" s="488">
        <f>Museum!G33</f>
        <v>0</v>
      </c>
      <c r="I430" s="488">
        <f>Museum!H33</f>
        <v>0</v>
      </c>
      <c r="J430" s="488" t="str">
        <f>Museum!I33</f>
        <v xml:space="preserve"> </v>
      </c>
      <c r="K430" s="488">
        <f>Museum!J33</f>
        <v>0</v>
      </c>
      <c r="L430" s="488">
        <f>Museum!K33</f>
        <v>0</v>
      </c>
      <c r="M430" s="488" t="str">
        <f>Museum!L33</f>
        <v/>
      </c>
      <c r="N430" s="488" t="str">
        <f>Museum!M33</f>
        <v/>
      </c>
      <c r="O430" s="488" t="str">
        <f>Museum!N33</f>
        <v/>
      </c>
      <c r="P430" s="488" t="str">
        <f>Museum!O33</f>
        <v/>
      </c>
      <c r="Q430" s="488" t="str">
        <f>Museum!P33</f>
        <v xml:space="preserve"> </v>
      </c>
    </row>
    <row r="431" spans="1:17">
      <c r="A431" s="488" t="s">
        <v>233</v>
      </c>
      <c r="B431" s="488">
        <f>Museum!A34</f>
        <v>0</v>
      </c>
      <c r="C431" s="488">
        <f>Museum!B34</f>
        <v>0</v>
      </c>
      <c r="D431" s="488" t="str">
        <f>Museum!C34</f>
        <v>H</v>
      </c>
      <c r="E431" s="488">
        <f>Museum!D34</f>
        <v>0</v>
      </c>
      <c r="F431" s="488">
        <f>Museum!E34</f>
        <v>0</v>
      </c>
      <c r="G431" s="488">
        <f>Museum!F34</f>
        <v>0.6</v>
      </c>
      <c r="H431" s="488">
        <f>Museum!G34</f>
        <v>0</v>
      </c>
      <c r="I431" s="488">
        <f>Museum!H34</f>
        <v>0</v>
      </c>
      <c r="J431" s="488" t="str">
        <f>Museum!I34</f>
        <v xml:space="preserve"> </v>
      </c>
      <c r="K431" s="488">
        <f>Museum!J34</f>
        <v>0</v>
      </c>
      <c r="L431" s="488">
        <f>Museum!K34</f>
        <v>0</v>
      </c>
      <c r="M431" s="488" t="str">
        <f>Museum!L34</f>
        <v/>
      </c>
      <c r="N431" s="488" t="str">
        <f>Museum!M34</f>
        <v/>
      </c>
      <c r="O431" s="488" t="str">
        <f>Museum!N34</f>
        <v/>
      </c>
      <c r="P431" s="488" t="str">
        <f>Museum!O34</f>
        <v/>
      </c>
      <c r="Q431" s="488" t="str">
        <f>Museum!P34</f>
        <v xml:space="preserve"> </v>
      </c>
    </row>
    <row r="432" spans="1:17">
      <c r="A432" s="488" t="s">
        <v>233</v>
      </c>
      <c r="B432" s="488">
        <f>Museum!A35</f>
        <v>0</v>
      </c>
      <c r="C432" s="488">
        <f>Museum!B35</f>
        <v>0</v>
      </c>
      <c r="D432" s="488" t="str">
        <f>Museum!C35</f>
        <v>H</v>
      </c>
      <c r="E432" s="488">
        <f>Museum!D35</f>
        <v>0</v>
      </c>
      <c r="F432" s="488">
        <f>Museum!E35</f>
        <v>0</v>
      </c>
      <c r="G432" s="488">
        <f>Museum!F35</f>
        <v>0.6</v>
      </c>
      <c r="H432" s="488">
        <f>Museum!G35</f>
        <v>0</v>
      </c>
      <c r="I432" s="488">
        <f>Museum!H35</f>
        <v>0</v>
      </c>
      <c r="J432" s="488" t="str">
        <f>Museum!I35</f>
        <v xml:space="preserve"> </v>
      </c>
      <c r="K432" s="488">
        <f>Museum!J35</f>
        <v>0</v>
      </c>
      <c r="L432" s="488">
        <f>Museum!K35</f>
        <v>0</v>
      </c>
      <c r="M432" s="488" t="str">
        <f>Museum!L35</f>
        <v/>
      </c>
      <c r="N432" s="488" t="str">
        <f>Museum!M35</f>
        <v/>
      </c>
      <c r="O432" s="488" t="str">
        <f>Museum!N35</f>
        <v/>
      </c>
      <c r="P432" s="488" t="str">
        <f>Museum!O35</f>
        <v/>
      </c>
      <c r="Q432" s="488" t="str">
        <f>Museum!P35</f>
        <v xml:space="preserve"> </v>
      </c>
    </row>
    <row r="433" spans="1:17">
      <c r="A433" s="488" t="s">
        <v>233</v>
      </c>
      <c r="B433" s="488">
        <f>Museum!A36</f>
        <v>0</v>
      </c>
      <c r="C433" s="488">
        <f>Museum!B36</f>
        <v>0</v>
      </c>
      <c r="D433" s="488" t="str">
        <f>Museum!C36</f>
        <v>H</v>
      </c>
      <c r="E433" s="488">
        <f>Museum!D36</f>
        <v>0</v>
      </c>
      <c r="F433" s="488">
        <f>Museum!E36</f>
        <v>0</v>
      </c>
      <c r="G433" s="488">
        <f>Museum!F36</f>
        <v>0.6</v>
      </c>
      <c r="H433" s="488">
        <f>Museum!G36</f>
        <v>0</v>
      </c>
      <c r="I433" s="488">
        <f>Museum!H36</f>
        <v>0</v>
      </c>
      <c r="J433" s="488" t="str">
        <f>Museum!I36</f>
        <v xml:space="preserve"> </v>
      </c>
      <c r="K433" s="488">
        <f>Museum!J36</f>
        <v>0</v>
      </c>
      <c r="L433" s="488">
        <f>Museum!K36</f>
        <v>0</v>
      </c>
      <c r="M433" s="488" t="str">
        <f>Museum!L36</f>
        <v/>
      </c>
      <c r="N433" s="488" t="str">
        <f>Museum!M36</f>
        <v/>
      </c>
      <c r="O433" s="488" t="str">
        <f>Museum!N36</f>
        <v/>
      </c>
      <c r="P433" s="488" t="str">
        <f>Museum!O36</f>
        <v/>
      </c>
      <c r="Q433" s="488" t="str">
        <f>Museum!P36</f>
        <v xml:space="preserve"> </v>
      </c>
    </row>
    <row r="434" spans="1:17">
      <c r="A434" s="488" t="s">
        <v>233</v>
      </c>
      <c r="B434" s="488">
        <f>Museum!A37</f>
        <v>0</v>
      </c>
      <c r="C434" s="488">
        <f>Museum!B37</f>
        <v>0</v>
      </c>
      <c r="D434" s="488" t="str">
        <f>Museum!C37</f>
        <v>H</v>
      </c>
      <c r="E434" s="488">
        <f>Museum!D37</f>
        <v>0</v>
      </c>
      <c r="F434" s="488">
        <f>Museum!E37</f>
        <v>0</v>
      </c>
      <c r="G434" s="488">
        <f>Museum!F37</f>
        <v>0.6</v>
      </c>
      <c r="H434" s="488">
        <f>Museum!G37</f>
        <v>0</v>
      </c>
      <c r="I434" s="488">
        <f>Museum!H37</f>
        <v>0</v>
      </c>
      <c r="J434" s="488" t="str">
        <f>Museum!I37</f>
        <v xml:space="preserve"> </v>
      </c>
      <c r="K434" s="488">
        <f>Museum!J37</f>
        <v>0</v>
      </c>
      <c r="L434" s="488">
        <f>Museum!K37</f>
        <v>0</v>
      </c>
      <c r="M434" s="488" t="str">
        <f>Museum!L37</f>
        <v/>
      </c>
      <c r="N434" s="488" t="str">
        <f>Museum!M37</f>
        <v/>
      </c>
      <c r="O434" s="488" t="str">
        <f>Museum!N37</f>
        <v/>
      </c>
      <c r="P434" s="488" t="str">
        <f>Museum!O37</f>
        <v/>
      </c>
      <c r="Q434" s="488" t="str">
        <f>Museum!P37</f>
        <v xml:space="preserve"> </v>
      </c>
    </row>
    <row r="435" spans="1:17">
      <c r="A435" s="488" t="s">
        <v>233</v>
      </c>
      <c r="B435" s="488">
        <f>Museum!A38</f>
        <v>0</v>
      </c>
      <c r="C435" s="488">
        <f>Museum!B38</f>
        <v>0</v>
      </c>
      <c r="D435" s="488" t="str">
        <f>Museum!C38</f>
        <v>H</v>
      </c>
      <c r="E435" s="488">
        <f>Museum!D38</f>
        <v>0</v>
      </c>
      <c r="F435" s="488">
        <f>Museum!E38</f>
        <v>0</v>
      </c>
      <c r="G435" s="488">
        <f>Museum!F38</f>
        <v>0.6</v>
      </c>
      <c r="H435" s="488">
        <f>Museum!G38</f>
        <v>0</v>
      </c>
      <c r="I435" s="488">
        <f>Museum!H38</f>
        <v>0</v>
      </c>
      <c r="J435" s="488" t="str">
        <f>Museum!I38</f>
        <v xml:space="preserve"> </v>
      </c>
      <c r="K435" s="488">
        <f>Museum!J38</f>
        <v>0</v>
      </c>
      <c r="L435" s="488">
        <f>Museum!K38</f>
        <v>0</v>
      </c>
      <c r="M435" s="488" t="str">
        <f>Museum!L38</f>
        <v/>
      </c>
      <c r="N435" s="488" t="str">
        <f>Museum!M38</f>
        <v/>
      </c>
      <c r="O435" s="488" t="str">
        <f>Museum!N38</f>
        <v/>
      </c>
      <c r="P435" s="488" t="str">
        <f>Museum!O38</f>
        <v/>
      </c>
      <c r="Q435" s="488" t="str">
        <f>Museum!P38</f>
        <v xml:space="preserve"> </v>
      </c>
    </row>
    <row r="436" spans="1:17">
      <c r="A436" s="488" t="s">
        <v>233</v>
      </c>
      <c r="B436" s="488">
        <f>Museum!A39</f>
        <v>0</v>
      </c>
      <c r="C436" s="488">
        <f>Museum!B39</f>
        <v>0</v>
      </c>
      <c r="D436" s="488" t="str">
        <f>Museum!C39</f>
        <v>H</v>
      </c>
      <c r="E436" s="488">
        <f>Museum!D39</f>
        <v>0</v>
      </c>
      <c r="F436" s="488">
        <f>Museum!E39</f>
        <v>0</v>
      </c>
      <c r="G436" s="488">
        <f>Museum!F39</f>
        <v>0.6</v>
      </c>
      <c r="H436" s="488">
        <f>Museum!G39</f>
        <v>0</v>
      </c>
      <c r="I436" s="488">
        <f>Museum!H39</f>
        <v>0</v>
      </c>
      <c r="J436" s="488" t="str">
        <f>Museum!I39</f>
        <v xml:space="preserve"> </v>
      </c>
      <c r="K436" s="488">
        <f>Museum!J39</f>
        <v>0</v>
      </c>
      <c r="L436" s="488">
        <f>Museum!K39</f>
        <v>0</v>
      </c>
      <c r="M436" s="488" t="str">
        <f>Museum!L39</f>
        <v/>
      </c>
      <c r="N436" s="488" t="str">
        <f>Museum!M39</f>
        <v/>
      </c>
      <c r="O436" s="488" t="str">
        <f>Museum!N39</f>
        <v/>
      </c>
      <c r="P436" s="488" t="str">
        <f>Museum!O39</f>
        <v/>
      </c>
      <c r="Q436" s="488" t="str">
        <f>Museum!P39</f>
        <v xml:space="preserve"> </v>
      </c>
    </row>
    <row r="437" spans="1:17">
      <c r="A437" s="488" t="s">
        <v>233</v>
      </c>
      <c r="B437" s="488">
        <f>Museum!A40</f>
        <v>0</v>
      </c>
      <c r="C437" s="488">
        <f>Museum!B40</f>
        <v>0</v>
      </c>
      <c r="D437" s="488" t="str">
        <f>Museum!C40</f>
        <v>H</v>
      </c>
      <c r="E437" s="488">
        <f>Museum!D40</f>
        <v>0</v>
      </c>
      <c r="F437" s="488">
        <f>Museum!E40</f>
        <v>0</v>
      </c>
      <c r="G437" s="488">
        <f>Museum!F40</f>
        <v>0.6</v>
      </c>
      <c r="H437" s="488">
        <f>Museum!G40</f>
        <v>0</v>
      </c>
      <c r="I437" s="488">
        <f>Museum!H40</f>
        <v>0</v>
      </c>
      <c r="J437" s="488" t="str">
        <f>Museum!I40</f>
        <v xml:space="preserve"> </v>
      </c>
      <c r="K437" s="488">
        <f>Museum!J40</f>
        <v>0</v>
      </c>
      <c r="L437" s="488">
        <f>Museum!K40</f>
        <v>0</v>
      </c>
      <c r="M437" s="488" t="str">
        <f>Museum!L40</f>
        <v/>
      </c>
      <c r="N437" s="488" t="str">
        <f>Museum!M40</f>
        <v/>
      </c>
      <c r="O437" s="488" t="str">
        <f>Museum!N40</f>
        <v/>
      </c>
      <c r="P437" s="488" t="str">
        <f>Museum!O40</f>
        <v/>
      </c>
      <c r="Q437" s="488" t="str">
        <f>Museum!P40</f>
        <v xml:space="preserve"> </v>
      </c>
    </row>
    <row r="438" spans="1:17">
      <c r="A438" s="488" t="s">
        <v>233</v>
      </c>
      <c r="B438" s="488">
        <f>Museum!A41</f>
        <v>0</v>
      </c>
      <c r="C438" s="488">
        <f>Museum!B41</f>
        <v>0</v>
      </c>
      <c r="D438" s="488" t="str">
        <f>Museum!C41</f>
        <v>H</v>
      </c>
      <c r="E438" s="488">
        <f>Museum!D41</f>
        <v>0</v>
      </c>
      <c r="F438" s="488">
        <f>Museum!E41</f>
        <v>0</v>
      </c>
      <c r="G438" s="488">
        <f>Museum!F41</f>
        <v>0.6</v>
      </c>
      <c r="H438" s="488">
        <f>Museum!G41</f>
        <v>0</v>
      </c>
      <c r="I438" s="488">
        <f>Museum!H41</f>
        <v>0</v>
      </c>
      <c r="J438" s="488" t="str">
        <f>Museum!I41</f>
        <v xml:space="preserve"> </v>
      </c>
      <c r="K438" s="488">
        <f>Museum!J41</f>
        <v>0</v>
      </c>
      <c r="L438" s="488">
        <f>Museum!K41</f>
        <v>0</v>
      </c>
      <c r="M438" s="488" t="str">
        <f>Museum!L41</f>
        <v/>
      </c>
      <c r="N438" s="488" t="str">
        <f>Museum!M41</f>
        <v/>
      </c>
      <c r="O438" s="488" t="str">
        <f>Museum!N41</f>
        <v/>
      </c>
      <c r="P438" s="488" t="str">
        <f>Museum!O41</f>
        <v/>
      </c>
      <c r="Q438" s="488" t="str">
        <f>Museum!P41</f>
        <v xml:space="preserve"> </v>
      </c>
    </row>
    <row r="439" spans="1:17">
      <c r="A439" s="488" t="s">
        <v>233</v>
      </c>
      <c r="B439" s="488">
        <f>Museum!A42</f>
        <v>0</v>
      </c>
      <c r="C439" s="488">
        <f>Museum!B42</f>
        <v>0</v>
      </c>
      <c r="D439" s="488" t="str">
        <f>Museum!C42</f>
        <v>H</v>
      </c>
      <c r="E439" s="488">
        <f>Museum!D42</f>
        <v>0</v>
      </c>
      <c r="F439" s="488">
        <f>Museum!E42</f>
        <v>0</v>
      </c>
      <c r="G439" s="488">
        <f>Museum!F42</f>
        <v>0.6</v>
      </c>
      <c r="H439" s="488">
        <f>Museum!G42</f>
        <v>0</v>
      </c>
      <c r="I439" s="488">
        <f>Museum!H42</f>
        <v>0</v>
      </c>
      <c r="J439" s="488" t="str">
        <f>Museum!I42</f>
        <v xml:space="preserve"> </v>
      </c>
      <c r="K439" s="488">
        <f>Museum!J42</f>
        <v>0</v>
      </c>
      <c r="L439" s="488">
        <f>Museum!K42</f>
        <v>0</v>
      </c>
      <c r="M439" s="488" t="str">
        <f>Museum!L42</f>
        <v/>
      </c>
      <c r="N439" s="488" t="str">
        <f>Museum!M42</f>
        <v/>
      </c>
      <c r="O439" s="488" t="str">
        <f>Museum!N42</f>
        <v/>
      </c>
      <c r="P439" s="488" t="str">
        <f>Museum!O42</f>
        <v/>
      </c>
      <c r="Q439" s="488" t="str">
        <f>Museum!P42</f>
        <v xml:space="preserve"> </v>
      </c>
    </row>
    <row r="440" spans="1:17">
      <c r="A440" s="488" t="s">
        <v>233</v>
      </c>
      <c r="B440" s="488">
        <f>Museum!A43</f>
        <v>0</v>
      </c>
      <c r="C440" s="488">
        <f>Museum!B43</f>
        <v>0</v>
      </c>
      <c r="D440" s="488" t="str">
        <f>Museum!C43</f>
        <v>H</v>
      </c>
      <c r="E440" s="488">
        <f>Museum!D43</f>
        <v>0</v>
      </c>
      <c r="F440" s="488">
        <f>Museum!E43</f>
        <v>0</v>
      </c>
      <c r="G440" s="488">
        <f>Museum!F43</f>
        <v>0.6</v>
      </c>
      <c r="H440" s="488">
        <f>Museum!G43</f>
        <v>0</v>
      </c>
      <c r="I440" s="488">
        <f>Museum!H43</f>
        <v>0</v>
      </c>
      <c r="J440" s="488" t="str">
        <f>Museum!I43</f>
        <v xml:space="preserve"> </v>
      </c>
      <c r="K440" s="488">
        <f>Museum!J43</f>
        <v>0</v>
      </c>
      <c r="L440" s="488">
        <f>Museum!K43</f>
        <v>0</v>
      </c>
      <c r="M440" s="488" t="str">
        <f>Museum!L43</f>
        <v/>
      </c>
      <c r="N440" s="488" t="str">
        <f>Museum!M43</f>
        <v/>
      </c>
      <c r="O440" s="488" t="str">
        <f>Museum!N43</f>
        <v/>
      </c>
      <c r="P440" s="488" t="str">
        <f>Museum!O43</f>
        <v/>
      </c>
      <c r="Q440" s="488" t="str">
        <f>Museum!P43</f>
        <v xml:space="preserve"> </v>
      </c>
    </row>
    <row r="441" spans="1:17">
      <c r="A441" s="488" t="s">
        <v>233</v>
      </c>
      <c r="B441" s="488">
        <f>Museum!A44</f>
        <v>0</v>
      </c>
      <c r="C441" s="488">
        <f>Museum!B44</f>
        <v>0</v>
      </c>
      <c r="D441" s="488" t="str">
        <f>Museum!C44</f>
        <v>H</v>
      </c>
      <c r="E441" s="488">
        <f>Museum!D44</f>
        <v>0</v>
      </c>
      <c r="F441" s="488">
        <f>Museum!E44</f>
        <v>0</v>
      </c>
      <c r="G441" s="488">
        <f>Museum!F44</f>
        <v>0.6</v>
      </c>
      <c r="H441" s="488">
        <f>Museum!G44</f>
        <v>0</v>
      </c>
      <c r="I441" s="488">
        <f>Museum!H44</f>
        <v>0</v>
      </c>
      <c r="J441" s="488" t="str">
        <f>Museum!I44</f>
        <v xml:space="preserve"> </v>
      </c>
      <c r="K441" s="488">
        <f>Museum!J44</f>
        <v>0</v>
      </c>
      <c r="L441" s="488">
        <f>Museum!K44</f>
        <v>0</v>
      </c>
      <c r="M441" s="488" t="str">
        <f>Museum!L44</f>
        <v/>
      </c>
      <c r="N441" s="488" t="str">
        <f>Museum!M44</f>
        <v/>
      </c>
      <c r="O441" s="488" t="str">
        <f>Museum!N44</f>
        <v/>
      </c>
      <c r="P441" s="488" t="str">
        <f>Museum!O44</f>
        <v/>
      </c>
      <c r="Q441" s="488" t="str">
        <f>Museum!P44</f>
        <v xml:space="preserve"> </v>
      </c>
    </row>
    <row r="442" spans="1:17">
      <c r="A442" s="488" t="s">
        <v>233</v>
      </c>
      <c r="B442" s="488">
        <f>Museum!A45</f>
        <v>0</v>
      </c>
      <c r="C442" s="488">
        <f>Museum!B45</f>
        <v>0</v>
      </c>
      <c r="D442" s="488" t="str">
        <f>Museum!C45</f>
        <v>H</v>
      </c>
      <c r="E442" s="488">
        <f>Museum!D45</f>
        <v>0</v>
      </c>
      <c r="F442" s="488">
        <f>Museum!E45</f>
        <v>0</v>
      </c>
      <c r="G442" s="488">
        <f>Museum!F45</f>
        <v>0.6</v>
      </c>
      <c r="H442" s="488">
        <f>Museum!G45</f>
        <v>0</v>
      </c>
      <c r="I442" s="488">
        <f>Museum!H45</f>
        <v>0</v>
      </c>
      <c r="J442" s="488" t="str">
        <f>Museum!I45</f>
        <v xml:space="preserve"> </v>
      </c>
      <c r="K442" s="488">
        <f>Museum!J45</f>
        <v>0</v>
      </c>
      <c r="L442" s="488">
        <f>Museum!K45</f>
        <v>0</v>
      </c>
      <c r="M442" s="488" t="str">
        <f>Museum!L45</f>
        <v/>
      </c>
      <c r="N442" s="488" t="str">
        <f>Museum!M45</f>
        <v/>
      </c>
      <c r="O442" s="488" t="str">
        <f>Museum!N45</f>
        <v/>
      </c>
      <c r="P442" s="488" t="str">
        <f>Museum!O45</f>
        <v/>
      </c>
      <c r="Q442" s="488" t="str">
        <f>Museum!P45</f>
        <v xml:space="preserve"> </v>
      </c>
    </row>
    <row r="443" spans="1:17">
      <c r="A443" s="488" t="s">
        <v>233</v>
      </c>
      <c r="B443" s="488">
        <f>Museum!A46</f>
        <v>0</v>
      </c>
      <c r="C443" s="488">
        <f>Museum!B46</f>
        <v>0</v>
      </c>
      <c r="D443" s="488" t="str">
        <f>Museum!C46</f>
        <v>H</v>
      </c>
      <c r="E443" s="488">
        <f>Museum!D46</f>
        <v>0</v>
      </c>
      <c r="F443" s="488">
        <f>Museum!E46</f>
        <v>0</v>
      </c>
      <c r="G443" s="488">
        <f>Museum!F46</f>
        <v>0.6</v>
      </c>
      <c r="H443" s="488">
        <f>Museum!G46</f>
        <v>0</v>
      </c>
      <c r="I443" s="488">
        <f>Museum!H46</f>
        <v>0</v>
      </c>
      <c r="J443" s="488" t="str">
        <f>Museum!I46</f>
        <v xml:space="preserve"> </v>
      </c>
      <c r="K443" s="488">
        <f>Museum!J46</f>
        <v>0</v>
      </c>
      <c r="L443" s="488">
        <f>Museum!K46</f>
        <v>0</v>
      </c>
      <c r="M443" s="488" t="str">
        <f>Museum!L46</f>
        <v/>
      </c>
      <c r="N443" s="488" t="str">
        <f>Museum!M46</f>
        <v/>
      </c>
      <c r="O443" s="488" t="str">
        <f>Museum!N46</f>
        <v/>
      </c>
      <c r="P443" s="488" t="str">
        <f>Museum!O46</f>
        <v/>
      </c>
      <c r="Q443" s="488" t="str">
        <f>Museum!P46</f>
        <v xml:space="preserve"> </v>
      </c>
    </row>
    <row r="444" spans="1:17">
      <c r="A444" s="488" t="s">
        <v>233</v>
      </c>
      <c r="B444" s="488">
        <f>Museum!A47</f>
        <v>0</v>
      </c>
      <c r="C444" s="488">
        <f>Museum!B47</f>
        <v>0</v>
      </c>
      <c r="D444" s="488" t="str">
        <f>Museum!C47</f>
        <v>H</v>
      </c>
      <c r="E444" s="488">
        <f>Museum!D47</f>
        <v>0</v>
      </c>
      <c r="F444" s="488">
        <f>Museum!E47</f>
        <v>0</v>
      </c>
      <c r="G444" s="488">
        <f>Museum!F47</f>
        <v>0.6</v>
      </c>
      <c r="H444" s="488">
        <f>Museum!G47</f>
        <v>0</v>
      </c>
      <c r="I444" s="488">
        <f>Museum!H47</f>
        <v>0</v>
      </c>
      <c r="J444" s="488" t="str">
        <f>Museum!I47</f>
        <v xml:space="preserve"> </v>
      </c>
      <c r="K444" s="488">
        <f>Museum!J47</f>
        <v>0</v>
      </c>
      <c r="L444" s="488">
        <f>Museum!K47</f>
        <v>0</v>
      </c>
      <c r="M444" s="488" t="str">
        <f>Museum!L47</f>
        <v/>
      </c>
      <c r="N444" s="488" t="str">
        <f>Museum!M47</f>
        <v/>
      </c>
      <c r="O444" s="488" t="str">
        <f>Museum!N47</f>
        <v/>
      </c>
      <c r="P444" s="488" t="str">
        <f>Museum!O47</f>
        <v/>
      </c>
      <c r="Q444" s="488" t="str">
        <f>Museum!P47</f>
        <v xml:space="preserve"> </v>
      </c>
    </row>
    <row r="445" spans="1:17">
      <c r="A445" s="488" t="s">
        <v>233</v>
      </c>
      <c r="B445" s="488">
        <f>Museum!A48</f>
        <v>0</v>
      </c>
      <c r="C445" s="488">
        <f>Museum!B48</f>
        <v>0</v>
      </c>
      <c r="D445" s="488" t="str">
        <f>Museum!C48</f>
        <v>H</v>
      </c>
      <c r="E445" s="488">
        <f>Museum!D48</f>
        <v>0</v>
      </c>
      <c r="F445" s="488">
        <f>Museum!E48</f>
        <v>0</v>
      </c>
      <c r="G445" s="488">
        <f>Museum!F48</f>
        <v>0.6</v>
      </c>
      <c r="H445" s="488">
        <f>Museum!G48</f>
        <v>0</v>
      </c>
      <c r="I445" s="488">
        <f>Museum!H48</f>
        <v>0</v>
      </c>
      <c r="J445" s="488" t="str">
        <f>Museum!I48</f>
        <v xml:space="preserve"> </v>
      </c>
      <c r="K445" s="488">
        <f>Museum!J48</f>
        <v>0</v>
      </c>
      <c r="L445" s="488">
        <f>Museum!K48</f>
        <v>0</v>
      </c>
      <c r="M445" s="488" t="str">
        <f>Museum!L48</f>
        <v/>
      </c>
      <c r="N445" s="488" t="str">
        <f>Museum!M48</f>
        <v/>
      </c>
      <c r="O445" s="488" t="str">
        <f>Museum!N48</f>
        <v/>
      </c>
      <c r="P445" s="488" t="str">
        <f>Museum!O48</f>
        <v/>
      </c>
      <c r="Q445" s="488" t="str">
        <f>Museum!P48</f>
        <v xml:space="preserve"> </v>
      </c>
    </row>
    <row r="446" spans="1:17">
      <c r="A446" s="488" t="s">
        <v>233</v>
      </c>
      <c r="B446" s="488">
        <f>Museum!A49</f>
        <v>0</v>
      </c>
      <c r="C446" s="488">
        <f>Museum!B49</f>
        <v>0</v>
      </c>
      <c r="D446" s="488" t="str">
        <f>Museum!C49</f>
        <v>H</v>
      </c>
      <c r="E446" s="488">
        <f>Museum!D49</f>
        <v>0</v>
      </c>
      <c r="F446" s="488">
        <f>Museum!E49</f>
        <v>0</v>
      </c>
      <c r="G446" s="488">
        <f>Museum!F49</f>
        <v>0.6</v>
      </c>
      <c r="H446" s="488">
        <f>Museum!G49</f>
        <v>0</v>
      </c>
      <c r="I446" s="488">
        <f>Museum!H49</f>
        <v>0</v>
      </c>
      <c r="J446" s="488" t="str">
        <f>Museum!I49</f>
        <v xml:space="preserve"> </v>
      </c>
      <c r="K446" s="488">
        <f>Museum!J49</f>
        <v>0</v>
      </c>
      <c r="L446" s="488">
        <f>Museum!K49</f>
        <v>0</v>
      </c>
      <c r="M446" s="488" t="str">
        <f>Museum!L49</f>
        <v/>
      </c>
      <c r="N446" s="488" t="str">
        <f>Museum!M49</f>
        <v/>
      </c>
      <c r="O446" s="488" t="str">
        <f>Museum!N49</f>
        <v/>
      </c>
      <c r="P446" s="488" t="str">
        <f>Museum!O49</f>
        <v/>
      </c>
      <c r="Q446" s="488" t="str">
        <f>Museum!P49</f>
        <v xml:space="preserve"> </v>
      </c>
    </row>
    <row r="447" spans="1:17">
      <c r="A447" s="488" t="s">
        <v>233</v>
      </c>
      <c r="B447" s="488">
        <f>Museum!A50</f>
        <v>0</v>
      </c>
      <c r="C447" s="488">
        <f>Museum!B50</f>
        <v>0</v>
      </c>
      <c r="D447" s="488" t="str">
        <f>Museum!C50</f>
        <v>H</v>
      </c>
      <c r="E447" s="488">
        <f>Museum!D50</f>
        <v>0</v>
      </c>
      <c r="F447" s="488">
        <f>Museum!E50</f>
        <v>0</v>
      </c>
      <c r="G447" s="488">
        <f>Museum!F50</f>
        <v>0.6</v>
      </c>
      <c r="H447" s="488">
        <f>Museum!G50</f>
        <v>0</v>
      </c>
      <c r="I447" s="488">
        <f>Museum!H50</f>
        <v>0</v>
      </c>
      <c r="J447" s="488" t="str">
        <f>Museum!I50</f>
        <v xml:space="preserve"> </v>
      </c>
      <c r="K447" s="488">
        <f>Museum!J50</f>
        <v>0</v>
      </c>
      <c r="L447" s="488">
        <f>Museum!K50</f>
        <v>0</v>
      </c>
      <c r="M447" s="488" t="str">
        <f>Museum!L50</f>
        <v/>
      </c>
      <c r="N447" s="488" t="str">
        <f>Museum!M50</f>
        <v/>
      </c>
      <c r="O447" s="488" t="str">
        <f>Museum!N50</f>
        <v/>
      </c>
      <c r="P447" s="488" t="str">
        <f>Museum!O50</f>
        <v/>
      </c>
      <c r="Q447" s="488" t="str">
        <f>Museum!P50</f>
        <v xml:space="preserve"> </v>
      </c>
    </row>
    <row r="448" spans="1:17">
      <c r="A448" s="488" t="s">
        <v>233</v>
      </c>
      <c r="B448" s="488">
        <f>Museum!A51</f>
        <v>0</v>
      </c>
      <c r="C448" s="488">
        <f>Museum!B51</f>
        <v>0</v>
      </c>
      <c r="D448" s="488" t="str">
        <f>Museum!C51</f>
        <v>H</v>
      </c>
      <c r="E448" s="488">
        <f>Museum!D51</f>
        <v>0</v>
      </c>
      <c r="F448" s="488">
        <f>Museum!E51</f>
        <v>0</v>
      </c>
      <c r="G448" s="488">
        <f>Museum!F51</f>
        <v>0.6</v>
      </c>
      <c r="H448" s="488">
        <f>Museum!G51</f>
        <v>0</v>
      </c>
      <c r="I448" s="488">
        <f>Museum!H51</f>
        <v>0</v>
      </c>
      <c r="J448" s="488" t="str">
        <f>Museum!I51</f>
        <v xml:space="preserve"> </v>
      </c>
      <c r="K448" s="488">
        <f>Museum!J51</f>
        <v>0</v>
      </c>
      <c r="L448" s="488">
        <f>Museum!K51</f>
        <v>0</v>
      </c>
      <c r="M448" s="488" t="str">
        <f>Museum!L51</f>
        <v/>
      </c>
      <c r="N448" s="488" t="str">
        <f>Museum!M51</f>
        <v/>
      </c>
      <c r="O448" s="488" t="str">
        <f>Museum!N51</f>
        <v/>
      </c>
      <c r="P448" s="488" t="str">
        <f>Museum!O51</f>
        <v/>
      </c>
      <c r="Q448" s="488" t="str">
        <f>Museum!P51</f>
        <v xml:space="preserve"> </v>
      </c>
    </row>
    <row r="449" spans="1:17">
      <c r="A449" s="488" t="s">
        <v>233</v>
      </c>
      <c r="B449" s="488">
        <f>Museum!A52</f>
        <v>0</v>
      </c>
      <c r="C449" s="488">
        <f>Museum!B52</f>
        <v>0</v>
      </c>
      <c r="D449" s="488" t="str">
        <f>Museum!C52</f>
        <v>H</v>
      </c>
      <c r="E449" s="488">
        <f>Museum!D52</f>
        <v>0</v>
      </c>
      <c r="F449" s="488">
        <f>Museum!E52</f>
        <v>0</v>
      </c>
      <c r="G449" s="488">
        <f>Museum!F52</f>
        <v>0.6</v>
      </c>
      <c r="H449" s="488">
        <f>Museum!G52</f>
        <v>0</v>
      </c>
      <c r="I449" s="488">
        <f>Museum!H52</f>
        <v>0</v>
      </c>
      <c r="J449" s="488" t="str">
        <f>Museum!I52</f>
        <v xml:space="preserve"> </v>
      </c>
      <c r="K449" s="488">
        <f>Museum!J52</f>
        <v>0</v>
      </c>
      <c r="L449" s="488">
        <f>Museum!K52</f>
        <v>0</v>
      </c>
      <c r="M449" s="488" t="str">
        <f>Museum!L52</f>
        <v/>
      </c>
      <c r="N449" s="488" t="str">
        <f>Museum!M52</f>
        <v/>
      </c>
      <c r="O449" s="488" t="str">
        <f>Museum!N52</f>
        <v/>
      </c>
      <c r="P449" s="488" t="str">
        <f>Museum!O52</f>
        <v/>
      </c>
      <c r="Q449" s="488" t="str">
        <f>Museum!P52</f>
        <v xml:space="preserve"> </v>
      </c>
    </row>
    <row r="450" spans="1:17">
      <c r="A450" s="488" t="s">
        <v>233</v>
      </c>
      <c r="B450" s="488">
        <f>Museum!A53</f>
        <v>0</v>
      </c>
      <c r="C450" s="488">
        <f>Museum!B53</f>
        <v>0</v>
      </c>
      <c r="D450" s="488" t="str">
        <f>Museum!C53</f>
        <v>H</v>
      </c>
      <c r="E450" s="488">
        <f>Museum!D53</f>
        <v>0</v>
      </c>
      <c r="F450" s="488">
        <f>Museum!E53</f>
        <v>0</v>
      </c>
      <c r="G450" s="488">
        <f>Museum!F53</f>
        <v>0.6</v>
      </c>
      <c r="H450" s="488">
        <f>Museum!G53</f>
        <v>0</v>
      </c>
      <c r="I450" s="488">
        <f>Museum!H53</f>
        <v>0</v>
      </c>
      <c r="J450" s="488" t="str">
        <f>Museum!I53</f>
        <v xml:space="preserve"> </v>
      </c>
      <c r="K450" s="488">
        <f>Museum!J53</f>
        <v>0</v>
      </c>
      <c r="L450" s="488">
        <f>Museum!K53</f>
        <v>0</v>
      </c>
      <c r="M450" s="488" t="str">
        <f>Museum!L53</f>
        <v/>
      </c>
      <c r="N450" s="488" t="str">
        <f>Museum!M53</f>
        <v/>
      </c>
      <c r="O450" s="488" t="str">
        <f>Museum!N53</f>
        <v/>
      </c>
      <c r="P450" s="488" t="str">
        <f>Museum!O53</f>
        <v/>
      </c>
      <c r="Q450" s="488" t="str">
        <f>Museum!P53</f>
        <v xml:space="preserve"> </v>
      </c>
    </row>
    <row r="451" spans="1:17">
      <c r="A451" s="488" t="s">
        <v>233</v>
      </c>
      <c r="B451" s="488">
        <f>Museum!A54</f>
        <v>0</v>
      </c>
      <c r="C451" s="488">
        <f>Museum!B54</f>
        <v>0</v>
      </c>
      <c r="D451" s="488" t="str">
        <f>Museum!C54</f>
        <v>H</v>
      </c>
      <c r="E451" s="488">
        <f>Museum!D54</f>
        <v>0</v>
      </c>
      <c r="F451" s="488">
        <f>Museum!E54</f>
        <v>0</v>
      </c>
      <c r="G451" s="488">
        <f>Museum!F54</f>
        <v>0.6</v>
      </c>
      <c r="H451" s="488">
        <f>Museum!G54</f>
        <v>0</v>
      </c>
      <c r="I451" s="488">
        <f>Museum!H54</f>
        <v>0</v>
      </c>
      <c r="J451" s="488" t="str">
        <f>Museum!I54</f>
        <v xml:space="preserve"> </v>
      </c>
      <c r="K451" s="488">
        <f>Museum!J54</f>
        <v>0</v>
      </c>
      <c r="L451" s="488">
        <f>Museum!K54</f>
        <v>0</v>
      </c>
      <c r="M451" s="488" t="str">
        <f>Museum!L54</f>
        <v/>
      </c>
      <c r="N451" s="488" t="str">
        <f>Museum!M54</f>
        <v/>
      </c>
      <c r="O451" s="488" t="str">
        <f>Museum!N54</f>
        <v/>
      </c>
      <c r="P451" s="488" t="str">
        <f>Museum!O54</f>
        <v/>
      </c>
      <c r="Q451" s="488" t="str">
        <f>Museum!P54</f>
        <v xml:space="preserve"> </v>
      </c>
    </row>
    <row r="452" spans="1:17">
      <c r="A452" s="488" t="s">
        <v>233</v>
      </c>
      <c r="B452" s="488">
        <f>Museum!A55</f>
        <v>0</v>
      </c>
      <c r="C452" s="488">
        <f>Museum!B55</f>
        <v>0</v>
      </c>
      <c r="D452" s="488" t="str">
        <f>Museum!C55</f>
        <v>H</v>
      </c>
      <c r="E452" s="488">
        <f>Museum!D55</f>
        <v>0</v>
      </c>
      <c r="F452" s="488">
        <f>Museum!E55</f>
        <v>0</v>
      </c>
      <c r="G452" s="488">
        <f>Museum!F55</f>
        <v>0.6</v>
      </c>
      <c r="H452" s="488">
        <f>Museum!G55</f>
        <v>0</v>
      </c>
      <c r="I452" s="488">
        <f>Museum!H55</f>
        <v>0</v>
      </c>
      <c r="J452" s="488" t="str">
        <f>Museum!I55</f>
        <v xml:space="preserve"> </v>
      </c>
      <c r="K452" s="488">
        <f>Museum!J55</f>
        <v>0</v>
      </c>
      <c r="L452" s="488">
        <f>Museum!K55</f>
        <v>0</v>
      </c>
      <c r="M452" s="488" t="str">
        <f>Museum!L55</f>
        <v/>
      </c>
      <c r="N452" s="488" t="str">
        <f>Museum!M55</f>
        <v/>
      </c>
      <c r="O452" s="488" t="str">
        <f>Museum!N55</f>
        <v/>
      </c>
      <c r="P452" s="488" t="str">
        <f>Museum!O55</f>
        <v/>
      </c>
      <c r="Q452" s="488" t="str">
        <f>Museum!P55</f>
        <v xml:space="preserve"> </v>
      </c>
    </row>
    <row r="453" spans="1:17">
      <c r="A453" s="488" t="s">
        <v>233</v>
      </c>
      <c r="B453" s="488">
        <f>Museum!A56</f>
        <v>0</v>
      </c>
      <c r="C453" s="488">
        <f>Museum!B56</f>
        <v>0</v>
      </c>
      <c r="D453" s="488" t="str">
        <f>Museum!C56</f>
        <v>H</v>
      </c>
      <c r="E453" s="488">
        <f>Museum!D56</f>
        <v>0</v>
      </c>
      <c r="F453" s="488">
        <f>Museum!E56</f>
        <v>0</v>
      </c>
      <c r="G453" s="488">
        <f>Museum!F56</f>
        <v>0.6</v>
      </c>
      <c r="H453" s="488">
        <f>Museum!G56</f>
        <v>0</v>
      </c>
      <c r="I453" s="488">
        <f>Museum!H56</f>
        <v>0</v>
      </c>
      <c r="J453" s="488" t="str">
        <f>Museum!I56</f>
        <v xml:space="preserve"> </v>
      </c>
      <c r="K453" s="488">
        <f>Museum!J56</f>
        <v>0</v>
      </c>
      <c r="L453" s="488">
        <f>Museum!K56</f>
        <v>0</v>
      </c>
      <c r="M453" s="488" t="str">
        <f>Museum!L56</f>
        <v/>
      </c>
      <c r="N453" s="488" t="str">
        <f>Museum!M56</f>
        <v/>
      </c>
      <c r="O453" s="488" t="str">
        <f>Museum!N56</f>
        <v/>
      </c>
      <c r="P453" s="488" t="str">
        <f>Museum!O56</f>
        <v/>
      </c>
      <c r="Q453" s="488" t="str">
        <f>Museum!P56</f>
        <v xml:space="preserve"> </v>
      </c>
    </row>
    <row r="454" spans="1:17">
      <c r="A454" s="488" t="s">
        <v>233</v>
      </c>
      <c r="B454" s="488">
        <f>Museum!A57</f>
        <v>0</v>
      </c>
      <c r="C454" s="488">
        <f>Museum!B57</f>
        <v>0</v>
      </c>
      <c r="D454" s="488" t="str">
        <f>Museum!C57</f>
        <v>H</v>
      </c>
      <c r="E454" s="488">
        <f>Museum!D57</f>
        <v>0</v>
      </c>
      <c r="F454" s="488">
        <f>Museum!E57</f>
        <v>0</v>
      </c>
      <c r="G454" s="488">
        <f>Museum!F57</f>
        <v>0.6</v>
      </c>
      <c r="H454" s="488">
        <f>Museum!G57</f>
        <v>0</v>
      </c>
      <c r="I454" s="488">
        <f>Museum!H57</f>
        <v>0</v>
      </c>
      <c r="J454" s="488" t="str">
        <f>Museum!I57</f>
        <v xml:space="preserve"> </v>
      </c>
      <c r="K454" s="488">
        <f>Museum!J57</f>
        <v>0</v>
      </c>
      <c r="L454" s="488">
        <f>Museum!K57</f>
        <v>0</v>
      </c>
      <c r="M454" s="488" t="str">
        <f>Museum!L57</f>
        <v/>
      </c>
      <c r="N454" s="488" t="str">
        <f>Museum!M57</f>
        <v/>
      </c>
      <c r="O454" s="488" t="str">
        <f>Museum!N57</f>
        <v/>
      </c>
      <c r="P454" s="488" t="str">
        <f>Museum!O57</f>
        <v/>
      </c>
      <c r="Q454" s="488" t="str">
        <f>Museum!P57</f>
        <v xml:space="preserve"> </v>
      </c>
    </row>
    <row r="455" spans="1:17">
      <c r="A455" s="488" t="s">
        <v>233</v>
      </c>
      <c r="B455" s="488">
        <f>Museum!A58</f>
        <v>0</v>
      </c>
      <c r="C455" s="488">
        <f>Museum!B58</f>
        <v>0</v>
      </c>
      <c r="D455" s="488" t="str">
        <f>Museum!C58</f>
        <v>H</v>
      </c>
      <c r="E455" s="488">
        <f>Museum!D58</f>
        <v>0</v>
      </c>
      <c r="F455" s="488">
        <f>Museum!E58</f>
        <v>0</v>
      </c>
      <c r="G455" s="488">
        <f>Museum!F58</f>
        <v>0.6</v>
      </c>
      <c r="H455" s="488">
        <f>Museum!G58</f>
        <v>0</v>
      </c>
      <c r="I455" s="488">
        <f>Museum!H58</f>
        <v>0</v>
      </c>
      <c r="J455" s="488" t="str">
        <f>Museum!I58</f>
        <v xml:space="preserve"> </v>
      </c>
      <c r="K455" s="488">
        <f>Museum!J58</f>
        <v>0</v>
      </c>
      <c r="L455" s="488">
        <f>Museum!K58</f>
        <v>0</v>
      </c>
      <c r="M455" s="488" t="str">
        <f>Museum!L58</f>
        <v/>
      </c>
      <c r="N455" s="488" t="str">
        <f>Museum!M58</f>
        <v/>
      </c>
      <c r="O455" s="488" t="str">
        <f>Museum!N58</f>
        <v/>
      </c>
      <c r="P455" s="488" t="str">
        <f>Museum!O58</f>
        <v/>
      </c>
      <c r="Q455" s="488" t="str">
        <f>Museum!P58</f>
        <v xml:space="preserve"> </v>
      </c>
    </row>
    <row r="456" spans="1:17">
      <c r="A456" s="488" t="s">
        <v>233</v>
      </c>
      <c r="B456" s="488">
        <f>Museum!A59</f>
        <v>0</v>
      </c>
      <c r="C456" s="488">
        <f>Museum!B59</f>
        <v>0</v>
      </c>
      <c r="D456" s="488" t="str">
        <f>Museum!C59</f>
        <v>H</v>
      </c>
      <c r="E456" s="488">
        <f>Museum!D59</f>
        <v>0</v>
      </c>
      <c r="F456" s="488">
        <f>Museum!E59</f>
        <v>0</v>
      </c>
      <c r="G456" s="488">
        <f>Museum!F59</f>
        <v>0.6</v>
      </c>
      <c r="H456" s="488">
        <f>Museum!G59</f>
        <v>0</v>
      </c>
      <c r="I456" s="488">
        <f>Museum!H59</f>
        <v>0</v>
      </c>
      <c r="J456" s="488" t="str">
        <f>Museum!I59</f>
        <v xml:space="preserve"> </v>
      </c>
      <c r="K456" s="488">
        <f>Museum!J59</f>
        <v>0</v>
      </c>
      <c r="L456" s="488">
        <f>Museum!K59</f>
        <v>0</v>
      </c>
      <c r="M456" s="488" t="str">
        <f>Museum!L59</f>
        <v/>
      </c>
      <c r="N456" s="488" t="str">
        <f>Museum!M59</f>
        <v/>
      </c>
      <c r="O456" s="488" t="str">
        <f>Museum!N59</f>
        <v/>
      </c>
      <c r="P456" s="488" t="str">
        <f>Museum!O59</f>
        <v/>
      </c>
      <c r="Q456" s="488" t="str">
        <f>Museum!P59</f>
        <v xml:space="preserve"> </v>
      </c>
    </row>
    <row r="457" spans="1:17">
      <c r="A457" s="488" t="s">
        <v>233</v>
      </c>
      <c r="B457" s="488">
        <f>Museum!A60</f>
        <v>0</v>
      </c>
      <c r="C457" s="488">
        <f>Museum!B60</f>
        <v>0</v>
      </c>
      <c r="D457" s="488" t="str">
        <f>Museum!C60</f>
        <v>H</v>
      </c>
      <c r="E457" s="488">
        <f>Museum!D60</f>
        <v>0</v>
      </c>
      <c r="F457" s="488">
        <f>Museum!E60</f>
        <v>0</v>
      </c>
      <c r="G457" s="488">
        <f>Museum!F60</f>
        <v>0.6</v>
      </c>
      <c r="H457" s="488">
        <f>Museum!G60</f>
        <v>0</v>
      </c>
      <c r="I457" s="488">
        <f>Museum!H60</f>
        <v>0</v>
      </c>
      <c r="J457" s="488" t="str">
        <f>Museum!I60</f>
        <v xml:space="preserve"> </v>
      </c>
      <c r="K457" s="488">
        <f>Museum!J60</f>
        <v>0</v>
      </c>
      <c r="L457" s="488">
        <f>Museum!K60</f>
        <v>0</v>
      </c>
      <c r="M457" s="488" t="str">
        <f>Museum!L60</f>
        <v/>
      </c>
      <c r="N457" s="488" t="str">
        <f>Museum!M60</f>
        <v/>
      </c>
      <c r="O457" s="488" t="str">
        <f>Museum!N60</f>
        <v/>
      </c>
      <c r="P457" s="488" t="str">
        <f>Museum!O60</f>
        <v/>
      </c>
      <c r="Q457" s="488" t="str">
        <f>Museum!P60</f>
        <v xml:space="preserve"> </v>
      </c>
    </row>
    <row r="458" spans="1:17">
      <c r="A458" s="488" t="s">
        <v>233</v>
      </c>
      <c r="B458" s="488">
        <f>Museum!A61</f>
        <v>0</v>
      </c>
      <c r="C458" s="488">
        <f>Museum!B61</f>
        <v>0</v>
      </c>
      <c r="D458" s="488" t="str">
        <f>Museum!C61</f>
        <v>H</v>
      </c>
      <c r="E458" s="488">
        <f>Museum!D61</f>
        <v>0</v>
      </c>
      <c r="F458" s="488">
        <f>Museum!E61</f>
        <v>0</v>
      </c>
      <c r="G458" s="488">
        <f>Museum!F61</f>
        <v>0.6</v>
      </c>
      <c r="H458" s="488">
        <f>Museum!G61</f>
        <v>0</v>
      </c>
      <c r="I458" s="488">
        <f>Museum!H61</f>
        <v>0</v>
      </c>
      <c r="J458" s="488" t="str">
        <f>Museum!I61</f>
        <v xml:space="preserve"> </v>
      </c>
      <c r="K458" s="488">
        <f>Museum!J61</f>
        <v>0</v>
      </c>
      <c r="L458" s="488">
        <f>Museum!K61</f>
        <v>0</v>
      </c>
      <c r="M458" s="488" t="str">
        <f>Museum!L61</f>
        <v/>
      </c>
      <c r="N458" s="488" t="str">
        <f>Museum!M61</f>
        <v/>
      </c>
      <c r="O458" s="488" t="str">
        <f>Museum!N61</f>
        <v/>
      </c>
      <c r="P458" s="488" t="str">
        <f>Museum!O61</f>
        <v/>
      </c>
      <c r="Q458" s="488" t="str">
        <f>Museum!P61</f>
        <v xml:space="preserve"> </v>
      </c>
    </row>
    <row r="459" spans="1:17">
      <c r="A459" s="488" t="s">
        <v>233</v>
      </c>
      <c r="B459" s="488">
        <f>Museum!A62</f>
        <v>0</v>
      </c>
      <c r="C459" s="488">
        <f>Museum!B62</f>
        <v>0</v>
      </c>
      <c r="D459" s="488" t="str">
        <f>Museum!C62</f>
        <v>H</v>
      </c>
      <c r="E459" s="488">
        <f>Museum!D62</f>
        <v>0</v>
      </c>
      <c r="F459" s="488">
        <f>Museum!E62</f>
        <v>0</v>
      </c>
      <c r="G459" s="488">
        <f>Museum!F62</f>
        <v>0.6</v>
      </c>
      <c r="H459" s="488">
        <f>Museum!G62</f>
        <v>0</v>
      </c>
      <c r="I459" s="488">
        <f>Museum!H62</f>
        <v>0</v>
      </c>
      <c r="J459" s="488" t="str">
        <f>Museum!I62</f>
        <v xml:space="preserve"> </v>
      </c>
      <c r="K459" s="488">
        <f>Museum!J62</f>
        <v>0</v>
      </c>
      <c r="L459" s="488">
        <f>Museum!K62</f>
        <v>0</v>
      </c>
      <c r="M459" s="488" t="str">
        <f>Museum!L62</f>
        <v/>
      </c>
      <c r="N459" s="488" t="str">
        <f>Museum!M62</f>
        <v/>
      </c>
      <c r="O459" s="488" t="str">
        <f>Museum!N62</f>
        <v/>
      </c>
      <c r="P459" s="488" t="str">
        <f>Museum!O62</f>
        <v/>
      </c>
      <c r="Q459" s="488" t="str">
        <f>Museum!P62</f>
        <v xml:space="preserve"> </v>
      </c>
    </row>
    <row r="460" spans="1:17">
      <c r="A460" s="488" t="s">
        <v>233</v>
      </c>
      <c r="B460" s="488">
        <f>Museum!A63</f>
        <v>0</v>
      </c>
      <c r="C460" s="488">
        <f>Museum!B63</f>
        <v>0</v>
      </c>
      <c r="D460" s="488" t="str">
        <f>Museum!C63</f>
        <v>H</v>
      </c>
      <c r="E460" s="488">
        <f>Museum!D63</f>
        <v>0</v>
      </c>
      <c r="F460" s="488">
        <f>Museum!E63</f>
        <v>0</v>
      </c>
      <c r="G460" s="488">
        <f>Museum!F63</f>
        <v>0.6</v>
      </c>
      <c r="H460" s="488">
        <f>Museum!G63</f>
        <v>0</v>
      </c>
      <c r="I460" s="488">
        <f>Museum!H63</f>
        <v>0</v>
      </c>
      <c r="J460" s="488" t="str">
        <f>Museum!I63</f>
        <v xml:space="preserve"> </v>
      </c>
      <c r="K460" s="488">
        <f>Museum!J63</f>
        <v>0</v>
      </c>
      <c r="L460" s="488">
        <f>Museum!K63</f>
        <v>0</v>
      </c>
      <c r="M460" s="488" t="str">
        <f>Museum!L63</f>
        <v/>
      </c>
      <c r="N460" s="488" t="str">
        <f>Museum!M63</f>
        <v/>
      </c>
      <c r="O460" s="488" t="str">
        <f>Museum!N63</f>
        <v/>
      </c>
      <c r="P460" s="488" t="str">
        <f>Museum!O63</f>
        <v/>
      </c>
      <c r="Q460" s="488" t="str">
        <f>Museum!P63</f>
        <v xml:space="preserve"> </v>
      </c>
    </row>
    <row r="461" spans="1:17">
      <c r="A461" s="489" t="s">
        <v>234</v>
      </c>
      <c r="B461" s="489">
        <f>Ballroom!A13</f>
        <v>0</v>
      </c>
      <c r="C461" s="489">
        <f>Ballroom!B13</f>
        <v>0</v>
      </c>
      <c r="D461" s="489" t="str">
        <f>Ballroom!C13</f>
        <v>H</v>
      </c>
      <c r="E461" s="489">
        <f>Ballroom!D13</f>
        <v>0</v>
      </c>
      <c r="F461" s="489">
        <f>Ballroom!E13</f>
        <v>0</v>
      </c>
      <c r="G461" s="489">
        <f>Ballroom!F13</f>
        <v>0.6</v>
      </c>
      <c r="H461" s="489">
        <f>Ballroom!G13</f>
        <v>0</v>
      </c>
      <c r="I461" s="489">
        <f>Ballroom!H13</f>
        <v>0</v>
      </c>
      <c r="J461" s="489" t="str">
        <f>Ballroom!I13</f>
        <v xml:space="preserve"> </v>
      </c>
      <c r="K461" s="489">
        <f>Ballroom!J13</f>
        <v>0</v>
      </c>
      <c r="L461" s="489">
        <f>Ballroom!K13</f>
        <v>0</v>
      </c>
      <c r="M461" s="489" t="str">
        <f>Ballroom!L13</f>
        <v/>
      </c>
      <c r="N461" s="489" t="str">
        <f>Ballroom!M13</f>
        <v/>
      </c>
      <c r="O461" s="489" t="str">
        <f>Ballroom!N13</f>
        <v/>
      </c>
      <c r="P461" s="489" t="str">
        <f>Ballroom!O13</f>
        <v/>
      </c>
      <c r="Q461" s="489" t="str">
        <f>Ballroom!P13</f>
        <v xml:space="preserve"> </v>
      </c>
    </row>
    <row r="462" spans="1:17">
      <c r="A462" s="489" t="s">
        <v>234</v>
      </c>
      <c r="B462" s="489">
        <f>Ballroom!A14</f>
        <v>0</v>
      </c>
      <c r="C462" s="489">
        <f>Ballroom!B14</f>
        <v>0</v>
      </c>
      <c r="D462" s="489" t="str">
        <f>Ballroom!C14</f>
        <v>H</v>
      </c>
      <c r="E462" s="489">
        <f>Ballroom!D14</f>
        <v>0</v>
      </c>
      <c r="F462" s="489">
        <f>Ballroom!E14</f>
        <v>0</v>
      </c>
      <c r="G462" s="489">
        <f>Ballroom!F14</f>
        <v>0.6</v>
      </c>
      <c r="H462" s="489">
        <f>Ballroom!G14</f>
        <v>0</v>
      </c>
      <c r="I462" s="489">
        <f>Ballroom!H14</f>
        <v>0</v>
      </c>
      <c r="J462" s="489" t="str">
        <f>Ballroom!I14</f>
        <v xml:space="preserve"> </v>
      </c>
      <c r="K462" s="489">
        <f>Ballroom!J14</f>
        <v>0</v>
      </c>
      <c r="L462" s="489">
        <f>Ballroom!K14</f>
        <v>0</v>
      </c>
      <c r="M462" s="489" t="str">
        <f>Ballroom!L14</f>
        <v/>
      </c>
      <c r="N462" s="489" t="str">
        <f>Ballroom!M14</f>
        <v/>
      </c>
      <c r="O462" s="489" t="str">
        <f>Ballroom!N14</f>
        <v/>
      </c>
      <c r="P462" s="489" t="str">
        <f>Ballroom!O14</f>
        <v/>
      </c>
      <c r="Q462" s="489" t="str">
        <f>Ballroom!P14</f>
        <v xml:space="preserve"> </v>
      </c>
    </row>
    <row r="463" spans="1:17">
      <c r="A463" s="489" t="s">
        <v>234</v>
      </c>
      <c r="B463" s="489">
        <f>Ballroom!A15</f>
        <v>0</v>
      </c>
      <c r="C463" s="489">
        <f>Ballroom!B15</f>
        <v>0</v>
      </c>
      <c r="D463" s="489" t="str">
        <f>Ballroom!C15</f>
        <v>H</v>
      </c>
      <c r="E463" s="489">
        <f>Ballroom!D15</f>
        <v>0</v>
      </c>
      <c r="F463" s="489">
        <f>Ballroom!E15</f>
        <v>0</v>
      </c>
      <c r="G463" s="489">
        <f>Ballroom!F15</f>
        <v>0.6</v>
      </c>
      <c r="H463" s="489">
        <f>Ballroom!G15</f>
        <v>0</v>
      </c>
      <c r="I463" s="489">
        <f>Ballroom!H15</f>
        <v>0</v>
      </c>
      <c r="J463" s="489" t="str">
        <f>Ballroom!I15</f>
        <v xml:space="preserve"> </v>
      </c>
      <c r="K463" s="489">
        <f>Ballroom!J15</f>
        <v>0</v>
      </c>
      <c r="L463" s="489">
        <f>Ballroom!K15</f>
        <v>0</v>
      </c>
      <c r="M463" s="489" t="str">
        <f>Ballroom!L15</f>
        <v/>
      </c>
      <c r="N463" s="489" t="str">
        <f>Ballroom!M15</f>
        <v/>
      </c>
      <c r="O463" s="489" t="str">
        <f>Ballroom!N15</f>
        <v/>
      </c>
      <c r="P463" s="489" t="str">
        <f>Ballroom!O15</f>
        <v/>
      </c>
      <c r="Q463" s="489" t="str">
        <f>Ballroom!P15</f>
        <v xml:space="preserve"> </v>
      </c>
    </row>
    <row r="464" spans="1:17">
      <c r="A464" s="489" t="s">
        <v>234</v>
      </c>
      <c r="B464" s="489">
        <f>Ballroom!A16</f>
        <v>0</v>
      </c>
      <c r="C464" s="489">
        <f>Ballroom!B16</f>
        <v>0</v>
      </c>
      <c r="D464" s="489" t="str">
        <f>Ballroom!C16</f>
        <v>H</v>
      </c>
      <c r="E464" s="489">
        <f>Ballroom!D16</f>
        <v>0</v>
      </c>
      <c r="F464" s="489">
        <f>Ballroom!E16</f>
        <v>0</v>
      </c>
      <c r="G464" s="489">
        <f>Ballroom!F16</f>
        <v>0.6</v>
      </c>
      <c r="H464" s="489">
        <f>Ballroom!G16</f>
        <v>0</v>
      </c>
      <c r="I464" s="489">
        <f>Ballroom!H16</f>
        <v>0</v>
      </c>
      <c r="J464" s="489" t="str">
        <f>Ballroom!I16</f>
        <v xml:space="preserve"> </v>
      </c>
      <c r="K464" s="489">
        <f>Ballroom!J16</f>
        <v>0</v>
      </c>
      <c r="L464" s="489">
        <f>Ballroom!K16</f>
        <v>0</v>
      </c>
      <c r="M464" s="489" t="str">
        <f>Ballroom!L16</f>
        <v/>
      </c>
      <c r="N464" s="489" t="str">
        <f>Ballroom!M16</f>
        <v/>
      </c>
      <c r="O464" s="489" t="str">
        <f>Ballroom!N16</f>
        <v/>
      </c>
      <c r="P464" s="489" t="str">
        <f>Ballroom!O16</f>
        <v/>
      </c>
      <c r="Q464" s="489" t="str">
        <f>Ballroom!P16</f>
        <v xml:space="preserve"> </v>
      </c>
    </row>
    <row r="465" spans="1:17">
      <c r="A465" s="489" t="s">
        <v>234</v>
      </c>
      <c r="B465" s="489">
        <f>Ballroom!A17</f>
        <v>0</v>
      </c>
      <c r="C465" s="489">
        <f>Ballroom!B17</f>
        <v>0</v>
      </c>
      <c r="D465" s="489" t="str">
        <f>Ballroom!C17</f>
        <v>H</v>
      </c>
      <c r="E465" s="489">
        <f>Ballroom!D17</f>
        <v>0</v>
      </c>
      <c r="F465" s="489">
        <f>Ballroom!E17</f>
        <v>0</v>
      </c>
      <c r="G465" s="489">
        <f>Ballroom!F17</f>
        <v>0.6</v>
      </c>
      <c r="H465" s="489">
        <f>Ballroom!G17</f>
        <v>0</v>
      </c>
      <c r="I465" s="489">
        <f>Ballroom!H17</f>
        <v>0</v>
      </c>
      <c r="J465" s="489" t="str">
        <f>Ballroom!I17</f>
        <v xml:space="preserve"> </v>
      </c>
      <c r="K465" s="489">
        <f>Ballroom!J17</f>
        <v>0</v>
      </c>
      <c r="L465" s="489">
        <f>Ballroom!K17</f>
        <v>0</v>
      </c>
      <c r="M465" s="489" t="str">
        <f>Ballroom!L17</f>
        <v/>
      </c>
      <c r="N465" s="489" t="str">
        <f>Ballroom!M17</f>
        <v/>
      </c>
      <c r="O465" s="489" t="str">
        <f>Ballroom!N17</f>
        <v/>
      </c>
      <c r="P465" s="489" t="str">
        <f>Ballroom!O17</f>
        <v/>
      </c>
      <c r="Q465" s="489" t="str">
        <f>Ballroom!P17</f>
        <v xml:space="preserve"> </v>
      </c>
    </row>
    <row r="466" spans="1:17">
      <c r="A466" s="489" t="s">
        <v>234</v>
      </c>
      <c r="B466" s="489">
        <f>Ballroom!A18</f>
        <v>0</v>
      </c>
      <c r="C466" s="489">
        <f>Ballroom!B18</f>
        <v>0</v>
      </c>
      <c r="D466" s="489" t="str">
        <f>Ballroom!C18</f>
        <v>H</v>
      </c>
      <c r="E466" s="489">
        <f>Ballroom!D18</f>
        <v>0</v>
      </c>
      <c r="F466" s="489">
        <f>Ballroom!E18</f>
        <v>0</v>
      </c>
      <c r="G466" s="489">
        <f>Ballroom!F18</f>
        <v>0.6</v>
      </c>
      <c r="H466" s="489">
        <f>Ballroom!G18</f>
        <v>0</v>
      </c>
      <c r="I466" s="489">
        <f>Ballroom!H18</f>
        <v>0</v>
      </c>
      <c r="J466" s="489" t="str">
        <f>Ballroom!I18</f>
        <v xml:space="preserve"> </v>
      </c>
      <c r="K466" s="489">
        <f>Ballroom!J18</f>
        <v>0</v>
      </c>
      <c r="L466" s="489">
        <f>Ballroom!K18</f>
        <v>0</v>
      </c>
      <c r="M466" s="489" t="str">
        <f>Ballroom!L18</f>
        <v/>
      </c>
      <c r="N466" s="489" t="str">
        <f>Ballroom!M18</f>
        <v/>
      </c>
      <c r="O466" s="489" t="str">
        <f>Ballroom!N18</f>
        <v/>
      </c>
      <c r="P466" s="489" t="str">
        <f>Ballroom!O18</f>
        <v/>
      </c>
      <c r="Q466" s="489" t="str">
        <f>Ballroom!P18</f>
        <v xml:space="preserve"> </v>
      </c>
    </row>
    <row r="467" spans="1:17">
      <c r="A467" s="489" t="s">
        <v>234</v>
      </c>
      <c r="B467" s="489">
        <f>Ballroom!A19</f>
        <v>0</v>
      </c>
      <c r="C467" s="489">
        <f>Ballroom!B19</f>
        <v>0</v>
      </c>
      <c r="D467" s="489" t="str">
        <f>Ballroom!C19</f>
        <v>H</v>
      </c>
      <c r="E467" s="489">
        <f>Ballroom!D19</f>
        <v>0</v>
      </c>
      <c r="F467" s="489">
        <f>Ballroom!E19</f>
        <v>0</v>
      </c>
      <c r="G467" s="489">
        <f>Ballroom!F19</f>
        <v>0.6</v>
      </c>
      <c r="H467" s="489">
        <f>Ballroom!G19</f>
        <v>0</v>
      </c>
      <c r="I467" s="489">
        <f>Ballroom!H19</f>
        <v>0</v>
      </c>
      <c r="J467" s="489" t="str">
        <f>Ballroom!I19</f>
        <v xml:space="preserve"> </v>
      </c>
      <c r="K467" s="489">
        <f>Ballroom!J19</f>
        <v>0</v>
      </c>
      <c r="L467" s="489">
        <f>Ballroom!K19</f>
        <v>0</v>
      </c>
      <c r="M467" s="489" t="str">
        <f>Ballroom!L19</f>
        <v/>
      </c>
      <c r="N467" s="489" t="str">
        <f>Ballroom!M19</f>
        <v/>
      </c>
      <c r="O467" s="489" t="str">
        <f>Ballroom!N19</f>
        <v/>
      </c>
      <c r="P467" s="489" t="str">
        <f>Ballroom!O19</f>
        <v/>
      </c>
      <c r="Q467" s="489" t="str">
        <f>Ballroom!P19</f>
        <v xml:space="preserve"> </v>
      </c>
    </row>
    <row r="468" spans="1:17">
      <c r="A468" s="489" t="s">
        <v>234</v>
      </c>
      <c r="B468" s="489">
        <f>Ballroom!A20</f>
        <v>0</v>
      </c>
      <c r="C468" s="489">
        <f>Ballroom!B20</f>
        <v>0</v>
      </c>
      <c r="D468" s="489" t="str">
        <f>Ballroom!C20</f>
        <v>H</v>
      </c>
      <c r="E468" s="489">
        <f>Ballroom!D20</f>
        <v>0</v>
      </c>
      <c r="F468" s="489">
        <f>Ballroom!E20</f>
        <v>0</v>
      </c>
      <c r="G468" s="489">
        <f>Ballroom!F20</f>
        <v>0.6</v>
      </c>
      <c r="H468" s="489">
        <f>Ballroom!G20</f>
        <v>0</v>
      </c>
      <c r="I468" s="489">
        <f>Ballroom!H20</f>
        <v>0</v>
      </c>
      <c r="J468" s="489" t="str">
        <f>Ballroom!I20</f>
        <v xml:space="preserve"> </v>
      </c>
      <c r="K468" s="489">
        <f>Ballroom!J20</f>
        <v>0</v>
      </c>
      <c r="L468" s="489">
        <f>Ballroom!K20</f>
        <v>0</v>
      </c>
      <c r="M468" s="489" t="str">
        <f>Ballroom!L20</f>
        <v/>
      </c>
      <c r="N468" s="489" t="str">
        <f>Ballroom!M20</f>
        <v/>
      </c>
      <c r="O468" s="489" t="str">
        <f>Ballroom!N20</f>
        <v/>
      </c>
      <c r="P468" s="489" t="str">
        <f>Ballroom!O20</f>
        <v/>
      </c>
      <c r="Q468" s="489" t="str">
        <f>Ballroom!P20</f>
        <v xml:space="preserve"> </v>
      </c>
    </row>
    <row r="469" spans="1:17">
      <c r="A469" s="489" t="s">
        <v>234</v>
      </c>
      <c r="B469" s="489">
        <f>Ballroom!A21</f>
        <v>0</v>
      </c>
      <c r="C469" s="489">
        <f>Ballroom!B21</f>
        <v>0</v>
      </c>
      <c r="D469" s="489" t="str">
        <f>Ballroom!C21</f>
        <v>H</v>
      </c>
      <c r="E469" s="489">
        <f>Ballroom!D21</f>
        <v>0</v>
      </c>
      <c r="F469" s="489">
        <f>Ballroom!E21</f>
        <v>0</v>
      </c>
      <c r="G469" s="489">
        <f>Ballroom!F21</f>
        <v>0.6</v>
      </c>
      <c r="H469" s="489">
        <f>Ballroom!G21</f>
        <v>0</v>
      </c>
      <c r="I469" s="489">
        <f>Ballroom!H21</f>
        <v>0</v>
      </c>
      <c r="J469" s="489" t="str">
        <f>Ballroom!I21</f>
        <v xml:space="preserve"> </v>
      </c>
      <c r="K469" s="489">
        <f>Ballroom!J21</f>
        <v>0</v>
      </c>
      <c r="L469" s="489">
        <f>Ballroom!K21</f>
        <v>0</v>
      </c>
      <c r="M469" s="489" t="str">
        <f>Ballroom!L21</f>
        <v/>
      </c>
      <c r="N469" s="489" t="str">
        <f>Ballroom!M21</f>
        <v/>
      </c>
      <c r="O469" s="489" t="str">
        <f>Ballroom!N21</f>
        <v/>
      </c>
      <c r="P469" s="489" t="str">
        <f>Ballroom!O21</f>
        <v/>
      </c>
      <c r="Q469" s="489" t="str">
        <f>Ballroom!P21</f>
        <v xml:space="preserve"> </v>
      </c>
    </row>
    <row r="470" spans="1:17">
      <c r="A470" s="489" t="s">
        <v>234</v>
      </c>
      <c r="B470" s="489">
        <f>Ballroom!A22</f>
        <v>0</v>
      </c>
      <c r="C470" s="489">
        <f>Ballroom!B22</f>
        <v>0</v>
      </c>
      <c r="D470" s="489" t="str">
        <f>Ballroom!C22</f>
        <v>H</v>
      </c>
      <c r="E470" s="489">
        <f>Ballroom!D22</f>
        <v>0</v>
      </c>
      <c r="F470" s="489">
        <f>Ballroom!E22</f>
        <v>0</v>
      </c>
      <c r="G470" s="489">
        <f>Ballroom!F22</f>
        <v>0.6</v>
      </c>
      <c r="H470" s="489">
        <f>Ballroom!G22</f>
        <v>0</v>
      </c>
      <c r="I470" s="489">
        <f>Ballroom!H22</f>
        <v>0</v>
      </c>
      <c r="J470" s="489" t="str">
        <f>Ballroom!I22</f>
        <v xml:space="preserve"> </v>
      </c>
      <c r="K470" s="489">
        <f>Ballroom!J22</f>
        <v>0</v>
      </c>
      <c r="L470" s="489">
        <f>Ballroom!K22</f>
        <v>0</v>
      </c>
      <c r="M470" s="489" t="str">
        <f>Ballroom!L22</f>
        <v/>
      </c>
      <c r="N470" s="489" t="str">
        <f>Ballroom!M22</f>
        <v/>
      </c>
      <c r="O470" s="489" t="str">
        <f>Ballroom!N22</f>
        <v/>
      </c>
      <c r="P470" s="489" t="str">
        <f>Ballroom!O22</f>
        <v/>
      </c>
      <c r="Q470" s="489" t="str">
        <f>Ballroom!P22</f>
        <v xml:space="preserve"> </v>
      </c>
    </row>
    <row r="471" spans="1:17">
      <c r="A471" s="489" t="s">
        <v>234</v>
      </c>
      <c r="B471" s="489">
        <f>Ballroom!A23</f>
        <v>0</v>
      </c>
      <c r="C471" s="489">
        <f>Ballroom!B23</f>
        <v>0</v>
      </c>
      <c r="D471" s="489" t="str">
        <f>Ballroom!C23</f>
        <v>H</v>
      </c>
      <c r="E471" s="489">
        <f>Ballroom!D23</f>
        <v>0</v>
      </c>
      <c r="F471" s="489">
        <f>Ballroom!E23</f>
        <v>0</v>
      </c>
      <c r="G471" s="489">
        <f>Ballroom!F23</f>
        <v>0.6</v>
      </c>
      <c r="H471" s="489">
        <f>Ballroom!G23</f>
        <v>0</v>
      </c>
      <c r="I471" s="489">
        <f>Ballroom!H23</f>
        <v>0</v>
      </c>
      <c r="J471" s="489" t="str">
        <f>Ballroom!I23</f>
        <v xml:space="preserve"> </v>
      </c>
      <c r="K471" s="489">
        <f>Ballroom!J23</f>
        <v>0</v>
      </c>
      <c r="L471" s="489">
        <f>Ballroom!K23</f>
        <v>0</v>
      </c>
      <c r="M471" s="489" t="str">
        <f>Ballroom!L23</f>
        <v/>
      </c>
      <c r="N471" s="489" t="str">
        <f>Ballroom!M23</f>
        <v/>
      </c>
      <c r="O471" s="489" t="str">
        <f>Ballroom!N23</f>
        <v/>
      </c>
      <c r="P471" s="489" t="str">
        <f>Ballroom!O23</f>
        <v/>
      </c>
      <c r="Q471" s="489" t="str">
        <f>Ballroom!P23</f>
        <v xml:space="preserve"> </v>
      </c>
    </row>
    <row r="472" spans="1:17">
      <c r="A472" s="489" t="s">
        <v>234</v>
      </c>
      <c r="B472" s="489">
        <f>Ballroom!A24</f>
        <v>0</v>
      </c>
      <c r="C472" s="489">
        <f>Ballroom!B24</f>
        <v>0</v>
      </c>
      <c r="D472" s="489" t="str">
        <f>Ballroom!C24</f>
        <v>H</v>
      </c>
      <c r="E472" s="489">
        <f>Ballroom!D24</f>
        <v>0</v>
      </c>
      <c r="F472" s="489">
        <f>Ballroom!E24</f>
        <v>0</v>
      </c>
      <c r="G472" s="489">
        <f>Ballroom!F24</f>
        <v>0.6</v>
      </c>
      <c r="H472" s="489">
        <f>Ballroom!G24</f>
        <v>0</v>
      </c>
      <c r="I472" s="489">
        <f>Ballroom!H24</f>
        <v>0</v>
      </c>
      <c r="J472" s="489" t="str">
        <f>Ballroom!I24</f>
        <v xml:space="preserve"> </v>
      </c>
      <c r="K472" s="489">
        <f>Ballroom!J24</f>
        <v>0</v>
      </c>
      <c r="L472" s="489">
        <f>Ballroom!K24</f>
        <v>0</v>
      </c>
      <c r="M472" s="489" t="str">
        <f>Ballroom!L24</f>
        <v/>
      </c>
      <c r="N472" s="489" t="str">
        <f>Ballroom!M24</f>
        <v/>
      </c>
      <c r="O472" s="489" t="str">
        <f>Ballroom!N24</f>
        <v/>
      </c>
      <c r="P472" s="489" t="str">
        <f>Ballroom!O24</f>
        <v/>
      </c>
      <c r="Q472" s="489" t="str">
        <f>Ballroom!P24</f>
        <v xml:space="preserve"> </v>
      </c>
    </row>
    <row r="473" spans="1:17">
      <c r="A473" s="489" t="s">
        <v>234</v>
      </c>
      <c r="B473" s="489">
        <f>Ballroom!A25</f>
        <v>0</v>
      </c>
      <c r="C473" s="489">
        <f>Ballroom!B25</f>
        <v>0</v>
      </c>
      <c r="D473" s="489" t="str">
        <f>Ballroom!C25</f>
        <v>H</v>
      </c>
      <c r="E473" s="489">
        <f>Ballroom!D25</f>
        <v>0</v>
      </c>
      <c r="F473" s="489">
        <f>Ballroom!E25</f>
        <v>0</v>
      </c>
      <c r="G473" s="489">
        <f>Ballroom!F25</f>
        <v>0.6</v>
      </c>
      <c r="H473" s="489">
        <f>Ballroom!G25</f>
        <v>0</v>
      </c>
      <c r="I473" s="489">
        <f>Ballroom!H25</f>
        <v>0</v>
      </c>
      <c r="J473" s="489" t="str">
        <f>Ballroom!I25</f>
        <v xml:space="preserve"> </v>
      </c>
      <c r="K473" s="489">
        <f>Ballroom!J25</f>
        <v>0</v>
      </c>
      <c r="L473" s="489">
        <f>Ballroom!K25</f>
        <v>0</v>
      </c>
      <c r="M473" s="489" t="str">
        <f>Ballroom!L25</f>
        <v/>
      </c>
      <c r="N473" s="489" t="str">
        <f>Ballroom!M25</f>
        <v/>
      </c>
      <c r="O473" s="489" t="str">
        <f>Ballroom!N25</f>
        <v/>
      </c>
      <c r="P473" s="489" t="str">
        <f>Ballroom!O25</f>
        <v/>
      </c>
      <c r="Q473" s="489" t="str">
        <f>Ballroom!P25</f>
        <v xml:space="preserve"> </v>
      </c>
    </row>
    <row r="474" spans="1:17">
      <c r="A474" s="489" t="s">
        <v>234</v>
      </c>
      <c r="B474" s="489">
        <f>Ballroom!A26</f>
        <v>0</v>
      </c>
      <c r="C474" s="489">
        <f>Ballroom!B26</f>
        <v>0</v>
      </c>
      <c r="D474" s="489" t="str">
        <f>Ballroom!C26</f>
        <v>H</v>
      </c>
      <c r="E474" s="489">
        <f>Ballroom!D26</f>
        <v>0</v>
      </c>
      <c r="F474" s="489">
        <f>Ballroom!E26</f>
        <v>0</v>
      </c>
      <c r="G474" s="489">
        <f>Ballroom!F26</f>
        <v>0.6</v>
      </c>
      <c r="H474" s="489">
        <f>Ballroom!G26</f>
        <v>0</v>
      </c>
      <c r="I474" s="489">
        <f>Ballroom!H26</f>
        <v>0</v>
      </c>
      <c r="J474" s="489" t="str">
        <f>Ballroom!I26</f>
        <v xml:space="preserve"> </v>
      </c>
      <c r="K474" s="489">
        <f>Ballroom!J26</f>
        <v>0</v>
      </c>
      <c r="L474" s="489">
        <f>Ballroom!K26</f>
        <v>0</v>
      </c>
      <c r="M474" s="489" t="str">
        <f>Ballroom!L26</f>
        <v/>
      </c>
      <c r="N474" s="489" t="str">
        <f>Ballroom!M26</f>
        <v/>
      </c>
      <c r="O474" s="489" t="str">
        <f>Ballroom!N26</f>
        <v/>
      </c>
      <c r="P474" s="489" t="str">
        <f>Ballroom!O26</f>
        <v/>
      </c>
      <c r="Q474" s="489" t="str">
        <f>Ballroom!P26</f>
        <v xml:space="preserve"> </v>
      </c>
    </row>
    <row r="475" spans="1:17">
      <c r="A475" s="489" t="s">
        <v>234</v>
      </c>
      <c r="B475" s="489">
        <f>Ballroom!A27</f>
        <v>0</v>
      </c>
      <c r="C475" s="489">
        <f>Ballroom!B27</f>
        <v>0</v>
      </c>
      <c r="D475" s="489" t="str">
        <f>Ballroom!C27</f>
        <v>H</v>
      </c>
      <c r="E475" s="489">
        <f>Ballroom!D27</f>
        <v>0</v>
      </c>
      <c r="F475" s="489">
        <f>Ballroom!E27</f>
        <v>0</v>
      </c>
      <c r="G475" s="489">
        <f>Ballroom!F27</f>
        <v>0.6</v>
      </c>
      <c r="H475" s="489">
        <f>Ballroom!G27</f>
        <v>0</v>
      </c>
      <c r="I475" s="489">
        <f>Ballroom!H27</f>
        <v>0</v>
      </c>
      <c r="J475" s="489" t="str">
        <f>Ballroom!I27</f>
        <v xml:space="preserve"> </v>
      </c>
      <c r="K475" s="489">
        <f>Ballroom!J27</f>
        <v>0</v>
      </c>
      <c r="L475" s="489">
        <f>Ballroom!K27</f>
        <v>0</v>
      </c>
      <c r="M475" s="489" t="str">
        <f>Ballroom!L27</f>
        <v/>
      </c>
      <c r="N475" s="489" t="str">
        <f>Ballroom!M27</f>
        <v/>
      </c>
      <c r="O475" s="489" t="str">
        <f>Ballroom!N27</f>
        <v/>
      </c>
      <c r="P475" s="489" t="str">
        <f>Ballroom!O27</f>
        <v/>
      </c>
      <c r="Q475" s="489" t="str">
        <f>Ballroom!P27</f>
        <v xml:space="preserve"> </v>
      </c>
    </row>
    <row r="476" spans="1:17">
      <c r="A476" s="489" t="s">
        <v>234</v>
      </c>
      <c r="B476" s="489">
        <f>Ballroom!A28</f>
        <v>0</v>
      </c>
      <c r="C476" s="489">
        <f>Ballroom!B28</f>
        <v>0</v>
      </c>
      <c r="D476" s="489" t="str">
        <f>Ballroom!C28</f>
        <v>H</v>
      </c>
      <c r="E476" s="489">
        <f>Ballroom!D28</f>
        <v>0</v>
      </c>
      <c r="F476" s="489">
        <f>Ballroom!E28</f>
        <v>0</v>
      </c>
      <c r="G476" s="489">
        <f>Ballroom!F28</f>
        <v>0.6</v>
      </c>
      <c r="H476" s="489">
        <f>Ballroom!G28</f>
        <v>0</v>
      </c>
      <c r="I476" s="489">
        <f>Ballroom!H28</f>
        <v>0</v>
      </c>
      <c r="J476" s="489" t="str">
        <f>Ballroom!I28</f>
        <v xml:space="preserve"> </v>
      </c>
      <c r="K476" s="489">
        <f>Ballroom!J28</f>
        <v>0</v>
      </c>
      <c r="L476" s="489">
        <f>Ballroom!K28</f>
        <v>0</v>
      </c>
      <c r="M476" s="489" t="str">
        <f>Ballroom!L28</f>
        <v/>
      </c>
      <c r="N476" s="489" t="str">
        <f>Ballroom!M28</f>
        <v/>
      </c>
      <c r="O476" s="489" t="str">
        <f>Ballroom!N28</f>
        <v/>
      </c>
      <c r="P476" s="489" t="str">
        <f>Ballroom!O28</f>
        <v/>
      </c>
      <c r="Q476" s="489" t="str">
        <f>Ballroom!P28</f>
        <v xml:space="preserve"> </v>
      </c>
    </row>
    <row r="477" spans="1:17">
      <c r="A477" s="489" t="s">
        <v>234</v>
      </c>
      <c r="B477" s="489">
        <f>Ballroom!A29</f>
        <v>0</v>
      </c>
      <c r="C477" s="489">
        <f>Ballroom!B29</f>
        <v>0</v>
      </c>
      <c r="D477" s="489" t="str">
        <f>Ballroom!C29</f>
        <v>H</v>
      </c>
      <c r="E477" s="489">
        <f>Ballroom!D29</f>
        <v>0</v>
      </c>
      <c r="F477" s="489">
        <f>Ballroom!E29</f>
        <v>0</v>
      </c>
      <c r="G477" s="489">
        <f>Ballroom!F29</f>
        <v>0.6</v>
      </c>
      <c r="H477" s="489">
        <f>Ballroom!G29</f>
        <v>0</v>
      </c>
      <c r="I477" s="489">
        <f>Ballroom!H29</f>
        <v>0</v>
      </c>
      <c r="J477" s="489" t="str">
        <f>Ballroom!I29</f>
        <v xml:space="preserve"> </v>
      </c>
      <c r="K477" s="489">
        <f>Ballroom!J29</f>
        <v>0</v>
      </c>
      <c r="L477" s="489">
        <f>Ballroom!K29</f>
        <v>0</v>
      </c>
      <c r="M477" s="489" t="str">
        <f>Ballroom!L29</f>
        <v/>
      </c>
      <c r="N477" s="489" t="str">
        <f>Ballroom!M29</f>
        <v/>
      </c>
      <c r="O477" s="489" t="str">
        <f>Ballroom!N29</f>
        <v/>
      </c>
      <c r="P477" s="489" t="str">
        <f>Ballroom!O29</f>
        <v/>
      </c>
      <c r="Q477" s="489" t="str">
        <f>Ballroom!P29</f>
        <v xml:space="preserve"> </v>
      </c>
    </row>
    <row r="478" spans="1:17">
      <c r="A478" s="489" t="s">
        <v>234</v>
      </c>
      <c r="B478" s="489">
        <f>Ballroom!A30</f>
        <v>0</v>
      </c>
      <c r="C478" s="489">
        <f>Ballroom!B30</f>
        <v>0</v>
      </c>
      <c r="D478" s="489" t="str">
        <f>Ballroom!C30</f>
        <v>H</v>
      </c>
      <c r="E478" s="489">
        <f>Ballroom!D30</f>
        <v>0</v>
      </c>
      <c r="F478" s="489">
        <f>Ballroom!E30</f>
        <v>0</v>
      </c>
      <c r="G478" s="489">
        <f>Ballroom!F30</f>
        <v>0.6</v>
      </c>
      <c r="H478" s="489">
        <f>Ballroom!G30</f>
        <v>0</v>
      </c>
      <c r="I478" s="489">
        <f>Ballroom!H30</f>
        <v>0</v>
      </c>
      <c r="J478" s="489" t="str">
        <f>Ballroom!I30</f>
        <v xml:space="preserve"> </v>
      </c>
      <c r="K478" s="489">
        <f>Ballroom!J30</f>
        <v>0</v>
      </c>
      <c r="L478" s="489">
        <f>Ballroom!K30</f>
        <v>0</v>
      </c>
      <c r="M478" s="489" t="str">
        <f>Ballroom!L30</f>
        <v/>
      </c>
      <c r="N478" s="489" t="str">
        <f>Ballroom!M30</f>
        <v/>
      </c>
      <c r="O478" s="489" t="str">
        <f>Ballroom!N30</f>
        <v/>
      </c>
      <c r="P478" s="489" t="str">
        <f>Ballroom!O30</f>
        <v/>
      </c>
      <c r="Q478" s="489" t="str">
        <f>Ballroom!P30</f>
        <v xml:space="preserve"> </v>
      </c>
    </row>
    <row r="479" spans="1:17">
      <c r="A479" s="489" t="s">
        <v>234</v>
      </c>
      <c r="B479" s="489">
        <f>Ballroom!A31</f>
        <v>0</v>
      </c>
      <c r="C479" s="489">
        <f>Ballroom!B31</f>
        <v>0</v>
      </c>
      <c r="D479" s="489" t="str">
        <f>Ballroom!C31</f>
        <v>H</v>
      </c>
      <c r="E479" s="489">
        <f>Ballroom!D31</f>
        <v>0</v>
      </c>
      <c r="F479" s="489">
        <f>Ballroom!E31</f>
        <v>0</v>
      </c>
      <c r="G479" s="489">
        <f>Ballroom!F31</f>
        <v>0.6</v>
      </c>
      <c r="H479" s="489">
        <f>Ballroom!G31</f>
        <v>0</v>
      </c>
      <c r="I479" s="489">
        <f>Ballroom!H31</f>
        <v>0</v>
      </c>
      <c r="J479" s="489" t="str">
        <f>Ballroom!I31</f>
        <v xml:space="preserve"> </v>
      </c>
      <c r="K479" s="489">
        <f>Ballroom!J31</f>
        <v>0</v>
      </c>
      <c r="L479" s="489">
        <f>Ballroom!K31</f>
        <v>0</v>
      </c>
      <c r="M479" s="489" t="str">
        <f>Ballroom!L31</f>
        <v/>
      </c>
      <c r="N479" s="489" t="str">
        <f>Ballroom!M31</f>
        <v/>
      </c>
      <c r="O479" s="489" t="str">
        <f>Ballroom!N31</f>
        <v/>
      </c>
      <c r="P479" s="489" t="str">
        <f>Ballroom!O31</f>
        <v/>
      </c>
      <c r="Q479" s="489" t="str">
        <f>Ballroom!P31</f>
        <v xml:space="preserve"> </v>
      </c>
    </row>
    <row r="480" spans="1:17">
      <c r="A480" s="489" t="s">
        <v>234</v>
      </c>
      <c r="B480" s="489">
        <f>Ballroom!A32</f>
        <v>0</v>
      </c>
      <c r="C480" s="489">
        <f>Ballroom!B32</f>
        <v>0</v>
      </c>
      <c r="D480" s="489" t="str">
        <f>Ballroom!C32</f>
        <v>H</v>
      </c>
      <c r="E480" s="489">
        <f>Ballroom!D32</f>
        <v>0</v>
      </c>
      <c r="F480" s="489">
        <f>Ballroom!E32</f>
        <v>0</v>
      </c>
      <c r="G480" s="489">
        <f>Ballroom!F32</f>
        <v>0.6</v>
      </c>
      <c r="H480" s="489">
        <f>Ballroom!G32</f>
        <v>0</v>
      </c>
      <c r="I480" s="489">
        <f>Ballroom!H32</f>
        <v>0</v>
      </c>
      <c r="J480" s="489" t="str">
        <f>Ballroom!I32</f>
        <v xml:space="preserve"> </v>
      </c>
      <c r="K480" s="489">
        <f>Ballroom!J32</f>
        <v>0</v>
      </c>
      <c r="L480" s="489">
        <f>Ballroom!K32</f>
        <v>0</v>
      </c>
      <c r="M480" s="489" t="str">
        <f>Ballroom!L32</f>
        <v/>
      </c>
      <c r="N480" s="489" t="str">
        <f>Ballroom!M32</f>
        <v/>
      </c>
      <c r="O480" s="489" t="str">
        <f>Ballroom!N32</f>
        <v/>
      </c>
      <c r="P480" s="489" t="str">
        <f>Ballroom!O32</f>
        <v/>
      </c>
      <c r="Q480" s="489" t="str">
        <f>Ballroom!P32</f>
        <v xml:space="preserve"> </v>
      </c>
    </row>
    <row r="481" spans="1:17">
      <c r="A481" s="489" t="s">
        <v>234</v>
      </c>
      <c r="B481" s="489">
        <f>Ballroom!A33</f>
        <v>0</v>
      </c>
      <c r="C481" s="489">
        <f>Ballroom!B33</f>
        <v>0</v>
      </c>
      <c r="D481" s="489" t="str">
        <f>Ballroom!C33</f>
        <v>H</v>
      </c>
      <c r="E481" s="489">
        <f>Ballroom!D33</f>
        <v>0</v>
      </c>
      <c r="F481" s="489">
        <f>Ballroom!E33</f>
        <v>0</v>
      </c>
      <c r="G481" s="489">
        <f>Ballroom!F33</f>
        <v>0.6</v>
      </c>
      <c r="H481" s="489">
        <f>Ballroom!G33</f>
        <v>0</v>
      </c>
      <c r="I481" s="489">
        <f>Ballroom!H33</f>
        <v>0</v>
      </c>
      <c r="J481" s="489" t="str">
        <f>Ballroom!I33</f>
        <v xml:space="preserve"> </v>
      </c>
      <c r="K481" s="489">
        <f>Ballroom!J33</f>
        <v>0</v>
      </c>
      <c r="L481" s="489">
        <f>Ballroom!K33</f>
        <v>0</v>
      </c>
      <c r="M481" s="489" t="str">
        <f>Ballroom!L33</f>
        <v/>
      </c>
      <c r="N481" s="489" t="str">
        <f>Ballroom!M33</f>
        <v/>
      </c>
      <c r="O481" s="489" t="str">
        <f>Ballroom!N33</f>
        <v/>
      </c>
      <c r="P481" s="489" t="str">
        <f>Ballroom!O33</f>
        <v/>
      </c>
      <c r="Q481" s="489" t="str">
        <f>Ballroom!P33</f>
        <v xml:space="preserve"> </v>
      </c>
    </row>
    <row r="482" spans="1:17">
      <c r="A482" s="489" t="s">
        <v>234</v>
      </c>
      <c r="B482" s="489">
        <f>Ballroom!A34</f>
        <v>0</v>
      </c>
      <c r="C482" s="489">
        <f>Ballroom!B34</f>
        <v>0</v>
      </c>
      <c r="D482" s="489" t="str">
        <f>Ballroom!C34</f>
        <v>H</v>
      </c>
      <c r="E482" s="489">
        <f>Ballroom!D34</f>
        <v>0</v>
      </c>
      <c r="F482" s="489">
        <f>Ballroom!E34</f>
        <v>0</v>
      </c>
      <c r="G482" s="489">
        <f>Ballroom!F34</f>
        <v>0.6</v>
      </c>
      <c r="H482" s="489">
        <f>Ballroom!G34</f>
        <v>0</v>
      </c>
      <c r="I482" s="489">
        <f>Ballroom!H34</f>
        <v>0</v>
      </c>
      <c r="J482" s="489" t="str">
        <f>Ballroom!I34</f>
        <v xml:space="preserve"> </v>
      </c>
      <c r="K482" s="489">
        <f>Ballroom!J34</f>
        <v>0</v>
      </c>
      <c r="L482" s="489">
        <f>Ballroom!K34</f>
        <v>0</v>
      </c>
      <c r="M482" s="489" t="str">
        <f>Ballroom!L34</f>
        <v/>
      </c>
      <c r="N482" s="489" t="str">
        <f>Ballroom!M34</f>
        <v/>
      </c>
      <c r="O482" s="489" t="str">
        <f>Ballroom!N34</f>
        <v/>
      </c>
      <c r="P482" s="489" t="str">
        <f>Ballroom!O34</f>
        <v/>
      </c>
      <c r="Q482" s="489" t="str">
        <f>Ballroom!P34</f>
        <v xml:space="preserve"> </v>
      </c>
    </row>
    <row r="483" spans="1:17">
      <c r="A483" s="489" t="s">
        <v>234</v>
      </c>
      <c r="B483" s="489">
        <f>Ballroom!A35</f>
        <v>0</v>
      </c>
      <c r="C483" s="489">
        <f>Ballroom!B35</f>
        <v>0</v>
      </c>
      <c r="D483" s="489" t="str">
        <f>Ballroom!C35</f>
        <v>H</v>
      </c>
      <c r="E483" s="489">
        <f>Ballroom!D35</f>
        <v>0</v>
      </c>
      <c r="F483" s="489">
        <f>Ballroom!E35</f>
        <v>0</v>
      </c>
      <c r="G483" s="489">
        <f>Ballroom!F35</f>
        <v>0.6</v>
      </c>
      <c r="H483" s="489">
        <f>Ballroom!G35</f>
        <v>0</v>
      </c>
      <c r="I483" s="489">
        <f>Ballroom!H35</f>
        <v>0</v>
      </c>
      <c r="J483" s="489" t="str">
        <f>Ballroom!I35</f>
        <v xml:space="preserve"> </v>
      </c>
      <c r="K483" s="489">
        <f>Ballroom!J35</f>
        <v>0</v>
      </c>
      <c r="L483" s="489">
        <f>Ballroom!K35</f>
        <v>0</v>
      </c>
      <c r="M483" s="489" t="str">
        <f>Ballroom!L35</f>
        <v/>
      </c>
      <c r="N483" s="489" t="str">
        <f>Ballroom!M35</f>
        <v/>
      </c>
      <c r="O483" s="489" t="str">
        <f>Ballroom!N35</f>
        <v/>
      </c>
      <c r="P483" s="489" t="str">
        <f>Ballroom!O35</f>
        <v/>
      </c>
      <c r="Q483" s="489" t="str">
        <f>Ballroom!P35</f>
        <v xml:space="preserve"> </v>
      </c>
    </row>
    <row r="484" spans="1:17">
      <c r="A484" s="489" t="s">
        <v>234</v>
      </c>
      <c r="B484" s="489">
        <f>Ballroom!A36</f>
        <v>0</v>
      </c>
      <c r="C484" s="489">
        <f>Ballroom!B36</f>
        <v>0</v>
      </c>
      <c r="D484" s="489" t="str">
        <f>Ballroom!C36</f>
        <v>H</v>
      </c>
      <c r="E484" s="489">
        <f>Ballroom!D36</f>
        <v>0</v>
      </c>
      <c r="F484" s="489">
        <f>Ballroom!E36</f>
        <v>0</v>
      </c>
      <c r="G484" s="489">
        <f>Ballroom!F36</f>
        <v>0.6</v>
      </c>
      <c r="H484" s="489">
        <f>Ballroom!G36</f>
        <v>0</v>
      </c>
      <c r="I484" s="489">
        <f>Ballroom!H36</f>
        <v>0</v>
      </c>
      <c r="J484" s="489" t="str">
        <f>Ballroom!I36</f>
        <v xml:space="preserve"> </v>
      </c>
      <c r="K484" s="489">
        <f>Ballroom!J36</f>
        <v>0</v>
      </c>
      <c r="L484" s="489">
        <f>Ballroom!K36</f>
        <v>0</v>
      </c>
      <c r="M484" s="489" t="str">
        <f>Ballroom!L36</f>
        <v/>
      </c>
      <c r="N484" s="489" t="str">
        <f>Ballroom!M36</f>
        <v/>
      </c>
      <c r="O484" s="489" t="str">
        <f>Ballroom!N36</f>
        <v/>
      </c>
      <c r="P484" s="489" t="str">
        <f>Ballroom!O36</f>
        <v/>
      </c>
      <c r="Q484" s="489" t="str">
        <f>Ballroom!P36</f>
        <v xml:space="preserve"> </v>
      </c>
    </row>
    <row r="485" spans="1:17">
      <c r="A485" s="489" t="s">
        <v>234</v>
      </c>
      <c r="B485" s="489">
        <f>Ballroom!A37</f>
        <v>0</v>
      </c>
      <c r="C485" s="489">
        <f>Ballroom!B37</f>
        <v>0</v>
      </c>
      <c r="D485" s="489" t="str">
        <f>Ballroom!C37</f>
        <v>H</v>
      </c>
      <c r="E485" s="489">
        <f>Ballroom!D37</f>
        <v>0</v>
      </c>
      <c r="F485" s="489">
        <f>Ballroom!E37</f>
        <v>0</v>
      </c>
      <c r="G485" s="489">
        <f>Ballroom!F37</f>
        <v>0.6</v>
      </c>
      <c r="H485" s="489">
        <f>Ballroom!G37</f>
        <v>0</v>
      </c>
      <c r="I485" s="489">
        <f>Ballroom!H37</f>
        <v>0</v>
      </c>
      <c r="J485" s="489" t="str">
        <f>Ballroom!I37</f>
        <v xml:space="preserve"> </v>
      </c>
      <c r="K485" s="489">
        <f>Ballroom!J37</f>
        <v>0</v>
      </c>
      <c r="L485" s="489">
        <f>Ballroom!K37</f>
        <v>0</v>
      </c>
      <c r="M485" s="489" t="str">
        <f>Ballroom!L37</f>
        <v/>
      </c>
      <c r="N485" s="489" t="str">
        <f>Ballroom!M37</f>
        <v/>
      </c>
      <c r="O485" s="489" t="str">
        <f>Ballroom!N37</f>
        <v/>
      </c>
      <c r="P485" s="489" t="str">
        <f>Ballroom!O37</f>
        <v/>
      </c>
      <c r="Q485" s="489" t="str">
        <f>Ballroom!P37</f>
        <v xml:space="preserve"> </v>
      </c>
    </row>
    <row r="486" spans="1:17">
      <c r="A486" s="489" t="s">
        <v>234</v>
      </c>
      <c r="B486" s="489">
        <f>Ballroom!A38</f>
        <v>0</v>
      </c>
      <c r="C486" s="489">
        <f>Ballroom!B38</f>
        <v>0</v>
      </c>
      <c r="D486" s="489" t="str">
        <f>Ballroom!C38</f>
        <v>H</v>
      </c>
      <c r="E486" s="489">
        <f>Ballroom!D38</f>
        <v>0</v>
      </c>
      <c r="F486" s="489">
        <f>Ballroom!E38</f>
        <v>0</v>
      </c>
      <c r="G486" s="489">
        <f>Ballroom!F38</f>
        <v>0.6</v>
      </c>
      <c r="H486" s="489">
        <f>Ballroom!G38</f>
        <v>0</v>
      </c>
      <c r="I486" s="489">
        <f>Ballroom!H38</f>
        <v>0</v>
      </c>
      <c r="J486" s="489" t="str">
        <f>Ballroom!I38</f>
        <v xml:space="preserve"> </v>
      </c>
      <c r="K486" s="489">
        <f>Ballroom!J38</f>
        <v>0</v>
      </c>
      <c r="L486" s="489">
        <f>Ballroom!K38</f>
        <v>0</v>
      </c>
      <c r="M486" s="489" t="str">
        <f>Ballroom!L38</f>
        <v/>
      </c>
      <c r="N486" s="489" t="str">
        <f>Ballroom!M38</f>
        <v/>
      </c>
      <c r="O486" s="489" t="str">
        <f>Ballroom!N38</f>
        <v/>
      </c>
      <c r="P486" s="489" t="str">
        <f>Ballroom!O38</f>
        <v/>
      </c>
      <c r="Q486" s="489" t="str">
        <f>Ballroom!P38</f>
        <v xml:space="preserve"> </v>
      </c>
    </row>
    <row r="487" spans="1:17">
      <c r="A487" s="489" t="s">
        <v>234</v>
      </c>
      <c r="B487" s="489">
        <f>Ballroom!A39</f>
        <v>0</v>
      </c>
      <c r="C487" s="489">
        <f>Ballroom!B39</f>
        <v>0</v>
      </c>
      <c r="D487" s="489" t="str">
        <f>Ballroom!C39</f>
        <v>H</v>
      </c>
      <c r="E487" s="489">
        <f>Ballroom!D39</f>
        <v>0</v>
      </c>
      <c r="F487" s="489">
        <f>Ballroom!E39</f>
        <v>0</v>
      </c>
      <c r="G487" s="489">
        <f>Ballroom!F39</f>
        <v>0.6</v>
      </c>
      <c r="H487" s="489">
        <f>Ballroom!G39</f>
        <v>0</v>
      </c>
      <c r="I487" s="489">
        <f>Ballroom!H39</f>
        <v>0</v>
      </c>
      <c r="J487" s="489" t="str">
        <f>Ballroom!I39</f>
        <v xml:space="preserve"> </v>
      </c>
      <c r="K487" s="489">
        <f>Ballroom!J39</f>
        <v>0</v>
      </c>
      <c r="L487" s="489">
        <f>Ballroom!K39</f>
        <v>0</v>
      </c>
      <c r="M487" s="489" t="str">
        <f>Ballroom!L39</f>
        <v/>
      </c>
      <c r="N487" s="489" t="str">
        <f>Ballroom!M39</f>
        <v/>
      </c>
      <c r="O487" s="489" t="str">
        <f>Ballroom!N39</f>
        <v/>
      </c>
      <c r="P487" s="489" t="str">
        <f>Ballroom!O39</f>
        <v/>
      </c>
      <c r="Q487" s="489" t="str">
        <f>Ballroom!P39</f>
        <v xml:space="preserve"> </v>
      </c>
    </row>
    <row r="488" spans="1:17">
      <c r="A488" s="489" t="s">
        <v>234</v>
      </c>
      <c r="B488" s="489">
        <f>Ballroom!A40</f>
        <v>0</v>
      </c>
      <c r="C488" s="489">
        <f>Ballroom!B40</f>
        <v>0</v>
      </c>
      <c r="D488" s="489" t="str">
        <f>Ballroom!C40</f>
        <v>H</v>
      </c>
      <c r="E488" s="489">
        <f>Ballroom!D40</f>
        <v>0</v>
      </c>
      <c r="F488" s="489">
        <f>Ballroom!E40</f>
        <v>0</v>
      </c>
      <c r="G488" s="489">
        <f>Ballroom!F40</f>
        <v>0.6</v>
      </c>
      <c r="H488" s="489">
        <f>Ballroom!G40</f>
        <v>0</v>
      </c>
      <c r="I488" s="489">
        <f>Ballroom!H40</f>
        <v>0</v>
      </c>
      <c r="J488" s="489" t="str">
        <f>Ballroom!I40</f>
        <v xml:space="preserve"> </v>
      </c>
      <c r="K488" s="489">
        <f>Ballroom!J40</f>
        <v>0</v>
      </c>
      <c r="L488" s="489">
        <f>Ballroom!K40</f>
        <v>0</v>
      </c>
      <c r="M488" s="489" t="str">
        <f>Ballroom!L40</f>
        <v/>
      </c>
      <c r="N488" s="489" t="str">
        <f>Ballroom!M40</f>
        <v/>
      </c>
      <c r="O488" s="489" t="str">
        <f>Ballroom!N40</f>
        <v/>
      </c>
      <c r="P488" s="489" t="str">
        <f>Ballroom!O40</f>
        <v/>
      </c>
      <c r="Q488" s="489" t="str">
        <f>Ballroom!P40</f>
        <v xml:space="preserve"> </v>
      </c>
    </row>
    <row r="489" spans="1:17">
      <c r="A489" s="489" t="s">
        <v>234</v>
      </c>
      <c r="B489" s="489">
        <f>Ballroom!A41</f>
        <v>0</v>
      </c>
      <c r="C489" s="489">
        <f>Ballroom!B41</f>
        <v>0</v>
      </c>
      <c r="D489" s="489" t="str">
        <f>Ballroom!C41</f>
        <v>H</v>
      </c>
      <c r="E489" s="489">
        <f>Ballroom!D41</f>
        <v>0</v>
      </c>
      <c r="F489" s="489">
        <f>Ballroom!E41</f>
        <v>0</v>
      </c>
      <c r="G489" s="489">
        <f>Ballroom!F41</f>
        <v>0.6</v>
      </c>
      <c r="H489" s="489">
        <f>Ballroom!G41</f>
        <v>0</v>
      </c>
      <c r="I489" s="489">
        <f>Ballroom!H41</f>
        <v>0</v>
      </c>
      <c r="J489" s="489" t="str">
        <f>Ballroom!I41</f>
        <v xml:space="preserve"> </v>
      </c>
      <c r="K489" s="489">
        <f>Ballroom!J41</f>
        <v>0</v>
      </c>
      <c r="L489" s="489">
        <f>Ballroom!K41</f>
        <v>0</v>
      </c>
      <c r="M489" s="489" t="str">
        <f>Ballroom!L41</f>
        <v/>
      </c>
      <c r="N489" s="489" t="str">
        <f>Ballroom!M41</f>
        <v/>
      </c>
      <c r="O489" s="489" t="str">
        <f>Ballroom!N41</f>
        <v/>
      </c>
      <c r="P489" s="489" t="str">
        <f>Ballroom!O41</f>
        <v/>
      </c>
      <c r="Q489" s="489" t="str">
        <f>Ballroom!P41</f>
        <v xml:space="preserve"> </v>
      </c>
    </row>
    <row r="490" spans="1:17">
      <c r="A490" s="489" t="s">
        <v>234</v>
      </c>
      <c r="B490" s="489">
        <f>Ballroom!A42</f>
        <v>0</v>
      </c>
      <c r="C490" s="489">
        <f>Ballroom!B42</f>
        <v>0</v>
      </c>
      <c r="D490" s="489" t="str">
        <f>Ballroom!C42</f>
        <v>H</v>
      </c>
      <c r="E490" s="489">
        <f>Ballroom!D42</f>
        <v>0</v>
      </c>
      <c r="F490" s="489">
        <f>Ballroom!E42</f>
        <v>0</v>
      </c>
      <c r="G490" s="489">
        <f>Ballroom!F42</f>
        <v>0.6</v>
      </c>
      <c r="H490" s="489">
        <f>Ballroom!G42</f>
        <v>0</v>
      </c>
      <c r="I490" s="489">
        <f>Ballroom!H42</f>
        <v>0</v>
      </c>
      <c r="J490" s="489" t="str">
        <f>Ballroom!I42</f>
        <v xml:space="preserve"> </v>
      </c>
      <c r="K490" s="489">
        <f>Ballroom!J42</f>
        <v>0</v>
      </c>
      <c r="L490" s="489">
        <f>Ballroom!K42</f>
        <v>0</v>
      </c>
      <c r="M490" s="489" t="str">
        <f>Ballroom!L42</f>
        <v/>
      </c>
      <c r="N490" s="489" t="str">
        <f>Ballroom!M42</f>
        <v/>
      </c>
      <c r="O490" s="489" t="str">
        <f>Ballroom!N42</f>
        <v/>
      </c>
      <c r="P490" s="489" t="str">
        <f>Ballroom!O42</f>
        <v/>
      </c>
      <c r="Q490" s="489" t="str">
        <f>Ballroom!P42</f>
        <v xml:space="preserve"> </v>
      </c>
    </row>
    <row r="491" spans="1:17">
      <c r="A491" s="489" t="s">
        <v>234</v>
      </c>
      <c r="B491" s="489">
        <f>Ballroom!A43</f>
        <v>0</v>
      </c>
      <c r="C491" s="489">
        <f>Ballroom!B43</f>
        <v>0</v>
      </c>
      <c r="D491" s="489" t="str">
        <f>Ballroom!C43</f>
        <v>H</v>
      </c>
      <c r="E491" s="489">
        <f>Ballroom!D43</f>
        <v>0</v>
      </c>
      <c r="F491" s="489">
        <f>Ballroom!E43</f>
        <v>0</v>
      </c>
      <c r="G491" s="489">
        <f>Ballroom!F43</f>
        <v>0.6</v>
      </c>
      <c r="H491" s="489">
        <f>Ballroom!G43</f>
        <v>0</v>
      </c>
      <c r="I491" s="489">
        <f>Ballroom!H43</f>
        <v>0</v>
      </c>
      <c r="J491" s="489" t="str">
        <f>Ballroom!I43</f>
        <v xml:space="preserve"> </v>
      </c>
      <c r="K491" s="489">
        <f>Ballroom!J43</f>
        <v>0</v>
      </c>
      <c r="L491" s="489">
        <f>Ballroom!K43</f>
        <v>0</v>
      </c>
      <c r="M491" s="489" t="str">
        <f>Ballroom!L43</f>
        <v/>
      </c>
      <c r="N491" s="489" t="str">
        <f>Ballroom!M43</f>
        <v/>
      </c>
      <c r="O491" s="489" t="str">
        <f>Ballroom!N43</f>
        <v/>
      </c>
      <c r="P491" s="489" t="str">
        <f>Ballroom!O43</f>
        <v/>
      </c>
      <c r="Q491" s="489" t="str">
        <f>Ballroom!P43</f>
        <v xml:space="preserve"> </v>
      </c>
    </row>
    <row r="492" spans="1:17">
      <c r="A492" s="489" t="s">
        <v>234</v>
      </c>
      <c r="B492" s="489">
        <f>Ballroom!A44</f>
        <v>0</v>
      </c>
      <c r="C492" s="489">
        <f>Ballroom!B44</f>
        <v>0</v>
      </c>
      <c r="D492" s="489" t="str">
        <f>Ballroom!C44</f>
        <v>H</v>
      </c>
      <c r="E492" s="489">
        <f>Ballroom!D44</f>
        <v>0</v>
      </c>
      <c r="F492" s="489">
        <f>Ballroom!E44</f>
        <v>0</v>
      </c>
      <c r="G492" s="489">
        <f>Ballroom!F44</f>
        <v>0.6</v>
      </c>
      <c r="H492" s="489">
        <f>Ballroom!G44</f>
        <v>0</v>
      </c>
      <c r="I492" s="489">
        <f>Ballroom!H44</f>
        <v>0</v>
      </c>
      <c r="J492" s="489" t="str">
        <f>Ballroom!I44</f>
        <v xml:space="preserve"> </v>
      </c>
      <c r="K492" s="489">
        <f>Ballroom!J44</f>
        <v>0</v>
      </c>
      <c r="L492" s="489">
        <f>Ballroom!K44</f>
        <v>0</v>
      </c>
      <c r="M492" s="489" t="str">
        <f>Ballroom!L44</f>
        <v/>
      </c>
      <c r="N492" s="489" t="str">
        <f>Ballroom!M44</f>
        <v/>
      </c>
      <c r="O492" s="489" t="str">
        <f>Ballroom!N44</f>
        <v/>
      </c>
      <c r="P492" s="489" t="str">
        <f>Ballroom!O44</f>
        <v/>
      </c>
      <c r="Q492" s="489" t="str">
        <f>Ballroom!P44</f>
        <v xml:space="preserve"> </v>
      </c>
    </row>
    <row r="493" spans="1:17">
      <c r="A493" s="489" t="s">
        <v>234</v>
      </c>
      <c r="B493" s="489">
        <f>Ballroom!A45</f>
        <v>0</v>
      </c>
      <c r="C493" s="489">
        <f>Ballroom!B45</f>
        <v>0</v>
      </c>
      <c r="D493" s="489" t="str">
        <f>Ballroom!C45</f>
        <v>H</v>
      </c>
      <c r="E493" s="489">
        <f>Ballroom!D45</f>
        <v>0</v>
      </c>
      <c r="F493" s="489">
        <f>Ballroom!E45</f>
        <v>0</v>
      </c>
      <c r="G493" s="489">
        <f>Ballroom!F45</f>
        <v>0.6</v>
      </c>
      <c r="H493" s="489">
        <f>Ballroom!G45</f>
        <v>0</v>
      </c>
      <c r="I493" s="489">
        <f>Ballroom!H45</f>
        <v>0</v>
      </c>
      <c r="J493" s="489" t="str">
        <f>Ballroom!I45</f>
        <v xml:space="preserve"> </v>
      </c>
      <c r="K493" s="489">
        <f>Ballroom!J45</f>
        <v>0</v>
      </c>
      <c r="L493" s="489">
        <f>Ballroom!K45</f>
        <v>0</v>
      </c>
      <c r="M493" s="489" t="str">
        <f>Ballroom!L45</f>
        <v/>
      </c>
      <c r="N493" s="489" t="str">
        <f>Ballroom!M45</f>
        <v/>
      </c>
      <c r="O493" s="489" t="str">
        <f>Ballroom!N45</f>
        <v/>
      </c>
      <c r="P493" s="489" t="str">
        <f>Ballroom!O45</f>
        <v/>
      </c>
      <c r="Q493" s="489" t="str">
        <f>Ballroom!P45</f>
        <v xml:space="preserve"> </v>
      </c>
    </row>
    <row r="494" spans="1:17">
      <c r="A494" s="489" t="s">
        <v>234</v>
      </c>
      <c r="B494" s="489">
        <f>Ballroom!A46</f>
        <v>0</v>
      </c>
      <c r="C494" s="489">
        <f>Ballroom!B46</f>
        <v>0</v>
      </c>
      <c r="D494" s="489" t="str">
        <f>Ballroom!C46</f>
        <v>H</v>
      </c>
      <c r="E494" s="489">
        <f>Ballroom!D46</f>
        <v>0</v>
      </c>
      <c r="F494" s="489">
        <f>Ballroom!E46</f>
        <v>0</v>
      </c>
      <c r="G494" s="489">
        <f>Ballroom!F46</f>
        <v>0.6</v>
      </c>
      <c r="H494" s="489">
        <f>Ballroom!G46</f>
        <v>0</v>
      </c>
      <c r="I494" s="489">
        <f>Ballroom!H46</f>
        <v>0</v>
      </c>
      <c r="J494" s="489" t="str">
        <f>Ballroom!I46</f>
        <v xml:space="preserve"> </v>
      </c>
      <c r="K494" s="489">
        <f>Ballroom!J46</f>
        <v>0</v>
      </c>
      <c r="L494" s="489">
        <f>Ballroom!K46</f>
        <v>0</v>
      </c>
      <c r="M494" s="489" t="str">
        <f>Ballroom!L46</f>
        <v/>
      </c>
      <c r="N494" s="489" t="str">
        <f>Ballroom!M46</f>
        <v/>
      </c>
      <c r="O494" s="489" t="str">
        <f>Ballroom!N46</f>
        <v/>
      </c>
      <c r="P494" s="489" t="str">
        <f>Ballroom!O46</f>
        <v/>
      </c>
      <c r="Q494" s="489" t="str">
        <f>Ballroom!P46</f>
        <v xml:space="preserve"> </v>
      </c>
    </row>
    <row r="495" spans="1:17">
      <c r="A495" s="489" t="s">
        <v>234</v>
      </c>
      <c r="B495" s="489">
        <f>Ballroom!A47</f>
        <v>0</v>
      </c>
      <c r="C495" s="489">
        <f>Ballroom!B47</f>
        <v>0</v>
      </c>
      <c r="D495" s="489" t="str">
        <f>Ballroom!C47</f>
        <v>H</v>
      </c>
      <c r="E495" s="489">
        <f>Ballroom!D47</f>
        <v>0</v>
      </c>
      <c r="F495" s="489">
        <f>Ballroom!E47</f>
        <v>0</v>
      </c>
      <c r="G495" s="489">
        <f>Ballroom!F47</f>
        <v>0.6</v>
      </c>
      <c r="H495" s="489">
        <f>Ballroom!G47</f>
        <v>0</v>
      </c>
      <c r="I495" s="489">
        <f>Ballroom!H47</f>
        <v>0</v>
      </c>
      <c r="J495" s="489" t="str">
        <f>Ballroom!I47</f>
        <v xml:space="preserve"> </v>
      </c>
      <c r="K495" s="489">
        <f>Ballroom!J47</f>
        <v>0</v>
      </c>
      <c r="L495" s="489">
        <f>Ballroom!K47</f>
        <v>0</v>
      </c>
      <c r="M495" s="489" t="str">
        <f>Ballroom!L47</f>
        <v/>
      </c>
      <c r="N495" s="489" t="str">
        <f>Ballroom!M47</f>
        <v/>
      </c>
      <c r="O495" s="489" t="str">
        <f>Ballroom!N47</f>
        <v/>
      </c>
      <c r="P495" s="489" t="str">
        <f>Ballroom!O47</f>
        <v/>
      </c>
      <c r="Q495" s="489" t="str">
        <f>Ballroom!P47</f>
        <v xml:space="preserve"> </v>
      </c>
    </row>
    <row r="496" spans="1:17">
      <c r="A496" s="489" t="s">
        <v>234</v>
      </c>
      <c r="B496" s="489">
        <f>Ballroom!A48</f>
        <v>0</v>
      </c>
      <c r="C496" s="489">
        <f>Ballroom!B48</f>
        <v>0</v>
      </c>
      <c r="D496" s="489" t="str">
        <f>Ballroom!C48</f>
        <v>H</v>
      </c>
      <c r="E496" s="489">
        <f>Ballroom!D48</f>
        <v>0</v>
      </c>
      <c r="F496" s="489">
        <f>Ballroom!E48</f>
        <v>0</v>
      </c>
      <c r="G496" s="489">
        <f>Ballroom!F48</f>
        <v>0.6</v>
      </c>
      <c r="H496" s="489">
        <f>Ballroom!G48</f>
        <v>0</v>
      </c>
      <c r="I496" s="489">
        <f>Ballroom!H48</f>
        <v>0</v>
      </c>
      <c r="J496" s="489" t="str">
        <f>Ballroom!I48</f>
        <v xml:space="preserve"> </v>
      </c>
      <c r="K496" s="489">
        <f>Ballroom!J48</f>
        <v>0</v>
      </c>
      <c r="L496" s="489">
        <f>Ballroom!K48</f>
        <v>0</v>
      </c>
      <c r="M496" s="489" t="str">
        <f>Ballroom!L48</f>
        <v/>
      </c>
      <c r="N496" s="489" t="str">
        <f>Ballroom!M48</f>
        <v/>
      </c>
      <c r="O496" s="489" t="str">
        <f>Ballroom!N48</f>
        <v/>
      </c>
      <c r="P496" s="489" t="str">
        <f>Ballroom!O48</f>
        <v/>
      </c>
      <c r="Q496" s="489" t="str">
        <f>Ballroom!P48</f>
        <v xml:space="preserve"> </v>
      </c>
    </row>
    <row r="497" spans="1:17">
      <c r="A497" s="489" t="s">
        <v>234</v>
      </c>
      <c r="B497" s="489">
        <f>Ballroom!A49</f>
        <v>0</v>
      </c>
      <c r="C497" s="489">
        <f>Ballroom!B49</f>
        <v>0</v>
      </c>
      <c r="D497" s="489" t="str">
        <f>Ballroom!C49</f>
        <v>H</v>
      </c>
      <c r="E497" s="489">
        <f>Ballroom!D49</f>
        <v>0</v>
      </c>
      <c r="F497" s="489">
        <f>Ballroom!E49</f>
        <v>0</v>
      </c>
      <c r="G497" s="489">
        <f>Ballroom!F49</f>
        <v>0.6</v>
      </c>
      <c r="H497" s="489">
        <f>Ballroom!G49</f>
        <v>0</v>
      </c>
      <c r="I497" s="489">
        <f>Ballroom!H49</f>
        <v>0</v>
      </c>
      <c r="J497" s="489" t="str">
        <f>Ballroom!I49</f>
        <v xml:space="preserve"> </v>
      </c>
      <c r="K497" s="489">
        <f>Ballroom!J49</f>
        <v>0</v>
      </c>
      <c r="L497" s="489">
        <f>Ballroom!K49</f>
        <v>0</v>
      </c>
      <c r="M497" s="489" t="str">
        <f>Ballroom!L49</f>
        <v/>
      </c>
      <c r="N497" s="489" t="str">
        <f>Ballroom!M49</f>
        <v/>
      </c>
      <c r="O497" s="489" t="str">
        <f>Ballroom!N49</f>
        <v/>
      </c>
      <c r="P497" s="489" t="str">
        <f>Ballroom!O49</f>
        <v/>
      </c>
      <c r="Q497" s="489" t="str">
        <f>Ballroom!P49</f>
        <v xml:space="preserve"> </v>
      </c>
    </row>
    <row r="498" spans="1:17">
      <c r="A498" s="489" t="s">
        <v>234</v>
      </c>
      <c r="B498" s="489">
        <f>Ballroom!A50</f>
        <v>0</v>
      </c>
      <c r="C498" s="489">
        <f>Ballroom!B50</f>
        <v>0</v>
      </c>
      <c r="D498" s="489" t="str">
        <f>Ballroom!C50</f>
        <v>H</v>
      </c>
      <c r="E498" s="489">
        <f>Ballroom!D50</f>
        <v>0</v>
      </c>
      <c r="F498" s="489">
        <f>Ballroom!E50</f>
        <v>0</v>
      </c>
      <c r="G498" s="489">
        <f>Ballroom!F50</f>
        <v>0.6</v>
      </c>
      <c r="H498" s="489">
        <f>Ballroom!G50</f>
        <v>0</v>
      </c>
      <c r="I498" s="489">
        <f>Ballroom!H50</f>
        <v>0</v>
      </c>
      <c r="J498" s="489" t="str">
        <f>Ballroom!I50</f>
        <v xml:space="preserve"> </v>
      </c>
      <c r="K498" s="489">
        <f>Ballroom!J50</f>
        <v>0</v>
      </c>
      <c r="L498" s="489">
        <f>Ballroom!K50</f>
        <v>0</v>
      </c>
      <c r="M498" s="489" t="str">
        <f>Ballroom!L50</f>
        <v/>
      </c>
      <c r="N498" s="489" t="str">
        <f>Ballroom!M50</f>
        <v/>
      </c>
      <c r="O498" s="489" t="str">
        <f>Ballroom!N50</f>
        <v/>
      </c>
      <c r="P498" s="489" t="str">
        <f>Ballroom!O50</f>
        <v/>
      </c>
      <c r="Q498" s="489" t="str">
        <f>Ballroom!P50</f>
        <v xml:space="preserve"> </v>
      </c>
    </row>
    <row r="499" spans="1:17">
      <c r="A499" s="489" t="s">
        <v>234</v>
      </c>
      <c r="B499" s="489">
        <f>Ballroom!A51</f>
        <v>0</v>
      </c>
      <c r="C499" s="489">
        <f>Ballroom!B51</f>
        <v>0</v>
      </c>
      <c r="D499" s="489" t="str">
        <f>Ballroom!C51</f>
        <v>H</v>
      </c>
      <c r="E499" s="489">
        <f>Ballroom!D51</f>
        <v>0</v>
      </c>
      <c r="F499" s="489">
        <f>Ballroom!E51</f>
        <v>0</v>
      </c>
      <c r="G499" s="489">
        <f>Ballroom!F51</f>
        <v>0.6</v>
      </c>
      <c r="H499" s="489">
        <f>Ballroom!G51</f>
        <v>0</v>
      </c>
      <c r="I499" s="489">
        <f>Ballroom!H51</f>
        <v>0</v>
      </c>
      <c r="J499" s="489" t="str">
        <f>Ballroom!I51</f>
        <v xml:space="preserve"> </v>
      </c>
      <c r="K499" s="489">
        <f>Ballroom!J51</f>
        <v>0</v>
      </c>
      <c r="L499" s="489">
        <f>Ballroom!K51</f>
        <v>0</v>
      </c>
      <c r="M499" s="489" t="str">
        <f>Ballroom!L51</f>
        <v/>
      </c>
      <c r="N499" s="489" t="str">
        <f>Ballroom!M51</f>
        <v/>
      </c>
      <c r="O499" s="489" t="str">
        <f>Ballroom!N51</f>
        <v/>
      </c>
      <c r="P499" s="489" t="str">
        <f>Ballroom!O51</f>
        <v/>
      </c>
      <c r="Q499" s="489" t="str">
        <f>Ballroom!P51</f>
        <v xml:space="preserve"> </v>
      </c>
    </row>
    <row r="500" spans="1:17">
      <c r="A500" s="489" t="s">
        <v>234</v>
      </c>
      <c r="B500" s="489">
        <f>Ballroom!A52</f>
        <v>0</v>
      </c>
      <c r="C500" s="489">
        <f>Ballroom!B52</f>
        <v>0</v>
      </c>
      <c r="D500" s="489" t="str">
        <f>Ballroom!C52</f>
        <v>H</v>
      </c>
      <c r="E500" s="489">
        <f>Ballroom!D52</f>
        <v>0</v>
      </c>
      <c r="F500" s="489">
        <f>Ballroom!E52</f>
        <v>0</v>
      </c>
      <c r="G500" s="489">
        <f>Ballroom!F52</f>
        <v>0.6</v>
      </c>
      <c r="H500" s="489">
        <f>Ballroom!G52</f>
        <v>0</v>
      </c>
      <c r="I500" s="489">
        <f>Ballroom!H52</f>
        <v>0</v>
      </c>
      <c r="J500" s="489" t="str">
        <f>Ballroom!I52</f>
        <v xml:space="preserve"> </v>
      </c>
      <c r="K500" s="489">
        <f>Ballroom!J52</f>
        <v>0</v>
      </c>
      <c r="L500" s="489">
        <f>Ballroom!K52</f>
        <v>0</v>
      </c>
      <c r="M500" s="489" t="str">
        <f>Ballroom!L52</f>
        <v/>
      </c>
      <c r="N500" s="489" t="str">
        <f>Ballroom!M52</f>
        <v/>
      </c>
      <c r="O500" s="489" t="str">
        <f>Ballroom!N52</f>
        <v/>
      </c>
      <c r="P500" s="489" t="str">
        <f>Ballroom!O52</f>
        <v/>
      </c>
      <c r="Q500" s="489" t="str">
        <f>Ballroom!P52</f>
        <v xml:space="preserve"> </v>
      </c>
    </row>
    <row r="501" spans="1:17">
      <c r="A501" s="489" t="s">
        <v>234</v>
      </c>
      <c r="B501" s="489">
        <f>Ballroom!A53</f>
        <v>0</v>
      </c>
      <c r="C501" s="489">
        <f>Ballroom!B53</f>
        <v>0</v>
      </c>
      <c r="D501" s="489" t="str">
        <f>Ballroom!C53</f>
        <v>H</v>
      </c>
      <c r="E501" s="489">
        <f>Ballroom!D53</f>
        <v>0</v>
      </c>
      <c r="F501" s="489">
        <f>Ballroom!E53</f>
        <v>0</v>
      </c>
      <c r="G501" s="489">
        <f>Ballroom!F53</f>
        <v>0.6</v>
      </c>
      <c r="H501" s="489">
        <f>Ballroom!G53</f>
        <v>0</v>
      </c>
      <c r="I501" s="489">
        <f>Ballroom!H53</f>
        <v>0</v>
      </c>
      <c r="J501" s="489" t="str">
        <f>Ballroom!I53</f>
        <v xml:space="preserve"> </v>
      </c>
      <c r="K501" s="489">
        <f>Ballroom!J53</f>
        <v>0</v>
      </c>
      <c r="L501" s="489">
        <f>Ballroom!K53</f>
        <v>0</v>
      </c>
      <c r="M501" s="489" t="str">
        <f>Ballroom!L53</f>
        <v/>
      </c>
      <c r="N501" s="489" t="str">
        <f>Ballroom!M53</f>
        <v/>
      </c>
      <c r="O501" s="489" t="str">
        <f>Ballroom!N53</f>
        <v/>
      </c>
      <c r="P501" s="489" t="str">
        <f>Ballroom!O53</f>
        <v/>
      </c>
      <c r="Q501" s="489" t="str">
        <f>Ballroom!P53</f>
        <v xml:space="preserve"> </v>
      </c>
    </row>
    <row r="502" spans="1:17">
      <c r="A502" s="489" t="s">
        <v>234</v>
      </c>
      <c r="B502" s="489">
        <f>Ballroom!A54</f>
        <v>0</v>
      </c>
      <c r="C502" s="489">
        <f>Ballroom!B54</f>
        <v>0</v>
      </c>
      <c r="D502" s="489" t="str">
        <f>Ballroom!C54</f>
        <v>H</v>
      </c>
      <c r="E502" s="489">
        <f>Ballroom!D54</f>
        <v>0</v>
      </c>
      <c r="F502" s="489">
        <f>Ballroom!E54</f>
        <v>0</v>
      </c>
      <c r="G502" s="489">
        <f>Ballroom!F54</f>
        <v>0.6</v>
      </c>
      <c r="H502" s="489">
        <f>Ballroom!G54</f>
        <v>0</v>
      </c>
      <c r="I502" s="489">
        <f>Ballroom!H54</f>
        <v>0</v>
      </c>
      <c r="J502" s="489" t="str">
        <f>Ballroom!I54</f>
        <v xml:space="preserve"> </v>
      </c>
      <c r="K502" s="489">
        <f>Ballroom!J54</f>
        <v>0</v>
      </c>
      <c r="L502" s="489">
        <f>Ballroom!K54</f>
        <v>0</v>
      </c>
      <c r="M502" s="489" t="str">
        <f>Ballroom!L54</f>
        <v/>
      </c>
      <c r="N502" s="489" t="str">
        <f>Ballroom!M54</f>
        <v/>
      </c>
      <c r="O502" s="489" t="str">
        <f>Ballroom!N54</f>
        <v/>
      </c>
      <c r="P502" s="489" t="str">
        <f>Ballroom!O54</f>
        <v/>
      </c>
      <c r="Q502" s="489" t="str">
        <f>Ballroom!P54</f>
        <v xml:space="preserve"> </v>
      </c>
    </row>
    <row r="503" spans="1:17">
      <c r="A503" s="489" t="s">
        <v>234</v>
      </c>
      <c r="B503" s="489">
        <f>Ballroom!A55</f>
        <v>0</v>
      </c>
      <c r="C503" s="489">
        <f>Ballroom!B55</f>
        <v>0</v>
      </c>
      <c r="D503" s="489" t="str">
        <f>Ballroom!C55</f>
        <v>H</v>
      </c>
      <c r="E503" s="489">
        <f>Ballroom!D55</f>
        <v>0</v>
      </c>
      <c r="F503" s="489">
        <f>Ballroom!E55</f>
        <v>0</v>
      </c>
      <c r="G503" s="489">
        <f>Ballroom!F55</f>
        <v>0.6</v>
      </c>
      <c r="H503" s="489">
        <f>Ballroom!G55</f>
        <v>0</v>
      </c>
      <c r="I503" s="489">
        <f>Ballroom!H55</f>
        <v>0</v>
      </c>
      <c r="J503" s="489" t="str">
        <f>Ballroom!I55</f>
        <v xml:space="preserve"> </v>
      </c>
      <c r="K503" s="489">
        <f>Ballroom!J55</f>
        <v>0</v>
      </c>
      <c r="L503" s="489">
        <f>Ballroom!K55</f>
        <v>0</v>
      </c>
      <c r="M503" s="489" t="str">
        <f>Ballroom!L55</f>
        <v/>
      </c>
      <c r="N503" s="489" t="str">
        <f>Ballroom!M55</f>
        <v/>
      </c>
      <c r="O503" s="489" t="str">
        <f>Ballroom!N55</f>
        <v/>
      </c>
      <c r="P503" s="489" t="str">
        <f>Ballroom!O55</f>
        <v/>
      </c>
      <c r="Q503" s="489" t="str">
        <f>Ballroom!P55</f>
        <v xml:space="preserve"> </v>
      </c>
    </row>
    <row r="504" spans="1:17">
      <c r="A504" s="489" t="s">
        <v>234</v>
      </c>
      <c r="B504" s="489">
        <f>Ballroom!A56</f>
        <v>0</v>
      </c>
      <c r="C504" s="489">
        <f>Ballroom!B56</f>
        <v>0</v>
      </c>
      <c r="D504" s="489" t="str">
        <f>Ballroom!C56</f>
        <v>H</v>
      </c>
      <c r="E504" s="489">
        <f>Ballroom!D56</f>
        <v>0</v>
      </c>
      <c r="F504" s="489">
        <f>Ballroom!E56</f>
        <v>0</v>
      </c>
      <c r="G504" s="489">
        <f>Ballroom!F56</f>
        <v>0.6</v>
      </c>
      <c r="H504" s="489">
        <f>Ballroom!G56</f>
        <v>0</v>
      </c>
      <c r="I504" s="489">
        <f>Ballroom!H56</f>
        <v>0</v>
      </c>
      <c r="J504" s="489" t="str">
        <f>Ballroom!I56</f>
        <v xml:space="preserve"> </v>
      </c>
      <c r="K504" s="489">
        <f>Ballroom!J56</f>
        <v>0</v>
      </c>
      <c r="L504" s="489">
        <f>Ballroom!K56</f>
        <v>0</v>
      </c>
      <c r="M504" s="489" t="str">
        <f>Ballroom!L56</f>
        <v/>
      </c>
      <c r="N504" s="489" t="str">
        <f>Ballroom!M56</f>
        <v/>
      </c>
      <c r="O504" s="489" t="str">
        <f>Ballroom!N56</f>
        <v/>
      </c>
      <c r="P504" s="489" t="str">
        <f>Ballroom!O56</f>
        <v/>
      </c>
      <c r="Q504" s="489" t="str">
        <f>Ballroom!P56</f>
        <v xml:space="preserve"> </v>
      </c>
    </row>
    <row r="505" spans="1:17">
      <c r="A505" s="489" t="s">
        <v>234</v>
      </c>
      <c r="B505" s="489">
        <f>Ballroom!A57</f>
        <v>0</v>
      </c>
      <c r="C505" s="489">
        <f>Ballroom!B57</f>
        <v>0</v>
      </c>
      <c r="D505" s="489" t="str">
        <f>Ballroom!C57</f>
        <v>H</v>
      </c>
      <c r="E505" s="489">
        <f>Ballroom!D57</f>
        <v>0</v>
      </c>
      <c r="F505" s="489">
        <f>Ballroom!E57</f>
        <v>0</v>
      </c>
      <c r="G505" s="489">
        <f>Ballroom!F57</f>
        <v>0.6</v>
      </c>
      <c r="H505" s="489">
        <f>Ballroom!G57</f>
        <v>0</v>
      </c>
      <c r="I505" s="489">
        <f>Ballroom!H57</f>
        <v>0</v>
      </c>
      <c r="J505" s="489" t="str">
        <f>Ballroom!I57</f>
        <v xml:space="preserve"> </v>
      </c>
      <c r="K505" s="489">
        <f>Ballroom!J57</f>
        <v>0</v>
      </c>
      <c r="L505" s="489">
        <f>Ballroom!K57</f>
        <v>0</v>
      </c>
      <c r="M505" s="489" t="str">
        <f>Ballroom!L57</f>
        <v/>
      </c>
      <c r="N505" s="489" t="str">
        <f>Ballroom!M57</f>
        <v/>
      </c>
      <c r="O505" s="489" t="str">
        <f>Ballroom!N57</f>
        <v/>
      </c>
      <c r="P505" s="489" t="str">
        <f>Ballroom!O57</f>
        <v/>
      </c>
      <c r="Q505" s="489" t="str">
        <f>Ballroom!P57</f>
        <v xml:space="preserve"> </v>
      </c>
    </row>
    <row r="506" spans="1:17">
      <c r="A506" s="489" t="s">
        <v>234</v>
      </c>
      <c r="B506" s="489">
        <f>Ballroom!A58</f>
        <v>0</v>
      </c>
      <c r="C506" s="489">
        <f>Ballroom!B58</f>
        <v>0</v>
      </c>
      <c r="D506" s="489" t="str">
        <f>Ballroom!C58</f>
        <v>H</v>
      </c>
      <c r="E506" s="489">
        <f>Ballroom!D58</f>
        <v>0</v>
      </c>
      <c r="F506" s="489">
        <f>Ballroom!E58</f>
        <v>0</v>
      </c>
      <c r="G506" s="489">
        <f>Ballroom!F58</f>
        <v>0.6</v>
      </c>
      <c r="H506" s="489">
        <f>Ballroom!G58</f>
        <v>0</v>
      </c>
      <c r="I506" s="489">
        <f>Ballroom!H58</f>
        <v>0</v>
      </c>
      <c r="J506" s="489" t="str">
        <f>Ballroom!I58</f>
        <v xml:space="preserve"> </v>
      </c>
      <c r="K506" s="489">
        <f>Ballroom!J58</f>
        <v>0</v>
      </c>
      <c r="L506" s="489">
        <f>Ballroom!K58</f>
        <v>0</v>
      </c>
      <c r="M506" s="489" t="str">
        <f>Ballroom!L58</f>
        <v/>
      </c>
      <c r="N506" s="489" t="str">
        <f>Ballroom!M58</f>
        <v/>
      </c>
      <c r="O506" s="489" t="str">
        <f>Ballroom!N58</f>
        <v/>
      </c>
      <c r="P506" s="489" t="str">
        <f>Ballroom!O58</f>
        <v/>
      </c>
      <c r="Q506" s="489" t="str">
        <f>Ballroom!P58</f>
        <v xml:space="preserve"> </v>
      </c>
    </row>
    <row r="507" spans="1:17">
      <c r="A507" s="489" t="s">
        <v>234</v>
      </c>
      <c r="B507" s="489">
        <f>Ballroom!A59</f>
        <v>0</v>
      </c>
      <c r="C507" s="489">
        <f>Ballroom!B59</f>
        <v>0</v>
      </c>
      <c r="D507" s="489" t="str">
        <f>Ballroom!C59</f>
        <v>H</v>
      </c>
      <c r="E507" s="489">
        <f>Ballroom!D59</f>
        <v>0</v>
      </c>
      <c r="F507" s="489">
        <f>Ballroom!E59</f>
        <v>0</v>
      </c>
      <c r="G507" s="489">
        <f>Ballroom!F59</f>
        <v>0.6</v>
      </c>
      <c r="H507" s="489">
        <f>Ballroom!G59</f>
        <v>0</v>
      </c>
      <c r="I507" s="489">
        <f>Ballroom!H59</f>
        <v>0</v>
      </c>
      <c r="J507" s="489" t="str">
        <f>Ballroom!I59</f>
        <v xml:space="preserve"> </v>
      </c>
      <c r="K507" s="489">
        <f>Ballroom!J59</f>
        <v>0</v>
      </c>
      <c r="L507" s="489">
        <f>Ballroom!K59</f>
        <v>0</v>
      </c>
      <c r="M507" s="489" t="str">
        <f>Ballroom!L59</f>
        <v/>
      </c>
      <c r="N507" s="489" t="str">
        <f>Ballroom!M59</f>
        <v/>
      </c>
      <c r="O507" s="489" t="str">
        <f>Ballroom!N59</f>
        <v/>
      </c>
      <c r="P507" s="489" t="str">
        <f>Ballroom!O59</f>
        <v/>
      </c>
      <c r="Q507" s="489" t="str">
        <f>Ballroom!P59</f>
        <v xml:space="preserve"> </v>
      </c>
    </row>
    <row r="508" spans="1:17">
      <c r="A508" s="489" t="s">
        <v>234</v>
      </c>
      <c r="B508" s="489">
        <f>Ballroom!A60</f>
        <v>0</v>
      </c>
      <c r="C508" s="489">
        <f>Ballroom!B60</f>
        <v>0</v>
      </c>
      <c r="D508" s="489" t="str">
        <f>Ballroom!C60</f>
        <v>H</v>
      </c>
      <c r="E508" s="489">
        <f>Ballroom!D60</f>
        <v>0</v>
      </c>
      <c r="F508" s="489">
        <f>Ballroom!E60</f>
        <v>0</v>
      </c>
      <c r="G508" s="489">
        <f>Ballroom!F60</f>
        <v>0.6</v>
      </c>
      <c r="H508" s="489">
        <f>Ballroom!G60</f>
        <v>0</v>
      </c>
      <c r="I508" s="489">
        <f>Ballroom!H60</f>
        <v>0</v>
      </c>
      <c r="J508" s="489" t="str">
        <f>Ballroom!I60</f>
        <v xml:space="preserve"> </v>
      </c>
      <c r="K508" s="489">
        <f>Ballroom!J60</f>
        <v>0</v>
      </c>
      <c r="L508" s="489">
        <f>Ballroom!K60</f>
        <v>0</v>
      </c>
      <c r="M508" s="489" t="str">
        <f>Ballroom!L60</f>
        <v/>
      </c>
      <c r="N508" s="489" t="str">
        <f>Ballroom!M60</f>
        <v/>
      </c>
      <c r="O508" s="489" t="str">
        <f>Ballroom!N60</f>
        <v/>
      </c>
      <c r="P508" s="489" t="str">
        <f>Ballroom!O60</f>
        <v/>
      </c>
      <c r="Q508" s="489" t="str">
        <f>Ballroom!P60</f>
        <v xml:space="preserve"> </v>
      </c>
    </row>
    <row r="509" spans="1:17">
      <c r="A509" s="489" t="s">
        <v>234</v>
      </c>
      <c r="B509" s="489">
        <f>Ballroom!A61</f>
        <v>0</v>
      </c>
      <c r="C509" s="489">
        <f>Ballroom!B61</f>
        <v>0</v>
      </c>
      <c r="D509" s="489" t="str">
        <f>Ballroom!C61</f>
        <v>H</v>
      </c>
      <c r="E509" s="489">
        <f>Ballroom!D61</f>
        <v>0</v>
      </c>
      <c r="F509" s="489">
        <f>Ballroom!E61</f>
        <v>0</v>
      </c>
      <c r="G509" s="489">
        <f>Ballroom!F61</f>
        <v>0.6</v>
      </c>
      <c r="H509" s="489">
        <f>Ballroom!G61</f>
        <v>0</v>
      </c>
      <c r="I509" s="489">
        <f>Ballroom!H61</f>
        <v>0</v>
      </c>
      <c r="J509" s="489" t="str">
        <f>Ballroom!I61</f>
        <v xml:space="preserve"> </v>
      </c>
      <c r="K509" s="489">
        <f>Ballroom!J61</f>
        <v>0</v>
      </c>
      <c r="L509" s="489">
        <f>Ballroom!K61</f>
        <v>0</v>
      </c>
      <c r="M509" s="489" t="str">
        <f>Ballroom!L61</f>
        <v/>
      </c>
      <c r="N509" s="489" t="str">
        <f>Ballroom!M61</f>
        <v/>
      </c>
      <c r="O509" s="489" t="str">
        <f>Ballroom!N61</f>
        <v/>
      </c>
      <c r="P509" s="489" t="str">
        <f>Ballroom!O61</f>
        <v/>
      </c>
      <c r="Q509" s="489" t="str">
        <f>Ballroom!P61</f>
        <v xml:space="preserve"> </v>
      </c>
    </row>
    <row r="510" spans="1:17">
      <c r="A510" s="489" t="s">
        <v>234</v>
      </c>
      <c r="B510" s="489">
        <f>Ballroom!A62</f>
        <v>0</v>
      </c>
      <c r="C510" s="489">
        <f>Ballroom!B62</f>
        <v>0</v>
      </c>
      <c r="D510" s="489" t="str">
        <f>Ballroom!C62</f>
        <v>H</v>
      </c>
      <c r="E510" s="489">
        <f>Ballroom!D62</f>
        <v>0</v>
      </c>
      <c r="F510" s="489">
        <f>Ballroom!E62</f>
        <v>0</v>
      </c>
      <c r="G510" s="489">
        <f>Ballroom!F62</f>
        <v>0.6</v>
      </c>
      <c r="H510" s="489">
        <f>Ballroom!G62</f>
        <v>0</v>
      </c>
      <c r="I510" s="489">
        <f>Ballroom!H62</f>
        <v>0</v>
      </c>
      <c r="J510" s="489" t="str">
        <f>Ballroom!I62</f>
        <v xml:space="preserve"> </v>
      </c>
      <c r="K510" s="489">
        <f>Ballroom!J62</f>
        <v>0</v>
      </c>
      <c r="L510" s="489">
        <f>Ballroom!K62</f>
        <v>0</v>
      </c>
      <c r="M510" s="489" t="str">
        <f>Ballroom!L62</f>
        <v/>
      </c>
      <c r="N510" s="489" t="str">
        <f>Ballroom!M62</f>
        <v/>
      </c>
      <c r="O510" s="489" t="str">
        <f>Ballroom!N62</f>
        <v/>
      </c>
      <c r="P510" s="489" t="str">
        <f>Ballroom!O62</f>
        <v/>
      </c>
      <c r="Q510" s="489" t="str">
        <f>Ballroom!P62</f>
        <v xml:space="preserve"> </v>
      </c>
    </row>
    <row r="511" spans="1:17">
      <c r="A511" s="489" t="s">
        <v>234</v>
      </c>
      <c r="B511" s="489">
        <f>Ballroom!A63</f>
        <v>0</v>
      </c>
      <c r="C511" s="489">
        <f>Ballroom!B63</f>
        <v>0</v>
      </c>
      <c r="D511" s="489" t="str">
        <f>Ballroom!C63</f>
        <v>H</v>
      </c>
      <c r="E511" s="489">
        <f>Ballroom!D63</f>
        <v>0</v>
      </c>
      <c r="F511" s="489">
        <f>Ballroom!E63</f>
        <v>0</v>
      </c>
      <c r="G511" s="489">
        <f>Ballroom!F63</f>
        <v>0.6</v>
      </c>
      <c r="H511" s="489">
        <f>Ballroom!G63</f>
        <v>0</v>
      </c>
      <c r="I511" s="489">
        <f>Ballroom!H63</f>
        <v>0</v>
      </c>
      <c r="J511" s="489" t="str">
        <f>Ballroom!I63</f>
        <v xml:space="preserve"> </v>
      </c>
      <c r="K511" s="489">
        <f>Ballroom!J63</f>
        <v>0</v>
      </c>
      <c r="L511" s="489">
        <f>Ballroom!K63</f>
        <v>0</v>
      </c>
      <c r="M511" s="489" t="str">
        <f>Ballroom!L63</f>
        <v/>
      </c>
      <c r="N511" s="489" t="str">
        <f>Ballroom!M63</f>
        <v/>
      </c>
      <c r="O511" s="489" t="str">
        <f>Ballroom!N63</f>
        <v/>
      </c>
      <c r="P511" s="489" t="str">
        <f>Ballroom!O63</f>
        <v/>
      </c>
      <c r="Q511" s="489" t="str">
        <f>Ballroom!P63</f>
        <v xml:space="preserve"> </v>
      </c>
    </row>
    <row r="512" spans="1:17">
      <c r="A512" s="488" t="s">
        <v>235</v>
      </c>
      <c r="B512" s="488">
        <f>Theater!A13</f>
        <v>0</v>
      </c>
      <c r="C512" s="488">
        <f>Theater!B13</f>
        <v>0</v>
      </c>
      <c r="D512" s="488" t="str">
        <f>Theater!C13</f>
        <v>H</v>
      </c>
      <c r="E512" s="488">
        <f>Theater!D13</f>
        <v>0</v>
      </c>
      <c r="F512" s="488">
        <f>Theater!E13</f>
        <v>0</v>
      </c>
      <c r="G512" s="488">
        <f>Theater!F13</f>
        <v>0.6</v>
      </c>
      <c r="H512" s="488">
        <f>Theater!G13</f>
        <v>0</v>
      </c>
      <c r="I512" s="488">
        <f>Theater!H13</f>
        <v>0</v>
      </c>
      <c r="J512" s="488" t="str">
        <f>Theater!I13</f>
        <v xml:space="preserve"> </v>
      </c>
      <c r="K512" s="488">
        <f>Theater!J13</f>
        <v>0</v>
      </c>
      <c r="L512" s="488">
        <f>Theater!K13</f>
        <v>0</v>
      </c>
      <c r="M512" s="488" t="str">
        <f>Theater!L13</f>
        <v/>
      </c>
      <c r="N512" s="488" t="str">
        <f>Theater!M13</f>
        <v/>
      </c>
      <c r="O512" s="488" t="str">
        <f>Theater!N13</f>
        <v/>
      </c>
      <c r="P512" s="488" t="str">
        <f>Theater!O13</f>
        <v/>
      </c>
      <c r="Q512" s="488" t="str">
        <f>Theater!P13</f>
        <v xml:space="preserve"> </v>
      </c>
    </row>
    <row r="513" spans="1:17">
      <c r="A513" s="488" t="s">
        <v>235</v>
      </c>
      <c r="B513" s="488">
        <f>Theater!A14</f>
        <v>0</v>
      </c>
      <c r="C513" s="488">
        <f>Theater!B14</f>
        <v>0</v>
      </c>
      <c r="D513" s="488" t="str">
        <f>Theater!C14</f>
        <v>H</v>
      </c>
      <c r="E513" s="488">
        <f>Theater!D14</f>
        <v>0</v>
      </c>
      <c r="F513" s="488">
        <f>Theater!E14</f>
        <v>0</v>
      </c>
      <c r="G513" s="488">
        <f>Theater!F14</f>
        <v>0.6</v>
      </c>
      <c r="H513" s="488">
        <f>Theater!G14</f>
        <v>0</v>
      </c>
      <c r="I513" s="488">
        <f>Theater!H14</f>
        <v>0</v>
      </c>
      <c r="J513" s="488" t="str">
        <f>Theater!I14</f>
        <v xml:space="preserve"> </v>
      </c>
      <c r="K513" s="488">
        <f>Theater!J14</f>
        <v>0</v>
      </c>
      <c r="L513" s="488">
        <f>Theater!K14</f>
        <v>0</v>
      </c>
      <c r="M513" s="488" t="str">
        <f>Theater!L14</f>
        <v/>
      </c>
      <c r="N513" s="488" t="str">
        <f>Theater!M14</f>
        <v/>
      </c>
      <c r="O513" s="488" t="str">
        <f>Theater!N14</f>
        <v/>
      </c>
      <c r="P513" s="488" t="str">
        <f>Theater!O14</f>
        <v/>
      </c>
      <c r="Q513" s="488" t="str">
        <f>Theater!P14</f>
        <v xml:space="preserve"> </v>
      </c>
    </row>
    <row r="514" spans="1:17">
      <c r="A514" s="488" t="s">
        <v>235</v>
      </c>
      <c r="B514" s="488">
        <f>Theater!A15</f>
        <v>0</v>
      </c>
      <c r="C514" s="488">
        <f>Theater!B15</f>
        <v>0</v>
      </c>
      <c r="D514" s="488" t="str">
        <f>Theater!C15</f>
        <v>H</v>
      </c>
      <c r="E514" s="488">
        <f>Theater!D15</f>
        <v>0</v>
      </c>
      <c r="F514" s="488">
        <f>Theater!E15</f>
        <v>0</v>
      </c>
      <c r="G514" s="488">
        <f>Theater!F15</f>
        <v>0.6</v>
      </c>
      <c r="H514" s="488">
        <f>Theater!G15</f>
        <v>0</v>
      </c>
      <c r="I514" s="488">
        <f>Theater!H15</f>
        <v>0</v>
      </c>
      <c r="J514" s="488" t="str">
        <f>Theater!I15</f>
        <v xml:space="preserve"> </v>
      </c>
      <c r="K514" s="488">
        <f>Theater!J15</f>
        <v>0</v>
      </c>
      <c r="L514" s="488">
        <f>Theater!K15</f>
        <v>0</v>
      </c>
      <c r="M514" s="488" t="str">
        <f>Theater!L15</f>
        <v/>
      </c>
      <c r="N514" s="488" t="str">
        <f>Theater!M15</f>
        <v/>
      </c>
      <c r="O514" s="488" t="str">
        <f>Theater!N15</f>
        <v/>
      </c>
      <c r="P514" s="488" t="str">
        <f>Theater!O15</f>
        <v/>
      </c>
      <c r="Q514" s="488" t="str">
        <f>Theater!P15</f>
        <v xml:space="preserve"> </v>
      </c>
    </row>
    <row r="515" spans="1:17">
      <c r="A515" s="488" t="s">
        <v>235</v>
      </c>
      <c r="B515" s="488">
        <f>Theater!A16</f>
        <v>0</v>
      </c>
      <c r="C515" s="488">
        <f>Theater!B16</f>
        <v>0</v>
      </c>
      <c r="D515" s="488" t="str">
        <f>Theater!C16</f>
        <v>H</v>
      </c>
      <c r="E515" s="488">
        <f>Theater!D16</f>
        <v>0</v>
      </c>
      <c r="F515" s="488">
        <f>Theater!E16</f>
        <v>0</v>
      </c>
      <c r="G515" s="488">
        <f>Theater!F16</f>
        <v>0.6</v>
      </c>
      <c r="H515" s="488">
        <f>Theater!G16</f>
        <v>0</v>
      </c>
      <c r="I515" s="488">
        <f>Theater!H16</f>
        <v>0</v>
      </c>
      <c r="J515" s="488" t="str">
        <f>Theater!I16</f>
        <v xml:space="preserve"> </v>
      </c>
      <c r="K515" s="488">
        <f>Theater!J16</f>
        <v>0</v>
      </c>
      <c r="L515" s="488">
        <f>Theater!K16</f>
        <v>0</v>
      </c>
      <c r="M515" s="488" t="str">
        <f>Theater!L16</f>
        <v/>
      </c>
      <c r="N515" s="488" t="str">
        <f>Theater!M16</f>
        <v/>
      </c>
      <c r="O515" s="488" t="str">
        <f>Theater!N16</f>
        <v/>
      </c>
      <c r="P515" s="488" t="str">
        <f>Theater!O16</f>
        <v/>
      </c>
      <c r="Q515" s="488" t="str">
        <f>Theater!P16</f>
        <v xml:space="preserve"> </v>
      </c>
    </row>
    <row r="516" spans="1:17">
      <c r="A516" s="488" t="s">
        <v>235</v>
      </c>
      <c r="B516" s="488">
        <f>Theater!A17</f>
        <v>0</v>
      </c>
      <c r="C516" s="488">
        <f>Theater!B17</f>
        <v>0</v>
      </c>
      <c r="D516" s="488" t="str">
        <f>Theater!C17</f>
        <v>H</v>
      </c>
      <c r="E516" s="488">
        <f>Theater!D17</f>
        <v>0</v>
      </c>
      <c r="F516" s="488">
        <f>Theater!E17</f>
        <v>0</v>
      </c>
      <c r="G516" s="488">
        <f>Theater!F17</f>
        <v>0.6</v>
      </c>
      <c r="H516" s="488">
        <f>Theater!G17</f>
        <v>0</v>
      </c>
      <c r="I516" s="488">
        <f>Theater!H17</f>
        <v>0</v>
      </c>
      <c r="J516" s="488" t="str">
        <f>Theater!I17</f>
        <v xml:space="preserve"> </v>
      </c>
      <c r="K516" s="488">
        <f>Theater!J17</f>
        <v>0</v>
      </c>
      <c r="L516" s="488">
        <f>Theater!K17</f>
        <v>0</v>
      </c>
      <c r="M516" s="488" t="str">
        <f>Theater!L17</f>
        <v/>
      </c>
      <c r="N516" s="488" t="str">
        <f>Theater!M17</f>
        <v/>
      </c>
      <c r="O516" s="488" t="str">
        <f>Theater!N17</f>
        <v/>
      </c>
      <c r="P516" s="488" t="str">
        <f>Theater!O17</f>
        <v/>
      </c>
      <c r="Q516" s="488" t="str">
        <f>Theater!P17</f>
        <v xml:space="preserve"> </v>
      </c>
    </row>
    <row r="517" spans="1:17">
      <c r="A517" s="488" t="s">
        <v>235</v>
      </c>
      <c r="B517" s="488">
        <f>Theater!A18</f>
        <v>0</v>
      </c>
      <c r="C517" s="488">
        <f>Theater!B18</f>
        <v>0</v>
      </c>
      <c r="D517" s="488" t="str">
        <f>Theater!C18</f>
        <v>H</v>
      </c>
      <c r="E517" s="488">
        <f>Theater!D18</f>
        <v>0</v>
      </c>
      <c r="F517" s="488">
        <f>Theater!E18</f>
        <v>0</v>
      </c>
      <c r="G517" s="488">
        <f>Theater!F18</f>
        <v>0.6</v>
      </c>
      <c r="H517" s="488">
        <f>Theater!G18</f>
        <v>0</v>
      </c>
      <c r="I517" s="488">
        <f>Theater!H18</f>
        <v>0</v>
      </c>
      <c r="J517" s="488" t="str">
        <f>Theater!I18</f>
        <v xml:space="preserve"> </v>
      </c>
      <c r="K517" s="488">
        <f>Theater!J18</f>
        <v>0</v>
      </c>
      <c r="L517" s="488">
        <f>Theater!K18</f>
        <v>0</v>
      </c>
      <c r="M517" s="488" t="str">
        <f>Theater!L18</f>
        <v/>
      </c>
      <c r="N517" s="488" t="str">
        <f>Theater!M18</f>
        <v/>
      </c>
      <c r="O517" s="488" t="str">
        <f>Theater!N18</f>
        <v/>
      </c>
      <c r="P517" s="488" t="str">
        <f>Theater!O18</f>
        <v/>
      </c>
      <c r="Q517" s="488" t="str">
        <f>Theater!P18</f>
        <v xml:space="preserve"> </v>
      </c>
    </row>
    <row r="518" spans="1:17">
      <c r="A518" s="488" t="s">
        <v>235</v>
      </c>
      <c r="B518" s="488">
        <f>Theater!A19</f>
        <v>0</v>
      </c>
      <c r="C518" s="488">
        <f>Theater!B19</f>
        <v>0</v>
      </c>
      <c r="D518" s="488" t="str">
        <f>Theater!C19</f>
        <v>H</v>
      </c>
      <c r="E518" s="488">
        <f>Theater!D19</f>
        <v>0</v>
      </c>
      <c r="F518" s="488">
        <f>Theater!E19</f>
        <v>0</v>
      </c>
      <c r="G518" s="488">
        <f>Theater!F19</f>
        <v>0.6</v>
      </c>
      <c r="H518" s="488">
        <f>Theater!G19</f>
        <v>0</v>
      </c>
      <c r="I518" s="488">
        <f>Theater!H19</f>
        <v>0</v>
      </c>
      <c r="J518" s="488" t="str">
        <f>Theater!I19</f>
        <v xml:space="preserve"> </v>
      </c>
      <c r="K518" s="488">
        <f>Theater!J19</f>
        <v>0</v>
      </c>
      <c r="L518" s="488">
        <f>Theater!K19</f>
        <v>0</v>
      </c>
      <c r="M518" s="488" t="str">
        <f>Theater!L19</f>
        <v/>
      </c>
      <c r="N518" s="488" t="str">
        <f>Theater!M19</f>
        <v/>
      </c>
      <c r="O518" s="488" t="str">
        <f>Theater!N19</f>
        <v/>
      </c>
      <c r="P518" s="488" t="str">
        <f>Theater!O19</f>
        <v/>
      </c>
      <c r="Q518" s="488" t="str">
        <f>Theater!P19</f>
        <v xml:space="preserve"> </v>
      </c>
    </row>
    <row r="519" spans="1:17">
      <c r="A519" s="488" t="s">
        <v>235</v>
      </c>
      <c r="B519" s="488">
        <f>Theater!A20</f>
        <v>0</v>
      </c>
      <c r="C519" s="488">
        <f>Theater!B20</f>
        <v>0</v>
      </c>
      <c r="D519" s="488" t="str">
        <f>Theater!C20</f>
        <v>H</v>
      </c>
      <c r="E519" s="488">
        <f>Theater!D20</f>
        <v>0</v>
      </c>
      <c r="F519" s="488">
        <f>Theater!E20</f>
        <v>0</v>
      </c>
      <c r="G519" s="488">
        <f>Theater!F20</f>
        <v>0.6</v>
      </c>
      <c r="H519" s="488">
        <f>Theater!G20</f>
        <v>0</v>
      </c>
      <c r="I519" s="488">
        <f>Theater!H20</f>
        <v>0</v>
      </c>
      <c r="J519" s="488" t="str">
        <f>Theater!I20</f>
        <v xml:space="preserve"> </v>
      </c>
      <c r="K519" s="488">
        <f>Theater!J20</f>
        <v>0</v>
      </c>
      <c r="L519" s="488">
        <f>Theater!K20</f>
        <v>0</v>
      </c>
      <c r="M519" s="488" t="str">
        <f>Theater!L20</f>
        <v/>
      </c>
      <c r="N519" s="488" t="str">
        <f>Theater!M20</f>
        <v/>
      </c>
      <c r="O519" s="488" t="str">
        <f>Theater!N20</f>
        <v/>
      </c>
      <c r="P519" s="488" t="str">
        <f>Theater!O20</f>
        <v/>
      </c>
      <c r="Q519" s="488" t="str">
        <f>Theater!P20</f>
        <v xml:space="preserve"> </v>
      </c>
    </row>
    <row r="520" spans="1:17">
      <c r="A520" s="488" t="s">
        <v>235</v>
      </c>
      <c r="B520" s="488">
        <f>Theater!A21</f>
        <v>0</v>
      </c>
      <c r="C520" s="488">
        <f>Theater!B21</f>
        <v>0</v>
      </c>
      <c r="D520" s="488" t="str">
        <f>Theater!C21</f>
        <v>H</v>
      </c>
      <c r="E520" s="488">
        <f>Theater!D21</f>
        <v>0</v>
      </c>
      <c r="F520" s="488">
        <f>Theater!E21</f>
        <v>0</v>
      </c>
      <c r="G520" s="488">
        <f>Theater!F21</f>
        <v>0.6</v>
      </c>
      <c r="H520" s="488">
        <f>Theater!G21</f>
        <v>0</v>
      </c>
      <c r="I520" s="488">
        <f>Theater!H21</f>
        <v>0</v>
      </c>
      <c r="J520" s="488" t="str">
        <f>Theater!I21</f>
        <v xml:space="preserve"> </v>
      </c>
      <c r="K520" s="488">
        <f>Theater!J21</f>
        <v>0</v>
      </c>
      <c r="L520" s="488">
        <f>Theater!K21</f>
        <v>0</v>
      </c>
      <c r="M520" s="488" t="str">
        <f>Theater!L21</f>
        <v/>
      </c>
      <c r="N520" s="488" t="str">
        <f>Theater!M21</f>
        <v/>
      </c>
      <c r="O520" s="488" t="str">
        <f>Theater!N21</f>
        <v/>
      </c>
      <c r="P520" s="488" t="str">
        <f>Theater!O21</f>
        <v/>
      </c>
      <c r="Q520" s="488" t="str">
        <f>Theater!P21</f>
        <v xml:space="preserve"> </v>
      </c>
    </row>
    <row r="521" spans="1:17">
      <c r="A521" s="488" t="s">
        <v>235</v>
      </c>
      <c r="B521" s="488">
        <f>Theater!A22</f>
        <v>0</v>
      </c>
      <c r="C521" s="488">
        <f>Theater!B22</f>
        <v>0</v>
      </c>
      <c r="D521" s="488" t="str">
        <f>Theater!C22</f>
        <v>H</v>
      </c>
      <c r="E521" s="488">
        <f>Theater!D22</f>
        <v>0</v>
      </c>
      <c r="F521" s="488">
        <f>Theater!E22</f>
        <v>0</v>
      </c>
      <c r="G521" s="488">
        <f>Theater!F22</f>
        <v>0.6</v>
      </c>
      <c r="H521" s="488">
        <f>Theater!G22</f>
        <v>0</v>
      </c>
      <c r="I521" s="488">
        <f>Theater!H22</f>
        <v>0</v>
      </c>
      <c r="J521" s="488" t="str">
        <f>Theater!I22</f>
        <v xml:space="preserve"> </v>
      </c>
      <c r="K521" s="488">
        <f>Theater!J22</f>
        <v>0</v>
      </c>
      <c r="L521" s="488">
        <f>Theater!K22</f>
        <v>0</v>
      </c>
      <c r="M521" s="488" t="str">
        <f>Theater!L22</f>
        <v/>
      </c>
      <c r="N521" s="488" t="str">
        <f>Theater!M22</f>
        <v/>
      </c>
      <c r="O521" s="488" t="str">
        <f>Theater!N22</f>
        <v/>
      </c>
      <c r="P521" s="488" t="str">
        <f>Theater!O22</f>
        <v/>
      </c>
      <c r="Q521" s="488" t="str">
        <f>Theater!P22</f>
        <v xml:space="preserve"> </v>
      </c>
    </row>
    <row r="522" spans="1:17">
      <c r="A522" s="488" t="s">
        <v>235</v>
      </c>
      <c r="B522" s="488">
        <f>Theater!A23</f>
        <v>0</v>
      </c>
      <c r="C522" s="488">
        <f>Theater!B23</f>
        <v>0</v>
      </c>
      <c r="D522" s="488" t="str">
        <f>Theater!C23</f>
        <v>H</v>
      </c>
      <c r="E522" s="488">
        <f>Theater!D23</f>
        <v>0</v>
      </c>
      <c r="F522" s="488">
        <f>Theater!E23</f>
        <v>0</v>
      </c>
      <c r="G522" s="488">
        <f>Theater!F23</f>
        <v>0.6</v>
      </c>
      <c r="H522" s="488">
        <f>Theater!G23</f>
        <v>0</v>
      </c>
      <c r="I522" s="488">
        <f>Theater!H23</f>
        <v>0</v>
      </c>
      <c r="J522" s="488" t="str">
        <f>Theater!I23</f>
        <v xml:space="preserve"> </v>
      </c>
      <c r="K522" s="488">
        <f>Theater!J23</f>
        <v>0</v>
      </c>
      <c r="L522" s="488">
        <f>Theater!K23</f>
        <v>0</v>
      </c>
      <c r="M522" s="488" t="str">
        <f>Theater!L23</f>
        <v/>
      </c>
      <c r="N522" s="488" t="str">
        <f>Theater!M23</f>
        <v/>
      </c>
      <c r="O522" s="488" t="str">
        <f>Theater!N23</f>
        <v/>
      </c>
      <c r="P522" s="488" t="str">
        <f>Theater!O23</f>
        <v/>
      </c>
      <c r="Q522" s="488" t="str">
        <f>Theater!P23</f>
        <v xml:space="preserve"> </v>
      </c>
    </row>
    <row r="523" spans="1:17">
      <c r="A523" s="488" t="s">
        <v>235</v>
      </c>
      <c r="B523" s="488">
        <f>Theater!A24</f>
        <v>0</v>
      </c>
      <c r="C523" s="488">
        <f>Theater!B24</f>
        <v>0</v>
      </c>
      <c r="D523" s="488" t="str">
        <f>Theater!C24</f>
        <v>H</v>
      </c>
      <c r="E523" s="488">
        <f>Theater!D24</f>
        <v>0</v>
      </c>
      <c r="F523" s="488">
        <f>Theater!E24</f>
        <v>0</v>
      </c>
      <c r="G523" s="488">
        <f>Theater!F24</f>
        <v>0.6</v>
      </c>
      <c r="H523" s="488">
        <f>Theater!G24</f>
        <v>0</v>
      </c>
      <c r="I523" s="488">
        <f>Theater!H24</f>
        <v>0</v>
      </c>
      <c r="J523" s="488" t="str">
        <f>Theater!I24</f>
        <v xml:space="preserve"> </v>
      </c>
      <c r="K523" s="488">
        <f>Theater!J24</f>
        <v>0</v>
      </c>
      <c r="L523" s="488">
        <f>Theater!K24</f>
        <v>0</v>
      </c>
      <c r="M523" s="488" t="str">
        <f>Theater!L24</f>
        <v/>
      </c>
      <c r="N523" s="488" t="str">
        <f>Theater!M24</f>
        <v/>
      </c>
      <c r="O523" s="488" t="str">
        <f>Theater!N24</f>
        <v/>
      </c>
      <c r="P523" s="488" t="str">
        <f>Theater!O24</f>
        <v/>
      </c>
      <c r="Q523" s="488" t="str">
        <f>Theater!P24</f>
        <v xml:space="preserve"> </v>
      </c>
    </row>
    <row r="524" spans="1:17">
      <c r="A524" s="488" t="s">
        <v>235</v>
      </c>
      <c r="B524" s="488">
        <f>Theater!A25</f>
        <v>0</v>
      </c>
      <c r="C524" s="488">
        <f>Theater!B25</f>
        <v>0</v>
      </c>
      <c r="D524" s="488" t="str">
        <f>Theater!C25</f>
        <v>H</v>
      </c>
      <c r="E524" s="488">
        <f>Theater!D25</f>
        <v>0</v>
      </c>
      <c r="F524" s="488">
        <f>Theater!E25</f>
        <v>0</v>
      </c>
      <c r="G524" s="488">
        <f>Theater!F25</f>
        <v>0.6</v>
      </c>
      <c r="H524" s="488">
        <f>Theater!G25</f>
        <v>0</v>
      </c>
      <c r="I524" s="488">
        <f>Theater!H25</f>
        <v>0</v>
      </c>
      <c r="J524" s="488" t="str">
        <f>Theater!I25</f>
        <v xml:space="preserve"> </v>
      </c>
      <c r="K524" s="488">
        <f>Theater!J25</f>
        <v>0</v>
      </c>
      <c r="L524" s="488">
        <f>Theater!K25</f>
        <v>0</v>
      </c>
      <c r="M524" s="488" t="str">
        <f>Theater!L25</f>
        <v/>
      </c>
      <c r="N524" s="488" t="str">
        <f>Theater!M25</f>
        <v/>
      </c>
      <c r="O524" s="488" t="str">
        <f>Theater!N25</f>
        <v/>
      </c>
      <c r="P524" s="488" t="str">
        <f>Theater!O25</f>
        <v/>
      </c>
      <c r="Q524" s="488" t="str">
        <f>Theater!P25</f>
        <v xml:space="preserve"> </v>
      </c>
    </row>
    <row r="525" spans="1:17">
      <c r="A525" s="488" t="s">
        <v>235</v>
      </c>
      <c r="B525" s="488">
        <f>Theater!A26</f>
        <v>0</v>
      </c>
      <c r="C525" s="488">
        <f>Theater!B26</f>
        <v>0</v>
      </c>
      <c r="D525" s="488" t="str">
        <f>Theater!C26</f>
        <v>H</v>
      </c>
      <c r="E525" s="488">
        <f>Theater!D26</f>
        <v>0</v>
      </c>
      <c r="F525" s="488">
        <f>Theater!E26</f>
        <v>0</v>
      </c>
      <c r="G525" s="488">
        <f>Theater!F26</f>
        <v>0.6</v>
      </c>
      <c r="H525" s="488">
        <f>Theater!G26</f>
        <v>0</v>
      </c>
      <c r="I525" s="488">
        <f>Theater!H26</f>
        <v>0</v>
      </c>
      <c r="J525" s="488" t="str">
        <f>Theater!I26</f>
        <v xml:space="preserve"> </v>
      </c>
      <c r="K525" s="488">
        <f>Theater!J26</f>
        <v>0</v>
      </c>
      <c r="L525" s="488">
        <f>Theater!K26</f>
        <v>0</v>
      </c>
      <c r="M525" s="488" t="str">
        <f>Theater!L26</f>
        <v/>
      </c>
      <c r="N525" s="488" t="str">
        <f>Theater!M26</f>
        <v/>
      </c>
      <c r="O525" s="488" t="str">
        <f>Theater!N26</f>
        <v/>
      </c>
      <c r="P525" s="488" t="str">
        <f>Theater!O26</f>
        <v/>
      </c>
      <c r="Q525" s="488" t="str">
        <f>Theater!P26</f>
        <v xml:space="preserve"> </v>
      </c>
    </row>
    <row r="526" spans="1:17">
      <c r="A526" s="488" t="s">
        <v>235</v>
      </c>
      <c r="B526" s="488">
        <f>Theater!A27</f>
        <v>0</v>
      </c>
      <c r="C526" s="488">
        <f>Theater!B27</f>
        <v>0</v>
      </c>
      <c r="D526" s="488" t="str">
        <f>Theater!C27</f>
        <v>H</v>
      </c>
      <c r="E526" s="488">
        <f>Theater!D27</f>
        <v>0</v>
      </c>
      <c r="F526" s="488">
        <f>Theater!E27</f>
        <v>0</v>
      </c>
      <c r="G526" s="488">
        <f>Theater!F27</f>
        <v>0.6</v>
      </c>
      <c r="H526" s="488">
        <f>Theater!G27</f>
        <v>0</v>
      </c>
      <c r="I526" s="488">
        <f>Theater!H27</f>
        <v>0</v>
      </c>
      <c r="J526" s="488" t="str">
        <f>Theater!I27</f>
        <v xml:space="preserve"> </v>
      </c>
      <c r="K526" s="488">
        <f>Theater!J27</f>
        <v>0</v>
      </c>
      <c r="L526" s="488">
        <f>Theater!K27</f>
        <v>0</v>
      </c>
      <c r="M526" s="488" t="str">
        <f>Theater!L27</f>
        <v/>
      </c>
      <c r="N526" s="488" t="str">
        <f>Theater!M27</f>
        <v/>
      </c>
      <c r="O526" s="488" t="str">
        <f>Theater!N27</f>
        <v/>
      </c>
      <c r="P526" s="488" t="str">
        <f>Theater!O27</f>
        <v/>
      </c>
      <c r="Q526" s="488" t="str">
        <f>Theater!P27</f>
        <v xml:space="preserve"> </v>
      </c>
    </row>
    <row r="527" spans="1:17">
      <c r="A527" s="488" t="s">
        <v>235</v>
      </c>
      <c r="B527" s="488">
        <f>Theater!A28</f>
        <v>0</v>
      </c>
      <c r="C527" s="488">
        <f>Theater!B28</f>
        <v>0</v>
      </c>
      <c r="D527" s="488" t="str">
        <f>Theater!C28</f>
        <v>H</v>
      </c>
      <c r="E527" s="488">
        <f>Theater!D28</f>
        <v>0</v>
      </c>
      <c r="F527" s="488">
        <f>Theater!E28</f>
        <v>0</v>
      </c>
      <c r="G527" s="488">
        <f>Theater!F28</f>
        <v>0.6</v>
      </c>
      <c r="H527" s="488">
        <f>Theater!G28</f>
        <v>0</v>
      </c>
      <c r="I527" s="488">
        <f>Theater!H28</f>
        <v>0</v>
      </c>
      <c r="J527" s="488" t="str">
        <f>Theater!I28</f>
        <v xml:space="preserve"> </v>
      </c>
      <c r="K527" s="488">
        <f>Theater!J28</f>
        <v>0</v>
      </c>
      <c r="L527" s="488">
        <f>Theater!K28</f>
        <v>0</v>
      </c>
      <c r="M527" s="488" t="str">
        <f>Theater!L28</f>
        <v/>
      </c>
      <c r="N527" s="488" t="str">
        <f>Theater!M28</f>
        <v/>
      </c>
      <c r="O527" s="488" t="str">
        <f>Theater!N28</f>
        <v/>
      </c>
      <c r="P527" s="488" t="str">
        <f>Theater!O28</f>
        <v/>
      </c>
      <c r="Q527" s="488" t="str">
        <f>Theater!P28</f>
        <v xml:space="preserve"> </v>
      </c>
    </row>
    <row r="528" spans="1:17">
      <c r="A528" s="488" t="s">
        <v>235</v>
      </c>
      <c r="B528" s="488">
        <f>Theater!A29</f>
        <v>0</v>
      </c>
      <c r="C528" s="488">
        <f>Theater!B29</f>
        <v>0</v>
      </c>
      <c r="D528" s="488" t="str">
        <f>Theater!C29</f>
        <v>H</v>
      </c>
      <c r="E528" s="488">
        <f>Theater!D29</f>
        <v>0</v>
      </c>
      <c r="F528" s="488">
        <f>Theater!E29</f>
        <v>0</v>
      </c>
      <c r="G528" s="488">
        <f>Theater!F29</f>
        <v>0.6</v>
      </c>
      <c r="H528" s="488">
        <f>Theater!G29</f>
        <v>0</v>
      </c>
      <c r="I528" s="488">
        <f>Theater!H29</f>
        <v>0</v>
      </c>
      <c r="J528" s="488" t="str">
        <f>Theater!I29</f>
        <v xml:space="preserve"> </v>
      </c>
      <c r="K528" s="488">
        <f>Theater!J29</f>
        <v>0</v>
      </c>
      <c r="L528" s="488">
        <f>Theater!K29</f>
        <v>0</v>
      </c>
      <c r="M528" s="488" t="str">
        <f>Theater!L29</f>
        <v/>
      </c>
      <c r="N528" s="488" t="str">
        <f>Theater!M29</f>
        <v/>
      </c>
      <c r="O528" s="488" t="str">
        <f>Theater!N29</f>
        <v/>
      </c>
      <c r="P528" s="488" t="str">
        <f>Theater!O29</f>
        <v/>
      </c>
      <c r="Q528" s="488" t="str">
        <f>Theater!P29</f>
        <v xml:space="preserve"> </v>
      </c>
    </row>
    <row r="529" spans="1:17">
      <c r="A529" s="488" t="s">
        <v>235</v>
      </c>
      <c r="B529" s="488">
        <f>Theater!A30</f>
        <v>0</v>
      </c>
      <c r="C529" s="488">
        <f>Theater!B30</f>
        <v>0</v>
      </c>
      <c r="D529" s="488" t="str">
        <f>Theater!C30</f>
        <v>H</v>
      </c>
      <c r="E529" s="488">
        <f>Theater!D30</f>
        <v>0</v>
      </c>
      <c r="F529" s="488">
        <f>Theater!E30</f>
        <v>0</v>
      </c>
      <c r="G529" s="488">
        <f>Theater!F30</f>
        <v>0.6</v>
      </c>
      <c r="H529" s="488">
        <f>Theater!G30</f>
        <v>0</v>
      </c>
      <c r="I529" s="488">
        <f>Theater!H30</f>
        <v>0</v>
      </c>
      <c r="J529" s="488" t="str">
        <f>Theater!I30</f>
        <v xml:space="preserve"> </v>
      </c>
      <c r="K529" s="488">
        <f>Theater!J30</f>
        <v>0</v>
      </c>
      <c r="L529" s="488">
        <f>Theater!K30</f>
        <v>0</v>
      </c>
      <c r="M529" s="488" t="str">
        <f>Theater!L30</f>
        <v/>
      </c>
      <c r="N529" s="488" t="str">
        <f>Theater!M30</f>
        <v/>
      </c>
      <c r="O529" s="488" t="str">
        <f>Theater!N30</f>
        <v/>
      </c>
      <c r="P529" s="488" t="str">
        <f>Theater!O30</f>
        <v/>
      </c>
      <c r="Q529" s="488" t="str">
        <f>Theater!P30</f>
        <v xml:space="preserve"> </v>
      </c>
    </row>
    <row r="530" spans="1:17">
      <c r="A530" s="488" t="s">
        <v>235</v>
      </c>
      <c r="B530" s="488">
        <f>Theater!A31</f>
        <v>0</v>
      </c>
      <c r="C530" s="488">
        <f>Theater!B31</f>
        <v>0</v>
      </c>
      <c r="D530" s="488" t="str">
        <f>Theater!C31</f>
        <v>H</v>
      </c>
      <c r="E530" s="488">
        <f>Theater!D31</f>
        <v>0</v>
      </c>
      <c r="F530" s="488">
        <f>Theater!E31</f>
        <v>0</v>
      </c>
      <c r="G530" s="488">
        <f>Theater!F31</f>
        <v>0.6</v>
      </c>
      <c r="H530" s="488">
        <f>Theater!G31</f>
        <v>0</v>
      </c>
      <c r="I530" s="488">
        <f>Theater!H31</f>
        <v>0</v>
      </c>
      <c r="J530" s="488" t="str">
        <f>Theater!I31</f>
        <v xml:space="preserve"> </v>
      </c>
      <c r="K530" s="488">
        <f>Theater!J31</f>
        <v>0</v>
      </c>
      <c r="L530" s="488">
        <f>Theater!K31</f>
        <v>0</v>
      </c>
      <c r="M530" s="488" t="str">
        <f>Theater!L31</f>
        <v/>
      </c>
      <c r="N530" s="488" t="str">
        <f>Theater!M31</f>
        <v/>
      </c>
      <c r="O530" s="488" t="str">
        <f>Theater!N31</f>
        <v/>
      </c>
      <c r="P530" s="488" t="str">
        <f>Theater!O31</f>
        <v/>
      </c>
      <c r="Q530" s="488" t="str">
        <f>Theater!P31</f>
        <v xml:space="preserve"> </v>
      </c>
    </row>
    <row r="531" spans="1:17">
      <c r="A531" s="488" t="s">
        <v>235</v>
      </c>
      <c r="B531" s="488">
        <f>Theater!A32</f>
        <v>0</v>
      </c>
      <c r="C531" s="488">
        <f>Theater!B32</f>
        <v>0</v>
      </c>
      <c r="D531" s="488" t="str">
        <f>Theater!C32</f>
        <v>H</v>
      </c>
      <c r="E531" s="488">
        <f>Theater!D32</f>
        <v>0</v>
      </c>
      <c r="F531" s="488">
        <f>Theater!E32</f>
        <v>0</v>
      </c>
      <c r="G531" s="488">
        <f>Theater!F32</f>
        <v>0.6</v>
      </c>
      <c r="H531" s="488">
        <f>Theater!G32</f>
        <v>0</v>
      </c>
      <c r="I531" s="488">
        <f>Theater!H32</f>
        <v>0</v>
      </c>
      <c r="J531" s="488" t="str">
        <f>Theater!I32</f>
        <v xml:space="preserve"> </v>
      </c>
      <c r="K531" s="488">
        <f>Theater!J32</f>
        <v>0</v>
      </c>
      <c r="L531" s="488">
        <f>Theater!K32</f>
        <v>0</v>
      </c>
      <c r="M531" s="488" t="str">
        <f>Theater!L32</f>
        <v/>
      </c>
      <c r="N531" s="488" t="str">
        <f>Theater!M32</f>
        <v/>
      </c>
      <c r="O531" s="488" t="str">
        <f>Theater!N32</f>
        <v/>
      </c>
      <c r="P531" s="488" t="str">
        <f>Theater!O32</f>
        <v/>
      </c>
      <c r="Q531" s="488" t="str">
        <f>Theater!P32</f>
        <v xml:space="preserve"> </v>
      </c>
    </row>
    <row r="532" spans="1:17">
      <c r="A532" s="488" t="s">
        <v>235</v>
      </c>
      <c r="B532" s="488">
        <f>Theater!A33</f>
        <v>0</v>
      </c>
      <c r="C532" s="488">
        <f>Theater!B33</f>
        <v>0</v>
      </c>
      <c r="D532" s="488" t="str">
        <f>Theater!C33</f>
        <v>H</v>
      </c>
      <c r="E532" s="488">
        <f>Theater!D33</f>
        <v>0</v>
      </c>
      <c r="F532" s="488">
        <f>Theater!E33</f>
        <v>0</v>
      </c>
      <c r="G532" s="488">
        <f>Theater!F33</f>
        <v>0.6</v>
      </c>
      <c r="H532" s="488">
        <f>Theater!G33</f>
        <v>0</v>
      </c>
      <c r="I532" s="488">
        <f>Theater!H33</f>
        <v>0</v>
      </c>
      <c r="J532" s="488" t="str">
        <f>Theater!I33</f>
        <v xml:space="preserve"> </v>
      </c>
      <c r="K532" s="488">
        <f>Theater!J33</f>
        <v>0</v>
      </c>
      <c r="L532" s="488">
        <f>Theater!K33</f>
        <v>0</v>
      </c>
      <c r="M532" s="488" t="str">
        <f>Theater!L33</f>
        <v/>
      </c>
      <c r="N532" s="488" t="str">
        <f>Theater!M33</f>
        <v/>
      </c>
      <c r="O532" s="488" t="str">
        <f>Theater!N33</f>
        <v/>
      </c>
      <c r="P532" s="488" t="str">
        <f>Theater!O33</f>
        <v/>
      </c>
      <c r="Q532" s="488" t="str">
        <f>Theater!P33</f>
        <v xml:space="preserve"> </v>
      </c>
    </row>
    <row r="533" spans="1:17">
      <c r="A533" s="488" t="s">
        <v>235</v>
      </c>
      <c r="B533" s="488">
        <f>Theater!A34</f>
        <v>0</v>
      </c>
      <c r="C533" s="488">
        <f>Theater!B34</f>
        <v>0</v>
      </c>
      <c r="D533" s="488" t="str">
        <f>Theater!C34</f>
        <v>H</v>
      </c>
      <c r="E533" s="488">
        <f>Theater!D34</f>
        <v>0</v>
      </c>
      <c r="F533" s="488">
        <f>Theater!E34</f>
        <v>0</v>
      </c>
      <c r="G533" s="488">
        <f>Theater!F34</f>
        <v>0.6</v>
      </c>
      <c r="H533" s="488">
        <f>Theater!G34</f>
        <v>0</v>
      </c>
      <c r="I533" s="488">
        <f>Theater!H34</f>
        <v>0</v>
      </c>
      <c r="J533" s="488" t="str">
        <f>Theater!I34</f>
        <v xml:space="preserve"> </v>
      </c>
      <c r="K533" s="488">
        <f>Theater!J34</f>
        <v>0</v>
      </c>
      <c r="L533" s="488">
        <f>Theater!K34</f>
        <v>0</v>
      </c>
      <c r="M533" s="488" t="str">
        <f>Theater!L34</f>
        <v/>
      </c>
      <c r="N533" s="488" t="str">
        <f>Theater!M34</f>
        <v/>
      </c>
      <c r="O533" s="488" t="str">
        <f>Theater!N34</f>
        <v/>
      </c>
      <c r="P533" s="488" t="str">
        <f>Theater!O34</f>
        <v/>
      </c>
      <c r="Q533" s="488" t="str">
        <f>Theater!P34</f>
        <v xml:space="preserve"> </v>
      </c>
    </row>
    <row r="534" spans="1:17">
      <c r="A534" s="488" t="s">
        <v>235</v>
      </c>
      <c r="B534" s="488">
        <f>Theater!A35</f>
        <v>0</v>
      </c>
      <c r="C534" s="488">
        <f>Theater!B35</f>
        <v>0</v>
      </c>
      <c r="D534" s="488" t="str">
        <f>Theater!C35</f>
        <v>H</v>
      </c>
      <c r="E534" s="488">
        <f>Theater!D35</f>
        <v>0</v>
      </c>
      <c r="F534" s="488">
        <f>Theater!E35</f>
        <v>0</v>
      </c>
      <c r="G534" s="488">
        <f>Theater!F35</f>
        <v>0.6</v>
      </c>
      <c r="H534" s="488">
        <f>Theater!G35</f>
        <v>0</v>
      </c>
      <c r="I534" s="488">
        <f>Theater!H35</f>
        <v>0</v>
      </c>
      <c r="J534" s="488" t="str">
        <f>Theater!I35</f>
        <v xml:space="preserve"> </v>
      </c>
      <c r="K534" s="488">
        <f>Theater!J35</f>
        <v>0</v>
      </c>
      <c r="L534" s="488">
        <f>Theater!K35</f>
        <v>0</v>
      </c>
      <c r="M534" s="488" t="str">
        <f>Theater!L35</f>
        <v/>
      </c>
      <c r="N534" s="488" t="str">
        <f>Theater!M35</f>
        <v/>
      </c>
      <c r="O534" s="488" t="str">
        <f>Theater!N35</f>
        <v/>
      </c>
      <c r="P534" s="488" t="str">
        <f>Theater!O35</f>
        <v/>
      </c>
      <c r="Q534" s="488" t="str">
        <f>Theater!P35</f>
        <v xml:space="preserve"> </v>
      </c>
    </row>
    <row r="535" spans="1:17">
      <c r="A535" s="488" t="s">
        <v>235</v>
      </c>
      <c r="B535" s="488">
        <f>Theater!A36</f>
        <v>0</v>
      </c>
      <c r="C535" s="488">
        <f>Theater!B36</f>
        <v>0</v>
      </c>
      <c r="D535" s="488" t="str">
        <f>Theater!C36</f>
        <v>H</v>
      </c>
      <c r="E535" s="488">
        <f>Theater!D36</f>
        <v>0</v>
      </c>
      <c r="F535" s="488">
        <f>Theater!E36</f>
        <v>0</v>
      </c>
      <c r="G535" s="488">
        <f>Theater!F36</f>
        <v>0.6</v>
      </c>
      <c r="H535" s="488">
        <f>Theater!G36</f>
        <v>0</v>
      </c>
      <c r="I535" s="488">
        <f>Theater!H36</f>
        <v>0</v>
      </c>
      <c r="J535" s="488" t="str">
        <f>Theater!I36</f>
        <v xml:space="preserve"> </v>
      </c>
      <c r="K535" s="488">
        <f>Theater!J36</f>
        <v>0</v>
      </c>
      <c r="L535" s="488">
        <f>Theater!K36</f>
        <v>0</v>
      </c>
      <c r="M535" s="488" t="str">
        <f>Theater!L36</f>
        <v/>
      </c>
      <c r="N535" s="488" t="str">
        <f>Theater!M36</f>
        <v/>
      </c>
      <c r="O535" s="488" t="str">
        <f>Theater!N36</f>
        <v/>
      </c>
      <c r="P535" s="488" t="str">
        <f>Theater!O36</f>
        <v/>
      </c>
      <c r="Q535" s="488" t="str">
        <f>Theater!P36</f>
        <v xml:space="preserve"> </v>
      </c>
    </row>
    <row r="536" spans="1:17">
      <c r="A536" s="488" t="s">
        <v>235</v>
      </c>
      <c r="B536" s="488">
        <f>Theater!A37</f>
        <v>0</v>
      </c>
      <c r="C536" s="488">
        <f>Theater!B37</f>
        <v>0</v>
      </c>
      <c r="D536" s="488" t="str">
        <f>Theater!C37</f>
        <v>H</v>
      </c>
      <c r="E536" s="488">
        <f>Theater!D37</f>
        <v>0</v>
      </c>
      <c r="F536" s="488">
        <f>Theater!E37</f>
        <v>0</v>
      </c>
      <c r="G536" s="488">
        <f>Theater!F37</f>
        <v>0.6</v>
      </c>
      <c r="H536" s="488">
        <f>Theater!G37</f>
        <v>0</v>
      </c>
      <c r="I536" s="488">
        <f>Theater!H37</f>
        <v>0</v>
      </c>
      <c r="J536" s="488" t="str">
        <f>Theater!I37</f>
        <v xml:space="preserve"> </v>
      </c>
      <c r="K536" s="488">
        <f>Theater!J37</f>
        <v>0</v>
      </c>
      <c r="L536" s="488">
        <f>Theater!K37</f>
        <v>0</v>
      </c>
      <c r="M536" s="488" t="str">
        <f>Theater!L37</f>
        <v/>
      </c>
      <c r="N536" s="488" t="str">
        <f>Theater!M37</f>
        <v/>
      </c>
      <c r="O536" s="488" t="str">
        <f>Theater!N37</f>
        <v/>
      </c>
      <c r="P536" s="488" t="str">
        <f>Theater!O37</f>
        <v/>
      </c>
      <c r="Q536" s="488" t="str">
        <f>Theater!P37</f>
        <v xml:space="preserve"> </v>
      </c>
    </row>
    <row r="537" spans="1:17">
      <c r="A537" s="488" t="s">
        <v>235</v>
      </c>
      <c r="B537" s="488">
        <f>Theater!A38</f>
        <v>0</v>
      </c>
      <c r="C537" s="488">
        <f>Theater!B38</f>
        <v>0</v>
      </c>
      <c r="D537" s="488" t="str">
        <f>Theater!C38</f>
        <v>H</v>
      </c>
      <c r="E537" s="488">
        <f>Theater!D38</f>
        <v>0</v>
      </c>
      <c r="F537" s="488">
        <f>Theater!E38</f>
        <v>0</v>
      </c>
      <c r="G537" s="488">
        <f>Theater!F38</f>
        <v>0.6</v>
      </c>
      <c r="H537" s="488">
        <f>Theater!G38</f>
        <v>0</v>
      </c>
      <c r="I537" s="488">
        <f>Theater!H38</f>
        <v>0</v>
      </c>
      <c r="J537" s="488" t="str">
        <f>Theater!I38</f>
        <v xml:space="preserve"> </v>
      </c>
      <c r="K537" s="488">
        <f>Theater!J38</f>
        <v>0</v>
      </c>
      <c r="L537" s="488">
        <f>Theater!K38</f>
        <v>0</v>
      </c>
      <c r="M537" s="488" t="str">
        <f>Theater!L38</f>
        <v/>
      </c>
      <c r="N537" s="488" t="str">
        <f>Theater!M38</f>
        <v/>
      </c>
      <c r="O537" s="488" t="str">
        <f>Theater!N38</f>
        <v/>
      </c>
      <c r="P537" s="488" t="str">
        <f>Theater!O38</f>
        <v/>
      </c>
      <c r="Q537" s="488" t="str">
        <f>Theater!P38</f>
        <v xml:space="preserve"> </v>
      </c>
    </row>
    <row r="538" spans="1:17">
      <c r="A538" s="488" t="s">
        <v>235</v>
      </c>
      <c r="B538" s="488">
        <f>Theater!A39</f>
        <v>0</v>
      </c>
      <c r="C538" s="488">
        <f>Theater!B39</f>
        <v>0</v>
      </c>
      <c r="D538" s="488" t="str">
        <f>Theater!C39</f>
        <v>H</v>
      </c>
      <c r="E538" s="488">
        <f>Theater!D39</f>
        <v>0</v>
      </c>
      <c r="F538" s="488">
        <f>Theater!E39</f>
        <v>0</v>
      </c>
      <c r="G538" s="488">
        <f>Theater!F39</f>
        <v>0.6</v>
      </c>
      <c r="H538" s="488">
        <f>Theater!G39</f>
        <v>0</v>
      </c>
      <c r="I538" s="488">
        <f>Theater!H39</f>
        <v>0</v>
      </c>
      <c r="J538" s="488" t="str">
        <f>Theater!I39</f>
        <v xml:space="preserve"> </v>
      </c>
      <c r="K538" s="488">
        <f>Theater!J39</f>
        <v>0</v>
      </c>
      <c r="L538" s="488">
        <f>Theater!K39</f>
        <v>0</v>
      </c>
      <c r="M538" s="488" t="str">
        <f>Theater!L39</f>
        <v/>
      </c>
      <c r="N538" s="488" t="str">
        <f>Theater!M39</f>
        <v/>
      </c>
      <c r="O538" s="488" t="str">
        <f>Theater!N39</f>
        <v/>
      </c>
      <c r="P538" s="488" t="str">
        <f>Theater!O39</f>
        <v/>
      </c>
      <c r="Q538" s="488" t="str">
        <f>Theater!P39</f>
        <v xml:space="preserve"> </v>
      </c>
    </row>
    <row r="539" spans="1:17">
      <c r="A539" s="488" t="s">
        <v>235</v>
      </c>
      <c r="B539" s="488">
        <f>Theater!A40</f>
        <v>0</v>
      </c>
      <c r="C539" s="488">
        <f>Theater!B40</f>
        <v>0</v>
      </c>
      <c r="D539" s="488" t="str">
        <f>Theater!C40</f>
        <v>H</v>
      </c>
      <c r="E539" s="488">
        <f>Theater!D40</f>
        <v>0</v>
      </c>
      <c r="F539" s="488">
        <f>Theater!E40</f>
        <v>0</v>
      </c>
      <c r="G539" s="488">
        <f>Theater!F40</f>
        <v>0.6</v>
      </c>
      <c r="H539" s="488">
        <f>Theater!G40</f>
        <v>0</v>
      </c>
      <c r="I539" s="488">
        <f>Theater!H40</f>
        <v>0</v>
      </c>
      <c r="J539" s="488" t="str">
        <f>Theater!I40</f>
        <v xml:space="preserve"> </v>
      </c>
      <c r="K539" s="488">
        <f>Theater!J40</f>
        <v>0</v>
      </c>
      <c r="L539" s="488">
        <f>Theater!K40</f>
        <v>0</v>
      </c>
      <c r="M539" s="488" t="str">
        <f>Theater!L40</f>
        <v/>
      </c>
      <c r="N539" s="488" t="str">
        <f>Theater!M40</f>
        <v/>
      </c>
      <c r="O539" s="488" t="str">
        <f>Theater!N40</f>
        <v/>
      </c>
      <c r="P539" s="488" t="str">
        <f>Theater!O40</f>
        <v/>
      </c>
      <c r="Q539" s="488" t="str">
        <f>Theater!P40</f>
        <v xml:space="preserve"> </v>
      </c>
    </row>
    <row r="540" spans="1:17">
      <c r="A540" s="488" t="s">
        <v>235</v>
      </c>
      <c r="B540" s="488">
        <f>Theater!A41</f>
        <v>0</v>
      </c>
      <c r="C540" s="488">
        <f>Theater!B41</f>
        <v>0</v>
      </c>
      <c r="D540" s="488" t="str">
        <f>Theater!C41</f>
        <v>H</v>
      </c>
      <c r="E540" s="488">
        <f>Theater!D41</f>
        <v>0</v>
      </c>
      <c r="F540" s="488">
        <f>Theater!E41</f>
        <v>0</v>
      </c>
      <c r="G540" s="488">
        <f>Theater!F41</f>
        <v>0.6</v>
      </c>
      <c r="H540" s="488">
        <f>Theater!G41</f>
        <v>0</v>
      </c>
      <c r="I540" s="488">
        <f>Theater!H41</f>
        <v>0</v>
      </c>
      <c r="J540" s="488" t="str">
        <f>Theater!I41</f>
        <v xml:space="preserve"> </v>
      </c>
      <c r="K540" s="488">
        <f>Theater!J41</f>
        <v>0</v>
      </c>
      <c r="L540" s="488">
        <f>Theater!K41</f>
        <v>0</v>
      </c>
      <c r="M540" s="488" t="str">
        <f>Theater!L41</f>
        <v/>
      </c>
      <c r="N540" s="488" t="str">
        <f>Theater!M41</f>
        <v/>
      </c>
      <c r="O540" s="488" t="str">
        <f>Theater!N41</f>
        <v/>
      </c>
      <c r="P540" s="488" t="str">
        <f>Theater!O41</f>
        <v/>
      </c>
      <c r="Q540" s="488" t="str">
        <f>Theater!P41</f>
        <v xml:space="preserve"> </v>
      </c>
    </row>
    <row r="541" spans="1:17">
      <c r="A541" s="488" t="s">
        <v>235</v>
      </c>
      <c r="B541" s="488">
        <f>Theater!A42</f>
        <v>0</v>
      </c>
      <c r="C541" s="488">
        <f>Theater!B42</f>
        <v>0</v>
      </c>
      <c r="D541" s="488" t="str">
        <f>Theater!C42</f>
        <v>H</v>
      </c>
      <c r="E541" s="488">
        <f>Theater!D42</f>
        <v>0</v>
      </c>
      <c r="F541" s="488">
        <f>Theater!E42</f>
        <v>0</v>
      </c>
      <c r="G541" s="488">
        <f>Theater!F42</f>
        <v>0.6</v>
      </c>
      <c r="H541" s="488">
        <f>Theater!G42</f>
        <v>0</v>
      </c>
      <c r="I541" s="488">
        <f>Theater!H42</f>
        <v>0</v>
      </c>
      <c r="J541" s="488" t="str">
        <f>Theater!I42</f>
        <v xml:space="preserve"> </v>
      </c>
      <c r="K541" s="488">
        <f>Theater!J42</f>
        <v>0</v>
      </c>
      <c r="L541" s="488">
        <f>Theater!K42</f>
        <v>0</v>
      </c>
      <c r="M541" s="488" t="str">
        <f>Theater!L42</f>
        <v/>
      </c>
      <c r="N541" s="488" t="str">
        <f>Theater!M42</f>
        <v/>
      </c>
      <c r="O541" s="488" t="str">
        <f>Theater!N42</f>
        <v/>
      </c>
      <c r="P541" s="488" t="str">
        <f>Theater!O42</f>
        <v/>
      </c>
      <c r="Q541" s="488" t="str">
        <f>Theater!P42</f>
        <v xml:space="preserve"> </v>
      </c>
    </row>
    <row r="542" spans="1:17">
      <c r="A542" s="488" t="s">
        <v>235</v>
      </c>
      <c r="B542" s="488">
        <f>Theater!A43</f>
        <v>0</v>
      </c>
      <c r="C542" s="488">
        <f>Theater!B43</f>
        <v>0</v>
      </c>
      <c r="D542" s="488" t="str">
        <f>Theater!C43</f>
        <v>H</v>
      </c>
      <c r="E542" s="488">
        <f>Theater!D43</f>
        <v>0</v>
      </c>
      <c r="F542" s="488">
        <f>Theater!E43</f>
        <v>0</v>
      </c>
      <c r="G542" s="488">
        <f>Theater!F43</f>
        <v>0.6</v>
      </c>
      <c r="H542" s="488">
        <f>Theater!G43</f>
        <v>0</v>
      </c>
      <c r="I542" s="488">
        <f>Theater!H43</f>
        <v>0</v>
      </c>
      <c r="J542" s="488" t="str">
        <f>Theater!I43</f>
        <v xml:space="preserve"> </v>
      </c>
      <c r="K542" s="488">
        <f>Theater!J43</f>
        <v>0</v>
      </c>
      <c r="L542" s="488">
        <f>Theater!K43</f>
        <v>0</v>
      </c>
      <c r="M542" s="488" t="str">
        <f>Theater!L43</f>
        <v/>
      </c>
      <c r="N542" s="488" t="str">
        <f>Theater!M43</f>
        <v/>
      </c>
      <c r="O542" s="488" t="str">
        <f>Theater!N43</f>
        <v/>
      </c>
      <c r="P542" s="488" t="str">
        <f>Theater!O43</f>
        <v/>
      </c>
      <c r="Q542" s="488" t="str">
        <f>Theater!P43</f>
        <v xml:space="preserve"> </v>
      </c>
    </row>
    <row r="543" spans="1:17">
      <c r="A543" s="488" t="s">
        <v>235</v>
      </c>
      <c r="B543" s="488">
        <f>Theater!A44</f>
        <v>0</v>
      </c>
      <c r="C543" s="488">
        <f>Theater!B44</f>
        <v>0</v>
      </c>
      <c r="D543" s="488" t="str">
        <f>Theater!C44</f>
        <v>H</v>
      </c>
      <c r="E543" s="488">
        <f>Theater!D44</f>
        <v>0</v>
      </c>
      <c r="F543" s="488">
        <f>Theater!E44</f>
        <v>0</v>
      </c>
      <c r="G543" s="488">
        <f>Theater!F44</f>
        <v>0.6</v>
      </c>
      <c r="H543" s="488">
        <f>Theater!G44</f>
        <v>0</v>
      </c>
      <c r="I543" s="488">
        <f>Theater!H44</f>
        <v>0</v>
      </c>
      <c r="J543" s="488" t="str">
        <f>Theater!I44</f>
        <v xml:space="preserve"> </v>
      </c>
      <c r="K543" s="488">
        <f>Theater!J44</f>
        <v>0</v>
      </c>
      <c r="L543" s="488">
        <f>Theater!K44</f>
        <v>0</v>
      </c>
      <c r="M543" s="488" t="str">
        <f>Theater!L44</f>
        <v/>
      </c>
      <c r="N543" s="488" t="str">
        <f>Theater!M44</f>
        <v/>
      </c>
      <c r="O543" s="488" t="str">
        <f>Theater!N44</f>
        <v/>
      </c>
      <c r="P543" s="488" t="str">
        <f>Theater!O44</f>
        <v/>
      </c>
      <c r="Q543" s="488" t="str">
        <f>Theater!P44</f>
        <v xml:space="preserve"> </v>
      </c>
    </row>
    <row r="544" spans="1:17">
      <c r="A544" s="488" t="s">
        <v>235</v>
      </c>
      <c r="B544" s="488">
        <f>Theater!A45</f>
        <v>0</v>
      </c>
      <c r="C544" s="488">
        <f>Theater!B45</f>
        <v>0</v>
      </c>
      <c r="D544" s="488" t="str">
        <f>Theater!C45</f>
        <v>H</v>
      </c>
      <c r="E544" s="488">
        <f>Theater!D45</f>
        <v>0</v>
      </c>
      <c r="F544" s="488">
        <f>Theater!E45</f>
        <v>0</v>
      </c>
      <c r="G544" s="488">
        <f>Theater!F45</f>
        <v>0.6</v>
      </c>
      <c r="H544" s="488">
        <f>Theater!G45</f>
        <v>0</v>
      </c>
      <c r="I544" s="488">
        <f>Theater!H45</f>
        <v>0</v>
      </c>
      <c r="J544" s="488" t="str">
        <f>Theater!I45</f>
        <v xml:space="preserve"> </v>
      </c>
      <c r="K544" s="488">
        <f>Theater!J45</f>
        <v>0</v>
      </c>
      <c r="L544" s="488">
        <f>Theater!K45</f>
        <v>0</v>
      </c>
      <c r="M544" s="488" t="str">
        <f>Theater!L45</f>
        <v/>
      </c>
      <c r="N544" s="488" t="str">
        <f>Theater!M45</f>
        <v/>
      </c>
      <c r="O544" s="488" t="str">
        <f>Theater!N45</f>
        <v/>
      </c>
      <c r="P544" s="488" t="str">
        <f>Theater!O45</f>
        <v/>
      </c>
      <c r="Q544" s="488" t="str">
        <f>Theater!P45</f>
        <v xml:space="preserve"> </v>
      </c>
    </row>
    <row r="545" spans="1:17">
      <c r="A545" s="488" t="s">
        <v>235</v>
      </c>
      <c r="B545" s="488">
        <f>Theater!A46</f>
        <v>0</v>
      </c>
      <c r="C545" s="488">
        <f>Theater!B46</f>
        <v>0</v>
      </c>
      <c r="D545" s="488" t="str">
        <f>Theater!C46</f>
        <v>H</v>
      </c>
      <c r="E545" s="488">
        <f>Theater!D46</f>
        <v>0</v>
      </c>
      <c r="F545" s="488">
        <f>Theater!E46</f>
        <v>0</v>
      </c>
      <c r="G545" s="488">
        <f>Theater!F46</f>
        <v>0.6</v>
      </c>
      <c r="H545" s="488">
        <f>Theater!G46</f>
        <v>0</v>
      </c>
      <c r="I545" s="488">
        <f>Theater!H46</f>
        <v>0</v>
      </c>
      <c r="J545" s="488" t="str">
        <f>Theater!I46</f>
        <v xml:space="preserve"> </v>
      </c>
      <c r="K545" s="488">
        <f>Theater!J46</f>
        <v>0</v>
      </c>
      <c r="L545" s="488">
        <f>Theater!K46</f>
        <v>0</v>
      </c>
      <c r="M545" s="488" t="str">
        <f>Theater!L46</f>
        <v/>
      </c>
      <c r="N545" s="488" t="str">
        <f>Theater!M46</f>
        <v/>
      </c>
      <c r="O545" s="488" t="str">
        <f>Theater!N46</f>
        <v/>
      </c>
      <c r="P545" s="488" t="str">
        <f>Theater!O46</f>
        <v/>
      </c>
      <c r="Q545" s="488" t="str">
        <f>Theater!P46</f>
        <v xml:space="preserve"> </v>
      </c>
    </row>
    <row r="546" spans="1:17">
      <c r="A546" s="488" t="s">
        <v>235</v>
      </c>
      <c r="B546" s="488">
        <f>Theater!A47</f>
        <v>0</v>
      </c>
      <c r="C546" s="488">
        <f>Theater!B47</f>
        <v>0</v>
      </c>
      <c r="D546" s="488" t="str">
        <f>Theater!C47</f>
        <v>H</v>
      </c>
      <c r="E546" s="488">
        <f>Theater!D47</f>
        <v>0</v>
      </c>
      <c r="F546" s="488">
        <f>Theater!E47</f>
        <v>0</v>
      </c>
      <c r="G546" s="488">
        <f>Theater!F47</f>
        <v>0.6</v>
      </c>
      <c r="H546" s="488">
        <f>Theater!G47</f>
        <v>0</v>
      </c>
      <c r="I546" s="488">
        <f>Theater!H47</f>
        <v>0</v>
      </c>
      <c r="J546" s="488" t="str">
        <f>Theater!I47</f>
        <v xml:space="preserve"> </v>
      </c>
      <c r="K546" s="488">
        <f>Theater!J47</f>
        <v>0</v>
      </c>
      <c r="L546" s="488">
        <f>Theater!K47</f>
        <v>0</v>
      </c>
      <c r="M546" s="488" t="str">
        <f>Theater!L47</f>
        <v/>
      </c>
      <c r="N546" s="488" t="str">
        <f>Theater!M47</f>
        <v/>
      </c>
      <c r="O546" s="488" t="str">
        <f>Theater!N47</f>
        <v/>
      </c>
      <c r="P546" s="488" t="str">
        <f>Theater!O47</f>
        <v/>
      </c>
      <c r="Q546" s="488" t="str">
        <f>Theater!P47</f>
        <v xml:space="preserve"> </v>
      </c>
    </row>
    <row r="547" spans="1:17">
      <c r="A547" s="488" t="s">
        <v>235</v>
      </c>
      <c r="B547" s="488">
        <f>Theater!A48</f>
        <v>0</v>
      </c>
      <c r="C547" s="488">
        <f>Theater!B48</f>
        <v>0</v>
      </c>
      <c r="D547" s="488" t="str">
        <f>Theater!C48</f>
        <v>H</v>
      </c>
      <c r="E547" s="488">
        <f>Theater!D48</f>
        <v>0</v>
      </c>
      <c r="F547" s="488">
        <f>Theater!E48</f>
        <v>0</v>
      </c>
      <c r="G547" s="488">
        <f>Theater!F48</f>
        <v>0.6</v>
      </c>
      <c r="H547" s="488">
        <f>Theater!G48</f>
        <v>0</v>
      </c>
      <c r="I547" s="488">
        <f>Theater!H48</f>
        <v>0</v>
      </c>
      <c r="J547" s="488" t="str">
        <f>Theater!I48</f>
        <v xml:space="preserve"> </v>
      </c>
      <c r="K547" s="488">
        <f>Theater!J48</f>
        <v>0</v>
      </c>
      <c r="L547" s="488">
        <f>Theater!K48</f>
        <v>0</v>
      </c>
      <c r="M547" s="488" t="str">
        <f>Theater!L48</f>
        <v/>
      </c>
      <c r="N547" s="488" t="str">
        <f>Theater!M48</f>
        <v/>
      </c>
      <c r="O547" s="488" t="str">
        <f>Theater!N48</f>
        <v/>
      </c>
      <c r="P547" s="488" t="str">
        <f>Theater!O48</f>
        <v/>
      </c>
      <c r="Q547" s="488" t="str">
        <f>Theater!P48</f>
        <v xml:space="preserve"> </v>
      </c>
    </row>
    <row r="548" spans="1:17">
      <c r="A548" s="488" t="s">
        <v>235</v>
      </c>
      <c r="B548" s="488">
        <f>Theater!A49</f>
        <v>0</v>
      </c>
      <c r="C548" s="488">
        <f>Theater!B49</f>
        <v>0</v>
      </c>
      <c r="D548" s="488" t="str">
        <f>Theater!C49</f>
        <v>H</v>
      </c>
      <c r="E548" s="488">
        <f>Theater!D49</f>
        <v>0</v>
      </c>
      <c r="F548" s="488">
        <f>Theater!E49</f>
        <v>0</v>
      </c>
      <c r="G548" s="488">
        <f>Theater!F49</f>
        <v>0.6</v>
      </c>
      <c r="H548" s="488">
        <f>Theater!G49</f>
        <v>0</v>
      </c>
      <c r="I548" s="488">
        <f>Theater!H49</f>
        <v>0</v>
      </c>
      <c r="J548" s="488" t="str">
        <f>Theater!I49</f>
        <v xml:space="preserve"> </v>
      </c>
      <c r="K548" s="488">
        <f>Theater!J49</f>
        <v>0</v>
      </c>
      <c r="L548" s="488">
        <f>Theater!K49</f>
        <v>0</v>
      </c>
      <c r="M548" s="488" t="str">
        <f>Theater!L49</f>
        <v/>
      </c>
      <c r="N548" s="488" t="str">
        <f>Theater!M49</f>
        <v/>
      </c>
      <c r="O548" s="488" t="str">
        <f>Theater!N49</f>
        <v/>
      </c>
      <c r="P548" s="488" t="str">
        <f>Theater!O49</f>
        <v/>
      </c>
      <c r="Q548" s="488" t="str">
        <f>Theater!P49</f>
        <v xml:space="preserve"> </v>
      </c>
    </row>
    <row r="549" spans="1:17">
      <c r="A549" s="488" t="s">
        <v>235</v>
      </c>
      <c r="B549" s="488">
        <f>Theater!A50</f>
        <v>0</v>
      </c>
      <c r="C549" s="488">
        <f>Theater!B50</f>
        <v>0</v>
      </c>
      <c r="D549" s="488" t="str">
        <f>Theater!C50</f>
        <v>H</v>
      </c>
      <c r="E549" s="488">
        <f>Theater!D50</f>
        <v>0</v>
      </c>
      <c r="F549" s="488">
        <f>Theater!E50</f>
        <v>0</v>
      </c>
      <c r="G549" s="488">
        <f>Theater!F50</f>
        <v>0.6</v>
      </c>
      <c r="H549" s="488">
        <f>Theater!G50</f>
        <v>0</v>
      </c>
      <c r="I549" s="488">
        <f>Theater!H50</f>
        <v>0</v>
      </c>
      <c r="J549" s="488" t="str">
        <f>Theater!I50</f>
        <v xml:space="preserve"> </v>
      </c>
      <c r="K549" s="488">
        <f>Theater!J50</f>
        <v>0</v>
      </c>
      <c r="L549" s="488">
        <f>Theater!K50</f>
        <v>0</v>
      </c>
      <c r="M549" s="488" t="str">
        <f>Theater!L50</f>
        <v/>
      </c>
      <c r="N549" s="488" t="str">
        <f>Theater!M50</f>
        <v/>
      </c>
      <c r="O549" s="488" t="str">
        <f>Theater!N50</f>
        <v/>
      </c>
      <c r="P549" s="488" t="str">
        <f>Theater!O50</f>
        <v/>
      </c>
      <c r="Q549" s="488" t="str">
        <f>Theater!P50</f>
        <v xml:space="preserve"> </v>
      </c>
    </row>
    <row r="550" spans="1:17">
      <c r="A550" s="488" t="s">
        <v>235</v>
      </c>
      <c r="B550" s="488">
        <f>Theater!A51</f>
        <v>0</v>
      </c>
      <c r="C550" s="488">
        <f>Theater!B51</f>
        <v>0</v>
      </c>
      <c r="D550" s="488" t="str">
        <f>Theater!C51</f>
        <v>H</v>
      </c>
      <c r="E550" s="488">
        <f>Theater!D51</f>
        <v>0</v>
      </c>
      <c r="F550" s="488">
        <f>Theater!E51</f>
        <v>0</v>
      </c>
      <c r="G550" s="488">
        <f>Theater!F51</f>
        <v>0.6</v>
      </c>
      <c r="H550" s="488">
        <f>Theater!G51</f>
        <v>0</v>
      </c>
      <c r="I550" s="488">
        <f>Theater!H51</f>
        <v>0</v>
      </c>
      <c r="J550" s="488" t="str">
        <f>Theater!I51</f>
        <v xml:space="preserve"> </v>
      </c>
      <c r="K550" s="488">
        <f>Theater!J51</f>
        <v>0</v>
      </c>
      <c r="L550" s="488">
        <f>Theater!K51</f>
        <v>0</v>
      </c>
      <c r="M550" s="488" t="str">
        <f>Theater!L51</f>
        <v/>
      </c>
      <c r="N550" s="488" t="str">
        <f>Theater!M51</f>
        <v/>
      </c>
      <c r="O550" s="488" t="str">
        <f>Theater!N51</f>
        <v/>
      </c>
      <c r="P550" s="488" t="str">
        <f>Theater!O51</f>
        <v/>
      </c>
      <c r="Q550" s="488" t="str">
        <f>Theater!P51</f>
        <v xml:space="preserve"> </v>
      </c>
    </row>
    <row r="551" spans="1:17">
      <c r="A551" s="488" t="s">
        <v>235</v>
      </c>
      <c r="B551" s="488">
        <f>Theater!A52</f>
        <v>0</v>
      </c>
      <c r="C551" s="488">
        <f>Theater!B52</f>
        <v>0</v>
      </c>
      <c r="D551" s="488" t="str">
        <f>Theater!C52</f>
        <v>H</v>
      </c>
      <c r="E551" s="488">
        <f>Theater!D52</f>
        <v>0</v>
      </c>
      <c r="F551" s="488">
        <f>Theater!E52</f>
        <v>0</v>
      </c>
      <c r="G551" s="488">
        <f>Theater!F52</f>
        <v>0.6</v>
      </c>
      <c r="H551" s="488">
        <f>Theater!G52</f>
        <v>0</v>
      </c>
      <c r="I551" s="488">
        <f>Theater!H52</f>
        <v>0</v>
      </c>
      <c r="J551" s="488" t="str">
        <f>Theater!I52</f>
        <v xml:space="preserve"> </v>
      </c>
      <c r="K551" s="488">
        <f>Theater!J52</f>
        <v>0</v>
      </c>
      <c r="L551" s="488">
        <f>Theater!K52</f>
        <v>0</v>
      </c>
      <c r="M551" s="488" t="str">
        <f>Theater!L52</f>
        <v/>
      </c>
      <c r="N551" s="488" t="str">
        <f>Theater!M52</f>
        <v/>
      </c>
      <c r="O551" s="488" t="str">
        <f>Theater!N52</f>
        <v/>
      </c>
      <c r="P551" s="488" t="str">
        <f>Theater!O52</f>
        <v/>
      </c>
      <c r="Q551" s="488" t="str">
        <f>Theater!P52</f>
        <v xml:space="preserve"> </v>
      </c>
    </row>
    <row r="552" spans="1:17">
      <c r="A552" s="488" t="s">
        <v>235</v>
      </c>
      <c r="B552" s="488">
        <f>Theater!A53</f>
        <v>0</v>
      </c>
      <c r="C552" s="488">
        <f>Theater!B53</f>
        <v>0</v>
      </c>
      <c r="D552" s="488" t="str">
        <f>Theater!C53</f>
        <v>H</v>
      </c>
      <c r="E552" s="488">
        <f>Theater!D53</f>
        <v>0</v>
      </c>
      <c r="F552" s="488">
        <f>Theater!E53</f>
        <v>0</v>
      </c>
      <c r="G552" s="488">
        <f>Theater!F53</f>
        <v>0.6</v>
      </c>
      <c r="H552" s="488">
        <f>Theater!G53</f>
        <v>0</v>
      </c>
      <c r="I552" s="488">
        <f>Theater!H53</f>
        <v>0</v>
      </c>
      <c r="J552" s="488" t="str">
        <f>Theater!I53</f>
        <v xml:space="preserve"> </v>
      </c>
      <c r="K552" s="488">
        <f>Theater!J53</f>
        <v>0</v>
      </c>
      <c r="L552" s="488">
        <f>Theater!K53</f>
        <v>0</v>
      </c>
      <c r="M552" s="488" t="str">
        <f>Theater!L53</f>
        <v/>
      </c>
      <c r="N552" s="488" t="str">
        <f>Theater!M53</f>
        <v/>
      </c>
      <c r="O552" s="488" t="str">
        <f>Theater!N53</f>
        <v/>
      </c>
      <c r="P552" s="488" t="str">
        <f>Theater!O53</f>
        <v/>
      </c>
      <c r="Q552" s="488" t="str">
        <f>Theater!P53</f>
        <v xml:space="preserve"> </v>
      </c>
    </row>
    <row r="553" spans="1:17">
      <c r="A553" s="488" t="s">
        <v>235</v>
      </c>
      <c r="B553" s="488">
        <f>Theater!A54</f>
        <v>0</v>
      </c>
      <c r="C553" s="488">
        <f>Theater!B54</f>
        <v>0</v>
      </c>
      <c r="D553" s="488" t="str">
        <f>Theater!C54</f>
        <v>H</v>
      </c>
      <c r="E553" s="488">
        <f>Theater!D54</f>
        <v>0</v>
      </c>
      <c r="F553" s="488">
        <f>Theater!E54</f>
        <v>0</v>
      </c>
      <c r="G553" s="488">
        <f>Theater!F54</f>
        <v>0.6</v>
      </c>
      <c r="H553" s="488">
        <f>Theater!G54</f>
        <v>0</v>
      </c>
      <c r="I553" s="488">
        <f>Theater!H54</f>
        <v>0</v>
      </c>
      <c r="J553" s="488" t="str">
        <f>Theater!I54</f>
        <v xml:space="preserve"> </v>
      </c>
      <c r="K553" s="488">
        <f>Theater!J54</f>
        <v>0</v>
      </c>
      <c r="L553" s="488">
        <f>Theater!K54</f>
        <v>0</v>
      </c>
      <c r="M553" s="488" t="str">
        <f>Theater!L54</f>
        <v/>
      </c>
      <c r="N553" s="488" t="str">
        <f>Theater!M54</f>
        <v/>
      </c>
      <c r="O553" s="488" t="str">
        <f>Theater!N54</f>
        <v/>
      </c>
      <c r="P553" s="488" t="str">
        <f>Theater!O54</f>
        <v/>
      </c>
      <c r="Q553" s="488" t="str">
        <f>Theater!P54</f>
        <v xml:space="preserve"> </v>
      </c>
    </row>
    <row r="554" spans="1:17">
      <c r="A554" s="488" t="s">
        <v>235</v>
      </c>
      <c r="B554" s="488">
        <f>Theater!A55</f>
        <v>0</v>
      </c>
      <c r="C554" s="488">
        <f>Theater!B55</f>
        <v>0</v>
      </c>
      <c r="D554" s="488" t="str">
        <f>Theater!C55</f>
        <v>H</v>
      </c>
      <c r="E554" s="488">
        <f>Theater!D55</f>
        <v>0</v>
      </c>
      <c r="F554" s="488">
        <f>Theater!E55</f>
        <v>0</v>
      </c>
      <c r="G554" s="488">
        <f>Theater!F55</f>
        <v>0.6</v>
      </c>
      <c r="H554" s="488">
        <f>Theater!G55</f>
        <v>0</v>
      </c>
      <c r="I554" s="488">
        <f>Theater!H55</f>
        <v>0</v>
      </c>
      <c r="J554" s="488" t="str">
        <f>Theater!I55</f>
        <v xml:space="preserve"> </v>
      </c>
      <c r="K554" s="488">
        <f>Theater!J55</f>
        <v>0</v>
      </c>
      <c r="L554" s="488">
        <f>Theater!K55</f>
        <v>0</v>
      </c>
      <c r="M554" s="488" t="str">
        <f>Theater!L55</f>
        <v/>
      </c>
      <c r="N554" s="488" t="str">
        <f>Theater!M55</f>
        <v/>
      </c>
      <c r="O554" s="488" t="str">
        <f>Theater!N55</f>
        <v/>
      </c>
      <c r="P554" s="488" t="str">
        <f>Theater!O55</f>
        <v/>
      </c>
      <c r="Q554" s="488" t="str">
        <f>Theater!P55</f>
        <v xml:space="preserve"> </v>
      </c>
    </row>
    <row r="555" spans="1:17">
      <c r="A555" s="488" t="s">
        <v>235</v>
      </c>
      <c r="B555" s="488">
        <f>Theater!A56</f>
        <v>0</v>
      </c>
      <c r="C555" s="488">
        <f>Theater!B56</f>
        <v>0</v>
      </c>
      <c r="D555" s="488" t="str">
        <f>Theater!C56</f>
        <v>H</v>
      </c>
      <c r="E555" s="488">
        <f>Theater!D56</f>
        <v>0</v>
      </c>
      <c r="F555" s="488">
        <f>Theater!E56</f>
        <v>0</v>
      </c>
      <c r="G555" s="488">
        <f>Theater!F56</f>
        <v>0.6</v>
      </c>
      <c r="H555" s="488">
        <f>Theater!G56</f>
        <v>0</v>
      </c>
      <c r="I555" s="488">
        <f>Theater!H56</f>
        <v>0</v>
      </c>
      <c r="J555" s="488" t="str">
        <f>Theater!I56</f>
        <v xml:space="preserve"> </v>
      </c>
      <c r="K555" s="488">
        <f>Theater!J56</f>
        <v>0</v>
      </c>
      <c r="L555" s="488">
        <f>Theater!K56</f>
        <v>0</v>
      </c>
      <c r="M555" s="488" t="str">
        <f>Theater!L56</f>
        <v/>
      </c>
      <c r="N555" s="488" t="str">
        <f>Theater!M56</f>
        <v/>
      </c>
      <c r="O555" s="488" t="str">
        <f>Theater!N56</f>
        <v/>
      </c>
      <c r="P555" s="488" t="str">
        <f>Theater!O56</f>
        <v/>
      </c>
      <c r="Q555" s="488" t="str">
        <f>Theater!P56</f>
        <v xml:space="preserve"> </v>
      </c>
    </row>
    <row r="556" spans="1:17">
      <c r="A556" s="488" t="s">
        <v>235</v>
      </c>
      <c r="B556" s="488">
        <f>Theater!A57</f>
        <v>0</v>
      </c>
      <c r="C556" s="488">
        <f>Theater!B57</f>
        <v>0</v>
      </c>
      <c r="D556" s="488" t="str">
        <f>Theater!C57</f>
        <v>H</v>
      </c>
      <c r="E556" s="488">
        <f>Theater!D57</f>
        <v>0</v>
      </c>
      <c r="F556" s="488">
        <f>Theater!E57</f>
        <v>0</v>
      </c>
      <c r="G556" s="488">
        <f>Theater!F57</f>
        <v>0.6</v>
      </c>
      <c r="H556" s="488">
        <f>Theater!G57</f>
        <v>0</v>
      </c>
      <c r="I556" s="488">
        <f>Theater!H57</f>
        <v>0</v>
      </c>
      <c r="J556" s="488" t="str">
        <f>Theater!I57</f>
        <v xml:space="preserve"> </v>
      </c>
      <c r="K556" s="488">
        <f>Theater!J57</f>
        <v>0</v>
      </c>
      <c r="L556" s="488">
        <f>Theater!K57</f>
        <v>0</v>
      </c>
      <c r="M556" s="488" t="str">
        <f>Theater!L57</f>
        <v/>
      </c>
      <c r="N556" s="488" t="str">
        <f>Theater!M57</f>
        <v/>
      </c>
      <c r="O556" s="488" t="str">
        <f>Theater!N57</f>
        <v/>
      </c>
      <c r="P556" s="488" t="str">
        <f>Theater!O57</f>
        <v/>
      </c>
      <c r="Q556" s="488" t="str">
        <f>Theater!P57</f>
        <v xml:space="preserve"> </v>
      </c>
    </row>
    <row r="557" spans="1:17">
      <c r="A557" s="488" t="s">
        <v>235</v>
      </c>
      <c r="B557" s="488">
        <f>Theater!A58</f>
        <v>0</v>
      </c>
      <c r="C557" s="488">
        <f>Theater!B58</f>
        <v>0</v>
      </c>
      <c r="D557" s="488" t="str">
        <f>Theater!C58</f>
        <v>H</v>
      </c>
      <c r="E557" s="488">
        <f>Theater!D58</f>
        <v>0</v>
      </c>
      <c r="F557" s="488">
        <f>Theater!E58</f>
        <v>0</v>
      </c>
      <c r="G557" s="488">
        <f>Theater!F58</f>
        <v>0.6</v>
      </c>
      <c r="H557" s="488">
        <f>Theater!G58</f>
        <v>0</v>
      </c>
      <c r="I557" s="488">
        <f>Theater!H58</f>
        <v>0</v>
      </c>
      <c r="J557" s="488" t="str">
        <f>Theater!I58</f>
        <v xml:space="preserve"> </v>
      </c>
      <c r="K557" s="488">
        <f>Theater!J58</f>
        <v>0</v>
      </c>
      <c r="L557" s="488">
        <f>Theater!K58</f>
        <v>0</v>
      </c>
      <c r="M557" s="488" t="str">
        <f>Theater!L58</f>
        <v/>
      </c>
      <c r="N557" s="488" t="str">
        <f>Theater!M58</f>
        <v/>
      </c>
      <c r="O557" s="488" t="str">
        <f>Theater!N58</f>
        <v/>
      </c>
      <c r="P557" s="488" t="str">
        <f>Theater!O58</f>
        <v/>
      </c>
      <c r="Q557" s="488" t="str">
        <f>Theater!P58</f>
        <v xml:space="preserve"> </v>
      </c>
    </row>
    <row r="558" spans="1:17">
      <c r="A558" s="488" t="s">
        <v>235</v>
      </c>
      <c r="B558" s="488">
        <f>Theater!A59</f>
        <v>0</v>
      </c>
      <c r="C558" s="488">
        <f>Theater!B59</f>
        <v>0</v>
      </c>
      <c r="D558" s="488" t="str">
        <f>Theater!C59</f>
        <v>H</v>
      </c>
      <c r="E558" s="488">
        <f>Theater!D59</f>
        <v>0</v>
      </c>
      <c r="F558" s="488">
        <f>Theater!E59</f>
        <v>0</v>
      </c>
      <c r="G558" s="488">
        <f>Theater!F59</f>
        <v>0.6</v>
      </c>
      <c r="H558" s="488">
        <f>Theater!G59</f>
        <v>0</v>
      </c>
      <c r="I558" s="488">
        <f>Theater!H59</f>
        <v>0</v>
      </c>
      <c r="J558" s="488" t="str">
        <f>Theater!I59</f>
        <v xml:space="preserve"> </v>
      </c>
      <c r="K558" s="488">
        <f>Theater!J59</f>
        <v>0</v>
      </c>
      <c r="L558" s="488">
        <f>Theater!K59</f>
        <v>0</v>
      </c>
      <c r="M558" s="488" t="str">
        <f>Theater!L59</f>
        <v/>
      </c>
      <c r="N558" s="488" t="str">
        <f>Theater!M59</f>
        <v/>
      </c>
      <c r="O558" s="488" t="str">
        <f>Theater!N59</f>
        <v/>
      </c>
      <c r="P558" s="488" t="str">
        <f>Theater!O59</f>
        <v/>
      </c>
      <c r="Q558" s="488" t="str">
        <f>Theater!P59</f>
        <v xml:space="preserve"> </v>
      </c>
    </row>
    <row r="559" spans="1:17">
      <c r="A559" s="488" t="s">
        <v>235</v>
      </c>
      <c r="B559" s="488">
        <f>Theater!A60</f>
        <v>0</v>
      </c>
      <c r="C559" s="488">
        <f>Theater!B60</f>
        <v>0</v>
      </c>
      <c r="D559" s="488" t="str">
        <f>Theater!C60</f>
        <v>H</v>
      </c>
      <c r="E559" s="488">
        <f>Theater!D60</f>
        <v>0</v>
      </c>
      <c r="F559" s="488">
        <f>Theater!E60</f>
        <v>0</v>
      </c>
      <c r="G559" s="488">
        <f>Theater!F60</f>
        <v>0.6</v>
      </c>
      <c r="H559" s="488">
        <f>Theater!G60</f>
        <v>0</v>
      </c>
      <c r="I559" s="488">
        <f>Theater!H60</f>
        <v>0</v>
      </c>
      <c r="J559" s="488" t="str">
        <f>Theater!I60</f>
        <v xml:space="preserve"> </v>
      </c>
      <c r="K559" s="488">
        <f>Theater!J60</f>
        <v>0</v>
      </c>
      <c r="L559" s="488">
        <f>Theater!K60</f>
        <v>0</v>
      </c>
      <c r="M559" s="488" t="str">
        <f>Theater!L60</f>
        <v/>
      </c>
      <c r="N559" s="488" t="str">
        <f>Theater!M60</f>
        <v/>
      </c>
      <c r="O559" s="488" t="str">
        <f>Theater!N60</f>
        <v/>
      </c>
      <c r="P559" s="488" t="str">
        <f>Theater!O60</f>
        <v/>
      </c>
      <c r="Q559" s="488" t="str">
        <f>Theater!P60</f>
        <v xml:space="preserve"> </v>
      </c>
    </row>
    <row r="560" spans="1:17">
      <c r="A560" s="488" t="s">
        <v>235</v>
      </c>
      <c r="B560" s="488">
        <f>Theater!A61</f>
        <v>0</v>
      </c>
      <c r="C560" s="488">
        <f>Theater!B61</f>
        <v>0</v>
      </c>
      <c r="D560" s="488" t="str">
        <f>Theater!C61</f>
        <v>H</v>
      </c>
      <c r="E560" s="488">
        <f>Theater!D61</f>
        <v>0</v>
      </c>
      <c r="F560" s="488">
        <f>Theater!E61</f>
        <v>0</v>
      </c>
      <c r="G560" s="488">
        <f>Theater!F61</f>
        <v>0.6</v>
      </c>
      <c r="H560" s="488">
        <f>Theater!G61</f>
        <v>0</v>
      </c>
      <c r="I560" s="488">
        <f>Theater!H61</f>
        <v>0</v>
      </c>
      <c r="J560" s="488" t="str">
        <f>Theater!I61</f>
        <v xml:space="preserve"> </v>
      </c>
      <c r="K560" s="488">
        <f>Theater!J61</f>
        <v>0</v>
      </c>
      <c r="L560" s="488">
        <f>Theater!K61</f>
        <v>0</v>
      </c>
      <c r="M560" s="488" t="str">
        <f>Theater!L61</f>
        <v/>
      </c>
      <c r="N560" s="488" t="str">
        <f>Theater!M61</f>
        <v/>
      </c>
      <c r="O560" s="488" t="str">
        <f>Theater!N61</f>
        <v/>
      </c>
      <c r="P560" s="488" t="str">
        <f>Theater!O61</f>
        <v/>
      </c>
      <c r="Q560" s="488" t="str">
        <f>Theater!P61</f>
        <v xml:space="preserve"> </v>
      </c>
    </row>
    <row r="561" spans="1:17">
      <c r="A561" s="488" t="s">
        <v>235</v>
      </c>
      <c r="B561" s="488">
        <f>Theater!A62</f>
        <v>0</v>
      </c>
      <c r="C561" s="488">
        <f>Theater!B62</f>
        <v>0</v>
      </c>
      <c r="D561" s="488" t="str">
        <f>Theater!C62</f>
        <v>H</v>
      </c>
      <c r="E561" s="488">
        <f>Theater!D62</f>
        <v>0</v>
      </c>
      <c r="F561" s="488">
        <f>Theater!E62</f>
        <v>0</v>
      </c>
      <c r="G561" s="488">
        <f>Theater!F62</f>
        <v>0.6</v>
      </c>
      <c r="H561" s="488">
        <f>Theater!G62</f>
        <v>0</v>
      </c>
      <c r="I561" s="488">
        <f>Theater!H62</f>
        <v>0</v>
      </c>
      <c r="J561" s="488" t="str">
        <f>Theater!I62</f>
        <v xml:space="preserve"> </v>
      </c>
      <c r="K561" s="488">
        <f>Theater!J62</f>
        <v>0</v>
      </c>
      <c r="L561" s="488">
        <f>Theater!K62</f>
        <v>0</v>
      </c>
      <c r="M561" s="488" t="str">
        <f>Theater!L62</f>
        <v/>
      </c>
      <c r="N561" s="488" t="str">
        <f>Theater!M62</f>
        <v/>
      </c>
      <c r="O561" s="488" t="str">
        <f>Theater!N62</f>
        <v/>
      </c>
      <c r="P561" s="488" t="str">
        <f>Theater!O62</f>
        <v/>
      </c>
      <c r="Q561" s="488" t="str">
        <f>Theater!P62</f>
        <v xml:space="preserve"> </v>
      </c>
    </row>
    <row r="562" spans="1:17">
      <c r="A562" s="488" t="s">
        <v>235</v>
      </c>
      <c r="B562" s="488">
        <f>Theater!A63</f>
        <v>0</v>
      </c>
      <c r="C562" s="488">
        <f>Theater!B63</f>
        <v>0</v>
      </c>
      <c r="D562" s="488" t="str">
        <f>Theater!C63</f>
        <v>H</v>
      </c>
      <c r="E562" s="488">
        <f>Theater!D63</f>
        <v>0</v>
      </c>
      <c r="F562" s="488">
        <f>Theater!E63</f>
        <v>0</v>
      </c>
      <c r="G562" s="488">
        <f>Theater!F63</f>
        <v>0.6</v>
      </c>
      <c r="H562" s="488">
        <f>Theater!G63</f>
        <v>0</v>
      </c>
      <c r="I562" s="488">
        <f>Theater!H63</f>
        <v>0</v>
      </c>
      <c r="J562" s="488" t="str">
        <f>Theater!I63</f>
        <v xml:space="preserve"> </v>
      </c>
      <c r="K562" s="488">
        <f>Theater!J63</f>
        <v>0</v>
      </c>
      <c r="L562" s="488">
        <f>Theater!K63</f>
        <v>0</v>
      </c>
      <c r="M562" s="488" t="str">
        <f>Theater!L63</f>
        <v/>
      </c>
      <c r="N562" s="488" t="str">
        <f>Theater!M63</f>
        <v/>
      </c>
      <c r="O562" s="488" t="str">
        <f>Theater!N63</f>
        <v/>
      </c>
      <c r="P562" s="488" t="str">
        <f>Theater!O63</f>
        <v/>
      </c>
      <c r="Q562" s="488" t="str">
        <f>Theater!P63</f>
        <v xml:space="preserve"> </v>
      </c>
    </row>
    <row r="563" spans="1:17">
      <c r="A563" s="489" t="s">
        <v>236</v>
      </c>
      <c r="B563" s="489">
        <f>'Green Rooms'!A13</f>
        <v>0</v>
      </c>
      <c r="C563" s="489">
        <f>'Green Rooms'!B13</f>
        <v>0</v>
      </c>
      <c r="D563" s="489" t="str">
        <f>'Green Rooms'!C13</f>
        <v>H</v>
      </c>
      <c r="E563" s="489">
        <f>'Green Rooms'!D13</f>
        <v>0</v>
      </c>
      <c r="F563" s="489">
        <f>'Green Rooms'!E13</f>
        <v>0</v>
      </c>
      <c r="G563" s="489">
        <f>'Green Rooms'!F13</f>
        <v>0.6</v>
      </c>
      <c r="H563" s="489">
        <f>'Green Rooms'!G13</f>
        <v>0</v>
      </c>
      <c r="I563" s="489">
        <f>'Green Rooms'!H13</f>
        <v>0</v>
      </c>
      <c r="J563" s="489" t="str">
        <f>'Green Rooms'!I13</f>
        <v xml:space="preserve"> </v>
      </c>
      <c r="K563" s="489">
        <f>'Green Rooms'!J13</f>
        <v>0</v>
      </c>
      <c r="L563" s="489">
        <f>'Green Rooms'!K13</f>
        <v>0</v>
      </c>
      <c r="M563" s="489" t="str">
        <f>'Green Rooms'!L13</f>
        <v/>
      </c>
      <c r="N563" s="489" t="str">
        <f>'Green Rooms'!M13</f>
        <v/>
      </c>
      <c r="O563" s="489" t="str">
        <f>'Green Rooms'!N13</f>
        <v/>
      </c>
      <c r="P563" s="489" t="str">
        <f>'Green Rooms'!O13</f>
        <v/>
      </c>
      <c r="Q563" s="489" t="str">
        <f>'Green Rooms'!P13</f>
        <v xml:space="preserve"> </v>
      </c>
    </row>
    <row r="564" spans="1:17">
      <c r="A564" s="489" t="s">
        <v>236</v>
      </c>
      <c r="B564" s="489">
        <f>'Green Rooms'!A14</f>
        <v>0</v>
      </c>
      <c r="C564" s="489">
        <f>'Green Rooms'!B14</f>
        <v>0</v>
      </c>
      <c r="D564" s="489" t="str">
        <f>'Green Rooms'!C14</f>
        <v>H</v>
      </c>
      <c r="E564" s="489">
        <f>'Green Rooms'!D14</f>
        <v>0</v>
      </c>
      <c r="F564" s="489">
        <f>'Green Rooms'!E14</f>
        <v>0</v>
      </c>
      <c r="G564" s="489">
        <f>'Green Rooms'!F14</f>
        <v>0.6</v>
      </c>
      <c r="H564" s="489">
        <f>'Green Rooms'!G14</f>
        <v>0</v>
      </c>
      <c r="I564" s="489">
        <f>'Green Rooms'!H14</f>
        <v>0</v>
      </c>
      <c r="J564" s="489" t="str">
        <f>'Green Rooms'!I14</f>
        <v xml:space="preserve"> </v>
      </c>
      <c r="K564" s="489">
        <f>'Green Rooms'!J14</f>
        <v>0</v>
      </c>
      <c r="L564" s="489">
        <f>'Green Rooms'!K14</f>
        <v>0</v>
      </c>
      <c r="M564" s="489" t="str">
        <f>'Green Rooms'!L14</f>
        <v/>
      </c>
      <c r="N564" s="489" t="str">
        <f>'Green Rooms'!M14</f>
        <v/>
      </c>
      <c r="O564" s="489" t="str">
        <f>'Green Rooms'!N14</f>
        <v/>
      </c>
      <c r="P564" s="489" t="str">
        <f>'Green Rooms'!O14</f>
        <v/>
      </c>
      <c r="Q564" s="489" t="str">
        <f>'Green Rooms'!P14</f>
        <v xml:space="preserve"> </v>
      </c>
    </row>
    <row r="565" spans="1:17">
      <c r="A565" s="489" t="s">
        <v>236</v>
      </c>
      <c r="B565" s="489">
        <f>'Green Rooms'!A15</f>
        <v>0</v>
      </c>
      <c r="C565" s="489">
        <f>'Green Rooms'!B15</f>
        <v>0</v>
      </c>
      <c r="D565" s="489" t="str">
        <f>'Green Rooms'!C15</f>
        <v>H</v>
      </c>
      <c r="E565" s="489">
        <f>'Green Rooms'!D15</f>
        <v>0</v>
      </c>
      <c r="F565" s="489">
        <f>'Green Rooms'!E15</f>
        <v>0</v>
      </c>
      <c r="G565" s="489">
        <f>'Green Rooms'!F15</f>
        <v>0.6</v>
      </c>
      <c r="H565" s="489">
        <f>'Green Rooms'!G15</f>
        <v>0</v>
      </c>
      <c r="I565" s="489">
        <f>'Green Rooms'!H15</f>
        <v>0</v>
      </c>
      <c r="J565" s="489" t="str">
        <f>'Green Rooms'!I15</f>
        <v xml:space="preserve"> </v>
      </c>
      <c r="K565" s="489">
        <f>'Green Rooms'!J15</f>
        <v>0</v>
      </c>
      <c r="L565" s="489">
        <f>'Green Rooms'!K15</f>
        <v>0</v>
      </c>
      <c r="M565" s="489" t="str">
        <f>'Green Rooms'!L15</f>
        <v/>
      </c>
      <c r="N565" s="489" t="str">
        <f>'Green Rooms'!M15</f>
        <v/>
      </c>
      <c r="O565" s="489" t="str">
        <f>'Green Rooms'!N15</f>
        <v/>
      </c>
      <c r="P565" s="489" t="str">
        <f>'Green Rooms'!O15</f>
        <v/>
      </c>
      <c r="Q565" s="489" t="str">
        <f>'Green Rooms'!P15</f>
        <v xml:space="preserve"> </v>
      </c>
    </row>
    <row r="566" spans="1:17">
      <c r="A566" s="489" t="s">
        <v>236</v>
      </c>
      <c r="B566" s="489">
        <f>'Green Rooms'!A16</f>
        <v>0</v>
      </c>
      <c r="C566" s="489">
        <f>'Green Rooms'!B16</f>
        <v>0</v>
      </c>
      <c r="D566" s="489" t="str">
        <f>'Green Rooms'!C16</f>
        <v>H</v>
      </c>
      <c r="E566" s="489">
        <f>'Green Rooms'!D16</f>
        <v>0</v>
      </c>
      <c r="F566" s="489">
        <f>'Green Rooms'!E16</f>
        <v>0</v>
      </c>
      <c r="G566" s="489">
        <f>'Green Rooms'!F16</f>
        <v>0.6</v>
      </c>
      <c r="H566" s="489">
        <f>'Green Rooms'!G16</f>
        <v>0</v>
      </c>
      <c r="I566" s="489">
        <f>'Green Rooms'!H16</f>
        <v>0</v>
      </c>
      <c r="J566" s="489" t="str">
        <f>'Green Rooms'!I16</f>
        <v xml:space="preserve"> </v>
      </c>
      <c r="K566" s="489">
        <f>'Green Rooms'!J16</f>
        <v>0</v>
      </c>
      <c r="L566" s="489">
        <f>'Green Rooms'!K16</f>
        <v>0</v>
      </c>
      <c r="M566" s="489" t="str">
        <f>'Green Rooms'!L16</f>
        <v/>
      </c>
      <c r="N566" s="489" t="str">
        <f>'Green Rooms'!M16</f>
        <v/>
      </c>
      <c r="O566" s="489" t="str">
        <f>'Green Rooms'!N16</f>
        <v/>
      </c>
      <c r="P566" s="489" t="str">
        <f>'Green Rooms'!O16</f>
        <v/>
      </c>
      <c r="Q566" s="489" t="str">
        <f>'Green Rooms'!P16</f>
        <v xml:space="preserve"> </v>
      </c>
    </row>
    <row r="567" spans="1:17">
      <c r="A567" s="489" t="s">
        <v>236</v>
      </c>
      <c r="B567" s="489">
        <f>'Green Rooms'!A17</f>
        <v>0</v>
      </c>
      <c r="C567" s="489">
        <f>'Green Rooms'!B17</f>
        <v>0</v>
      </c>
      <c r="D567" s="489" t="str">
        <f>'Green Rooms'!C17</f>
        <v>H</v>
      </c>
      <c r="E567" s="489">
        <f>'Green Rooms'!D17</f>
        <v>0</v>
      </c>
      <c r="F567" s="489">
        <f>'Green Rooms'!E17</f>
        <v>0</v>
      </c>
      <c r="G567" s="489">
        <f>'Green Rooms'!F17</f>
        <v>0.6</v>
      </c>
      <c r="H567" s="489">
        <f>'Green Rooms'!G17</f>
        <v>0</v>
      </c>
      <c r="I567" s="489">
        <f>'Green Rooms'!H17</f>
        <v>0</v>
      </c>
      <c r="J567" s="489" t="str">
        <f>'Green Rooms'!I17</f>
        <v xml:space="preserve"> </v>
      </c>
      <c r="K567" s="489">
        <f>'Green Rooms'!J17</f>
        <v>0</v>
      </c>
      <c r="L567" s="489">
        <f>'Green Rooms'!K17</f>
        <v>0</v>
      </c>
      <c r="M567" s="489" t="str">
        <f>'Green Rooms'!L17</f>
        <v/>
      </c>
      <c r="N567" s="489" t="str">
        <f>'Green Rooms'!M17</f>
        <v/>
      </c>
      <c r="O567" s="489" t="str">
        <f>'Green Rooms'!N17</f>
        <v/>
      </c>
      <c r="P567" s="489" t="str">
        <f>'Green Rooms'!O17</f>
        <v/>
      </c>
      <c r="Q567" s="489" t="str">
        <f>'Green Rooms'!P17</f>
        <v xml:space="preserve"> </v>
      </c>
    </row>
    <row r="568" spans="1:17">
      <c r="A568" s="489" t="s">
        <v>236</v>
      </c>
      <c r="B568" s="489">
        <f>'Green Rooms'!A18</f>
        <v>0</v>
      </c>
      <c r="C568" s="489">
        <f>'Green Rooms'!B18</f>
        <v>0</v>
      </c>
      <c r="D568" s="489" t="str">
        <f>'Green Rooms'!C18</f>
        <v>H</v>
      </c>
      <c r="E568" s="489">
        <f>'Green Rooms'!D18</f>
        <v>0</v>
      </c>
      <c r="F568" s="489">
        <f>'Green Rooms'!E18</f>
        <v>0</v>
      </c>
      <c r="G568" s="489">
        <f>'Green Rooms'!F18</f>
        <v>0.6</v>
      </c>
      <c r="H568" s="489">
        <f>'Green Rooms'!G18</f>
        <v>0</v>
      </c>
      <c r="I568" s="489">
        <f>'Green Rooms'!H18</f>
        <v>0</v>
      </c>
      <c r="J568" s="489" t="str">
        <f>'Green Rooms'!I18</f>
        <v xml:space="preserve"> </v>
      </c>
      <c r="K568" s="489">
        <f>'Green Rooms'!J18</f>
        <v>0</v>
      </c>
      <c r="L568" s="489">
        <f>'Green Rooms'!K18</f>
        <v>0</v>
      </c>
      <c r="M568" s="489" t="str">
        <f>'Green Rooms'!L18</f>
        <v/>
      </c>
      <c r="N568" s="489" t="str">
        <f>'Green Rooms'!M18</f>
        <v/>
      </c>
      <c r="O568" s="489" t="str">
        <f>'Green Rooms'!N18</f>
        <v/>
      </c>
      <c r="P568" s="489" t="str">
        <f>'Green Rooms'!O18</f>
        <v/>
      </c>
      <c r="Q568" s="489" t="str">
        <f>'Green Rooms'!P18</f>
        <v xml:space="preserve"> </v>
      </c>
    </row>
    <row r="569" spans="1:17">
      <c r="A569" s="489" t="s">
        <v>236</v>
      </c>
      <c r="B569" s="489">
        <f>'Green Rooms'!A19</f>
        <v>0</v>
      </c>
      <c r="C569" s="489">
        <f>'Green Rooms'!B19</f>
        <v>0</v>
      </c>
      <c r="D569" s="489" t="str">
        <f>'Green Rooms'!C19</f>
        <v>H</v>
      </c>
      <c r="E569" s="489">
        <f>'Green Rooms'!D19</f>
        <v>0</v>
      </c>
      <c r="F569" s="489">
        <f>'Green Rooms'!E19</f>
        <v>0</v>
      </c>
      <c r="G569" s="489">
        <f>'Green Rooms'!F19</f>
        <v>0.6</v>
      </c>
      <c r="H569" s="489">
        <f>'Green Rooms'!G19</f>
        <v>0</v>
      </c>
      <c r="I569" s="489">
        <f>'Green Rooms'!H19</f>
        <v>0</v>
      </c>
      <c r="J569" s="489" t="str">
        <f>'Green Rooms'!I19</f>
        <v xml:space="preserve"> </v>
      </c>
      <c r="K569" s="489">
        <f>'Green Rooms'!J19</f>
        <v>0</v>
      </c>
      <c r="L569" s="489">
        <f>'Green Rooms'!K19</f>
        <v>0</v>
      </c>
      <c r="M569" s="489" t="str">
        <f>'Green Rooms'!L19</f>
        <v/>
      </c>
      <c r="N569" s="489" t="str">
        <f>'Green Rooms'!M19</f>
        <v/>
      </c>
      <c r="O569" s="489" t="str">
        <f>'Green Rooms'!N19</f>
        <v/>
      </c>
      <c r="P569" s="489" t="str">
        <f>'Green Rooms'!O19</f>
        <v/>
      </c>
      <c r="Q569" s="489" t="str">
        <f>'Green Rooms'!P19</f>
        <v xml:space="preserve"> </v>
      </c>
    </row>
    <row r="570" spans="1:17">
      <c r="A570" s="489" t="s">
        <v>236</v>
      </c>
      <c r="B570" s="489">
        <f>'Green Rooms'!A20</f>
        <v>0</v>
      </c>
      <c r="C570" s="489">
        <f>'Green Rooms'!B20</f>
        <v>0</v>
      </c>
      <c r="D570" s="489" t="str">
        <f>'Green Rooms'!C20</f>
        <v>H</v>
      </c>
      <c r="E570" s="489">
        <f>'Green Rooms'!D20</f>
        <v>0</v>
      </c>
      <c r="F570" s="489">
        <f>'Green Rooms'!E20</f>
        <v>0</v>
      </c>
      <c r="G570" s="489">
        <f>'Green Rooms'!F20</f>
        <v>0.6</v>
      </c>
      <c r="H570" s="489">
        <f>'Green Rooms'!G20</f>
        <v>0</v>
      </c>
      <c r="I570" s="489">
        <f>'Green Rooms'!H20</f>
        <v>0</v>
      </c>
      <c r="J570" s="489" t="str">
        <f>'Green Rooms'!I20</f>
        <v xml:space="preserve"> </v>
      </c>
      <c r="K570" s="489">
        <f>'Green Rooms'!J20</f>
        <v>0</v>
      </c>
      <c r="L570" s="489">
        <f>'Green Rooms'!K20</f>
        <v>0</v>
      </c>
      <c r="M570" s="489" t="str">
        <f>'Green Rooms'!L20</f>
        <v/>
      </c>
      <c r="N570" s="489" t="str">
        <f>'Green Rooms'!M20</f>
        <v/>
      </c>
      <c r="O570" s="489" t="str">
        <f>'Green Rooms'!N20</f>
        <v/>
      </c>
      <c r="P570" s="489" t="str">
        <f>'Green Rooms'!O20</f>
        <v/>
      </c>
      <c r="Q570" s="489" t="str">
        <f>'Green Rooms'!P20</f>
        <v xml:space="preserve"> </v>
      </c>
    </row>
    <row r="571" spans="1:17">
      <c r="A571" s="489" t="s">
        <v>236</v>
      </c>
      <c r="B571" s="489">
        <f>'Green Rooms'!A21</f>
        <v>0</v>
      </c>
      <c r="C571" s="489">
        <f>'Green Rooms'!B21</f>
        <v>0</v>
      </c>
      <c r="D571" s="489" t="str">
        <f>'Green Rooms'!C21</f>
        <v>H</v>
      </c>
      <c r="E571" s="489">
        <f>'Green Rooms'!D21</f>
        <v>0</v>
      </c>
      <c r="F571" s="489">
        <f>'Green Rooms'!E21</f>
        <v>0</v>
      </c>
      <c r="G571" s="489">
        <f>'Green Rooms'!F21</f>
        <v>0.6</v>
      </c>
      <c r="H571" s="489">
        <f>'Green Rooms'!G21</f>
        <v>0</v>
      </c>
      <c r="I571" s="489">
        <f>'Green Rooms'!H21</f>
        <v>0</v>
      </c>
      <c r="J571" s="489" t="str">
        <f>'Green Rooms'!I21</f>
        <v xml:space="preserve"> </v>
      </c>
      <c r="K571" s="489">
        <f>'Green Rooms'!J21</f>
        <v>0</v>
      </c>
      <c r="L571" s="489">
        <f>'Green Rooms'!K21</f>
        <v>0</v>
      </c>
      <c r="M571" s="489" t="str">
        <f>'Green Rooms'!L21</f>
        <v/>
      </c>
      <c r="N571" s="489" t="str">
        <f>'Green Rooms'!M21</f>
        <v/>
      </c>
      <c r="O571" s="489" t="str">
        <f>'Green Rooms'!N21</f>
        <v/>
      </c>
      <c r="P571" s="489" t="str">
        <f>'Green Rooms'!O21</f>
        <v/>
      </c>
      <c r="Q571" s="489" t="str">
        <f>'Green Rooms'!P21</f>
        <v xml:space="preserve"> </v>
      </c>
    </row>
    <row r="572" spans="1:17">
      <c r="A572" s="489" t="s">
        <v>236</v>
      </c>
      <c r="B572" s="489">
        <f>'Green Rooms'!A22</f>
        <v>0</v>
      </c>
      <c r="C572" s="489">
        <f>'Green Rooms'!B22</f>
        <v>0</v>
      </c>
      <c r="D572" s="489" t="str">
        <f>'Green Rooms'!C22</f>
        <v>H</v>
      </c>
      <c r="E572" s="489">
        <f>'Green Rooms'!D22</f>
        <v>0</v>
      </c>
      <c r="F572" s="489">
        <f>'Green Rooms'!E22</f>
        <v>0</v>
      </c>
      <c r="G572" s="489">
        <f>'Green Rooms'!F22</f>
        <v>0.6</v>
      </c>
      <c r="H572" s="489">
        <f>'Green Rooms'!G22</f>
        <v>0</v>
      </c>
      <c r="I572" s="489">
        <f>'Green Rooms'!H22</f>
        <v>0</v>
      </c>
      <c r="J572" s="489" t="str">
        <f>'Green Rooms'!I22</f>
        <v xml:space="preserve"> </v>
      </c>
      <c r="K572" s="489">
        <f>'Green Rooms'!J22</f>
        <v>0</v>
      </c>
      <c r="L572" s="489">
        <f>'Green Rooms'!K22</f>
        <v>0</v>
      </c>
      <c r="M572" s="489" t="str">
        <f>'Green Rooms'!L22</f>
        <v/>
      </c>
      <c r="N572" s="489" t="str">
        <f>'Green Rooms'!M22</f>
        <v/>
      </c>
      <c r="O572" s="489" t="str">
        <f>'Green Rooms'!N22</f>
        <v/>
      </c>
      <c r="P572" s="489" t="str">
        <f>'Green Rooms'!O22</f>
        <v/>
      </c>
      <c r="Q572" s="489" t="str">
        <f>'Green Rooms'!P22</f>
        <v xml:space="preserve"> </v>
      </c>
    </row>
    <row r="573" spans="1:17">
      <c r="A573" s="489" t="s">
        <v>236</v>
      </c>
      <c r="B573" s="489">
        <f>'Green Rooms'!A23</f>
        <v>0</v>
      </c>
      <c r="C573" s="489">
        <f>'Green Rooms'!B23</f>
        <v>0</v>
      </c>
      <c r="D573" s="489" t="str">
        <f>'Green Rooms'!C23</f>
        <v>H</v>
      </c>
      <c r="E573" s="489">
        <f>'Green Rooms'!D23</f>
        <v>0</v>
      </c>
      <c r="F573" s="489">
        <f>'Green Rooms'!E23</f>
        <v>0</v>
      </c>
      <c r="G573" s="489">
        <f>'Green Rooms'!F23</f>
        <v>0.6</v>
      </c>
      <c r="H573" s="489">
        <f>'Green Rooms'!G23</f>
        <v>0</v>
      </c>
      <c r="I573" s="489">
        <f>'Green Rooms'!H23</f>
        <v>0</v>
      </c>
      <c r="J573" s="489" t="str">
        <f>'Green Rooms'!I23</f>
        <v xml:space="preserve"> </v>
      </c>
      <c r="K573" s="489">
        <f>'Green Rooms'!J23</f>
        <v>0</v>
      </c>
      <c r="L573" s="489">
        <f>'Green Rooms'!K23</f>
        <v>0</v>
      </c>
      <c r="M573" s="489" t="str">
        <f>'Green Rooms'!L23</f>
        <v/>
      </c>
      <c r="N573" s="489" t="str">
        <f>'Green Rooms'!M23</f>
        <v/>
      </c>
      <c r="O573" s="489" t="str">
        <f>'Green Rooms'!N23</f>
        <v/>
      </c>
      <c r="P573" s="489" t="str">
        <f>'Green Rooms'!O23</f>
        <v/>
      </c>
      <c r="Q573" s="489" t="str">
        <f>'Green Rooms'!P23</f>
        <v xml:space="preserve"> </v>
      </c>
    </row>
    <row r="574" spans="1:17">
      <c r="A574" s="489" t="s">
        <v>236</v>
      </c>
      <c r="B574" s="489">
        <f>'Green Rooms'!A24</f>
        <v>0</v>
      </c>
      <c r="C574" s="489">
        <f>'Green Rooms'!B24</f>
        <v>0</v>
      </c>
      <c r="D574" s="489" t="str">
        <f>'Green Rooms'!C24</f>
        <v>H</v>
      </c>
      <c r="E574" s="489">
        <f>'Green Rooms'!D24</f>
        <v>0</v>
      </c>
      <c r="F574" s="489">
        <f>'Green Rooms'!E24</f>
        <v>0</v>
      </c>
      <c r="G574" s="489">
        <f>'Green Rooms'!F24</f>
        <v>0.6</v>
      </c>
      <c r="H574" s="489">
        <f>'Green Rooms'!G24</f>
        <v>0</v>
      </c>
      <c r="I574" s="489">
        <f>'Green Rooms'!H24</f>
        <v>0</v>
      </c>
      <c r="J574" s="489" t="str">
        <f>'Green Rooms'!I24</f>
        <v xml:space="preserve"> </v>
      </c>
      <c r="K574" s="489">
        <f>'Green Rooms'!J24</f>
        <v>0</v>
      </c>
      <c r="L574" s="489">
        <f>'Green Rooms'!K24</f>
        <v>0</v>
      </c>
      <c r="M574" s="489" t="str">
        <f>'Green Rooms'!L24</f>
        <v/>
      </c>
      <c r="N574" s="489" t="str">
        <f>'Green Rooms'!M24</f>
        <v/>
      </c>
      <c r="O574" s="489" t="str">
        <f>'Green Rooms'!N24</f>
        <v/>
      </c>
      <c r="P574" s="489" t="str">
        <f>'Green Rooms'!O24</f>
        <v/>
      </c>
      <c r="Q574" s="489" t="str">
        <f>'Green Rooms'!P24</f>
        <v xml:space="preserve"> </v>
      </c>
    </row>
    <row r="575" spans="1:17">
      <c r="A575" s="489" t="s">
        <v>236</v>
      </c>
      <c r="B575" s="489">
        <f>'Green Rooms'!A25</f>
        <v>0</v>
      </c>
      <c r="C575" s="489">
        <f>'Green Rooms'!B25</f>
        <v>0</v>
      </c>
      <c r="D575" s="489" t="str">
        <f>'Green Rooms'!C25</f>
        <v>H</v>
      </c>
      <c r="E575" s="489">
        <f>'Green Rooms'!D25</f>
        <v>0</v>
      </c>
      <c r="F575" s="489">
        <f>'Green Rooms'!E25</f>
        <v>0</v>
      </c>
      <c r="G575" s="489">
        <f>'Green Rooms'!F25</f>
        <v>0.6</v>
      </c>
      <c r="H575" s="489">
        <f>'Green Rooms'!G25</f>
        <v>0</v>
      </c>
      <c r="I575" s="489">
        <f>'Green Rooms'!H25</f>
        <v>0</v>
      </c>
      <c r="J575" s="489" t="str">
        <f>'Green Rooms'!I25</f>
        <v xml:space="preserve"> </v>
      </c>
      <c r="K575" s="489">
        <f>'Green Rooms'!J25</f>
        <v>0</v>
      </c>
      <c r="L575" s="489">
        <f>'Green Rooms'!K25</f>
        <v>0</v>
      </c>
      <c r="M575" s="489" t="str">
        <f>'Green Rooms'!L25</f>
        <v/>
      </c>
      <c r="N575" s="489" t="str">
        <f>'Green Rooms'!M25</f>
        <v/>
      </c>
      <c r="O575" s="489" t="str">
        <f>'Green Rooms'!N25</f>
        <v/>
      </c>
      <c r="P575" s="489" t="str">
        <f>'Green Rooms'!O25</f>
        <v/>
      </c>
      <c r="Q575" s="489" t="str">
        <f>'Green Rooms'!P25</f>
        <v xml:space="preserve"> </v>
      </c>
    </row>
    <row r="576" spans="1:17">
      <c r="A576" s="489" t="s">
        <v>236</v>
      </c>
      <c r="B576" s="489">
        <f>'Green Rooms'!A26</f>
        <v>0</v>
      </c>
      <c r="C576" s="489">
        <f>'Green Rooms'!B26</f>
        <v>0</v>
      </c>
      <c r="D576" s="489" t="str">
        <f>'Green Rooms'!C26</f>
        <v>H</v>
      </c>
      <c r="E576" s="489">
        <f>'Green Rooms'!D26</f>
        <v>0</v>
      </c>
      <c r="F576" s="489">
        <f>'Green Rooms'!E26</f>
        <v>0</v>
      </c>
      <c r="G576" s="489">
        <f>'Green Rooms'!F26</f>
        <v>0.6</v>
      </c>
      <c r="H576" s="489">
        <f>'Green Rooms'!G26</f>
        <v>0</v>
      </c>
      <c r="I576" s="489">
        <f>'Green Rooms'!H26</f>
        <v>0</v>
      </c>
      <c r="J576" s="489" t="str">
        <f>'Green Rooms'!I26</f>
        <v xml:space="preserve"> </v>
      </c>
      <c r="K576" s="489">
        <f>'Green Rooms'!J26</f>
        <v>0</v>
      </c>
      <c r="L576" s="489">
        <f>'Green Rooms'!K26</f>
        <v>0</v>
      </c>
      <c r="M576" s="489" t="str">
        <f>'Green Rooms'!L26</f>
        <v/>
      </c>
      <c r="N576" s="489" t="str">
        <f>'Green Rooms'!M26</f>
        <v/>
      </c>
      <c r="O576" s="489" t="str">
        <f>'Green Rooms'!N26</f>
        <v/>
      </c>
      <c r="P576" s="489" t="str">
        <f>'Green Rooms'!O26</f>
        <v/>
      </c>
      <c r="Q576" s="489" t="str">
        <f>'Green Rooms'!P26</f>
        <v xml:space="preserve"> </v>
      </c>
    </row>
    <row r="577" spans="1:17">
      <c r="A577" s="489" t="s">
        <v>236</v>
      </c>
      <c r="B577" s="489">
        <f>'Green Rooms'!A27</f>
        <v>0</v>
      </c>
      <c r="C577" s="489">
        <f>'Green Rooms'!B27</f>
        <v>0</v>
      </c>
      <c r="D577" s="489" t="str">
        <f>'Green Rooms'!C27</f>
        <v>H</v>
      </c>
      <c r="E577" s="489">
        <f>'Green Rooms'!D27</f>
        <v>0</v>
      </c>
      <c r="F577" s="489">
        <f>'Green Rooms'!E27</f>
        <v>0</v>
      </c>
      <c r="G577" s="489">
        <f>'Green Rooms'!F27</f>
        <v>0.6</v>
      </c>
      <c r="H577" s="489">
        <f>'Green Rooms'!G27</f>
        <v>0</v>
      </c>
      <c r="I577" s="489">
        <f>'Green Rooms'!H27</f>
        <v>0</v>
      </c>
      <c r="J577" s="489" t="str">
        <f>'Green Rooms'!I27</f>
        <v xml:space="preserve"> </v>
      </c>
      <c r="K577" s="489">
        <f>'Green Rooms'!J27</f>
        <v>0</v>
      </c>
      <c r="L577" s="489">
        <f>'Green Rooms'!K27</f>
        <v>0</v>
      </c>
      <c r="M577" s="489" t="str">
        <f>'Green Rooms'!L27</f>
        <v/>
      </c>
      <c r="N577" s="489" t="str">
        <f>'Green Rooms'!M27</f>
        <v/>
      </c>
      <c r="O577" s="489" t="str">
        <f>'Green Rooms'!N27</f>
        <v/>
      </c>
      <c r="P577" s="489" t="str">
        <f>'Green Rooms'!O27</f>
        <v/>
      </c>
      <c r="Q577" s="489" t="str">
        <f>'Green Rooms'!P27</f>
        <v xml:space="preserve"> </v>
      </c>
    </row>
    <row r="578" spans="1:17">
      <c r="A578" s="489" t="s">
        <v>236</v>
      </c>
      <c r="B578" s="489">
        <f>'Green Rooms'!A28</f>
        <v>0</v>
      </c>
      <c r="C578" s="489">
        <f>'Green Rooms'!B28</f>
        <v>0</v>
      </c>
      <c r="D578" s="489" t="str">
        <f>'Green Rooms'!C28</f>
        <v>H</v>
      </c>
      <c r="E578" s="489">
        <f>'Green Rooms'!D28</f>
        <v>0</v>
      </c>
      <c r="F578" s="489">
        <f>'Green Rooms'!E28</f>
        <v>0</v>
      </c>
      <c r="G578" s="489">
        <f>'Green Rooms'!F28</f>
        <v>0.6</v>
      </c>
      <c r="H578" s="489">
        <f>'Green Rooms'!G28</f>
        <v>0</v>
      </c>
      <c r="I578" s="489">
        <f>'Green Rooms'!H28</f>
        <v>0</v>
      </c>
      <c r="J578" s="489" t="str">
        <f>'Green Rooms'!I28</f>
        <v xml:space="preserve"> </v>
      </c>
      <c r="K578" s="489">
        <f>'Green Rooms'!J28</f>
        <v>0</v>
      </c>
      <c r="L578" s="489">
        <f>'Green Rooms'!K28</f>
        <v>0</v>
      </c>
      <c r="M578" s="489" t="str">
        <f>'Green Rooms'!L28</f>
        <v/>
      </c>
      <c r="N578" s="489" t="str">
        <f>'Green Rooms'!M28</f>
        <v/>
      </c>
      <c r="O578" s="489" t="str">
        <f>'Green Rooms'!N28</f>
        <v/>
      </c>
      <c r="P578" s="489" t="str">
        <f>'Green Rooms'!O28</f>
        <v/>
      </c>
      <c r="Q578" s="489" t="str">
        <f>'Green Rooms'!P28</f>
        <v xml:space="preserve"> </v>
      </c>
    </row>
    <row r="579" spans="1:17">
      <c r="A579" s="489" t="s">
        <v>236</v>
      </c>
      <c r="B579" s="489">
        <f>'Green Rooms'!A29</f>
        <v>0</v>
      </c>
      <c r="C579" s="489">
        <f>'Green Rooms'!B29</f>
        <v>0</v>
      </c>
      <c r="D579" s="489" t="str">
        <f>'Green Rooms'!C29</f>
        <v>H</v>
      </c>
      <c r="E579" s="489">
        <f>'Green Rooms'!D29</f>
        <v>0</v>
      </c>
      <c r="F579" s="489">
        <f>'Green Rooms'!E29</f>
        <v>0</v>
      </c>
      <c r="G579" s="489">
        <f>'Green Rooms'!F29</f>
        <v>0.6</v>
      </c>
      <c r="H579" s="489">
        <f>'Green Rooms'!G29</f>
        <v>0</v>
      </c>
      <c r="I579" s="489">
        <f>'Green Rooms'!H29</f>
        <v>0</v>
      </c>
      <c r="J579" s="489" t="str">
        <f>'Green Rooms'!I29</f>
        <v xml:space="preserve"> </v>
      </c>
      <c r="K579" s="489">
        <f>'Green Rooms'!J29</f>
        <v>0</v>
      </c>
      <c r="L579" s="489">
        <f>'Green Rooms'!K29</f>
        <v>0</v>
      </c>
      <c r="M579" s="489" t="str">
        <f>'Green Rooms'!L29</f>
        <v/>
      </c>
      <c r="N579" s="489" t="str">
        <f>'Green Rooms'!M29</f>
        <v/>
      </c>
      <c r="O579" s="489" t="str">
        <f>'Green Rooms'!N29</f>
        <v/>
      </c>
      <c r="P579" s="489" t="str">
        <f>'Green Rooms'!O29</f>
        <v/>
      </c>
      <c r="Q579" s="489" t="str">
        <f>'Green Rooms'!P29</f>
        <v xml:space="preserve"> </v>
      </c>
    </row>
    <row r="580" spans="1:17">
      <c r="A580" s="489" t="s">
        <v>236</v>
      </c>
      <c r="B580" s="489">
        <f>'Green Rooms'!A30</f>
        <v>0</v>
      </c>
      <c r="C580" s="489">
        <f>'Green Rooms'!B30</f>
        <v>0</v>
      </c>
      <c r="D580" s="489" t="str">
        <f>'Green Rooms'!C30</f>
        <v>H</v>
      </c>
      <c r="E580" s="489">
        <f>'Green Rooms'!D30</f>
        <v>0</v>
      </c>
      <c r="F580" s="489">
        <f>'Green Rooms'!E30</f>
        <v>0</v>
      </c>
      <c r="G580" s="489">
        <f>'Green Rooms'!F30</f>
        <v>0.6</v>
      </c>
      <c r="H580" s="489">
        <f>'Green Rooms'!G30</f>
        <v>0</v>
      </c>
      <c r="I580" s="489">
        <f>'Green Rooms'!H30</f>
        <v>0</v>
      </c>
      <c r="J580" s="489" t="str">
        <f>'Green Rooms'!I30</f>
        <v xml:space="preserve"> </v>
      </c>
      <c r="K580" s="489">
        <f>'Green Rooms'!J30</f>
        <v>0</v>
      </c>
      <c r="L580" s="489">
        <f>'Green Rooms'!K30</f>
        <v>0</v>
      </c>
      <c r="M580" s="489" t="str">
        <f>'Green Rooms'!L30</f>
        <v/>
      </c>
      <c r="N580" s="489" t="str">
        <f>'Green Rooms'!M30</f>
        <v/>
      </c>
      <c r="O580" s="489" t="str">
        <f>'Green Rooms'!N30</f>
        <v/>
      </c>
      <c r="P580" s="489" t="str">
        <f>'Green Rooms'!O30</f>
        <v/>
      </c>
      <c r="Q580" s="489" t="str">
        <f>'Green Rooms'!P30</f>
        <v xml:space="preserve"> </v>
      </c>
    </row>
    <row r="581" spans="1:17">
      <c r="A581" s="489" t="s">
        <v>236</v>
      </c>
      <c r="B581" s="489">
        <f>'Green Rooms'!A31</f>
        <v>0</v>
      </c>
      <c r="C581" s="489">
        <f>'Green Rooms'!B31</f>
        <v>0</v>
      </c>
      <c r="D581" s="489" t="str">
        <f>'Green Rooms'!C31</f>
        <v>H</v>
      </c>
      <c r="E581" s="489">
        <f>'Green Rooms'!D31</f>
        <v>0</v>
      </c>
      <c r="F581" s="489">
        <f>'Green Rooms'!E31</f>
        <v>0</v>
      </c>
      <c r="G581" s="489">
        <f>'Green Rooms'!F31</f>
        <v>0.6</v>
      </c>
      <c r="H581" s="489">
        <f>'Green Rooms'!G31</f>
        <v>0</v>
      </c>
      <c r="I581" s="489">
        <f>'Green Rooms'!H31</f>
        <v>0</v>
      </c>
      <c r="J581" s="489" t="str">
        <f>'Green Rooms'!I31</f>
        <v xml:space="preserve"> </v>
      </c>
      <c r="K581" s="489">
        <f>'Green Rooms'!J31</f>
        <v>0</v>
      </c>
      <c r="L581" s="489">
        <f>'Green Rooms'!K31</f>
        <v>0</v>
      </c>
      <c r="M581" s="489" t="str">
        <f>'Green Rooms'!L31</f>
        <v/>
      </c>
      <c r="N581" s="489" t="str">
        <f>'Green Rooms'!M31</f>
        <v/>
      </c>
      <c r="O581" s="489" t="str">
        <f>'Green Rooms'!N31</f>
        <v/>
      </c>
      <c r="P581" s="489" t="str">
        <f>'Green Rooms'!O31</f>
        <v/>
      </c>
      <c r="Q581" s="489" t="str">
        <f>'Green Rooms'!P31</f>
        <v xml:space="preserve"> </v>
      </c>
    </row>
    <row r="582" spans="1:17">
      <c r="A582" s="489" t="s">
        <v>236</v>
      </c>
      <c r="B582" s="489">
        <f>'Green Rooms'!A32</f>
        <v>0</v>
      </c>
      <c r="C582" s="489">
        <f>'Green Rooms'!B32</f>
        <v>0</v>
      </c>
      <c r="D582" s="489" t="str">
        <f>'Green Rooms'!C32</f>
        <v>H</v>
      </c>
      <c r="E582" s="489">
        <f>'Green Rooms'!D32</f>
        <v>0</v>
      </c>
      <c r="F582" s="489">
        <f>'Green Rooms'!E32</f>
        <v>0</v>
      </c>
      <c r="G582" s="489">
        <f>'Green Rooms'!F32</f>
        <v>0.6</v>
      </c>
      <c r="H582" s="489">
        <f>'Green Rooms'!G32</f>
        <v>0</v>
      </c>
      <c r="I582" s="489">
        <f>'Green Rooms'!H32</f>
        <v>0</v>
      </c>
      <c r="J582" s="489" t="str">
        <f>'Green Rooms'!I32</f>
        <v xml:space="preserve"> </v>
      </c>
      <c r="K582" s="489">
        <f>'Green Rooms'!J32</f>
        <v>0</v>
      </c>
      <c r="L582" s="489">
        <f>'Green Rooms'!K32</f>
        <v>0</v>
      </c>
      <c r="M582" s="489" t="str">
        <f>'Green Rooms'!L32</f>
        <v/>
      </c>
      <c r="N582" s="489" t="str">
        <f>'Green Rooms'!M32</f>
        <v/>
      </c>
      <c r="O582" s="489" t="str">
        <f>'Green Rooms'!N32</f>
        <v/>
      </c>
      <c r="P582" s="489" t="str">
        <f>'Green Rooms'!O32</f>
        <v/>
      </c>
      <c r="Q582" s="489" t="str">
        <f>'Green Rooms'!P32</f>
        <v xml:space="preserve"> </v>
      </c>
    </row>
    <row r="583" spans="1:17">
      <c r="A583" s="489" t="s">
        <v>236</v>
      </c>
      <c r="B583" s="489">
        <f>'Green Rooms'!A33</f>
        <v>0</v>
      </c>
      <c r="C583" s="489">
        <f>'Green Rooms'!B33</f>
        <v>0</v>
      </c>
      <c r="D583" s="489" t="str">
        <f>'Green Rooms'!C33</f>
        <v>H</v>
      </c>
      <c r="E583" s="489">
        <f>'Green Rooms'!D33</f>
        <v>0</v>
      </c>
      <c r="F583" s="489">
        <f>'Green Rooms'!E33</f>
        <v>0</v>
      </c>
      <c r="G583" s="489">
        <f>'Green Rooms'!F33</f>
        <v>0.6</v>
      </c>
      <c r="H583" s="489">
        <f>'Green Rooms'!G33</f>
        <v>0</v>
      </c>
      <c r="I583" s="489">
        <f>'Green Rooms'!H33</f>
        <v>0</v>
      </c>
      <c r="J583" s="489" t="str">
        <f>'Green Rooms'!I33</f>
        <v xml:space="preserve"> </v>
      </c>
      <c r="K583" s="489">
        <f>'Green Rooms'!J33</f>
        <v>0</v>
      </c>
      <c r="L583" s="489">
        <f>'Green Rooms'!K33</f>
        <v>0</v>
      </c>
      <c r="M583" s="489" t="str">
        <f>'Green Rooms'!L33</f>
        <v/>
      </c>
      <c r="N583" s="489" t="str">
        <f>'Green Rooms'!M33</f>
        <v/>
      </c>
      <c r="O583" s="489" t="str">
        <f>'Green Rooms'!N33</f>
        <v/>
      </c>
      <c r="P583" s="489" t="str">
        <f>'Green Rooms'!O33</f>
        <v/>
      </c>
      <c r="Q583" s="489" t="str">
        <f>'Green Rooms'!P33</f>
        <v xml:space="preserve"> </v>
      </c>
    </row>
    <row r="584" spans="1:17">
      <c r="A584" s="489" t="s">
        <v>236</v>
      </c>
      <c r="B584" s="489">
        <f>'Green Rooms'!A34</f>
        <v>0</v>
      </c>
      <c r="C584" s="489">
        <f>'Green Rooms'!B34</f>
        <v>0</v>
      </c>
      <c r="D584" s="489" t="str">
        <f>'Green Rooms'!C34</f>
        <v>H</v>
      </c>
      <c r="E584" s="489">
        <f>'Green Rooms'!D34</f>
        <v>0</v>
      </c>
      <c r="F584" s="489">
        <f>'Green Rooms'!E34</f>
        <v>0</v>
      </c>
      <c r="G584" s="489">
        <f>'Green Rooms'!F34</f>
        <v>0.6</v>
      </c>
      <c r="H584" s="489">
        <f>'Green Rooms'!G34</f>
        <v>0</v>
      </c>
      <c r="I584" s="489">
        <f>'Green Rooms'!H34</f>
        <v>0</v>
      </c>
      <c r="J584" s="489" t="str">
        <f>'Green Rooms'!I34</f>
        <v xml:space="preserve"> </v>
      </c>
      <c r="K584" s="489">
        <f>'Green Rooms'!J34</f>
        <v>0</v>
      </c>
      <c r="L584" s="489">
        <f>'Green Rooms'!K34</f>
        <v>0</v>
      </c>
      <c r="M584" s="489" t="str">
        <f>'Green Rooms'!L34</f>
        <v/>
      </c>
      <c r="N584" s="489" t="str">
        <f>'Green Rooms'!M34</f>
        <v/>
      </c>
      <c r="O584" s="489" t="str">
        <f>'Green Rooms'!N34</f>
        <v/>
      </c>
      <c r="P584" s="489" t="str">
        <f>'Green Rooms'!O34</f>
        <v/>
      </c>
      <c r="Q584" s="489" t="str">
        <f>'Green Rooms'!P34</f>
        <v xml:space="preserve"> </v>
      </c>
    </row>
    <row r="585" spans="1:17">
      <c r="A585" s="489" t="s">
        <v>236</v>
      </c>
      <c r="B585" s="489">
        <f>'Green Rooms'!A35</f>
        <v>0</v>
      </c>
      <c r="C585" s="489">
        <f>'Green Rooms'!B35</f>
        <v>0</v>
      </c>
      <c r="D585" s="489" t="str">
        <f>'Green Rooms'!C35</f>
        <v>H</v>
      </c>
      <c r="E585" s="489">
        <f>'Green Rooms'!D35</f>
        <v>0</v>
      </c>
      <c r="F585" s="489">
        <f>'Green Rooms'!E35</f>
        <v>0</v>
      </c>
      <c r="G585" s="489">
        <f>'Green Rooms'!F35</f>
        <v>0.6</v>
      </c>
      <c r="H585" s="489">
        <f>'Green Rooms'!G35</f>
        <v>0</v>
      </c>
      <c r="I585" s="489">
        <f>'Green Rooms'!H35</f>
        <v>0</v>
      </c>
      <c r="J585" s="489" t="str">
        <f>'Green Rooms'!I35</f>
        <v xml:space="preserve"> </v>
      </c>
      <c r="K585" s="489">
        <f>'Green Rooms'!J35</f>
        <v>0</v>
      </c>
      <c r="L585" s="489">
        <f>'Green Rooms'!K35</f>
        <v>0</v>
      </c>
      <c r="M585" s="489" t="str">
        <f>'Green Rooms'!L35</f>
        <v/>
      </c>
      <c r="N585" s="489" t="str">
        <f>'Green Rooms'!M35</f>
        <v/>
      </c>
      <c r="O585" s="489" t="str">
        <f>'Green Rooms'!N35</f>
        <v/>
      </c>
      <c r="P585" s="489" t="str">
        <f>'Green Rooms'!O35</f>
        <v/>
      </c>
      <c r="Q585" s="489" t="str">
        <f>'Green Rooms'!P35</f>
        <v xml:space="preserve"> </v>
      </c>
    </row>
    <row r="586" spans="1:17">
      <c r="A586" s="489" t="s">
        <v>236</v>
      </c>
      <c r="B586" s="489">
        <f>'Green Rooms'!A36</f>
        <v>0</v>
      </c>
      <c r="C586" s="489">
        <f>'Green Rooms'!B36</f>
        <v>0</v>
      </c>
      <c r="D586" s="489" t="str">
        <f>'Green Rooms'!C36</f>
        <v>H</v>
      </c>
      <c r="E586" s="489">
        <f>'Green Rooms'!D36</f>
        <v>0</v>
      </c>
      <c r="F586" s="489">
        <f>'Green Rooms'!E36</f>
        <v>0</v>
      </c>
      <c r="G586" s="489">
        <f>'Green Rooms'!F36</f>
        <v>0.6</v>
      </c>
      <c r="H586" s="489">
        <f>'Green Rooms'!G36</f>
        <v>0</v>
      </c>
      <c r="I586" s="489">
        <f>'Green Rooms'!H36</f>
        <v>0</v>
      </c>
      <c r="J586" s="489" t="str">
        <f>'Green Rooms'!I36</f>
        <v xml:space="preserve"> </v>
      </c>
      <c r="K586" s="489">
        <f>'Green Rooms'!J36</f>
        <v>0</v>
      </c>
      <c r="L586" s="489">
        <f>'Green Rooms'!K36</f>
        <v>0</v>
      </c>
      <c r="M586" s="489" t="str">
        <f>'Green Rooms'!L36</f>
        <v/>
      </c>
      <c r="N586" s="489" t="str">
        <f>'Green Rooms'!M36</f>
        <v/>
      </c>
      <c r="O586" s="489" t="str">
        <f>'Green Rooms'!N36</f>
        <v/>
      </c>
      <c r="P586" s="489" t="str">
        <f>'Green Rooms'!O36</f>
        <v/>
      </c>
      <c r="Q586" s="489" t="str">
        <f>'Green Rooms'!P36</f>
        <v xml:space="preserve"> </v>
      </c>
    </row>
    <row r="587" spans="1:17">
      <c r="A587" s="489" t="s">
        <v>236</v>
      </c>
      <c r="B587" s="489">
        <f>'Green Rooms'!A37</f>
        <v>0</v>
      </c>
      <c r="C587" s="489">
        <f>'Green Rooms'!B37</f>
        <v>0</v>
      </c>
      <c r="D587" s="489" t="str">
        <f>'Green Rooms'!C37</f>
        <v>H</v>
      </c>
      <c r="E587" s="489">
        <f>'Green Rooms'!D37</f>
        <v>0</v>
      </c>
      <c r="F587" s="489">
        <f>'Green Rooms'!E37</f>
        <v>0</v>
      </c>
      <c r="G587" s="489">
        <f>'Green Rooms'!F37</f>
        <v>0.6</v>
      </c>
      <c r="H587" s="489">
        <f>'Green Rooms'!G37</f>
        <v>0</v>
      </c>
      <c r="I587" s="489">
        <f>'Green Rooms'!H37</f>
        <v>0</v>
      </c>
      <c r="J587" s="489" t="str">
        <f>'Green Rooms'!I37</f>
        <v xml:space="preserve"> </v>
      </c>
      <c r="K587" s="489">
        <f>'Green Rooms'!J37</f>
        <v>0</v>
      </c>
      <c r="L587" s="489">
        <f>'Green Rooms'!K37</f>
        <v>0</v>
      </c>
      <c r="M587" s="489" t="str">
        <f>'Green Rooms'!L37</f>
        <v/>
      </c>
      <c r="N587" s="489" t="str">
        <f>'Green Rooms'!M37</f>
        <v/>
      </c>
      <c r="O587" s="489" t="str">
        <f>'Green Rooms'!N37</f>
        <v/>
      </c>
      <c r="P587" s="489" t="str">
        <f>'Green Rooms'!O37</f>
        <v/>
      </c>
      <c r="Q587" s="489" t="str">
        <f>'Green Rooms'!P37</f>
        <v xml:space="preserve"> </v>
      </c>
    </row>
    <row r="588" spans="1:17">
      <c r="A588" s="489" t="s">
        <v>236</v>
      </c>
      <c r="B588" s="489">
        <f>'Green Rooms'!A38</f>
        <v>0</v>
      </c>
      <c r="C588" s="489">
        <f>'Green Rooms'!B38</f>
        <v>0</v>
      </c>
      <c r="D588" s="489" t="str">
        <f>'Green Rooms'!C38</f>
        <v>H</v>
      </c>
      <c r="E588" s="489">
        <f>'Green Rooms'!D38</f>
        <v>0</v>
      </c>
      <c r="F588" s="489">
        <f>'Green Rooms'!E38</f>
        <v>0</v>
      </c>
      <c r="G588" s="489">
        <f>'Green Rooms'!F38</f>
        <v>0.6</v>
      </c>
      <c r="H588" s="489">
        <f>'Green Rooms'!G38</f>
        <v>0</v>
      </c>
      <c r="I588" s="489">
        <f>'Green Rooms'!H38</f>
        <v>0</v>
      </c>
      <c r="J588" s="489" t="str">
        <f>'Green Rooms'!I38</f>
        <v xml:space="preserve"> </v>
      </c>
      <c r="K588" s="489">
        <f>'Green Rooms'!J38</f>
        <v>0</v>
      </c>
      <c r="L588" s="489">
        <f>'Green Rooms'!K38</f>
        <v>0</v>
      </c>
      <c r="M588" s="489" t="str">
        <f>'Green Rooms'!L38</f>
        <v/>
      </c>
      <c r="N588" s="489" t="str">
        <f>'Green Rooms'!M38</f>
        <v/>
      </c>
      <c r="O588" s="489" t="str">
        <f>'Green Rooms'!N38</f>
        <v/>
      </c>
      <c r="P588" s="489" t="str">
        <f>'Green Rooms'!O38</f>
        <v/>
      </c>
      <c r="Q588" s="489" t="str">
        <f>'Green Rooms'!P38</f>
        <v xml:space="preserve"> </v>
      </c>
    </row>
    <row r="589" spans="1:17">
      <c r="A589" s="489" t="s">
        <v>236</v>
      </c>
      <c r="B589" s="489">
        <f>'Green Rooms'!A39</f>
        <v>0</v>
      </c>
      <c r="C589" s="489">
        <f>'Green Rooms'!B39</f>
        <v>0</v>
      </c>
      <c r="D589" s="489" t="str">
        <f>'Green Rooms'!C39</f>
        <v>H</v>
      </c>
      <c r="E589" s="489">
        <f>'Green Rooms'!D39</f>
        <v>0</v>
      </c>
      <c r="F589" s="489">
        <f>'Green Rooms'!E39</f>
        <v>0</v>
      </c>
      <c r="G589" s="489">
        <f>'Green Rooms'!F39</f>
        <v>0.6</v>
      </c>
      <c r="H589" s="489">
        <f>'Green Rooms'!G39</f>
        <v>0</v>
      </c>
      <c r="I589" s="489">
        <f>'Green Rooms'!H39</f>
        <v>0</v>
      </c>
      <c r="J589" s="489" t="str">
        <f>'Green Rooms'!I39</f>
        <v xml:space="preserve"> </v>
      </c>
      <c r="K589" s="489">
        <f>'Green Rooms'!J39</f>
        <v>0</v>
      </c>
      <c r="L589" s="489">
        <f>'Green Rooms'!K39</f>
        <v>0</v>
      </c>
      <c r="M589" s="489" t="str">
        <f>'Green Rooms'!L39</f>
        <v/>
      </c>
      <c r="N589" s="489" t="str">
        <f>'Green Rooms'!M39</f>
        <v/>
      </c>
      <c r="O589" s="489" t="str">
        <f>'Green Rooms'!N39</f>
        <v/>
      </c>
      <c r="P589" s="489" t="str">
        <f>'Green Rooms'!O39</f>
        <v/>
      </c>
      <c r="Q589" s="489" t="str">
        <f>'Green Rooms'!P39</f>
        <v xml:space="preserve"> </v>
      </c>
    </row>
    <row r="590" spans="1:17">
      <c r="A590" s="489" t="s">
        <v>236</v>
      </c>
      <c r="B590" s="489">
        <f>'Green Rooms'!A40</f>
        <v>0</v>
      </c>
      <c r="C590" s="489">
        <f>'Green Rooms'!B40</f>
        <v>0</v>
      </c>
      <c r="D590" s="489" t="str">
        <f>'Green Rooms'!C40</f>
        <v>H</v>
      </c>
      <c r="E590" s="489">
        <f>'Green Rooms'!D40</f>
        <v>0</v>
      </c>
      <c r="F590" s="489">
        <f>'Green Rooms'!E40</f>
        <v>0</v>
      </c>
      <c r="G590" s="489">
        <f>'Green Rooms'!F40</f>
        <v>0.6</v>
      </c>
      <c r="H590" s="489">
        <f>'Green Rooms'!G40</f>
        <v>0</v>
      </c>
      <c r="I590" s="489">
        <f>'Green Rooms'!H40</f>
        <v>0</v>
      </c>
      <c r="J590" s="489" t="str">
        <f>'Green Rooms'!I40</f>
        <v xml:space="preserve"> </v>
      </c>
      <c r="K590" s="489">
        <f>'Green Rooms'!J40</f>
        <v>0</v>
      </c>
      <c r="L590" s="489">
        <f>'Green Rooms'!K40</f>
        <v>0</v>
      </c>
      <c r="M590" s="489" t="str">
        <f>'Green Rooms'!L40</f>
        <v/>
      </c>
      <c r="N590" s="489" t="str">
        <f>'Green Rooms'!M40</f>
        <v/>
      </c>
      <c r="O590" s="489" t="str">
        <f>'Green Rooms'!N40</f>
        <v/>
      </c>
      <c r="P590" s="489" t="str">
        <f>'Green Rooms'!O40</f>
        <v/>
      </c>
      <c r="Q590" s="489" t="str">
        <f>'Green Rooms'!P40</f>
        <v xml:space="preserve"> </v>
      </c>
    </row>
    <row r="591" spans="1:17">
      <c r="A591" s="489" t="s">
        <v>236</v>
      </c>
      <c r="B591" s="489">
        <f>'Green Rooms'!A41</f>
        <v>0</v>
      </c>
      <c r="C591" s="489">
        <f>'Green Rooms'!B41</f>
        <v>0</v>
      </c>
      <c r="D591" s="489" t="str">
        <f>'Green Rooms'!C41</f>
        <v>H</v>
      </c>
      <c r="E591" s="489">
        <f>'Green Rooms'!D41</f>
        <v>0</v>
      </c>
      <c r="F591" s="489">
        <f>'Green Rooms'!E41</f>
        <v>0</v>
      </c>
      <c r="G591" s="489">
        <f>'Green Rooms'!F41</f>
        <v>0.6</v>
      </c>
      <c r="H591" s="489">
        <f>'Green Rooms'!G41</f>
        <v>0</v>
      </c>
      <c r="I591" s="489">
        <f>'Green Rooms'!H41</f>
        <v>0</v>
      </c>
      <c r="J591" s="489" t="str">
        <f>'Green Rooms'!I41</f>
        <v xml:space="preserve"> </v>
      </c>
      <c r="K591" s="489">
        <f>'Green Rooms'!J41</f>
        <v>0</v>
      </c>
      <c r="L591" s="489">
        <f>'Green Rooms'!K41</f>
        <v>0</v>
      </c>
      <c r="M591" s="489" t="str">
        <f>'Green Rooms'!L41</f>
        <v/>
      </c>
      <c r="N591" s="489" t="str">
        <f>'Green Rooms'!M41</f>
        <v/>
      </c>
      <c r="O591" s="489" t="str">
        <f>'Green Rooms'!N41</f>
        <v/>
      </c>
      <c r="P591" s="489" t="str">
        <f>'Green Rooms'!O41</f>
        <v/>
      </c>
      <c r="Q591" s="489" t="str">
        <f>'Green Rooms'!P41</f>
        <v xml:space="preserve"> </v>
      </c>
    </row>
    <row r="592" spans="1:17">
      <c r="A592" s="489" t="s">
        <v>236</v>
      </c>
      <c r="B592" s="489">
        <f>'Green Rooms'!A42</f>
        <v>0</v>
      </c>
      <c r="C592" s="489">
        <f>'Green Rooms'!B42</f>
        <v>0</v>
      </c>
      <c r="D592" s="489" t="str">
        <f>'Green Rooms'!C42</f>
        <v>H</v>
      </c>
      <c r="E592" s="489">
        <f>'Green Rooms'!D42</f>
        <v>0</v>
      </c>
      <c r="F592" s="489">
        <f>'Green Rooms'!E42</f>
        <v>0</v>
      </c>
      <c r="G592" s="489">
        <f>'Green Rooms'!F42</f>
        <v>0.6</v>
      </c>
      <c r="H592" s="489">
        <f>'Green Rooms'!G42</f>
        <v>0</v>
      </c>
      <c r="I592" s="489">
        <f>'Green Rooms'!H42</f>
        <v>0</v>
      </c>
      <c r="J592" s="489" t="str">
        <f>'Green Rooms'!I42</f>
        <v xml:space="preserve"> </v>
      </c>
      <c r="K592" s="489">
        <f>'Green Rooms'!J42</f>
        <v>0</v>
      </c>
      <c r="L592" s="489">
        <f>'Green Rooms'!K42</f>
        <v>0</v>
      </c>
      <c r="M592" s="489" t="str">
        <f>'Green Rooms'!L42</f>
        <v/>
      </c>
      <c r="N592" s="489" t="str">
        <f>'Green Rooms'!M42</f>
        <v/>
      </c>
      <c r="O592" s="489" t="str">
        <f>'Green Rooms'!N42</f>
        <v/>
      </c>
      <c r="P592" s="489" t="str">
        <f>'Green Rooms'!O42</f>
        <v/>
      </c>
      <c r="Q592" s="489" t="str">
        <f>'Green Rooms'!P42</f>
        <v xml:space="preserve"> </v>
      </c>
    </row>
    <row r="593" spans="1:17">
      <c r="A593" s="489" t="s">
        <v>236</v>
      </c>
      <c r="B593" s="489">
        <f>'Green Rooms'!A43</f>
        <v>0</v>
      </c>
      <c r="C593" s="489">
        <f>'Green Rooms'!B43</f>
        <v>0</v>
      </c>
      <c r="D593" s="489" t="str">
        <f>'Green Rooms'!C43</f>
        <v>H</v>
      </c>
      <c r="E593" s="489">
        <f>'Green Rooms'!D43</f>
        <v>0</v>
      </c>
      <c r="F593" s="489">
        <f>'Green Rooms'!E43</f>
        <v>0</v>
      </c>
      <c r="G593" s="489">
        <f>'Green Rooms'!F43</f>
        <v>0.6</v>
      </c>
      <c r="H593" s="489">
        <f>'Green Rooms'!G43</f>
        <v>0</v>
      </c>
      <c r="I593" s="489">
        <f>'Green Rooms'!H43</f>
        <v>0</v>
      </c>
      <c r="J593" s="489" t="str">
        <f>'Green Rooms'!I43</f>
        <v xml:space="preserve"> </v>
      </c>
      <c r="K593" s="489">
        <f>'Green Rooms'!J43</f>
        <v>0</v>
      </c>
      <c r="L593" s="489">
        <f>'Green Rooms'!K43</f>
        <v>0</v>
      </c>
      <c r="M593" s="489" t="str">
        <f>'Green Rooms'!L43</f>
        <v/>
      </c>
      <c r="N593" s="489" t="str">
        <f>'Green Rooms'!M43</f>
        <v/>
      </c>
      <c r="O593" s="489" t="str">
        <f>'Green Rooms'!N43</f>
        <v/>
      </c>
      <c r="P593" s="489" t="str">
        <f>'Green Rooms'!O43</f>
        <v/>
      </c>
      <c r="Q593" s="489" t="str">
        <f>'Green Rooms'!P43</f>
        <v xml:space="preserve"> </v>
      </c>
    </row>
    <row r="594" spans="1:17">
      <c r="A594" s="489" t="s">
        <v>236</v>
      </c>
      <c r="B594" s="489">
        <f>'Green Rooms'!A44</f>
        <v>0</v>
      </c>
      <c r="C594" s="489">
        <f>'Green Rooms'!B44</f>
        <v>0</v>
      </c>
      <c r="D594" s="489" t="str">
        <f>'Green Rooms'!C44</f>
        <v>H</v>
      </c>
      <c r="E594" s="489">
        <f>'Green Rooms'!D44</f>
        <v>0</v>
      </c>
      <c r="F594" s="489">
        <f>'Green Rooms'!E44</f>
        <v>0</v>
      </c>
      <c r="G594" s="489">
        <f>'Green Rooms'!F44</f>
        <v>0.6</v>
      </c>
      <c r="H594" s="489">
        <f>'Green Rooms'!G44</f>
        <v>0</v>
      </c>
      <c r="I594" s="489">
        <f>'Green Rooms'!H44</f>
        <v>0</v>
      </c>
      <c r="J594" s="489" t="str">
        <f>'Green Rooms'!I44</f>
        <v xml:space="preserve"> </v>
      </c>
      <c r="K594" s="489">
        <f>'Green Rooms'!J44</f>
        <v>0</v>
      </c>
      <c r="L594" s="489">
        <f>'Green Rooms'!K44</f>
        <v>0</v>
      </c>
      <c r="M594" s="489" t="str">
        <f>'Green Rooms'!L44</f>
        <v/>
      </c>
      <c r="N594" s="489" t="str">
        <f>'Green Rooms'!M44</f>
        <v/>
      </c>
      <c r="O594" s="489" t="str">
        <f>'Green Rooms'!N44</f>
        <v/>
      </c>
      <c r="P594" s="489" t="str">
        <f>'Green Rooms'!O44</f>
        <v/>
      </c>
      <c r="Q594" s="489" t="str">
        <f>'Green Rooms'!P44</f>
        <v xml:space="preserve"> </v>
      </c>
    </row>
    <row r="595" spans="1:17">
      <c r="A595" s="489" t="s">
        <v>236</v>
      </c>
      <c r="B595" s="489">
        <f>'Green Rooms'!A45</f>
        <v>0</v>
      </c>
      <c r="C595" s="489">
        <f>'Green Rooms'!B45</f>
        <v>0</v>
      </c>
      <c r="D595" s="489" t="str">
        <f>'Green Rooms'!C45</f>
        <v>H</v>
      </c>
      <c r="E595" s="489">
        <f>'Green Rooms'!D45</f>
        <v>0</v>
      </c>
      <c r="F595" s="489">
        <f>'Green Rooms'!E45</f>
        <v>0</v>
      </c>
      <c r="G595" s="489">
        <f>'Green Rooms'!F45</f>
        <v>0.6</v>
      </c>
      <c r="H595" s="489">
        <f>'Green Rooms'!G45</f>
        <v>0</v>
      </c>
      <c r="I595" s="489">
        <f>'Green Rooms'!H45</f>
        <v>0</v>
      </c>
      <c r="J595" s="489" t="str">
        <f>'Green Rooms'!I45</f>
        <v xml:space="preserve"> </v>
      </c>
      <c r="K595" s="489">
        <f>'Green Rooms'!J45</f>
        <v>0</v>
      </c>
      <c r="L595" s="489">
        <f>'Green Rooms'!K45</f>
        <v>0</v>
      </c>
      <c r="M595" s="489" t="str">
        <f>'Green Rooms'!L45</f>
        <v/>
      </c>
      <c r="N595" s="489" t="str">
        <f>'Green Rooms'!M45</f>
        <v/>
      </c>
      <c r="O595" s="489" t="str">
        <f>'Green Rooms'!N45</f>
        <v/>
      </c>
      <c r="P595" s="489" t="str">
        <f>'Green Rooms'!O45</f>
        <v/>
      </c>
      <c r="Q595" s="489" t="str">
        <f>'Green Rooms'!P45</f>
        <v xml:space="preserve"> </v>
      </c>
    </row>
    <row r="596" spans="1:17">
      <c r="A596" s="489" t="s">
        <v>236</v>
      </c>
      <c r="B596" s="489">
        <f>'Green Rooms'!A46</f>
        <v>0</v>
      </c>
      <c r="C596" s="489">
        <f>'Green Rooms'!B46</f>
        <v>0</v>
      </c>
      <c r="D596" s="489" t="str">
        <f>'Green Rooms'!C46</f>
        <v>H</v>
      </c>
      <c r="E596" s="489">
        <f>'Green Rooms'!D46</f>
        <v>0</v>
      </c>
      <c r="F596" s="489">
        <f>'Green Rooms'!E46</f>
        <v>0</v>
      </c>
      <c r="G596" s="489">
        <f>'Green Rooms'!F46</f>
        <v>0.6</v>
      </c>
      <c r="H596" s="489">
        <f>'Green Rooms'!G46</f>
        <v>0</v>
      </c>
      <c r="I596" s="489">
        <f>'Green Rooms'!H46</f>
        <v>0</v>
      </c>
      <c r="J596" s="489" t="str">
        <f>'Green Rooms'!I46</f>
        <v xml:space="preserve"> </v>
      </c>
      <c r="K596" s="489">
        <f>'Green Rooms'!J46</f>
        <v>0</v>
      </c>
      <c r="L596" s="489">
        <f>'Green Rooms'!K46</f>
        <v>0</v>
      </c>
      <c r="M596" s="489" t="str">
        <f>'Green Rooms'!L46</f>
        <v/>
      </c>
      <c r="N596" s="489" t="str">
        <f>'Green Rooms'!M46</f>
        <v/>
      </c>
      <c r="O596" s="489" t="str">
        <f>'Green Rooms'!N46</f>
        <v/>
      </c>
      <c r="P596" s="489" t="str">
        <f>'Green Rooms'!O46</f>
        <v/>
      </c>
      <c r="Q596" s="489" t="str">
        <f>'Green Rooms'!P46</f>
        <v xml:space="preserve"> </v>
      </c>
    </row>
    <row r="597" spans="1:17">
      <c r="A597" s="489" t="s">
        <v>236</v>
      </c>
      <c r="B597" s="489">
        <f>'Green Rooms'!A47</f>
        <v>0</v>
      </c>
      <c r="C597" s="489">
        <f>'Green Rooms'!B47</f>
        <v>0</v>
      </c>
      <c r="D597" s="489" t="str">
        <f>'Green Rooms'!C47</f>
        <v>H</v>
      </c>
      <c r="E597" s="489">
        <f>'Green Rooms'!D47</f>
        <v>0</v>
      </c>
      <c r="F597" s="489">
        <f>'Green Rooms'!E47</f>
        <v>0</v>
      </c>
      <c r="G597" s="489">
        <f>'Green Rooms'!F47</f>
        <v>0.6</v>
      </c>
      <c r="H597" s="489">
        <f>'Green Rooms'!G47</f>
        <v>0</v>
      </c>
      <c r="I597" s="489">
        <f>'Green Rooms'!H47</f>
        <v>0</v>
      </c>
      <c r="J597" s="489" t="str">
        <f>'Green Rooms'!I47</f>
        <v xml:space="preserve"> </v>
      </c>
      <c r="K597" s="489">
        <f>'Green Rooms'!J47</f>
        <v>0</v>
      </c>
      <c r="L597" s="489">
        <f>'Green Rooms'!K47</f>
        <v>0</v>
      </c>
      <c r="M597" s="489" t="str">
        <f>'Green Rooms'!L47</f>
        <v/>
      </c>
      <c r="N597" s="489" t="str">
        <f>'Green Rooms'!M47</f>
        <v/>
      </c>
      <c r="O597" s="489" t="str">
        <f>'Green Rooms'!N47</f>
        <v/>
      </c>
      <c r="P597" s="489" t="str">
        <f>'Green Rooms'!O47</f>
        <v/>
      </c>
      <c r="Q597" s="489" t="str">
        <f>'Green Rooms'!P47</f>
        <v xml:space="preserve"> </v>
      </c>
    </row>
    <row r="598" spans="1:17">
      <c r="A598" s="489" t="s">
        <v>236</v>
      </c>
      <c r="B598" s="489">
        <f>'Green Rooms'!A48</f>
        <v>0</v>
      </c>
      <c r="C598" s="489">
        <f>'Green Rooms'!B48</f>
        <v>0</v>
      </c>
      <c r="D598" s="489" t="str">
        <f>'Green Rooms'!C48</f>
        <v>H</v>
      </c>
      <c r="E598" s="489">
        <f>'Green Rooms'!D48</f>
        <v>0</v>
      </c>
      <c r="F598" s="489">
        <f>'Green Rooms'!E48</f>
        <v>0</v>
      </c>
      <c r="G598" s="489">
        <f>'Green Rooms'!F48</f>
        <v>0.6</v>
      </c>
      <c r="H598" s="489">
        <f>'Green Rooms'!G48</f>
        <v>0</v>
      </c>
      <c r="I598" s="489">
        <f>'Green Rooms'!H48</f>
        <v>0</v>
      </c>
      <c r="J598" s="489" t="str">
        <f>'Green Rooms'!I48</f>
        <v xml:space="preserve"> </v>
      </c>
      <c r="K598" s="489">
        <f>'Green Rooms'!J48</f>
        <v>0</v>
      </c>
      <c r="L598" s="489">
        <f>'Green Rooms'!K48</f>
        <v>0</v>
      </c>
      <c r="M598" s="489" t="str">
        <f>'Green Rooms'!L48</f>
        <v/>
      </c>
      <c r="N598" s="489" t="str">
        <f>'Green Rooms'!M48</f>
        <v/>
      </c>
      <c r="O598" s="489" t="str">
        <f>'Green Rooms'!N48</f>
        <v/>
      </c>
      <c r="P598" s="489" t="str">
        <f>'Green Rooms'!O48</f>
        <v/>
      </c>
      <c r="Q598" s="489" t="str">
        <f>'Green Rooms'!P48</f>
        <v xml:space="preserve"> </v>
      </c>
    </row>
    <row r="599" spans="1:17">
      <c r="A599" s="489" t="s">
        <v>236</v>
      </c>
      <c r="B599" s="489">
        <f>'Green Rooms'!A49</f>
        <v>0</v>
      </c>
      <c r="C599" s="489">
        <f>'Green Rooms'!B49</f>
        <v>0</v>
      </c>
      <c r="D599" s="489" t="str">
        <f>'Green Rooms'!C49</f>
        <v>H</v>
      </c>
      <c r="E599" s="489">
        <f>'Green Rooms'!D49</f>
        <v>0</v>
      </c>
      <c r="F599" s="489">
        <f>'Green Rooms'!E49</f>
        <v>0</v>
      </c>
      <c r="G599" s="489">
        <f>'Green Rooms'!F49</f>
        <v>0.6</v>
      </c>
      <c r="H599" s="489">
        <f>'Green Rooms'!G49</f>
        <v>0</v>
      </c>
      <c r="I599" s="489">
        <f>'Green Rooms'!H49</f>
        <v>0</v>
      </c>
      <c r="J599" s="489" t="str">
        <f>'Green Rooms'!I49</f>
        <v xml:space="preserve"> </v>
      </c>
      <c r="K599" s="489">
        <f>'Green Rooms'!J49</f>
        <v>0</v>
      </c>
      <c r="L599" s="489">
        <f>'Green Rooms'!K49</f>
        <v>0</v>
      </c>
      <c r="M599" s="489" t="str">
        <f>'Green Rooms'!L49</f>
        <v/>
      </c>
      <c r="N599" s="489" t="str">
        <f>'Green Rooms'!M49</f>
        <v/>
      </c>
      <c r="O599" s="489" t="str">
        <f>'Green Rooms'!N49</f>
        <v/>
      </c>
      <c r="P599" s="489" t="str">
        <f>'Green Rooms'!O49</f>
        <v/>
      </c>
      <c r="Q599" s="489" t="str">
        <f>'Green Rooms'!P49</f>
        <v xml:space="preserve"> </v>
      </c>
    </row>
    <row r="600" spans="1:17">
      <c r="A600" s="489" t="s">
        <v>236</v>
      </c>
      <c r="B600" s="489">
        <f>'Green Rooms'!A50</f>
        <v>0</v>
      </c>
      <c r="C600" s="489">
        <f>'Green Rooms'!B50</f>
        <v>0</v>
      </c>
      <c r="D600" s="489" t="str">
        <f>'Green Rooms'!C50</f>
        <v>H</v>
      </c>
      <c r="E600" s="489">
        <f>'Green Rooms'!D50</f>
        <v>0</v>
      </c>
      <c r="F600" s="489">
        <f>'Green Rooms'!E50</f>
        <v>0</v>
      </c>
      <c r="G600" s="489">
        <f>'Green Rooms'!F50</f>
        <v>0.6</v>
      </c>
      <c r="H600" s="489">
        <f>'Green Rooms'!G50</f>
        <v>0</v>
      </c>
      <c r="I600" s="489">
        <f>'Green Rooms'!H50</f>
        <v>0</v>
      </c>
      <c r="J600" s="489" t="str">
        <f>'Green Rooms'!I50</f>
        <v xml:space="preserve"> </v>
      </c>
      <c r="K600" s="489">
        <f>'Green Rooms'!J50</f>
        <v>0</v>
      </c>
      <c r="L600" s="489">
        <f>'Green Rooms'!K50</f>
        <v>0</v>
      </c>
      <c r="M600" s="489" t="str">
        <f>'Green Rooms'!L50</f>
        <v/>
      </c>
      <c r="N600" s="489" t="str">
        <f>'Green Rooms'!M50</f>
        <v/>
      </c>
      <c r="O600" s="489" t="str">
        <f>'Green Rooms'!N50</f>
        <v/>
      </c>
      <c r="P600" s="489" t="str">
        <f>'Green Rooms'!O50</f>
        <v/>
      </c>
      <c r="Q600" s="489" t="str">
        <f>'Green Rooms'!P50</f>
        <v xml:space="preserve"> </v>
      </c>
    </row>
    <row r="601" spans="1:17">
      <c r="A601" s="489" t="s">
        <v>236</v>
      </c>
      <c r="B601" s="489">
        <f>'Green Rooms'!A51</f>
        <v>0</v>
      </c>
      <c r="C601" s="489">
        <f>'Green Rooms'!B51</f>
        <v>0</v>
      </c>
      <c r="D601" s="489" t="str">
        <f>'Green Rooms'!C51</f>
        <v>H</v>
      </c>
      <c r="E601" s="489">
        <f>'Green Rooms'!D51</f>
        <v>0</v>
      </c>
      <c r="F601" s="489">
        <f>'Green Rooms'!E51</f>
        <v>0</v>
      </c>
      <c r="G601" s="489">
        <f>'Green Rooms'!F51</f>
        <v>0.6</v>
      </c>
      <c r="H601" s="489">
        <f>'Green Rooms'!G51</f>
        <v>0</v>
      </c>
      <c r="I601" s="489">
        <f>'Green Rooms'!H51</f>
        <v>0</v>
      </c>
      <c r="J601" s="489" t="str">
        <f>'Green Rooms'!I51</f>
        <v xml:space="preserve"> </v>
      </c>
      <c r="K601" s="489">
        <f>'Green Rooms'!J51</f>
        <v>0</v>
      </c>
      <c r="L601" s="489">
        <f>'Green Rooms'!K51</f>
        <v>0</v>
      </c>
      <c r="M601" s="489" t="str">
        <f>'Green Rooms'!L51</f>
        <v/>
      </c>
      <c r="N601" s="489" t="str">
        <f>'Green Rooms'!M51</f>
        <v/>
      </c>
      <c r="O601" s="489" t="str">
        <f>'Green Rooms'!N51</f>
        <v/>
      </c>
      <c r="P601" s="489" t="str">
        <f>'Green Rooms'!O51</f>
        <v/>
      </c>
      <c r="Q601" s="489" t="str">
        <f>'Green Rooms'!P51</f>
        <v xml:space="preserve"> </v>
      </c>
    </row>
    <row r="602" spans="1:17">
      <c r="A602" s="489" t="s">
        <v>236</v>
      </c>
      <c r="B602" s="489">
        <f>'Green Rooms'!A52</f>
        <v>0</v>
      </c>
      <c r="C602" s="489">
        <f>'Green Rooms'!B52</f>
        <v>0</v>
      </c>
      <c r="D602" s="489" t="str">
        <f>'Green Rooms'!C52</f>
        <v>H</v>
      </c>
      <c r="E602" s="489">
        <f>'Green Rooms'!D52</f>
        <v>0</v>
      </c>
      <c r="F602" s="489">
        <f>'Green Rooms'!E52</f>
        <v>0</v>
      </c>
      <c r="G602" s="489">
        <f>'Green Rooms'!F52</f>
        <v>0.6</v>
      </c>
      <c r="H602" s="489">
        <f>'Green Rooms'!G52</f>
        <v>0</v>
      </c>
      <c r="I602" s="489">
        <f>'Green Rooms'!H52</f>
        <v>0</v>
      </c>
      <c r="J602" s="489" t="str">
        <f>'Green Rooms'!I52</f>
        <v xml:space="preserve"> </v>
      </c>
      <c r="K602" s="489">
        <f>'Green Rooms'!J52</f>
        <v>0</v>
      </c>
      <c r="L602" s="489">
        <f>'Green Rooms'!K52</f>
        <v>0</v>
      </c>
      <c r="M602" s="489" t="str">
        <f>'Green Rooms'!L52</f>
        <v/>
      </c>
      <c r="N602" s="489" t="str">
        <f>'Green Rooms'!M52</f>
        <v/>
      </c>
      <c r="O602" s="489" t="str">
        <f>'Green Rooms'!N52</f>
        <v/>
      </c>
      <c r="P602" s="489" t="str">
        <f>'Green Rooms'!O52</f>
        <v/>
      </c>
      <c r="Q602" s="489" t="str">
        <f>'Green Rooms'!P52</f>
        <v xml:space="preserve"> </v>
      </c>
    </row>
    <row r="603" spans="1:17">
      <c r="A603" s="489" t="s">
        <v>236</v>
      </c>
      <c r="B603" s="489">
        <f>'Green Rooms'!A53</f>
        <v>0</v>
      </c>
      <c r="C603" s="489">
        <f>'Green Rooms'!B53</f>
        <v>0</v>
      </c>
      <c r="D603" s="489" t="str">
        <f>'Green Rooms'!C53</f>
        <v>H</v>
      </c>
      <c r="E603" s="489">
        <f>'Green Rooms'!D53</f>
        <v>0</v>
      </c>
      <c r="F603" s="489">
        <f>'Green Rooms'!E53</f>
        <v>0</v>
      </c>
      <c r="G603" s="489">
        <f>'Green Rooms'!F53</f>
        <v>0.6</v>
      </c>
      <c r="H603" s="489">
        <f>'Green Rooms'!G53</f>
        <v>0</v>
      </c>
      <c r="I603" s="489">
        <f>'Green Rooms'!H53</f>
        <v>0</v>
      </c>
      <c r="J603" s="489" t="str">
        <f>'Green Rooms'!I53</f>
        <v xml:space="preserve"> </v>
      </c>
      <c r="K603" s="489">
        <f>'Green Rooms'!J53</f>
        <v>0</v>
      </c>
      <c r="L603" s="489">
        <f>'Green Rooms'!K53</f>
        <v>0</v>
      </c>
      <c r="M603" s="489" t="str">
        <f>'Green Rooms'!L53</f>
        <v/>
      </c>
      <c r="N603" s="489" t="str">
        <f>'Green Rooms'!M53</f>
        <v/>
      </c>
      <c r="O603" s="489" t="str">
        <f>'Green Rooms'!N53</f>
        <v/>
      </c>
      <c r="P603" s="489" t="str">
        <f>'Green Rooms'!O53</f>
        <v/>
      </c>
      <c r="Q603" s="489" t="str">
        <f>'Green Rooms'!P53</f>
        <v xml:space="preserve"> </v>
      </c>
    </row>
    <row r="604" spans="1:17">
      <c r="A604" s="489" t="s">
        <v>236</v>
      </c>
      <c r="B604" s="489">
        <f>'Green Rooms'!A54</f>
        <v>0</v>
      </c>
      <c r="C604" s="489">
        <f>'Green Rooms'!B54</f>
        <v>0</v>
      </c>
      <c r="D604" s="489" t="str">
        <f>'Green Rooms'!C54</f>
        <v>H</v>
      </c>
      <c r="E604" s="489">
        <f>'Green Rooms'!D54</f>
        <v>0</v>
      </c>
      <c r="F604" s="489">
        <f>'Green Rooms'!E54</f>
        <v>0</v>
      </c>
      <c r="G604" s="489">
        <f>'Green Rooms'!F54</f>
        <v>0.6</v>
      </c>
      <c r="H604" s="489">
        <f>'Green Rooms'!G54</f>
        <v>0</v>
      </c>
      <c r="I604" s="489">
        <f>'Green Rooms'!H54</f>
        <v>0</v>
      </c>
      <c r="J604" s="489" t="str">
        <f>'Green Rooms'!I54</f>
        <v xml:space="preserve"> </v>
      </c>
      <c r="K604" s="489">
        <f>'Green Rooms'!J54</f>
        <v>0</v>
      </c>
      <c r="L604" s="489">
        <f>'Green Rooms'!K54</f>
        <v>0</v>
      </c>
      <c r="M604" s="489" t="str">
        <f>'Green Rooms'!L54</f>
        <v/>
      </c>
      <c r="N604" s="489" t="str">
        <f>'Green Rooms'!M54</f>
        <v/>
      </c>
      <c r="O604" s="489" t="str">
        <f>'Green Rooms'!N54</f>
        <v/>
      </c>
      <c r="P604" s="489" t="str">
        <f>'Green Rooms'!O54</f>
        <v/>
      </c>
      <c r="Q604" s="489" t="str">
        <f>'Green Rooms'!P54</f>
        <v xml:space="preserve"> </v>
      </c>
    </row>
    <row r="605" spans="1:17">
      <c r="A605" s="489" t="s">
        <v>236</v>
      </c>
      <c r="B605" s="489">
        <f>'Green Rooms'!A55</f>
        <v>0</v>
      </c>
      <c r="C605" s="489">
        <f>'Green Rooms'!B55</f>
        <v>0</v>
      </c>
      <c r="D605" s="489" t="str">
        <f>'Green Rooms'!C55</f>
        <v>H</v>
      </c>
      <c r="E605" s="489">
        <f>'Green Rooms'!D55</f>
        <v>0</v>
      </c>
      <c r="F605" s="489">
        <f>'Green Rooms'!E55</f>
        <v>0</v>
      </c>
      <c r="G605" s="489">
        <f>'Green Rooms'!F55</f>
        <v>0.6</v>
      </c>
      <c r="H605" s="489">
        <f>'Green Rooms'!G55</f>
        <v>0</v>
      </c>
      <c r="I605" s="489">
        <f>'Green Rooms'!H55</f>
        <v>0</v>
      </c>
      <c r="J605" s="489" t="str">
        <f>'Green Rooms'!I55</f>
        <v xml:space="preserve"> </v>
      </c>
      <c r="K605" s="489">
        <f>'Green Rooms'!J55</f>
        <v>0</v>
      </c>
      <c r="L605" s="489">
        <f>'Green Rooms'!K55</f>
        <v>0</v>
      </c>
      <c r="M605" s="489" t="str">
        <f>'Green Rooms'!L55</f>
        <v/>
      </c>
      <c r="N605" s="489" t="str">
        <f>'Green Rooms'!M55</f>
        <v/>
      </c>
      <c r="O605" s="489" t="str">
        <f>'Green Rooms'!N55</f>
        <v/>
      </c>
      <c r="P605" s="489" t="str">
        <f>'Green Rooms'!O55</f>
        <v/>
      </c>
      <c r="Q605" s="489" t="str">
        <f>'Green Rooms'!P55</f>
        <v xml:space="preserve"> </v>
      </c>
    </row>
    <row r="606" spans="1:17">
      <c r="A606" s="489" t="s">
        <v>236</v>
      </c>
      <c r="B606" s="489">
        <f>'Green Rooms'!A56</f>
        <v>0</v>
      </c>
      <c r="C606" s="489">
        <f>'Green Rooms'!B56</f>
        <v>0</v>
      </c>
      <c r="D606" s="489" t="str">
        <f>'Green Rooms'!C56</f>
        <v>H</v>
      </c>
      <c r="E606" s="489">
        <f>'Green Rooms'!D56</f>
        <v>0</v>
      </c>
      <c r="F606" s="489">
        <f>'Green Rooms'!E56</f>
        <v>0</v>
      </c>
      <c r="G606" s="489">
        <f>'Green Rooms'!F56</f>
        <v>0.6</v>
      </c>
      <c r="H606" s="489">
        <f>'Green Rooms'!G56</f>
        <v>0</v>
      </c>
      <c r="I606" s="489">
        <f>'Green Rooms'!H56</f>
        <v>0</v>
      </c>
      <c r="J606" s="489" t="str">
        <f>'Green Rooms'!I56</f>
        <v xml:space="preserve"> </v>
      </c>
      <c r="K606" s="489">
        <f>'Green Rooms'!J56</f>
        <v>0</v>
      </c>
      <c r="L606" s="489">
        <f>'Green Rooms'!K56</f>
        <v>0</v>
      </c>
      <c r="M606" s="489" t="str">
        <f>'Green Rooms'!L56</f>
        <v/>
      </c>
      <c r="N606" s="489" t="str">
        <f>'Green Rooms'!M56</f>
        <v/>
      </c>
      <c r="O606" s="489" t="str">
        <f>'Green Rooms'!N56</f>
        <v/>
      </c>
      <c r="P606" s="489" t="str">
        <f>'Green Rooms'!O56</f>
        <v/>
      </c>
      <c r="Q606" s="489" t="str">
        <f>'Green Rooms'!P56</f>
        <v xml:space="preserve"> </v>
      </c>
    </row>
    <row r="607" spans="1:17">
      <c r="A607" s="489" t="s">
        <v>236</v>
      </c>
      <c r="B607" s="489">
        <f>'Green Rooms'!A57</f>
        <v>0</v>
      </c>
      <c r="C607" s="489">
        <f>'Green Rooms'!B57</f>
        <v>0</v>
      </c>
      <c r="D607" s="489" t="str">
        <f>'Green Rooms'!C57</f>
        <v>H</v>
      </c>
      <c r="E607" s="489">
        <f>'Green Rooms'!D57</f>
        <v>0</v>
      </c>
      <c r="F607" s="489">
        <f>'Green Rooms'!E57</f>
        <v>0</v>
      </c>
      <c r="G607" s="489">
        <f>'Green Rooms'!F57</f>
        <v>0.6</v>
      </c>
      <c r="H607" s="489">
        <f>'Green Rooms'!G57</f>
        <v>0</v>
      </c>
      <c r="I607" s="489">
        <f>'Green Rooms'!H57</f>
        <v>0</v>
      </c>
      <c r="J607" s="489" t="str">
        <f>'Green Rooms'!I57</f>
        <v xml:space="preserve"> </v>
      </c>
      <c r="K607" s="489">
        <f>'Green Rooms'!J57</f>
        <v>0</v>
      </c>
      <c r="L607" s="489">
        <f>'Green Rooms'!K57</f>
        <v>0</v>
      </c>
      <c r="M607" s="489" t="str">
        <f>'Green Rooms'!L57</f>
        <v/>
      </c>
      <c r="N607" s="489" t="str">
        <f>'Green Rooms'!M57</f>
        <v/>
      </c>
      <c r="O607" s="489" t="str">
        <f>'Green Rooms'!N57</f>
        <v/>
      </c>
      <c r="P607" s="489" t="str">
        <f>'Green Rooms'!O57</f>
        <v/>
      </c>
      <c r="Q607" s="489" t="str">
        <f>'Green Rooms'!P57</f>
        <v xml:space="preserve"> </v>
      </c>
    </row>
    <row r="608" spans="1:17">
      <c r="A608" s="489" t="s">
        <v>236</v>
      </c>
      <c r="B608" s="489">
        <f>'Green Rooms'!A58</f>
        <v>0</v>
      </c>
      <c r="C608" s="489">
        <f>'Green Rooms'!B58</f>
        <v>0</v>
      </c>
      <c r="D608" s="489" t="str">
        <f>'Green Rooms'!C58</f>
        <v>H</v>
      </c>
      <c r="E608" s="489">
        <f>'Green Rooms'!D58</f>
        <v>0</v>
      </c>
      <c r="F608" s="489">
        <f>'Green Rooms'!E58</f>
        <v>0</v>
      </c>
      <c r="G608" s="489">
        <f>'Green Rooms'!F58</f>
        <v>0.6</v>
      </c>
      <c r="H608" s="489">
        <f>'Green Rooms'!G58</f>
        <v>0</v>
      </c>
      <c r="I608" s="489">
        <f>'Green Rooms'!H58</f>
        <v>0</v>
      </c>
      <c r="J608" s="489" t="str">
        <f>'Green Rooms'!I58</f>
        <v xml:space="preserve"> </v>
      </c>
      <c r="K608" s="489">
        <f>'Green Rooms'!J58</f>
        <v>0</v>
      </c>
      <c r="L608" s="489">
        <f>'Green Rooms'!K58</f>
        <v>0</v>
      </c>
      <c r="M608" s="489" t="str">
        <f>'Green Rooms'!L58</f>
        <v/>
      </c>
      <c r="N608" s="489" t="str">
        <f>'Green Rooms'!M58</f>
        <v/>
      </c>
      <c r="O608" s="489" t="str">
        <f>'Green Rooms'!N58</f>
        <v/>
      </c>
      <c r="P608" s="489" t="str">
        <f>'Green Rooms'!O58</f>
        <v/>
      </c>
      <c r="Q608" s="489" t="str">
        <f>'Green Rooms'!P58</f>
        <v xml:space="preserve"> </v>
      </c>
    </row>
    <row r="609" spans="1:17">
      <c r="A609" s="489" t="s">
        <v>236</v>
      </c>
      <c r="B609" s="489">
        <f>'Green Rooms'!A59</f>
        <v>0</v>
      </c>
      <c r="C609" s="489">
        <f>'Green Rooms'!B59</f>
        <v>0</v>
      </c>
      <c r="D609" s="489" t="str">
        <f>'Green Rooms'!C59</f>
        <v>H</v>
      </c>
      <c r="E609" s="489">
        <f>'Green Rooms'!D59</f>
        <v>0</v>
      </c>
      <c r="F609" s="489">
        <f>'Green Rooms'!E59</f>
        <v>0</v>
      </c>
      <c r="G609" s="489">
        <f>'Green Rooms'!F59</f>
        <v>0.6</v>
      </c>
      <c r="H609" s="489">
        <f>'Green Rooms'!G59</f>
        <v>0</v>
      </c>
      <c r="I609" s="489">
        <f>'Green Rooms'!H59</f>
        <v>0</v>
      </c>
      <c r="J609" s="489" t="str">
        <f>'Green Rooms'!I59</f>
        <v xml:space="preserve"> </v>
      </c>
      <c r="K609" s="489">
        <f>'Green Rooms'!J59</f>
        <v>0</v>
      </c>
      <c r="L609" s="489">
        <f>'Green Rooms'!K59</f>
        <v>0</v>
      </c>
      <c r="M609" s="489" t="str">
        <f>'Green Rooms'!L59</f>
        <v/>
      </c>
      <c r="N609" s="489" t="str">
        <f>'Green Rooms'!M59</f>
        <v/>
      </c>
      <c r="O609" s="489" t="str">
        <f>'Green Rooms'!N59</f>
        <v/>
      </c>
      <c r="P609" s="489" t="str">
        <f>'Green Rooms'!O59</f>
        <v/>
      </c>
      <c r="Q609" s="489" t="str">
        <f>'Green Rooms'!P59</f>
        <v xml:space="preserve"> </v>
      </c>
    </row>
    <row r="610" spans="1:17">
      <c r="A610" s="489" t="s">
        <v>236</v>
      </c>
      <c r="B610" s="489">
        <f>'Green Rooms'!A60</f>
        <v>0</v>
      </c>
      <c r="C610" s="489">
        <f>'Green Rooms'!B60</f>
        <v>0</v>
      </c>
      <c r="D610" s="489" t="str">
        <f>'Green Rooms'!C60</f>
        <v>H</v>
      </c>
      <c r="E610" s="489">
        <f>'Green Rooms'!D60</f>
        <v>0</v>
      </c>
      <c r="F610" s="489">
        <f>'Green Rooms'!E60</f>
        <v>0</v>
      </c>
      <c r="G610" s="489">
        <f>'Green Rooms'!F60</f>
        <v>0.6</v>
      </c>
      <c r="H610" s="489">
        <f>'Green Rooms'!G60</f>
        <v>0</v>
      </c>
      <c r="I610" s="489">
        <f>'Green Rooms'!H60</f>
        <v>0</v>
      </c>
      <c r="J610" s="489" t="str">
        <f>'Green Rooms'!I60</f>
        <v xml:space="preserve"> </v>
      </c>
      <c r="K610" s="489">
        <f>'Green Rooms'!J60</f>
        <v>0</v>
      </c>
      <c r="L610" s="489">
        <f>'Green Rooms'!K60</f>
        <v>0</v>
      </c>
      <c r="M610" s="489" t="str">
        <f>'Green Rooms'!L60</f>
        <v/>
      </c>
      <c r="N610" s="489" t="str">
        <f>'Green Rooms'!M60</f>
        <v/>
      </c>
      <c r="O610" s="489" t="str">
        <f>'Green Rooms'!N60</f>
        <v/>
      </c>
      <c r="P610" s="489" t="str">
        <f>'Green Rooms'!O60</f>
        <v/>
      </c>
      <c r="Q610" s="489" t="str">
        <f>'Green Rooms'!P60</f>
        <v xml:space="preserve"> </v>
      </c>
    </row>
    <row r="611" spans="1:17">
      <c r="A611" s="489" t="s">
        <v>236</v>
      </c>
      <c r="B611" s="489">
        <f>'Green Rooms'!A61</f>
        <v>0</v>
      </c>
      <c r="C611" s="489">
        <f>'Green Rooms'!B61</f>
        <v>0</v>
      </c>
      <c r="D611" s="489" t="str">
        <f>'Green Rooms'!C61</f>
        <v>H</v>
      </c>
      <c r="E611" s="489">
        <f>'Green Rooms'!D61</f>
        <v>0</v>
      </c>
      <c r="F611" s="489">
        <f>'Green Rooms'!E61</f>
        <v>0</v>
      </c>
      <c r="G611" s="489">
        <f>'Green Rooms'!F61</f>
        <v>0.6</v>
      </c>
      <c r="H611" s="489">
        <f>'Green Rooms'!G61</f>
        <v>0</v>
      </c>
      <c r="I611" s="489">
        <f>'Green Rooms'!H61</f>
        <v>0</v>
      </c>
      <c r="J611" s="489" t="str">
        <f>'Green Rooms'!I61</f>
        <v xml:space="preserve"> </v>
      </c>
      <c r="K611" s="489">
        <f>'Green Rooms'!J61</f>
        <v>0</v>
      </c>
      <c r="L611" s="489">
        <f>'Green Rooms'!K61</f>
        <v>0</v>
      </c>
      <c r="M611" s="489" t="str">
        <f>'Green Rooms'!L61</f>
        <v/>
      </c>
      <c r="N611" s="489" t="str">
        <f>'Green Rooms'!M61</f>
        <v/>
      </c>
      <c r="O611" s="489" t="str">
        <f>'Green Rooms'!N61</f>
        <v/>
      </c>
      <c r="P611" s="489" t="str">
        <f>'Green Rooms'!O61</f>
        <v/>
      </c>
      <c r="Q611" s="489" t="str">
        <f>'Green Rooms'!P61</f>
        <v xml:space="preserve"> </v>
      </c>
    </row>
    <row r="612" spans="1:17">
      <c r="A612" s="489" t="s">
        <v>236</v>
      </c>
      <c r="B612" s="489">
        <f>'Green Rooms'!A62</f>
        <v>0</v>
      </c>
      <c r="C612" s="489">
        <f>'Green Rooms'!B62</f>
        <v>0</v>
      </c>
      <c r="D612" s="489" t="str">
        <f>'Green Rooms'!C62</f>
        <v>H</v>
      </c>
      <c r="E612" s="489">
        <f>'Green Rooms'!D62</f>
        <v>0</v>
      </c>
      <c r="F612" s="489">
        <f>'Green Rooms'!E62</f>
        <v>0</v>
      </c>
      <c r="G612" s="489">
        <f>'Green Rooms'!F62</f>
        <v>0.6</v>
      </c>
      <c r="H612" s="489">
        <f>'Green Rooms'!G62</f>
        <v>0</v>
      </c>
      <c r="I612" s="489">
        <f>'Green Rooms'!H62</f>
        <v>0</v>
      </c>
      <c r="J612" s="489" t="str">
        <f>'Green Rooms'!I62</f>
        <v xml:space="preserve"> </v>
      </c>
      <c r="K612" s="489">
        <f>'Green Rooms'!J62</f>
        <v>0</v>
      </c>
      <c r="L612" s="489">
        <f>'Green Rooms'!K62</f>
        <v>0</v>
      </c>
      <c r="M612" s="489" t="str">
        <f>'Green Rooms'!L62</f>
        <v/>
      </c>
      <c r="N612" s="489" t="str">
        <f>'Green Rooms'!M62</f>
        <v/>
      </c>
      <c r="O612" s="489" t="str">
        <f>'Green Rooms'!N62</f>
        <v/>
      </c>
      <c r="P612" s="489" t="str">
        <f>'Green Rooms'!O62</f>
        <v/>
      </c>
      <c r="Q612" s="489" t="str">
        <f>'Green Rooms'!P62</f>
        <v xml:space="preserve"> </v>
      </c>
    </row>
    <row r="613" spans="1:17">
      <c r="A613" s="489" t="s">
        <v>236</v>
      </c>
      <c r="B613" s="489">
        <f>'Green Rooms'!A63</f>
        <v>0</v>
      </c>
      <c r="C613" s="489">
        <f>'Green Rooms'!B63</f>
        <v>0</v>
      </c>
      <c r="D613" s="489" t="str">
        <f>'Green Rooms'!C63</f>
        <v>H</v>
      </c>
      <c r="E613" s="489">
        <f>'Green Rooms'!D63</f>
        <v>0</v>
      </c>
      <c r="F613" s="489">
        <f>'Green Rooms'!E63</f>
        <v>0</v>
      </c>
      <c r="G613" s="489">
        <f>'Green Rooms'!F63</f>
        <v>0.6</v>
      </c>
      <c r="H613" s="489">
        <f>'Green Rooms'!G63</f>
        <v>0</v>
      </c>
      <c r="I613" s="489">
        <f>'Green Rooms'!H63</f>
        <v>0</v>
      </c>
      <c r="J613" s="489" t="str">
        <f>'Green Rooms'!I63</f>
        <v xml:space="preserve"> </v>
      </c>
      <c r="K613" s="489">
        <f>'Green Rooms'!J63</f>
        <v>0</v>
      </c>
      <c r="L613" s="489">
        <f>'Green Rooms'!K63</f>
        <v>0</v>
      </c>
      <c r="M613" s="489" t="str">
        <f>'Green Rooms'!L63</f>
        <v/>
      </c>
      <c r="N613" s="489" t="str">
        <f>'Green Rooms'!M63</f>
        <v/>
      </c>
      <c r="O613" s="489" t="str">
        <f>'Green Rooms'!N63</f>
        <v/>
      </c>
      <c r="P613" s="489" t="str">
        <f>'Green Rooms'!O63</f>
        <v/>
      </c>
      <c r="Q613" s="489" t="str">
        <f>'Green Rooms'!P63</f>
        <v xml:space="preserve"> </v>
      </c>
    </row>
    <row r="614" spans="1:17">
      <c r="A614" s="488" t="s">
        <v>237</v>
      </c>
      <c r="B614" s="488">
        <f>'Conference Rooms'!A13</f>
        <v>0</v>
      </c>
      <c r="C614" s="488">
        <f>'Conference Rooms'!B13</f>
        <v>0</v>
      </c>
      <c r="D614" s="488" t="str">
        <f>'Conference Rooms'!C13</f>
        <v>H</v>
      </c>
      <c r="E614" s="488">
        <f>'Conference Rooms'!D13</f>
        <v>0</v>
      </c>
      <c r="F614" s="488">
        <f>'Conference Rooms'!E13</f>
        <v>0</v>
      </c>
      <c r="G614" s="488">
        <f>'Conference Rooms'!F13</f>
        <v>0.6</v>
      </c>
      <c r="H614" s="488">
        <f>'Conference Rooms'!G13</f>
        <v>0</v>
      </c>
      <c r="I614" s="488">
        <f>'Conference Rooms'!H13</f>
        <v>0</v>
      </c>
      <c r="J614" s="488" t="str">
        <f>'Conference Rooms'!I13</f>
        <v xml:space="preserve"> </v>
      </c>
      <c r="K614" s="488">
        <f>'Conference Rooms'!J13</f>
        <v>0</v>
      </c>
      <c r="L614" s="488">
        <f>'Conference Rooms'!K13</f>
        <v>0</v>
      </c>
      <c r="M614" s="488" t="str">
        <f>'Conference Rooms'!L13</f>
        <v/>
      </c>
      <c r="N614" s="488" t="str">
        <f>'Conference Rooms'!M13</f>
        <v/>
      </c>
      <c r="O614" s="488" t="str">
        <f>'Conference Rooms'!N13</f>
        <v/>
      </c>
      <c r="P614" s="488" t="str">
        <f>'Conference Rooms'!O13</f>
        <v/>
      </c>
      <c r="Q614" s="488" t="str">
        <f>'Conference Rooms'!P13</f>
        <v xml:space="preserve"> </v>
      </c>
    </row>
    <row r="615" spans="1:17">
      <c r="A615" s="488" t="s">
        <v>237</v>
      </c>
      <c r="B615" s="488">
        <f>'Conference Rooms'!A14</f>
        <v>0</v>
      </c>
      <c r="C615" s="488">
        <f>'Conference Rooms'!B14</f>
        <v>0</v>
      </c>
      <c r="D615" s="488" t="str">
        <f>'Conference Rooms'!C14</f>
        <v>H</v>
      </c>
      <c r="E615" s="488">
        <f>'Conference Rooms'!D14</f>
        <v>0</v>
      </c>
      <c r="F615" s="488">
        <f>'Conference Rooms'!E14</f>
        <v>0</v>
      </c>
      <c r="G615" s="488">
        <f>'Conference Rooms'!F14</f>
        <v>0.6</v>
      </c>
      <c r="H615" s="488">
        <f>'Conference Rooms'!G14</f>
        <v>0</v>
      </c>
      <c r="I615" s="488">
        <f>'Conference Rooms'!H14</f>
        <v>0</v>
      </c>
      <c r="J615" s="488" t="str">
        <f>'Conference Rooms'!I14</f>
        <v xml:space="preserve"> </v>
      </c>
      <c r="K615" s="488">
        <f>'Conference Rooms'!J14</f>
        <v>0</v>
      </c>
      <c r="L615" s="488">
        <f>'Conference Rooms'!K14</f>
        <v>0</v>
      </c>
      <c r="M615" s="488" t="str">
        <f>'Conference Rooms'!L14</f>
        <v/>
      </c>
      <c r="N615" s="488" t="str">
        <f>'Conference Rooms'!M14</f>
        <v/>
      </c>
      <c r="O615" s="488" t="str">
        <f>'Conference Rooms'!N14</f>
        <v/>
      </c>
      <c r="P615" s="488" t="str">
        <f>'Conference Rooms'!O14</f>
        <v/>
      </c>
      <c r="Q615" s="488" t="str">
        <f>'Conference Rooms'!P14</f>
        <v xml:space="preserve"> </v>
      </c>
    </row>
    <row r="616" spans="1:17">
      <c r="A616" s="488" t="s">
        <v>237</v>
      </c>
      <c r="B616" s="488">
        <f>'Conference Rooms'!A15</f>
        <v>0</v>
      </c>
      <c r="C616" s="488">
        <f>'Conference Rooms'!B15</f>
        <v>0</v>
      </c>
      <c r="D616" s="488" t="str">
        <f>'Conference Rooms'!C15</f>
        <v>H</v>
      </c>
      <c r="E616" s="488">
        <f>'Conference Rooms'!D15</f>
        <v>0</v>
      </c>
      <c r="F616" s="488">
        <f>'Conference Rooms'!E15</f>
        <v>0</v>
      </c>
      <c r="G616" s="488">
        <f>'Conference Rooms'!F15</f>
        <v>0.6</v>
      </c>
      <c r="H616" s="488">
        <f>'Conference Rooms'!G15</f>
        <v>0</v>
      </c>
      <c r="I616" s="488">
        <f>'Conference Rooms'!H15</f>
        <v>0</v>
      </c>
      <c r="J616" s="488" t="str">
        <f>'Conference Rooms'!I15</f>
        <v xml:space="preserve"> </v>
      </c>
      <c r="K616" s="488">
        <f>'Conference Rooms'!J15</f>
        <v>0</v>
      </c>
      <c r="L616" s="488">
        <f>'Conference Rooms'!K15</f>
        <v>0</v>
      </c>
      <c r="M616" s="488" t="str">
        <f>'Conference Rooms'!L15</f>
        <v/>
      </c>
      <c r="N616" s="488" t="str">
        <f>'Conference Rooms'!M15</f>
        <v/>
      </c>
      <c r="O616" s="488" t="str">
        <f>'Conference Rooms'!N15</f>
        <v/>
      </c>
      <c r="P616" s="488" t="str">
        <f>'Conference Rooms'!O15</f>
        <v/>
      </c>
      <c r="Q616" s="488" t="str">
        <f>'Conference Rooms'!P15</f>
        <v xml:space="preserve"> </v>
      </c>
    </row>
    <row r="617" spans="1:17">
      <c r="A617" s="488" t="s">
        <v>237</v>
      </c>
      <c r="B617" s="488">
        <f>'Conference Rooms'!A16</f>
        <v>0</v>
      </c>
      <c r="C617" s="488">
        <f>'Conference Rooms'!B16</f>
        <v>0</v>
      </c>
      <c r="D617" s="488" t="str">
        <f>'Conference Rooms'!C16</f>
        <v>H</v>
      </c>
      <c r="E617" s="488">
        <f>'Conference Rooms'!D16</f>
        <v>0</v>
      </c>
      <c r="F617" s="488">
        <f>'Conference Rooms'!E16</f>
        <v>0</v>
      </c>
      <c r="G617" s="488">
        <f>'Conference Rooms'!F16</f>
        <v>0.6</v>
      </c>
      <c r="H617" s="488">
        <f>'Conference Rooms'!G16</f>
        <v>0</v>
      </c>
      <c r="I617" s="488">
        <f>'Conference Rooms'!H16</f>
        <v>0</v>
      </c>
      <c r="J617" s="488" t="str">
        <f>'Conference Rooms'!I16</f>
        <v xml:space="preserve"> </v>
      </c>
      <c r="K617" s="488">
        <f>'Conference Rooms'!J16</f>
        <v>0</v>
      </c>
      <c r="L617" s="488">
        <f>'Conference Rooms'!K16</f>
        <v>0</v>
      </c>
      <c r="M617" s="488" t="str">
        <f>'Conference Rooms'!L16</f>
        <v/>
      </c>
      <c r="N617" s="488" t="str">
        <f>'Conference Rooms'!M16</f>
        <v/>
      </c>
      <c r="O617" s="488" t="str">
        <f>'Conference Rooms'!N16</f>
        <v/>
      </c>
      <c r="P617" s="488" t="str">
        <f>'Conference Rooms'!O16</f>
        <v/>
      </c>
      <c r="Q617" s="488" t="str">
        <f>'Conference Rooms'!P16</f>
        <v xml:space="preserve"> </v>
      </c>
    </row>
    <row r="618" spans="1:17">
      <c r="A618" s="488" t="s">
        <v>237</v>
      </c>
      <c r="B618" s="488">
        <f>'Conference Rooms'!A17</f>
        <v>0</v>
      </c>
      <c r="C618" s="488">
        <f>'Conference Rooms'!B17</f>
        <v>0</v>
      </c>
      <c r="D618" s="488" t="str">
        <f>'Conference Rooms'!C17</f>
        <v>H</v>
      </c>
      <c r="E618" s="488">
        <f>'Conference Rooms'!D17</f>
        <v>0</v>
      </c>
      <c r="F618" s="488">
        <f>'Conference Rooms'!E17</f>
        <v>0</v>
      </c>
      <c r="G618" s="488">
        <f>'Conference Rooms'!F17</f>
        <v>0.6</v>
      </c>
      <c r="H618" s="488">
        <f>'Conference Rooms'!G17</f>
        <v>0</v>
      </c>
      <c r="I618" s="488">
        <f>'Conference Rooms'!H17</f>
        <v>0</v>
      </c>
      <c r="J618" s="488" t="str">
        <f>'Conference Rooms'!I17</f>
        <v xml:space="preserve"> </v>
      </c>
      <c r="K618" s="488">
        <f>'Conference Rooms'!J17</f>
        <v>0</v>
      </c>
      <c r="L618" s="488">
        <f>'Conference Rooms'!K17</f>
        <v>0</v>
      </c>
      <c r="M618" s="488" t="str">
        <f>'Conference Rooms'!L17</f>
        <v/>
      </c>
      <c r="N618" s="488" t="str">
        <f>'Conference Rooms'!M17</f>
        <v/>
      </c>
      <c r="O618" s="488" t="str">
        <f>'Conference Rooms'!N17</f>
        <v/>
      </c>
      <c r="P618" s="488" t="str">
        <f>'Conference Rooms'!O17</f>
        <v/>
      </c>
      <c r="Q618" s="488" t="str">
        <f>'Conference Rooms'!P17</f>
        <v xml:space="preserve"> </v>
      </c>
    </row>
    <row r="619" spans="1:17">
      <c r="A619" s="488" t="s">
        <v>237</v>
      </c>
      <c r="B619" s="488">
        <f>'Conference Rooms'!A18</f>
        <v>0</v>
      </c>
      <c r="C619" s="488">
        <f>'Conference Rooms'!B18</f>
        <v>0</v>
      </c>
      <c r="D619" s="488" t="str">
        <f>'Conference Rooms'!C18</f>
        <v>H</v>
      </c>
      <c r="E619" s="488">
        <f>'Conference Rooms'!D18</f>
        <v>0</v>
      </c>
      <c r="F619" s="488">
        <f>'Conference Rooms'!E18</f>
        <v>0</v>
      </c>
      <c r="G619" s="488">
        <f>'Conference Rooms'!F18</f>
        <v>0.6</v>
      </c>
      <c r="H619" s="488">
        <f>'Conference Rooms'!G18</f>
        <v>0</v>
      </c>
      <c r="I619" s="488">
        <f>'Conference Rooms'!H18</f>
        <v>0</v>
      </c>
      <c r="J619" s="488" t="str">
        <f>'Conference Rooms'!I18</f>
        <v xml:space="preserve"> </v>
      </c>
      <c r="K619" s="488">
        <f>'Conference Rooms'!J18</f>
        <v>0</v>
      </c>
      <c r="L619" s="488">
        <f>'Conference Rooms'!K18</f>
        <v>0</v>
      </c>
      <c r="M619" s="488" t="str">
        <f>'Conference Rooms'!L18</f>
        <v/>
      </c>
      <c r="N619" s="488" t="str">
        <f>'Conference Rooms'!M18</f>
        <v/>
      </c>
      <c r="O619" s="488" t="str">
        <f>'Conference Rooms'!N18</f>
        <v/>
      </c>
      <c r="P619" s="488" t="str">
        <f>'Conference Rooms'!O18</f>
        <v/>
      </c>
      <c r="Q619" s="488" t="str">
        <f>'Conference Rooms'!P18</f>
        <v xml:space="preserve"> </v>
      </c>
    </row>
    <row r="620" spans="1:17">
      <c r="A620" s="488" t="s">
        <v>237</v>
      </c>
      <c r="B620" s="488">
        <f>'Conference Rooms'!A19</f>
        <v>0</v>
      </c>
      <c r="C620" s="488">
        <f>'Conference Rooms'!B19</f>
        <v>0</v>
      </c>
      <c r="D620" s="488" t="str">
        <f>'Conference Rooms'!C19</f>
        <v>H</v>
      </c>
      <c r="E620" s="488">
        <f>'Conference Rooms'!D19</f>
        <v>0</v>
      </c>
      <c r="F620" s="488">
        <f>'Conference Rooms'!E19</f>
        <v>0</v>
      </c>
      <c r="G620" s="488">
        <f>'Conference Rooms'!F19</f>
        <v>0.6</v>
      </c>
      <c r="H620" s="488">
        <f>'Conference Rooms'!G19</f>
        <v>0</v>
      </c>
      <c r="I620" s="488">
        <f>'Conference Rooms'!H19</f>
        <v>0</v>
      </c>
      <c r="J620" s="488" t="str">
        <f>'Conference Rooms'!I19</f>
        <v xml:space="preserve"> </v>
      </c>
      <c r="K620" s="488">
        <f>'Conference Rooms'!J19</f>
        <v>0</v>
      </c>
      <c r="L620" s="488">
        <f>'Conference Rooms'!K19</f>
        <v>0</v>
      </c>
      <c r="M620" s="488" t="str">
        <f>'Conference Rooms'!L19</f>
        <v/>
      </c>
      <c r="N620" s="488" t="str">
        <f>'Conference Rooms'!M19</f>
        <v/>
      </c>
      <c r="O620" s="488" t="str">
        <f>'Conference Rooms'!N19</f>
        <v/>
      </c>
      <c r="P620" s="488" t="str">
        <f>'Conference Rooms'!O19</f>
        <v/>
      </c>
      <c r="Q620" s="488" t="str">
        <f>'Conference Rooms'!P19</f>
        <v xml:space="preserve"> </v>
      </c>
    </row>
    <row r="621" spans="1:17">
      <c r="A621" s="488" t="s">
        <v>237</v>
      </c>
      <c r="B621" s="488">
        <f>'Conference Rooms'!A20</f>
        <v>0</v>
      </c>
      <c r="C621" s="488">
        <f>'Conference Rooms'!B20</f>
        <v>0</v>
      </c>
      <c r="D621" s="488" t="str">
        <f>'Conference Rooms'!C20</f>
        <v>H</v>
      </c>
      <c r="E621" s="488">
        <f>'Conference Rooms'!D20</f>
        <v>0</v>
      </c>
      <c r="F621" s="488">
        <f>'Conference Rooms'!E20</f>
        <v>0</v>
      </c>
      <c r="G621" s="488">
        <f>'Conference Rooms'!F20</f>
        <v>0.6</v>
      </c>
      <c r="H621" s="488">
        <f>'Conference Rooms'!G20</f>
        <v>0</v>
      </c>
      <c r="I621" s="488">
        <f>'Conference Rooms'!H20</f>
        <v>0</v>
      </c>
      <c r="J621" s="488" t="str">
        <f>'Conference Rooms'!I20</f>
        <v xml:space="preserve"> </v>
      </c>
      <c r="K621" s="488">
        <f>'Conference Rooms'!J20</f>
        <v>0</v>
      </c>
      <c r="L621" s="488">
        <f>'Conference Rooms'!K20</f>
        <v>0</v>
      </c>
      <c r="M621" s="488" t="str">
        <f>'Conference Rooms'!L20</f>
        <v/>
      </c>
      <c r="N621" s="488" t="str">
        <f>'Conference Rooms'!M20</f>
        <v/>
      </c>
      <c r="O621" s="488" t="str">
        <f>'Conference Rooms'!N20</f>
        <v/>
      </c>
      <c r="P621" s="488" t="str">
        <f>'Conference Rooms'!O20</f>
        <v/>
      </c>
      <c r="Q621" s="488" t="str">
        <f>'Conference Rooms'!P20</f>
        <v xml:space="preserve"> </v>
      </c>
    </row>
    <row r="622" spans="1:17">
      <c r="A622" s="488" t="s">
        <v>237</v>
      </c>
      <c r="B622" s="488">
        <f>'Conference Rooms'!A21</f>
        <v>0</v>
      </c>
      <c r="C622" s="488">
        <f>'Conference Rooms'!B21</f>
        <v>0</v>
      </c>
      <c r="D622" s="488" t="str">
        <f>'Conference Rooms'!C21</f>
        <v>H</v>
      </c>
      <c r="E622" s="488">
        <f>'Conference Rooms'!D21</f>
        <v>0</v>
      </c>
      <c r="F622" s="488">
        <f>'Conference Rooms'!E21</f>
        <v>0</v>
      </c>
      <c r="G622" s="488">
        <f>'Conference Rooms'!F21</f>
        <v>0.6</v>
      </c>
      <c r="H622" s="488">
        <f>'Conference Rooms'!G21</f>
        <v>0</v>
      </c>
      <c r="I622" s="488">
        <f>'Conference Rooms'!H21</f>
        <v>0</v>
      </c>
      <c r="J622" s="488" t="str">
        <f>'Conference Rooms'!I21</f>
        <v xml:space="preserve"> </v>
      </c>
      <c r="K622" s="488">
        <f>'Conference Rooms'!J21</f>
        <v>0</v>
      </c>
      <c r="L622" s="488">
        <f>'Conference Rooms'!K21</f>
        <v>0</v>
      </c>
      <c r="M622" s="488" t="str">
        <f>'Conference Rooms'!L21</f>
        <v/>
      </c>
      <c r="N622" s="488" t="str">
        <f>'Conference Rooms'!M21</f>
        <v/>
      </c>
      <c r="O622" s="488" t="str">
        <f>'Conference Rooms'!N21</f>
        <v/>
      </c>
      <c r="P622" s="488" t="str">
        <f>'Conference Rooms'!O21</f>
        <v/>
      </c>
      <c r="Q622" s="488" t="str">
        <f>'Conference Rooms'!P21</f>
        <v xml:space="preserve"> </v>
      </c>
    </row>
    <row r="623" spans="1:17">
      <c r="A623" s="488" t="s">
        <v>237</v>
      </c>
      <c r="B623" s="488">
        <f>'Conference Rooms'!A22</f>
        <v>0</v>
      </c>
      <c r="C623" s="488">
        <f>'Conference Rooms'!B22</f>
        <v>0</v>
      </c>
      <c r="D623" s="488" t="str">
        <f>'Conference Rooms'!C22</f>
        <v>H</v>
      </c>
      <c r="E623" s="488">
        <f>'Conference Rooms'!D22</f>
        <v>0</v>
      </c>
      <c r="F623" s="488">
        <f>'Conference Rooms'!E22</f>
        <v>0</v>
      </c>
      <c r="G623" s="488">
        <f>'Conference Rooms'!F22</f>
        <v>0.6</v>
      </c>
      <c r="H623" s="488">
        <f>'Conference Rooms'!G22</f>
        <v>0</v>
      </c>
      <c r="I623" s="488">
        <f>'Conference Rooms'!H22</f>
        <v>0</v>
      </c>
      <c r="J623" s="488" t="str">
        <f>'Conference Rooms'!I22</f>
        <v xml:space="preserve"> </v>
      </c>
      <c r="K623" s="488">
        <f>'Conference Rooms'!J22</f>
        <v>0</v>
      </c>
      <c r="L623" s="488">
        <f>'Conference Rooms'!K22</f>
        <v>0</v>
      </c>
      <c r="M623" s="488" t="str">
        <f>'Conference Rooms'!L22</f>
        <v/>
      </c>
      <c r="N623" s="488" t="str">
        <f>'Conference Rooms'!M22</f>
        <v/>
      </c>
      <c r="O623" s="488" t="str">
        <f>'Conference Rooms'!N22</f>
        <v/>
      </c>
      <c r="P623" s="488" t="str">
        <f>'Conference Rooms'!O22</f>
        <v/>
      </c>
      <c r="Q623" s="488" t="str">
        <f>'Conference Rooms'!P22</f>
        <v xml:space="preserve"> </v>
      </c>
    </row>
    <row r="624" spans="1:17">
      <c r="A624" s="488" t="s">
        <v>237</v>
      </c>
      <c r="B624" s="488">
        <f>'Conference Rooms'!A23</f>
        <v>0</v>
      </c>
      <c r="C624" s="488">
        <f>'Conference Rooms'!B23</f>
        <v>0</v>
      </c>
      <c r="D624" s="488" t="str">
        <f>'Conference Rooms'!C23</f>
        <v>H</v>
      </c>
      <c r="E624" s="488">
        <f>'Conference Rooms'!D23</f>
        <v>0</v>
      </c>
      <c r="F624" s="488">
        <f>'Conference Rooms'!E23</f>
        <v>0</v>
      </c>
      <c r="G624" s="488">
        <f>'Conference Rooms'!F23</f>
        <v>0.6</v>
      </c>
      <c r="H624" s="488">
        <f>'Conference Rooms'!G23</f>
        <v>0</v>
      </c>
      <c r="I624" s="488">
        <f>'Conference Rooms'!H23</f>
        <v>0</v>
      </c>
      <c r="J624" s="488" t="str">
        <f>'Conference Rooms'!I23</f>
        <v xml:space="preserve"> </v>
      </c>
      <c r="K624" s="488">
        <f>'Conference Rooms'!J23</f>
        <v>0</v>
      </c>
      <c r="L624" s="488">
        <f>'Conference Rooms'!K23</f>
        <v>0</v>
      </c>
      <c r="M624" s="488" t="str">
        <f>'Conference Rooms'!L23</f>
        <v/>
      </c>
      <c r="N624" s="488" t="str">
        <f>'Conference Rooms'!M23</f>
        <v/>
      </c>
      <c r="O624" s="488" t="str">
        <f>'Conference Rooms'!N23</f>
        <v/>
      </c>
      <c r="P624" s="488" t="str">
        <f>'Conference Rooms'!O23</f>
        <v/>
      </c>
      <c r="Q624" s="488" t="str">
        <f>'Conference Rooms'!P23</f>
        <v xml:space="preserve"> </v>
      </c>
    </row>
    <row r="625" spans="1:17">
      <c r="A625" s="488" t="s">
        <v>237</v>
      </c>
      <c r="B625" s="488">
        <f>'Conference Rooms'!A24</f>
        <v>0</v>
      </c>
      <c r="C625" s="488">
        <f>'Conference Rooms'!B24</f>
        <v>0</v>
      </c>
      <c r="D625" s="488" t="str">
        <f>'Conference Rooms'!C24</f>
        <v>H</v>
      </c>
      <c r="E625" s="488">
        <f>'Conference Rooms'!D24</f>
        <v>0</v>
      </c>
      <c r="F625" s="488">
        <f>'Conference Rooms'!E24</f>
        <v>0</v>
      </c>
      <c r="G625" s="488">
        <f>'Conference Rooms'!F24</f>
        <v>0.6</v>
      </c>
      <c r="H625" s="488">
        <f>'Conference Rooms'!G24</f>
        <v>0</v>
      </c>
      <c r="I625" s="488">
        <f>'Conference Rooms'!H24</f>
        <v>0</v>
      </c>
      <c r="J625" s="488" t="str">
        <f>'Conference Rooms'!I24</f>
        <v xml:space="preserve"> </v>
      </c>
      <c r="K625" s="488">
        <f>'Conference Rooms'!J24</f>
        <v>0</v>
      </c>
      <c r="L625" s="488">
        <f>'Conference Rooms'!K24</f>
        <v>0</v>
      </c>
      <c r="M625" s="488" t="str">
        <f>'Conference Rooms'!L24</f>
        <v/>
      </c>
      <c r="N625" s="488" t="str">
        <f>'Conference Rooms'!M24</f>
        <v/>
      </c>
      <c r="O625" s="488" t="str">
        <f>'Conference Rooms'!N24</f>
        <v/>
      </c>
      <c r="P625" s="488" t="str">
        <f>'Conference Rooms'!O24</f>
        <v/>
      </c>
      <c r="Q625" s="488" t="str">
        <f>'Conference Rooms'!P24</f>
        <v xml:space="preserve"> </v>
      </c>
    </row>
    <row r="626" spans="1:17">
      <c r="A626" s="488" t="s">
        <v>237</v>
      </c>
      <c r="B626" s="488">
        <f>'Conference Rooms'!A25</f>
        <v>0</v>
      </c>
      <c r="C626" s="488">
        <f>'Conference Rooms'!B25</f>
        <v>0</v>
      </c>
      <c r="D626" s="488" t="str">
        <f>'Conference Rooms'!C25</f>
        <v>H</v>
      </c>
      <c r="E626" s="488">
        <f>'Conference Rooms'!D25</f>
        <v>0</v>
      </c>
      <c r="F626" s="488">
        <f>'Conference Rooms'!E25</f>
        <v>0</v>
      </c>
      <c r="G626" s="488">
        <f>'Conference Rooms'!F25</f>
        <v>0.6</v>
      </c>
      <c r="H626" s="488">
        <f>'Conference Rooms'!G25</f>
        <v>0</v>
      </c>
      <c r="I626" s="488">
        <f>'Conference Rooms'!H25</f>
        <v>0</v>
      </c>
      <c r="J626" s="488" t="str">
        <f>'Conference Rooms'!I25</f>
        <v xml:space="preserve"> </v>
      </c>
      <c r="K626" s="488">
        <f>'Conference Rooms'!J25</f>
        <v>0</v>
      </c>
      <c r="L626" s="488">
        <f>'Conference Rooms'!K25</f>
        <v>0</v>
      </c>
      <c r="M626" s="488" t="str">
        <f>'Conference Rooms'!L25</f>
        <v/>
      </c>
      <c r="N626" s="488" t="str">
        <f>'Conference Rooms'!M25</f>
        <v/>
      </c>
      <c r="O626" s="488" t="str">
        <f>'Conference Rooms'!N25</f>
        <v/>
      </c>
      <c r="P626" s="488" t="str">
        <f>'Conference Rooms'!O25</f>
        <v/>
      </c>
      <c r="Q626" s="488" t="str">
        <f>'Conference Rooms'!P25</f>
        <v xml:space="preserve"> </v>
      </c>
    </row>
    <row r="627" spans="1:17">
      <c r="A627" s="488" t="s">
        <v>237</v>
      </c>
      <c r="B627" s="488">
        <f>'Conference Rooms'!A26</f>
        <v>0</v>
      </c>
      <c r="C627" s="488">
        <f>'Conference Rooms'!B26</f>
        <v>0</v>
      </c>
      <c r="D627" s="488" t="str">
        <f>'Conference Rooms'!C26</f>
        <v>H</v>
      </c>
      <c r="E627" s="488">
        <f>'Conference Rooms'!D26</f>
        <v>0</v>
      </c>
      <c r="F627" s="488">
        <f>'Conference Rooms'!E26</f>
        <v>0</v>
      </c>
      <c r="G627" s="488">
        <f>'Conference Rooms'!F26</f>
        <v>0.6</v>
      </c>
      <c r="H627" s="488">
        <f>'Conference Rooms'!G26</f>
        <v>0</v>
      </c>
      <c r="I627" s="488">
        <f>'Conference Rooms'!H26</f>
        <v>0</v>
      </c>
      <c r="J627" s="488" t="str">
        <f>'Conference Rooms'!I26</f>
        <v xml:space="preserve"> </v>
      </c>
      <c r="K627" s="488">
        <f>'Conference Rooms'!J26</f>
        <v>0</v>
      </c>
      <c r="L627" s="488">
        <f>'Conference Rooms'!K26</f>
        <v>0</v>
      </c>
      <c r="M627" s="488" t="str">
        <f>'Conference Rooms'!L26</f>
        <v/>
      </c>
      <c r="N627" s="488" t="str">
        <f>'Conference Rooms'!M26</f>
        <v/>
      </c>
      <c r="O627" s="488" t="str">
        <f>'Conference Rooms'!N26</f>
        <v/>
      </c>
      <c r="P627" s="488" t="str">
        <f>'Conference Rooms'!O26</f>
        <v/>
      </c>
      <c r="Q627" s="488" t="str">
        <f>'Conference Rooms'!P26</f>
        <v xml:space="preserve"> </v>
      </c>
    </row>
    <row r="628" spans="1:17">
      <c r="A628" s="488" t="s">
        <v>237</v>
      </c>
      <c r="B628" s="488">
        <f>'Conference Rooms'!A27</f>
        <v>0</v>
      </c>
      <c r="C628" s="488">
        <f>'Conference Rooms'!B27</f>
        <v>0</v>
      </c>
      <c r="D628" s="488" t="str">
        <f>'Conference Rooms'!C27</f>
        <v>H</v>
      </c>
      <c r="E628" s="488">
        <f>'Conference Rooms'!D27</f>
        <v>0</v>
      </c>
      <c r="F628" s="488">
        <f>'Conference Rooms'!E27</f>
        <v>0</v>
      </c>
      <c r="G628" s="488">
        <f>'Conference Rooms'!F27</f>
        <v>0.6</v>
      </c>
      <c r="H628" s="488">
        <f>'Conference Rooms'!G27</f>
        <v>0</v>
      </c>
      <c r="I628" s="488">
        <f>'Conference Rooms'!H27</f>
        <v>0</v>
      </c>
      <c r="J628" s="488" t="str">
        <f>'Conference Rooms'!I27</f>
        <v xml:space="preserve"> </v>
      </c>
      <c r="K628" s="488">
        <f>'Conference Rooms'!J27</f>
        <v>0</v>
      </c>
      <c r="L628" s="488">
        <f>'Conference Rooms'!K27</f>
        <v>0</v>
      </c>
      <c r="M628" s="488" t="str">
        <f>'Conference Rooms'!L27</f>
        <v/>
      </c>
      <c r="N628" s="488" t="str">
        <f>'Conference Rooms'!M27</f>
        <v/>
      </c>
      <c r="O628" s="488" t="str">
        <f>'Conference Rooms'!N27</f>
        <v/>
      </c>
      <c r="P628" s="488" t="str">
        <f>'Conference Rooms'!O27</f>
        <v/>
      </c>
      <c r="Q628" s="488" t="str">
        <f>'Conference Rooms'!P27</f>
        <v xml:space="preserve"> </v>
      </c>
    </row>
    <row r="629" spans="1:17">
      <c r="A629" s="488" t="s">
        <v>237</v>
      </c>
      <c r="B629" s="488">
        <f>'Conference Rooms'!A28</f>
        <v>0</v>
      </c>
      <c r="C629" s="488">
        <f>'Conference Rooms'!B28</f>
        <v>0</v>
      </c>
      <c r="D629" s="488" t="str">
        <f>'Conference Rooms'!C28</f>
        <v>H</v>
      </c>
      <c r="E629" s="488">
        <f>'Conference Rooms'!D28</f>
        <v>0</v>
      </c>
      <c r="F629" s="488">
        <f>'Conference Rooms'!E28</f>
        <v>0</v>
      </c>
      <c r="G629" s="488">
        <f>'Conference Rooms'!F28</f>
        <v>0.6</v>
      </c>
      <c r="H629" s="488">
        <f>'Conference Rooms'!G28</f>
        <v>0</v>
      </c>
      <c r="I629" s="488">
        <f>'Conference Rooms'!H28</f>
        <v>0</v>
      </c>
      <c r="J629" s="488" t="str">
        <f>'Conference Rooms'!I28</f>
        <v xml:space="preserve"> </v>
      </c>
      <c r="K629" s="488">
        <f>'Conference Rooms'!J28</f>
        <v>0</v>
      </c>
      <c r="L629" s="488">
        <f>'Conference Rooms'!K28</f>
        <v>0</v>
      </c>
      <c r="M629" s="488" t="str">
        <f>'Conference Rooms'!L28</f>
        <v/>
      </c>
      <c r="N629" s="488" t="str">
        <f>'Conference Rooms'!M28</f>
        <v/>
      </c>
      <c r="O629" s="488" t="str">
        <f>'Conference Rooms'!N28</f>
        <v/>
      </c>
      <c r="P629" s="488" t="str">
        <f>'Conference Rooms'!O28</f>
        <v/>
      </c>
      <c r="Q629" s="488" t="str">
        <f>'Conference Rooms'!P28</f>
        <v xml:space="preserve"> </v>
      </c>
    </row>
    <row r="630" spans="1:17">
      <c r="A630" s="488" t="s">
        <v>237</v>
      </c>
      <c r="B630" s="488">
        <f>'Conference Rooms'!A29</f>
        <v>0</v>
      </c>
      <c r="C630" s="488">
        <f>'Conference Rooms'!B29</f>
        <v>0</v>
      </c>
      <c r="D630" s="488" t="str">
        <f>'Conference Rooms'!C29</f>
        <v>H</v>
      </c>
      <c r="E630" s="488">
        <f>'Conference Rooms'!D29</f>
        <v>0</v>
      </c>
      <c r="F630" s="488">
        <f>'Conference Rooms'!E29</f>
        <v>0</v>
      </c>
      <c r="G630" s="488">
        <f>'Conference Rooms'!F29</f>
        <v>0.6</v>
      </c>
      <c r="H630" s="488">
        <f>'Conference Rooms'!G29</f>
        <v>0</v>
      </c>
      <c r="I630" s="488">
        <f>'Conference Rooms'!H29</f>
        <v>0</v>
      </c>
      <c r="J630" s="488" t="str">
        <f>'Conference Rooms'!I29</f>
        <v xml:space="preserve"> </v>
      </c>
      <c r="K630" s="488">
        <f>'Conference Rooms'!J29</f>
        <v>0</v>
      </c>
      <c r="L630" s="488">
        <f>'Conference Rooms'!K29</f>
        <v>0</v>
      </c>
      <c r="M630" s="488" t="str">
        <f>'Conference Rooms'!L29</f>
        <v/>
      </c>
      <c r="N630" s="488" t="str">
        <f>'Conference Rooms'!M29</f>
        <v/>
      </c>
      <c r="O630" s="488" t="str">
        <f>'Conference Rooms'!N29</f>
        <v/>
      </c>
      <c r="P630" s="488" t="str">
        <f>'Conference Rooms'!O29</f>
        <v/>
      </c>
      <c r="Q630" s="488" t="str">
        <f>'Conference Rooms'!P29</f>
        <v xml:space="preserve"> </v>
      </c>
    </row>
    <row r="631" spans="1:17">
      <c r="A631" s="488" t="s">
        <v>237</v>
      </c>
      <c r="B631" s="488">
        <f>'Conference Rooms'!A30</f>
        <v>0</v>
      </c>
      <c r="C631" s="488">
        <f>'Conference Rooms'!B30</f>
        <v>0</v>
      </c>
      <c r="D631" s="488" t="str">
        <f>'Conference Rooms'!C30</f>
        <v>H</v>
      </c>
      <c r="E631" s="488">
        <f>'Conference Rooms'!D30</f>
        <v>0</v>
      </c>
      <c r="F631" s="488">
        <f>'Conference Rooms'!E30</f>
        <v>0</v>
      </c>
      <c r="G631" s="488">
        <f>'Conference Rooms'!F30</f>
        <v>0.6</v>
      </c>
      <c r="H631" s="488">
        <f>'Conference Rooms'!G30</f>
        <v>0</v>
      </c>
      <c r="I631" s="488">
        <f>'Conference Rooms'!H30</f>
        <v>0</v>
      </c>
      <c r="J631" s="488" t="str">
        <f>'Conference Rooms'!I30</f>
        <v xml:space="preserve"> </v>
      </c>
      <c r="K631" s="488">
        <f>'Conference Rooms'!J30</f>
        <v>0</v>
      </c>
      <c r="L631" s="488">
        <f>'Conference Rooms'!K30</f>
        <v>0</v>
      </c>
      <c r="M631" s="488" t="str">
        <f>'Conference Rooms'!L30</f>
        <v/>
      </c>
      <c r="N631" s="488" t="str">
        <f>'Conference Rooms'!M30</f>
        <v/>
      </c>
      <c r="O631" s="488" t="str">
        <f>'Conference Rooms'!N30</f>
        <v/>
      </c>
      <c r="P631" s="488" t="str">
        <f>'Conference Rooms'!O30</f>
        <v/>
      </c>
      <c r="Q631" s="488" t="str">
        <f>'Conference Rooms'!P30</f>
        <v xml:space="preserve"> </v>
      </c>
    </row>
    <row r="632" spans="1:17">
      <c r="A632" s="488" t="s">
        <v>237</v>
      </c>
      <c r="B632" s="488">
        <f>'Conference Rooms'!A31</f>
        <v>0</v>
      </c>
      <c r="C632" s="488">
        <f>'Conference Rooms'!B31</f>
        <v>0</v>
      </c>
      <c r="D632" s="488" t="str">
        <f>'Conference Rooms'!C31</f>
        <v>H</v>
      </c>
      <c r="E632" s="488">
        <f>'Conference Rooms'!D31</f>
        <v>0</v>
      </c>
      <c r="F632" s="488">
        <f>'Conference Rooms'!E31</f>
        <v>0</v>
      </c>
      <c r="G632" s="488">
        <f>'Conference Rooms'!F31</f>
        <v>0.6</v>
      </c>
      <c r="H632" s="488">
        <f>'Conference Rooms'!G31</f>
        <v>0</v>
      </c>
      <c r="I632" s="488">
        <f>'Conference Rooms'!H31</f>
        <v>0</v>
      </c>
      <c r="J632" s="488" t="str">
        <f>'Conference Rooms'!I31</f>
        <v xml:space="preserve"> </v>
      </c>
      <c r="K632" s="488">
        <f>'Conference Rooms'!J31</f>
        <v>0</v>
      </c>
      <c r="L632" s="488">
        <f>'Conference Rooms'!K31</f>
        <v>0</v>
      </c>
      <c r="M632" s="488" t="str">
        <f>'Conference Rooms'!L31</f>
        <v/>
      </c>
      <c r="N632" s="488" t="str">
        <f>'Conference Rooms'!M31</f>
        <v/>
      </c>
      <c r="O632" s="488" t="str">
        <f>'Conference Rooms'!N31</f>
        <v/>
      </c>
      <c r="P632" s="488" t="str">
        <f>'Conference Rooms'!O31</f>
        <v/>
      </c>
      <c r="Q632" s="488" t="str">
        <f>'Conference Rooms'!P31</f>
        <v xml:space="preserve"> </v>
      </c>
    </row>
    <row r="633" spans="1:17">
      <c r="A633" s="488" t="s">
        <v>237</v>
      </c>
      <c r="B633" s="488">
        <f>'Conference Rooms'!A32</f>
        <v>0</v>
      </c>
      <c r="C633" s="488">
        <f>'Conference Rooms'!B32</f>
        <v>0</v>
      </c>
      <c r="D633" s="488" t="str">
        <f>'Conference Rooms'!C32</f>
        <v>H</v>
      </c>
      <c r="E633" s="488">
        <f>'Conference Rooms'!D32</f>
        <v>0</v>
      </c>
      <c r="F633" s="488">
        <f>'Conference Rooms'!E32</f>
        <v>0</v>
      </c>
      <c r="G633" s="488">
        <f>'Conference Rooms'!F32</f>
        <v>0.6</v>
      </c>
      <c r="H633" s="488">
        <f>'Conference Rooms'!G32</f>
        <v>0</v>
      </c>
      <c r="I633" s="488">
        <f>'Conference Rooms'!H32</f>
        <v>0</v>
      </c>
      <c r="J633" s="488" t="str">
        <f>'Conference Rooms'!I32</f>
        <v xml:space="preserve"> </v>
      </c>
      <c r="K633" s="488">
        <f>'Conference Rooms'!J32</f>
        <v>0</v>
      </c>
      <c r="L633" s="488">
        <f>'Conference Rooms'!K32</f>
        <v>0</v>
      </c>
      <c r="M633" s="488" t="str">
        <f>'Conference Rooms'!L32</f>
        <v/>
      </c>
      <c r="N633" s="488" t="str">
        <f>'Conference Rooms'!M32</f>
        <v/>
      </c>
      <c r="O633" s="488" t="str">
        <f>'Conference Rooms'!N32</f>
        <v/>
      </c>
      <c r="P633" s="488" t="str">
        <f>'Conference Rooms'!O32</f>
        <v/>
      </c>
      <c r="Q633" s="488" t="str">
        <f>'Conference Rooms'!P32</f>
        <v xml:space="preserve"> </v>
      </c>
    </row>
    <row r="634" spans="1:17">
      <c r="A634" s="488" t="s">
        <v>237</v>
      </c>
      <c r="B634" s="488">
        <f>'Conference Rooms'!A33</f>
        <v>0</v>
      </c>
      <c r="C634" s="488">
        <f>'Conference Rooms'!B33</f>
        <v>0</v>
      </c>
      <c r="D634" s="488" t="str">
        <f>'Conference Rooms'!C33</f>
        <v>H</v>
      </c>
      <c r="E634" s="488">
        <f>'Conference Rooms'!D33</f>
        <v>0</v>
      </c>
      <c r="F634" s="488">
        <f>'Conference Rooms'!E33</f>
        <v>0</v>
      </c>
      <c r="G634" s="488">
        <f>'Conference Rooms'!F33</f>
        <v>0.6</v>
      </c>
      <c r="H634" s="488">
        <f>'Conference Rooms'!G33</f>
        <v>0</v>
      </c>
      <c r="I634" s="488">
        <f>'Conference Rooms'!H33</f>
        <v>0</v>
      </c>
      <c r="J634" s="488" t="str">
        <f>'Conference Rooms'!I33</f>
        <v xml:space="preserve"> </v>
      </c>
      <c r="K634" s="488">
        <f>'Conference Rooms'!J33</f>
        <v>0</v>
      </c>
      <c r="L634" s="488">
        <f>'Conference Rooms'!K33</f>
        <v>0</v>
      </c>
      <c r="M634" s="488" t="str">
        <f>'Conference Rooms'!L33</f>
        <v/>
      </c>
      <c r="N634" s="488" t="str">
        <f>'Conference Rooms'!M33</f>
        <v/>
      </c>
      <c r="O634" s="488" t="str">
        <f>'Conference Rooms'!N33</f>
        <v/>
      </c>
      <c r="P634" s="488" t="str">
        <f>'Conference Rooms'!O33</f>
        <v/>
      </c>
      <c r="Q634" s="488" t="str">
        <f>'Conference Rooms'!P33</f>
        <v xml:space="preserve"> </v>
      </c>
    </row>
    <row r="635" spans="1:17">
      <c r="A635" s="488" t="s">
        <v>237</v>
      </c>
      <c r="B635" s="488">
        <f>'Conference Rooms'!A34</f>
        <v>0</v>
      </c>
      <c r="C635" s="488">
        <f>'Conference Rooms'!B34</f>
        <v>0</v>
      </c>
      <c r="D635" s="488" t="str">
        <f>'Conference Rooms'!C34</f>
        <v>H</v>
      </c>
      <c r="E635" s="488">
        <f>'Conference Rooms'!D34</f>
        <v>0</v>
      </c>
      <c r="F635" s="488">
        <f>'Conference Rooms'!E34</f>
        <v>0</v>
      </c>
      <c r="G635" s="488">
        <f>'Conference Rooms'!F34</f>
        <v>0.6</v>
      </c>
      <c r="H635" s="488">
        <f>'Conference Rooms'!G34</f>
        <v>0</v>
      </c>
      <c r="I635" s="488">
        <f>'Conference Rooms'!H34</f>
        <v>0</v>
      </c>
      <c r="J635" s="488" t="str">
        <f>'Conference Rooms'!I34</f>
        <v xml:space="preserve"> </v>
      </c>
      <c r="K635" s="488">
        <f>'Conference Rooms'!J34</f>
        <v>0</v>
      </c>
      <c r="L635" s="488">
        <f>'Conference Rooms'!K34</f>
        <v>0</v>
      </c>
      <c r="M635" s="488" t="str">
        <f>'Conference Rooms'!L34</f>
        <v/>
      </c>
      <c r="N635" s="488" t="str">
        <f>'Conference Rooms'!M34</f>
        <v/>
      </c>
      <c r="O635" s="488" t="str">
        <f>'Conference Rooms'!N34</f>
        <v/>
      </c>
      <c r="P635" s="488" t="str">
        <f>'Conference Rooms'!O34</f>
        <v/>
      </c>
      <c r="Q635" s="488" t="str">
        <f>'Conference Rooms'!P34</f>
        <v xml:space="preserve"> </v>
      </c>
    </row>
    <row r="636" spans="1:17">
      <c r="A636" s="488" t="s">
        <v>237</v>
      </c>
      <c r="B636" s="488">
        <f>'Conference Rooms'!A35</f>
        <v>0</v>
      </c>
      <c r="C636" s="488">
        <f>'Conference Rooms'!B35</f>
        <v>0</v>
      </c>
      <c r="D636" s="488" t="str">
        <f>'Conference Rooms'!C35</f>
        <v>H</v>
      </c>
      <c r="E636" s="488">
        <f>'Conference Rooms'!D35</f>
        <v>0</v>
      </c>
      <c r="F636" s="488">
        <f>'Conference Rooms'!E35</f>
        <v>0</v>
      </c>
      <c r="G636" s="488">
        <f>'Conference Rooms'!F35</f>
        <v>0.6</v>
      </c>
      <c r="H636" s="488">
        <f>'Conference Rooms'!G35</f>
        <v>0</v>
      </c>
      <c r="I636" s="488">
        <f>'Conference Rooms'!H35</f>
        <v>0</v>
      </c>
      <c r="J636" s="488" t="str">
        <f>'Conference Rooms'!I35</f>
        <v xml:space="preserve"> </v>
      </c>
      <c r="K636" s="488">
        <f>'Conference Rooms'!J35</f>
        <v>0</v>
      </c>
      <c r="L636" s="488">
        <f>'Conference Rooms'!K35</f>
        <v>0</v>
      </c>
      <c r="M636" s="488" t="str">
        <f>'Conference Rooms'!L35</f>
        <v/>
      </c>
      <c r="N636" s="488" t="str">
        <f>'Conference Rooms'!M35</f>
        <v/>
      </c>
      <c r="O636" s="488" t="str">
        <f>'Conference Rooms'!N35</f>
        <v/>
      </c>
      <c r="P636" s="488" t="str">
        <f>'Conference Rooms'!O35</f>
        <v/>
      </c>
      <c r="Q636" s="488" t="str">
        <f>'Conference Rooms'!P35</f>
        <v xml:space="preserve"> </v>
      </c>
    </row>
    <row r="637" spans="1:17">
      <c r="A637" s="488" t="s">
        <v>237</v>
      </c>
      <c r="B637" s="488">
        <f>'Conference Rooms'!A36</f>
        <v>0</v>
      </c>
      <c r="C637" s="488">
        <f>'Conference Rooms'!B36</f>
        <v>0</v>
      </c>
      <c r="D637" s="488" t="str">
        <f>'Conference Rooms'!C36</f>
        <v>H</v>
      </c>
      <c r="E637" s="488">
        <f>'Conference Rooms'!D36</f>
        <v>0</v>
      </c>
      <c r="F637" s="488">
        <f>'Conference Rooms'!E36</f>
        <v>0</v>
      </c>
      <c r="G637" s="488">
        <f>'Conference Rooms'!F36</f>
        <v>0.6</v>
      </c>
      <c r="H637" s="488">
        <f>'Conference Rooms'!G36</f>
        <v>0</v>
      </c>
      <c r="I637" s="488">
        <f>'Conference Rooms'!H36</f>
        <v>0</v>
      </c>
      <c r="J637" s="488" t="str">
        <f>'Conference Rooms'!I36</f>
        <v xml:space="preserve"> </v>
      </c>
      <c r="K637" s="488">
        <f>'Conference Rooms'!J36</f>
        <v>0</v>
      </c>
      <c r="L637" s="488">
        <f>'Conference Rooms'!K36</f>
        <v>0</v>
      </c>
      <c r="M637" s="488" t="str">
        <f>'Conference Rooms'!L36</f>
        <v/>
      </c>
      <c r="N637" s="488" t="str">
        <f>'Conference Rooms'!M36</f>
        <v/>
      </c>
      <c r="O637" s="488" t="str">
        <f>'Conference Rooms'!N36</f>
        <v/>
      </c>
      <c r="P637" s="488" t="str">
        <f>'Conference Rooms'!O36</f>
        <v/>
      </c>
      <c r="Q637" s="488" t="str">
        <f>'Conference Rooms'!P36</f>
        <v xml:space="preserve"> </v>
      </c>
    </row>
    <row r="638" spans="1:17">
      <c r="A638" s="488" t="s">
        <v>237</v>
      </c>
      <c r="B638" s="488">
        <f>'Conference Rooms'!A37</f>
        <v>0</v>
      </c>
      <c r="C638" s="488">
        <f>'Conference Rooms'!B37</f>
        <v>0</v>
      </c>
      <c r="D638" s="488" t="str">
        <f>'Conference Rooms'!C37</f>
        <v>H</v>
      </c>
      <c r="E638" s="488">
        <f>'Conference Rooms'!D37</f>
        <v>0</v>
      </c>
      <c r="F638" s="488">
        <f>'Conference Rooms'!E37</f>
        <v>0</v>
      </c>
      <c r="G638" s="488">
        <f>'Conference Rooms'!F37</f>
        <v>0.6</v>
      </c>
      <c r="H638" s="488">
        <f>'Conference Rooms'!G37</f>
        <v>0</v>
      </c>
      <c r="I638" s="488">
        <f>'Conference Rooms'!H37</f>
        <v>0</v>
      </c>
      <c r="J638" s="488" t="str">
        <f>'Conference Rooms'!I37</f>
        <v xml:space="preserve"> </v>
      </c>
      <c r="K638" s="488">
        <f>'Conference Rooms'!J37</f>
        <v>0</v>
      </c>
      <c r="L638" s="488">
        <f>'Conference Rooms'!K37</f>
        <v>0</v>
      </c>
      <c r="M638" s="488" t="str">
        <f>'Conference Rooms'!L37</f>
        <v/>
      </c>
      <c r="N638" s="488" t="str">
        <f>'Conference Rooms'!M37</f>
        <v/>
      </c>
      <c r="O638" s="488" t="str">
        <f>'Conference Rooms'!N37</f>
        <v/>
      </c>
      <c r="P638" s="488" t="str">
        <f>'Conference Rooms'!O37</f>
        <v/>
      </c>
      <c r="Q638" s="488" t="str">
        <f>'Conference Rooms'!P37</f>
        <v xml:space="preserve"> </v>
      </c>
    </row>
    <row r="639" spans="1:17">
      <c r="A639" s="488" t="s">
        <v>237</v>
      </c>
      <c r="B639" s="488">
        <f>'Conference Rooms'!A38</f>
        <v>0</v>
      </c>
      <c r="C639" s="488">
        <f>'Conference Rooms'!B38</f>
        <v>0</v>
      </c>
      <c r="D639" s="488" t="str">
        <f>'Conference Rooms'!C38</f>
        <v>H</v>
      </c>
      <c r="E639" s="488">
        <f>'Conference Rooms'!D38</f>
        <v>0</v>
      </c>
      <c r="F639" s="488">
        <f>'Conference Rooms'!E38</f>
        <v>0</v>
      </c>
      <c r="G639" s="488">
        <f>'Conference Rooms'!F38</f>
        <v>0.6</v>
      </c>
      <c r="H639" s="488">
        <f>'Conference Rooms'!G38</f>
        <v>0</v>
      </c>
      <c r="I639" s="488">
        <f>'Conference Rooms'!H38</f>
        <v>0</v>
      </c>
      <c r="J639" s="488" t="str">
        <f>'Conference Rooms'!I38</f>
        <v xml:space="preserve"> </v>
      </c>
      <c r="K639" s="488">
        <f>'Conference Rooms'!J38</f>
        <v>0</v>
      </c>
      <c r="L639" s="488">
        <f>'Conference Rooms'!K38</f>
        <v>0</v>
      </c>
      <c r="M639" s="488" t="str">
        <f>'Conference Rooms'!L38</f>
        <v/>
      </c>
      <c r="N639" s="488" t="str">
        <f>'Conference Rooms'!M38</f>
        <v/>
      </c>
      <c r="O639" s="488" t="str">
        <f>'Conference Rooms'!N38</f>
        <v/>
      </c>
      <c r="P639" s="488" t="str">
        <f>'Conference Rooms'!O38</f>
        <v/>
      </c>
      <c r="Q639" s="488" t="str">
        <f>'Conference Rooms'!P38</f>
        <v xml:space="preserve"> </v>
      </c>
    </row>
    <row r="640" spans="1:17">
      <c r="A640" s="488" t="s">
        <v>237</v>
      </c>
      <c r="B640" s="488">
        <f>'Conference Rooms'!A39</f>
        <v>0</v>
      </c>
      <c r="C640" s="488">
        <f>'Conference Rooms'!B39</f>
        <v>0</v>
      </c>
      <c r="D640" s="488" t="str">
        <f>'Conference Rooms'!C39</f>
        <v>H</v>
      </c>
      <c r="E640" s="488">
        <f>'Conference Rooms'!D39</f>
        <v>0</v>
      </c>
      <c r="F640" s="488">
        <f>'Conference Rooms'!E39</f>
        <v>0</v>
      </c>
      <c r="G640" s="488">
        <f>'Conference Rooms'!F39</f>
        <v>0.6</v>
      </c>
      <c r="H640" s="488">
        <f>'Conference Rooms'!G39</f>
        <v>0</v>
      </c>
      <c r="I640" s="488">
        <f>'Conference Rooms'!H39</f>
        <v>0</v>
      </c>
      <c r="J640" s="488" t="str">
        <f>'Conference Rooms'!I39</f>
        <v xml:space="preserve"> </v>
      </c>
      <c r="K640" s="488">
        <f>'Conference Rooms'!J39</f>
        <v>0</v>
      </c>
      <c r="L640" s="488">
        <f>'Conference Rooms'!K39</f>
        <v>0</v>
      </c>
      <c r="M640" s="488" t="str">
        <f>'Conference Rooms'!L39</f>
        <v/>
      </c>
      <c r="N640" s="488" t="str">
        <f>'Conference Rooms'!M39</f>
        <v/>
      </c>
      <c r="O640" s="488" t="str">
        <f>'Conference Rooms'!N39</f>
        <v/>
      </c>
      <c r="P640" s="488" t="str">
        <f>'Conference Rooms'!O39</f>
        <v/>
      </c>
      <c r="Q640" s="488" t="str">
        <f>'Conference Rooms'!P39</f>
        <v xml:space="preserve"> </v>
      </c>
    </row>
    <row r="641" spans="1:17">
      <c r="A641" s="488" t="s">
        <v>237</v>
      </c>
      <c r="B641" s="488">
        <f>'Conference Rooms'!A40</f>
        <v>0</v>
      </c>
      <c r="C641" s="488">
        <f>'Conference Rooms'!B40</f>
        <v>0</v>
      </c>
      <c r="D641" s="488" t="str">
        <f>'Conference Rooms'!C40</f>
        <v>H</v>
      </c>
      <c r="E641" s="488">
        <f>'Conference Rooms'!D40</f>
        <v>0</v>
      </c>
      <c r="F641" s="488">
        <f>'Conference Rooms'!E40</f>
        <v>0</v>
      </c>
      <c r="G641" s="488">
        <f>'Conference Rooms'!F40</f>
        <v>0.6</v>
      </c>
      <c r="H641" s="488">
        <f>'Conference Rooms'!G40</f>
        <v>0</v>
      </c>
      <c r="I641" s="488">
        <f>'Conference Rooms'!H40</f>
        <v>0</v>
      </c>
      <c r="J641" s="488" t="str">
        <f>'Conference Rooms'!I40</f>
        <v xml:space="preserve"> </v>
      </c>
      <c r="K641" s="488">
        <f>'Conference Rooms'!J40</f>
        <v>0</v>
      </c>
      <c r="L641" s="488">
        <f>'Conference Rooms'!K40</f>
        <v>0</v>
      </c>
      <c r="M641" s="488" t="str">
        <f>'Conference Rooms'!L40</f>
        <v/>
      </c>
      <c r="N641" s="488" t="str">
        <f>'Conference Rooms'!M40</f>
        <v/>
      </c>
      <c r="O641" s="488" t="str">
        <f>'Conference Rooms'!N40</f>
        <v/>
      </c>
      <c r="P641" s="488" t="str">
        <f>'Conference Rooms'!O40</f>
        <v/>
      </c>
      <c r="Q641" s="488" t="str">
        <f>'Conference Rooms'!P40</f>
        <v xml:space="preserve"> </v>
      </c>
    </row>
    <row r="642" spans="1:17">
      <c r="A642" s="488" t="s">
        <v>237</v>
      </c>
      <c r="B642" s="488">
        <f>'Conference Rooms'!A41</f>
        <v>0</v>
      </c>
      <c r="C642" s="488">
        <f>'Conference Rooms'!B41</f>
        <v>0</v>
      </c>
      <c r="D642" s="488" t="str">
        <f>'Conference Rooms'!C41</f>
        <v>H</v>
      </c>
      <c r="E642" s="488">
        <f>'Conference Rooms'!D41</f>
        <v>0</v>
      </c>
      <c r="F642" s="488">
        <f>'Conference Rooms'!E41</f>
        <v>0</v>
      </c>
      <c r="G642" s="488">
        <f>'Conference Rooms'!F41</f>
        <v>0.6</v>
      </c>
      <c r="H642" s="488">
        <f>'Conference Rooms'!G41</f>
        <v>0</v>
      </c>
      <c r="I642" s="488">
        <f>'Conference Rooms'!H41</f>
        <v>0</v>
      </c>
      <c r="J642" s="488" t="str">
        <f>'Conference Rooms'!I41</f>
        <v xml:space="preserve"> </v>
      </c>
      <c r="K642" s="488">
        <f>'Conference Rooms'!J41</f>
        <v>0</v>
      </c>
      <c r="L642" s="488">
        <f>'Conference Rooms'!K41</f>
        <v>0</v>
      </c>
      <c r="M642" s="488" t="str">
        <f>'Conference Rooms'!L41</f>
        <v/>
      </c>
      <c r="N642" s="488" t="str">
        <f>'Conference Rooms'!M41</f>
        <v/>
      </c>
      <c r="O642" s="488" t="str">
        <f>'Conference Rooms'!N41</f>
        <v/>
      </c>
      <c r="P642" s="488" t="str">
        <f>'Conference Rooms'!O41</f>
        <v/>
      </c>
      <c r="Q642" s="488" t="str">
        <f>'Conference Rooms'!P41</f>
        <v xml:space="preserve"> </v>
      </c>
    </row>
    <row r="643" spans="1:17">
      <c r="A643" s="488" t="s">
        <v>237</v>
      </c>
      <c r="B643" s="488">
        <f>'Conference Rooms'!A42</f>
        <v>0</v>
      </c>
      <c r="C643" s="488">
        <f>'Conference Rooms'!B42</f>
        <v>0</v>
      </c>
      <c r="D643" s="488" t="str">
        <f>'Conference Rooms'!C42</f>
        <v>H</v>
      </c>
      <c r="E643" s="488">
        <f>'Conference Rooms'!D42</f>
        <v>0</v>
      </c>
      <c r="F643" s="488">
        <f>'Conference Rooms'!E42</f>
        <v>0</v>
      </c>
      <c r="G643" s="488">
        <f>'Conference Rooms'!F42</f>
        <v>0.6</v>
      </c>
      <c r="H643" s="488">
        <f>'Conference Rooms'!G42</f>
        <v>0</v>
      </c>
      <c r="I643" s="488">
        <f>'Conference Rooms'!H42</f>
        <v>0</v>
      </c>
      <c r="J643" s="488" t="str">
        <f>'Conference Rooms'!I42</f>
        <v xml:space="preserve"> </v>
      </c>
      <c r="K643" s="488">
        <f>'Conference Rooms'!J42</f>
        <v>0</v>
      </c>
      <c r="L643" s="488">
        <f>'Conference Rooms'!K42</f>
        <v>0</v>
      </c>
      <c r="M643" s="488" t="str">
        <f>'Conference Rooms'!L42</f>
        <v/>
      </c>
      <c r="N643" s="488" t="str">
        <f>'Conference Rooms'!M42</f>
        <v/>
      </c>
      <c r="O643" s="488" t="str">
        <f>'Conference Rooms'!N42</f>
        <v/>
      </c>
      <c r="P643" s="488" t="str">
        <f>'Conference Rooms'!O42</f>
        <v/>
      </c>
      <c r="Q643" s="488" t="str">
        <f>'Conference Rooms'!P42</f>
        <v xml:space="preserve"> </v>
      </c>
    </row>
    <row r="644" spans="1:17">
      <c r="A644" s="488" t="s">
        <v>237</v>
      </c>
      <c r="B644" s="488">
        <f>'Conference Rooms'!A43</f>
        <v>0</v>
      </c>
      <c r="C644" s="488">
        <f>'Conference Rooms'!B43</f>
        <v>0</v>
      </c>
      <c r="D644" s="488" t="str">
        <f>'Conference Rooms'!C43</f>
        <v>H</v>
      </c>
      <c r="E644" s="488">
        <f>'Conference Rooms'!D43</f>
        <v>0</v>
      </c>
      <c r="F644" s="488">
        <f>'Conference Rooms'!E43</f>
        <v>0</v>
      </c>
      <c r="G644" s="488">
        <f>'Conference Rooms'!F43</f>
        <v>0.6</v>
      </c>
      <c r="H644" s="488">
        <f>'Conference Rooms'!G43</f>
        <v>0</v>
      </c>
      <c r="I644" s="488">
        <f>'Conference Rooms'!H43</f>
        <v>0</v>
      </c>
      <c r="J644" s="488" t="str">
        <f>'Conference Rooms'!I43</f>
        <v xml:space="preserve"> </v>
      </c>
      <c r="K644" s="488">
        <f>'Conference Rooms'!J43</f>
        <v>0</v>
      </c>
      <c r="L644" s="488">
        <f>'Conference Rooms'!K43</f>
        <v>0</v>
      </c>
      <c r="M644" s="488" t="str">
        <f>'Conference Rooms'!L43</f>
        <v/>
      </c>
      <c r="N644" s="488" t="str">
        <f>'Conference Rooms'!M43</f>
        <v/>
      </c>
      <c r="O644" s="488" t="str">
        <f>'Conference Rooms'!N43</f>
        <v/>
      </c>
      <c r="P644" s="488" t="str">
        <f>'Conference Rooms'!O43</f>
        <v/>
      </c>
      <c r="Q644" s="488" t="str">
        <f>'Conference Rooms'!P43</f>
        <v xml:space="preserve"> </v>
      </c>
    </row>
    <row r="645" spans="1:17">
      <c r="A645" s="488" t="s">
        <v>237</v>
      </c>
      <c r="B645" s="488">
        <f>'Conference Rooms'!A44</f>
        <v>0</v>
      </c>
      <c r="C645" s="488">
        <f>'Conference Rooms'!B44</f>
        <v>0</v>
      </c>
      <c r="D645" s="488" t="str">
        <f>'Conference Rooms'!C44</f>
        <v>H</v>
      </c>
      <c r="E645" s="488">
        <f>'Conference Rooms'!D44</f>
        <v>0</v>
      </c>
      <c r="F645" s="488">
        <f>'Conference Rooms'!E44</f>
        <v>0</v>
      </c>
      <c r="G645" s="488">
        <f>'Conference Rooms'!F44</f>
        <v>0.6</v>
      </c>
      <c r="H645" s="488">
        <f>'Conference Rooms'!G44</f>
        <v>0</v>
      </c>
      <c r="I645" s="488">
        <f>'Conference Rooms'!H44</f>
        <v>0</v>
      </c>
      <c r="J645" s="488" t="str">
        <f>'Conference Rooms'!I44</f>
        <v xml:space="preserve"> </v>
      </c>
      <c r="K645" s="488">
        <f>'Conference Rooms'!J44</f>
        <v>0</v>
      </c>
      <c r="L645" s="488">
        <f>'Conference Rooms'!K44</f>
        <v>0</v>
      </c>
      <c r="M645" s="488" t="str">
        <f>'Conference Rooms'!L44</f>
        <v/>
      </c>
      <c r="N645" s="488" t="str">
        <f>'Conference Rooms'!M44</f>
        <v/>
      </c>
      <c r="O645" s="488" t="str">
        <f>'Conference Rooms'!N44</f>
        <v/>
      </c>
      <c r="P645" s="488" t="str">
        <f>'Conference Rooms'!O44</f>
        <v/>
      </c>
      <c r="Q645" s="488" t="str">
        <f>'Conference Rooms'!P44</f>
        <v xml:space="preserve"> </v>
      </c>
    </row>
    <row r="646" spans="1:17">
      <c r="A646" s="488" t="s">
        <v>237</v>
      </c>
      <c r="B646" s="488">
        <f>'Conference Rooms'!A45</f>
        <v>0</v>
      </c>
      <c r="C646" s="488">
        <f>'Conference Rooms'!B45</f>
        <v>0</v>
      </c>
      <c r="D646" s="488" t="str">
        <f>'Conference Rooms'!C45</f>
        <v>H</v>
      </c>
      <c r="E646" s="488">
        <f>'Conference Rooms'!D45</f>
        <v>0</v>
      </c>
      <c r="F646" s="488">
        <f>'Conference Rooms'!E45</f>
        <v>0</v>
      </c>
      <c r="G646" s="488">
        <f>'Conference Rooms'!F45</f>
        <v>0.6</v>
      </c>
      <c r="H646" s="488">
        <f>'Conference Rooms'!G45</f>
        <v>0</v>
      </c>
      <c r="I646" s="488">
        <f>'Conference Rooms'!H45</f>
        <v>0</v>
      </c>
      <c r="J646" s="488" t="str">
        <f>'Conference Rooms'!I45</f>
        <v xml:space="preserve"> </v>
      </c>
      <c r="K646" s="488">
        <f>'Conference Rooms'!J45</f>
        <v>0</v>
      </c>
      <c r="L646" s="488">
        <f>'Conference Rooms'!K45</f>
        <v>0</v>
      </c>
      <c r="M646" s="488" t="str">
        <f>'Conference Rooms'!L45</f>
        <v/>
      </c>
      <c r="N646" s="488" t="str">
        <f>'Conference Rooms'!M45</f>
        <v/>
      </c>
      <c r="O646" s="488" t="str">
        <f>'Conference Rooms'!N45</f>
        <v/>
      </c>
      <c r="P646" s="488" t="str">
        <f>'Conference Rooms'!O45</f>
        <v/>
      </c>
      <c r="Q646" s="488" t="str">
        <f>'Conference Rooms'!P45</f>
        <v xml:space="preserve"> </v>
      </c>
    </row>
    <row r="647" spans="1:17">
      <c r="A647" s="488" t="s">
        <v>237</v>
      </c>
      <c r="B647" s="488">
        <f>'Conference Rooms'!A46</f>
        <v>0</v>
      </c>
      <c r="C647" s="488">
        <f>'Conference Rooms'!B46</f>
        <v>0</v>
      </c>
      <c r="D647" s="488" t="str">
        <f>'Conference Rooms'!C46</f>
        <v>H</v>
      </c>
      <c r="E647" s="488">
        <f>'Conference Rooms'!D46</f>
        <v>0</v>
      </c>
      <c r="F647" s="488">
        <f>'Conference Rooms'!E46</f>
        <v>0</v>
      </c>
      <c r="G647" s="488">
        <f>'Conference Rooms'!F46</f>
        <v>0.6</v>
      </c>
      <c r="H647" s="488">
        <f>'Conference Rooms'!G46</f>
        <v>0</v>
      </c>
      <c r="I647" s="488">
        <f>'Conference Rooms'!H46</f>
        <v>0</v>
      </c>
      <c r="J647" s="488" t="str">
        <f>'Conference Rooms'!I46</f>
        <v xml:space="preserve"> </v>
      </c>
      <c r="K647" s="488">
        <f>'Conference Rooms'!J46</f>
        <v>0</v>
      </c>
      <c r="L647" s="488">
        <f>'Conference Rooms'!K46</f>
        <v>0</v>
      </c>
      <c r="M647" s="488" t="str">
        <f>'Conference Rooms'!L46</f>
        <v/>
      </c>
      <c r="N647" s="488" t="str">
        <f>'Conference Rooms'!M46</f>
        <v/>
      </c>
      <c r="O647" s="488" t="str">
        <f>'Conference Rooms'!N46</f>
        <v/>
      </c>
      <c r="P647" s="488" t="str">
        <f>'Conference Rooms'!O46</f>
        <v/>
      </c>
      <c r="Q647" s="488" t="str">
        <f>'Conference Rooms'!P46</f>
        <v xml:space="preserve"> </v>
      </c>
    </row>
    <row r="648" spans="1:17">
      <c r="A648" s="488" t="s">
        <v>237</v>
      </c>
      <c r="B648" s="488">
        <f>'Conference Rooms'!A47</f>
        <v>0</v>
      </c>
      <c r="C648" s="488">
        <f>'Conference Rooms'!B47</f>
        <v>0</v>
      </c>
      <c r="D648" s="488" t="str">
        <f>'Conference Rooms'!C47</f>
        <v>H</v>
      </c>
      <c r="E648" s="488">
        <f>'Conference Rooms'!D47</f>
        <v>0</v>
      </c>
      <c r="F648" s="488">
        <f>'Conference Rooms'!E47</f>
        <v>0</v>
      </c>
      <c r="G648" s="488">
        <f>'Conference Rooms'!F47</f>
        <v>0.6</v>
      </c>
      <c r="H648" s="488">
        <f>'Conference Rooms'!G47</f>
        <v>0</v>
      </c>
      <c r="I648" s="488">
        <f>'Conference Rooms'!H47</f>
        <v>0</v>
      </c>
      <c r="J648" s="488" t="str">
        <f>'Conference Rooms'!I47</f>
        <v xml:space="preserve"> </v>
      </c>
      <c r="K648" s="488">
        <f>'Conference Rooms'!J47</f>
        <v>0</v>
      </c>
      <c r="L648" s="488">
        <f>'Conference Rooms'!K47</f>
        <v>0</v>
      </c>
      <c r="M648" s="488" t="str">
        <f>'Conference Rooms'!L47</f>
        <v/>
      </c>
      <c r="N648" s="488" t="str">
        <f>'Conference Rooms'!M47</f>
        <v/>
      </c>
      <c r="O648" s="488" t="str">
        <f>'Conference Rooms'!N47</f>
        <v/>
      </c>
      <c r="P648" s="488" t="str">
        <f>'Conference Rooms'!O47</f>
        <v/>
      </c>
      <c r="Q648" s="488" t="str">
        <f>'Conference Rooms'!P47</f>
        <v xml:space="preserve"> </v>
      </c>
    </row>
    <row r="649" spans="1:17">
      <c r="A649" s="488" t="s">
        <v>237</v>
      </c>
      <c r="B649" s="488">
        <f>'Conference Rooms'!A48</f>
        <v>0</v>
      </c>
      <c r="C649" s="488">
        <f>'Conference Rooms'!B48</f>
        <v>0</v>
      </c>
      <c r="D649" s="488" t="str">
        <f>'Conference Rooms'!C48</f>
        <v>H</v>
      </c>
      <c r="E649" s="488">
        <f>'Conference Rooms'!D48</f>
        <v>0</v>
      </c>
      <c r="F649" s="488">
        <f>'Conference Rooms'!E48</f>
        <v>0</v>
      </c>
      <c r="G649" s="488">
        <f>'Conference Rooms'!F48</f>
        <v>0.6</v>
      </c>
      <c r="H649" s="488">
        <f>'Conference Rooms'!G48</f>
        <v>0</v>
      </c>
      <c r="I649" s="488">
        <f>'Conference Rooms'!H48</f>
        <v>0</v>
      </c>
      <c r="J649" s="488" t="str">
        <f>'Conference Rooms'!I48</f>
        <v xml:space="preserve"> </v>
      </c>
      <c r="K649" s="488">
        <f>'Conference Rooms'!J48</f>
        <v>0</v>
      </c>
      <c r="L649" s="488">
        <f>'Conference Rooms'!K48</f>
        <v>0</v>
      </c>
      <c r="M649" s="488" t="str">
        <f>'Conference Rooms'!L48</f>
        <v/>
      </c>
      <c r="N649" s="488" t="str">
        <f>'Conference Rooms'!M48</f>
        <v/>
      </c>
      <c r="O649" s="488" t="str">
        <f>'Conference Rooms'!N48</f>
        <v/>
      </c>
      <c r="P649" s="488" t="str">
        <f>'Conference Rooms'!O48</f>
        <v/>
      </c>
      <c r="Q649" s="488" t="str">
        <f>'Conference Rooms'!P48</f>
        <v xml:space="preserve"> </v>
      </c>
    </row>
    <row r="650" spans="1:17">
      <c r="A650" s="488" t="s">
        <v>237</v>
      </c>
      <c r="B650" s="488">
        <f>'Conference Rooms'!A49</f>
        <v>0</v>
      </c>
      <c r="C650" s="488">
        <f>'Conference Rooms'!B49</f>
        <v>0</v>
      </c>
      <c r="D650" s="488" t="str">
        <f>'Conference Rooms'!C49</f>
        <v>H</v>
      </c>
      <c r="E650" s="488">
        <f>'Conference Rooms'!D49</f>
        <v>0</v>
      </c>
      <c r="F650" s="488">
        <f>'Conference Rooms'!E49</f>
        <v>0</v>
      </c>
      <c r="G650" s="488">
        <f>'Conference Rooms'!F49</f>
        <v>0.6</v>
      </c>
      <c r="H650" s="488">
        <f>'Conference Rooms'!G49</f>
        <v>0</v>
      </c>
      <c r="I650" s="488">
        <f>'Conference Rooms'!H49</f>
        <v>0</v>
      </c>
      <c r="J650" s="488" t="str">
        <f>'Conference Rooms'!I49</f>
        <v xml:space="preserve"> </v>
      </c>
      <c r="K650" s="488">
        <f>'Conference Rooms'!J49</f>
        <v>0</v>
      </c>
      <c r="L650" s="488">
        <f>'Conference Rooms'!K49</f>
        <v>0</v>
      </c>
      <c r="M650" s="488" t="str">
        <f>'Conference Rooms'!L49</f>
        <v/>
      </c>
      <c r="N650" s="488" t="str">
        <f>'Conference Rooms'!M49</f>
        <v/>
      </c>
      <c r="O650" s="488" t="str">
        <f>'Conference Rooms'!N49</f>
        <v/>
      </c>
      <c r="P650" s="488" t="str">
        <f>'Conference Rooms'!O49</f>
        <v/>
      </c>
      <c r="Q650" s="488" t="str">
        <f>'Conference Rooms'!P49</f>
        <v xml:space="preserve"> </v>
      </c>
    </row>
    <row r="651" spans="1:17">
      <c r="A651" s="488" t="s">
        <v>237</v>
      </c>
      <c r="B651" s="488">
        <f>'Conference Rooms'!A50</f>
        <v>0</v>
      </c>
      <c r="C651" s="488">
        <f>'Conference Rooms'!B50</f>
        <v>0</v>
      </c>
      <c r="D651" s="488" t="str">
        <f>'Conference Rooms'!C50</f>
        <v>H</v>
      </c>
      <c r="E651" s="488">
        <f>'Conference Rooms'!D50</f>
        <v>0</v>
      </c>
      <c r="F651" s="488">
        <f>'Conference Rooms'!E50</f>
        <v>0</v>
      </c>
      <c r="G651" s="488">
        <f>'Conference Rooms'!F50</f>
        <v>0.6</v>
      </c>
      <c r="H651" s="488">
        <f>'Conference Rooms'!G50</f>
        <v>0</v>
      </c>
      <c r="I651" s="488">
        <f>'Conference Rooms'!H50</f>
        <v>0</v>
      </c>
      <c r="J651" s="488" t="str">
        <f>'Conference Rooms'!I50</f>
        <v xml:space="preserve"> </v>
      </c>
      <c r="K651" s="488">
        <f>'Conference Rooms'!J50</f>
        <v>0</v>
      </c>
      <c r="L651" s="488">
        <f>'Conference Rooms'!K50</f>
        <v>0</v>
      </c>
      <c r="M651" s="488" t="str">
        <f>'Conference Rooms'!L50</f>
        <v/>
      </c>
      <c r="N651" s="488" t="str">
        <f>'Conference Rooms'!M50</f>
        <v/>
      </c>
      <c r="O651" s="488" t="str">
        <f>'Conference Rooms'!N50</f>
        <v/>
      </c>
      <c r="P651" s="488" t="str">
        <f>'Conference Rooms'!O50</f>
        <v/>
      </c>
      <c r="Q651" s="488" t="str">
        <f>'Conference Rooms'!P50</f>
        <v xml:space="preserve"> </v>
      </c>
    </row>
    <row r="652" spans="1:17">
      <c r="A652" s="488" t="s">
        <v>237</v>
      </c>
      <c r="B652" s="488">
        <f>'Conference Rooms'!A51</f>
        <v>0</v>
      </c>
      <c r="C652" s="488">
        <f>'Conference Rooms'!B51</f>
        <v>0</v>
      </c>
      <c r="D652" s="488" t="str">
        <f>'Conference Rooms'!C51</f>
        <v>H</v>
      </c>
      <c r="E652" s="488">
        <f>'Conference Rooms'!D51</f>
        <v>0</v>
      </c>
      <c r="F652" s="488">
        <f>'Conference Rooms'!E51</f>
        <v>0</v>
      </c>
      <c r="G652" s="488">
        <f>'Conference Rooms'!F51</f>
        <v>0.6</v>
      </c>
      <c r="H652" s="488">
        <f>'Conference Rooms'!G51</f>
        <v>0</v>
      </c>
      <c r="I652" s="488">
        <f>'Conference Rooms'!H51</f>
        <v>0</v>
      </c>
      <c r="J652" s="488" t="str">
        <f>'Conference Rooms'!I51</f>
        <v xml:space="preserve"> </v>
      </c>
      <c r="K652" s="488">
        <f>'Conference Rooms'!J51</f>
        <v>0</v>
      </c>
      <c r="L652" s="488">
        <f>'Conference Rooms'!K51</f>
        <v>0</v>
      </c>
      <c r="M652" s="488" t="str">
        <f>'Conference Rooms'!L51</f>
        <v/>
      </c>
      <c r="N652" s="488" t="str">
        <f>'Conference Rooms'!M51</f>
        <v/>
      </c>
      <c r="O652" s="488" t="str">
        <f>'Conference Rooms'!N51</f>
        <v/>
      </c>
      <c r="P652" s="488" t="str">
        <f>'Conference Rooms'!O51</f>
        <v/>
      </c>
      <c r="Q652" s="488" t="str">
        <f>'Conference Rooms'!P51</f>
        <v xml:space="preserve"> </v>
      </c>
    </row>
    <row r="653" spans="1:17">
      <c r="A653" s="488" t="s">
        <v>237</v>
      </c>
      <c r="B653" s="488">
        <f>'Conference Rooms'!A52</f>
        <v>0</v>
      </c>
      <c r="C653" s="488">
        <f>'Conference Rooms'!B52</f>
        <v>0</v>
      </c>
      <c r="D653" s="488" t="str">
        <f>'Conference Rooms'!C52</f>
        <v>H</v>
      </c>
      <c r="E653" s="488">
        <f>'Conference Rooms'!D52</f>
        <v>0</v>
      </c>
      <c r="F653" s="488">
        <f>'Conference Rooms'!E52</f>
        <v>0</v>
      </c>
      <c r="G653" s="488">
        <f>'Conference Rooms'!F52</f>
        <v>0.6</v>
      </c>
      <c r="H653" s="488">
        <f>'Conference Rooms'!G52</f>
        <v>0</v>
      </c>
      <c r="I653" s="488">
        <f>'Conference Rooms'!H52</f>
        <v>0</v>
      </c>
      <c r="J653" s="488" t="str">
        <f>'Conference Rooms'!I52</f>
        <v xml:space="preserve"> </v>
      </c>
      <c r="K653" s="488">
        <f>'Conference Rooms'!J52</f>
        <v>0</v>
      </c>
      <c r="L653" s="488">
        <f>'Conference Rooms'!K52</f>
        <v>0</v>
      </c>
      <c r="M653" s="488" t="str">
        <f>'Conference Rooms'!L52</f>
        <v/>
      </c>
      <c r="N653" s="488" t="str">
        <f>'Conference Rooms'!M52</f>
        <v/>
      </c>
      <c r="O653" s="488" t="str">
        <f>'Conference Rooms'!N52</f>
        <v/>
      </c>
      <c r="P653" s="488" t="str">
        <f>'Conference Rooms'!O52</f>
        <v/>
      </c>
      <c r="Q653" s="488" t="str">
        <f>'Conference Rooms'!P52</f>
        <v xml:space="preserve"> </v>
      </c>
    </row>
    <row r="654" spans="1:17">
      <c r="A654" s="488" t="s">
        <v>237</v>
      </c>
      <c r="B654" s="488">
        <f>'Conference Rooms'!A53</f>
        <v>0</v>
      </c>
      <c r="C654" s="488">
        <f>'Conference Rooms'!B53</f>
        <v>0</v>
      </c>
      <c r="D654" s="488" t="str">
        <f>'Conference Rooms'!C53</f>
        <v>H</v>
      </c>
      <c r="E654" s="488">
        <f>'Conference Rooms'!D53</f>
        <v>0</v>
      </c>
      <c r="F654" s="488">
        <f>'Conference Rooms'!E53</f>
        <v>0</v>
      </c>
      <c r="G654" s="488">
        <f>'Conference Rooms'!F53</f>
        <v>0.6</v>
      </c>
      <c r="H654" s="488">
        <f>'Conference Rooms'!G53</f>
        <v>0</v>
      </c>
      <c r="I654" s="488">
        <f>'Conference Rooms'!H53</f>
        <v>0</v>
      </c>
      <c r="J654" s="488" t="str">
        <f>'Conference Rooms'!I53</f>
        <v xml:space="preserve"> </v>
      </c>
      <c r="K654" s="488">
        <f>'Conference Rooms'!J53</f>
        <v>0</v>
      </c>
      <c r="L654" s="488">
        <f>'Conference Rooms'!K53</f>
        <v>0</v>
      </c>
      <c r="M654" s="488" t="str">
        <f>'Conference Rooms'!L53</f>
        <v/>
      </c>
      <c r="N654" s="488" t="str">
        <f>'Conference Rooms'!M53</f>
        <v/>
      </c>
      <c r="O654" s="488" t="str">
        <f>'Conference Rooms'!N53</f>
        <v/>
      </c>
      <c r="P654" s="488" t="str">
        <f>'Conference Rooms'!O53</f>
        <v/>
      </c>
      <c r="Q654" s="488" t="str">
        <f>'Conference Rooms'!P53</f>
        <v xml:space="preserve"> </v>
      </c>
    </row>
    <row r="655" spans="1:17">
      <c r="A655" s="488" t="s">
        <v>237</v>
      </c>
      <c r="B655" s="488">
        <f>'Conference Rooms'!A54</f>
        <v>0</v>
      </c>
      <c r="C655" s="488">
        <f>'Conference Rooms'!B54</f>
        <v>0</v>
      </c>
      <c r="D655" s="488" t="str">
        <f>'Conference Rooms'!C54</f>
        <v>H</v>
      </c>
      <c r="E655" s="488">
        <f>'Conference Rooms'!D54</f>
        <v>0</v>
      </c>
      <c r="F655" s="488">
        <f>'Conference Rooms'!E54</f>
        <v>0</v>
      </c>
      <c r="G655" s="488">
        <f>'Conference Rooms'!F54</f>
        <v>0.6</v>
      </c>
      <c r="H655" s="488">
        <f>'Conference Rooms'!G54</f>
        <v>0</v>
      </c>
      <c r="I655" s="488">
        <f>'Conference Rooms'!H54</f>
        <v>0</v>
      </c>
      <c r="J655" s="488" t="str">
        <f>'Conference Rooms'!I54</f>
        <v xml:space="preserve"> </v>
      </c>
      <c r="K655" s="488">
        <f>'Conference Rooms'!J54</f>
        <v>0</v>
      </c>
      <c r="L655" s="488">
        <f>'Conference Rooms'!K54</f>
        <v>0</v>
      </c>
      <c r="M655" s="488" t="str">
        <f>'Conference Rooms'!L54</f>
        <v/>
      </c>
      <c r="N655" s="488" t="str">
        <f>'Conference Rooms'!M54</f>
        <v/>
      </c>
      <c r="O655" s="488" t="str">
        <f>'Conference Rooms'!N54</f>
        <v/>
      </c>
      <c r="P655" s="488" t="str">
        <f>'Conference Rooms'!O54</f>
        <v/>
      </c>
      <c r="Q655" s="488" t="str">
        <f>'Conference Rooms'!P54</f>
        <v xml:space="preserve"> </v>
      </c>
    </row>
    <row r="656" spans="1:17">
      <c r="A656" s="488" t="s">
        <v>237</v>
      </c>
      <c r="B656" s="488">
        <f>'Conference Rooms'!A55</f>
        <v>0</v>
      </c>
      <c r="C656" s="488">
        <f>'Conference Rooms'!B55</f>
        <v>0</v>
      </c>
      <c r="D656" s="488" t="str">
        <f>'Conference Rooms'!C55</f>
        <v>H</v>
      </c>
      <c r="E656" s="488">
        <f>'Conference Rooms'!D55</f>
        <v>0</v>
      </c>
      <c r="F656" s="488">
        <f>'Conference Rooms'!E55</f>
        <v>0</v>
      </c>
      <c r="G656" s="488">
        <f>'Conference Rooms'!F55</f>
        <v>0.6</v>
      </c>
      <c r="H656" s="488">
        <f>'Conference Rooms'!G55</f>
        <v>0</v>
      </c>
      <c r="I656" s="488">
        <f>'Conference Rooms'!H55</f>
        <v>0</v>
      </c>
      <c r="J656" s="488" t="str">
        <f>'Conference Rooms'!I55</f>
        <v xml:space="preserve"> </v>
      </c>
      <c r="K656" s="488">
        <f>'Conference Rooms'!J55</f>
        <v>0</v>
      </c>
      <c r="L656" s="488">
        <f>'Conference Rooms'!K55</f>
        <v>0</v>
      </c>
      <c r="M656" s="488" t="str">
        <f>'Conference Rooms'!L55</f>
        <v/>
      </c>
      <c r="N656" s="488" t="str">
        <f>'Conference Rooms'!M55</f>
        <v/>
      </c>
      <c r="O656" s="488" t="str">
        <f>'Conference Rooms'!N55</f>
        <v/>
      </c>
      <c r="P656" s="488" t="str">
        <f>'Conference Rooms'!O55</f>
        <v/>
      </c>
      <c r="Q656" s="488" t="str">
        <f>'Conference Rooms'!P55</f>
        <v xml:space="preserve"> </v>
      </c>
    </row>
    <row r="657" spans="1:17">
      <c r="A657" s="488" t="s">
        <v>237</v>
      </c>
      <c r="B657" s="488">
        <f>'Conference Rooms'!A56</f>
        <v>0</v>
      </c>
      <c r="C657" s="488">
        <f>'Conference Rooms'!B56</f>
        <v>0</v>
      </c>
      <c r="D657" s="488" t="str">
        <f>'Conference Rooms'!C56</f>
        <v>H</v>
      </c>
      <c r="E657" s="488">
        <f>'Conference Rooms'!D56</f>
        <v>0</v>
      </c>
      <c r="F657" s="488">
        <f>'Conference Rooms'!E56</f>
        <v>0</v>
      </c>
      <c r="G657" s="488">
        <f>'Conference Rooms'!F56</f>
        <v>0.6</v>
      </c>
      <c r="H657" s="488">
        <f>'Conference Rooms'!G56</f>
        <v>0</v>
      </c>
      <c r="I657" s="488">
        <f>'Conference Rooms'!H56</f>
        <v>0</v>
      </c>
      <c r="J657" s="488" t="str">
        <f>'Conference Rooms'!I56</f>
        <v xml:space="preserve"> </v>
      </c>
      <c r="K657" s="488">
        <f>'Conference Rooms'!J56</f>
        <v>0</v>
      </c>
      <c r="L657" s="488">
        <f>'Conference Rooms'!K56</f>
        <v>0</v>
      </c>
      <c r="M657" s="488" t="str">
        <f>'Conference Rooms'!L56</f>
        <v/>
      </c>
      <c r="N657" s="488" t="str">
        <f>'Conference Rooms'!M56</f>
        <v/>
      </c>
      <c r="O657" s="488" t="str">
        <f>'Conference Rooms'!N56</f>
        <v/>
      </c>
      <c r="P657" s="488" t="str">
        <f>'Conference Rooms'!O56</f>
        <v/>
      </c>
      <c r="Q657" s="488" t="str">
        <f>'Conference Rooms'!P56</f>
        <v xml:space="preserve"> </v>
      </c>
    </row>
    <row r="658" spans="1:17">
      <c r="A658" s="488" t="s">
        <v>237</v>
      </c>
      <c r="B658" s="488">
        <f>'Conference Rooms'!A57</f>
        <v>0</v>
      </c>
      <c r="C658" s="488">
        <f>'Conference Rooms'!B57</f>
        <v>0</v>
      </c>
      <c r="D658" s="488" t="str">
        <f>'Conference Rooms'!C57</f>
        <v>H</v>
      </c>
      <c r="E658" s="488">
        <f>'Conference Rooms'!D57</f>
        <v>0</v>
      </c>
      <c r="F658" s="488">
        <f>'Conference Rooms'!E57</f>
        <v>0</v>
      </c>
      <c r="G658" s="488">
        <f>'Conference Rooms'!F57</f>
        <v>0.6</v>
      </c>
      <c r="H658" s="488">
        <f>'Conference Rooms'!G57</f>
        <v>0</v>
      </c>
      <c r="I658" s="488">
        <f>'Conference Rooms'!H57</f>
        <v>0</v>
      </c>
      <c r="J658" s="488" t="str">
        <f>'Conference Rooms'!I57</f>
        <v xml:space="preserve"> </v>
      </c>
      <c r="K658" s="488">
        <f>'Conference Rooms'!J57</f>
        <v>0</v>
      </c>
      <c r="L658" s="488">
        <f>'Conference Rooms'!K57</f>
        <v>0</v>
      </c>
      <c r="M658" s="488" t="str">
        <f>'Conference Rooms'!L57</f>
        <v/>
      </c>
      <c r="N658" s="488" t="str">
        <f>'Conference Rooms'!M57</f>
        <v/>
      </c>
      <c r="O658" s="488" t="str">
        <f>'Conference Rooms'!N57</f>
        <v/>
      </c>
      <c r="P658" s="488" t="str">
        <f>'Conference Rooms'!O57</f>
        <v/>
      </c>
      <c r="Q658" s="488" t="str">
        <f>'Conference Rooms'!P57</f>
        <v xml:space="preserve"> </v>
      </c>
    </row>
    <row r="659" spans="1:17">
      <c r="A659" s="488" t="s">
        <v>237</v>
      </c>
      <c r="B659" s="488">
        <f>'Conference Rooms'!A58</f>
        <v>0</v>
      </c>
      <c r="C659" s="488">
        <f>'Conference Rooms'!B58</f>
        <v>0</v>
      </c>
      <c r="D659" s="488" t="str">
        <f>'Conference Rooms'!C58</f>
        <v>H</v>
      </c>
      <c r="E659" s="488">
        <f>'Conference Rooms'!D58</f>
        <v>0</v>
      </c>
      <c r="F659" s="488">
        <f>'Conference Rooms'!E58</f>
        <v>0</v>
      </c>
      <c r="G659" s="488">
        <f>'Conference Rooms'!F58</f>
        <v>0.6</v>
      </c>
      <c r="H659" s="488">
        <f>'Conference Rooms'!G58</f>
        <v>0</v>
      </c>
      <c r="I659" s="488">
        <f>'Conference Rooms'!H58</f>
        <v>0</v>
      </c>
      <c r="J659" s="488" t="str">
        <f>'Conference Rooms'!I58</f>
        <v xml:space="preserve"> </v>
      </c>
      <c r="K659" s="488">
        <f>'Conference Rooms'!J58</f>
        <v>0</v>
      </c>
      <c r="L659" s="488">
        <f>'Conference Rooms'!K58</f>
        <v>0</v>
      </c>
      <c r="M659" s="488" t="str">
        <f>'Conference Rooms'!L58</f>
        <v/>
      </c>
      <c r="N659" s="488" t="str">
        <f>'Conference Rooms'!M58</f>
        <v/>
      </c>
      <c r="O659" s="488" t="str">
        <f>'Conference Rooms'!N58</f>
        <v/>
      </c>
      <c r="P659" s="488" t="str">
        <f>'Conference Rooms'!O58</f>
        <v/>
      </c>
      <c r="Q659" s="488" t="str">
        <f>'Conference Rooms'!P58</f>
        <v xml:space="preserve"> </v>
      </c>
    </row>
    <row r="660" spans="1:17">
      <c r="A660" s="488" t="s">
        <v>237</v>
      </c>
      <c r="B660" s="488">
        <f>'Conference Rooms'!A59</f>
        <v>0</v>
      </c>
      <c r="C660" s="488">
        <f>'Conference Rooms'!B59</f>
        <v>0</v>
      </c>
      <c r="D660" s="488" t="str">
        <f>'Conference Rooms'!C59</f>
        <v>H</v>
      </c>
      <c r="E660" s="488">
        <f>'Conference Rooms'!D59</f>
        <v>0</v>
      </c>
      <c r="F660" s="488">
        <f>'Conference Rooms'!E59</f>
        <v>0</v>
      </c>
      <c r="G660" s="488">
        <f>'Conference Rooms'!F59</f>
        <v>0.6</v>
      </c>
      <c r="H660" s="488">
        <f>'Conference Rooms'!G59</f>
        <v>0</v>
      </c>
      <c r="I660" s="488">
        <f>'Conference Rooms'!H59</f>
        <v>0</v>
      </c>
      <c r="J660" s="488" t="str">
        <f>'Conference Rooms'!I59</f>
        <v xml:space="preserve"> </v>
      </c>
      <c r="K660" s="488">
        <f>'Conference Rooms'!J59</f>
        <v>0</v>
      </c>
      <c r="L660" s="488">
        <f>'Conference Rooms'!K59</f>
        <v>0</v>
      </c>
      <c r="M660" s="488" t="str">
        <f>'Conference Rooms'!L59</f>
        <v/>
      </c>
      <c r="N660" s="488" t="str">
        <f>'Conference Rooms'!M59</f>
        <v/>
      </c>
      <c r="O660" s="488" t="str">
        <f>'Conference Rooms'!N59</f>
        <v/>
      </c>
      <c r="P660" s="488" t="str">
        <f>'Conference Rooms'!O59</f>
        <v/>
      </c>
      <c r="Q660" s="488" t="str">
        <f>'Conference Rooms'!P59</f>
        <v xml:space="preserve"> </v>
      </c>
    </row>
    <row r="661" spans="1:17">
      <c r="A661" s="488" t="s">
        <v>237</v>
      </c>
      <c r="B661" s="488">
        <f>'Conference Rooms'!A60</f>
        <v>0</v>
      </c>
      <c r="C661" s="488">
        <f>'Conference Rooms'!B60</f>
        <v>0</v>
      </c>
      <c r="D661" s="488" t="str">
        <f>'Conference Rooms'!C60</f>
        <v>H</v>
      </c>
      <c r="E661" s="488">
        <f>'Conference Rooms'!D60</f>
        <v>0</v>
      </c>
      <c r="F661" s="488">
        <f>'Conference Rooms'!E60</f>
        <v>0</v>
      </c>
      <c r="G661" s="488">
        <f>'Conference Rooms'!F60</f>
        <v>0.6</v>
      </c>
      <c r="H661" s="488">
        <f>'Conference Rooms'!G60</f>
        <v>0</v>
      </c>
      <c r="I661" s="488">
        <f>'Conference Rooms'!H60</f>
        <v>0</v>
      </c>
      <c r="J661" s="488" t="str">
        <f>'Conference Rooms'!I60</f>
        <v xml:space="preserve"> </v>
      </c>
      <c r="K661" s="488">
        <f>'Conference Rooms'!J60</f>
        <v>0</v>
      </c>
      <c r="L661" s="488">
        <f>'Conference Rooms'!K60</f>
        <v>0</v>
      </c>
      <c r="M661" s="488" t="str">
        <f>'Conference Rooms'!L60</f>
        <v/>
      </c>
      <c r="N661" s="488" t="str">
        <f>'Conference Rooms'!M60</f>
        <v/>
      </c>
      <c r="O661" s="488" t="str">
        <f>'Conference Rooms'!N60</f>
        <v/>
      </c>
      <c r="P661" s="488" t="str">
        <f>'Conference Rooms'!O60</f>
        <v/>
      </c>
      <c r="Q661" s="488" t="str">
        <f>'Conference Rooms'!P60</f>
        <v xml:space="preserve"> </v>
      </c>
    </row>
    <row r="662" spans="1:17">
      <c r="A662" s="488" t="s">
        <v>237</v>
      </c>
      <c r="B662" s="488">
        <f>'Conference Rooms'!A61</f>
        <v>0</v>
      </c>
      <c r="C662" s="488">
        <f>'Conference Rooms'!B61</f>
        <v>0</v>
      </c>
      <c r="D662" s="488" t="str">
        <f>'Conference Rooms'!C61</f>
        <v>H</v>
      </c>
      <c r="E662" s="488">
        <f>'Conference Rooms'!D61</f>
        <v>0</v>
      </c>
      <c r="F662" s="488">
        <f>'Conference Rooms'!E61</f>
        <v>0</v>
      </c>
      <c r="G662" s="488">
        <f>'Conference Rooms'!F61</f>
        <v>0.6</v>
      </c>
      <c r="H662" s="488">
        <f>'Conference Rooms'!G61</f>
        <v>0</v>
      </c>
      <c r="I662" s="488">
        <f>'Conference Rooms'!H61</f>
        <v>0</v>
      </c>
      <c r="J662" s="488" t="str">
        <f>'Conference Rooms'!I61</f>
        <v xml:space="preserve"> </v>
      </c>
      <c r="K662" s="488">
        <f>'Conference Rooms'!J61</f>
        <v>0</v>
      </c>
      <c r="L662" s="488">
        <f>'Conference Rooms'!K61</f>
        <v>0</v>
      </c>
      <c r="M662" s="488" t="str">
        <f>'Conference Rooms'!L61</f>
        <v/>
      </c>
      <c r="N662" s="488" t="str">
        <f>'Conference Rooms'!M61</f>
        <v/>
      </c>
      <c r="O662" s="488" t="str">
        <f>'Conference Rooms'!N61</f>
        <v/>
      </c>
      <c r="P662" s="488" t="str">
        <f>'Conference Rooms'!O61</f>
        <v/>
      </c>
      <c r="Q662" s="488" t="str">
        <f>'Conference Rooms'!P61</f>
        <v xml:space="preserve"> </v>
      </c>
    </row>
    <row r="663" spans="1:17">
      <c r="A663" s="488" t="s">
        <v>237</v>
      </c>
      <c r="B663" s="488">
        <f>'Conference Rooms'!A62</f>
        <v>0</v>
      </c>
      <c r="C663" s="488">
        <f>'Conference Rooms'!B62</f>
        <v>0</v>
      </c>
      <c r="D663" s="488" t="str">
        <f>'Conference Rooms'!C62</f>
        <v>H</v>
      </c>
      <c r="E663" s="488">
        <f>'Conference Rooms'!D62</f>
        <v>0</v>
      </c>
      <c r="F663" s="488">
        <f>'Conference Rooms'!E62</f>
        <v>0</v>
      </c>
      <c r="G663" s="488">
        <f>'Conference Rooms'!F62</f>
        <v>0.6</v>
      </c>
      <c r="H663" s="488">
        <f>'Conference Rooms'!G62</f>
        <v>0</v>
      </c>
      <c r="I663" s="488">
        <f>'Conference Rooms'!H62</f>
        <v>0</v>
      </c>
      <c r="J663" s="488" t="str">
        <f>'Conference Rooms'!I62</f>
        <v xml:space="preserve"> </v>
      </c>
      <c r="K663" s="488">
        <f>'Conference Rooms'!J62</f>
        <v>0</v>
      </c>
      <c r="L663" s="488">
        <f>'Conference Rooms'!K62</f>
        <v>0</v>
      </c>
      <c r="M663" s="488" t="str">
        <f>'Conference Rooms'!L62</f>
        <v/>
      </c>
      <c r="N663" s="488" t="str">
        <f>'Conference Rooms'!M62</f>
        <v/>
      </c>
      <c r="O663" s="488" t="str">
        <f>'Conference Rooms'!N62</f>
        <v/>
      </c>
      <c r="P663" s="488" t="str">
        <f>'Conference Rooms'!O62</f>
        <v/>
      </c>
      <c r="Q663" s="488" t="str">
        <f>'Conference Rooms'!P62</f>
        <v xml:space="preserve"> </v>
      </c>
    </row>
    <row r="664" spans="1:17">
      <c r="A664" s="488" t="s">
        <v>237</v>
      </c>
      <c r="B664" s="488">
        <f>'Conference Rooms'!A63</f>
        <v>0</v>
      </c>
      <c r="C664" s="488">
        <f>'Conference Rooms'!B63</f>
        <v>0</v>
      </c>
      <c r="D664" s="488" t="str">
        <f>'Conference Rooms'!C63</f>
        <v>H</v>
      </c>
      <c r="E664" s="488">
        <f>'Conference Rooms'!D63</f>
        <v>0</v>
      </c>
      <c r="F664" s="488">
        <f>'Conference Rooms'!E63</f>
        <v>0</v>
      </c>
      <c r="G664" s="488">
        <f>'Conference Rooms'!F63</f>
        <v>0.6</v>
      </c>
      <c r="H664" s="488">
        <f>'Conference Rooms'!G63</f>
        <v>0</v>
      </c>
      <c r="I664" s="488">
        <f>'Conference Rooms'!H63</f>
        <v>0</v>
      </c>
      <c r="J664" s="488" t="str">
        <f>'Conference Rooms'!I63</f>
        <v xml:space="preserve"> </v>
      </c>
      <c r="K664" s="488">
        <f>'Conference Rooms'!J63</f>
        <v>0</v>
      </c>
      <c r="L664" s="488">
        <f>'Conference Rooms'!K63</f>
        <v>0</v>
      </c>
      <c r="M664" s="488" t="str">
        <f>'Conference Rooms'!L63</f>
        <v/>
      </c>
      <c r="N664" s="488" t="str">
        <f>'Conference Rooms'!M63</f>
        <v/>
      </c>
      <c r="O664" s="488" t="str">
        <f>'Conference Rooms'!N63</f>
        <v/>
      </c>
      <c r="P664" s="488" t="str">
        <f>'Conference Rooms'!O63</f>
        <v/>
      </c>
      <c r="Q664" s="488" t="str">
        <f>'Conference Rooms'!P63</f>
        <v xml:space="preserve"> </v>
      </c>
    </row>
    <row r="665" spans="1:17">
      <c r="A665" s="489" t="s">
        <v>238</v>
      </c>
      <c r="B665" s="489">
        <f>Restaurant!A13</f>
        <v>0</v>
      </c>
      <c r="C665" s="489">
        <f>Restaurant!B13</f>
        <v>0</v>
      </c>
      <c r="D665" s="489" t="str">
        <f>Restaurant!C13</f>
        <v>H</v>
      </c>
      <c r="E665" s="489">
        <f>Restaurant!D13</f>
        <v>0</v>
      </c>
      <c r="F665" s="489">
        <f>Restaurant!E13</f>
        <v>0</v>
      </c>
      <c r="G665" s="489">
        <f>Restaurant!F13</f>
        <v>0.6</v>
      </c>
      <c r="H665" s="489">
        <f>Restaurant!G13</f>
        <v>0</v>
      </c>
      <c r="I665" s="489">
        <f>Restaurant!H13</f>
        <v>0</v>
      </c>
      <c r="J665" s="489" t="str">
        <f>Restaurant!I13</f>
        <v xml:space="preserve"> </v>
      </c>
      <c r="K665" s="489">
        <f>Restaurant!J13</f>
        <v>0</v>
      </c>
      <c r="L665" s="489">
        <f>Restaurant!K13</f>
        <v>0</v>
      </c>
      <c r="M665" s="489" t="str">
        <f>Restaurant!L13</f>
        <v/>
      </c>
      <c r="N665" s="489" t="str">
        <f>Restaurant!M13</f>
        <v/>
      </c>
      <c r="O665" s="489" t="str">
        <f>Restaurant!N13</f>
        <v/>
      </c>
      <c r="P665" s="489" t="str">
        <f>Restaurant!O13</f>
        <v/>
      </c>
      <c r="Q665" s="489" t="str">
        <f>Restaurant!P13</f>
        <v xml:space="preserve"> </v>
      </c>
    </row>
    <row r="666" spans="1:17">
      <c r="A666" s="489" t="s">
        <v>238</v>
      </c>
      <c r="B666" s="489">
        <f>Restaurant!A14</f>
        <v>0</v>
      </c>
      <c r="C666" s="489">
        <f>Restaurant!B14</f>
        <v>0</v>
      </c>
      <c r="D666" s="489" t="str">
        <f>Restaurant!C14</f>
        <v>H</v>
      </c>
      <c r="E666" s="489">
        <f>Restaurant!D14</f>
        <v>0</v>
      </c>
      <c r="F666" s="489">
        <f>Restaurant!E14</f>
        <v>0</v>
      </c>
      <c r="G666" s="489">
        <f>Restaurant!F14</f>
        <v>0.6</v>
      </c>
      <c r="H666" s="489">
        <f>Restaurant!G14</f>
        <v>0</v>
      </c>
      <c r="I666" s="489">
        <f>Restaurant!H14</f>
        <v>0</v>
      </c>
      <c r="J666" s="489" t="str">
        <f>Restaurant!I14</f>
        <v xml:space="preserve"> </v>
      </c>
      <c r="K666" s="489">
        <f>Restaurant!J14</f>
        <v>0</v>
      </c>
      <c r="L666" s="489">
        <f>Restaurant!K14</f>
        <v>0</v>
      </c>
      <c r="M666" s="489" t="str">
        <f>Restaurant!L14</f>
        <v/>
      </c>
      <c r="N666" s="489" t="str">
        <f>Restaurant!M14</f>
        <v/>
      </c>
      <c r="O666" s="489" t="str">
        <f>Restaurant!N14</f>
        <v/>
      </c>
      <c r="P666" s="489" t="str">
        <f>Restaurant!O14</f>
        <v/>
      </c>
      <c r="Q666" s="489" t="str">
        <f>Restaurant!P14</f>
        <v xml:space="preserve"> </v>
      </c>
    </row>
    <row r="667" spans="1:17">
      <c r="A667" s="489" t="s">
        <v>238</v>
      </c>
      <c r="B667" s="489">
        <f>Restaurant!A15</f>
        <v>0</v>
      </c>
      <c r="C667" s="489">
        <f>Restaurant!B15</f>
        <v>0</v>
      </c>
      <c r="D667" s="489" t="str">
        <f>Restaurant!C15</f>
        <v>H</v>
      </c>
      <c r="E667" s="489">
        <f>Restaurant!D15</f>
        <v>0</v>
      </c>
      <c r="F667" s="489">
        <f>Restaurant!E15</f>
        <v>0</v>
      </c>
      <c r="G667" s="489">
        <f>Restaurant!F15</f>
        <v>0.6</v>
      </c>
      <c r="H667" s="489">
        <f>Restaurant!G15</f>
        <v>0</v>
      </c>
      <c r="I667" s="489">
        <f>Restaurant!H15</f>
        <v>0</v>
      </c>
      <c r="J667" s="489" t="str">
        <f>Restaurant!I15</f>
        <v xml:space="preserve"> </v>
      </c>
      <c r="K667" s="489">
        <f>Restaurant!J15</f>
        <v>0</v>
      </c>
      <c r="L667" s="489">
        <f>Restaurant!K15</f>
        <v>0</v>
      </c>
      <c r="M667" s="489" t="str">
        <f>Restaurant!L15</f>
        <v/>
      </c>
      <c r="N667" s="489" t="str">
        <f>Restaurant!M15</f>
        <v/>
      </c>
      <c r="O667" s="489" t="str">
        <f>Restaurant!N15</f>
        <v/>
      </c>
      <c r="P667" s="489" t="str">
        <f>Restaurant!O15</f>
        <v/>
      </c>
      <c r="Q667" s="489" t="str">
        <f>Restaurant!P15</f>
        <v xml:space="preserve"> </v>
      </c>
    </row>
    <row r="668" spans="1:17">
      <c r="A668" s="489" t="s">
        <v>238</v>
      </c>
      <c r="B668" s="489">
        <f>Restaurant!A16</f>
        <v>0</v>
      </c>
      <c r="C668" s="489">
        <f>Restaurant!B16</f>
        <v>0</v>
      </c>
      <c r="D668" s="489" t="str">
        <f>Restaurant!C16</f>
        <v>H</v>
      </c>
      <c r="E668" s="489">
        <f>Restaurant!D16</f>
        <v>0</v>
      </c>
      <c r="F668" s="489">
        <f>Restaurant!E16</f>
        <v>0</v>
      </c>
      <c r="G668" s="489">
        <f>Restaurant!F16</f>
        <v>0.6</v>
      </c>
      <c r="H668" s="489">
        <f>Restaurant!G16</f>
        <v>0</v>
      </c>
      <c r="I668" s="489">
        <f>Restaurant!H16</f>
        <v>0</v>
      </c>
      <c r="J668" s="489" t="str">
        <f>Restaurant!I16</f>
        <v xml:space="preserve"> </v>
      </c>
      <c r="K668" s="489">
        <f>Restaurant!J16</f>
        <v>0</v>
      </c>
      <c r="L668" s="489">
        <f>Restaurant!K16</f>
        <v>0</v>
      </c>
      <c r="M668" s="489" t="str">
        <f>Restaurant!L16</f>
        <v/>
      </c>
      <c r="N668" s="489" t="str">
        <f>Restaurant!M16</f>
        <v/>
      </c>
      <c r="O668" s="489" t="str">
        <f>Restaurant!N16</f>
        <v/>
      </c>
      <c r="P668" s="489" t="str">
        <f>Restaurant!O16</f>
        <v/>
      </c>
      <c r="Q668" s="489" t="str">
        <f>Restaurant!P16</f>
        <v xml:space="preserve"> </v>
      </c>
    </row>
    <row r="669" spans="1:17">
      <c r="A669" s="489" t="s">
        <v>238</v>
      </c>
      <c r="B669" s="489">
        <f>Restaurant!A17</f>
        <v>0</v>
      </c>
      <c r="C669" s="489">
        <f>Restaurant!B17</f>
        <v>0</v>
      </c>
      <c r="D669" s="489" t="str">
        <f>Restaurant!C17</f>
        <v>H</v>
      </c>
      <c r="E669" s="489">
        <f>Restaurant!D17</f>
        <v>0</v>
      </c>
      <c r="F669" s="489">
        <f>Restaurant!E17</f>
        <v>0</v>
      </c>
      <c r="G669" s="489">
        <f>Restaurant!F17</f>
        <v>0.6</v>
      </c>
      <c r="H669" s="489">
        <f>Restaurant!G17</f>
        <v>0</v>
      </c>
      <c r="I669" s="489">
        <f>Restaurant!H17</f>
        <v>0</v>
      </c>
      <c r="J669" s="489" t="str">
        <f>Restaurant!I17</f>
        <v xml:space="preserve"> </v>
      </c>
      <c r="K669" s="489">
        <f>Restaurant!J17</f>
        <v>0</v>
      </c>
      <c r="L669" s="489">
        <f>Restaurant!K17</f>
        <v>0</v>
      </c>
      <c r="M669" s="489" t="str">
        <f>Restaurant!L17</f>
        <v/>
      </c>
      <c r="N669" s="489" t="str">
        <f>Restaurant!M17</f>
        <v/>
      </c>
      <c r="O669" s="489" t="str">
        <f>Restaurant!N17</f>
        <v/>
      </c>
      <c r="P669" s="489" t="str">
        <f>Restaurant!O17</f>
        <v/>
      </c>
      <c r="Q669" s="489" t="str">
        <f>Restaurant!P17</f>
        <v xml:space="preserve"> </v>
      </c>
    </row>
    <row r="670" spans="1:17">
      <c r="A670" s="489" t="s">
        <v>238</v>
      </c>
      <c r="B670" s="489">
        <f>Restaurant!A18</f>
        <v>0</v>
      </c>
      <c r="C670" s="489">
        <f>Restaurant!B18</f>
        <v>0</v>
      </c>
      <c r="D670" s="489" t="str">
        <f>Restaurant!C18</f>
        <v>H</v>
      </c>
      <c r="E670" s="489">
        <f>Restaurant!D18</f>
        <v>0</v>
      </c>
      <c r="F670" s="489">
        <f>Restaurant!E18</f>
        <v>0</v>
      </c>
      <c r="G670" s="489">
        <f>Restaurant!F18</f>
        <v>0.6</v>
      </c>
      <c r="H670" s="489">
        <f>Restaurant!G18</f>
        <v>0</v>
      </c>
      <c r="I670" s="489">
        <f>Restaurant!H18</f>
        <v>0</v>
      </c>
      <c r="J670" s="489" t="str">
        <f>Restaurant!I18</f>
        <v xml:space="preserve"> </v>
      </c>
      <c r="K670" s="489">
        <f>Restaurant!J18</f>
        <v>0</v>
      </c>
      <c r="L670" s="489">
        <f>Restaurant!K18</f>
        <v>0</v>
      </c>
      <c r="M670" s="489" t="str">
        <f>Restaurant!L18</f>
        <v/>
      </c>
      <c r="N670" s="489" t="str">
        <f>Restaurant!M18</f>
        <v/>
      </c>
      <c r="O670" s="489" t="str">
        <f>Restaurant!N18</f>
        <v/>
      </c>
      <c r="P670" s="489" t="str">
        <f>Restaurant!O18</f>
        <v/>
      </c>
      <c r="Q670" s="489" t="str">
        <f>Restaurant!P18</f>
        <v xml:space="preserve"> </v>
      </c>
    </row>
    <row r="671" spans="1:17">
      <c r="A671" s="489" t="s">
        <v>238</v>
      </c>
      <c r="B671" s="489">
        <f>Restaurant!A19</f>
        <v>0</v>
      </c>
      <c r="C671" s="489">
        <f>Restaurant!B19</f>
        <v>0</v>
      </c>
      <c r="D671" s="489" t="str">
        <f>Restaurant!C19</f>
        <v>H</v>
      </c>
      <c r="E671" s="489">
        <f>Restaurant!D19</f>
        <v>0</v>
      </c>
      <c r="F671" s="489">
        <f>Restaurant!E19</f>
        <v>0</v>
      </c>
      <c r="G671" s="489">
        <f>Restaurant!F19</f>
        <v>0.6</v>
      </c>
      <c r="H671" s="489">
        <f>Restaurant!G19</f>
        <v>0</v>
      </c>
      <c r="I671" s="489">
        <f>Restaurant!H19</f>
        <v>0</v>
      </c>
      <c r="J671" s="489" t="str">
        <f>Restaurant!I19</f>
        <v xml:space="preserve"> </v>
      </c>
      <c r="K671" s="489">
        <f>Restaurant!J19</f>
        <v>0</v>
      </c>
      <c r="L671" s="489">
        <f>Restaurant!K19</f>
        <v>0</v>
      </c>
      <c r="M671" s="489" t="str">
        <f>Restaurant!L19</f>
        <v/>
      </c>
      <c r="N671" s="489" t="str">
        <f>Restaurant!M19</f>
        <v/>
      </c>
      <c r="O671" s="489" t="str">
        <f>Restaurant!N19</f>
        <v/>
      </c>
      <c r="P671" s="489" t="str">
        <f>Restaurant!O19</f>
        <v/>
      </c>
      <c r="Q671" s="489" t="str">
        <f>Restaurant!P19</f>
        <v xml:space="preserve"> </v>
      </c>
    </row>
    <row r="672" spans="1:17">
      <c r="A672" s="489" t="s">
        <v>238</v>
      </c>
      <c r="B672" s="489">
        <f>Restaurant!A20</f>
        <v>0</v>
      </c>
      <c r="C672" s="489">
        <f>Restaurant!B20</f>
        <v>0</v>
      </c>
      <c r="D672" s="489" t="str">
        <f>Restaurant!C20</f>
        <v>H</v>
      </c>
      <c r="E672" s="489">
        <f>Restaurant!D20</f>
        <v>0</v>
      </c>
      <c r="F672" s="489">
        <f>Restaurant!E20</f>
        <v>0</v>
      </c>
      <c r="G672" s="489">
        <f>Restaurant!F20</f>
        <v>0.6</v>
      </c>
      <c r="H672" s="489">
        <f>Restaurant!G20</f>
        <v>0</v>
      </c>
      <c r="I672" s="489">
        <f>Restaurant!H20</f>
        <v>0</v>
      </c>
      <c r="J672" s="489" t="str">
        <f>Restaurant!I20</f>
        <v xml:space="preserve"> </v>
      </c>
      <c r="K672" s="489">
        <f>Restaurant!J20</f>
        <v>0</v>
      </c>
      <c r="L672" s="489">
        <f>Restaurant!K20</f>
        <v>0</v>
      </c>
      <c r="M672" s="489" t="str">
        <f>Restaurant!L20</f>
        <v/>
      </c>
      <c r="N672" s="489" t="str">
        <f>Restaurant!M20</f>
        <v/>
      </c>
      <c r="O672" s="489" t="str">
        <f>Restaurant!N20</f>
        <v/>
      </c>
      <c r="P672" s="489" t="str">
        <f>Restaurant!O20</f>
        <v/>
      </c>
      <c r="Q672" s="489" t="str">
        <f>Restaurant!P20</f>
        <v xml:space="preserve"> </v>
      </c>
    </row>
    <row r="673" spans="1:17">
      <c r="A673" s="489" t="s">
        <v>238</v>
      </c>
      <c r="B673" s="489">
        <f>Restaurant!A21</f>
        <v>0</v>
      </c>
      <c r="C673" s="489">
        <f>Restaurant!B21</f>
        <v>0</v>
      </c>
      <c r="D673" s="489" t="str">
        <f>Restaurant!C21</f>
        <v>H</v>
      </c>
      <c r="E673" s="489">
        <f>Restaurant!D21</f>
        <v>0</v>
      </c>
      <c r="F673" s="489">
        <f>Restaurant!E21</f>
        <v>0</v>
      </c>
      <c r="G673" s="489">
        <f>Restaurant!F21</f>
        <v>0.6</v>
      </c>
      <c r="H673" s="489">
        <f>Restaurant!G21</f>
        <v>0</v>
      </c>
      <c r="I673" s="489">
        <f>Restaurant!H21</f>
        <v>0</v>
      </c>
      <c r="J673" s="489" t="str">
        <f>Restaurant!I21</f>
        <v xml:space="preserve"> </v>
      </c>
      <c r="K673" s="489">
        <f>Restaurant!J21</f>
        <v>0</v>
      </c>
      <c r="L673" s="489">
        <f>Restaurant!K21</f>
        <v>0</v>
      </c>
      <c r="M673" s="489" t="str">
        <f>Restaurant!L21</f>
        <v/>
      </c>
      <c r="N673" s="489" t="str">
        <f>Restaurant!M21</f>
        <v/>
      </c>
      <c r="O673" s="489" t="str">
        <f>Restaurant!N21</f>
        <v/>
      </c>
      <c r="P673" s="489" t="str">
        <f>Restaurant!O21</f>
        <v/>
      </c>
      <c r="Q673" s="489" t="str">
        <f>Restaurant!P21</f>
        <v xml:space="preserve"> </v>
      </c>
    </row>
    <row r="674" spans="1:17">
      <c r="A674" s="489" t="s">
        <v>238</v>
      </c>
      <c r="B674" s="489">
        <f>Restaurant!A22</f>
        <v>0</v>
      </c>
      <c r="C674" s="489">
        <f>Restaurant!B22</f>
        <v>0</v>
      </c>
      <c r="D674" s="489" t="str">
        <f>Restaurant!C22</f>
        <v>H</v>
      </c>
      <c r="E674" s="489">
        <f>Restaurant!D22</f>
        <v>0</v>
      </c>
      <c r="F674" s="489">
        <f>Restaurant!E22</f>
        <v>0</v>
      </c>
      <c r="G674" s="489">
        <f>Restaurant!F22</f>
        <v>0.6</v>
      </c>
      <c r="H674" s="489">
        <f>Restaurant!G22</f>
        <v>0</v>
      </c>
      <c r="I674" s="489">
        <f>Restaurant!H22</f>
        <v>0</v>
      </c>
      <c r="J674" s="489" t="str">
        <f>Restaurant!I22</f>
        <v xml:space="preserve"> </v>
      </c>
      <c r="K674" s="489">
        <f>Restaurant!J22</f>
        <v>0</v>
      </c>
      <c r="L674" s="489">
        <f>Restaurant!K22</f>
        <v>0</v>
      </c>
      <c r="M674" s="489" t="str">
        <f>Restaurant!L22</f>
        <v/>
      </c>
      <c r="N674" s="489" t="str">
        <f>Restaurant!M22</f>
        <v/>
      </c>
      <c r="O674" s="489" t="str">
        <f>Restaurant!N22</f>
        <v/>
      </c>
      <c r="P674" s="489" t="str">
        <f>Restaurant!O22</f>
        <v/>
      </c>
      <c r="Q674" s="489" t="str">
        <f>Restaurant!P22</f>
        <v xml:space="preserve"> </v>
      </c>
    </row>
    <row r="675" spans="1:17">
      <c r="A675" s="489" t="s">
        <v>238</v>
      </c>
      <c r="B675" s="489">
        <f>Restaurant!A23</f>
        <v>0</v>
      </c>
      <c r="C675" s="489">
        <f>Restaurant!B23</f>
        <v>0</v>
      </c>
      <c r="D675" s="489" t="str">
        <f>Restaurant!C23</f>
        <v>H</v>
      </c>
      <c r="E675" s="489">
        <f>Restaurant!D23</f>
        <v>0</v>
      </c>
      <c r="F675" s="489">
        <f>Restaurant!E23</f>
        <v>0</v>
      </c>
      <c r="G675" s="489">
        <f>Restaurant!F23</f>
        <v>0.6</v>
      </c>
      <c r="H675" s="489">
        <f>Restaurant!G23</f>
        <v>0</v>
      </c>
      <c r="I675" s="489">
        <f>Restaurant!H23</f>
        <v>0</v>
      </c>
      <c r="J675" s="489" t="str">
        <f>Restaurant!I23</f>
        <v xml:space="preserve"> </v>
      </c>
      <c r="K675" s="489">
        <f>Restaurant!J23</f>
        <v>0</v>
      </c>
      <c r="L675" s="489">
        <f>Restaurant!K23</f>
        <v>0</v>
      </c>
      <c r="M675" s="489" t="str">
        <f>Restaurant!L23</f>
        <v/>
      </c>
      <c r="N675" s="489" t="str">
        <f>Restaurant!M23</f>
        <v/>
      </c>
      <c r="O675" s="489" t="str">
        <f>Restaurant!N23</f>
        <v/>
      </c>
      <c r="P675" s="489" t="str">
        <f>Restaurant!O23</f>
        <v/>
      </c>
      <c r="Q675" s="489" t="str">
        <f>Restaurant!P23</f>
        <v xml:space="preserve"> </v>
      </c>
    </row>
    <row r="676" spans="1:17">
      <c r="A676" s="489" t="s">
        <v>238</v>
      </c>
      <c r="B676" s="489">
        <f>Restaurant!A24</f>
        <v>0</v>
      </c>
      <c r="C676" s="489">
        <f>Restaurant!B24</f>
        <v>0</v>
      </c>
      <c r="D676" s="489" t="str">
        <f>Restaurant!C24</f>
        <v>H</v>
      </c>
      <c r="E676" s="489">
        <f>Restaurant!D24</f>
        <v>0</v>
      </c>
      <c r="F676" s="489">
        <f>Restaurant!E24</f>
        <v>0</v>
      </c>
      <c r="G676" s="489">
        <f>Restaurant!F24</f>
        <v>0.6</v>
      </c>
      <c r="H676" s="489">
        <f>Restaurant!G24</f>
        <v>0</v>
      </c>
      <c r="I676" s="489">
        <f>Restaurant!H24</f>
        <v>0</v>
      </c>
      <c r="J676" s="489" t="str">
        <f>Restaurant!I24</f>
        <v xml:space="preserve"> </v>
      </c>
      <c r="K676" s="489">
        <f>Restaurant!J24</f>
        <v>0</v>
      </c>
      <c r="L676" s="489">
        <f>Restaurant!K24</f>
        <v>0</v>
      </c>
      <c r="M676" s="489" t="str">
        <f>Restaurant!L24</f>
        <v/>
      </c>
      <c r="N676" s="489" t="str">
        <f>Restaurant!M24</f>
        <v/>
      </c>
      <c r="O676" s="489" t="str">
        <f>Restaurant!N24</f>
        <v/>
      </c>
      <c r="P676" s="489" t="str">
        <f>Restaurant!O24</f>
        <v/>
      </c>
      <c r="Q676" s="489" t="str">
        <f>Restaurant!P24</f>
        <v xml:space="preserve"> </v>
      </c>
    </row>
    <row r="677" spans="1:17">
      <c r="A677" s="489" t="s">
        <v>238</v>
      </c>
      <c r="B677" s="489">
        <f>Restaurant!A25</f>
        <v>0</v>
      </c>
      <c r="C677" s="489">
        <f>Restaurant!B25</f>
        <v>0</v>
      </c>
      <c r="D677" s="489" t="str">
        <f>Restaurant!C25</f>
        <v>H</v>
      </c>
      <c r="E677" s="489">
        <f>Restaurant!D25</f>
        <v>0</v>
      </c>
      <c r="F677" s="489">
        <f>Restaurant!E25</f>
        <v>0</v>
      </c>
      <c r="G677" s="489">
        <f>Restaurant!F25</f>
        <v>0.6</v>
      </c>
      <c r="H677" s="489">
        <f>Restaurant!G25</f>
        <v>0</v>
      </c>
      <c r="I677" s="489">
        <f>Restaurant!H25</f>
        <v>0</v>
      </c>
      <c r="J677" s="489" t="str">
        <f>Restaurant!I25</f>
        <v xml:space="preserve"> </v>
      </c>
      <c r="K677" s="489">
        <f>Restaurant!J25</f>
        <v>0</v>
      </c>
      <c r="L677" s="489">
        <f>Restaurant!K25</f>
        <v>0</v>
      </c>
      <c r="M677" s="489" t="str">
        <f>Restaurant!L25</f>
        <v/>
      </c>
      <c r="N677" s="489" t="str">
        <f>Restaurant!M25</f>
        <v/>
      </c>
      <c r="O677" s="489" t="str">
        <f>Restaurant!N25</f>
        <v/>
      </c>
      <c r="P677" s="489" t="str">
        <f>Restaurant!O25</f>
        <v/>
      </c>
      <c r="Q677" s="489" t="str">
        <f>Restaurant!P25</f>
        <v xml:space="preserve"> </v>
      </c>
    </row>
    <row r="678" spans="1:17">
      <c r="A678" s="489" t="s">
        <v>238</v>
      </c>
      <c r="B678" s="489">
        <f>Restaurant!A26</f>
        <v>0</v>
      </c>
      <c r="C678" s="489">
        <f>Restaurant!B26</f>
        <v>0</v>
      </c>
      <c r="D678" s="489" t="str">
        <f>Restaurant!C26</f>
        <v>H</v>
      </c>
      <c r="E678" s="489">
        <f>Restaurant!D26</f>
        <v>0</v>
      </c>
      <c r="F678" s="489">
        <f>Restaurant!E26</f>
        <v>0</v>
      </c>
      <c r="G678" s="489">
        <f>Restaurant!F26</f>
        <v>0.6</v>
      </c>
      <c r="H678" s="489">
        <f>Restaurant!G26</f>
        <v>0</v>
      </c>
      <c r="I678" s="489">
        <f>Restaurant!H26</f>
        <v>0</v>
      </c>
      <c r="J678" s="489" t="str">
        <f>Restaurant!I26</f>
        <v xml:space="preserve"> </v>
      </c>
      <c r="K678" s="489">
        <f>Restaurant!J26</f>
        <v>0</v>
      </c>
      <c r="L678" s="489">
        <f>Restaurant!K26</f>
        <v>0</v>
      </c>
      <c r="M678" s="489" t="str">
        <f>Restaurant!L26</f>
        <v/>
      </c>
      <c r="N678" s="489" t="str">
        <f>Restaurant!M26</f>
        <v/>
      </c>
      <c r="O678" s="489" t="str">
        <f>Restaurant!N26</f>
        <v/>
      </c>
      <c r="P678" s="489" t="str">
        <f>Restaurant!O26</f>
        <v/>
      </c>
      <c r="Q678" s="489" t="str">
        <f>Restaurant!P26</f>
        <v xml:space="preserve"> </v>
      </c>
    </row>
    <row r="679" spans="1:17">
      <c r="A679" s="489" t="s">
        <v>238</v>
      </c>
      <c r="B679" s="489">
        <f>Restaurant!A27</f>
        <v>0</v>
      </c>
      <c r="C679" s="489">
        <f>Restaurant!B27</f>
        <v>0</v>
      </c>
      <c r="D679" s="489" t="str">
        <f>Restaurant!C27</f>
        <v>H</v>
      </c>
      <c r="E679" s="489">
        <f>Restaurant!D27</f>
        <v>0</v>
      </c>
      <c r="F679" s="489">
        <f>Restaurant!E27</f>
        <v>0</v>
      </c>
      <c r="G679" s="489">
        <f>Restaurant!F27</f>
        <v>0.6</v>
      </c>
      <c r="H679" s="489">
        <f>Restaurant!G27</f>
        <v>0</v>
      </c>
      <c r="I679" s="489">
        <f>Restaurant!H27</f>
        <v>0</v>
      </c>
      <c r="J679" s="489" t="str">
        <f>Restaurant!I27</f>
        <v xml:space="preserve"> </v>
      </c>
      <c r="K679" s="489">
        <f>Restaurant!J27</f>
        <v>0</v>
      </c>
      <c r="L679" s="489">
        <f>Restaurant!K27</f>
        <v>0</v>
      </c>
      <c r="M679" s="489" t="str">
        <f>Restaurant!L27</f>
        <v/>
      </c>
      <c r="N679" s="489" t="str">
        <f>Restaurant!M27</f>
        <v/>
      </c>
      <c r="O679" s="489" t="str">
        <f>Restaurant!N27</f>
        <v/>
      </c>
      <c r="P679" s="489" t="str">
        <f>Restaurant!O27</f>
        <v/>
      </c>
      <c r="Q679" s="489" t="str">
        <f>Restaurant!P27</f>
        <v xml:space="preserve"> </v>
      </c>
    </row>
    <row r="680" spans="1:17">
      <c r="A680" s="489" t="s">
        <v>238</v>
      </c>
      <c r="B680" s="489">
        <f>Restaurant!A28</f>
        <v>0</v>
      </c>
      <c r="C680" s="489">
        <f>Restaurant!B28</f>
        <v>0</v>
      </c>
      <c r="D680" s="489" t="str">
        <f>Restaurant!C28</f>
        <v>H</v>
      </c>
      <c r="E680" s="489">
        <f>Restaurant!D28</f>
        <v>0</v>
      </c>
      <c r="F680" s="489">
        <f>Restaurant!E28</f>
        <v>0</v>
      </c>
      <c r="G680" s="489">
        <f>Restaurant!F28</f>
        <v>0.6</v>
      </c>
      <c r="H680" s="489">
        <f>Restaurant!G28</f>
        <v>0</v>
      </c>
      <c r="I680" s="489">
        <f>Restaurant!H28</f>
        <v>0</v>
      </c>
      <c r="J680" s="489" t="str">
        <f>Restaurant!I28</f>
        <v xml:space="preserve"> </v>
      </c>
      <c r="K680" s="489">
        <f>Restaurant!J28</f>
        <v>0</v>
      </c>
      <c r="L680" s="489">
        <f>Restaurant!K28</f>
        <v>0</v>
      </c>
      <c r="M680" s="489" t="str">
        <f>Restaurant!L28</f>
        <v/>
      </c>
      <c r="N680" s="489" t="str">
        <f>Restaurant!M28</f>
        <v/>
      </c>
      <c r="O680" s="489" t="str">
        <f>Restaurant!N28</f>
        <v/>
      </c>
      <c r="P680" s="489" t="str">
        <f>Restaurant!O28</f>
        <v/>
      </c>
      <c r="Q680" s="489" t="str">
        <f>Restaurant!P28</f>
        <v xml:space="preserve"> </v>
      </c>
    </row>
    <row r="681" spans="1:17">
      <c r="A681" s="489" t="s">
        <v>238</v>
      </c>
      <c r="B681" s="489">
        <f>Restaurant!A29</f>
        <v>0</v>
      </c>
      <c r="C681" s="489">
        <f>Restaurant!B29</f>
        <v>0</v>
      </c>
      <c r="D681" s="489" t="str">
        <f>Restaurant!C29</f>
        <v>H</v>
      </c>
      <c r="E681" s="489">
        <f>Restaurant!D29</f>
        <v>0</v>
      </c>
      <c r="F681" s="489">
        <f>Restaurant!E29</f>
        <v>0</v>
      </c>
      <c r="G681" s="489">
        <f>Restaurant!F29</f>
        <v>0.6</v>
      </c>
      <c r="H681" s="489">
        <f>Restaurant!G29</f>
        <v>0</v>
      </c>
      <c r="I681" s="489">
        <f>Restaurant!H29</f>
        <v>0</v>
      </c>
      <c r="J681" s="489" t="str">
        <f>Restaurant!I29</f>
        <v xml:space="preserve"> </v>
      </c>
      <c r="K681" s="489">
        <f>Restaurant!J29</f>
        <v>0</v>
      </c>
      <c r="L681" s="489">
        <f>Restaurant!K29</f>
        <v>0</v>
      </c>
      <c r="M681" s="489" t="str">
        <f>Restaurant!L29</f>
        <v/>
      </c>
      <c r="N681" s="489" t="str">
        <f>Restaurant!M29</f>
        <v/>
      </c>
      <c r="O681" s="489" t="str">
        <f>Restaurant!N29</f>
        <v/>
      </c>
      <c r="P681" s="489" t="str">
        <f>Restaurant!O29</f>
        <v/>
      </c>
      <c r="Q681" s="489" t="str">
        <f>Restaurant!P29</f>
        <v xml:space="preserve"> </v>
      </c>
    </row>
    <row r="682" spans="1:17">
      <c r="A682" s="489" t="s">
        <v>238</v>
      </c>
      <c r="B682" s="489">
        <f>Restaurant!A30</f>
        <v>0</v>
      </c>
      <c r="C682" s="489">
        <f>Restaurant!B30</f>
        <v>0</v>
      </c>
      <c r="D682" s="489" t="str">
        <f>Restaurant!C30</f>
        <v>H</v>
      </c>
      <c r="E682" s="489">
        <f>Restaurant!D30</f>
        <v>0</v>
      </c>
      <c r="F682" s="489">
        <f>Restaurant!E30</f>
        <v>0</v>
      </c>
      <c r="G682" s="489">
        <f>Restaurant!F30</f>
        <v>0.6</v>
      </c>
      <c r="H682" s="489">
        <f>Restaurant!G30</f>
        <v>0</v>
      </c>
      <c r="I682" s="489">
        <f>Restaurant!H30</f>
        <v>0</v>
      </c>
      <c r="J682" s="489" t="str">
        <f>Restaurant!I30</f>
        <v xml:space="preserve"> </v>
      </c>
      <c r="K682" s="489">
        <f>Restaurant!J30</f>
        <v>0</v>
      </c>
      <c r="L682" s="489">
        <f>Restaurant!K30</f>
        <v>0</v>
      </c>
      <c r="M682" s="489" t="str">
        <f>Restaurant!L30</f>
        <v/>
      </c>
      <c r="N682" s="489" t="str">
        <f>Restaurant!M30</f>
        <v/>
      </c>
      <c r="O682" s="489" t="str">
        <f>Restaurant!N30</f>
        <v/>
      </c>
      <c r="P682" s="489" t="str">
        <f>Restaurant!O30</f>
        <v/>
      </c>
      <c r="Q682" s="489" t="str">
        <f>Restaurant!P30</f>
        <v xml:space="preserve"> </v>
      </c>
    </row>
    <row r="683" spans="1:17">
      <c r="A683" s="489" t="s">
        <v>238</v>
      </c>
      <c r="B683" s="489">
        <f>Restaurant!A31</f>
        <v>0</v>
      </c>
      <c r="C683" s="489">
        <f>Restaurant!B31</f>
        <v>0</v>
      </c>
      <c r="D683" s="489" t="str">
        <f>Restaurant!C31</f>
        <v>H</v>
      </c>
      <c r="E683" s="489">
        <f>Restaurant!D31</f>
        <v>0</v>
      </c>
      <c r="F683" s="489">
        <f>Restaurant!E31</f>
        <v>0</v>
      </c>
      <c r="G683" s="489">
        <f>Restaurant!F31</f>
        <v>0.6</v>
      </c>
      <c r="H683" s="489">
        <f>Restaurant!G31</f>
        <v>0</v>
      </c>
      <c r="I683" s="489">
        <f>Restaurant!H31</f>
        <v>0</v>
      </c>
      <c r="J683" s="489" t="str">
        <f>Restaurant!I31</f>
        <v xml:space="preserve"> </v>
      </c>
      <c r="K683" s="489">
        <f>Restaurant!J31</f>
        <v>0</v>
      </c>
      <c r="L683" s="489">
        <f>Restaurant!K31</f>
        <v>0</v>
      </c>
      <c r="M683" s="489" t="str">
        <f>Restaurant!L31</f>
        <v/>
      </c>
      <c r="N683" s="489" t="str">
        <f>Restaurant!M31</f>
        <v/>
      </c>
      <c r="O683" s="489" t="str">
        <f>Restaurant!N31</f>
        <v/>
      </c>
      <c r="P683" s="489" t="str">
        <f>Restaurant!O31</f>
        <v/>
      </c>
      <c r="Q683" s="489" t="str">
        <f>Restaurant!P31</f>
        <v xml:space="preserve"> </v>
      </c>
    </row>
    <row r="684" spans="1:17">
      <c r="A684" s="489" t="s">
        <v>238</v>
      </c>
      <c r="B684" s="489">
        <f>Restaurant!A32</f>
        <v>0</v>
      </c>
      <c r="C684" s="489">
        <f>Restaurant!B32</f>
        <v>0</v>
      </c>
      <c r="D684" s="489" t="str">
        <f>Restaurant!C32</f>
        <v>H</v>
      </c>
      <c r="E684" s="489">
        <f>Restaurant!D32</f>
        <v>0</v>
      </c>
      <c r="F684" s="489">
        <f>Restaurant!E32</f>
        <v>0</v>
      </c>
      <c r="G684" s="489">
        <f>Restaurant!F32</f>
        <v>0.6</v>
      </c>
      <c r="H684" s="489">
        <f>Restaurant!G32</f>
        <v>0</v>
      </c>
      <c r="I684" s="489">
        <f>Restaurant!H32</f>
        <v>0</v>
      </c>
      <c r="J684" s="489" t="str">
        <f>Restaurant!I32</f>
        <v xml:space="preserve"> </v>
      </c>
      <c r="K684" s="489">
        <f>Restaurant!J32</f>
        <v>0</v>
      </c>
      <c r="L684" s="489">
        <f>Restaurant!K32</f>
        <v>0</v>
      </c>
      <c r="M684" s="489" t="str">
        <f>Restaurant!L32</f>
        <v/>
      </c>
      <c r="N684" s="489" t="str">
        <f>Restaurant!M32</f>
        <v/>
      </c>
      <c r="O684" s="489" t="str">
        <f>Restaurant!N32</f>
        <v/>
      </c>
      <c r="P684" s="489" t="str">
        <f>Restaurant!O32</f>
        <v/>
      </c>
      <c r="Q684" s="489" t="str">
        <f>Restaurant!P32</f>
        <v xml:space="preserve"> </v>
      </c>
    </row>
    <row r="685" spans="1:17">
      <c r="A685" s="489" t="s">
        <v>238</v>
      </c>
      <c r="B685" s="489">
        <f>Restaurant!A33</f>
        <v>0</v>
      </c>
      <c r="C685" s="489">
        <f>Restaurant!B33</f>
        <v>0</v>
      </c>
      <c r="D685" s="489" t="str">
        <f>Restaurant!C33</f>
        <v>H</v>
      </c>
      <c r="E685" s="489">
        <f>Restaurant!D33</f>
        <v>0</v>
      </c>
      <c r="F685" s="489">
        <f>Restaurant!E33</f>
        <v>0</v>
      </c>
      <c r="G685" s="489">
        <f>Restaurant!F33</f>
        <v>0.6</v>
      </c>
      <c r="H685" s="489">
        <f>Restaurant!G33</f>
        <v>0</v>
      </c>
      <c r="I685" s="489">
        <f>Restaurant!H33</f>
        <v>0</v>
      </c>
      <c r="J685" s="489" t="str">
        <f>Restaurant!I33</f>
        <v xml:space="preserve"> </v>
      </c>
      <c r="K685" s="489">
        <f>Restaurant!J33</f>
        <v>0</v>
      </c>
      <c r="L685" s="489">
        <f>Restaurant!K33</f>
        <v>0</v>
      </c>
      <c r="M685" s="489" t="str">
        <f>Restaurant!L33</f>
        <v/>
      </c>
      <c r="N685" s="489" t="str">
        <f>Restaurant!M33</f>
        <v/>
      </c>
      <c r="O685" s="489" t="str">
        <f>Restaurant!N33</f>
        <v/>
      </c>
      <c r="P685" s="489" t="str">
        <f>Restaurant!O33</f>
        <v/>
      </c>
      <c r="Q685" s="489" t="str">
        <f>Restaurant!P33</f>
        <v xml:space="preserve"> </v>
      </c>
    </row>
    <row r="686" spans="1:17">
      <c r="A686" s="489" t="s">
        <v>238</v>
      </c>
      <c r="B686" s="489">
        <f>Restaurant!A34</f>
        <v>0</v>
      </c>
      <c r="C686" s="489">
        <f>Restaurant!B34</f>
        <v>0</v>
      </c>
      <c r="D686" s="489" t="str">
        <f>Restaurant!C34</f>
        <v>H</v>
      </c>
      <c r="E686" s="489">
        <f>Restaurant!D34</f>
        <v>0</v>
      </c>
      <c r="F686" s="489">
        <f>Restaurant!E34</f>
        <v>0</v>
      </c>
      <c r="G686" s="489">
        <f>Restaurant!F34</f>
        <v>0.6</v>
      </c>
      <c r="H686" s="489">
        <f>Restaurant!G34</f>
        <v>0</v>
      </c>
      <c r="I686" s="489">
        <f>Restaurant!H34</f>
        <v>0</v>
      </c>
      <c r="J686" s="489" t="str">
        <f>Restaurant!I34</f>
        <v xml:space="preserve"> </v>
      </c>
      <c r="K686" s="489">
        <f>Restaurant!J34</f>
        <v>0</v>
      </c>
      <c r="L686" s="489">
        <f>Restaurant!K34</f>
        <v>0</v>
      </c>
      <c r="M686" s="489" t="str">
        <f>Restaurant!L34</f>
        <v/>
      </c>
      <c r="N686" s="489" t="str">
        <f>Restaurant!M34</f>
        <v/>
      </c>
      <c r="O686" s="489" t="str">
        <f>Restaurant!N34</f>
        <v/>
      </c>
      <c r="P686" s="489" t="str">
        <f>Restaurant!O34</f>
        <v/>
      </c>
      <c r="Q686" s="489" t="str">
        <f>Restaurant!P34</f>
        <v xml:space="preserve"> </v>
      </c>
    </row>
    <row r="687" spans="1:17">
      <c r="A687" s="489" t="s">
        <v>238</v>
      </c>
      <c r="B687" s="489">
        <f>Restaurant!A35</f>
        <v>0</v>
      </c>
      <c r="C687" s="489">
        <f>Restaurant!B35</f>
        <v>0</v>
      </c>
      <c r="D687" s="489" t="str">
        <f>Restaurant!C35</f>
        <v>H</v>
      </c>
      <c r="E687" s="489">
        <f>Restaurant!D35</f>
        <v>0</v>
      </c>
      <c r="F687" s="489">
        <f>Restaurant!E35</f>
        <v>0</v>
      </c>
      <c r="G687" s="489">
        <f>Restaurant!F35</f>
        <v>0.6</v>
      </c>
      <c r="H687" s="489">
        <f>Restaurant!G35</f>
        <v>0</v>
      </c>
      <c r="I687" s="489">
        <f>Restaurant!H35</f>
        <v>0</v>
      </c>
      <c r="J687" s="489" t="str">
        <f>Restaurant!I35</f>
        <v xml:space="preserve"> </v>
      </c>
      <c r="K687" s="489">
        <f>Restaurant!J35</f>
        <v>0</v>
      </c>
      <c r="L687" s="489">
        <f>Restaurant!K35</f>
        <v>0</v>
      </c>
      <c r="M687" s="489" t="str">
        <f>Restaurant!L35</f>
        <v/>
      </c>
      <c r="N687" s="489" t="str">
        <f>Restaurant!M35</f>
        <v/>
      </c>
      <c r="O687" s="489" t="str">
        <f>Restaurant!N35</f>
        <v/>
      </c>
      <c r="P687" s="489" t="str">
        <f>Restaurant!O35</f>
        <v/>
      </c>
      <c r="Q687" s="489" t="str">
        <f>Restaurant!P35</f>
        <v xml:space="preserve"> </v>
      </c>
    </row>
    <row r="688" spans="1:17">
      <c r="A688" s="489" t="s">
        <v>238</v>
      </c>
      <c r="B688" s="489">
        <f>Restaurant!A36</f>
        <v>0</v>
      </c>
      <c r="C688" s="489">
        <f>Restaurant!B36</f>
        <v>0</v>
      </c>
      <c r="D688" s="489" t="str">
        <f>Restaurant!C36</f>
        <v>H</v>
      </c>
      <c r="E688" s="489">
        <f>Restaurant!D36</f>
        <v>0</v>
      </c>
      <c r="F688" s="489">
        <f>Restaurant!E36</f>
        <v>0</v>
      </c>
      <c r="G688" s="489">
        <f>Restaurant!F36</f>
        <v>0.6</v>
      </c>
      <c r="H688" s="489">
        <f>Restaurant!G36</f>
        <v>0</v>
      </c>
      <c r="I688" s="489">
        <f>Restaurant!H36</f>
        <v>0</v>
      </c>
      <c r="J688" s="489" t="str">
        <f>Restaurant!I36</f>
        <v xml:space="preserve"> </v>
      </c>
      <c r="K688" s="489">
        <f>Restaurant!J36</f>
        <v>0</v>
      </c>
      <c r="L688" s="489">
        <f>Restaurant!K36</f>
        <v>0</v>
      </c>
      <c r="M688" s="489" t="str">
        <f>Restaurant!L36</f>
        <v/>
      </c>
      <c r="N688" s="489" t="str">
        <f>Restaurant!M36</f>
        <v/>
      </c>
      <c r="O688" s="489" t="str">
        <f>Restaurant!N36</f>
        <v/>
      </c>
      <c r="P688" s="489" t="str">
        <f>Restaurant!O36</f>
        <v/>
      </c>
      <c r="Q688" s="489" t="str">
        <f>Restaurant!P36</f>
        <v xml:space="preserve"> </v>
      </c>
    </row>
    <row r="689" spans="1:17">
      <c r="A689" s="489" t="s">
        <v>238</v>
      </c>
      <c r="B689" s="489">
        <f>Restaurant!A37</f>
        <v>0</v>
      </c>
      <c r="C689" s="489">
        <f>Restaurant!B37</f>
        <v>0</v>
      </c>
      <c r="D689" s="489" t="str">
        <f>Restaurant!C37</f>
        <v>H</v>
      </c>
      <c r="E689" s="489">
        <f>Restaurant!D37</f>
        <v>0</v>
      </c>
      <c r="F689" s="489">
        <f>Restaurant!E37</f>
        <v>0</v>
      </c>
      <c r="G689" s="489">
        <f>Restaurant!F37</f>
        <v>0.6</v>
      </c>
      <c r="H689" s="489">
        <f>Restaurant!G37</f>
        <v>0</v>
      </c>
      <c r="I689" s="489">
        <f>Restaurant!H37</f>
        <v>0</v>
      </c>
      <c r="J689" s="489" t="str">
        <f>Restaurant!I37</f>
        <v xml:space="preserve"> </v>
      </c>
      <c r="K689" s="489">
        <f>Restaurant!J37</f>
        <v>0</v>
      </c>
      <c r="L689" s="489">
        <f>Restaurant!K37</f>
        <v>0</v>
      </c>
      <c r="M689" s="489" t="str">
        <f>Restaurant!L37</f>
        <v/>
      </c>
      <c r="N689" s="489" t="str">
        <f>Restaurant!M37</f>
        <v/>
      </c>
      <c r="O689" s="489" t="str">
        <f>Restaurant!N37</f>
        <v/>
      </c>
      <c r="P689" s="489" t="str">
        <f>Restaurant!O37</f>
        <v/>
      </c>
      <c r="Q689" s="489" t="str">
        <f>Restaurant!P37</f>
        <v xml:space="preserve"> </v>
      </c>
    </row>
    <row r="690" spans="1:17">
      <c r="A690" s="489" t="s">
        <v>238</v>
      </c>
      <c r="B690" s="489">
        <f>Restaurant!A38</f>
        <v>0</v>
      </c>
      <c r="C690" s="489">
        <f>Restaurant!B38</f>
        <v>0</v>
      </c>
      <c r="D690" s="489" t="str">
        <f>Restaurant!C38</f>
        <v>H</v>
      </c>
      <c r="E690" s="489">
        <f>Restaurant!D38</f>
        <v>0</v>
      </c>
      <c r="F690" s="489">
        <f>Restaurant!E38</f>
        <v>0</v>
      </c>
      <c r="G690" s="489">
        <f>Restaurant!F38</f>
        <v>0.6</v>
      </c>
      <c r="H690" s="489">
        <f>Restaurant!G38</f>
        <v>0</v>
      </c>
      <c r="I690" s="489">
        <f>Restaurant!H38</f>
        <v>0</v>
      </c>
      <c r="J690" s="489" t="str">
        <f>Restaurant!I38</f>
        <v xml:space="preserve"> </v>
      </c>
      <c r="K690" s="489">
        <f>Restaurant!J38</f>
        <v>0</v>
      </c>
      <c r="L690" s="489">
        <f>Restaurant!K38</f>
        <v>0</v>
      </c>
      <c r="M690" s="489" t="str">
        <f>Restaurant!L38</f>
        <v/>
      </c>
      <c r="N690" s="489" t="str">
        <f>Restaurant!M38</f>
        <v/>
      </c>
      <c r="O690" s="489" t="str">
        <f>Restaurant!N38</f>
        <v/>
      </c>
      <c r="P690" s="489" t="str">
        <f>Restaurant!O38</f>
        <v/>
      </c>
      <c r="Q690" s="489" t="str">
        <f>Restaurant!P38</f>
        <v xml:space="preserve"> </v>
      </c>
    </row>
    <row r="691" spans="1:17">
      <c r="A691" s="489" t="s">
        <v>238</v>
      </c>
      <c r="B691" s="489">
        <f>Restaurant!A39</f>
        <v>0</v>
      </c>
      <c r="C691" s="489">
        <f>Restaurant!B39</f>
        <v>0</v>
      </c>
      <c r="D691" s="489" t="str">
        <f>Restaurant!C39</f>
        <v>H</v>
      </c>
      <c r="E691" s="489">
        <f>Restaurant!D39</f>
        <v>0</v>
      </c>
      <c r="F691" s="489">
        <f>Restaurant!E39</f>
        <v>0</v>
      </c>
      <c r="G691" s="489">
        <f>Restaurant!F39</f>
        <v>0.6</v>
      </c>
      <c r="H691" s="489">
        <f>Restaurant!G39</f>
        <v>0</v>
      </c>
      <c r="I691" s="489">
        <f>Restaurant!H39</f>
        <v>0</v>
      </c>
      <c r="J691" s="489" t="str">
        <f>Restaurant!I39</f>
        <v xml:space="preserve"> </v>
      </c>
      <c r="K691" s="489">
        <f>Restaurant!J39</f>
        <v>0</v>
      </c>
      <c r="L691" s="489">
        <f>Restaurant!K39</f>
        <v>0</v>
      </c>
      <c r="M691" s="489" t="str">
        <f>Restaurant!L39</f>
        <v/>
      </c>
      <c r="N691" s="489" t="str">
        <f>Restaurant!M39</f>
        <v/>
      </c>
      <c r="O691" s="489" t="str">
        <f>Restaurant!N39</f>
        <v/>
      </c>
      <c r="P691" s="489" t="str">
        <f>Restaurant!O39</f>
        <v/>
      </c>
      <c r="Q691" s="489" t="str">
        <f>Restaurant!P39</f>
        <v xml:space="preserve"> </v>
      </c>
    </row>
    <row r="692" spans="1:17">
      <c r="A692" s="489" t="s">
        <v>238</v>
      </c>
      <c r="B692" s="489">
        <f>Restaurant!A40</f>
        <v>0</v>
      </c>
      <c r="C692" s="489">
        <f>Restaurant!B40</f>
        <v>0</v>
      </c>
      <c r="D692" s="489" t="str">
        <f>Restaurant!C40</f>
        <v>H</v>
      </c>
      <c r="E692" s="489">
        <f>Restaurant!D40</f>
        <v>0</v>
      </c>
      <c r="F692" s="489">
        <f>Restaurant!E40</f>
        <v>0</v>
      </c>
      <c r="G692" s="489">
        <f>Restaurant!F40</f>
        <v>0.6</v>
      </c>
      <c r="H692" s="489">
        <f>Restaurant!G40</f>
        <v>0</v>
      </c>
      <c r="I692" s="489">
        <f>Restaurant!H40</f>
        <v>0</v>
      </c>
      <c r="J692" s="489" t="str">
        <f>Restaurant!I40</f>
        <v xml:space="preserve"> </v>
      </c>
      <c r="K692" s="489">
        <f>Restaurant!J40</f>
        <v>0</v>
      </c>
      <c r="L692" s="489">
        <f>Restaurant!K40</f>
        <v>0</v>
      </c>
      <c r="M692" s="489" t="str">
        <f>Restaurant!L40</f>
        <v/>
      </c>
      <c r="N692" s="489" t="str">
        <f>Restaurant!M40</f>
        <v/>
      </c>
      <c r="O692" s="489" t="str">
        <f>Restaurant!N40</f>
        <v/>
      </c>
      <c r="P692" s="489" t="str">
        <f>Restaurant!O40</f>
        <v/>
      </c>
      <c r="Q692" s="489" t="str">
        <f>Restaurant!P40</f>
        <v xml:space="preserve"> </v>
      </c>
    </row>
    <row r="693" spans="1:17">
      <c r="A693" s="489" t="s">
        <v>238</v>
      </c>
      <c r="B693" s="489">
        <f>Restaurant!A41</f>
        <v>0</v>
      </c>
      <c r="C693" s="489">
        <f>Restaurant!B41</f>
        <v>0</v>
      </c>
      <c r="D693" s="489" t="str">
        <f>Restaurant!C41</f>
        <v>H</v>
      </c>
      <c r="E693" s="489">
        <f>Restaurant!D41</f>
        <v>0</v>
      </c>
      <c r="F693" s="489">
        <f>Restaurant!E41</f>
        <v>0</v>
      </c>
      <c r="G693" s="489">
        <f>Restaurant!F41</f>
        <v>0.6</v>
      </c>
      <c r="H693" s="489">
        <f>Restaurant!G41</f>
        <v>0</v>
      </c>
      <c r="I693" s="489">
        <f>Restaurant!H41</f>
        <v>0</v>
      </c>
      <c r="J693" s="489" t="str">
        <f>Restaurant!I41</f>
        <v xml:space="preserve"> </v>
      </c>
      <c r="K693" s="489">
        <f>Restaurant!J41</f>
        <v>0</v>
      </c>
      <c r="L693" s="489">
        <f>Restaurant!K41</f>
        <v>0</v>
      </c>
      <c r="M693" s="489" t="str">
        <f>Restaurant!L41</f>
        <v/>
      </c>
      <c r="N693" s="489" t="str">
        <f>Restaurant!M41</f>
        <v/>
      </c>
      <c r="O693" s="489" t="str">
        <f>Restaurant!N41</f>
        <v/>
      </c>
      <c r="P693" s="489" t="str">
        <f>Restaurant!O41</f>
        <v/>
      </c>
      <c r="Q693" s="489" t="str">
        <f>Restaurant!P41</f>
        <v xml:space="preserve"> </v>
      </c>
    </row>
    <row r="694" spans="1:17">
      <c r="A694" s="489" t="s">
        <v>238</v>
      </c>
      <c r="B694" s="489">
        <f>Restaurant!A42</f>
        <v>0</v>
      </c>
      <c r="C694" s="489">
        <f>Restaurant!B42</f>
        <v>0</v>
      </c>
      <c r="D694" s="489" t="str">
        <f>Restaurant!C42</f>
        <v>H</v>
      </c>
      <c r="E694" s="489">
        <f>Restaurant!D42</f>
        <v>0</v>
      </c>
      <c r="F694" s="489">
        <f>Restaurant!E42</f>
        <v>0</v>
      </c>
      <c r="G694" s="489">
        <f>Restaurant!F42</f>
        <v>0.6</v>
      </c>
      <c r="H694" s="489">
        <f>Restaurant!G42</f>
        <v>0</v>
      </c>
      <c r="I694" s="489">
        <f>Restaurant!H42</f>
        <v>0</v>
      </c>
      <c r="J694" s="489" t="str">
        <f>Restaurant!I42</f>
        <v xml:space="preserve"> </v>
      </c>
      <c r="K694" s="489">
        <f>Restaurant!J42</f>
        <v>0</v>
      </c>
      <c r="L694" s="489">
        <f>Restaurant!K42</f>
        <v>0</v>
      </c>
      <c r="M694" s="489" t="str">
        <f>Restaurant!L42</f>
        <v/>
      </c>
      <c r="N694" s="489" t="str">
        <f>Restaurant!M42</f>
        <v/>
      </c>
      <c r="O694" s="489" t="str">
        <f>Restaurant!N42</f>
        <v/>
      </c>
      <c r="P694" s="489" t="str">
        <f>Restaurant!O42</f>
        <v/>
      </c>
      <c r="Q694" s="489" t="str">
        <f>Restaurant!P42</f>
        <v xml:space="preserve"> </v>
      </c>
    </row>
    <row r="695" spans="1:17">
      <c r="A695" s="489" t="s">
        <v>238</v>
      </c>
      <c r="B695" s="489">
        <f>Restaurant!A43</f>
        <v>0</v>
      </c>
      <c r="C695" s="489">
        <f>Restaurant!B43</f>
        <v>0</v>
      </c>
      <c r="D695" s="489" t="str">
        <f>Restaurant!C43</f>
        <v>H</v>
      </c>
      <c r="E695" s="489">
        <f>Restaurant!D43</f>
        <v>0</v>
      </c>
      <c r="F695" s="489">
        <f>Restaurant!E43</f>
        <v>0</v>
      </c>
      <c r="G695" s="489">
        <f>Restaurant!F43</f>
        <v>0.6</v>
      </c>
      <c r="H695" s="489">
        <f>Restaurant!G43</f>
        <v>0</v>
      </c>
      <c r="I695" s="489">
        <f>Restaurant!H43</f>
        <v>0</v>
      </c>
      <c r="J695" s="489" t="str">
        <f>Restaurant!I43</f>
        <v xml:space="preserve"> </v>
      </c>
      <c r="K695" s="489">
        <f>Restaurant!J43</f>
        <v>0</v>
      </c>
      <c r="L695" s="489">
        <f>Restaurant!K43</f>
        <v>0</v>
      </c>
      <c r="M695" s="489" t="str">
        <f>Restaurant!L43</f>
        <v/>
      </c>
      <c r="N695" s="489" t="str">
        <f>Restaurant!M43</f>
        <v/>
      </c>
      <c r="O695" s="489" t="str">
        <f>Restaurant!N43</f>
        <v/>
      </c>
      <c r="P695" s="489" t="str">
        <f>Restaurant!O43</f>
        <v/>
      </c>
      <c r="Q695" s="489" t="str">
        <f>Restaurant!P43</f>
        <v xml:space="preserve"> </v>
      </c>
    </row>
    <row r="696" spans="1:17">
      <c r="A696" s="489" t="s">
        <v>238</v>
      </c>
      <c r="B696" s="489">
        <f>Restaurant!A44</f>
        <v>0</v>
      </c>
      <c r="C696" s="489">
        <f>Restaurant!B44</f>
        <v>0</v>
      </c>
      <c r="D696" s="489" t="str">
        <f>Restaurant!C44</f>
        <v>H</v>
      </c>
      <c r="E696" s="489">
        <f>Restaurant!D44</f>
        <v>0</v>
      </c>
      <c r="F696" s="489">
        <f>Restaurant!E44</f>
        <v>0</v>
      </c>
      <c r="G696" s="489">
        <f>Restaurant!F44</f>
        <v>0.6</v>
      </c>
      <c r="H696" s="489">
        <f>Restaurant!G44</f>
        <v>0</v>
      </c>
      <c r="I696" s="489">
        <f>Restaurant!H44</f>
        <v>0</v>
      </c>
      <c r="J696" s="489" t="str">
        <f>Restaurant!I44</f>
        <v xml:space="preserve"> </v>
      </c>
      <c r="K696" s="489">
        <f>Restaurant!J44</f>
        <v>0</v>
      </c>
      <c r="L696" s="489">
        <f>Restaurant!K44</f>
        <v>0</v>
      </c>
      <c r="M696" s="489" t="str">
        <f>Restaurant!L44</f>
        <v/>
      </c>
      <c r="N696" s="489" t="str">
        <f>Restaurant!M44</f>
        <v/>
      </c>
      <c r="O696" s="489" t="str">
        <f>Restaurant!N44</f>
        <v/>
      </c>
      <c r="P696" s="489" t="str">
        <f>Restaurant!O44</f>
        <v/>
      </c>
      <c r="Q696" s="489" t="str">
        <f>Restaurant!P44</f>
        <v xml:space="preserve"> </v>
      </c>
    </row>
    <row r="697" spans="1:17">
      <c r="A697" s="489" t="s">
        <v>238</v>
      </c>
      <c r="B697" s="489">
        <f>Restaurant!A45</f>
        <v>0</v>
      </c>
      <c r="C697" s="489">
        <f>Restaurant!B45</f>
        <v>0</v>
      </c>
      <c r="D697" s="489" t="str">
        <f>Restaurant!C45</f>
        <v>H</v>
      </c>
      <c r="E697" s="489">
        <f>Restaurant!D45</f>
        <v>0</v>
      </c>
      <c r="F697" s="489">
        <f>Restaurant!E45</f>
        <v>0</v>
      </c>
      <c r="G697" s="489">
        <f>Restaurant!F45</f>
        <v>0.6</v>
      </c>
      <c r="H697" s="489">
        <f>Restaurant!G45</f>
        <v>0</v>
      </c>
      <c r="I697" s="489">
        <f>Restaurant!H45</f>
        <v>0</v>
      </c>
      <c r="J697" s="489" t="str">
        <f>Restaurant!I45</f>
        <v xml:space="preserve"> </v>
      </c>
      <c r="K697" s="489">
        <f>Restaurant!J45</f>
        <v>0</v>
      </c>
      <c r="L697" s="489">
        <f>Restaurant!K45</f>
        <v>0</v>
      </c>
      <c r="M697" s="489" t="str">
        <f>Restaurant!L45</f>
        <v/>
      </c>
      <c r="N697" s="489" t="str">
        <f>Restaurant!M45</f>
        <v/>
      </c>
      <c r="O697" s="489" t="str">
        <f>Restaurant!N45</f>
        <v/>
      </c>
      <c r="P697" s="489" t="str">
        <f>Restaurant!O45</f>
        <v/>
      </c>
      <c r="Q697" s="489" t="str">
        <f>Restaurant!P45</f>
        <v xml:space="preserve"> </v>
      </c>
    </row>
    <row r="698" spans="1:17">
      <c r="A698" s="489" t="s">
        <v>238</v>
      </c>
      <c r="B698" s="489">
        <f>Restaurant!A46</f>
        <v>0</v>
      </c>
      <c r="C698" s="489">
        <f>Restaurant!B46</f>
        <v>0</v>
      </c>
      <c r="D698" s="489" t="str">
        <f>Restaurant!C46</f>
        <v>H</v>
      </c>
      <c r="E698" s="489">
        <f>Restaurant!D46</f>
        <v>0</v>
      </c>
      <c r="F698" s="489">
        <f>Restaurant!E46</f>
        <v>0</v>
      </c>
      <c r="G698" s="489">
        <f>Restaurant!F46</f>
        <v>0.6</v>
      </c>
      <c r="H698" s="489">
        <f>Restaurant!G46</f>
        <v>0</v>
      </c>
      <c r="I698" s="489">
        <f>Restaurant!H46</f>
        <v>0</v>
      </c>
      <c r="J698" s="489" t="str">
        <f>Restaurant!I46</f>
        <v xml:space="preserve"> </v>
      </c>
      <c r="K698" s="489">
        <f>Restaurant!J46</f>
        <v>0</v>
      </c>
      <c r="L698" s="489">
        <f>Restaurant!K46</f>
        <v>0</v>
      </c>
      <c r="M698" s="489" t="str">
        <f>Restaurant!L46</f>
        <v/>
      </c>
      <c r="N698" s="489" t="str">
        <f>Restaurant!M46</f>
        <v/>
      </c>
      <c r="O698" s="489" t="str">
        <f>Restaurant!N46</f>
        <v/>
      </c>
      <c r="P698" s="489" t="str">
        <f>Restaurant!O46</f>
        <v/>
      </c>
      <c r="Q698" s="489" t="str">
        <f>Restaurant!P46</f>
        <v xml:space="preserve"> </v>
      </c>
    </row>
    <row r="699" spans="1:17">
      <c r="A699" s="489" t="s">
        <v>238</v>
      </c>
      <c r="B699" s="489">
        <f>Restaurant!A47</f>
        <v>0</v>
      </c>
      <c r="C699" s="489">
        <f>Restaurant!B47</f>
        <v>0</v>
      </c>
      <c r="D699" s="489" t="str">
        <f>Restaurant!C47</f>
        <v>H</v>
      </c>
      <c r="E699" s="489">
        <f>Restaurant!D47</f>
        <v>0</v>
      </c>
      <c r="F699" s="489">
        <f>Restaurant!E47</f>
        <v>0</v>
      </c>
      <c r="G699" s="489">
        <f>Restaurant!F47</f>
        <v>0.6</v>
      </c>
      <c r="H699" s="489">
        <f>Restaurant!G47</f>
        <v>0</v>
      </c>
      <c r="I699" s="489">
        <f>Restaurant!H47</f>
        <v>0</v>
      </c>
      <c r="J699" s="489" t="str">
        <f>Restaurant!I47</f>
        <v xml:space="preserve"> </v>
      </c>
      <c r="K699" s="489">
        <f>Restaurant!J47</f>
        <v>0</v>
      </c>
      <c r="L699" s="489">
        <f>Restaurant!K47</f>
        <v>0</v>
      </c>
      <c r="M699" s="489" t="str">
        <f>Restaurant!L47</f>
        <v/>
      </c>
      <c r="N699" s="489" t="str">
        <f>Restaurant!M47</f>
        <v/>
      </c>
      <c r="O699" s="489" t="str">
        <f>Restaurant!N47</f>
        <v/>
      </c>
      <c r="P699" s="489" t="str">
        <f>Restaurant!O47</f>
        <v/>
      </c>
      <c r="Q699" s="489" t="str">
        <f>Restaurant!P47</f>
        <v xml:space="preserve"> </v>
      </c>
    </row>
    <row r="700" spans="1:17">
      <c r="A700" s="489" t="s">
        <v>238</v>
      </c>
      <c r="B700" s="489">
        <f>Restaurant!A48</f>
        <v>0</v>
      </c>
      <c r="C700" s="489">
        <f>Restaurant!B48</f>
        <v>0</v>
      </c>
      <c r="D700" s="489" t="str">
        <f>Restaurant!C48</f>
        <v>H</v>
      </c>
      <c r="E700" s="489">
        <f>Restaurant!D48</f>
        <v>0</v>
      </c>
      <c r="F700" s="489">
        <f>Restaurant!E48</f>
        <v>0</v>
      </c>
      <c r="G700" s="489">
        <f>Restaurant!F48</f>
        <v>0.6</v>
      </c>
      <c r="H700" s="489">
        <f>Restaurant!G48</f>
        <v>0</v>
      </c>
      <c r="I700" s="489">
        <f>Restaurant!H48</f>
        <v>0</v>
      </c>
      <c r="J700" s="489" t="str">
        <f>Restaurant!I48</f>
        <v xml:space="preserve"> </v>
      </c>
      <c r="K700" s="489">
        <f>Restaurant!J48</f>
        <v>0</v>
      </c>
      <c r="L700" s="489">
        <f>Restaurant!K48</f>
        <v>0</v>
      </c>
      <c r="M700" s="489" t="str">
        <f>Restaurant!L48</f>
        <v/>
      </c>
      <c r="N700" s="489" t="str">
        <f>Restaurant!M48</f>
        <v/>
      </c>
      <c r="O700" s="489" t="str">
        <f>Restaurant!N48</f>
        <v/>
      </c>
      <c r="P700" s="489" t="str">
        <f>Restaurant!O48</f>
        <v/>
      </c>
      <c r="Q700" s="489" t="str">
        <f>Restaurant!P48</f>
        <v xml:space="preserve"> </v>
      </c>
    </row>
    <row r="701" spans="1:17">
      <c r="A701" s="489" t="s">
        <v>238</v>
      </c>
      <c r="B701" s="489">
        <f>Restaurant!A49</f>
        <v>0</v>
      </c>
      <c r="C701" s="489">
        <f>Restaurant!B49</f>
        <v>0</v>
      </c>
      <c r="D701" s="489" t="str">
        <f>Restaurant!C49</f>
        <v>H</v>
      </c>
      <c r="E701" s="489">
        <f>Restaurant!D49</f>
        <v>0</v>
      </c>
      <c r="F701" s="489">
        <f>Restaurant!E49</f>
        <v>0</v>
      </c>
      <c r="G701" s="489">
        <f>Restaurant!F49</f>
        <v>0.6</v>
      </c>
      <c r="H701" s="489">
        <f>Restaurant!G49</f>
        <v>0</v>
      </c>
      <c r="I701" s="489">
        <f>Restaurant!H49</f>
        <v>0</v>
      </c>
      <c r="J701" s="489" t="str">
        <f>Restaurant!I49</f>
        <v xml:space="preserve"> </v>
      </c>
      <c r="K701" s="489">
        <f>Restaurant!J49</f>
        <v>0</v>
      </c>
      <c r="L701" s="489">
        <f>Restaurant!K49</f>
        <v>0</v>
      </c>
      <c r="M701" s="489" t="str">
        <f>Restaurant!L49</f>
        <v/>
      </c>
      <c r="N701" s="489" t="str">
        <f>Restaurant!M49</f>
        <v/>
      </c>
      <c r="O701" s="489" t="str">
        <f>Restaurant!N49</f>
        <v/>
      </c>
      <c r="P701" s="489" t="str">
        <f>Restaurant!O49</f>
        <v/>
      </c>
      <c r="Q701" s="489" t="str">
        <f>Restaurant!P49</f>
        <v xml:space="preserve"> </v>
      </c>
    </row>
    <row r="702" spans="1:17">
      <c r="A702" s="489" t="s">
        <v>238</v>
      </c>
      <c r="B702" s="489">
        <f>Restaurant!A50</f>
        <v>0</v>
      </c>
      <c r="C702" s="489">
        <f>Restaurant!B50</f>
        <v>0</v>
      </c>
      <c r="D702" s="489" t="str">
        <f>Restaurant!C50</f>
        <v>H</v>
      </c>
      <c r="E702" s="489">
        <f>Restaurant!D50</f>
        <v>0</v>
      </c>
      <c r="F702" s="489">
        <f>Restaurant!E50</f>
        <v>0</v>
      </c>
      <c r="G702" s="489">
        <f>Restaurant!F50</f>
        <v>0.6</v>
      </c>
      <c r="H702" s="489">
        <f>Restaurant!G50</f>
        <v>0</v>
      </c>
      <c r="I702" s="489">
        <f>Restaurant!H50</f>
        <v>0</v>
      </c>
      <c r="J702" s="489" t="str">
        <f>Restaurant!I50</f>
        <v xml:space="preserve"> </v>
      </c>
      <c r="K702" s="489">
        <f>Restaurant!J50</f>
        <v>0</v>
      </c>
      <c r="L702" s="489">
        <f>Restaurant!K50</f>
        <v>0</v>
      </c>
      <c r="M702" s="489" t="str">
        <f>Restaurant!L50</f>
        <v/>
      </c>
      <c r="N702" s="489" t="str">
        <f>Restaurant!M50</f>
        <v/>
      </c>
      <c r="O702" s="489" t="str">
        <f>Restaurant!N50</f>
        <v/>
      </c>
      <c r="P702" s="489" t="str">
        <f>Restaurant!O50</f>
        <v/>
      </c>
      <c r="Q702" s="489" t="str">
        <f>Restaurant!P50</f>
        <v xml:space="preserve"> </v>
      </c>
    </row>
    <row r="703" spans="1:17">
      <c r="A703" s="489" t="s">
        <v>238</v>
      </c>
      <c r="B703" s="489">
        <f>Restaurant!A51</f>
        <v>0</v>
      </c>
      <c r="C703" s="489">
        <f>Restaurant!B51</f>
        <v>0</v>
      </c>
      <c r="D703" s="489" t="str">
        <f>Restaurant!C51</f>
        <v>H</v>
      </c>
      <c r="E703" s="489">
        <f>Restaurant!D51</f>
        <v>0</v>
      </c>
      <c r="F703" s="489">
        <f>Restaurant!E51</f>
        <v>0</v>
      </c>
      <c r="G703" s="489">
        <f>Restaurant!F51</f>
        <v>0.6</v>
      </c>
      <c r="H703" s="489">
        <f>Restaurant!G51</f>
        <v>0</v>
      </c>
      <c r="I703" s="489">
        <f>Restaurant!H51</f>
        <v>0</v>
      </c>
      <c r="J703" s="489" t="str">
        <f>Restaurant!I51</f>
        <v xml:space="preserve"> </v>
      </c>
      <c r="K703" s="489">
        <f>Restaurant!J51</f>
        <v>0</v>
      </c>
      <c r="L703" s="489">
        <f>Restaurant!K51</f>
        <v>0</v>
      </c>
      <c r="M703" s="489" t="str">
        <f>Restaurant!L51</f>
        <v/>
      </c>
      <c r="N703" s="489" t="str">
        <f>Restaurant!M51</f>
        <v/>
      </c>
      <c r="O703" s="489" t="str">
        <f>Restaurant!N51</f>
        <v/>
      </c>
      <c r="P703" s="489" t="str">
        <f>Restaurant!O51</f>
        <v/>
      </c>
      <c r="Q703" s="489" t="str">
        <f>Restaurant!P51</f>
        <v xml:space="preserve"> </v>
      </c>
    </row>
    <row r="704" spans="1:17">
      <c r="A704" s="489" t="s">
        <v>238</v>
      </c>
      <c r="B704" s="489">
        <f>Restaurant!A52</f>
        <v>0</v>
      </c>
      <c r="C704" s="489">
        <f>Restaurant!B52</f>
        <v>0</v>
      </c>
      <c r="D704" s="489" t="str">
        <f>Restaurant!C52</f>
        <v>H</v>
      </c>
      <c r="E704" s="489">
        <f>Restaurant!D52</f>
        <v>0</v>
      </c>
      <c r="F704" s="489">
        <f>Restaurant!E52</f>
        <v>0</v>
      </c>
      <c r="G704" s="489">
        <f>Restaurant!F52</f>
        <v>0.6</v>
      </c>
      <c r="H704" s="489">
        <f>Restaurant!G52</f>
        <v>0</v>
      </c>
      <c r="I704" s="489">
        <f>Restaurant!H52</f>
        <v>0</v>
      </c>
      <c r="J704" s="489" t="str">
        <f>Restaurant!I52</f>
        <v xml:space="preserve"> </v>
      </c>
      <c r="K704" s="489">
        <f>Restaurant!J52</f>
        <v>0</v>
      </c>
      <c r="L704" s="489">
        <f>Restaurant!K52</f>
        <v>0</v>
      </c>
      <c r="M704" s="489" t="str">
        <f>Restaurant!L52</f>
        <v/>
      </c>
      <c r="N704" s="489" t="str">
        <f>Restaurant!M52</f>
        <v/>
      </c>
      <c r="O704" s="489" t="str">
        <f>Restaurant!N52</f>
        <v/>
      </c>
      <c r="P704" s="489" t="str">
        <f>Restaurant!O52</f>
        <v/>
      </c>
      <c r="Q704" s="489" t="str">
        <f>Restaurant!P52</f>
        <v xml:space="preserve"> </v>
      </c>
    </row>
    <row r="705" spans="1:17">
      <c r="A705" s="489" t="s">
        <v>238</v>
      </c>
      <c r="B705" s="489">
        <f>Restaurant!A53</f>
        <v>0</v>
      </c>
      <c r="C705" s="489">
        <f>Restaurant!B53</f>
        <v>0</v>
      </c>
      <c r="D705" s="489" t="str">
        <f>Restaurant!C53</f>
        <v>H</v>
      </c>
      <c r="E705" s="489">
        <f>Restaurant!D53</f>
        <v>0</v>
      </c>
      <c r="F705" s="489">
        <f>Restaurant!E53</f>
        <v>0</v>
      </c>
      <c r="G705" s="489">
        <f>Restaurant!F53</f>
        <v>0.6</v>
      </c>
      <c r="H705" s="489">
        <f>Restaurant!G53</f>
        <v>0</v>
      </c>
      <c r="I705" s="489">
        <f>Restaurant!H53</f>
        <v>0</v>
      </c>
      <c r="J705" s="489" t="str">
        <f>Restaurant!I53</f>
        <v xml:space="preserve"> </v>
      </c>
      <c r="K705" s="489">
        <f>Restaurant!J53</f>
        <v>0</v>
      </c>
      <c r="L705" s="489">
        <f>Restaurant!K53</f>
        <v>0</v>
      </c>
      <c r="M705" s="489" t="str">
        <f>Restaurant!L53</f>
        <v/>
      </c>
      <c r="N705" s="489" t="str">
        <f>Restaurant!M53</f>
        <v/>
      </c>
      <c r="O705" s="489" t="str">
        <f>Restaurant!N53</f>
        <v/>
      </c>
      <c r="P705" s="489" t="str">
        <f>Restaurant!O53</f>
        <v/>
      </c>
      <c r="Q705" s="489" t="str">
        <f>Restaurant!P53</f>
        <v xml:space="preserve"> </v>
      </c>
    </row>
    <row r="706" spans="1:17">
      <c r="A706" s="489" t="s">
        <v>238</v>
      </c>
      <c r="B706" s="489">
        <f>Restaurant!A54</f>
        <v>0</v>
      </c>
      <c r="C706" s="489">
        <f>Restaurant!B54</f>
        <v>0</v>
      </c>
      <c r="D706" s="489" t="str">
        <f>Restaurant!C54</f>
        <v>H</v>
      </c>
      <c r="E706" s="489">
        <f>Restaurant!D54</f>
        <v>0</v>
      </c>
      <c r="F706" s="489">
        <f>Restaurant!E54</f>
        <v>0</v>
      </c>
      <c r="G706" s="489">
        <f>Restaurant!F54</f>
        <v>0.6</v>
      </c>
      <c r="H706" s="489">
        <f>Restaurant!G54</f>
        <v>0</v>
      </c>
      <c r="I706" s="489">
        <f>Restaurant!H54</f>
        <v>0</v>
      </c>
      <c r="J706" s="489" t="str">
        <f>Restaurant!I54</f>
        <v xml:space="preserve"> </v>
      </c>
      <c r="K706" s="489">
        <f>Restaurant!J54</f>
        <v>0</v>
      </c>
      <c r="L706" s="489">
        <f>Restaurant!K54</f>
        <v>0</v>
      </c>
      <c r="M706" s="489" t="str">
        <f>Restaurant!L54</f>
        <v/>
      </c>
      <c r="N706" s="489" t="str">
        <f>Restaurant!M54</f>
        <v/>
      </c>
      <c r="O706" s="489" t="str">
        <f>Restaurant!N54</f>
        <v/>
      </c>
      <c r="P706" s="489" t="str">
        <f>Restaurant!O54</f>
        <v/>
      </c>
      <c r="Q706" s="489" t="str">
        <f>Restaurant!P54</f>
        <v xml:space="preserve"> </v>
      </c>
    </row>
    <row r="707" spans="1:17">
      <c r="A707" s="489" t="s">
        <v>238</v>
      </c>
      <c r="B707" s="489">
        <f>Restaurant!A55</f>
        <v>0</v>
      </c>
      <c r="C707" s="489">
        <f>Restaurant!B55</f>
        <v>0</v>
      </c>
      <c r="D707" s="489" t="str">
        <f>Restaurant!C55</f>
        <v>H</v>
      </c>
      <c r="E707" s="489">
        <f>Restaurant!D55</f>
        <v>0</v>
      </c>
      <c r="F707" s="489">
        <f>Restaurant!E55</f>
        <v>0</v>
      </c>
      <c r="G707" s="489">
        <f>Restaurant!F55</f>
        <v>0.6</v>
      </c>
      <c r="H707" s="489">
        <f>Restaurant!G55</f>
        <v>0</v>
      </c>
      <c r="I707" s="489">
        <f>Restaurant!H55</f>
        <v>0</v>
      </c>
      <c r="J707" s="489" t="str">
        <f>Restaurant!I55</f>
        <v xml:space="preserve"> </v>
      </c>
      <c r="K707" s="489">
        <f>Restaurant!J55</f>
        <v>0</v>
      </c>
      <c r="L707" s="489">
        <f>Restaurant!K55</f>
        <v>0</v>
      </c>
      <c r="M707" s="489" t="str">
        <f>Restaurant!L55</f>
        <v/>
      </c>
      <c r="N707" s="489" t="str">
        <f>Restaurant!M55</f>
        <v/>
      </c>
      <c r="O707" s="489" t="str">
        <f>Restaurant!N55</f>
        <v/>
      </c>
      <c r="P707" s="489" t="str">
        <f>Restaurant!O55</f>
        <v/>
      </c>
      <c r="Q707" s="489" t="str">
        <f>Restaurant!P55</f>
        <v xml:space="preserve"> </v>
      </c>
    </row>
    <row r="708" spans="1:17">
      <c r="A708" s="489" t="s">
        <v>238</v>
      </c>
      <c r="B708" s="489">
        <f>Restaurant!A56</f>
        <v>0</v>
      </c>
      <c r="C708" s="489">
        <f>Restaurant!B56</f>
        <v>0</v>
      </c>
      <c r="D708" s="489" t="str">
        <f>Restaurant!C56</f>
        <v>H</v>
      </c>
      <c r="E708" s="489">
        <f>Restaurant!D56</f>
        <v>0</v>
      </c>
      <c r="F708" s="489">
        <f>Restaurant!E56</f>
        <v>0</v>
      </c>
      <c r="G708" s="489">
        <f>Restaurant!F56</f>
        <v>0.6</v>
      </c>
      <c r="H708" s="489">
        <f>Restaurant!G56</f>
        <v>0</v>
      </c>
      <c r="I708" s="489">
        <f>Restaurant!H56</f>
        <v>0</v>
      </c>
      <c r="J708" s="489" t="str">
        <f>Restaurant!I56</f>
        <v xml:space="preserve"> </v>
      </c>
      <c r="K708" s="489">
        <f>Restaurant!J56</f>
        <v>0</v>
      </c>
      <c r="L708" s="489">
        <f>Restaurant!K56</f>
        <v>0</v>
      </c>
      <c r="M708" s="489" t="str">
        <f>Restaurant!L56</f>
        <v/>
      </c>
      <c r="N708" s="489" t="str">
        <f>Restaurant!M56</f>
        <v/>
      </c>
      <c r="O708" s="489" t="str">
        <f>Restaurant!N56</f>
        <v/>
      </c>
      <c r="P708" s="489" t="str">
        <f>Restaurant!O56</f>
        <v/>
      </c>
      <c r="Q708" s="489" t="str">
        <f>Restaurant!P56</f>
        <v xml:space="preserve"> </v>
      </c>
    </row>
    <row r="709" spans="1:17">
      <c r="A709" s="489" t="s">
        <v>238</v>
      </c>
      <c r="B709" s="489">
        <f>Restaurant!A57</f>
        <v>0</v>
      </c>
      <c r="C709" s="489">
        <f>Restaurant!B57</f>
        <v>0</v>
      </c>
      <c r="D709" s="489" t="str">
        <f>Restaurant!C57</f>
        <v>H</v>
      </c>
      <c r="E709" s="489">
        <f>Restaurant!D57</f>
        <v>0</v>
      </c>
      <c r="F709" s="489">
        <f>Restaurant!E57</f>
        <v>0</v>
      </c>
      <c r="G709" s="489">
        <f>Restaurant!F57</f>
        <v>0.6</v>
      </c>
      <c r="H709" s="489">
        <f>Restaurant!G57</f>
        <v>0</v>
      </c>
      <c r="I709" s="489">
        <f>Restaurant!H57</f>
        <v>0</v>
      </c>
      <c r="J709" s="489" t="str">
        <f>Restaurant!I57</f>
        <v xml:space="preserve"> </v>
      </c>
      <c r="K709" s="489">
        <f>Restaurant!J57</f>
        <v>0</v>
      </c>
      <c r="L709" s="489">
        <f>Restaurant!K57</f>
        <v>0</v>
      </c>
      <c r="M709" s="489" t="str">
        <f>Restaurant!L57</f>
        <v/>
      </c>
      <c r="N709" s="489" t="str">
        <f>Restaurant!M57</f>
        <v/>
      </c>
      <c r="O709" s="489" t="str">
        <f>Restaurant!N57</f>
        <v/>
      </c>
      <c r="P709" s="489" t="str">
        <f>Restaurant!O57</f>
        <v/>
      </c>
      <c r="Q709" s="489" t="str">
        <f>Restaurant!P57</f>
        <v xml:space="preserve"> </v>
      </c>
    </row>
    <row r="710" spans="1:17">
      <c r="A710" s="489" t="s">
        <v>238</v>
      </c>
      <c r="B710" s="489">
        <f>Restaurant!A58</f>
        <v>0</v>
      </c>
      <c r="C710" s="489">
        <f>Restaurant!B58</f>
        <v>0</v>
      </c>
      <c r="D710" s="489" t="str">
        <f>Restaurant!C58</f>
        <v>H</v>
      </c>
      <c r="E710" s="489">
        <f>Restaurant!D58</f>
        <v>0</v>
      </c>
      <c r="F710" s="489">
        <f>Restaurant!E58</f>
        <v>0</v>
      </c>
      <c r="G710" s="489">
        <f>Restaurant!F58</f>
        <v>0.6</v>
      </c>
      <c r="H710" s="489">
        <f>Restaurant!G58</f>
        <v>0</v>
      </c>
      <c r="I710" s="489">
        <f>Restaurant!H58</f>
        <v>0</v>
      </c>
      <c r="J710" s="489" t="str">
        <f>Restaurant!I58</f>
        <v xml:space="preserve"> </v>
      </c>
      <c r="K710" s="489">
        <f>Restaurant!J58</f>
        <v>0</v>
      </c>
      <c r="L710" s="489">
        <f>Restaurant!K58</f>
        <v>0</v>
      </c>
      <c r="M710" s="489" t="str">
        <f>Restaurant!L58</f>
        <v/>
      </c>
      <c r="N710" s="489" t="str">
        <f>Restaurant!M58</f>
        <v/>
      </c>
      <c r="O710" s="489" t="str">
        <f>Restaurant!N58</f>
        <v/>
      </c>
      <c r="P710" s="489" t="str">
        <f>Restaurant!O58</f>
        <v/>
      </c>
      <c r="Q710" s="489" t="str">
        <f>Restaurant!P58</f>
        <v xml:space="preserve"> </v>
      </c>
    </row>
    <row r="711" spans="1:17">
      <c r="A711" s="489" t="s">
        <v>238</v>
      </c>
      <c r="B711" s="489">
        <f>Restaurant!A59</f>
        <v>0</v>
      </c>
      <c r="C711" s="489">
        <f>Restaurant!B59</f>
        <v>0</v>
      </c>
      <c r="D711" s="489" t="str">
        <f>Restaurant!C59</f>
        <v>H</v>
      </c>
      <c r="E711" s="489">
        <f>Restaurant!D59</f>
        <v>0</v>
      </c>
      <c r="F711" s="489">
        <f>Restaurant!E59</f>
        <v>0</v>
      </c>
      <c r="G711" s="489">
        <f>Restaurant!F59</f>
        <v>0.6</v>
      </c>
      <c r="H711" s="489">
        <f>Restaurant!G59</f>
        <v>0</v>
      </c>
      <c r="I711" s="489">
        <f>Restaurant!H59</f>
        <v>0</v>
      </c>
      <c r="J711" s="489" t="str">
        <f>Restaurant!I59</f>
        <v xml:space="preserve"> </v>
      </c>
      <c r="K711" s="489">
        <f>Restaurant!J59</f>
        <v>0</v>
      </c>
      <c r="L711" s="489">
        <f>Restaurant!K59</f>
        <v>0</v>
      </c>
      <c r="M711" s="489" t="str">
        <f>Restaurant!L59</f>
        <v/>
      </c>
      <c r="N711" s="489" t="str">
        <f>Restaurant!M59</f>
        <v/>
      </c>
      <c r="O711" s="489" t="str">
        <f>Restaurant!N59</f>
        <v/>
      </c>
      <c r="P711" s="489" t="str">
        <f>Restaurant!O59</f>
        <v/>
      </c>
      <c r="Q711" s="489" t="str">
        <f>Restaurant!P59</f>
        <v xml:space="preserve"> </v>
      </c>
    </row>
    <row r="712" spans="1:17">
      <c r="A712" s="489" t="s">
        <v>238</v>
      </c>
      <c r="B712" s="489">
        <f>Restaurant!A60</f>
        <v>0</v>
      </c>
      <c r="C712" s="489">
        <f>Restaurant!B60</f>
        <v>0</v>
      </c>
      <c r="D712" s="489" t="str">
        <f>Restaurant!C60</f>
        <v>H</v>
      </c>
      <c r="E712" s="489">
        <f>Restaurant!D60</f>
        <v>0</v>
      </c>
      <c r="F712" s="489">
        <f>Restaurant!E60</f>
        <v>0</v>
      </c>
      <c r="G712" s="489">
        <f>Restaurant!F60</f>
        <v>0.6</v>
      </c>
      <c r="H712" s="489">
        <f>Restaurant!G60</f>
        <v>0</v>
      </c>
      <c r="I712" s="489">
        <f>Restaurant!H60</f>
        <v>0</v>
      </c>
      <c r="J712" s="489" t="str">
        <f>Restaurant!I60</f>
        <v xml:space="preserve"> </v>
      </c>
      <c r="K712" s="489">
        <f>Restaurant!J60</f>
        <v>0</v>
      </c>
      <c r="L712" s="489">
        <f>Restaurant!K60</f>
        <v>0</v>
      </c>
      <c r="M712" s="489" t="str">
        <f>Restaurant!L60</f>
        <v/>
      </c>
      <c r="N712" s="489" t="str">
        <f>Restaurant!M60</f>
        <v/>
      </c>
      <c r="O712" s="489" t="str">
        <f>Restaurant!N60</f>
        <v/>
      </c>
      <c r="P712" s="489" t="str">
        <f>Restaurant!O60</f>
        <v/>
      </c>
      <c r="Q712" s="489" t="str">
        <f>Restaurant!P60</f>
        <v xml:space="preserve"> </v>
      </c>
    </row>
    <row r="713" spans="1:17">
      <c r="A713" s="489" t="s">
        <v>238</v>
      </c>
      <c r="B713" s="489">
        <f>Restaurant!A61</f>
        <v>0</v>
      </c>
      <c r="C713" s="489">
        <f>Restaurant!B61</f>
        <v>0</v>
      </c>
      <c r="D713" s="489" t="str">
        <f>Restaurant!C61</f>
        <v>H</v>
      </c>
      <c r="E713" s="489">
        <f>Restaurant!D61</f>
        <v>0</v>
      </c>
      <c r="F713" s="489">
        <f>Restaurant!E61</f>
        <v>0</v>
      </c>
      <c r="G713" s="489">
        <f>Restaurant!F61</f>
        <v>0.6</v>
      </c>
      <c r="H713" s="489">
        <f>Restaurant!G61</f>
        <v>0</v>
      </c>
      <c r="I713" s="489">
        <f>Restaurant!H61</f>
        <v>0</v>
      </c>
      <c r="J713" s="489" t="str">
        <f>Restaurant!I61</f>
        <v xml:space="preserve"> </v>
      </c>
      <c r="K713" s="489">
        <f>Restaurant!J61</f>
        <v>0</v>
      </c>
      <c r="L713" s="489">
        <f>Restaurant!K61</f>
        <v>0</v>
      </c>
      <c r="M713" s="489" t="str">
        <f>Restaurant!L61</f>
        <v/>
      </c>
      <c r="N713" s="489" t="str">
        <f>Restaurant!M61</f>
        <v/>
      </c>
      <c r="O713" s="489" t="str">
        <f>Restaurant!N61</f>
        <v/>
      </c>
      <c r="P713" s="489" t="str">
        <f>Restaurant!O61</f>
        <v/>
      </c>
      <c r="Q713" s="489" t="str">
        <f>Restaurant!P61</f>
        <v xml:space="preserve"> </v>
      </c>
    </row>
    <row r="714" spans="1:17">
      <c r="A714" s="489" t="s">
        <v>238</v>
      </c>
      <c r="B714" s="489">
        <f>Restaurant!A62</f>
        <v>0</v>
      </c>
      <c r="C714" s="489">
        <f>Restaurant!B62</f>
        <v>0</v>
      </c>
      <c r="D714" s="489" t="str">
        <f>Restaurant!C62</f>
        <v>H</v>
      </c>
      <c r="E714" s="489">
        <f>Restaurant!D62</f>
        <v>0</v>
      </c>
      <c r="F714" s="489">
        <f>Restaurant!E62</f>
        <v>0</v>
      </c>
      <c r="G714" s="489">
        <f>Restaurant!F62</f>
        <v>0.6</v>
      </c>
      <c r="H714" s="489">
        <f>Restaurant!G62</f>
        <v>0</v>
      </c>
      <c r="I714" s="489">
        <f>Restaurant!H62</f>
        <v>0</v>
      </c>
      <c r="J714" s="489" t="str">
        <f>Restaurant!I62</f>
        <v xml:space="preserve"> </v>
      </c>
      <c r="K714" s="489">
        <f>Restaurant!J62</f>
        <v>0</v>
      </c>
      <c r="L714" s="489">
        <f>Restaurant!K62</f>
        <v>0</v>
      </c>
      <c r="M714" s="489" t="str">
        <f>Restaurant!L62</f>
        <v/>
      </c>
      <c r="N714" s="489" t="str">
        <f>Restaurant!M62</f>
        <v/>
      </c>
      <c r="O714" s="489" t="str">
        <f>Restaurant!N62</f>
        <v/>
      </c>
      <c r="P714" s="489" t="str">
        <f>Restaurant!O62</f>
        <v/>
      </c>
      <c r="Q714" s="489" t="str">
        <f>Restaurant!P62</f>
        <v xml:space="preserve"> </v>
      </c>
    </row>
    <row r="715" spans="1:17">
      <c r="A715" s="489" t="s">
        <v>238</v>
      </c>
      <c r="B715" s="489">
        <f>Restaurant!A63</f>
        <v>0</v>
      </c>
      <c r="C715" s="489">
        <f>Restaurant!B63</f>
        <v>0</v>
      </c>
      <c r="D715" s="489" t="str">
        <f>Restaurant!C63</f>
        <v>H</v>
      </c>
      <c r="E715" s="489">
        <f>Restaurant!D63</f>
        <v>0</v>
      </c>
      <c r="F715" s="489">
        <f>Restaurant!E63</f>
        <v>0</v>
      </c>
      <c r="G715" s="489">
        <f>Restaurant!F63</f>
        <v>0.6</v>
      </c>
      <c r="H715" s="489">
        <f>Restaurant!G63</f>
        <v>0</v>
      </c>
      <c r="I715" s="489">
        <f>Restaurant!H63</f>
        <v>0</v>
      </c>
      <c r="J715" s="489" t="str">
        <f>Restaurant!I63</f>
        <v xml:space="preserve"> </v>
      </c>
      <c r="K715" s="489">
        <f>Restaurant!J63</f>
        <v>0</v>
      </c>
      <c r="L715" s="489">
        <f>Restaurant!K63</f>
        <v>0</v>
      </c>
      <c r="M715" s="489" t="str">
        <f>Restaurant!L63</f>
        <v/>
      </c>
      <c r="N715" s="489" t="str">
        <f>Restaurant!M63</f>
        <v/>
      </c>
      <c r="O715" s="489" t="str">
        <f>Restaurant!N63</f>
        <v/>
      </c>
      <c r="P715" s="489" t="str">
        <f>Restaurant!O63</f>
        <v/>
      </c>
      <c r="Q715" s="489" t="str">
        <f>Restaurant!P63</f>
        <v xml:space="preserve"> </v>
      </c>
    </row>
    <row r="716" spans="1:17">
      <c r="A716" s="488" t="s">
        <v>239</v>
      </c>
      <c r="B716" s="488">
        <f>Hallways!A13</f>
        <v>0</v>
      </c>
      <c r="C716" s="488">
        <f>Hallways!B13</f>
        <v>0</v>
      </c>
      <c r="D716" s="488" t="str">
        <f>Hallways!C13</f>
        <v>H</v>
      </c>
      <c r="E716" s="488">
        <f>Hallways!D13</f>
        <v>0</v>
      </c>
      <c r="F716" s="488">
        <f>Hallways!E13</f>
        <v>0</v>
      </c>
      <c r="G716" s="488">
        <f>Hallways!F13</f>
        <v>0.6</v>
      </c>
      <c r="H716" s="488">
        <f>Hallways!G13</f>
        <v>0</v>
      </c>
      <c r="I716" s="488">
        <f>Hallways!H13</f>
        <v>0</v>
      </c>
      <c r="J716" s="488" t="str">
        <f>Hallways!I13</f>
        <v xml:space="preserve"> </v>
      </c>
      <c r="K716" s="488">
        <f>Hallways!J13</f>
        <v>0</v>
      </c>
      <c r="L716" s="488">
        <f>Hallways!K13</f>
        <v>0</v>
      </c>
      <c r="M716" s="488" t="str">
        <f>Hallways!L13</f>
        <v/>
      </c>
      <c r="N716" s="488" t="str">
        <f>Hallways!M13</f>
        <v/>
      </c>
      <c r="O716" s="488" t="str">
        <f>Hallways!N13</f>
        <v/>
      </c>
      <c r="P716" s="488" t="str">
        <f>Hallways!O13</f>
        <v/>
      </c>
      <c r="Q716" s="488" t="str">
        <f>Hallways!P13</f>
        <v xml:space="preserve"> </v>
      </c>
    </row>
    <row r="717" spans="1:17">
      <c r="A717" s="488" t="s">
        <v>239</v>
      </c>
      <c r="B717" s="488">
        <f>Hallways!A14</f>
        <v>0</v>
      </c>
      <c r="C717" s="488">
        <f>Hallways!B14</f>
        <v>0</v>
      </c>
      <c r="D717" s="488" t="str">
        <f>Hallways!C14</f>
        <v>H</v>
      </c>
      <c r="E717" s="488">
        <f>Hallways!D14</f>
        <v>0</v>
      </c>
      <c r="F717" s="488">
        <f>Hallways!E14</f>
        <v>0</v>
      </c>
      <c r="G717" s="488">
        <f>Hallways!F14</f>
        <v>0.6</v>
      </c>
      <c r="H717" s="488">
        <f>Hallways!G14</f>
        <v>0</v>
      </c>
      <c r="I717" s="488">
        <f>Hallways!H14</f>
        <v>0</v>
      </c>
      <c r="J717" s="488" t="str">
        <f>Hallways!I14</f>
        <v xml:space="preserve"> </v>
      </c>
      <c r="K717" s="488">
        <f>Hallways!J14</f>
        <v>0</v>
      </c>
      <c r="L717" s="488">
        <f>Hallways!K14</f>
        <v>0</v>
      </c>
      <c r="M717" s="488" t="str">
        <f>Hallways!L14</f>
        <v/>
      </c>
      <c r="N717" s="488" t="str">
        <f>Hallways!M14</f>
        <v/>
      </c>
      <c r="O717" s="488" t="str">
        <f>Hallways!N14</f>
        <v/>
      </c>
      <c r="P717" s="488" t="str">
        <f>Hallways!O14</f>
        <v/>
      </c>
      <c r="Q717" s="488" t="str">
        <f>Hallways!P14</f>
        <v xml:space="preserve"> </v>
      </c>
    </row>
    <row r="718" spans="1:17">
      <c r="A718" s="488" t="s">
        <v>239</v>
      </c>
      <c r="B718" s="488">
        <f>Hallways!A15</f>
        <v>0</v>
      </c>
      <c r="C718" s="488">
        <f>Hallways!B15</f>
        <v>0</v>
      </c>
      <c r="D718" s="488" t="str">
        <f>Hallways!C15</f>
        <v>H</v>
      </c>
      <c r="E718" s="488">
        <f>Hallways!D15</f>
        <v>0</v>
      </c>
      <c r="F718" s="488">
        <f>Hallways!E15</f>
        <v>0</v>
      </c>
      <c r="G718" s="488">
        <f>Hallways!F15</f>
        <v>0.6</v>
      </c>
      <c r="H718" s="488">
        <f>Hallways!G15</f>
        <v>0</v>
      </c>
      <c r="I718" s="488">
        <f>Hallways!H15</f>
        <v>0</v>
      </c>
      <c r="J718" s="488" t="str">
        <f>Hallways!I15</f>
        <v xml:space="preserve"> </v>
      </c>
      <c r="K718" s="488">
        <f>Hallways!J15</f>
        <v>0</v>
      </c>
      <c r="L718" s="488">
        <f>Hallways!K15</f>
        <v>0</v>
      </c>
      <c r="M718" s="488" t="str">
        <f>Hallways!L15</f>
        <v/>
      </c>
      <c r="N718" s="488" t="str">
        <f>Hallways!M15</f>
        <v/>
      </c>
      <c r="O718" s="488" t="str">
        <f>Hallways!N15</f>
        <v/>
      </c>
      <c r="P718" s="488" t="str">
        <f>Hallways!O15</f>
        <v/>
      </c>
      <c r="Q718" s="488" t="str">
        <f>Hallways!P15</f>
        <v xml:space="preserve"> </v>
      </c>
    </row>
    <row r="719" spans="1:17">
      <c r="A719" s="488" t="s">
        <v>239</v>
      </c>
      <c r="B719" s="488">
        <f>Hallways!A16</f>
        <v>0</v>
      </c>
      <c r="C719" s="488">
        <f>Hallways!B16</f>
        <v>0</v>
      </c>
      <c r="D719" s="488" t="str">
        <f>Hallways!C16</f>
        <v>H</v>
      </c>
      <c r="E719" s="488">
        <f>Hallways!D16</f>
        <v>0</v>
      </c>
      <c r="F719" s="488">
        <f>Hallways!E16</f>
        <v>0</v>
      </c>
      <c r="G719" s="488">
        <f>Hallways!F16</f>
        <v>0.6</v>
      </c>
      <c r="H719" s="488">
        <f>Hallways!G16</f>
        <v>0</v>
      </c>
      <c r="I719" s="488">
        <f>Hallways!H16</f>
        <v>0</v>
      </c>
      <c r="J719" s="488" t="str">
        <f>Hallways!I16</f>
        <v xml:space="preserve"> </v>
      </c>
      <c r="K719" s="488">
        <f>Hallways!J16</f>
        <v>0</v>
      </c>
      <c r="L719" s="488">
        <f>Hallways!K16</f>
        <v>0</v>
      </c>
      <c r="M719" s="488" t="str">
        <f>Hallways!L16</f>
        <v/>
      </c>
      <c r="N719" s="488" t="str">
        <f>Hallways!M16</f>
        <v/>
      </c>
      <c r="O719" s="488" t="str">
        <f>Hallways!N16</f>
        <v/>
      </c>
      <c r="P719" s="488" t="str">
        <f>Hallways!O16</f>
        <v/>
      </c>
      <c r="Q719" s="488" t="str">
        <f>Hallways!P16</f>
        <v xml:space="preserve"> </v>
      </c>
    </row>
    <row r="720" spans="1:17">
      <c r="A720" s="488" t="s">
        <v>239</v>
      </c>
      <c r="B720" s="488">
        <f>Hallways!A17</f>
        <v>0</v>
      </c>
      <c r="C720" s="488">
        <f>Hallways!B17</f>
        <v>0</v>
      </c>
      <c r="D720" s="488" t="str">
        <f>Hallways!C17</f>
        <v>H</v>
      </c>
      <c r="E720" s="488">
        <f>Hallways!D17</f>
        <v>0</v>
      </c>
      <c r="F720" s="488">
        <f>Hallways!E17</f>
        <v>0</v>
      </c>
      <c r="G720" s="488">
        <f>Hallways!F17</f>
        <v>0.6</v>
      </c>
      <c r="H720" s="488">
        <f>Hallways!G17</f>
        <v>0</v>
      </c>
      <c r="I720" s="488">
        <f>Hallways!H17</f>
        <v>0</v>
      </c>
      <c r="J720" s="488" t="str">
        <f>Hallways!I17</f>
        <v xml:space="preserve"> </v>
      </c>
      <c r="K720" s="488">
        <f>Hallways!J17</f>
        <v>0</v>
      </c>
      <c r="L720" s="488">
        <f>Hallways!K17</f>
        <v>0</v>
      </c>
      <c r="M720" s="488" t="str">
        <f>Hallways!L17</f>
        <v/>
      </c>
      <c r="N720" s="488" t="str">
        <f>Hallways!M17</f>
        <v/>
      </c>
      <c r="O720" s="488" t="str">
        <f>Hallways!N17</f>
        <v/>
      </c>
      <c r="P720" s="488" t="str">
        <f>Hallways!O17</f>
        <v/>
      </c>
      <c r="Q720" s="488" t="str">
        <f>Hallways!P17</f>
        <v xml:space="preserve"> </v>
      </c>
    </row>
    <row r="721" spans="1:17">
      <c r="A721" s="488" t="s">
        <v>239</v>
      </c>
      <c r="B721" s="488">
        <f>Hallways!A18</f>
        <v>0</v>
      </c>
      <c r="C721" s="488">
        <f>Hallways!B18</f>
        <v>0</v>
      </c>
      <c r="D721" s="488" t="str">
        <f>Hallways!C18</f>
        <v>H</v>
      </c>
      <c r="E721" s="488">
        <f>Hallways!D18</f>
        <v>0</v>
      </c>
      <c r="F721" s="488">
        <f>Hallways!E18</f>
        <v>0</v>
      </c>
      <c r="G721" s="488">
        <f>Hallways!F18</f>
        <v>0.6</v>
      </c>
      <c r="H721" s="488">
        <f>Hallways!G18</f>
        <v>0</v>
      </c>
      <c r="I721" s="488">
        <f>Hallways!H18</f>
        <v>0</v>
      </c>
      <c r="J721" s="488" t="str">
        <f>Hallways!I18</f>
        <v xml:space="preserve"> </v>
      </c>
      <c r="K721" s="488">
        <f>Hallways!J18</f>
        <v>0</v>
      </c>
      <c r="L721" s="488">
        <f>Hallways!K18</f>
        <v>0</v>
      </c>
      <c r="M721" s="488" t="str">
        <f>Hallways!L18</f>
        <v/>
      </c>
      <c r="N721" s="488" t="str">
        <f>Hallways!M18</f>
        <v/>
      </c>
      <c r="O721" s="488" t="str">
        <f>Hallways!N18</f>
        <v/>
      </c>
      <c r="P721" s="488" t="str">
        <f>Hallways!O18</f>
        <v/>
      </c>
      <c r="Q721" s="488" t="str">
        <f>Hallways!P18</f>
        <v xml:space="preserve"> </v>
      </c>
    </row>
    <row r="722" spans="1:17">
      <c r="A722" s="488" t="s">
        <v>239</v>
      </c>
      <c r="B722" s="488">
        <f>Hallways!A19</f>
        <v>0</v>
      </c>
      <c r="C722" s="488">
        <f>Hallways!B19</f>
        <v>0</v>
      </c>
      <c r="D722" s="488" t="str">
        <f>Hallways!C19</f>
        <v>H</v>
      </c>
      <c r="E722" s="488">
        <f>Hallways!D19</f>
        <v>0</v>
      </c>
      <c r="F722" s="488">
        <f>Hallways!E19</f>
        <v>0</v>
      </c>
      <c r="G722" s="488">
        <f>Hallways!F19</f>
        <v>0.6</v>
      </c>
      <c r="H722" s="488">
        <f>Hallways!G19</f>
        <v>0</v>
      </c>
      <c r="I722" s="488">
        <f>Hallways!H19</f>
        <v>0</v>
      </c>
      <c r="J722" s="488" t="str">
        <f>Hallways!I19</f>
        <v xml:space="preserve"> </v>
      </c>
      <c r="K722" s="488">
        <f>Hallways!J19</f>
        <v>0</v>
      </c>
      <c r="L722" s="488">
        <f>Hallways!K19</f>
        <v>0</v>
      </c>
      <c r="M722" s="488" t="str">
        <f>Hallways!L19</f>
        <v/>
      </c>
      <c r="N722" s="488" t="str">
        <f>Hallways!M19</f>
        <v/>
      </c>
      <c r="O722" s="488" t="str">
        <f>Hallways!N19</f>
        <v/>
      </c>
      <c r="P722" s="488" t="str">
        <f>Hallways!O19</f>
        <v/>
      </c>
      <c r="Q722" s="488" t="str">
        <f>Hallways!P19</f>
        <v xml:space="preserve"> </v>
      </c>
    </row>
    <row r="723" spans="1:17">
      <c r="A723" s="488" t="s">
        <v>239</v>
      </c>
      <c r="B723" s="488">
        <f>Hallways!A20</f>
        <v>0</v>
      </c>
      <c r="C723" s="488">
        <f>Hallways!B20</f>
        <v>0</v>
      </c>
      <c r="D723" s="488" t="str">
        <f>Hallways!C20</f>
        <v>H</v>
      </c>
      <c r="E723" s="488">
        <f>Hallways!D20</f>
        <v>0</v>
      </c>
      <c r="F723" s="488">
        <f>Hallways!E20</f>
        <v>0</v>
      </c>
      <c r="G723" s="488">
        <f>Hallways!F20</f>
        <v>0.6</v>
      </c>
      <c r="H723" s="488">
        <f>Hallways!G20</f>
        <v>0</v>
      </c>
      <c r="I723" s="488">
        <f>Hallways!H20</f>
        <v>0</v>
      </c>
      <c r="J723" s="488" t="str">
        <f>Hallways!I20</f>
        <v xml:space="preserve"> </v>
      </c>
      <c r="K723" s="488">
        <f>Hallways!J20</f>
        <v>0</v>
      </c>
      <c r="L723" s="488">
        <f>Hallways!K20</f>
        <v>0</v>
      </c>
      <c r="M723" s="488" t="str">
        <f>Hallways!L20</f>
        <v/>
      </c>
      <c r="N723" s="488" t="str">
        <f>Hallways!M20</f>
        <v/>
      </c>
      <c r="O723" s="488" t="str">
        <f>Hallways!N20</f>
        <v/>
      </c>
      <c r="P723" s="488" t="str">
        <f>Hallways!O20</f>
        <v/>
      </c>
      <c r="Q723" s="488" t="str">
        <f>Hallways!P20</f>
        <v xml:space="preserve"> </v>
      </c>
    </row>
    <row r="724" spans="1:17">
      <c r="A724" s="488" t="s">
        <v>239</v>
      </c>
      <c r="B724" s="488">
        <f>Hallways!A21</f>
        <v>0</v>
      </c>
      <c r="C724" s="488">
        <f>Hallways!B21</f>
        <v>0</v>
      </c>
      <c r="D724" s="488" t="str">
        <f>Hallways!C21</f>
        <v>H</v>
      </c>
      <c r="E724" s="488">
        <f>Hallways!D21</f>
        <v>0</v>
      </c>
      <c r="F724" s="488">
        <f>Hallways!E21</f>
        <v>0</v>
      </c>
      <c r="G724" s="488">
        <f>Hallways!F21</f>
        <v>0.6</v>
      </c>
      <c r="H724" s="488">
        <f>Hallways!G21</f>
        <v>0</v>
      </c>
      <c r="I724" s="488">
        <f>Hallways!H21</f>
        <v>0</v>
      </c>
      <c r="J724" s="488" t="str">
        <f>Hallways!I21</f>
        <v xml:space="preserve"> </v>
      </c>
      <c r="K724" s="488">
        <f>Hallways!J21</f>
        <v>0</v>
      </c>
      <c r="L724" s="488">
        <f>Hallways!K21</f>
        <v>0</v>
      </c>
      <c r="M724" s="488" t="str">
        <f>Hallways!L21</f>
        <v/>
      </c>
      <c r="N724" s="488" t="str">
        <f>Hallways!M21</f>
        <v/>
      </c>
      <c r="O724" s="488" t="str">
        <f>Hallways!N21</f>
        <v/>
      </c>
      <c r="P724" s="488" t="str">
        <f>Hallways!O21</f>
        <v/>
      </c>
      <c r="Q724" s="488" t="str">
        <f>Hallways!P21</f>
        <v xml:space="preserve"> </v>
      </c>
    </row>
    <row r="725" spans="1:17">
      <c r="A725" s="488" t="s">
        <v>239</v>
      </c>
      <c r="B725" s="488">
        <f>Hallways!A22</f>
        <v>0</v>
      </c>
      <c r="C725" s="488">
        <f>Hallways!B22</f>
        <v>0</v>
      </c>
      <c r="D725" s="488" t="str">
        <f>Hallways!C22</f>
        <v>H</v>
      </c>
      <c r="E725" s="488">
        <f>Hallways!D22</f>
        <v>0</v>
      </c>
      <c r="F725" s="488">
        <f>Hallways!E22</f>
        <v>0</v>
      </c>
      <c r="G725" s="488">
        <f>Hallways!F22</f>
        <v>0.6</v>
      </c>
      <c r="H725" s="488">
        <f>Hallways!G22</f>
        <v>0</v>
      </c>
      <c r="I725" s="488">
        <f>Hallways!H22</f>
        <v>0</v>
      </c>
      <c r="J725" s="488" t="str">
        <f>Hallways!I22</f>
        <v xml:space="preserve"> </v>
      </c>
      <c r="K725" s="488">
        <f>Hallways!J22</f>
        <v>0</v>
      </c>
      <c r="L725" s="488">
        <f>Hallways!K22</f>
        <v>0</v>
      </c>
      <c r="M725" s="488" t="str">
        <f>Hallways!L22</f>
        <v/>
      </c>
      <c r="N725" s="488" t="str">
        <f>Hallways!M22</f>
        <v/>
      </c>
      <c r="O725" s="488" t="str">
        <f>Hallways!N22</f>
        <v/>
      </c>
      <c r="P725" s="488" t="str">
        <f>Hallways!O22</f>
        <v/>
      </c>
      <c r="Q725" s="488" t="str">
        <f>Hallways!P22</f>
        <v xml:space="preserve"> </v>
      </c>
    </row>
    <row r="726" spans="1:17">
      <c r="A726" s="488" t="s">
        <v>239</v>
      </c>
      <c r="B726" s="488">
        <f>Hallways!A23</f>
        <v>0</v>
      </c>
      <c r="C726" s="488">
        <f>Hallways!B23</f>
        <v>0</v>
      </c>
      <c r="D726" s="488" t="str">
        <f>Hallways!C23</f>
        <v>H</v>
      </c>
      <c r="E726" s="488">
        <f>Hallways!D23</f>
        <v>0</v>
      </c>
      <c r="F726" s="488">
        <f>Hallways!E23</f>
        <v>0</v>
      </c>
      <c r="G726" s="488">
        <f>Hallways!F23</f>
        <v>0.6</v>
      </c>
      <c r="H726" s="488">
        <f>Hallways!G23</f>
        <v>0</v>
      </c>
      <c r="I726" s="488">
        <f>Hallways!H23</f>
        <v>0</v>
      </c>
      <c r="J726" s="488" t="str">
        <f>Hallways!I23</f>
        <v xml:space="preserve"> </v>
      </c>
      <c r="K726" s="488">
        <f>Hallways!J23</f>
        <v>0</v>
      </c>
      <c r="L726" s="488">
        <f>Hallways!K23</f>
        <v>0</v>
      </c>
      <c r="M726" s="488" t="str">
        <f>Hallways!L23</f>
        <v/>
      </c>
      <c r="N726" s="488" t="str">
        <f>Hallways!M23</f>
        <v/>
      </c>
      <c r="O726" s="488" t="str">
        <f>Hallways!N23</f>
        <v/>
      </c>
      <c r="P726" s="488" t="str">
        <f>Hallways!O23</f>
        <v/>
      </c>
      <c r="Q726" s="488" t="str">
        <f>Hallways!P23</f>
        <v xml:space="preserve"> </v>
      </c>
    </row>
    <row r="727" spans="1:17">
      <c r="A727" s="488" t="s">
        <v>239</v>
      </c>
      <c r="B727" s="488">
        <f>Hallways!A24</f>
        <v>0</v>
      </c>
      <c r="C727" s="488">
        <f>Hallways!B24</f>
        <v>0</v>
      </c>
      <c r="D727" s="488" t="str">
        <f>Hallways!C24</f>
        <v>H</v>
      </c>
      <c r="E727" s="488">
        <f>Hallways!D24</f>
        <v>0</v>
      </c>
      <c r="F727" s="488">
        <f>Hallways!E24</f>
        <v>0</v>
      </c>
      <c r="G727" s="488">
        <f>Hallways!F24</f>
        <v>0.6</v>
      </c>
      <c r="H727" s="488">
        <f>Hallways!G24</f>
        <v>0</v>
      </c>
      <c r="I727" s="488">
        <f>Hallways!H24</f>
        <v>0</v>
      </c>
      <c r="J727" s="488" t="str">
        <f>Hallways!I24</f>
        <v xml:space="preserve"> </v>
      </c>
      <c r="K727" s="488">
        <f>Hallways!J24</f>
        <v>0</v>
      </c>
      <c r="L727" s="488">
        <f>Hallways!K24</f>
        <v>0</v>
      </c>
      <c r="M727" s="488" t="str">
        <f>Hallways!L24</f>
        <v/>
      </c>
      <c r="N727" s="488" t="str">
        <f>Hallways!M24</f>
        <v/>
      </c>
      <c r="O727" s="488" t="str">
        <f>Hallways!N24</f>
        <v/>
      </c>
      <c r="P727" s="488" t="str">
        <f>Hallways!O24</f>
        <v/>
      </c>
      <c r="Q727" s="488" t="str">
        <f>Hallways!P24</f>
        <v xml:space="preserve"> </v>
      </c>
    </row>
    <row r="728" spans="1:17">
      <c r="A728" s="488" t="s">
        <v>239</v>
      </c>
      <c r="B728" s="488">
        <f>Hallways!A25</f>
        <v>0</v>
      </c>
      <c r="C728" s="488">
        <f>Hallways!B25</f>
        <v>0</v>
      </c>
      <c r="D728" s="488" t="str">
        <f>Hallways!C25</f>
        <v>H</v>
      </c>
      <c r="E728" s="488">
        <f>Hallways!D25</f>
        <v>0</v>
      </c>
      <c r="F728" s="488">
        <f>Hallways!E25</f>
        <v>0</v>
      </c>
      <c r="G728" s="488">
        <f>Hallways!F25</f>
        <v>0.6</v>
      </c>
      <c r="H728" s="488">
        <f>Hallways!G25</f>
        <v>0</v>
      </c>
      <c r="I728" s="488">
        <f>Hallways!H25</f>
        <v>0</v>
      </c>
      <c r="J728" s="488" t="str">
        <f>Hallways!I25</f>
        <v xml:space="preserve"> </v>
      </c>
      <c r="K728" s="488">
        <f>Hallways!J25</f>
        <v>0</v>
      </c>
      <c r="L728" s="488">
        <f>Hallways!K25</f>
        <v>0</v>
      </c>
      <c r="M728" s="488" t="str">
        <f>Hallways!L25</f>
        <v/>
      </c>
      <c r="N728" s="488" t="str">
        <f>Hallways!M25</f>
        <v/>
      </c>
      <c r="O728" s="488" t="str">
        <f>Hallways!N25</f>
        <v/>
      </c>
      <c r="P728" s="488" t="str">
        <f>Hallways!O25</f>
        <v/>
      </c>
      <c r="Q728" s="488" t="str">
        <f>Hallways!P25</f>
        <v xml:space="preserve"> </v>
      </c>
    </row>
    <row r="729" spans="1:17">
      <c r="A729" s="488" t="s">
        <v>239</v>
      </c>
      <c r="B729" s="488">
        <f>Hallways!A26</f>
        <v>0</v>
      </c>
      <c r="C729" s="488">
        <f>Hallways!B26</f>
        <v>0</v>
      </c>
      <c r="D729" s="488" t="str">
        <f>Hallways!C26</f>
        <v>H</v>
      </c>
      <c r="E729" s="488">
        <f>Hallways!D26</f>
        <v>0</v>
      </c>
      <c r="F729" s="488">
        <f>Hallways!E26</f>
        <v>0</v>
      </c>
      <c r="G729" s="488">
        <f>Hallways!F26</f>
        <v>0.6</v>
      </c>
      <c r="H729" s="488">
        <f>Hallways!G26</f>
        <v>0</v>
      </c>
      <c r="I729" s="488">
        <f>Hallways!H26</f>
        <v>0</v>
      </c>
      <c r="J729" s="488" t="str">
        <f>Hallways!I26</f>
        <v xml:space="preserve"> </v>
      </c>
      <c r="K729" s="488">
        <f>Hallways!J26</f>
        <v>0</v>
      </c>
      <c r="L729" s="488">
        <f>Hallways!K26</f>
        <v>0</v>
      </c>
      <c r="M729" s="488" t="str">
        <f>Hallways!L26</f>
        <v/>
      </c>
      <c r="N729" s="488" t="str">
        <f>Hallways!M26</f>
        <v/>
      </c>
      <c r="O729" s="488" t="str">
        <f>Hallways!N26</f>
        <v/>
      </c>
      <c r="P729" s="488" t="str">
        <f>Hallways!O26</f>
        <v/>
      </c>
      <c r="Q729" s="488" t="str">
        <f>Hallways!P26</f>
        <v xml:space="preserve"> </v>
      </c>
    </row>
    <row r="730" spans="1:17">
      <c r="A730" s="488" t="s">
        <v>239</v>
      </c>
      <c r="B730" s="488">
        <f>Hallways!A27</f>
        <v>0</v>
      </c>
      <c r="C730" s="488">
        <f>Hallways!B27</f>
        <v>0</v>
      </c>
      <c r="D730" s="488" t="str">
        <f>Hallways!C27</f>
        <v>H</v>
      </c>
      <c r="E730" s="488">
        <f>Hallways!D27</f>
        <v>0</v>
      </c>
      <c r="F730" s="488">
        <f>Hallways!E27</f>
        <v>0</v>
      </c>
      <c r="G730" s="488">
        <f>Hallways!F27</f>
        <v>0.6</v>
      </c>
      <c r="H730" s="488">
        <f>Hallways!G27</f>
        <v>0</v>
      </c>
      <c r="I730" s="488">
        <f>Hallways!H27</f>
        <v>0</v>
      </c>
      <c r="J730" s="488" t="str">
        <f>Hallways!I27</f>
        <v xml:space="preserve"> </v>
      </c>
      <c r="K730" s="488">
        <f>Hallways!J27</f>
        <v>0</v>
      </c>
      <c r="L730" s="488">
        <f>Hallways!K27</f>
        <v>0</v>
      </c>
      <c r="M730" s="488" t="str">
        <f>Hallways!L27</f>
        <v/>
      </c>
      <c r="N730" s="488" t="str">
        <f>Hallways!M27</f>
        <v/>
      </c>
      <c r="O730" s="488" t="str">
        <f>Hallways!N27</f>
        <v/>
      </c>
      <c r="P730" s="488" t="str">
        <f>Hallways!O27</f>
        <v/>
      </c>
      <c r="Q730" s="488" t="str">
        <f>Hallways!P27</f>
        <v xml:space="preserve"> </v>
      </c>
    </row>
    <row r="731" spans="1:17">
      <c r="A731" s="488" t="s">
        <v>239</v>
      </c>
      <c r="B731" s="488">
        <f>Hallways!A28</f>
        <v>0</v>
      </c>
      <c r="C731" s="488">
        <f>Hallways!B28</f>
        <v>0</v>
      </c>
      <c r="D731" s="488" t="str">
        <f>Hallways!C28</f>
        <v>H</v>
      </c>
      <c r="E731" s="488">
        <f>Hallways!D28</f>
        <v>0</v>
      </c>
      <c r="F731" s="488">
        <f>Hallways!E28</f>
        <v>0</v>
      </c>
      <c r="G731" s="488">
        <f>Hallways!F28</f>
        <v>0.6</v>
      </c>
      <c r="H731" s="488">
        <f>Hallways!G28</f>
        <v>0</v>
      </c>
      <c r="I731" s="488">
        <f>Hallways!H28</f>
        <v>0</v>
      </c>
      <c r="J731" s="488" t="str">
        <f>Hallways!I28</f>
        <v xml:space="preserve"> </v>
      </c>
      <c r="K731" s="488">
        <f>Hallways!J28</f>
        <v>0</v>
      </c>
      <c r="L731" s="488">
        <f>Hallways!K28</f>
        <v>0</v>
      </c>
      <c r="M731" s="488" t="str">
        <f>Hallways!L28</f>
        <v/>
      </c>
      <c r="N731" s="488" t="str">
        <f>Hallways!M28</f>
        <v/>
      </c>
      <c r="O731" s="488" t="str">
        <f>Hallways!N28</f>
        <v/>
      </c>
      <c r="P731" s="488" t="str">
        <f>Hallways!O28</f>
        <v/>
      </c>
      <c r="Q731" s="488" t="str">
        <f>Hallways!P28</f>
        <v xml:space="preserve"> </v>
      </c>
    </row>
    <row r="732" spans="1:17">
      <c r="A732" s="488" t="s">
        <v>239</v>
      </c>
      <c r="B732" s="488">
        <f>Hallways!A29</f>
        <v>0</v>
      </c>
      <c r="C732" s="488">
        <f>Hallways!B29</f>
        <v>0</v>
      </c>
      <c r="D732" s="488" t="str">
        <f>Hallways!C29</f>
        <v>H</v>
      </c>
      <c r="E732" s="488">
        <f>Hallways!D29</f>
        <v>0</v>
      </c>
      <c r="F732" s="488">
        <f>Hallways!E29</f>
        <v>0</v>
      </c>
      <c r="G732" s="488">
        <f>Hallways!F29</f>
        <v>0.6</v>
      </c>
      <c r="H732" s="488">
        <f>Hallways!G29</f>
        <v>0</v>
      </c>
      <c r="I732" s="488">
        <f>Hallways!H29</f>
        <v>0</v>
      </c>
      <c r="J732" s="488" t="str">
        <f>Hallways!I29</f>
        <v xml:space="preserve"> </v>
      </c>
      <c r="K732" s="488">
        <f>Hallways!J29</f>
        <v>0</v>
      </c>
      <c r="L732" s="488">
        <f>Hallways!K29</f>
        <v>0</v>
      </c>
      <c r="M732" s="488" t="str">
        <f>Hallways!L29</f>
        <v/>
      </c>
      <c r="N732" s="488" t="str">
        <f>Hallways!M29</f>
        <v/>
      </c>
      <c r="O732" s="488" t="str">
        <f>Hallways!N29</f>
        <v/>
      </c>
      <c r="P732" s="488" t="str">
        <f>Hallways!O29</f>
        <v/>
      </c>
      <c r="Q732" s="488" t="str">
        <f>Hallways!P29</f>
        <v xml:space="preserve"> </v>
      </c>
    </row>
    <row r="733" spans="1:17">
      <c r="A733" s="488" t="s">
        <v>239</v>
      </c>
      <c r="B733" s="488">
        <f>Hallways!A30</f>
        <v>0</v>
      </c>
      <c r="C733" s="488">
        <f>Hallways!B30</f>
        <v>0</v>
      </c>
      <c r="D733" s="488" t="str">
        <f>Hallways!C30</f>
        <v>H</v>
      </c>
      <c r="E733" s="488">
        <f>Hallways!D30</f>
        <v>0</v>
      </c>
      <c r="F733" s="488">
        <f>Hallways!E30</f>
        <v>0</v>
      </c>
      <c r="G733" s="488">
        <f>Hallways!F30</f>
        <v>0.6</v>
      </c>
      <c r="H733" s="488">
        <f>Hallways!G30</f>
        <v>0</v>
      </c>
      <c r="I733" s="488">
        <f>Hallways!H30</f>
        <v>0</v>
      </c>
      <c r="J733" s="488" t="str">
        <f>Hallways!I30</f>
        <v xml:space="preserve"> </v>
      </c>
      <c r="K733" s="488">
        <f>Hallways!J30</f>
        <v>0</v>
      </c>
      <c r="L733" s="488">
        <f>Hallways!K30</f>
        <v>0</v>
      </c>
      <c r="M733" s="488" t="str">
        <f>Hallways!L30</f>
        <v/>
      </c>
      <c r="N733" s="488" t="str">
        <f>Hallways!M30</f>
        <v/>
      </c>
      <c r="O733" s="488" t="str">
        <f>Hallways!N30</f>
        <v/>
      </c>
      <c r="P733" s="488" t="str">
        <f>Hallways!O30</f>
        <v/>
      </c>
      <c r="Q733" s="488" t="str">
        <f>Hallways!P30</f>
        <v xml:space="preserve"> </v>
      </c>
    </row>
    <row r="734" spans="1:17">
      <c r="A734" s="488" t="s">
        <v>239</v>
      </c>
      <c r="B734" s="488">
        <f>Hallways!A31</f>
        <v>0</v>
      </c>
      <c r="C734" s="488">
        <f>Hallways!B31</f>
        <v>0</v>
      </c>
      <c r="D734" s="488" t="str">
        <f>Hallways!C31</f>
        <v>H</v>
      </c>
      <c r="E734" s="488">
        <f>Hallways!D31</f>
        <v>0</v>
      </c>
      <c r="F734" s="488">
        <f>Hallways!E31</f>
        <v>0</v>
      </c>
      <c r="G734" s="488">
        <f>Hallways!F31</f>
        <v>0.6</v>
      </c>
      <c r="H734" s="488">
        <f>Hallways!G31</f>
        <v>0</v>
      </c>
      <c r="I734" s="488">
        <f>Hallways!H31</f>
        <v>0</v>
      </c>
      <c r="J734" s="488" t="str">
        <f>Hallways!I31</f>
        <v xml:space="preserve"> </v>
      </c>
      <c r="K734" s="488">
        <f>Hallways!J31</f>
        <v>0</v>
      </c>
      <c r="L734" s="488">
        <f>Hallways!K31</f>
        <v>0</v>
      </c>
      <c r="M734" s="488" t="str">
        <f>Hallways!L31</f>
        <v/>
      </c>
      <c r="N734" s="488" t="str">
        <f>Hallways!M31</f>
        <v/>
      </c>
      <c r="O734" s="488" t="str">
        <f>Hallways!N31</f>
        <v/>
      </c>
      <c r="P734" s="488" t="str">
        <f>Hallways!O31</f>
        <v/>
      </c>
      <c r="Q734" s="488" t="str">
        <f>Hallways!P31</f>
        <v xml:space="preserve"> </v>
      </c>
    </row>
    <row r="735" spans="1:17">
      <c r="A735" s="488" t="s">
        <v>239</v>
      </c>
      <c r="B735" s="488">
        <f>Hallways!A32</f>
        <v>0</v>
      </c>
      <c r="C735" s="488">
        <f>Hallways!B32</f>
        <v>0</v>
      </c>
      <c r="D735" s="488" t="str">
        <f>Hallways!C32</f>
        <v>H</v>
      </c>
      <c r="E735" s="488">
        <f>Hallways!D32</f>
        <v>0</v>
      </c>
      <c r="F735" s="488">
        <f>Hallways!E32</f>
        <v>0</v>
      </c>
      <c r="G735" s="488">
        <f>Hallways!F32</f>
        <v>0.6</v>
      </c>
      <c r="H735" s="488">
        <f>Hallways!G32</f>
        <v>0</v>
      </c>
      <c r="I735" s="488">
        <f>Hallways!H32</f>
        <v>0</v>
      </c>
      <c r="J735" s="488" t="str">
        <f>Hallways!I32</f>
        <v xml:space="preserve"> </v>
      </c>
      <c r="K735" s="488">
        <f>Hallways!J32</f>
        <v>0</v>
      </c>
      <c r="L735" s="488">
        <f>Hallways!K32</f>
        <v>0</v>
      </c>
      <c r="M735" s="488" t="str">
        <f>Hallways!L32</f>
        <v/>
      </c>
      <c r="N735" s="488" t="str">
        <f>Hallways!M32</f>
        <v/>
      </c>
      <c r="O735" s="488" t="str">
        <f>Hallways!N32</f>
        <v/>
      </c>
      <c r="P735" s="488" t="str">
        <f>Hallways!O32</f>
        <v/>
      </c>
      <c r="Q735" s="488" t="str">
        <f>Hallways!P32</f>
        <v xml:space="preserve"> </v>
      </c>
    </row>
    <row r="736" spans="1:17">
      <c r="A736" s="488" t="s">
        <v>239</v>
      </c>
      <c r="B736" s="488">
        <f>Hallways!A33</f>
        <v>0</v>
      </c>
      <c r="C736" s="488">
        <f>Hallways!B33</f>
        <v>0</v>
      </c>
      <c r="D736" s="488" t="str">
        <f>Hallways!C33</f>
        <v>H</v>
      </c>
      <c r="E736" s="488">
        <f>Hallways!D33</f>
        <v>0</v>
      </c>
      <c r="F736" s="488">
        <f>Hallways!E33</f>
        <v>0</v>
      </c>
      <c r="G736" s="488">
        <f>Hallways!F33</f>
        <v>0.6</v>
      </c>
      <c r="H736" s="488">
        <f>Hallways!G33</f>
        <v>0</v>
      </c>
      <c r="I736" s="488">
        <f>Hallways!H33</f>
        <v>0</v>
      </c>
      <c r="J736" s="488" t="str">
        <f>Hallways!I33</f>
        <v xml:space="preserve"> </v>
      </c>
      <c r="K736" s="488">
        <f>Hallways!J33</f>
        <v>0</v>
      </c>
      <c r="L736" s="488">
        <f>Hallways!K33</f>
        <v>0</v>
      </c>
      <c r="M736" s="488" t="str">
        <f>Hallways!L33</f>
        <v/>
      </c>
      <c r="N736" s="488" t="str">
        <f>Hallways!M33</f>
        <v/>
      </c>
      <c r="O736" s="488" t="str">
        <f>Hallways!N33</f>
        <v/>
      </c>
      <c r="P736" s="488" t="str">
        <f>Hallways!O33</f>
        <v/>
      </c>
      <c r="Q736" s="488" t="str">
        <f>Hallways!P33</f>
        <v xml:space="preserve"> </v>
      </c>
    </row>
    <row r="737" spans="1:17">
      <c r="A737" s="488" t="s">
        <v>239</v>
      </c>
      <c r="B737" s="488">
        <f>Hallways!A34</f>
        <v>0</v>
      </c>
      <c r="C737" s="488">
        <f>Hallways!B34</f>
        <v>0</v>
      </c>
      <c r="D737" s="488" t="str">
        <f>Hallways!C34</f>
        <v>H</v>
      </c>
      <c r="E737" s="488">
        <f>Hallways!D34</f>
        <v>0</v>
      </c>
      <c r="F737" s="488">
        <f>Hallways!E34</f>
        <v>0</v>
      </c>
      <c r="G737" s="488">
        <f>Hallways!F34</f>
        <v>0.6</v>
      </c>
      <c r="H737" s="488">
        <f>Hallways!G34</f>
        <v>0</v>
      </c>
      <c r="I737" s="488">
        <f>Hallways!H34</f>
        <v>0</v>
      </c>
      <c r="J737" s="488" t="str">
        <f>Hallways!I34</f>
        <v xml:space="preserve"> </v>
      </c>
      <c r="K737" s="488">
        <f>Hallways!J34</f>
        <v>0</v>
      </c>
      <c r="L737" s="488">
        <f>Hallways!K34</f>
        <v>0</v>
      </c>
      <c r="M737" s="488" t="str">
        <f>Hallways!L34</f>
        <v/>
      </c>
      <c r="N737" s="488" t="str">
        <f>Hallways!M34</f>
        <v/>
      </c>
      <c r="O737" s="488" t="str">
        <f>Hallways!N34</f>
        <v/>
      </c>
      <c r="P737" s="488" t="str">
        <f>Hallways!O34</f>
        <v/>
      </c>
      <c r="Q737" s="488" t="str">
        <f>Hallways!P34</f>
        <v xml:space="preserve"> </v>
      </c>
    </row>
    <row r="738" spans="1:17">
      <c r="A738" s="488" t="s">
        <v>239</v>
      </c>
      <c r="B738" s="488">
        <f>Hallways!A35</f>
        <v>0</v>
      </c>
      <c r="C738" s="488">
        <f>Hallways!B35</f>
        <v>0</v>
      </c>
      <c r="D738" s="488" t="str">
        <f>Hallways!C35</f>
        <v>H</v>
      </c>
      <c r="E738" s="488">
        <f>Hallways!D35</f>
        <v>0</v>
      </c>
      <c r="F738" s="488">
        <f>Hallways!E35</f>
        <v>0</v>
      </c>
      <c r="G738" s="488">
        <f>Hallways!F35</f>
        <v>0.6</v>
      </c>
      <c r="H738" s="488">
        <f>Hallways!G35</f>
        <v>0</v>
      </c>
      <c r="I738" s="488">
        <f>Hallways!H35</f>
        <v>0</v>
      </c>
      <c r="J738" s="488" t="str">
        <f>Hallways!I35</f>
        <v xml:space="preserve"> </v>
      </c>
      <c r="K738" s="488">
        <f>Hallways!J35</f>
        <v>0</v>
      </c>
      <c r="L738" s="488">
        <f>Hallways!K35</f>
        <v>0</v>
      </c>
      <c r="M738" s="488" t="str">
        <f>Hallways!L35</f>
        <v/>
      </c>
      <c r="N738" s="488" t="str">
        <f>Hallways!M35</f>
        <v/>
      </c>
      <c r="O738" s="488" t="str">
        <f>Hallways!N35</f>
        <v/>
      </c>
      <c r="P738" s="488" t="str">
        <f>Hallways!O35</f>
        <v/>
      </c>
      <c r="Q738" s="488" t="str">
        <f>Hallways!P35</f>
        <v xml:space="preserve"> </v>
      </c>
    </row>
    <row r="739" spans="1:17">
      <c r="A739" s="488" t="s">
        <v>239</v>
      </c>
      <c r="B739" s="488">
        <f>Hallways!A36</f>
        <v>0</v>
      </c>
      <c r="C739" s="488">
        <f>Hallways!B36</f>
        <v>0</v>
      </c>
      <c r="D739" s="488" t="str">
        <f>Hallways!C36</f>
        <v>H</v>
      </c>
      <c r="E739" s="488">
        <f>Hallways!D36</f>
        <v>0</v>
      </c>
      <c r="F739" s="488">
        <f>Hallways!E36</f>
        <v>0</v>
      </c>
      <c r="G739" s="488">
        <f>Hallways!F36</f>
        <v>0.6</v>
      </c>
      <c r="H739" s="488">
        <f>Hallways!G36</f>
        <v>0</v>
      </c>
      <c r="I739" s="488">
        <f>Hallways!H36</f>
        <v>0</v>
      </c>
      <c r="J739" s="488" t="str">
        <f>Hallways!I36</f>
        <v xml:space="preserve"> </v>
      </c>
      <c r="K739" s="488">
        <f>Hallways!J36</f>
        <v>0</v>
      </c>
      <c r="L739" s="488">
        <f>Hallways!K36</f>
        <v>0</v>
      </c>
      <c r="M739" s="488" t="str">
        <f>Hallways!L36</f>
        <v/>
      </c>
      <c r="N739" s="488" t="str">
        <f>Hallways!M36</f>
        <v/>
      </c>
      <c r="O739" s="488" t="str">
        <f>Hallways!N36</f>
        <v/>
      </c>
      <c r="P739" s="488" t="str">
        <f>Hallways!O36</f>
        <v/>
      </c>
      <c r="Q739" s="488" t="str">
        <f>Hallways!P36</f>
        <v xml:space="preserve"> </v>
      </c>
    </row>
    <row r="740" spans="1:17">
      <c r="A740" s="488" t="s">
        <v>239</v>
      </c>
      <c r="B740" s="488">
        <f>Hallways!A37</f>
        <v>0</v>
      </c>
      <c r="C740" s="488">
        <f>Hallways!B37</f>
        <v>0</v>
      </c>
      <c r="D740" s="488" t="str">
        <f>Hallways!C37</f>
        <v>H</v>
      </c>
      <c r="E740" s="488">
        <f>Hallways!D37</f>
        <v>0</v>
      </c>
      <c r="F740" s="488">
        <f>Hallways!E37</f>
        <v>0</v>
      </c>
      <c r="G740" s="488">
        <f>Hallways!F37</f>
        <v>0.6</v>
      </c>
      <c r="H740" s="488">
        <f>Hallways!G37</f>
        <v>0</v>
      </c>
      <c r="I740" s="488">
        <f>Hallways!H37</f>
        <v>0</v>
      </c>
      <c r="J740" s="488" t="str">
        <f>Hallways!I37</f>
        <v xml:space="preserve"> </v>
      </c>
      <c r="K740" s="488">
        <f>Hallways!J37</f>
        <v>0</v>
      </c>
      <c r="L740" s="488">
        <f>Hallways!K37</f>
        <v>0</v>
      </c>
      <c r="M740" s="488" t="str">
        <f>Hallways!L37</f>
        <v/>
      </c>
      <c r="N740" s="488" t="str">
        <f>Hallways!M37</f>
        <v/>
      </c>
      <c r="O740" s="488" t="str">
        <f>Hallways!N37</f>
        <v/>
      </c>
      <c r="P740" s="488" t="str">
        <f>Hallways!O37</f>
        <v/>
      </c>
      <c r="Q740" s="488" t="str">
        <f>Hallways!P37</f>
        <v xml:space="preserve"> </v>
      </c>
    </row>
    <row r="741" spans="1:17">
      <c r="A741" s="488" t="s">
        <v>239</v>
      </c>
      <c r="B741" s="488">
        <f>Hallways!A38</f>
        <v>0</v>
      </c>
      <c r="C741" s="488">
        <f>Hallways!B38</f>
        <v>0</v>
      </c>
      <c r="D741" s="488" t="str">
        <f>Hallways!C38</f>
        <v>H</v>
      </c>
      <c r="E741" s="488">
        <f>Hallways!D38</f>
        <v>0</v>
      </c>
      <c r="F741" s="488">
        <f>Hallways!E38</f>
        <v>0</v>
      </c>
      <c r="G741" s="488">
        <f>Hallways!F38</f>
        <v>0.6</v>
      </c>
      <c r="H741" s="488">
        <f>Hallways!G38</f>
        <v>0</v>
      </c>
      <c r="I741" s="488">
        <f>Hallways!H38</f>
        <v>0</v>
      </c>
      <c r="J741" s="488" t="str">
        <f>Hallways!I38</f>
        <v xml:space="preserve"> </v>
      </c>
      <c r="K741" s="488">
        <f>Hallways!J38</f>
        <v>0</v>
      </c>
      <c r="L741" s="488">
        <f>Hallways!K38</f>
        <v>0</v>
      </c>
      <c r="M741" s="488" t="str">
        <f>Hallways!L38</f>
        <v/>
      </c>
      <c r="N741" s="488" t="str">
        <f>Hallways!M38</f>
        <v/>
      </c>
      <c r="O741" s="488" t="str">
        <f>Hallways!N38</f>
        <v/>
      </c>
      <c r="P741" s="488" t="str">
        <f>Hallways!O38</f>
        <v/>
      </c>
      <c r="Q741" s="488" t="str">
        <f>Hallways!P38</f>
        <v xml:space="preserve"> </v>
      </c>
    </row>
    <row r="742" spans="1:17">
      <c r="A742" s="488" t="s">
        <v>239</v>
      </c>
      <c r="B742" s="488">
        <f>Hallways!A39</f>
        <v>0</v>
      </c>
      <c r="C742" s="488">
        <f>Hallways!B39</f>
        <v>0</v>
      </c>
      <c r="D742" s="488" t="str">
        <f>Hallways!C39</f>
        <v>H</v>
      </c>
      <c r="E742" s="488">
        <f>Hallways!D39</f>
        <v>0</v>
      </c>
      <c r="F742" s="488">
        <f>Hallways!E39</f>
        <v>0</v>
      </c>
      <c r="G742" s="488">
        <f>Hallways!F39</f>
        <v>0.6</v>
      </c>
      <c r="H742" s="488">
        <f>Hallways!G39</f>
        <v>0</v>
      </c>
      <c r="I742" s="488">
        <f>Hallways!H39</f>
        <v>0</v>
      </c>
      <c r="J742" s="488" t="str">
        <f>Hallways!I39</f>
        <v xml:space="preserve"> </v>
      </c>
      <c r="K742" s="488">
        <f>Hallways!J39</f>
        <v>0</v>
      </c>
      <c r="L742" s="488">
        <f>Hallways!K39</f>
        <v>0</v>
      </c>
      <c r="M742" s="488" t="str">
        <f>Hallways!L39</f>
        <v/>
      </c>
      <c r="N742" s="488" t="str">
        <f>Hallways!M39</f>
        <v/>
      </c>
      <c r="O742" s="488" t="str">
        <f>Hallways!N39</f>
        <v/>
      </c>
      <c r="P742" s="488" t="str">
        <f>Hallways!O39</f>
        <v/>
      </c>
      <c r="Q742" s="488" t="str">
        <f>Hallways!P39</f>
        <v xml:space="preserve"> </v>
      </c>
    </row>
    <row r="743" spans="1:17">
      <c r="A743" s="488" t="s">
        <v>239</v>
      </c>
      <c r="B743" s="488">
        <f>Hallways!A40</f>
        <v>0</v>
      </c>
      <c r="C743" s="488">
        <f>Hallways!B40</f>
        <v>0</v>
      </c>
      <c r="D743" s="488" t="str">
        <f>Hallways!C40</f>
        <v>H</v>
      </c>
      <c r="E743" s="488">
        <f>Hallways!D40</f>
        <v>0</v>
      </c>
      <c r="F743" s="488">
        <f>Hallways!E40</f>
        <v>0</v>
      </c>
      <c r="G743" s="488">
        <f>Hallways!F40</f>
        <v>0.6</v>
      </c>
      <c r="H743" s="488">
        <f>Hallways!G40</f>
        <v>0</v>
      </c>
      <c r="I743" s="488">
        <f>Hallways!H40</f>
        <v>0</v>
      </c>
      <c r="J743" s="488" t="str">
        <f>Hallways!I40</f>
        <v xml:space="preserve"> </v>
      </c>
      <c r="K743" s="488">
        <f>Hallways!J40</f>
        <v>0</v>
      </c>
      <c r="L743" s="488">
        <f>Hallways!K40</f>
        <v>0</v>
      </c>
      <c r="M743" s="488" t="str">
        <f>Hallways!L40</f>
        <v/>
      </c>
      <c r="N743" s="488" t="str">
        <f>Hallways!M40</f>
        <v/>
      </c>
      <c r="O743" s="488" t="str">
        <f>Hallways!N40</f>
        <v/>
      </c>
      <c r="P743" s="488" t="str">
        <f>Hallways!O40</f>
        <v/>
      </c>
      <c r="Q743" s="488" t="str">
        <f>Hallways!P40</f>
        <v xml:space="preserve"> </v>
      </c>
    </row>
    <row r="744" spans="1:17">
      <c r="A744" s="488" t="s">
        <v>239</v>
      </c>
      <c r="B744" s="488">
        <f>Hallways!A41</f>
        <v>0</v>
      </c>
      <c r="C744" s="488">
        <f>Hallways!B41</f>
        <v>0</v>
      </c>
      <c r="D744" s="488" t="str">
        <f>Hallways!C41</f>
        <v>H</v>
      </c>
      <c r="E744" s="488">
        <f>Hallways!D41</f>
        <v>0</v>
      </c>
      <c r="F744" s="488">
        <f>Hallways!E41</f>
        <v>0</v>
      </c>
      <c r="G744" s="488">
        <f>Hallways!F41</f>
        <v>0.6</v>
      </c>
      <c r="H744" s="488">
        <f>Hallways!G41</f>
        <v>0</v>
      </c>
      <c r="I744" s="488">
        <f>Hallways!H41</f>
        <v>0</v>
      </c>
      <c r="J744" s="488" t="str">
        <f>Hallways!I41</f>
        <v xml:space="preserve"> </v>
      </c>
      <c r="K744" s="488">
        <f>Hallways!J41</f>
        <v>0</v>
      </c>
      <c r="L744" s="488">
        <f>Hallways!K41</f>
        <v>0</v>
      </c>
      <c r="M744" s="488" t="str">
        <f>Hallways!L41</f>
        <v/>
      </c>
      <c r="N744" s="488" t="str">
        <f>Hallways!M41</f>
        <v/>
      </c>
      <c r="O744" s="488" t="str">
        <f>Hallways!N41</f>
        <v/>
      </c>
      <c r="P744" s="488" t="str">
        <f>Hallways!O41</f>
        <v/>
      </c>
      <c r="Q744" s="488" t="str">
        <f>Hallways!P41</f>
        <v xml:space="preserve"> </v>
      </c>
    </row>
    <row r="745" spans="1:17">
      <c r="A745" s="488" t="s">
        <v>239</v>
      </c>
      <c r="B745" s="488">
        <f>Hallways!A42</f>
        <v>0</v>
      </c>
      <c r="C745" s="488">
        <f>Hallways!B42</f>
        <v>0</v>
      </c>
      <c r="D745" s="488" t="str">
        <f>Hallways!C42</f>
        <v>H</v>
      </c>
      <c r="E745" s="488">
        <f>Hallways!D42</f>
        <v>0</v>
      </c>
      <c r="F745" s="488">
        <f>Hallways!E42</f>
        <v>0</v>
      </c>
      <c r="G745" s="488">
        <f>Hallways!F42</f>
        <v>0.6</v>
      </c>
      <c r="H745" s="488">
        <f>Hallways!G42</f>
        <v>0</v>
      </c>
      <c r="I745" s="488">
        <f>Hallways!H42</f>
        <v>0</v>
      </c>
      <c r="J745" s="488" t="str">
        <f>Hallways!I42</f>
        <v xml:space="preserve"> </v>
      </c>
      <c r="K745" s="488">
        <f>Hallways!J42</f>
        <v>0</v>
      </c>
      <c r="L745" s="488">
        <f>Hallways!K42</f>
        <v>0</v>
      </c>
      <c r="M745" s="488" t="str">
        <f>Hallways!L42</f>
        <v/>
      </c>
      <c r="N745" s="488" t="str">
        <f>Hallways!M42</f>
        <v/>
      </c>
      <c r="O745" s="488" t="str">
        <f>Hallways!N42</f>
        <v/>
      </c>
      <c r="P745" s="488" t="str">
        <f>Hallways!O42</f>
        <v/>
      </c>
      <c r="Q745" s="488" t="str">
        <f>Hallways!P42</f>
        <v xml:space="preserve"> </v>
      </c>
    </row>
    <row r="746" spans="1:17">
      <c r="A746" s="488" t="s">
        <v>239</v>
      </c>
      <c r="B746" s="488">
        <f>Hallways!A43</f>
        <v>0</v>
      </c>
      <c r="C746" s="488">
        <f>Hallways!B43</f>
        <v>0</v>
      </c>
      <c r="D746" s="488" t="str">
        <f>Hallways!C43</f>
        <v>H</v>
      </c>
      <c r="E746" s="488">
        <f>Hallways!D43</f>
        <v>0</v>
      </c>
      <c r="F746" s="488">
        <f>Hallways!E43</f>
        <v>0</v>
      </c>
      <c r="G746" s="488">
        <f>Hallways!F43</f>
        <v>0.6</v>
      </c>
      <c r="H746" s="488">
        <f>Hallways!G43</f>
        <v>0</v>
      </c>
      <c r="I746" s="488">
        <f>Hallways!H43</f>
        <v>0</v>
      </c>
      <c r="J746" s="488" t="str">
        <f>Hallways!I43</f>
        <v xml:space="preserve"> </v>
      </c>
      <c r="K746" s="488">
        <f>Hallways!J43</f>
        <v>0</v>
      </c>
      <c r="L746" s="488">
        <f>Hallways!K43</f>
        <v>0</v>
      </c>
      <c r="M746" s="488" t="str">
        <f>Hallways!L43</f>
        <v/>
      </c>
      <c r="N746" s="488" t="str">
        <f>Hallways!M43</f>
        <v/>
      </c>
      <c r="O746" s="488" t="str">
        <f>Hallways!N43</f>
        <v/>
      </c>
      <c r="P746" s="488" t="str">
        <f>Hallways!O43</f>
        <v/>
      </c>
      <c r="Q746" s="488" t="str">
        <f>Hallways!P43</f>
        <v xml:space="preserve"> </v>
      </c>
    </row>
    <row r="747" spans="1:17">
      <c r="A747" s="488" t="s">
        <v>239</v>
      </c>
      <c r="B747" s="488">
        <f>Hallways!A44</f>
        <v>0</v>
      </c>
      <c r="C747" s="488">
        <f>Hallways!B44</f>
        <v>0</v>
      </c>
      <c r="D747" s="488" t="str">
        <f>Hallways!C44</f>
        <v>H</v>
      </c>
      <c r="E747" s="488">
        <f>Hallways!D44</f>
        <v>0</v>
      </c>
      <c r="F747" s="488">
        <f>Hallways!E44</f>
        <v>0</v>
      </c>
      <c r="G747" s="488">
        <f>Hallways!F44</f>
        <v>0.6</v>
      </c>
      <c r="H747" s="488">
        <f>Hallways!G44</f>
        <v>0</v>
      </c>
      <c r="I747" s="488">
        <f>Hallways!H44</f>
        <v>0</v>
      </c>
      <c r="J747" s="488" t="str">
        <f>Hallways!I44</f>
        <v xml:space="preserve"> </v>
      </c>
      <c r="K747" s="488">
        <f>Hallways!J44</f>
        <v>0</v>
      </c>
      <c r="L747" s="488">
        <f>Hallways!K44</f>
        <v>0</v>
      </c>
      <c r="M747" s="488" t="str">
        <f>Hallways!L44</f>
        <v/>
      </c>
      <c r="N747" s="488" t="str">
        <f>Hallways!M44</f>
        <v/>
      </c>
      <c r="O747" s="488" t="str">
        <f>Hallways!N44</f>
        <v/>
      </c>
      <c r="P747" s="488" t="str">
        <f>Hallways!O44</f>
        <v/>
      </c>
      <c r="Q747" s="488" t="str">
        <f>Hallways!P44</f>
        <v xml:space="preserve"> </v>
      </c>
    </row>
    <row r="748" spans="1:17">
      <c r="A748" s="488" t="s">
        <v>239</v>
      </c>
      <c r="B748" s="488">
        <f>Hallways!A45</f>
        <v>0</v>
      </c>
      <c r="C748" s="488">
        <f>Hallways!B45</f>
        <v>0</v>
      </c>
      <c r="D748" s="488" t="str">
        <f>Hallways!C45</f>
        <v>H</v>
      </c>
      <c r="E748" s="488">
        <f>Hallways!D45</f>
        <v>0</v>
      </c>
      <c r="F748" s="488">
        <f>Hallways!E45</f>
        <v>0</v>
      </c>
      <c r="G748" s="488">
        <f>Hallways!F45</f>
        <v>0.6</v>
      </c>
      <c r="H748" s="488">
        <f>Hallways!G45</f>
        <v>0</v>
      </c>
      <c r="I748" s="488">
        <f>Hallways!H45</f>
        <v>0</v>
      </c>
      <c r="J748" s="488" t="str">
        <f>Hallways!I45</f>
        <v xml:space="preserve"> </v>
      </c>
      <c r="K748" s="488">
        <f>Hallways!J45</f>
        <v>0</v>
      </c>
      <c r="L748" s="488">
        <f>Hallways!K45</f>
        <v>0</v>
      </c>
      <c r="M748" s="488" t="str">
        <f>Hallways!L45</f>
        <v/>
      </c>
      <c r="N748" s="488" t="str">
        <f>Hallways!M45</f>
        <v/>
      </c>
      <c r="O748" s="488" t="str">
        <f>Hallways!N45</f>
        <v/>
      </c>
      <c r="P748" s="488" t="str">
        <f>Hallways!O45</f>
        <v/>
      </c>
      <c r="Q748" s="488" t="str">
        <f>Hallways!P45</f>
        <v xml:space="preserve"> </v>
      </c>
    </row>
    <row r="749" spans="1:17">
      <c r="A749" s="488" t="s">
        <v>239</v>
      </c>
      <c r="B749" s="488">
        <f>Hallways!A46</f>
        <v>0</v>
      </c>
      <c r="C749" s="488">
        <f>Hallways!B46</f>
        <v>0</v>
      </c>
      <c r="D749" s="488" t="str">
        <f>Hallways!C46</f>
        <v>H</v>
      </c>
      <c r="E749" s="488">
        <f>Hallways!D46</f>
        <v>0</v>
      </c>
      <c r="F749" s="488">
        <f>Hallways!E46</f>
        <v>0</v>
      </c>
      <c r="G749" s="488">
        <f>Hallways!F46</f>
        <v>0.6</v>
      </c>
      <c r="H749" s="488">
        <f>Hallways!G46</f>
        <v>0</v>
      </c>
      <c r="I749" s="488">
        <f>Hallways!H46</f>
        <v>0</v>
      </c>
      <c r="J749" s="488" t="str">
        <f>Hallways!I46</f>
        <v xml:space="preserve"> </v>
      </c>
      <c r="K749" s="488">
        <f>Hallways!J46</f>
        <v>0</v>
      </c>
      <c r="L749" s="488">
        <f>Hallways!K46</f>
        <v>0</v>
      </c>
      <c r="M749" s="488" t="str">
        <f>Hallways!L46</f>
        <v/>
      </c>
      <c r="N749" s="488" t="str">
        <f>Hallways!M46</f>
        <v/>
      </c>
      <c r="O749" s="488" t="str">
        <f>Hallways!N46</f>
        <v/>
      </c>
      <c r="P749" s="488" t="str">
        <f>Hallways!O46</f>
        <v/>
      </c>
      <c r="Q749" s="488" t="str">
        <f>Hallways!P46</f>
        <v xml:space="preserve"> </v>
      </c>
    </row>
    <row r="750" spans="1:17">
      <c r="A750" s="488" t="s">
        <v>239</v>
      </c>
      <c r="B750" s="488">
        <f>Hallways!A47</f>
        <v>0</v>
      </c>
      <c r="C750" s="488">
        <f>Hallways!B47</f>
        <v>0</v>
      </c>
      <c r="D750" s="488" t="str">
        <f>Hallways!C47</f>
        <v>H</v>
      </c>
      <c r="E750" s="488">
        <f>Hallways!D47</f>
        <v>0</v>
      </c>
      <c r="F750" s="488">
        <f>Hallways!E47</f>
        <v>0</v>
      </c>
      <c r="G750" s="488">
        <f>Hallways!F47</f>
        <v>0.6</v>
      </c>
      <c r="H750" s="488">
        <f>Hallways!G47</f>
        <v>0</v>
      </c>
      <c r="I750" s="488">
        <f>Hallways!H47</f>
        <v>0</v>
      </c>
      <c r="J750" s="488" t="str">
        <f>Hallways!I47</f>
        <v xml:space="preserve"> </v>
      </c>
      <c r="K750" s="488">
        <f>Hallways!J47</f>
        <v>0</v>
      </c>
      <c r="L750" s="488">
        <f>Hallways!K47</f>
        <v>0</v>
      </c>
      <c r="M750" s="488" t="str">
        <f>Hallways!L47</f>
        <v/>
      </c>
      <c r="N750" s="488" t="str">
        <f>Hallways!M47</f>
        <v/>
      </c>
      <c r="O750" s="488" t="str">
        <f>Hallways!N47</f>
        <v/>
      </c>
      <c r="P750" s="488" t="str">
        <f>Hallways!O47</f>
        <v/>
      </c>
      <c r="Q750" s="488" t="str">
        <f>Hallways!P47</f>
        <v xml:space="preserve"> </v>
      </c>
    </row>
    <row r="751" spans="1:17">
      <c r="A751" s="488" t="s">
        <v>239</v>
      </c>
      <c r="B751" s="488">
        <f>Hallways!A48</f>
        <v>0</v>
      </c>
      <c r="C751" s="488">
        <f>Hallways!B48</f>
        <v>0</v>
      </c>
      <c r="D751" s="488" t="str">
        <f>Hallways!C48</f>
        <v>H</v>
      </c>
      <c r="E751" s="488">
        <f>Hallways!D48</f>
        <v>0</v>
      </c>
      <c r="F751" s="488">
        <f>Hallways!E48</f>
        <v>0</v>
      </c>
      <c r="G751" s="488">
        <f>Hallways!F48</f>
        <v>0.6</v>
      </c>
      <c r="H751" s="488">
        <f>Hallways!G48</f>
        <v>0</v>
      </c>
      <c r="I751" s="488">
        <f>Hallways!H48</f>
        <v>0</v>
      </c>
      <c r="J751" s="488" t="str">
        <f>Hallways!I48</f>
        <v xml:space="preserve"> </v>
      </c>
      <c r="K751" s="488">
        <f>Hallways!J48</f>
        <v>0</v>
      </c>
      <c r="L751" s="488">
        <f>Hallways!K48</f>
        <v>0</v>
      </c>
      <c r="M751" s="488" t="str">
        <f>Hallways!L48</f>
        <v/>
      </c>
      <c r="N751" s="488" t="str">
        <f>Hallways!M48</f>
        <v/>
      </c>
      <c r="O751" s="488" t="str">
        <f>Hallways!N48</f>
        <v/>
      </c>
      <c r="P751" s="488" t="str">
        <f>Hallways!O48</f>
        <v/>
      </c>
      <c r="Q751" s="488" t="str">
        <f>Hallways!P48</f>
        <v xml:space="preserve"> </v>
      </c>
    </row>
    <row r="752" spans="1:17">
      <c r="A752" s="488" t="s">
        <v>239</v>
      </c>
      <c r="B752" s="488">
        <f>Hallways!A49</f>
        <v>0</v>
      </c>
      <c r="C752" s="488">
        <f>Hallways!B49</f>
        <v>0</v>
      </c>
      <c r="D752" s="488" t="str">
        <f>Hallways!C49</f>
        <v>H</v>
      </c>
      <c r="E752" s="488">
        <f>Hallways!D49</f>
        <v>0</v>
      </c>
      <c r="F752" s="488">
        <f>Hallways!E49</f>
        <v>0</v>
      </c>
      <c r="G752" s="488">
        <f>Hallways!F49</f>
        <v>0.6</v>
      </c>
      <c r="H752" s="488">
        <f>Hallways!G49</f>
        <v>0</v>
      </c>
      <c r="I752" s="488">
        <f>Hallways!H49</f>
        <v>0</v>
      </c>
      <c r="J752" s="488" t="str">
        <f>Hallways!I49</f>
        <v xml:space="preserve"> </v>
      </c>
      <c r="K752" s="488">
        <f>Hallways!J49</f>
        <v>0</v>
      </c>
      <c r="L752" s="488">
        <f>Hallways!K49</f>
        <v>0</v>
      </c>
      <c r="M752" s="488" t="str">
        <f>Hallways!L49</f>
        <v/>
      </c>
      <c r="N752" s="488" t="str">
        <f>Hallways!M49</f>
        <v/>
      </c>
      <c r="O752" s="488" t="str">
        <f>Hallways!N49</f>
        <v/>
      </c>
      <c r="P752" s="488" t="str">
        <f>Hallways!O49</f>
        <v/>
      </c>
      <c r="Q752" s="488" t="str">
        <f>Hallways!P49</f>
        <v xml:space="preserve"> </v>
      </c>
    </row>
    <row r="753" spans="1:17">
      <c r="A753" s="488" t="s">
        <v>239</v>
      </c>
      <c r="B753" s="488">
        <f>Hallways!A50</f>
        <v>0</v>
      </c>
      <c r="C753" s="488">
        <f>Hallways!B50</f>
        <v>0</v>
      </c>
      <c r="D753" s="488" t="str">
        <f>Hallways!C50</f>
        <v>H</v>
      </c>
      <c r="E753" s="488">
        <f>Hallways!D50</f>
        <v>0</v>
      </c>
      <c r="F753" s="488">
        <f>Hallways!E50</f>
        <v>0</v>
      </c>
      <c r="G753" s="488">
        <f>Hallways!F50</f>
        <v>0.6</v>
      </c>
      <c r="H753" s="488">
        <f>Hallways!G50</f>
        <v>0</v>
      </c>
      <c r="I753" s="488">
        <f>Hallways!H50</f>
        <v>0</v>
      </c>
      <c r="J753" s="488" t="str">
        <f>Hallways!I50</f>
        <v xml:space="preserve"> </v>
      </c>
      <c r="K753" s="488">
        <f>Hallways!J50</f>
        <v>0</v>
      </c>
      <c r="L753" s="488">
        <f>Hallways!K50</f>
        <v>0</v>
      </c>
      <c r="M753" s="488" t="str">
        <f>Hallways!L50</f>
        <v/>
      </c>
      <c r="N753" s="488" t="str">
        <f>Hallways!M50</f>
        <v/>
      </c>
      <c r="O753" s="488" t="str">
        <f>Hallways!N50</f>
        <v/>
      </c>
      <c r="P753" s="488" t="str">
        <f>Hallways!O50</f>
        <v/>
      </c>
      <c r="Q753" s="488" t="str">
        <f>Hallways!P50</f>
        <v xml:space="preserve"> </v>
      </c>
    </row>
    <row r="754" spans="1:17">
      <c r="A754" s="488" t="s">
        <v>239</v>
      </c>
      <c r="B754" s="488">
        <f>Hallways!A51</f>
        <v>0</v>
      </c>
      <c r="C754" s="488">
        <f>Hallways!B51</f>
        <v>0</v>
      </c>
      <c r="D754" s="488" t="str">
        <f>Hallways!C51</f>
        <v>H</v>
      </c>
      <c r="E754" s="488">
        <f>Hallways!D51</f>
        <v>0</v>
      </c>
      <c r="F754" s="488">
        <f>Hallways!E51</f>
        <v>0</v>
      </c>
      <c r="G754" s="488">
        <f>Hallways!F51</f>
        <v>0.6</v>
      </c>
      <c r="H754" s="488">
        <f>Hallways!G51</f>
        <v>0</v>
      </c>
      <c r="I754" s="488">
        <f>Hallways!H51</f>
        <v>0</v>
      </c>
      <c r="J754" s="488" t="str">
        <f>Hallways!I51</f>
        <v xml:space="preserve"> </v>
      </c>
      <c r="K754" s="488">
        <f>Hallways!J51</f>
        <v>0</v>
      </c>
      <c r="L754" s="488">
        <f>Hallways!K51</f>
        <v>0</v>
      </c>
      <c r="M754" s="488" t="str">
        <f>Hallways!L51</f>
        <v/>
      </c>
      <c r="N754" s="488" t="str">
        <f>Hallways!M51</f>
        <v/>
      </c>
      <c r="O754" s="488" t="str">
        <f>Hallways!N51</f>
        <v/>
      </c>
      <c r="P754" s="488" t="str">
        <f>Hallways!O51</f>
        <v/>
      </c>
      <c r="Q754" s="488" t="str">
        <f>Hallways!P51</f>
        <v xml:space="preserve"> </v>
      </c>
    </row>
    <row r="755" spans="1:17">
      <c r="A755" s="488" t="s">
        <v>239</v>
      </c>
      <c r="B755" s="488">
        <f>Hallways!A52</f>
        <v>0</v>
      </c>
      <c r="C755" s="488">
        <f>Hallways!B52</f>
        <v>0</v>
      </c>
      <c r="D755" s="488" t="str">
        <f>Hallways!C52</f>
        <v>H</v>
      </c>
      <c r="E755" s="488">
        <f>Hallways!D52</f>
        <v>0</v>
      </c>
      <c r="F755" s="488">
        <f>Hallways!E52</f>
        <v>0</v>
      </c>
      <c r="G755" s="488">
        <f>Hallways!F52</f>
        <v>0.6</v>
      </c>
      <c r="H755" s="488">
        <f>Hallways!G52</f>
        <v>0</v>
      </c>
      <c r="I755" s="488">
        <f>Hallways!H52</f>
        <v>0</v>
      </c>
      <c r="J755" s="488" t="str">
        <f>Hallways!I52</f>
        <v xml:space="preserve"> </v>
      </c>
      <c r="K755" s="488">
        <f>Hallways!J52</f>
        <v>0</v>
      </c>
      <c r="L755" s="488">
        <f>Hallways!K52</f>
        <v>0</v>
      </c>
      <c r="M755" s="488" t="str">
        <f>Hallways!L52</f>
        <v/>
      </c>
      <c r="N755" s="488" t="str">
        <f>Hallways!M52</f>
        <v/>
      </c>
      <c r="O755" s="488" t="str">
        <f>Hallways!N52</f>
        <v/>
      </c>
      <c r="P755" s="488" t="str">
        <f>Hallways!O52</f>
        <v/>
      </c>
      <c r="Q755" s="488" t="str">
        <f>Hallways!P52</f>
        <v xml:space="preserve"> </v>
      </c>
    </row>
    <row r="756" spans="1:17">
      <c r="A756" s="488" t="s">
        <v>239</v>
      </c>
      <c r="B756" s="488">
        <f>Hallways!A53</f>
        <v>0</v>
      </c>
      <c r="C756" s="488">
        <f>Hallways!B53</f>
        <v>0</v>
      </c>
      <c r="D756" s="488" t="str">
        <f>Hallways!C53</f>
        <v>H</v>
      </c>
      <c r="E756" s="488">
        <f>Hallways!D53</f>
        <v>0</v>
      </c>
      <c r="F756" s="488">
        <f>Hallways!E53</f>
        <v>0</v>
      </c>
      <c r="G756" s="488">
        <f>Hallways!F53</f>
        <v>0.6</v>
      </c>
      <c r="H756" s="488">
        <f>Hallways!G53</f>
        <v>0</v>
      </c>
      <c r="I756" s="488">
        <f>Hallways!H53</f>
        <v>0</v>
      </c>
      <c r="J756" s="488" t="str">
        <f>Hallways!I53</f>
        <v xml:space="preserve"> </v>
      </c>
      <c r="K756" s="488">
        <f>Hallways!J53</f>
        <v>0</v>
      </c>
      <c r="L756" s="488">
        <f>Hallways!K53</f>
        <v>0</v>
      </c>
      <c r="M756" s="488" t="str">
        <f>Hallways!L53</f>
        <v/>
      </c>
      <c r="N756" s="488" t="str">
        <f>Hallways!M53</f>
        <v/>
      </c>
      <c r="O756" s="488" t="str">
        <f>Hallways!N53</f>
        <v/>
      </c>
      <c r="P756" s="488" t="str">
        <f>Hallways!O53</f>
        <v/>
      </c>
      <c r="Q756" s="488" t="str">
        <f>Hallways!P53</f>
        <v xml:space="preserve"> </v>
      </c>
    </row>
    <row r="757" spans="1:17">
      <c r="A757" s="488" t="s">
        <v>239</v>
      </c>
      <c r="B757" s="488">
        <f>Hallways!A54</f>
        <v>0</v>
      </c>
      <c r="C757" s="488">
        <f>Hallways!B54</f>
        <v>0</v>
      </c>
      <c r="D757" s="488" t="str">
        <f>Hallways!C54</f>
        <v>H</v>
      </c>
      <c r="E757" s="488">
        <f>Hallways!D54</f>
        <v>0</v>
      </c>
      <c r="F757" s="488">
        <f>Hallways!E54</f>
        <v>0</v>
      </c>
      <c r="G757" s="488">
        <f>Hallways!F54</f>
        <v>0.6</v>
      </c>
      <c r="H757" s="488">
        <f>Hallways!G54</f>
        <v>0</v>
      </c>
      <c r="I757" s="488">
        <f>Hallways!H54</f>
        <v>0</v>
      </c>
      <c r="J757" s="488" t="str">
        <f>Hallways!I54</f>
        <v xml:space="preserve"> </v>
      </c>
      <c r="K757" s="488">
        <f>Hallways!J54</f>
        <v>0</v>
      </c>
      <c r="L757" s="488">
        <f>Hallways!K54</f>
        <v>0</v>
      </c>
      <c r="M757" s="488" t="str">
        <f>Hallways!L54</f>
        <v/>
      </c>
      <c r="N757" s="488" t="str">
        <f>Hallways!M54</f>
        <v/>
      </c>
      <c r="O757" s="488" t="str">
        <f>Hallways!N54</f>
        <v/>
      </c>
      <c r="P757" s="488" t="str">
        <f>Hallways!O54</f>
        <v/>
      </c>
      <c r="Q757" s="488" t="str">
        <f>Hallways!P54</f>
        <v xml:space="preserve"> </v>
      </c>
    </row>
    <row r="758" spans="1:17">
      <c r="A758" s="488" t="s">
        <v>239</v>
      </c>
      <c r="B758" s="488">
        <f>Hallways!A55</f>
        <v>0</v>
      </c>
      <c r="C758" s="488">
        <f>Hallways!B55</f>
        <v>0</v>
      </c>
      <c r="D758" s="488" t="str">
        <f>Hallways!C55</f>
        <v>H</v>
      </c>
      <c r="E758" s="488">
        <f>Hallways!D55</f>
        <v>0</v>
      </c>
      <c r="F758" s="488">
        <f>Hallways!E55</f>
        <v>0</v>
      </c>
      <c r="G758" s="488">
        <f>Hallways!F55</f>
        <v>0.6</v>
      </c>
      <c r="H758" s="488">
        <f>Hallways!G55</f>
        <v>0</v>
      </c>
      <c r="I758" s="488">
        <f>Hallways!H55</f>
        <v>0</v>
      </c>
      <c r="J758" s="488" t="str">
        <f>Hallways!I55</f>
        <v xml:space="preserve"> </v>
      </c>
      <c r="K758" s="488">
        <f>Hallways!J55</f>
        <v>0</v>
      </c>
      <c r="L758" s="488">
        <f>Hallways!K55</f>
        <v>0</v>
      </c>
      <c r="M758" s="488" t="str">
        <f>Hallways!L55</f>
        <v/>
      </c>
      <c r="N758" s="488" t="str">
        <f>Hallways!M55</f>
        <v/>
      </c>
      <c r="O758" s="488" t="str">
        <f>Hallways!N55</f>
        <v/>
      </c>
      <c r="P758" s="488" t="str">
        <f>Hallways!O55</f>
        <v/>
      </c>
      <c r="Q758" s="488" t="str">
        <f>Hallways!P55</f>
        <v xml:space="preserve"> </v>
      </c>
    </row>
    <row r="759" spans="1:17">
      <c r="A759" s="488" t="s">
        <v>239</v>
      </c>
      <c r="B759" s="488">
        <f>Hallways!A56</f>
        <v>0</v>
      </c>
      <c r="C759" s="488">
        <f>Hallways!B56</f>
        <v>0</v>
      </c>
      <c r="D759" s="488" t="str">
        <f>Hallways!C56</f>
        <v>H</v>
      </c>
      <c r="E759" s="488">
        <f>Hallways!D56</f>
        <v>0</v>
      </c>
      <c r="F759" s="488">
        <f>Hallways!E56</f>
        <v>0</v>
      </c>
      <c r="G759" s="488">
        <f>Hallways!F56</f>
        <v>0.6</v>
      </c>
      <c r="H759" s="488">
        <f>Hallways!G56</f>
        <v>0</v>
      </c>
      <c r="I759" s="488">
        <f>Hallways!H56</f>
        <v>0</v>
      </c>
      <c r="J759" s="488" t="str">
        <f>Hallways!I56</f>
        <v xml:space="preserve"> </v>
      </c>
      <c r="K759" s="488">
        <f>Hallways!J56</f>
        <v>0</v>
      </c>
      <c r="L759" s="488">
        <f>Hallways!K56</f>
        <v>0</v>
      </c>
      <c r="M759" s="488" t="str">
        <f>Hallways!L56</f>
        <v/>
      </c>
      <c r="N759" s="488" t="str">
        <f>Hallways!M56</f>
        <v/>
      </c>
      <c r="O759" s="488" t="str">
        <f>Hallways!N56</f>
        <v/>
      </c>
      <c r="P759" s="488" t="str">
        <f>Hallways!O56</f>
        <v/>
      </c>
      <c r="Q759" s="488" t="str">
        <f>Hallways!P56</f>
        <v xml:space="preserve"> </v>
      </c>
    </row>
    <row r="760" spans="1:17">
      <c r="A760" s="488" t="s">
        <v>239</v>
      </c>
      <c r="B760" s="488">
        <f>Hallways!A57</f>
        <v>0</v>
      </c>
      <c r="C760" s="488">
        <f>Hallways!B57</f>
        <v>0</v>
      </c>
      <c r="D760" s="488" t="str">
        <f>Hallways!C57</f>
        <v>H</v>
      </c>
      <c r="E760" s="488">
        <f>Hallways!D57</f>
        <v>0</v>
      </c>
      <c r="F760" s="488">
        <f>Hallways!E57</f>
        <v>0</v>
      </c>
      <c r="G760" s="488">
        <f>Hallways!F57</f>
        <v>0.6</v>
      </c>
      <c r="H760" s="488">
        <f>Hallways!G57</f>
        <v>0</v>
      </c>
      <c r="I760" s="488">
        <f>Hallways!H57</f>
        <v>0</v>
      </c>
      <c r="J760" s="488" t="str">
        <f>Hallways!I57</f>
        <v xml:space="preserve"> </v>
      </c>
      <c r="K760" s="488">
        <f>Hallways!J57</f>
        <v>0</v>
      </c>
      <c r="L760" s="488">
        <f>Hallways!K57</f>
        <v>0</v>
      </c>
      <c r="M760" s="488" t="str">
        <f>Hallways!L57</f>
        <v/>
      </c>
      <c r="N760" s="488" t="str">
        <f>Hallways!M57</f>
        <v/>
      </c>
      <c r="O760" s="488" t="str">
        <f>Hallways!N57</f>
        <v/>
      </c>
      <c r="P760" s="488" t="str">
        <f>Hallways!O57</f>
        <v/>
      </c>
      <c r="Q760" s="488" t="str">
        <f>Hallways!P57</f>
        <v xml:space="preserve"> </v>
      </c>
    </row>
    <row r="761" spans="1:17">
      <c r="A761" s="488" t="s">
        <v>239</v>
      </c>
      <c r="B761" s="488">
        <f>Hallways!A58</f>
        <v>0</v>
      </c>
      <c r="C761" s="488">
        <f>Hallways!B58</f>
        <v>0</v>
      </c>
      <c r="D761" s="488" t="str">
        <f>Hallways!C58</f>
        <v>H</v>
      </c>
      <c r="E761" s="488">
        <f>Hallways!D58</f>
        <v>0</v>
      </c>
      <c r="F761" s="488">
        <f>Hallways!E58</f>
        <v>0</v>
      </c>
      <c r="G761" s="488">
        <f>Hallways!F58</f>
        <v>0.6</v>
      </c>
      <c r="H761" s="488">
        <f>Hallways!G58</f>
        <v>0</v>
      </c>
      <c r="I761" s="488">
        <f>Hallways!H58</f>
        <v>0</v>
      </c>
      <c r="J761" s="488" t="str">
        <f>Hallways!I58</f>
        <v xml:space="preserve"> </v>
      </c>
      <c r="K761" s="488">
        <f>Hallways!J58</f>
        <v>0</v>
      </c>
      <c r="L761" s="488">
        <f>Hallways!K58</f>
        <v>0</v>
      </c>
      <c r="M761" s="488" t="str">
        <f>Hallways!L58</f>
        <v/>
      </c>
      <c r="N761" s="488" t="str">
        <f>Hallways!M58</f>
        <v/>
      </c>
      <c r="O761" s="488" t="str">
        <f>Hallways!N58</f>
        <v/>
      </c>
      <c r="P761" s="488" t="str">
        <f>Hallways!O58</f>
        <v/>
      </c>
      <c r="Q761" s="488" t="str">
        <f>Hallways!P58</f>
        <v xml:space="preserve"> </v>
      </c>
    </row>
    <row r="762" spans="1:17">
      <c r="A762" s="488" t="s">
        <v>239</v>
      </c>
      <c r="B762" s="488">
        <f>Hallways!A59</f>
        <v>0</v>
      </c>
      <c r="C762" s="488">
        <f>Hallways!B59</f>
        <v>0</v>
      </c>
      <c r="D762" s="488" t="str">
        <f>Hallways!C59</f>
        <v>H</v>
      </c>
      <c r="E762" s="488">
        <f>Hallways!D59</f>
        <v>0</v>
      </c>
      <c r="F762" s="488">
        <f>Hallways!E59</f>
        <v>0</v>
      </c>
      <c r="G762" s="488">
        <f>Hallways!F59</f>
        <v>0.6</v>
      </c>
      <c r="H762" s="488">
        <f>Hallways!G59</f>
        <v>0</v>
      </c>
      <c r="I762" s="488">
        <f>Hallways!H59</f>
        <v>0</v>
      </c>
      <c r="J762" s="488" t="str">
        <f>Hallways!I59</f>
        <v xml:space="preserve"> </v>
      </c>
      <c r="K762" s="488">
        <f>Hallways!J59</f>
        <v>0</v>
      </c>
      <c r="L762" s="488">
        <f>Hallways!K59</f>
        <v>0</v>
      </c>
      <c r="M762" s="488" t="str">
        <f>Hallways!L59</f>
        <v/>
      </c>
      <c r="N762" s="488" t="str">
        <f>Hallways!M59</f>
        <v/>
      </c>
      <c r="O762" s="488" t="str">
        <f>Hallways!N59</f>
        <v/>
      </c>
      <c r="P762" s="488" t="str">
        <f>Hallways!O59</f>
        <v/>
      </c>
      <c r="Q762" s="488" t="str">
        <f>Hallways!P59</f>
        <v xml:space="preserve"> </v>
      </c>
    </row>
    <row r="763" spans="1:17">
      <c r="A763" s="488" t="s">
        <v>239</v>
      </c>
      <c r="B763" s="488">
        <f>Hallways!A60</f>
        <v>0</v>
      </c>
      <c r="C763" s="488">
        <f>Hallways!B60</f>
        <v>0</v>
      </c>
      <c r="D763" s="488" t="str">
        <f>Hallways!C60</f>
        <v>H</v>
      </c>
      <c r="E763" s="488">
        <f>Hallways!D60</f>
        <v>0</v>
      </c>
      <c r="F763" s="488">
        <f>Hallways!E60</f>
        <v>0</v>
      </c>
      <c r="G763" s="488">
        <f>Hallways!F60</f>
        <v>0.6</v>
      </c>
      <c r="H763" s="488">
        <f>Hallways!G60</f>
        <v>0</v>
      </c>
      <c r="I763" s="488">
        <f>Hallways!H60</f>
        <v>0</v>
      </c>
      <c r="J763" s="488" t="str">
        <f>Hallways!I60</f>
        <v xml:space="preserve"> </v>
      </c>
      <c r="K763" s="488">
        <f>Hallways!J60</f>
        <v>0</v>
      </c>
      <c r="L763" s="488">
        <f>Hallways!K60</f>
        <v>0</v>
      </c>
      <c r="M763" s="488" t="str">
        <f>Hallways!L60</f>
        <v/>
      </c>
      <c r="N763" s="488" t="str">
        <f>Hallways!M60</f>
        <v/>
      </c>
      <c r="O763" s="488" t="str">
        <f>Hallways!N60</f>
        <v/>
      </c>
      <c r="P763" s="488" t="str">
        <f>Hallways!O60</f>
        <v/>
      </c>
      <c r="Q763" s="488" t="str">
        <f>Hallways!P60</f>
        <v xml:space="preserve"> </v>
      </c>
    </row>
    <row r="764" spans="1:17">
      <c r="A764" s="488" t="s">
        <v>239</v>
      </c>
      <c r="B764" s="488">
        <f>Hallways!A61</f>
        <v>0</v>
      </c>
      <c r="C764" s="488">
        <f>Hallways!B61</f>
        <v>0</v>
      </c>
      <c r="D764" s="488" t="str">
        <f>Hallways!C61</f>
        <v>H</v>
      </c>
      <c r="E764" s="488">
        <f>Hallways!D61</f>
        <v>0</v>
      </c>
      <c r="F764" s="488">
        <f>Hallways!E61</f>
        <v>0</v>
      </c>
      <c r="G764" s="488">
        <f>Hallways!F61</f>
        <v>0.6</v>
      </c>
      <c r="H764" s="488">
        <f>Hallways!G61</f>
        <v>0</v>
      </c>
      <c r="I764" s="488">
        <f>Hallways!H61</f>
        <v>0</v>
      </c>
      <c r="J764" s="488" t="str">
        <f>Hallways!I61</f>
        <v xml:space="preserve"> </v>
      </c>
      <c r="K764" s="488">
        <f>Hallways!J61</f>
        <v>0</v>
      </c>
      <c r="L764" s="488">
        <f>Hallways!K61</f>
        <v>0</v>
      </c>
      <c r="M764" s="488" t="str">
        <f>Hallways!L61</f>
        <v/>
      </c>
      <c r="N764" s="488" t="str">
        <f>Hallways!M61</f>
        <v/>
      </c>
      <c r="O764" s="488" t="str">
        <f>Hallways!N61</f>
        <v/>
      </c>
      <c r="P764" s="488" t="str">
        <f>Hallways!O61</f>
        <v/>
      </c>
      <c r="Q764" s="488" t="str">
        <f>Hallways!P61</f>
        <v xml:space="preserve"> </v>
      </c>
    </row>
    <row r="765" spans="1:17">
      <c r="A765" s="488" t="s">
        <v>239</v>
      </c>
      <c r="B765" s="488">
        <f>Hallways!A62</f>
        <v>0</v>
      </c>
      <c r="C765" s="488">
        <f>Hallways!B62</f>
        <v>0</v>
      </c>
      <c r="D765" s="488" t="str">
        <f>Hallways!C62</f>
        <v>H</v>
      </c>
      <c r="E765" s="488">
        <f>Hallways!D62</f>
        <v>0</v>
      </c>
      <c r="F765" s="488">
        <f>Hallways!E62</f>
        <v>0</v>
      </c>
      <c r="G765" s="488">
        <f>Hallways!F62</f>
        <v>0.6</v>
      </c>
      <c r="H765" s="488">
        <f>Hallways!G62</f>
        <v>0</v>
      </c>
      <c r="I765" s="488">
        <f>Hallways!H62</f>
        <v>0</v>
      </c>
      <c r="J765" s="488" t="str">
        <f>Hallways!I62</f>
        <v xml:space="preserve"> </v>
      </c>
      <c r="K765" s="488">
        <f>Hallways!J62</f>
        <v>0</v>
      </c>
      <c r="L765" s="488">
        <f>Hallways!K62</f>
        <v>0</v>
      </c>
      <c r="M765" s="488" t="str">
        <f>Hallways!L62</f>
        <v/>
      </c>
      <c r="N765" s="488" t="str">
        <f>Hallways!M62</f>
        <v/>
      </c>
      <c r="O765" s="488" t="str">
        <f>Hallways!N62</f>
        <v/>
      </c>
      <c r="P765" s="488" t="str">
        <f>Hallways!O62</f>
        <v/>
      </c>
      <c r="Q765" s="488" t="str">
        <f>Hallways!P62</f>
        <v xml:space="preserve"> </v>
      </c>
    </row>
    <row r="766" spans="1:17">
      <c r="A766" s="488" t="s">
        <v>239</v>
      </c>
      <c r="B766" s="488">
        <f>Hallways!A63</f>
        <v>0</v>
      </c>
      <c r="C766" s="488">
        <f>Hallways!B63</f>
        <v>0</v>
      </c>
      <c r="D766" s="488" t="str">
        <f>Hallways!C63</f>
        <v>H</v>
      </c>
      <c r="E766" s="488">
        <f>Hallways!D63</f>
        <v>0</v>
      </c>
      <c r="F766" s="488">
        <f>Hallways!E63</f>
        <v>0</v>
      </c>
      <c r="G766" s="488">
        <f>Hallways!F63</f>
        <v>0.6</v>
      </c>
      <c r="H766" s="488">
        <f>Hallways!G63</f>
        <v>0</v>
      </c>
      <c r="I766" s="488">
        <f>Hallways!H63</f>
        <v>0</v>
      </c>
      <c r="J766" s="488" t="str">
        <f>Hallways!I63</f>
        <v xml:space="preserve"> </v>
      </c>
      <c r="K766" s="488">
        <f>Hallways!J63</f>
        <v>0</v>
      </c>
      <c r="L766" s="488">
        <f>Hallways!K63</f>
        <v>0</v>
      </c>
      <c r="M766" s="488" t="str">
        <f>Hallways!L63</f>
        <v/>
      </c>
      <c r="N766" s="488" t="str">
        <f>Hallways!M63</f>
        <v/>
      </c>
      <c r="O766" s="488" t="str">
        <f>Hallways!N63</f>
        <v/>
      </c>
      <c r="P766" s="488" t="str">
        <f>Hallways!O63</f>
        <v/>
      </c>
      <c r="Q766" s="488" t="str">
        <f>Hallways!P63</f>
        <v xml:space="preserve"> </v>
      </c>
    </row>
    <row r="767" spans="1:17">
      <c r="A767" s="489" t="s">
        <v>240</v>
      </c>
      <c r="B767" s="489">
        <f>Restrooms!A13</f>
        <v>0</v>
      </c>
      <c r="C767" s="489">
        <f>Restrooms!B13</f>
        <v>0</v>
      </c>
      <c r="D767" s="489" t="str">
        <f>Restrooms!C13</f>
        <v>H</v>
      </c>
      <c r="E767" s="489">
        <f>Restrooms!D13</f>
        <v>0</v>
      </c>
      <c r="F767" s="489">
        <f>Restrooms!E13</f>
        <v>0</v>
      </c>
      <c r="G767" s="489">
        <f>Restrooms!F13</f>
        <v>0.6</v>
      </c>
      <c r="H767" s="489">
        <f>Restrooms!G13</f>
        <v>0</v>
      </c>
      <c r="I767" s="489">
        <f>Restrooms!H13</f>
        <v>0</v>
      </c>
      <c r="J767" s="489" t="str">
        <f>Restrooms!I13</f>
        <v xml:space="preserve"> </v>
      </c>
      <c r="K767" s="489">
        <f>Restrooms!J13</f>
        <v>0</v>
      </c>
      <c r="L767" s="489">
        <f>Restrooms!K13</f>
        <v>0</v>
      </c>
      <c r="M767" s="489" t="str">
        <f>Restrooms!L13</f>
        <v/>
      </c>
      <c r="N767" s="489" t="str">
        <f>Restrooms!M13</f>
        <v/>
      </c>
      <c r="O767" s="489" t="str">
        <f>Restrooms!N13</f>
        <v/>
      </c>
      <c r="P767" s="489" t="str">
        <f>Restrooms!O13</f>
        <v/>
      </c>
      <c r="Q767" s="489" t="str">
        <f>Restrooms!P13</f>
        <v xml:space="preserve"> </v>
      </c>
    </row>
    <row r="768" spans="1:17">
      <c r="A768" s="489" t="s">
        <v>240</v>
      </c>
      <c r="B768" s="489">
        <f>Restrooms!A14</f>
        <v>0</v>
      </c>
      <c r="C768" s="489">
        <f>Restrooms!B14</f>
        <v>0</v>
      </c>
      <c r="D768" s="489" t="str">
        <f>Restrooms!C14</f>
        <v>H</v>
      </c>
      <c r="E768" s="489">
        <f>Restrooms!D14</f>
        <v>0</v>
      </c>
      <c r="F768" s="489">
        <f>Restrooms!E14</f>
        <v>0</v>
      </c>
      <c r="G768" s="489">
        <f>Restrooms!F14</f>
        <v>0.6</v>
      </c>
      <c r="H768" s="489">
        <f>Restrooms!G14</f>
        <v>0</v>
      </c>
      <c r="I768" s="489">
        <f>Restrooms!H14</f>
        <v>0</v>
      </c>
      <c r="J768" s="489" t="str">
        <f>Restrooms!I14</f>
        <v xml:space="preserve"> </v>
      </c>
      <c r="K768" s="489">
        <f>Restrooms!J14</f>
        <v>0</v>
      </c>
      <c r="L768" s="489">
        <f>Restrooms!K14</f>
        <v>0</v>
      </c>
      <c r="M768" s="489" t="str">
        <f>Restrooms!L14</f>
        <v/>
      </c>
      <c r="N768" s="489" t="str">
        <f>Restrooms!M14</f>
        <v/>
      </c>
      <c r="O768" s="489" t="str">
        <f>Restrooms!N14</f>
        <v/>
      </c>
      <c r="P768" s="489" t="str">
        <f>Restrooms!O14</f>
        <v/>
      </c>
      <c r="Q768" s="489" t="str">
        <f>Restrooms!P14</f>
        <v xml:space="preserve"> </v>
      </c>
    </row>
    <row r="769" spans="1:17">
      <c r="A769" s="489" t="s">
        <v>240</v>
      </c>
      <c r="B769" s="489">
        <f>Restrooms!A15</f>
        <v>0</v>
      </c>
      <c r="C769" s="489">
        <f>Restrooms!B15</f>
        <v>0</v>
      </c>
      <c r="D769" s="489" t="str">
        <f>Restrooms!C15</f>
        <v>H</v>
      </c>
      <c r="E769" s="489">
        <f>Restrooms!D15</f>
        <v>0</v>
      </c>
      <c r="F769" s="489">
        <f>Restrooms!E15</f>
        <v>0</v>
      </c>
      <c r="G769" s="489">
        <f>Restrooms!F15</f>
        <v>0.6</v>
      </c>
      <c r="H769" s="489">
        <f>Restrooms!G15</f>
        <v>0</v>
      </c>
      <c r="I769" s="489">
        <f>Restrooms!H15</f>
        <v>0</v>
      </c>
      <c r="J769" s="489" t="str">
        <f>Restrooms!I15</f>
        <v xml:space="preserve"> </v>
      </c>
      <c r="K769" s="489">
        <f>Restrooms!J15</f>
        <v>0</v>
      </c>
      <c r="L769" s="489">
        <f>Restrooms!K15</f>
        <v>0</v>
      </c>
      <c r="M769" s="489" t="str">
        <f>Restrooms!L15</f>
        <v/>
      </c>
      <c r="N769" s="489" t="str">
        <f>Restrooms!M15</f>
        <v/>
      </c>
      <c r="O769" s="489" t="str">
        <f>Restrooms!N15</f>
        <v/>
      </c>
      <c r="P769" s="489" t="str">
        <f>Restrooms!O15</f>
        <v/>
      </c>
      <c r="Q769" s="489" t="str">
        <f>Restrooms!P15</f>
        <v xml:space="preserve"> </v>
      </c>
    </row>
    <row r="770" spans="1:17">
      <c r="A770" s="489" t="s">
        <v>240</v>
      </c>
      <c r="B770" s="489">
        <f>Restrooms!A16</f>
        <v>0</v>
      </c>
      <c r="C770" s="489">
        <f>Restrooms!B16</f>
        <v>0</v>
      </c>
      <c r="D770" s="489" t="str">
        <f>Restrooms!C16</f>
        <v>H</v>
      </c>
      <c r="E770" s="489">
        <f>Restrooms!D16</f>
        <v>0</v>
      </c>
      <c r="F770" s="489">
        <f>Restrooms!E16</f>
        <v>0</v>
      </c>
      <c r="G770" s="489">
        <f>Restrooms!F16</f>
        <v>0.6</v>
      </c>
      <c r="H770" s="489">
        <f>Restrooms!G16</f>
        <v>0</v>
      </c>
      <c r="I770" s="489">
        <f>Restrooms!H16</f>
        <v>0</v>
      </c>
      <c r="J770" s="489" t="str">
        <f>Restrooms!I16</f>
        <v xml:space="preserve"> </v>
      </c>
      <c r="K770" s="489">
        <f>Restrooms!J16</f>
        <v>0</v>
      </c>
      <c r="L770" s="489">
        <f>Restrooms!K16</f>
        <v>0</v>
      </c>
      <c r="M770" s="489" t="str">
        <f>Restrooms!L16</f>
        <v/>
      </c>
      <c r="N770" s="489" t="str">
        <f>Restrooms!M16</f>
        <v/>
      </c>
      <c r="O770" s="489" t="str">
        <f>Restrooms!N16</f>
        <v/>
      </c>
      <c r="P770" s="489" t="str">
        <f>Restrooms!O16</f>
        <v/>
      </c>
      <c r="Q770" s="489" t="str">
        <f>Restrooms!P16</f>
        <v xml:space="preserve"> </v>
      </c>
    </row>
    <row r="771" spans="1:17">
      <c r="A771" s="489" t="s">
        <v>240</v>
      </c>
      <c r="B771" s="489">
        <f>Restrooms!A17</f>
        <v>0</v>
      </c>
      <c r="C771" s="489">
        <f>Restrooms!B17</f>
        <v>0</v>
      </c>
      <c r="D771" s="489" t="str">
        <f>Restrooms!C17</f>
        <v>H</v>
      </c>
      <c r="E771" s="489">
        <f>Restrooms!D17</f>
        <v>0</v>
      </c>
      <c r="F771" s="489">
        <f>Restrooms!E17</f>
        <v>0</v>
      </c>
      <c r="G771" s="489">
        <f>Restrooms!F17</f>
        <v>0.6</v>
      </c>
      <c r="H771" s="489">
        <f>Restrooms!G17</f>
        <v>0</v>
      </c>
      <c r="I771" s="489">
        <f>Restrooms!H17</f>
        <v>0</v>
      </c>
      <c r="J771" s="489" t="str">
        <f>Restrooms!I17</f>
        <v xml:space="preserve"> </v>
      </c>
      <c r="K771" s="489">
        <f>Restrooms!J17</f>
        <v>0</v>
      </c>
      <c r="L771" s="489">
        <f>Restrooms!K17</f>
        <v>0</v>
      </c>
      <c r="M771" s="489" t="str">
        <f>Restrooms!L17</f>
        <v/>
      </c>
      <c r="N771" s="489" t="str">
        <f>Restrooms!M17</f>
        <v/>
      </c>
      <c r="O771" s="489" t="str">
        <f>Restrooms!N17</f>
        <v/>
      </c>
      <c r="P771" s="489" t="str">
        <f>Restrooms!O17</f>
        <v/>
      </c>
      <c r="Q771" s="489" t="str">
        <f>Restrooms!P17</f>
        <v xml:space="preserve"> </v>
      </c>
    </row>
    <row r="772" spans="1:17">
      <c r="A772" s="489" t="s">
        <v>240</v>
      </c>
      <c r="B772" s="489">
        <f>Restrooms!A18</f>
        <v>0</v>
      </c>
      <c r="C772" s="489">
        <f>Restrooms!B18</f>
        <v>0</v>
      </c>
      <c r="D772" s="489" t="str">
        <f>Restrooms!C18</f>
        <v>H</v>
      </c>
      <c r="E772" s="489">
        <f>Restrooms!D18</f>
        <v>0</v>
      </c>
      <c r="F772" s="489">
        <f>Restrooms!E18</f>
        <v>0</v>
      </c>
      <c r="G772" s="489">
        <f>Restrooms!F18</f>
        <v>0.6</v>
      </c>
      <c r="H772" s="489">
        <f>Restrooms!G18</f>
        <v>0</v>
      </c>
      <c r="I772" s="489">
        <f>Restrooms!H18</f>
        <v>0</v>
      </c>
      <c r="J772" s="489" t="str">
        <f>Restrooms!I18</f>
        <v xml:space="preserve"> </v>
      </c>
      <c r="K772" s="489">
        <f>Restrooms!J18</f>
        <v>0</v>
      </c>
      <c r="L772" s="489">
        <f>Restrooms!K18</f>
        <v>0</v>
      </c>
      <c r="M772" s="489" t="str">
        <f>Restrooms!L18</f>
        <v/>
      </c>
      <c r="N772" s="489" t="str">
        <f>Restrooms!M18</f>
        <v/>
      </c>
      <c r="O772" s="489" t="str">
        <f>Restrooms!N18</f>
        <v/>
      </c>
      <c r="P772" s="489" t="str">
        <f>Restrooms!O18</f>
        <v/>
      </c>
      <c r="Q772" s="489" t="str">
        <f>Restrooms!P18</f>
        <v xml:space="preserve"> </v>
      </c>
    </row>
    <row r="773" spans="1:17">
      <c r="A773" s="489" t="s">
        <v>240</v>
      </c>
      <c r="B773" s="489">
        <f>Restrooms!A19</f>
        <v>0</v>
      </c>
      <c r="C773" s="489">
        <f>Restrooms!B19</f>
        <v>0</v>
      </c>
      <c r="D773" s="489" t="str">
        <f>Restrooms!C19</f>
        <v>H</v>
      </c>
      <c r="E773" s="489">
        <f>Restrooms!D19</f>
        <v>0</v>
      </c>
      <c r="F773" s="489">
        <f>Restrooms!E19</f>
        <v>0</v>
      </c>
      <c r="G773" s="489">
        <f>Restrooms!F19</f>
        <v>0.6</v>
      </c>
      <c r="H773" s="489">
        <f>Restrooms!G19</f>
        <v>0</v>
      </c>
      <c r="I773" s="489">
        <f>Restrooms!H19</f>
        <v>0</v>
      </c>
      <c r="J773" s="489" t="str">
        <f>Restrooms!I19</f>
        <v xml:space="preserve"> </v>
      </c>
      <c r="K773" s="489">
        <f>Restrooms!J19</f>
        <v>0</v>
      </c>
      <c r="L773" s="489">
        <f>Restrooms!K19</f>
        <v>0</v>
      </c>
      <c r="M773" s="489" t="str">
        <f>Restrooms!L19</f>
        <v/>
      </c>
      <c r="N773" s="489" t="str">
        <f>Restrooms!M19</f>
        <v/>
      </c>
      <c r="O773" s="489" t="str">
        <f>Restrooms!N19</f>
        <v/>
      </c>
      <c r="P773" s="489" t="str">
        <f>Restrooms!O19</f>
        <v/>
      </c>
      <c r="Q773" s="489" t="str">
        <f>Restrooms!P19</f>
        <v xml:space="preserve"> </v>
      </c>
    </row>
    <row r="774" spans="1:17">
      <c r="A774" s="489" t="s">
        <v>240</v>
      </c>
      <c r="B774" s="489">
        <f>Restrooms!A20</f>
        <v>0</v>
      </c>
      <c r="C774" s="489">
        <f>Restrooms!B20</f>
        <v>0</v>
      </c>
      <c r="D774" s="489" t="str">
        <f>Restrooms!C20</f>
        <v>H</v>
      </c>
      <c r="E774" s="489">
        <f>Restrooms!D20</f>
        <v>0</v>
      </c>
      <c r="F774" s="489">
        <f>Restrooms!E20</f>
        <v>0</v>
      </c>
      <c r="G774" s="489">
        <f>Restrooms!F20</f>
        <v>0.6</v>
      </c>
      <c r="H774" s="489">
        <f>Restrooms!G20</f>
        <v>0</v>
      </c>
      <c r="I774" s="489">
        <f>Restrooms!H20</f>
        <v>0</v>
      </c>
      <c r="J774" s="489" t="str">
        <f>Restrooms!I20</f>
        <v xml:space="preserve"> </v>
      </c>
      <c r="K774" s="489">
        <f>Restrooms!J20</f>
        <v>0</v>
      </c>
      <c r="L774" s="489">
        <f>Restrooms!K20</f>
        <v>0</v>
      </c>
      <c r="M774" s="489" t="str">
        <f>Restrooms!L20</f>
        <v/>
      </c>
      <c r="N774" s="489" t="str">
        <f>Restrooms!M20</f>
        <v/>
      </c>
      <c r="O774" s="489" t="str">
        <f>Restrooms!N20</f>
        <v/>
      </c>
      <c r="P774" s="489" t="str">
        <f>Restrooms!O20</f>
        <v/>
      </c>
      <c r="Q774" s="489" t="str">
        <f>Restrooms!P20</f>
        <v xml:space="preserve"> </v>
      </c>
    </row>
    <row r="775" spans="1:17">
      <c r="A775" s="489" t="s">
        <v>240</v>
      </c>
      <c r="B775" s="489">
        <f>Restrooms!A21</f>
        <v>0</v>
      </c>
      <c r="C775" s="489">
        <f>Restrooms!B21</f>
        <v>0</v>
      </c>
      <c r="D775" s="489" t="str">
        <f>Restrooms!C21</f>
        <v>H</v>
      </c>
      <c r="E775" s="489">
        <f>Restrooms!D21</f>
        <v>0</v>
      </c>
      <c r="F775" s="489">
        <f>Restrooms!E21</f>
        <v>0</v>
      </c>
      <c r="G775" s="489">
        <f>Restrooms!F21</f>
        <v>0.6</v>
      </c>
      <c r="H775" s="489">
        <f>Restrooms!G21</f>
        <v>0</v>
      </c>
      <c r="I775" s="489">
        <f>Restrooms!H21</f>
        <v>0</v>
      </c>
      <c r="J775" s="489" t="str">
        <f>Restrooms!I21</f>
        <v xml:space="preserve"> </v>
      </c>
      <c r="K775" s="489">
        <f>Restrooms!J21</f>
        <v>0</v>
      </c>
      <c r="L775" s="489">
        <f>Restrooms!K21</f>
        <v>0</v>
      </c>
      <c r="M775" s="489" t="str">
        <f>Restrooms!L21</f>
        <v/>
      </c>
      <c r="N775" s="489" t="str">
        <f>Restrooms!M21</f>
        <v/>
      </c>
      <c r="O775" s="489" t="str">
        <f>Restrooms!N21</f>
        <v/>
      </c>
      <c r="P775" s="489" t="str">
        <f>Restrooms!O21</f>
        <v/>
      </c>
      <c r="Q775" s="489" t="str">
        <f>Restrooms!P21</f>
        <v xml:space="preserve"> </v>
      </c>
    </row>
    <row r="776" spans="1:17">
      <c r="A776" s="489" t="s">
        <v>240</v>
      </c>
      <c r="B776" s="489">
        <f>Restrooms!A22</f>
        <v>0</v>
      </c>
      <c r="C776" s="489">
        <f>Restrooms!B22</f>
        <v>0</v>
      </c>
      <c r="D776" s="489" t="str">
        <f>Restrooms!C22</f>
        <v>H</v>
      </c>
      <c r="E776" s="489">
        <f>Restrooms!D22</f>
        <v>0</v>
      </c>
      <c r="F776" s="489">
        <f>Restrooms!E22</f>
        <v>0</v>
      </c>
      <c r="G776" s="489">
        <f>Restrooms!F22</f>
        <v>0.6</v>
      </c>
      <c r="H776" s="489">
        <f>Restrooms!G22</f>
        <v>0</v>
      </c>
      <c r="I776" s="489">
        <f>Restrooms!H22</f>
        <v>0</v>
      </c>
      <c r="J776" s="489" t="str">
        <f>Restrooms!I22</f>
        <v xml:space="preserve"> </v>
      </c>
      <c r="K776" s="489">
        <f>Restrooms!J22</f>
        <v>0</v>
      </c>
      <c r="L776" s="489">
        <f>Restrooms!K22</f>
        <v>0</v>
      </c>
      <c r="M776" s="489" t="str">
        <f>Restrooms!L22</f>
        <v/>
      </c>
      <c r="N776" s="489" t="str">
        <f>Restrooms!M22</f>
        <v/>
      </c>
      <c r="O776" s="489" t="str">
        <f>Restrooms!N22</f>
        <v/>
      </c>
      <c r="P776" s="489" t="str">
        <f>Restrooms!O22</f>
        <v/>
      </c>
      <c r="Q776" s="489" t="str">
        <f>Restrooms!P22</f>
        <v xml:space="preserve"> </v>
      </c>
    </row>
    <row r="777" spans="1:17">
      <c r="A777" s="489" t="s">
        <v>240</v>
      </c>
      <c r="B777" s="489">
        <f>Restrooms!A23</f>
        <v>0</v>
      </c>
      <c r="C777" s="489">
        <f>Restrooms!B23</f>
        <v>0</v>
      </c>
      <c r="D777" s="489" t="str">
        <f>Restrooms!C23</f>
        <v>H</v>
      </c>
      <c r="E777" s="489">
        <f>Restrooms!D23</f>
        <v>0</v>
      </c>
      <c r="F777" s="489">
        <f>Restrooms!E23</f>
        <v>0</v>
      </c>
      <c r="G777" s="489">
        <f>Restrooms!F23</f>
        <v>0.6</v>
      </c>
      <c r="H777" s="489">
        <f>Restrooms!G23</f>
        <v>0</v>
      </c>
      <c r="I777" s="489">
        <f>Restrooms!H23</f>
        <v>0</v>
      </c>
      <c r="J777" s="489" t="str">
        <f>Restrooms!I23</f>
        <v xml:space="preserve"> </v>
      </c>
      <c r="K777" s="489">
        <f>Restrooms!J23</f>
        <v>0</v>
      </c>
      <c r="L777" s="489">
        <f>Restrooms!K23</f>
        <v>0</v>
      </c>
      <c r="M777" s="489" t="str">
        <f>Restrooms!L23</f>
        <v/>
      </c>
      <c r="N777" s="489" t="str">
        <f>Restrooms!M23</f>
        <v/>
      </c>
      <c r="O777" s="489" t="str">
        <f>Restrooms!N23</f>
        <v/>
      </c>
      <c r="P777" s="489" t="str">
        <f>Restrooms!O23</f>
        <v/>
      </c>
      <c r="Q777" s="489" t="str">
        <f>Restrooms!P23</f>
        <v xml:space="preserve"> </v>
      </c>
    </row>
    <row r="778" spans="1:17">
      <c r="A778" s="489" t="s">
        <v>240</v>
      </c>
      <c r="B778" s="489">
        <f>Restrooms!A24</f>
        <v>0</v>
      </c>
      <c r="C778" s="489">
        <f>Restrooms!B24</f>
        <v>0</v>
      </c>
      <c r="D778" s="489" t="str">
        <f>Restrooms!C24</f>
        <v>H</v>
      </c>
      <c r="E778" s="489">
        <f>Restrooms!D24</f>
        <v>0</v>
      </c>
      <c r="F778" s="489">
        <f>Restrooms!E24</f>
        <v>0</v>
      </c>
      <c r="G778" s="489">
        <f>Restrooms!F24</f>
        <v>0.6</v>
      </c>
      <c r="H778" s="489">
        <f>Restrooms!G24</f>
        <v>0</v>
      </c>
      <c r="I778" s="489">
        <f>Restrooms!H24</f>
        <v>0</v>
      </c>
      <c r="J778" s="489" t="str">
        <f>Restrooms!I24</f>
        <v xml:space="preserve"> </v>
      </c>
      <c r="K778" s="489">
        <f>Restrooms!J24</f>
        <v>0</v>
      </c>
      <c r="L778" s="489">
        <f>Restrooms!K24</f>
        <v>0</v>
      </c>
      <c r="M778" s="489" t="str">
        <f>Restrooms!L24</f>
        <v/>
      </c>
      <c r="N778" s="489" t="str">
        <f>Restrooms!M24</f>
        <v/>
      </c>
      <c r="O778" s="489" t="str">
        <f>Restrooms!N24</f>
        <v/>
      </c>
      <c r="P778" s="489" t="str">
        <f>Restrooms!O24</f>
        <v/>
      </c>
      <c r="Q778" s="489" t="str">
        <f>Restrooms!P24</f>
        <v xml:space="preserve"> </v>
      </c>
    </row>
    <row r="779" spans="1:17">
      <c r="A779" s="489" t="s">
        <v>240</v>
      </c>
      <c r="B779" s="489">
        <f>Restrooms!A25</f>
        <v>0</v>
      </c>
      <c r="C779" s="489">
        <f>Restrooms!B25</f>
        <v>0</v>
      </c>
      <c r="D779" s="489" t="str">
        <f>Restrooms!C25</f>
        <v>H</v>
      </c>
      <c r="E779" s="489">
        <f>Restrooms!D25</f>
        <v>0</v>
      </c>
      <c r="F779" s="489">
        <f>Restrooms!E25</f>
        <v>0</v>
      </c>
      <c r="G779" s="489">
        <f>Restrooms!F25</f>
        <v>0.6</v>
      </c>
      <c r="H779" s="489">
        <f>Restrooms!G25</f>
        <v>0</v>
      </c>
      <c r="I779" s="489">
        <f>Restrooms!H25</f>
        <v>0</v>
      </c>
      <c r="J779" s="489" t="str">
        <f>Restrooms!I25</f>
        <v xml:space="preserve"> </v>
      </c>
      <c r="K779" s="489">
        <f>Restrooms!J25</f>
        <v>0</v>
      </c>
      <c r="L779" s="489">
        <f>Restrooms!K25</f>
        <v>0</v>
      </c>
      <c r="M779" s="489" t="str">
        <f>Restrooms!L25</f>
        <v/>
      </c>
      <c r="N779" s="489" t="str">
        <f>Restrooms!M25</f>
        <v/>
      </c>
      <c r="O779" s="489" t="str">
        <f>Restrooms!N25</f>
        <v/>
      </c>
      <c r="P779" s="489" t="str">
        <f>Restrooms!O25</f>
        <v/>
      </c>
      <c r="Q779" s="489" t="str">
        <f>Restrooms!P25</f>
        <v xml:space="preserve"> </v>
      </c>
    </row>
    <row r="780" spans="1:17">
      <c r="A780" s="489" t="s">
        <v>240</v>
      </c>
      <c r="B780" s="489">
        <f>Restrooms!A26</f>
        <v>0</v>
      </c>
      <c r="C780" s="489">
        <f>Restrooms!B26</f>
        <v>0</v>
      </c>
      <c r="D780" s="489" t="str">
        <f>Restrooms!C26</f>
        <v>H</v>
      </c>
      <c r="E780" s="489">
        <f>Restrooms!D26</f>
        <v>0</v>
      </c>
      <c r="F780" s="489">
        <f>Restrooms!E26</f>
        <v>0</v>
      </c>
      <c r="G780" s="489">
        <f>Restrooms!F26</f>
        <v>0.6</v>
      </c>
      <c r="H780" s="489">
        <f>Restrooms!G26</f>
        <v>0</v>
      </c>
      <c r="I780" s="489">
        <f>Restrooms!H26</f>
        <v>0</v>
      </c>
      <c r="J780" s="489" t="str">
        <f>Restrooms!I26</f>
        <v xml:space="preserve"> </v>
      </c>
      <c r="K780" s="489">
        <f>Restrooms!J26</f>
        <v>0</v>
      </c>
      <c r="L780" s="489">
        <f>Restrooms!K26</f>
        <v>0</v>
      </c>
      <c r="M780" s="489" t="str">
        <f>Restrooms!L26</f>
        <v/>
      </c>
      <c r="N780" s="489" t="str">
        <f>Restrooms!M26</f>
        <v/>
      </c>
      <c r="O780" s="489" t="str">
        <f>Restrooms!N26</f>
        <v/>
      </c>
      <c r="P780" s="489" t="str">
        <f>Restrooms!O26</f>
        <v/>
      </c>
      <c r="Q780" s="489" t="str">
        <f>Restrooms!P26</f>
        <v xml:space="preserve"> </v>
      </c>
    </row>
    <row r="781" spans="1:17">
      <c r="A781" s="489" t="s">
        <v>240</v>
      </c>
      <c r="B781" s="489">
        <f>Restrooms!A27</f>
        <v>0</v>
      </c>
      <c r="C781" s="489">
        <f>Restrooms!B27</f>
        <v>0</v>
      </c>
      <c r="D781" s="489" t="str">
        <f>Restrooms!C27</f>
        <v>H</v>
      </c>
      <c r="E781" s="489">
        <f>Restrooms!D27</f>
        <v>0</v>
      </c>
      <c r="F781" s="489">
        <f>Restrooms!E27</f>
        <v>0</v>
      </c>
      <c r="G781" s="489">
        <f>Restrooms!F27</f>
        <v>0.6</v>
      </c>
      <c r="H781" s="489">
        <f>Restrooms!G27</f>
        <v>0</v>
      </c>
      <c r="I781" s="489">
        <f>Restrooms!H27</f>
        <v>0</v>
      </c>
      <c r="J781" s="489" t="str">
        <f>Restrooms!I27</f>
        <v xml:space="preserve"> </v>
      </c>
      <c r="K781" s="489">
        <f>Restrooms!J27</f>
        <v>0</v>
      </c>
      <c r="L781" s="489">
        <f>Restrooms!K27</f>
        <v>0</v>
      </c>
      <c r="M781" s="489" t="str">
        <f>Restrooms!L27</f>
        <v/>
      </c>
      <c r="N781" s="489" t="str">
        <f>Restrooms!M27</f>
        <v/>
      </c>
      <c r="O781" s="489" t="str">
        <f>Restrooms!N27</f>
        <v/>
      </c>
      <c r="P781" s="489" t="str">
        <f>Restrooms!O27</f>
        <v/>
      </c>
      <c r="Q781" s="489" t="str">
        <f>Restrooms!P27</f>
        <v xml:space="preserve"> </v>
      </c>
    </row>
    <row r="782" spans="1:17">
      <c r="A782" s="489" t="s">
        <v>240</v>
      </c>
      <c r="B782" s="489">
        <f>Restrooms!A28</f>
        <v>0</v>
      </c>
      <c r="C782" s="489">
        <f>Restrooms!B28</f>
        <v>0</v>
      </c>
      <c r="D782" s="489" t="str">
        <f>Restrooms!C28</f>
        <v>H</v>
      </c>
      <c r="E782" s="489">
        <f>Restrooms!D28</f>
        <v>0</v>
      </c>
      <c r="F782" s="489">
        <f>Restrooms!E28</f>
        <v>0</v>
      </c>
      <c r="G782" s="489">
        <f>Restrooms!F28</f>
        <v>0.6</v>
      </c>
      <c r="H782" s="489">
        <f>Restrooms!G28</f>
        <v>0</v>
      </c>
      <c r="I782" s="489">
        <f>Restrooms!H28</f>
        <v>0</v>
      </c>
      <c r="J782" s="489" t="str">
        <f>Restrooms!I28</f>
        <v xml:space="preserve"> </v>
      </c>
      <c r="K782" s="489">
        <f>Restrooms!J28</f>
        <v>0</v>
      </c>
      <c r="L782" s="489">
        <f>Restrooms!K28</f>
        <v>0</v>
      </c>
      <c r="M782" s="489" t="str">
        <f>Restrooms!L28</f>
        <v/>
      </c>
      <c r="N782" s="489" t="str">
        <f>Restrooms!M28</f>
        <v/>
      </c>
      <c r="O782" s="489" t="str">
        <f>Restrooms!N28</f>
        <v/>
      </c>
      <c r="P782" s="489" t="str">
        <f>Restrooms!O28</f>
        <v/>
      </c>
      <c r="Q782" s="489" t="str">
        <f>Restrooms!P28</f>
        <v xml:space="preserve"> </v>
      </c>
    </row>
    <row r="783" spans="1:17">
      <c r="A783" s="489" t="s">
        <v>240</v>
      </c>
      <c r="B783" s="489">
        <f>Restrooms!A29</f>
        <v>0</v>
      </c>
      <c r="C783" s="489">
        <f>Restrooms!B29</f>
        <v>0</v>
      </c>
      <c r="D783" s="489" t="str">
        <f>Restrooms!C29</f>
        <v>H</v>
      </c>
      <c r="E783" s="489">
        <f>Restrooms!D29</f>
        <v>0</v>
      </c>
      <c r="F783" s="489">
        <f>Restrooms!E29</f>
        <v>0</v>
      </c>
      <c r="G783" s="489">
        <f>Restrooms!F29</f>
        <v>0.6</v>
      </c>
      <c r="H783" s="489">
        <f>Restrooms!G29</f>
        <v>0</v>
      </c>
      <c r="I783" s="489">
        <f>Restrooms!H29</f>
        <v>0</v>
      </c>
      <c r="J783" s="489" t="str">
        <f>Restrooms!I29</f>
        <v xml:space="preserve"> </v>
      </c>
      <c r="K783" s="489">
        <f>Restrooms!J29</f>
        <v>0</v>
      </c>
      <c r="L783" s="489">
        <f>Restrooms!K29</f>
        <v>0</v>
      </c>
      <c r="M783" s="489" t="str">
        <f>Restrooms!L29</f>
        <v/>
      </c>
      <c r="N783" s="489" t="str">
        <f>Restrooms!M29</f>
        <v/>
      </c>
      <c r="O783" s="489" t="str">
        <f>Restrooms!N29</f>
        <v/>
      </c>
      <c r="P783" s="489" t="str">
        <f>Restrooms!O29</f>
        <v/>
      </c>
      <c r="Q783" s="489" t="str">
        <f>Restrooms!P29</f>
        <v xml:space="preserve"> </v>
      </c>
    </row>
    <row r="784" spans="1:17">
      <c r="A784" s="489" t="s">
        <v>240</v>
      </c>
      <c r="B784" s="489">
        <f>Restrooms!A30</f>
        <v>0</v>
      </c>
      <c r="C784" s="489">
        <f>Restrooms!B30</f>
        <v>0</v>
      </c>
      <c r="D784" s="489" t="str">
        <f>Restrooms!C30</f>
        <v>H</v>
      </c>
      <c r="E784" s="489">
        <f>Restrooms!D30</f>
        <v>0</v>
      </c>
      <c r="F784" s="489">
        <f>Restrooms!E30</f>
        <v>0</v>
      </c>
      <c r="G784" s="489">
        <f>Restrooms!F30</f>
        <v>0.6</v>
      </c>
      <c r="H784" s="489">
        <f>Restrooms!G30</f>
        <v>0</v>
      </c>
      <c r="I784" s="489">
        <f>Restrooms!H30</f>
        <v>0</v>
      </c>
      <c r="J784" s="489" t="str">
        <f>Restrooms!I30</f>
        <v xml:space="preserve"> </v>
      </c>
      <c r="K784" s="489">
        <f>Restrooms!J30</f>
        <v>0</v>
      </c>
      <c r="L784" s="489">
        <f>Restrooms!K30</f>
        <v>0</v>
      </c>
      <c r="M784" s="489" t="str">
        <f>Restrooms!L30</f>
        <v/>
      </c>
      <c r="N784" s="489" t="str">
        <f>Restrooms!M30</f>
        <v/>
      </c>
      <c r="O784" s="489" t="str">
        <f>Restrooms!N30</f>
        <v/>
      </c>
      <c r="P784" s="489" t="str">
        <f>Restrooms!O30</f>
        <v/>
      </c>
      <c r="Q784" s="489" t="str">
        <f>Restrooms!P30</f>
        <v xml:space="preserve"> </v>
      </c>
    </row>
    <row r="785" spans="1:17">
      <c r="A785" s="489" t="s">
        <v>240</v>
      </c>
      <c r="B785" s="489">
        <f>Restrooms!A31</f>
        <v>0</v>
      </c>
      <c r="C785" s="489">
        <f>Restrooms!B31</f>
        <v>0</v>
      </c>
      <c r="D785" s="489" t="str">
        <f>Restrooms!C31</f>
        <v>H</v>
      </c>
      <c r="E785" s="489">
        <f>Restrooms!D31</f>
        <v>0</v>
      </c>
      <c r="F785" s="489">
        <f>Restrooms!E31</f>
        <v>0</v>
      </c>
      <c r="G785" s="489">
        <f>Restrooms!F31</f>
        <v>0.6</v>
      </c>
      <c r="H785" s="489">
        <f>Restrooms!G31</f>
        <v>0</v>
      </c>
      <c r="I785" s="489">
        <f>Restrooms!H31</f>
        <v>0</v>
      </c>
      <c r="J785" s="489" t="str">
        <f>Restrooms!I31</f>
        <v xml:space="preserve"> </v>
      </c>
      <c r="K785" s="489">
        <f>Restrooms!J31</f>
        <v>0</v>
      </c>
      <c r="L785" s="489">
        <f>Restrooms!K31</f>
        <v>0</v>
      </c>
      <c r="M785" s="489" t="str">
        <f>Restrooms!L31</f>
        <v/>
      </c>
      <c r="N785" s="489" t="str">
        <f>Restrooms!M31</f>
        <v/>
      </c>
      <c r="O785" s="489" t="str">
        <f>Restrooms!N31</f>
        <v/>
      </c>
      <c r="P785" s="489" t="str">
        <f>Restrooms!O31</f>
        <v/>
      </c>
      <c r="Q785" s="489" t="str">
        <f>Restrooms!P31</f>
        <v xml:space="preserve"> </v>
      </c>
    </row>
    <row r="786" spans="1:17">
      <c r="A786" s="489" t="s">
        <v>240</v>
      </c>
      <c r="B786" s="489">
        <f>Restrooms!A32</f>
        <v>0</v>
      </c>
      <c r="C786" s="489">
        <f>Restrooms!B32</f>
        <v>0</v>
      </c>
      <c r="D786" s="489" t="str">
        <f>Restrooms!C32</f>
        <v>H</v>
      </c>
      <c r="E786" s="489">
        <f>Restrooms!D32</f>
        <v>0</v>
      </c>
      <c r="F786" s="489">
        <f>Restrooms!E32</f>
        <v>0</v>
      </c>
      <c r="G786" s="489">
        <f>Restrooms!F32</f>
        <v>0.6</v>
      </c>
      <c r="H786" s="489">
        <f>Restrooms!G32</f>
        <v>0</v>
      </c>
      <c r="I786" s="489">
        <f>Restrooms!H32</f>
        <v>0</v>
      </c>
      <c r="J786" s="489" t="str">
        <f>Restrooms!I32</f>
        <v xml:space="preserve"> </v>
      </c>
      <c r="K786" s="489">
        <f>Restrooms!J32</f>
        <v>0</v>
      </c>
      <c r="L786" s="489">
        <f>Restrooms!K32</f>
        <v>0</v>
      </c>
      <c r="M786" s="489" t="str">
        <f>Restrooms!L32</f>
        <v/>
      </c>
      <c r="N786" s="489" t="str">
        <f>Restrooms!M32</f>
        <v/>
      </c>
      <c r="O786" s="489" t="str">
        <f>Restrooms!N32</f>
        <v/>
      </c>
      <c r="P786" s="489" t="str">
        <f>Restrooms!O32</f>
        <v/>
      </c>
      <c r="Q786" s="489" t="str">
        <f>Restrooms!P32</f>
        <v xml:space="preserve"> </v>
      </c>
    </row>
    <row r="787" spans="1:17">
      <c r="A787" s="489" t="s">
        <v>240</v>
      </c>
      <c r="B787" s="489">
        <f>Restrooms!A33</f>
        <v>0</v>
      </c>
      <c r="C787" s="489">
        <f>Restrooms!B33</f>
        <v>0</v>
      </c>
      <c r="D787" s="489" t="str">
        <f>Restrooms!C33</f>
        <v>H</v>
      </c>
      <c r="E787" s="489">
        <f>Restrooms!D33</f>
        <v>0</v>
      </c>
      <c r="F787" s="489">
        <f>Restrooms!E33</f>
        <v>0</v>
      </c>
      <c r="G787" s="489">
        <f>Restrooms!F33</f>
        <v>0.6</v>
      </c>
      <c r="H787" s="489">
        <f>Restrooms!G33</f>
        <v>0</v>
      </c>
      <c r="I787" s="489">
        <f>Restrooms!H33</f>
        <v>0</v>
      </c>
      <c r="J787" s="489" t="str">
        <f>Restrooms!I33</f>
        <v xml:space="preserve"> </v>
      </c>
      <c r="K787" s="489">
        <f>Restrooms!J33</f>
        <v>0</v>
      </c>
      <c r="L787" s="489">
        <f>Restrooms!K33</f>
        <v>0</v>
      </c>
      <c r="M787" s="489" t="str">
        <f>Restrooms!L33</f>
        <v/>
      </c>
      <c r="N787" s="489" t="str">
        <f>Restrooms!M33</f>
        <v/>
      </c>
      <c r="O787" s="489" t="str">
        <f>Restrooms!N33</f>
        <v/>
      </c>
      <c r="P787" s="489" t="str">
        <f>Restrooms!O33</f>
        <v/>
      </c>
      <c r="Q787" s="489" t="str">
        <f>Restrooms!P33</f>
        <v xml:space="preserve"> </v>
      </c>
    </row>
    <row r="788" spans="1:17">
      <c r="A788" s="489" t="s">
        <v>240</v>
      </c>
      <c r="B788" s="489">
        <f>Restrooms!A34</f>
        <v>0</v>
      </c>
      <c r="C788" s="489">
        <f>Restrooms!B34</f>
        <v>0</v>
      </c>
      <c r="D788" s="489" t="str">
        <f>Restrooms!C34</f>
        <v>H</v>
      </c>
      <c r="E788" s="489">
        <f>Restrooms!D34</f>
        <v>0</v>
      </c>
      <c r="F788" s="489">
        <f>Restrooms!E34</f>
        <v>0</v>
      </c>
      <c r="G788" s="489">
        <f>Restrooms!F34</f>
        <v>0.6</v>
      </c>
      <c r="H788" s="489">
        <f>Restrooms!G34</f>
        <v>0</v>
      </c>
      <c r="I788" s="489">
        <f>Restrooms!H34</f>
        <v>0</v>
      </c>
      <c r="J788" s="489" t="str">
        <f>Restrooms!I34</f>
        <v xml:space="preserve"> </v>
      </c>
      <c r="K788" s="489">
        <f>Restrooms!J34</f>
        <v>0</v>
      </c>
      <c r="L788" s="489">
        <f>Restrooms!K34</f>
        <v>0</v>
      </c>
      <c r="M788" s="489" t="str">
        <f>Restrooms!L34</f>
        <v/>
      </c>
      <c r="N788" s="489" t="str">
        <f>Restrooms!M34</f>
        <v/>
      </c>
      <c r="O788" s="489" t="str">
        <f>Restrooms!N34</f>
        <v/>
      </c>
      <c r="P788" s="489" t="str">
        <f>Restrooms!O34</f>
        <v/>
      </c>
      <c r="Q788" s="489" t="str">
        <f>Restrooms!P34</f>
        <v xml:space="preserve"> </v>
      </c>
    </row>
    <row r="789" spans="1:17">
      <c r="A789" s="489" t="s">
        <v>240</v>
      </c>
      <c r="B789" s="489">
        <f>Restrooms!A35</f>
        <v>0</v>
      </c>
      <c r="C789" s="489">
        <f>Restrooms!B35</f>
        <v>0</v>
      </c>
      <c r="D789" s="489" t="str">
        <f>Restrooms!C35</f>
        <v>H</v>
      </c>
      <c r="E789" s="489">
        <f>Restrooms!D35</f>
        <v>0</v>
      </c>
      <c r="F789" s="489">
        <f>Restrooms!E35</f>
        <v>0</v>
      </c>
      <c r="G789" s="489">
        <f>Restrooms!F35</f>
        <v>0.6</v>
      </c>
      <c r="H789" s="489">
        <f>Restrooms!G35</f>
        <v>0</v>
      </c>
      <c r="I789" s="489">
        <f>Restrooms!H35</f>
        <v>0</v>
      </c>
      <c r="J789" s="489" t="str">
        <f>Restrooms!I35</f>
        <v xml:space="preserve"> </v>
      </c>
      <c r="K789" s="489">
        <f>Restrooms!J35</f>
        <v>0</v>
      </c>
      <c r="L789" s="489">
        <f>Restrooms!K35</f>
        <v>0</v>
      </c>
      <c r="M789" s="489" t="str">
        <f>Restrooms!L35</f>
        <v/>
      </c>
      <c r="N789" s="489" t="str">
        <f>Restrooms!M35</f>
        <v/>
      </c>
      <c r="O789" s="489" t="str">
        <f>Restrooms!N35</f>
        <v/>
      </c>
      <c r="P789" s="489" t="str">
        <f>Restrooms!O35</f>
        <v/>
      </c>
      <c r="Q789" s="489" t="str">
        <f>Restrooms!P35</f>
        <v xml:space="preserve"> </v>
      </c>
    </row>
    <row r="790" spans="1:17">
      <c r="A790" s="489" t="s">
        <v>240</v>
      </c>
      <c r="B790" s="489">
        <f>Restrooms!A36</f>
        <v>0</v>
      </c>
      <c r="C790" s="489">
        <f>Restrooms!B36</f>
        <v>0</v>
      </c>
      <c r="D790" s="489" t="str">
        <f>Restrooms!C36</f>
        <v>H</v>
      </c>
      <c r="E790" s="489">
        <f>Restrooms!D36</f>
        <v>0</v>
      </c>
      <c r="F790" s="489">
        <f>Restrooms!E36</f>
        <v>0</v>
      </c>
      <c r="G790" s="489">
        <f>Restrooms!F36</f>
        <v>0.6</v>
      </c>
      <c r="H790" s="489">
        <f>Restrooms!G36</f>
        <v>0</v>
      </c>
      <c r="I790" s="489">
        <f>Restrooms!H36</f>
        <v>0</v>
      </c>
      <c r="J790" s="489" t="str">
        <f>Restrooms!I36</f>
        <v xml:space="preserve"> </v>
      </c>
      <c r="K790" s="489">
        <f>Restrooms!J36</f>
        <v>0</v>
      </c>
      <c r="L790" s="489">
        <f>Restrooms!K36</f>
        <v>0</v>
      </c>
      <c r="M790" s="489" t="str">
        <f>Restrooms!L36</f>
        <v/>
      </c>
      <c r="N790" s="489" t="str">
        <f>Restrooms!M36</f>
        <v/>
      </c>
      <c r="O790" s="489" t="str">
        <f>Restrooms!N36</f>
        <v/>
      </c>
      <c r="P790" s="489" t="str">
        <f>Restrooms!O36</f>
        <v/>
      </c>
      <c r="Q790" s="489" t="str">
        <f>Restrooms!P36</f>
        <v xml:space="preserve"> </v>
      </c>
    </row>
    <row r="791" spans="1:17">
      <c r="A791" s="489" t="s">
        <v>240</v>
      </c>
      <c r="B791" s="489">
        <f>Restrooms!A37</f>
        <v>0</v>
      </c>
      <c r="C791" s="489">
        <f>Restrooms!B37</f>
        <v>0</v>
      </c>
      <c r="D791" s="489" t="str">
        <f>Restrooms!C37</f>
        <v>H</v>
      </c>
      <c r="E791" s="489">
        <f>Restrooms!D37</f>
        <v>0</v>
      </c>
      <c r="F791" s="489">
        <f>Restrooms!E37</f>
        <v>0</v>
      </c>
      <c r="G791" s="489">
        <f>Restrooms!F37</f>
        <v>0.6</v>
      </c>
      <c r="H791" s="489">
        <f>Restrooms!G37</f>
        <v>0</v>
      </c>
      <c r="I791" s="489">
        <f>Restrooms!H37</f>
        <v>0</v>
      </c>
      <c r="J791" s="489" t="str">
        <f>Restrooms!I37</f>
        <v xml:space="preserve"> </v>
      </c>
      <c r="K791" s="489">
        <f>Restrooms!J37</f>
        <v>0</v>
      </c>
      <c r="L791" s="489">
        <f>Restrooms!K37</f>
        <v>0</v>
      </c>
      <c r="M791" s="489" t="str">
        <f>Restrooms!L37</f>
        <v/>
      </c>
      <c r="N791" s="489" t="str">
        <f>Restrooms!M37</f>
        <v/>
      </c>
      <c r="O791" s="489" t="str">
        <f>Restrooms!N37</f>
        <v/>
      </c>
      <c r="P791" s="489" t="str">
        <f>Restrooms!O37</f>
        <v/>
      </c>
      <c r="Q791" s="489" t="str">
        <f>Restrooms!P37</f>
        <v xml:space="preserve"> </v>
      </c>
    </row>
    <row r="792" spans="1:17">
      <c r="A792" s="489" t="s">
        <v>240</v>
      </c>
      <c r="B792" s="489">
        <f>Restrooms!A38</f>
        <v>0</v>
      </c>
      <c r="C792" s="489">
        <f>Restrooms!B38</f>
        <v>0</v>
      </c>
      <c r="D792" s="489" t="str">
        <f>Restrooms!C38</f>
        <v>H</v>
      </c>
      <c r="E792" s="489">
        <f>Restrooms!D38</f>
        <v>0</v>
      </c>
      <c r="F792" s="489">
        <f>Restrooms!E38</f>
        <v>0</v>
      </c>
      <c r="G792" s="489">
        <f>Restrooms!F38</f>
        <v>0.6</v>
      </c>
      <c r="H792" s="489">
        <f>Restrooms!G38</f>
        <v>0</v>
      </c>
      <c r="I792" s="489">
        <f>Restrooms!H38</f>
        <v>0</v>
      </c>
      <c r="J792" s="489" t="str">
        <f>Restrooms!I38</f>
        <v xml:space="preserve"> </v>
      </c>
      <c r="K792" s="489">
        <f>Restrooms!J38</f>
        <v>0</v>
      </c>
      <c r="L792" s="489">
        <f>Restrooms!K38</f>
        <v>0</v>
      </c>
      <c r="M792" s="489" t="str">
        <f>Restrooms!L38</f>
        <v/>
      </c>
      <c r="N792" s="489" t="str">
        <f>Restrooms!M38</f>
        <v/>
      </c>
      <c r="O792" s="489" t="str">
        <f>Restrooms!N38</f>
        <v/>
      </c>
      <c r="P792" s="489" t="str">
        <f>Restrooms!O38</f>
        <v/>
      </c>
      <c r="Q792" s="489" t="str">
        <f>Restrooms!P38</f>
        <v xml:space="preserve"> </v>
      </c>
    </row>
    <row r="793" spans="1:17">
      <c r="A793" s="489" t="s">
        <v>240</v>
      </c>
      <c r="B793" s="489">
        <f>Restrooms!A39</f>
        <v>0</v>
      </c>
      <c r="C793" s="489">
        <f>Restrooms!B39</f>
        <v>0</v>
      </c>
      <c r="D793" s="489" t="str">
        <f>Restrooms!C39</f>
        <v>H</v>
      </c>
      <c r="E793" s="489">
        <f>Restrooms!D39</f>
        <v>0</v>
      </c>
      <c r="F793" s="489">
        <f>Restrooms!E39</f>
        <v>0</v>
      </c>
      <c r="G793" s="489">
        <f>Restrooms!F39</f>
        <v>0.6</v>
      </c>
      <c r="H793" s="489">
        <f>Restrooms!G39</f>
        <v>0</v>
      </c>
      <c r="I793" s="489">
        <f>Restrooms!H39</f>
        <v>0</v>
      </c>
      <c r="J793" s="489" t="str">
        <f>Restrooms!I39</f>
        <v xml:space="preserve"> </v>
      </c>
      <c r="K793" s="489">
        <f>Restrooms!J39</f>
        <v>0</v>
      </c>
      <c r="L793" s="489">
        <f>Restrooms!K39</f>
        <v>0</v>
      </c>
      <c r="M793" s="489" t="str">
        <f>Restrooms!L39</f>
        <v/>
      </c>
      <c r="N793" s="489" t="str">
        <f>Restrooms!M39</f>
        <v/>
      </c>
      <c r="O793" s="489" t="str">
        <f>Restrooms!N39</f>
        <v/>
      </c>
      <c r="P793" s="489" t="str">
        <f>Restrooms!O39</f>
        <v/>
      </c>
      <c r="Q793" s="489" t="str">
        <f>Restrooms!P39</f>
        <v xml:space="preserve"> </v>
      </c>
    </row>
    <row r="794" spans="1:17">
      <c r="A794" s="489" t="s">
        <v>240</v>
      </c>
      <c r="B794" s="489">
        <f>Restrooms!A40</f>
        <v>0</v>
      </c>
      <c r="C794" s="489">
        <f>Restrooms!B40</f>
        <v>0</v>
      </c>
      <c r="D794" s="489" t="str">
        <f>Restrooms!C40</f>
        <v>H</v>
      </c>
      <c r="E794" s="489">
        <f>Restrooms!D40</f>
        <v>0</v>
      </c>
      <c r="F794" s="489">
        <f>Restrooms!E40</f>
        <v>0</v>
      </c>
      <c r="G794" s="489">
        <f>Restrooms!F40</f>
        <v>0.6</v>
      </c>
      <c r="H794" s="489">
        <f>Restrooms!G40</f>
        <v>0</v>
      </c>
      <c r="I794" s="489">
        <f>Restrooms!H40</f>
        <v>0</v>
      </c>
      <c r="J794" s="489" t="str">
        <f>Restrooms!I40</f>
        <v xml:space="preserve"> </v>
      </c>
      <c r="K794" s="489">
        <f>Restrooms!J40</f>
        <v>0</v>
      </c>
      <c r="L794" s="489">
        <f>Restrooms!K40</f>
        <v>0</v>
      </c>
      <c r="M794" s="489" t="str">
        <f>Restrooms!L40</f>
        <v/>
      </c>
      <c r="N794" s="489" t="str">
        <f>Restrooms!M40</f>
        <v/>
      </c>
      <c r="O794" s="489" t="str">
        <f>Restrooms!N40</f>
        <v/>
      </c>
      <c r="P794" s="489" t="str">
        <f>Restrooms!O40</f>
        <v/>
      </c>
      <c r="Q794" s="489" t="str">
        <f>Restrooms!P40</f>
        <v xml:space="preserve"> </v>
      </c>
    </row>
    <row r="795" spans="1:17">
      <c r="A795" s="489" t="s">
        <v>240</v>
      </c>
      <c r="B795" s="489">
        <f>Restrooms!A41</f>
        <v>0</v>
      </c>
      <c r="C795" s="489">
        <f>Restrooms!B41</f>
        <v>0</v>
      </c>
      <c r="D795" s="489" t="str">
        <f>Restrooms!C41</f>
        <v>H</v>
      </c>
      <c r="E795" s="489">
        <f>Restrooms!D41</f>
        <v>0</v>
      </c>
      <c r="F795" s="489">
        <f>Restrooms!E41</f>
        <v>0</v>
      </c>
      <c r="G795" s="489">
        <f>Restrooms!F41</f>
        <v>0.6</v>
      </c>
      <c r="H795" s="489">
        <f>Restrooms!G41</f>
        <v>0</v>
      </c>
      <c r="I795" s="489">
        <f>Restrooms!H41</f>
        <v>0</v>
      </c>
      <c r="J795" s="489" t="str">
        <f>Restrooms!I41</f>
        <v xml:space="preserve"> </v>
      </c>
      <c r="K795" s="489">
        <f>Restrooms!J41</f>
        <v>0</v>
      </c>
      <c r="L795" s="489">
        <f>Restrooms!K41</f>
        <v>0</v>
      </c>
      <c r="M795" s="489" t="str">
        <f>Restrooms!L41</f>
        <v/>
      </c>
      <c r="N795" s="489" t="str">
        <f>Restrooms!M41</f>
        <v/>
      </c>
      <c r="O795" s="489" t="str">
        <f>Restrooms!N41</f>
        <v/>
      </c>
      <c r="P795" s="489" t="str">
        <f>Restrooms!O41</f>
        <v/>
      </c>
      <c r="Q795" s="489" t="str">
        <f>Restrooms!P41</f>
        <v xml:space="preserve"> </v>
      </c>
    </row>
    <row r="796" spans="1:17">
      <c r="A796" s="489" t="s">
        <v>240</v>
      </c>
      <c r="B796" s="489">
        <f>Restrooms!A42</f>
        <v>0</v>
      </c>
      <c r="C796" s="489">
        <f>Restrooms!B42</f>
        <v>0</v>
      </c>
      <c r="D796" s="489" t="str">
        <f>Restrooms!C42</f>
        <v>H</v>
      </c>
      <c r="E796" s="489">
        <f>Restrooms!D42</f>
        <v>0</v>
      </c>
      <c r="F796" s="489">
        <f>Restrooms!E42</f>
        <v>0</v>
      </c>
      <c r="G796" s="489">
        <f>Restrooms!F42</f>
        <v>0.6</v>
      </c>
      <c r="H796" s="489">
        <f>Restrooms!G42</f>
        <v>0</v>
      </c>
      <c r="I796" s="489">
        <f>Restrooms!H42</f>
        <v>0</v>
      </c>
      <c r="J796" s="489" t="str">
        <f>Restrooms!I42</f>
        <v xml:space="preserve"> </v>
      </c>
      <c r="K796" s="489">
        <f>Restrooms!J42</f>
        <v>0</v>
      </c>
      <c r="L796" s="489">
        <f>Restrooms!K42</f>
        <v>0</v>
      </c>
      <c r="M796" s="489" t="str">
        <f>Restrooms!L42</f>
        <v/>
      </c>
      <c r="N796" s="489" t="str">
        <f>Restrooms!M42</f>
        <v/>
      </c>
      <c r="O796" s="489" t="str">
        <f>Restrooms!N42</f>
        <v/>
      </c>
      <c r="P796" s="489" t="str">
        <f>Restrooms!O42</f>
        <v/>
      </c>
      <c r="Q796" s="489" t="str">
        <f>Restrooms!P42</f>
        <v xml:space="preserve"> </v>
      </c>
    </row>
    <row r="797" spans="1:17">
      <c r="A797" s="489" t="s">
        <v>240</v>
      </c>
      <c r="B797" s="489">
        <f>Restrooms!A43</f>
        <v>0</v>
      </c>
      <c r="C797" s="489">
        <f>Restrooms!B43</f>
        <v>0</v>
      </c>
      <c r="D797" s="489" t="str">
        <f>Restrooms!C43</f>
        <v>H</v>
      </c>
      <c r="E797" s="489">
        <f>Restrooms!D43</f>
        <v>0</v>
      </c>
      <c r="F797" s="489">
        <f>Restrooms!E43</f>
        <v>0</v>
      </c>
      <c r="G797" s="489">
        <f>Restrooms!F43</f>
        <v>0.6</v>
      </c>
      <c r="H797" s="489">
        <f>Restrooms!G43</f>
        <v>0</v>
      </c>
      <c r="I797" s="489">
        <f>Restrooms!H43</f>
        <v>0</v>
      </c>
      <c r="J797" s="489" t="str">
        <f>Restrooms!I43</f>
        <v xml:space="preserve"> </v>
      </c>
      <c r="K797" s="489">
        <f>Restrooms!J43</f>
        <v>0</v>
      </c>
      <c r="L797" s="489">
        <f>Restrooms!K43</f>
        <v>0</v>
      </c>
      <c r="M797" s="489" t="str">
        <f>Restrooms!L43</f>
        <v/>
      </c>
      <c r="N797" s="489" t="str">
        <f>Restrooms!M43</f>
        <v/>
      </c>
      <c r="O797" s="489" t="str">
        <f>Restrooms!N43</f>
        <v/>
      </c>
      <c r="P797" s="489" t="str">
        <f>Restrooms!O43</f>
        <v/>
      </c>
      <c r="Q797" s="489" t="str">
        <f>Restrooms!P43</f>
        <v xml:space="preserve"> </v>
      </c>
    </row>
    <row r="798" spans="1:17">
      <c r="A798" s="489" t="s">
        <v>240</v>
      </c>
      <c r="B798" s="489">
        <f>Restrooms!A44</f>
        <v>0</v>
      </c>
      <c r="C798" s="489">
        <f>Restrooms!B44</f>
        <v>0</v>
      </c>
      <c r="D798" s="489" t="str">
        <f>Restrooms!C44</f>
        <v>H</v>
      </c>
      <c r="E798" s="489">
        <f>Restrooms!D44</f>
        <v>0</v>
      </c>
      <c r="F798" s="489">
        <f>Restrooms!E44</f>
        <v>0</v>
      </c>
      <c r="G798" s="489">
        <f>Restrooms!F44</f>
        <v>0.6</v>
      </c>
      <c r="H798" s="489">
        <f>Restrooms!G44</f>
        <v>0</v>
      </c>
      <c r="I798" s="489">
        <f>Restrooms!H44</f>
        <v>0</v>
      </c>
      <c r="J798" s="489" t="str">
        <f>Restrooms!I44</f>
        <v xml:space="preserve"> </v>
      </c>
      <c r="K798" s="489">
        <f>Restrooms!J44</f>
        <v>0</v>
      </c>
      <c r="L798" s="489">
        <f>Restrooms!K44</f>
        <v>0</v>
      </c>
      <c r="M798" s="489" t="str">
        <f>Restrooms!L44</f>
        <v/>
      </c>
      <c r="N798" s="489" t="str">
        <f>Restrooms!M44</f>
        <v/>
      </c>
      <c r="O798" s="489" t="str">
        <f>Restrooms!N44</f>
        <v/>
      </c>
      <c r="P798" s="489" t="str">
        <f>Restrooms!O44</f>
        <v/>
      </c>
      <c r="Q798" s="489" t="str">
        <f>Restrooms!P44</f>
        <v xml:space="preserve"> </v>
      </c>
    </row>
    <row r="799" spans="1:17">
      <c r="A799" s="489" t="s">
        <v>240</v>
      </c>
      <c r="B799" s="489">
        <f>Restrooms!A45</f>
        <v>0</v>
      </c>
      <c r="C799" s="489">
        <f>Restrooms!B45</f>
        <v>0</v>
      </c>
      <c r="D799" s="489" t="str">
        <f>Restrooms!C45</f>
        <v>H</v>
      </c>
      <c r="E799" s="489">
        <f>Restrooms!D45</f>
        <v>0</v>
      </c>
      <c r="F799" s="489">
        <f>Restrooms!E45</f>
        <v>0</v>
      </c>
      <c r="G799" s="489">
        <f>Restrooms!F45</f>
        <v>0.6</v>
      </c>
      <c r="H799" s="489">
        <f>Restrooms!G45</f>
        <v>0</v>
      </c>
      <c r="I799" s="489">
        <f>Restrooms!H45</f>
        <v>0</v>
      </c>
      <c r="J799" s="489" t="str">
        <f>Restrooms!I45</f>
        <v xml:space="preserve"> </v>
      </c>
      <c r="K799" s="489">
        <f>Restrooms!J45</f>
        <v>0</v>
      </c>
      <c r="L799" s="489">
        <f>Restrooms!K45</f>
        <v>0</v>
      </c>
      <c r="M799" s="489" t="str">
        <f>Restrooms!L45</f>
        <v/>
      </c>
      <c r="N799" s="489" t="str">
        <f>Restrooms!M45</f>
        <v/>
      </c>
      <c r="O799" s="489" t="str">
        <f>Restrooms!N45</f>
        <v/>
      </c>
      <c r="P799" s="489" t="str">
        <f>Restrooms!O45</f>
        <v/>
      </c>
      <c r="Q799" s="489" t="str">
        <f>Restrooms!P45</f>
        <v xml:space="preserve"> </v>
      </c>
    </row>
    <row r="800" spans="1:17">
      <c r="A800" s="489" t="s">
        <v>240</v>
      </c>
      <c r="B800" s="489">
        <f>Restrooms!A46</f>
        <v>0</v>
      </c>
      <c r="C800" s="489">
        <f>Restrooms!B46</f>
        <v>0</v>
      </c>
      <c r="D800" s="489" t="str">
        <f>Restrooms!C46</f>
        <v>H</v>
      </c>
      <c r="E800" s="489">
        <f>Restrooms!D46</f>
        <v>0</v>
      </c>
      <c r="F800" s="489">
        <f>Restrooms!E46</f>
        <v>0</v>
      </c>
      <c r="G800" s="489">
        <f>Restrooms!F46</f>
        <v>0.6</v>
      </c>
      <c r="H800" s="489">
        <f>Restrooms!G46</f>
        <v>0</v>
      </c>
      <c r="I800" s="489">
        <f>Restrooms!H46</f>
        <v>0</v>
      </c>
      <c r="J800" s="489" t="str">
        <f>Restrooms!I46</f>
        <v xml:space="preserve"> </v>
      </c>
      <c r="K800" s="489">
        <f>Restrooms!J46</f>
        <v>0</v>
      </c>
      <c r="L800" s="489">
        <f>Restrooms!K46</f>
        <v>0</v>
      </c>
      <c r="M800" s="489" t="str">
        <f>Restrooms!L46</f>
        <v/>
      </c>
      <c r="N800" s="489" t="str">
        <f>Restrooms!M46</f>
        <v/>
      </c>
      <c r="O800" s="489" t="str">
        <f>Restrooms!N46</f>
        <v/>
      </c>
      <c r="P800" s="489" t="str">
        <f>Restrooms!O46</f>
        <v/>
      </c>
      <c r="Q800" s="489" t="str">
        <f>Restrooms!P46</f>
        <v xml:space="preserve"> </v>
      </c>
    </row>
    <row r="801" spans="1:17">
      <c r="A801" s="489" t="s">
        <v>240</v>
      </c>
      <c r="B801" s="489">
        <f>Restrooms!A47</f>
        <v>0</v>
      </c>
      <c r="C801" s="489">
        <f>Restrooms!B47</f>
        <v>0</v>
      </c>
      <c r="D801" s="489" t="str">
        <f>Restrooms!C47</f>
        <v>H</v>
      </c>
      <c r="E801" s="489">
        <f>Restrooms!D47</f>
        <v>0</v>
      </c>
      <c r="F801" s="489">
        <f>Restrooms!E47</f>
        <v>0</v>
      </c>
      <c r="G801" s="489">
        <f>Restrooms!F47</f>
        <v>0.6</v>
      </c>
      <c r="H801" s="489">
        <f>Restrooms!G47</f>
        <v>0</v>
      </c>
      <c r="I801" s="489">
        <f>Restrooms!H47</f>
        <v>0</v>
      </c>
      <c r="J801" s="489" t="str">
        <f>Restrooms!I47</f>
        <v xml:space="preserve"> </v>
      </c>
      <c r="K801" s="489">
        <f>Restrooms!J47</f>
        <v>0</v>
      </c>
      <c r="L801" s="489">
        <f>Restrooms!K47</f>
        <v>0</v>
      </c>
      <c r="M801" s="489" t="str">
        <f>Restrooms!L47</f>
        <v/>
      </c>
      <c r="N801" s="489" t="str">
        <f>Restrooms!M47</f>
        <v/>
      </c>
      <c r="O801" s="489" t="str">
        <f>Restrooms!N47</f>
        <v/>
      </c>
      <c r="P801" s="489" t="str">
        <f>Restrooms!O47</f>
        <v/>
      </c>
      <c r="Q801" s="489" t="str">
        <f>Restrooms!P47</f>
        <v xml:space="preserve"> </v>
      </c>
    </row>
    <row r="802" spans="1:17">
      <c r="A802" s="489" t="s">
        <v>240</v>
      </c>
      <c r="B802" s="489">
        <f>Restrooms!A48</f>
        <v>0</v>
      </c>
      <c r="C802" s="489">
        <f>Restrooms!B48</f>
        <v>0</v>
      </c>
      <c r="D802" s="489" t="str">
        <f>Restrooms!C48</f>
        <v>H</v>
      </c>
      <c r="E802" s="489">
        <f>Restrooms!D48</f>
        <v>0</v>
      </c>
      <c r="F802" s="489">
        <f>Restrooms!E48</f>
        <v>0</v>
      </c>
      <c r="G802" s="489">
        <f>Restrooms!F48</f>
        <v>0.6</v>
      </c>
      <c r="H802" s="489">
        <f>Restrooms!G48</f>
        <v>0</v>
      </c>
      <c r="I802" s="489">
        <f>Restrooms!H48</f>
        <v>0</v>
      </c>
      <c r="J802" s="489" t="str">
        <f>Restrooms!I48</f>
        <v xml:space="preserve"> </v>
      </c>
      <c r="K802" s="489">
        <f>Restrooms!J48</f>
        <v>0</v>
      </c>
      <c r="L802" s="489">
        <f>Restrooms!K48</f>
        <v>0</v>
      </c>
      <c r="M802" s="489" t="str">
        <f>Restrooms!L48</f>
        <v/>
      </c>
      <c r="N802" s="489" t="str">
        <f>Restrooms!M48</f>
        <v/>
      </c>
      <c r="O802" s="489" t="str">
        <f>Restrooms!N48</f>
        <v/>
      </c>
      <c r="P802" s="489" t="str">
        <f>Restrooms!O48</f>
        <v/>
      </c>
      <c r="Q802" s="489" t="str">
        <f>Restrooms!P48</f>
        <v xml:space="preserve"> </v>
      </c>
    </row>
    <row r="803" spans="1:17">
      <c r="A803" s="489" t="s">
        <v>240</v>
      </c>
      <c r="B803" s="489">
        <f>Restrooms!A49</f>
        <v>0</v>
      </c>
      <c r="C803" s="489">
        <f>Restrooms!B49</f>
        <v>0</v>
      </c>
      <c r="D803" s="489" t="str">
        <f>Restrooms!C49</f>
        <v>H</v>
      </c>
      <c r="E803" s="489">
        <f>Restrooms!D49</f>
        <v>0</v>
      </c>
      <c r="F803" s="489">
        <f>Restrooms!E49</f>
        <v>0</v>
      </c>
      <c r="G803" s="489">
        <f>Restrooms!F49</f>
        <v>0.6</v>
      </c>
      <c r="H803" s="489">
        <f>Restrooms!G49</f>
        <v>0</v>
      </c>
      <c r="I803" s="489">
        <f>Restrooms!H49</f>
        <v>0</v>
      </c>
      <c r="J803" s="489" t="str">
        <f>Restrooms!I49</f>
        <v xml:space="preserve"> </v>
      </c>
      <c r="K803" s="489">
        <f>Restrooms!J49</f>
        <v>0</v>
      </c>
      <c r="L803" s="489">
        <f>Restrooms!K49</f>
        <v>0</v>
      </c>
      <c r="M803" s="489" t="str">
        <f>Restrooms!L49</f>
        <v/>
      </c>
      <c r="N803" s="489" t="str">
        <f>Restrooms!M49</f>
        <v/>
      </c>
      <c r="O803" s="489" t="str">
        <f>Restrooms!N49</f>
        <v/>
      </c>
      <c r="P803" s="489" t="str">
        <f>Restrooms!O49</f>
        <v/>
      </c>
      <c r="Q803" s="489" t="str">
        <f>Restrooms!P49</f>
        <v xml:space="preserve"> </v>
      </c>
    </row>
    <row r="804" spans="1:17">
      <c r="A804" s="489" t="s">
        <v>240</v>
      </c>
      <c r="B804" s="489">
        <f>Restrooms!A50</f>
        <v>0</v>
      </c>
      <c r="C804" s="489">
        <f>Restrooms!B50</f>
        <v>0</v>
      </c>
      <c r="D804" s="489" t="str">
        <f>Restrooms!C50</f>
        <v>H</v>
      </c>
      <c r="E804" s="489">
        <f>Restrooms!D50</f>
        <v>0</v>
      </c>
      <c r="F804" s="489">
        <f>Restrooms!E50</f>
        <v>0</v>
      </c>
      <c r="G804" s="489">
        <f>Restrooms!F50</f>
        <v>0.6</v>
      </c>
      <c r="H804" s="489">
        <f>Restrooms!G50</f>
        <v>0</v>
      </c>
      <c r="I804" s="489">
        <f>Restrooms!H50</f>
        <v>0</v>
      </c>
      <c r="J804" s="489" t="str">
        <f>Restrooms!I50</f>
        <v xml:space="preserve"> </v>
      </c>
      <c r="K804" s="489">
        <f>Restrooms!J50</f>
        <v>0</v>
      </c>
      <c r="L804" s="489">
        <f>Restrooms!K50</f>
        <v>0</v>
      </c>
      <c r="M804" s="489" t="str">
        <f>Restrooms!L50</f>
        <v/>
      </c>
      <c r="N804" s="489" t="str">
        <f>Restrooms!M50</f>
        <v/>
      </c>
      <c r="O804" s="489" t="str">
        <f>Restrooms!N50</f>
        <v/>
      </c>
      <c r="P804" s="489" t="str">
        <f>Restrooms!O50</f>
        <v/>
      </c>
      <c r="Q804" s="489" t="str">
        <f>Restrooms!P50</f>
        <v xml:space="preserve"> </v>
      </c>
    </row>
    <row r="805" spans="1:17">
      <c r="A805" s="489" t="s">
        <v>240</v>
      </c>
      <c r="B805" s="489">
        <f>Restrooms!A51</f>
        <v>0</v>
      </c>
      <c r="C805" s="489">
        <f>Restrooms!B51</f>
        <v>0</v>
      </c>
      <c r="D805" s="489" t="str">
        <f>Restrooms!C51</f>
        <v>H</v>
      </c>
      <c r="E805" s="489">
        <f>Restrooms!D51</f>
        <v>0</v>
      </c>
      <c r="F805" s="489">
        <f>Restrooms!E51</f>
        <v>0</v>
      </c>
      <c r="G805" s="489">
        <f>Restrooms!F51</f>
        <v>0.6</v>
      </c>
      <c r="H805" s="489">
        <f>Restrooms!G51</f>
        <v>0</v>
      </c>
      <c r="I805" s="489">
        <f>Restrooms!H51</f>
        <v>0</v>
      </c>
      <c r="J805" s="489" t="str">
        <f>Restrooms!I51</f>
        <v xml:space="preserve"> </v>
      </c>
      <c r="K805" s="489">
        <f>Restrooms!J51</f>
        <v>0</v>
      </c>
      <c r="L805" s="489">
        <f>Restrooms!K51</f>
        <v>0</v>
      </c>
      <c r="M805" s="489" t="str">
        <f>Restrooms!L51</f>
        <v/>
      </c>
      <c r="N805" s="489" t="str">
        <f>Restrooms!M51</f>
        <v/>
      </c>
      <c r="O805" s="489" t="str">
        <f>Restrooms!N51</f>
        <v/>
      </c>
      <c r="P805" s="489" t="str">
        <f>Restrooms!O51</f>
        <v/>
      </c>
      <c r="Q805" s="489" t="str">
        <f>Restrooms!P51</f>
        <v xml:space="preserve"> </v>
      </c>
    </row>
    <row r="806" spans="1:17">
      <c r="A806" s="489" t="s">
        <v>240</v>
      </c>
      <c r="B806" s="489">
        <f>Restrooms!A52</f>
        <v>0</v>
      </c>
      <c r="C806" s="489">
        <f>Restrooms!B52</f>
        <v>0</v>
      </c>
      <c r="D806" s="489" t="str">
        <f>Restrooms!C52</f>
        <v>H</v>
      </c>
      <c r="E806" s="489">
        <f>Restrooms!D52</f>
        <v>0</v>
      </c>
      <c r="F806" s="489">
        <f>Restrooms!E52</f>
        <v>0</v>
      </c>
      <c r="G806" s="489">
        <f>Restrooms!F52</f>
        <v>0.6</v>
      </c>
      <c r="H806" s="489">
        <f>Restrooms!G52</f>
        <v>0</v>
      </c>
      <c r="I806" s="489">
        <f>Restrooms!H52</f>
        <v>0</v>
      </c>
      <c r="J806" s="489" t="str">
        <f>Restrooms!I52</f>
        <v xml:space="preserve"> </v>
      </c>
      <c r="K806" s="489">
        <f>Restrooms!J52</f>
        <v>0</v>
      </c>
      <c r="L806" s="489">
        <f>Restrooms!K52</f>
        <v>0</v>
      </c>
      <c r="M806" s="489" t="str">
        <f>Restrooms!L52</f>
        <v/>
      </c>
      <c r="N806" s="489" t="str">
        <f>Restrooms!M52</f>
        <v/>
      </c>
      <c r="O806" s="489" t="str">
        <f>Restrooms!N52</f>
        <v/>
      </c>
      <c r="P806" s="489" t="str">
        <f>Restrooms!O52</f>
        <v/>
      </c>
      <c r="Q806" s="489" t="str">
        <f>Restrooms!P52</f>
        <v xml:space="preserve"> </v>
      </c>
    </row>
    <row r="807" spans="1:17">
      <c r="A807" s="489" t="s">
        <v>240</v>
      </c>
      <c r="B807" s="489">
        <f>Restrooms!A53</f>
        <v>0</v>
      </c>
      <c r="C807" s="489">
        <f>Restrooms!B53</f>
        <v>0</v>
      </c>
      <c r="D807" s="489" t="str">
        <f>Restrooms!C53</f>
        <v>H</v>
      </c>
      <c r="E807" s="489">
        <f>Restrooms!D53</f>
        <v>0</v>
      </c>
      <c r="F807" s="489">
        <f>Restrooms!E53</f>
        <v>0</v>
      </c>
      <c r="G807" s="489">
        <f>Restrooms!F53</f>
        <v>0.6</v>
      </c>
      <c r="H807" s="489">
        <f>Restrooms!G53</f>
        <v>0</v>
      </c>
      <c r="I807" s="489">
        <f>Restrooms!H53</f>
        <v>0</v>
      </c>
      <c r="J807" s="489" t="str">
        <f>Restrooms!I53</f>
        <v xml:space="preserve"> </v>
      </c>
      <c r="K807" s="489">
        <f>Restrooms!J53</f>
        <v>0</v>
      </c>
      <c r="L807" s="489">
        <f>Restrooms!K53</f>
        <v>0</v>
      </c>
      <c r="M807" s="489" t="str">
        <f>Restrooms!L53</f>
        <v/>
      </c>
      <c r="N807" s="489" t="str">
        <f>Restrooms!M53</f>
        <v/>
      </c>
      <c r="O807" s="489" t="str">
        <f>Restrooms!N53</f>
        <v/>
      </c>
      <c r="P807" s="489" t="str">
        <f>Restrooms!O53</f>
        <v/>
      </c>
      <c r="Q807" s="489" t="str">
        <f>Restrooms!P53</f>
        <v xml:space="preserve"> </v>
      </c>
    </row>
    <row r="808" spans="1:17">
      <c r="A808" s="489" t="s">
        <v>240</v>
      </c>
      <c r="B808" s="489">
        <f>Restrooms!A54</f>
        <v>0</v>
      </c>
      <c r="C808" s="489">
        <f>Restrooms!B54</f>
        <v>0</v>
      </c>
      <c r="D808" s="489" t="str">
        <f>Restrooms!C54</f>
        <v>H</v>
      </c>
      <c r="E808" s="489">
        <f>Restrooms!D54</f>
        <v>0</v>
      </c>
      <c r="F808" s="489">
        <f>Restrooms!E54</f>
        <v>0</v>
      </c>
      <c r="G808" s="489">
        <f>Restrooms!F54</f>
        <v>0.6</v>
      </c>
      <c r="H808" s="489">
        <f>Restrooms!G54</f>
        <v>0</v>
      </c>
      <c r="I808" s="489">
        <f>Restrooms!H54</f>
        <v>0</v>
      </c>
      <c r="J808" s="489" t="str">
        <f>Restrooms!I54</f>
        <v xml:space="preserve"> </v>
      </c>
      <c r="K808" s="489">
        <f>Restrooms!J54</f>
        <v>0</v>
      </c>
      <c r="L808" s="489">
        <f>Restrooms!K54</f>
        <v>0</v>
      </c>
      <c r="M808" s="489" t="str">
        <f>Restrooms!L54</f>
        <v/>
      </c>
      <c r="N808" s="489" t="str">
        <f>Restrooms!M54</f>
        <v/>
      </c>
      <c r="O808" s="489" t="str">
        <f>Restrooms!N54</f>
        <v/>
      </c>
      <c r="P808" s="489" t="str">
        <f>Restrooms!O54</f>
        <v/>
      </c>
      <c r="Q808" s="489" t="str">
        <f>Restrooms!P54</f>
        <v xml:space="preserve"> </v>
      </c>
    </row>
    <row r="809" spans="1:17">
      <c r="A809" s="489" t="s">
        <v>240</v>
      </c>
      <c r="B809" s="489">
        <f>Restrooms!A55</f>
        <v>0</v>
      </c>
      <c r="C809" s="489">
        <f>Restrooms!B55</f>
        <v>0</v>
      </c>
      <c r="D809" s="489" t="str">
        <f>Restrooms!C55</f>
        <v>H</v>
      </c>
      <c r="E809" s="489">
        <f>Restrooms!D55</f>
        <v>0</v>
      </c>
      <c r="F809" s="489">
        <f>Restrooms!E55</f>
        <v>0</v>
      </c>
      <c r="G809" s="489">
        <f>Restrooms!F55</f>
        <v>0.6</v>
      </c>
      <c r="H809" s="489">
        <f>Restrooms!G55</f>
        <v>0</v>
      </c>
      <c r="I809" s="489">
        <f>Restrooms!H55</f>
        <v>0</v>
      </c>
      <c r="J809" s="489" t="str">
        <f>Restrooms!I55</f>
        <v xml:space="preserve"> </v>
      </c>
      <c r="K809" s="489">
        <f>Restrooms!J55</f>
        <v>0</v>
      </c>
      <c r="L809" s="489">
        <f>Restrooms!K55</f>
        <v>0</v>
      </c>
      <c r="M809" s="489" t="str">
        <f>Restrooms!L55</f>
        <v/>
      </c>
      <c r="N809" s="489" t="str">
        <f>Restrooms!M55</f>
        <v/>
      </c>
      <c r="O809" s="489" t="str">
        <f>Restrooms!N55</f>
        <v/>
      </c>
      <c r="P809" s="489" t="str">
        <f>Restrooms!O55</f>
        <v/>
      </c>
      <c r="Q809" s="489" t="str">
        <f>Restrooms!P55</f>
        <v xml:space="preserve"> </v>
      </c>
    </row>
    <row r="810" spans="1:17">
      <c r="A810" s="489" t="s">
        <v>240</v>
      </c>
      <c r="B810" s="489">
        <f>Restrooms!A56</f>
        <v>0</v>
      </c>
      <c r="C810" s="489">
        <f>Restrooms!B56</f>
        <v>0</v>
      </c>
      <c r="D810" s="489" t="str">
        <f>Restrooms!C56</f>
        <v>H</v>
      </c>
      <c r="E810" s="489">
        <f>Restrooms!D56</f>
        <v>0</v>
      </c>
      <c r="F810" s="489">
        <f>Restrooms!E56</f>
        <v>0</v>
      </c>
      <c r="G810" s="489">
        <f>Restrooms!F56</f>
        <v>0.6</v>
      </c>
      <c r="H810" s="489">
        <f>Restrooms!G56</f>
        <v>0</v>
      </c>
      <c r="I810" s="489">
        <f>Restrooms!H56</f>
        <v>0</v>
      </c>
      <c r="J810" s="489" t="str">
        <f>Restrooms!I56</f>
        <v xml:space="preserve"> </v>
      </c>
      <c r="K810" s="489">
        <f>Restrooms!J56</f>
        <v>0</v>
      </c>
      <c r="L810" s="489">
        <f>Restrooms!K56</f>
        <v>0</v>
      </c>
      <c r="M810" s="489" t="str">
        <f>Restrooms!L56</f>
        <v/>
      </c>
      <c r="N810" s="489" t="str">
        <f>Restrooms!M56</f>
        <v/>
      </c>
      <c r="O810" s="489" t="str">
        <f>Restrooms!N56</f>
        <v/>
      </c>
      <c r="P810" s="489" t="str">
        <f>Restrooms!O56</f>
        <v/>
      </c>
      <c r="Q810" s="489" t="str">
        <f>Restrooms!P56</f>
        <v xml:space="preserve"> </v>
      </c>
    </row>
    <row r="811" spans="1:17">
      <c r="A811" s="489" t="s">
        <v>240</v>
      </c>
      <c r="B811" s="489">
        <f>Restrooms!A57</f>
        <v>0</v>
      </c>
      <c r="C811" s="489">
        <f>Restrooms!B57</f>
        <v>0</v>
      </c>
      <c r="D811" s="489" t="str">
        <f>Restrooms!C57</f>
        <v>H</v>
      </c>
      <c r="E811" s="489">
        <f>Restrooms!D57</f>
        <v>0</v>
      </c>
      <c r="F811" s="489">
        <f>Restrooms!E57</f>
        <v>0</v>
      </c>
      <c r="G811" s="489">
        <f>Restrooms!F57</f>
        <v>0.6</v>
      </c>
      <c r="H811" s="489">
        <f>Restrooms!G57</f>
        <v>0</v>
      </c>
      <c r="I811" s="489">
        <f>Restrooms!H57</f>
        <v>0</v>
      </c>
      <c r="J811" s="489" t="str">
        <f>Restrooms!I57</f>
        <v xml:space="preserve"> </v>
      </c>
      <c r="K811" s="489">
        <f>Restrooms!J57</f>
        <v>0</v>
      </c>
      <c r="L811" s="489">
        <f>Restrooms!K57</f>
        <v>0</v>
      </c>
      <c r="M811" s="489" t="str">
        <f>Restrooms!L57</f>
        <v/>
      </c>
      <c r="N811" s="489" t="str">
        <f>Restrooms!M57</f>
        <v/>
      </c>
      <c r="O811" s="489" t="str">
        <f>Restrooms!N57</f>
        <v/>
      </c>
      <c r="P811" s="489" t="str">
        <f>Restrooms!O57</f>
        <v/>
      </c>
      <c r="Q811" s="489" t="str">
        <f>Restrooms!P57</f>
        <v xml:space="preserve"> </v>
      </c>
    </row>
    <row r="812" spans="1:17">
      <c r="A812" s="489" t="s">
        <v>240</v>
      </c>
      <c r="B812" s="489">
        <f>Restrooms!A58</f>
        <v>0</v>
      </c>
      <c r="C812" s="489">
        <f>Restrooms!B58</f>
        <v>0</v>
      </c>
      <c r="D812" s="489" t="str">
        <f>Restrooms!C58</f>
        <v>H</v>
      </c>
      <c r="E812" s="489">
        <f>Restrooms!D58</f>
        <v>0</v>
      </c>
      <c r="F812" s="489">
        <f>Restrooms!E58</f>
        <v>0</v>
      </c>
      <c r="G812" s="489">
        <f>Restrooms!F58</f>
        <v>0.6</v>
      </c>
      <c r="H812" s="489">
        <f>Restrooms!G58</f>
        <v>0</v>
      </c>
      <c r="I812" s="489">
        <f>Restrooms!H58</f>
        <v>0</v>
      </c>
      <c r="J812" s="489" t="str">
        <f>Restrooms!I58</f>
        <v xml:space="preserve"> </v>
      </c>
      <c r="K812" s="489">
        <f>Restrooms!J58</f>
        <v>0</v>
      </c>
      <c r="L812" s="489">
        <f>Restrooms!K58</f>
        <v>0</v>
      </c>
      <c r="M812" s="489" t="str">
        <f>Restrooms!L58</f>
        <v/>
      </c>
      <c r="N812" s="489" t="str">
        <f>Restrooms!M58</f>
        <v/>
      </c>
      <c r="O812" s="489" t="str">
        <f>Restrooms!N58</f>
        <v/>
      </c>
      <c r="P812" s="489" t="str">
        <f>Restrooms!O58</f>
        <v/>
      </c>
      <c r="Q812" s="489" t="str">
        <f>Restrooms!P58</f>
        <v xml:space="preserve"> </v>
      </c>
    </row>
    <row r="813" spans="1:17">
      <c r="A813" s="489" t="s">
        <v>240</v>
      </c>
      <c r="B813" s="489">
        <f>Restrooms!A59</f>
        <v>0</v>
      </c>
      <c r="C813" s="489">
        <f>Restrooms!B59</f>
        <v>0</v>
      </c>
      <c r="D813" s="489" t="str">
        <f>Restrooms!C59</f>
        <v>H</v>
      </c>
      <c r="E813" s="489">
        <f>Restrooms!D59</f>
        <v>0</v>
      </c>
      <c r="F813" s="489">
        <f>Restrooms!E59</f>
        <v>0</v>
      </c>
      <c r="G813" s="489">
        <f>Restrooms!F59</f>
        <v>0.6</v>
      </c>
      <c r="H813" s="489">
        <f>Restrooms!G59</f>
        <v>0</v>
      </c>
      <c r="I813" s="489">
        <f>Restrooms!H59</f>
        <v>0</v>
      </c>
      <c r="J813" s="489" t="str">
        <f>Restrooms!I59</f>
        <v xml:space="preserve"> </v>
      </c>
      <c r="K813" s="489">
        <f>Restrooms!J59</f>
        <v>0</v>
      </c>
      <c r="L813" s="489">
        <f>Restrooms!K59</f>
        <v>0</v>
      </c>
      <c r="M813" s="489" t="str">
        <f>Restrooms!L59</f>
        <v/>
      </c>
      <c r="N813" s="489" t="str">
        <f>Restrooms!M59</f>
        <v/>
      </c>
      <c r="O813" s="489" t="str">
        <f>Restrooms!N59</f>
        <v/>
      </c>
      <c r="P813" s="489" t="str">
        <f>Restrooms!O59</f>
        <v/>
      </c>
      <c r="Q813" s="489" t="str">
        <f>Restrooms!P59</f>
        <v xml:space="preserve"> </v>
      </c>
    </row>
    <row r="814" spans="1:17">
      <c r="A814" s="489" t="s">
        <v>240</v>
      </c>
      <c r="B814" s="489">
        <f>Restrooms!A60</f>
        <v>0</v>
      </c>
      <c r="C814" s="489">
        <f>Restrooms!B60</f>
        <v>0</v>
      </c>
      <c r="D814" s="489" t="str">
        <f>Restrooms!C60</f>
        <v>H</v>
      </c>
      <c r="E814" s="489">
        <f>Restrooms!D60</f>
        <v>0</v>
      </c>
      <c r="F814" s="489">
        <f>Restrooms!E60</f>
        <v>0</v>
      </c>
      <c r="G814" s="489">
        <f>Restrooms!F60</f>
        <v>0.6</v>
      </c>
      <c r="H814" s="489">
        <f>Restrooms!G60</f>
        <v>0</v>
      </c>
      <c r="I814" s="489">
        <f>Restrooms!H60</f>
        <v>0</v>
      </c>
      <c r="J814" s="489" t="str">
        <f>Restrooms!I60</f>
        <v xml:space="preserve"> </v>
      </c>
      <c r="K814" s="489">
        <f>Restrooms!J60</f>
        <v>0</v>
      </c>
      <c r="L814" s="489">
        <f>Restrooms!K60</f>
        <v>0</v>
      </c>
      <c r="M814" s="489" t="str">
        <f>Restrooms!L60</f>
        <v/>
      </c>
      <c r="N814" s="489" t="str">
        <f>Restrooms!M60</f>
        <v/>
      </c>
      <c r="O814" s="489" t="str">
        <f>Restrooms!N60</f>
        <v/>
      </c>
      <c r="P814" s="489" t="str">
        <f>Restrooms!O60</f>
        <v/>
      </c>
      <c r="Q814" s="489" t="str">
        <f>Restrooms!P60</f>
        <v xml:space="preserve"> </v>
      </c>
    </row>
    <row r="815" spans="1:17">
      <c r="A815" s="489" t="s">
        <v>240</v>
      </c>
      <c r="B815" s="489">
        <f>Restrooms!A61</f>
        <v>0</v>
      </c>
      <c r="C815" s="489">
        <f>Restrooms!B61</f>
        <v>0</v>
      </c>
      <c r="D815" s="489" t="str">
        <f>Restrooms!C61</f>
        <v>H</v>
      </c>
      <c r="E815" s="489">
        <f>Restrooms!D61</f>
        <v>0</v>
      </c>
      <c r="F815" s="489">
        <f>Restrooms!E61</f>
        <v>0</v>
      </c>
      <c r="G815" s="489">
        <f>Restrooms!F61</f>
        <v>0.6</v>
      </c>
      <c r="H815" s="489">
        <f>Restrooms!G61</f>
        <v>0</v>
      </c>
      <c r="I815" s="489">
        <f>Restrooms!H61</f>
        <v>0</v>
      </c>
      <c r="J815" s="489" t="str">
        <f>Restrooms!I61</f>
        <v xml:space="preserve"> </v>
      </c>
      <c r="K815" s="489">
        <f>Restrooms!J61</f>
        <v>0</v>
      </c>
      <c r="L815" s="489">
        <f>Restrooms!K61</f>
        <v>0</v>
      </c>
      <c r="M815" s="489" t="str">
        <f>Restrooms!L61</f>
        <v/>
      </c>
      <c r="N815" s="489" t="str">
        <f>Restrooms!M61</f>
        <v/>
      </c>
      <c r="O815" s="489" t="str">
        <f>Restrooms!N61</f>
        <v/>
      </c>
      <c r="P815" s="489" t="str">
        <f>Restrooms!O61</f>
        <v/>
      </c>
      <c r="Q815" s="489" t="str">
        <f>Restrooms!P61</f>
        <v xml:space="preserve"> </v>
      </c>
    </row>
    <row r="816" spans="1:17">
      <c r="A816" s="489" t="s">
        <v>240</v>
      </c>
      <c r="B816" s="489">
        <f>Restrooms!A62</f>
        <v>0</v>
      </c>
      <c r="C816" s="489">
        <f>Restrooms!B62</f>
        <v>0</v>
      </c>
      <c r="D816" s="489" t="str">
        <f>Restrooms!C62</f>
        <v>H</v>
      </c>
      <c r="E816" s="489">
        <f>Restrooms!D62</f>
        <v>0</v>
      </c>
      <c r="F816" s="489">
        <f>Restrooms!E62</f>
        <v>0</v>
      </c>
      <c r="G816" s="489">
        <f>Restrooms!F62</f>
        <v>0.6</v>
      </c>
      <c r="H816" s="489">
        <f>Restrooms!G62</f>
        <v>0</v>
      </c>
      <c r="I816" s="489">
        <f>Restrooms!H62</f>
        <v>0</v>
      </c>
      <c r="J816" s="489" t="str">
        <f>Restrooms!I62</f>
        <v xml:space="preserve"> </v>
      </c>
      <c r="K816" s="489">
        <f>Restrooms!J62</f>
        <v>0</v>
      </c>
      <c r="L816" s="489">
        <f>Restrooms!K62</f>
        <v>0</v>
      </c>
      <c r="M816" s="489" t="str">
        <f>Restrooms!L62</f>
        <v/>
      </c>
      <c r="N816" s="489" t="str">
        <f>Restrooms!M62</f>
        <v/>
      </c>
      <c r="O816" s="489" t="str">
        <f>Restrooms!N62</f>
        <v/>
      </c>
      <c r="P816" s="489" t="str">
        <f>Restrooms!O62</f>
        <v/>
      </c>
      <c r="Q816" s="489" t="str">
        <f>Restrooms!P62</f>
        <v xml:space="preserve"> </v>
      </c>
    </row>
    <row r="817" spans="1:17">
      <c r="A817" s="489" t="s">
        <v>240</v>
      </c>
      <c r="B817" s="489">
        <f>Restrooms!A63</f>
        <v>0</v>
      </c>
      <c r="C817" s="489">
        <f>Restrooms!B63</f>
        <v>0</v>
      </c>
      <c r="D817" s="489" t="str">
        <f>Restrooms!C63</f>
        <v>H</v>
      </c>
      <c r="E817" s="489">
        <f>Restrooms!D63</f>
        <v>0</v>
      </c>
      <c r="F817" s="489">
        <f>Restrooms!E63</f>
        <v>0</v>
      </c>
      <c r="G817" s="489">
        <f>Restrooms!F63</f>
        <v>0.6</v>
      </c>
      <c r="H817" s="489">
        <f>Restrooms!G63</f>
        <v>0</v>
      </c>
      <c r="I817" s="489">
        <f>Restrooms!H63</f>
        <v>0</v>
      </c>
      <c r="J817" s="489" t="str">
        <f>Restrooms!I63</f>
        <v xml:space="preserve"> </v>
      </c>
      <c r="K817" s="489">
        <f>Restrooms!J63</f>
        <v>0</v>
      </c>
      <c r="L817" s="489">
        <f>Restrooms!K63</f>
        <v>0</v>
      </c>
      <c r="M817" s="489" t="str">
        <f>Restrooms!L63</f>
        <v/>
      </c>
      <c r="N817" s="489" t="str">
        <f>Restrooms!M63</f>
        <v/>
      </c>
      <c r="O817" s="489" t="str">
        <f>Restrooms!N63</f>
        <v/>
      </c>
      <c r="P817" s="489" t="str">
        <f>Restrooms!O63</f>
        <v/>
      </c>
      <c r="Q817" s="489" t="str">
        <f>Restrooms!P63</f>
        <v xml:space="preserve"> </v>
      </c>
    </row>
    <row r="818" spans="1:17">
      <c r="A818" s="488" t="s">
        <v>241</v>
      </c>
      <c r="B818" s="488">
        <f>'Resource Management'!A13</f>
        <v>0</v>
      </c>
      <c r="C818" s="488">
        <f>'Resource Management'!B13</f>
        <v>0</v>
      </c>
      <c r="D818" s="488" t="str">
        <f>'Resource Management'!C13</f>
        <v>H</v>
      </c>
      <c r="E818" s="488">
        <f>'Resource Management'!D13</f>
        <v>0</v>
      </c>
      <c r="F818" s="488">
        <f>'Resource Management'!E13</f>
        <v>0</v>
      </c>
      <c r="G818" s="488">
        <f>'Resource Management'!F13</f>
        <v>0.6</v>
      </c>
      <c r="H818" s="488">
        <f>'Resource Management'!G13</f>
        <v>0</v>
      </c>
      <c r="I818" s="488">
        <f>'Resource Management'!H13</f>
        <v>0</v>
      </c>
      <c r="J818" s="488" t="str">
        <f>'Resource Management'!I13</f>
        <v xml:space="preserve"> </v>
      </c>
      <c r="K818" s="488">
        <f>'Resource Management'!J13</f>
        <v>0</v>
      </c>
      <c r="L818" s="488">
        <f>'Resource Management'!K13</f>
        <v>0</v>
      </c>
      <c r="M818" s="488" t="str">
        <f>'Resource Management'!L13</f>
        <v/>
      </c>
      <c r="N818" s="488" t="str">
        <f>'Resource Management'!M13</f>
        <v/>
      </c>
      <c r="O818" s="488" t="str">
        <f>'Resource Management'!N13</f>
        <v/>
      </c>
      <c r="P818" s="488" t="str">
        <f>'Resource Management'!O13</f>
        <v/>
      </c>
      <c r="Q818" s="488" t="str">
        <f>'Resource Management'!P13</f>
        <v xml:space="preserve"> </v>
      </c>
    </row>
    <row r="819" spans="1:17">
      <c r="A819" s="488" t="s">
        <v>241</v>
      </c>
      <c r="B819" s="488">
        <f>'Resource Management'!A14</f>
        <v>0</v>
      </c>
      <c r="C819" s="488">
        <f>'Resource Management'!B14</f>
        <v>0</v>
      </c>
      <c r="D819" s="488" t="str">
        <f>'Resource Management'!C14</f>
        <v>H</v>
      </c>
      <c r="E819" s="488">
        <f>'Resource Management'!D14</f>
        <v>0</v>
      </c>
      <c r="F819" s="488">
        <f>'Resource Management'!E14</f>
        <v>0</v>
      </c>
      <c r="G819" s="488">
        <f>'Resource Management'!F14</f>
        <v>0.6</v>
      </c>
      <c r="H819" s="488">
        <f>'Resource Management'!G14</f>
        <v>0</v>
      </c>
      <c r="I819" s="488">
        <f>'Resource Management'!H14</f>
        <v>0</v>
      </c>
      <c r="J819" s="488" t="str">
        <f>'Resource Management'!I14</f>
        <v xml:space="preserve"> </v>
      </c>
      <c r="K819" s="488">
        <f>'Resource Management'!J14</f>
        <v>0</v>
      </c>
      <c r="L819" s="488">
        <f>'Resource Management'!K14</f>
        <v>0</v>
      </c>
      <c r="M819" s="488" t="str">
        <f>'Resource Management'!L14</f>
        <v/>
      </c>
      <c r="N819" s="488" t="str">
        <f>'Resource Management'!M14</f>
        <v/>
      </c>
      <c r="O819" s="488" t="str">
        <f>'Resource Management'!N14</f>
        <v/>
      </c>
      <c r="P819" s="488" t="str">
        <f>'Resource Management'!O14</f>
        <v/>
      </c>
      <c r="Q819" s="488" t="str">
        <f>'Resource Management'!P14</f>
        <v xml:space="preserve"> </v>
      </c>
    </row>
    <row r="820" spans="1:17">
      <c r="A820" s="488" t="s">
        <v>241</v>
      </c>
      <c r="B820" s="488">
        <f>'Resource Management'!A15</f>
        <v>0</v>
      </c>
      <c r="C820" s="488">
        <f>'Resource Management'!B15</f>
        <v>0</v>
      </c>
      <c r="D820" s="488" t="str">
        <f>'Resource Management'!C15</f>
        <v>H</v>
      </c>
      <c r="E820" s="488">
        <f>'Resource Management'!D15</f>
        <v>0</v>
      </c>
      <c r="F820" s="488">
        <f>'Resource Management'!E15</f>
        <v>0</v>
      </c>
      <c r="G820" s="488">
        <f>'Resource Management'!F15</f>
        <v>0.6</v>
      </c>
      <c r="H820" s="488">
        <f>'Resource Management'!G15</f>
        <v>0</v>
      </c>
      <c r="I820" s="488">
        <f>'Resource Management'!H15</f>
        <v>0</v>
      </c>
      <c r="J820" s="488" t="str">
        <f>'Resource Management'!I15</f>
        <v xml:space="preserve"> </v>
      </c>
      <c r="K820" s="488">
        <f>'Resource Management'!J15</f>
        <v>0</v>
      </c>
      <c r="L820" s="488">
        <f>'Resource Management'!K15</f>
        <v>0</v>
      </c>
      <c r="M820" s="488" t="str">
        <f>'Resource Management'!L15</f>
        <v/>
      </c>
      <c r="N820" s="488" t="str">
        <f>'Resource Management'!M15</f>
        <v/>
      </c>
      <c r="O820" s="488" t="str">
        <f>'Resource Management'!N15</f>
        <v/>
      </c>
      <c r="P820" s="488" t="str">
        <f>'Resource Management'!O15</f>
        <v/>
      </c>
      <c r="Q820" s="488" t="str">
        <f>'Resource Management'!P15</f>
        <v xml:space="preserve"> </v>
      </c>
    </row>
    <row r="821" spans="1:17">
      <c r="A821" s="488" t="s">
        <v>241</v>
      </c>
      <c r="B821" s="488">
        <f>'Resource Management'!A16</f>
        <v>0</v>
      </c>
      <c r="C821" s="488">
        <f>'Resource Management'!B16</f>
        <v>0</v>
      </c>
      <c r="D821" s="488" t="str">
        <f>'Resource Management'!C16</f>
        <v>H</v>
      </c>
      <c r="E821" s="488">
        <f>'Resource Management'!D16</f>
        <v>0</v>
      </c>
      <c r="F821" s="488">
        <f>'Resource Management'!E16</f>
        <v>0</v>
      </c>
      <c r="G821" s="488">
        <f>'Resource Management'!F16</f>
        <v>0.6</v>
      </c>
      <c r="H821" s="488">
        <f>'Resource Management'!G16</f>
        <v>0</v>
      </c>
      <c r="I821" s="488">
        <f>'Resource Management'!H16</f>
        <v>0</v>
      </c>
      <c r="J821" s="488" t="str">
        <f>'Resource Management'!I16</f>
        <v xml:space="preserve"> </v>
      </c>
      <c r="K821" s="488">
        <f>'Resource Management'!J16</f>
        <v>0</v>
      </c>
      <c r="L821" s="488">
        <f>'Resource Management'!K16</f>
        <v>0</v>
      </c>
      <c r="M821" s="488" t="str">
        <f>'Resource Management'!L16</f>
        <v/>
      </c>
      <c r="N821" s="488" t="str">
        <f>'Resource Management'!M16</f>
        <v/>
      </c>
      <c r="O821" s="488" t="str">
        <f>'Resource Management'!N16</f>
        <v/>
      </c>
      <c r="P821" s="488" t="str">
        <f>'Resource Management'!O16</f>
        <v/>
      </c>
      <c r="Q821" s="488" t="str">
        <f>'Resource Management'!P16</f>
        <v xml:space="preserve"> </v>
      </c>
    </row>
    <row r="822" spans="1:17">
      <c r="A822" s="488" t="s">
        <v>241</v>
      </c>
      <c r="B822" s="488">
        <f>'Resource Management'!A17</f>
        <v>0</v>
      </c>
      <c r="C822" s="488">
        <f>'Resource Management'!B17</f>
        <v>0</v>
      </c>
      <c r="D822" s="488" t="str">
        <f>'Resource Management'!C17</f>
        <v>H</v>
      </c>
      <c r="E822" s="488">
        <f>'Resource Management'!D17</f>
        <v>0</v>
      </c>
      <c r="F822" s="488">
        <f>'Resource Management'!E17</f>
        <v>0</v>
      </c>
      <c r="G822" s="488">
        <f>'Resource Management'!F17</f>
        <v>0.6</v>
      </c>
      <c r="H822" s="488">
        <f>'Resource Management'!G17</f>
        <v>0</v>
      </c>
      <c r="I822" s="488">
        <f>'Resource Management'!H17</f>
        <v>0</v>
      </c>
      <c r="J822" s="488" t="str">
        <f>'Resource Management'!I17</f>
        <v xml:space="preserve"> </v>
      </c>
      <c r="K822" s="488">
        <f>'Resource Management'!J17</f>
        <v>0</v>
      </c>
      <c r="L822" s="488">
        <f>'Resource Management'!K17</f>
        <v>0</v>
      </c>
      <c r="M822" s="488" t="str">
        <f>'Resource Management'!L17</f>
        <v/>
      </c>
      <c r="N822" s="488" t="str">
        <f>'Resource Management'!M17</f>
        <v/>
      </c>
      <c r="O822" s="488" t="str">
        <f>'Resource Management'!N17</f>
        <v/>
      </c>
      <c r="P822" s="488" t="str">
        <f>'Resource Management'!O17</f>
        <v/>
      </c>
      <c r="Q822" s="488" t="str">
        <f>'Resource Management'!P17</f>
        <v xml:space="preserve"> </v>
      </c>
    </row>
    <row r="823" spans="1:17">
      <c r="A823" s="488" t="s">
        <v>241</v>
      </c>
      <c r="B823" s="488">
        <f>'Resource Management'!A18</f>
        <v>0</v>
      </c>
      <c r="C823" s="488">
        <f>'Resource Management'!B18</f>
        <v>0</v>
      </c>
      <c r="D823" s="488" t="str">
        <f>'Resource Management'!C18</f>
        <v>H</v>
      </c>
      <c r="E823" s="488">
        <f>'Resource Management'!D18</f>
        <v>0</v>
      </c>
      <c r="F823" s="488">
        <f>'Resource Management'!E18</f>
        <v>0</v>
      </c>
      <c r="G823" s="488">
        <f>'Resource Management'!F18</f>
        <v>0.6</v>
      </c>
      <c r="H823" s="488">
        <f>'Resource Management'!G18</f>
        <v>0</v>
      </c>
      <c r="I823" s="488">
        <f>'Resource Management'!H18</f>
        <v>0</v>
      </c>
      <c r="J823" s="488" t="str">
        <f>'Resource Management'!I18</f>
        <v xml:space="preserve"> </v>
      </c>
      <c r="K823" s="488">
        <f>'Resource Management'!J18</f>
        <v>0</v>
      </c>
      <c r="L823" s="488">
        <f>'Resource Management'!K18</f>
        <v>0</v>
      </c>
      <c r="M823" s="488" t="str">
        <f>'Resource Management'!L18</f>
        <v/>
      </c>
      <c r="N823" s="488" t="str">
        <f>'Resource Management'!M18</f>
        <v/>
      </c>
      <c r="O823" s="488" t="str">
        <f>'Resource Management'!N18</f>
        <v/>
      </c>
      <c r="P823" s="488" t="str">
        <f>'Resource Management'!O18</f>
        <v/>
      </c>
      <c r="Q823" s="488" t="str">
        <f>'Resource Management'!P18</f>
        <v xml:space="preserve"> </v>
      </c>
    </row>
    <row r="824" spans="1:17">
      <c r="A824" s="488" t="s">
        <v>241</v>
      </c>
      <c r="B824" s="488">
        <f>'Resource Management'!A19</f>
        <v>0</v>
      </c>
      <c r="C824" s="488">
        <f>'Resource Management'!B19</f>
        <v>0</v>
      </c>
      <c r="D824" s="488" t="str">
        <f>'Resource Management'!C19</f>
        <v>H</v>
      </c>
      <c r="E824" s="488">
        <f>'Resource Management'!D19</f>
        <v>0</v>
      </c>
      <c r="F824" s="488">
        <f>'Resource Management'!E19</f>
        <v>0</v>
      </c>
      <c r="G824" s="488">
        <f>'Resource Management'!F19</f>
        <v>0.6</v>
      </c>
      <c r="H824" s="488">
        <f>'Resource Management'!G19</f>
        <v>0</v>
      </c>
      <c r="I824" s="488">
        <f>'Resource Management'!H19</f>
        <v>0</v>
      </c>
      <c r="J824" s="488" t="str">
        <f>'Resource Management'!I19</f>
        <v xml:space="preserve"> </v>
      </c>
      <c r="K824" s="488">
        <f>'Resource Management'!J19</f>
        <v>0</v>
      </c>
      <c r="L824" s="488">
        <f>'Resource Management'!K19</f>
        <v>0</v>
      </c>
      <c r="M824" s="488" t="str">
        <f>'Resource Management'!L19</f>
        <v/>
      </c>
      <c r="N824" s="488" t="str">
        <f>'Resource Management'!M19</f>
        <v/>
      </c>
      <c r="O824" s="488" t="str">
        <f>'Resource Management'!N19</f>
        <v/>
      </c>
      <c r="P824" s="488" t="str">
        <f>'Resource Management'!O19</f>
        <v/>
      </c>
      <c r="Q824" s="488" t="str">
        <f>'Resource Management'!P19</f>
        <v xml:space="preserve"> </v>
      </c>
    </row>
    <row r="825" spans="1:17">
      <c r="A825" s="488" t="s">
        <v>241</v>
      </c>
      <c r="B825" s="488">
        <f>'Resource Management'!A20</f>
        <v>0</v>
      </c>
      <c r="C825" s="488">
        <f>'Resource Management'!B20</f>
        <v>0</v>
      </c>
      <c r="D825" s="488" t="str">
        <f>'Resource Management'!C20</f>
        <v>H</v>
      </c>
      <c r="E825" s="488">
        <f>'Resource Management'!D20</f>
        <v>0</v>
      </c>
      <c r="F825" s="488">
        <f>'Resource Management'!E20</f>
        <v>0</v>
      </c>
      <c r="G825" s="488">
        <f>'Resource Management'!F20</f>
        <v>0.6</v>
      </c>
      <c r="H825" s="488">
        <f>'Resource Management'!G20</f>
        <v>0</v>
      </c>
      <c r="I825" s="488">
        <f>'Resource Management'!H20</f>
        <v>0</v>
      </c>
      <c r="J825" s="488" t="str">
        <f>'Resource Management'!I20</f>
        <v xml:space="preserve"> </v>
      </c>
      <c r="K825" s="488">
        <f>'Resource Management'!J20</f>
        <v>0</v>
      </c>
      <c r="L825" s="488">
        <f>'Resource Management'!K20</f>
        <v>0</v>
      </c>
      <c r="M825" s="488" t="str">
        <f>'Resource Management'!L20</f>
        <v/>
      </c>
      <c r="N825" s="488" t="str">
        <f>'Resource Management'!M20</f>
        <v/>
      </c>
      <c r="O825" s="488" t="str">
        <f>'Resource Management'!N20</f>
        <v/>
      </c>
      <c r="P825" s="488" t="str">
        <f>'Resource Management'!O20</f>
        <v/>
      </c>
      <c r="Q825" s="488" t="str">
        <f>'Resource Management'!P20</f>
        <v xml:space="preserve"> </v>
      </c>
    </row>
    <row r="826" spans="1:17">
      <c r="A826" s="488" t="s">
        <v>241</v>
      </c>
      <c r="B826" s="488">
        <f>'Resource Management'!A21</f>
        <v>0</v>
      </c>
      <c r="C826" s="488">
        <f>'Resource Management'!B21</f>
        <v>0</v>
      </c>
      <c r="D826" s="488" t="str">
        <f>'Resource Management'!C21</f>
        <v>H</v>
      </c>
      <c r="E826" s="488">
        <f>'Resource Management'!D21</f>
        <v>0</v>
      </c>
      <c r="F826" s="488">
        <f>'Resource Management'!E21</f>
        <v>0</v>
      </c>
      <c r="G826" s="488">
        <f>'Resource Management'!F21</f>
        <v>0.6</v>
      </c>
      <c r="H826" s="488">
        <f>'Resource Management'!G21</f>
        <v>0</v>
      </c>
      <c r="I826" s="488">
        <f>'Resource Management'!H21</f>
        <v>0</v>
      </c>
      <c r="J826" s="488" t="str">
        <f>'Resource Management'!I21</f>
        <v xml:space="preserve"> </v>
      </c>
      <c r="K826" s="488">
        <f>'Resource Management'!J21</f>
        <v>0</v>
      </c>
      <c r="L826" s="488">
        <f>'Resource Management'!K21</f>
        <v>0</v>
      </c>
      <c r="M826" s="488" t="str">
        <f>'Resource Management'!L21</f>
        <v/>
      </c>
      <c r="N826" s="488" t="str">
        <f>'Resource Management'!M21</f>
        <v/>
      </c>
      <c r="O826" s="488" t="str">
        <f>'Resource Management'!N21</f>
        <v/>
      </c>
      <c r="P826" s="488" t="str">
        <f>'Resource Management'!O21</f>
        <v/>
      </c>
      <c r="Q826" s="488" t="str">
        <f>'Resource Management'!P21</f>
        <v xml:space="preserve"> </v>
      </c>
    </row>
    <row r="827" spans="1:17">
      <c r="A827" s="488" t="s">
        <v>241</v>
      </c>
      <c r="B827" s="488">
        <f>'Resource Management'!A22</f>
        <v>0</v>
      </c>
      <c r="C827" s="488">
        <f>'Resource Management'!B22</f>
        <v>0</v>
      </c>
      <c r="D827" s="488" t="str">
        <f>'Resource Management'!C22</f>
        <v>H</v>
      </c>
      <c r="E827" s="488">
        <f>'Resource Management'!D22</f>
        <v>0</v>
      </c>
      <c r="F827" s="488">
        <f>'Resource Management'!E22</f>
        <v>0</v>
      </c>
      <c r="G827" s="488">
        <f>'Resource Management'!F22</f>
        <v>0.6</v>
      </c>
      <c r="H827" s="488">
        <f>'Resource Management'!G22</f>
        <v>0</v>
      </c>
      <c r="I827" s="488">
        <f>'Resource Management'!H22</f>
        <v>0</v>
      </c>
      <c r="J827" s="488" t="str">
        <f>'Resource Management'!I22</f>
        <v xml:space="preserve"> </v>
      </c>
      <c r="K827" s="488">
        <f>'Resource Management'!J22</f>
        <v>0</v>
      </c>
      <c r="L827" s="488">
        <f>'Resource Management'!K22</f>
        <v>0</v>
      </c>
      <c r="M827" s="488" t="str">
        <f>'Resource Management'!L22</f>
        <v/>
      </c>
      <c r="N827" s="488" t="str">
        <f>'Resource Management'!M22</f>
        <v/>
      </c>
      <c r="O827" s="488" t="str">
        <f>'Resource Management'!N22</f>
        <v/>
      </c>
      <c r="P827" s="488" t="str">
        <f>'Resource Management'!O22</f>
        <v/>
      </c>
      <c r="Q827" s="488" t="str">
        <f>'Resource Management'!P22</f>
        <v xml:space="preserve"> </v>
      </c>
    </row>
    <row r="828" spans="1:17">
      <c r="A828" s="488" t="s">
        <v>241</v>
      </c>
      <c r="B828" s="488">
        <f>'Resource Management'!A23</f>
        <v>0</v>
      </c>
      <c r="C828" s="488">
        <f>'Resource Management'!B23</f>
        <v>0</v>
      </c>
      <c r="D828" s="488" t="str">
        <f>'Resource Management'!C23</f>
        <v>H</v>
      </c>
      <c r="E828" s="488">
        <f>'Resource Management'!D23</f>
        <v>0</v>
      </c>
      <c r="F828" s="488">
        <f>'Resource Management'!E23</f>
        <v>0</v>
      </c>
      <c r="G828" s="488">
        <f>'Resource Management'!F23</f>
        <v>0.6</v>
      </c>
      <c r="H828" s="488">
        <f>'Resource Management'!G23</f>
        <v>0</v>
      </c>
      <c r="I828" s="488">
        <f>'Resource Management'!H23</f>
        <v>0</v>
      </c>
      <c r="J828" s="488" t="str">
        <f>'Resource Management'!I23</f>
        <v xml:space="preserve"> </v>
      </c>
      <c r="K828" s="488">
        <f>'Resource Management'!J23</f>
        <v>0</v>
      </c>
      <c r="L828" s="488">
        <f>'Resource Management'!K23</f>
        <v>0</v>
      </c>
      <c r="M828" s="488" t="str">
        <f>'Resource Management'!L23</f>
        <v/>
      </c>
      <c r="N828" s="488" t="str">
        <f>'Resource Management'!M23</f>
        <v/>
      </c>
      <c r="O828" s="488" t="str">
        <f>'Resource Management'!N23</f>
        <v/>
      </c>
      <c r="P828" s="488" t="str">
        <f>'Resource Management'!O23</f>
        <v/>
      </c>
      <c r="Q828" s="488" t="str">
        <f>'Resource Management'!P23</f>
        <v xml:space="preserve"> </v>
      </c>
    </row>
    <row r="829" spans="1:17">
      <c r="A829" s="488" t="s">
        <v>241</v>
      </c>
      <c r="B829" s="488">
        <f>'Resource Management'!A24</f>
        <v>0</v>
      </c>
      <c r="C829" s="488">
        <f>'Resource Management'!B24</f>
        <v>0</v>
      </c>
      <c r="D829" s="488" t="str">
        <f>'Resource Management'!C24</f>
        <v>H</v>
      </c>
      <c r="E829" s="488">
        <f>'Resource Management'!D24</f>
        <v>0</v>
      </c>
      <c r="F829" s="488">
        <f>'Resource Management'!E24</f>
        <v>0</v>
      </c>
      <c r="G829" s="488">
        <f>'Resource Management'!F24</f>
        <v>0.6</v>
      </c>
      <c r="H829" s="488">
        <f>'Resource Management'!G24</f>
        <v>0</v>
      </c>
      <c r="I829" s="488">
        <f>'Resource Management'!H24</f>
        <v>0</v>
      </c>
      <c r="J829" s="488" t="str">
        <f>'Resource Management'!I24</f>
        <v xml:space="preserve"> </v>
      </c>
      <c r="K829" s="488">
        <f>'Resource Management'!J24</f>
        <v>0</v>
      </c>
      <c r="L829" s="488">
        <f>'Resource Management'!K24</f>
        <v>0</v>
      </c>
      <c r="M829" s="488" t="str">
        <f>'Resource Management'!L24</f>
        <v/>
      </c>
      <c r="N829" s="488" t="str">
        <f>'Resource Management'!M24</f>
        <v/>
      </c>
      <c r="O829" s="488" t="str">
        <f>'Resource Management'!N24</f>
        <v/>
      </c>
      <c r="P829" s="488" t="str">
        <f>'Resource Management'!O24</f>
        <v/>
      </c>
      <c r="Q829" s="488" t="str">
        <f>'Resource Management'!P24</f>
        <v xml:space="preserve"> </v>
      </c>
    </row>
    <row r="830" spans="1:17">
      <c r="A830" s="488" t="s">
        <v>241</v>
      </c>
      <c r="B830" s="488">
        <f>'Resource Management'!A25</f>
        <v>0</v>
      </c>
      <c r="C830" s="488">
        <f>'Resource Management'!B25</f>
        <v>0</v>
      </c>
      <c r="D830" s="488" t="str">
        <f>'Resource Management'!C25</f>
        <v>H</v>
      </c>
      <c r="E830" s="488">
        <f>'Resource Management'!D25</f>
        <v>0</v>
      </c>
      <c r="F830" s="488">
        <f>'Resource Management'!E25</f>
        <v>0</v>
      </c>
      <c r="G830" s="488">
        <f>'Resource Management'!F25</f>
        <v>0.6</v>
      </c>
      <c r="H830" s="488">
        <f>'Resource Management'!G25</f>
        <v>0</v>
      </c>
      <c r="I830" s="488">
        <f>'Resource Management'!H25</f>
        <v>0</v>
      </c>
      <c r="J830" s="488" t="str">
        <f>'Resource Management'!I25</f>
        <v xml:space="preserve"> </v>
      </c>
      <c r="K830" s="488">
        <f>'Resource Management'!J25</f>
        <v>0</v>
      </c>
      <c r="L830" s="488">
        <f>'Resource Management'!K25</f>
        <v>0</v>
      </c>
      <c r="M830" s="488" t="str">
        <f>'Resource Management'!L25</f>
        <v/>
      </c>
      <c r="N830" s="488" t="str">
        <f>'Resource Management'!M25</f>
        <v/>
      </c>
      <c r="O830" s="488" t="str">
        <f>'Resource Management'!N25</f>
        <v/>
      </c>
      <c r="P830" s="488" t="str">
        <f>'Resource Management'!O25</f>
        <v/>
      </c>
      <c r="Q830" s="488" t="str">
        <f>'Resource Management'!P25</f>
        <v xml:space="preserve"> </v>
      </c>
    </row>
    <row r="831" spans="1:17">
      <c r="A831" s="488" t="s">
        <v>241</v>
      </c>
      <c r="B831" s="488">
        <f>'Resource Management'!A26</f>
        <v>0</v>
      </c>
      <c r="C831" s="488">
        <f>'Resource Management'!B26</f>
        <v>0</v>
      </c>
      <c r="D831" s="488" t="str">
        <f>'Resource Management'!C26</f>
        <v>H</v>
      </c>
      <c r="E831" s="488">
        <f>'Resource Management'!D26</f>
        <v>0</v>
      </c>
      <c r="F831" s="488">
        <f>'Resource Management'!E26</f>
        <v>0</v>
      </c>
      <c r="G831" s="488">
        <f>'Resource Management'!F26</f>
        <v>0.6</v>
      </c>
      <c r="H831" s="488">
        <f>'Resource Management'!G26</f>
        <v>0</v>
      </c>
      <c r="I831" s="488">
        <f>'Resource Management'!H26</f>
        <v>0</v>
      </c>
      <c r="J831" s="488" t="str">
        <f>'Resource Management'!I26</f>
        <v xml:space="preserve"> </v>
      </c>
      <c r="K831" s="488">
        <f>'Resource Management'!J26</f>
        <v>0</v>
      </c>
      <c r="L831" s="488">
        <f>'Resource Management'!K26</f>
        <v>0</v>
      </c>
      <c r="M831" s="488" t="str">
        <f>'Resource Management'!L26</f>
        <v/>
      </c>
      <c r="N831" s="488" t="str">
        <f>'Resource Management'!M26</f>
        <v/>
      </c>
      <c r="O831" s="488" t="str">
        <f>'Resource Management'!N26</f>
        <v/>
      </c>
      <c r="P831" s="488" t="str">
        <f>'Resource Management'!O26</f>
        <v/>
      </c>
      <c r="Q831" s="488" t="str">
        <f>'Resource Management'!P26</f>
        <v xml:space="preserve"> </v>
      </c>
    </row>
    <row r="832" spans="1:17">
      <c r="A832" s="488" t="s">
        <v>241</v>
      </c>
      <c r="B832" s="488">
        <f>'Resource Management'!A27</f>
        <v>0</v>
      </c>
      <c r="C832" s="488">
        <f>'Resource Management'!B27</f>
        <v>0</v>
      </c>
      <c r="D832" s="488" t="str">
        <f>'Resource Management'!C27</f>
        <v>H</v>
      </c>
      <c r="E832" s="488">
        <f>'Resource Management'!D27</f>
        <v>0</v>
      </c>
      <c r="F832" s="488">
        <f>'Resource Management'!E27</f>
        <v>0</v>
      </c>
      <c r="G832" s="488">
        <f>'Resource Management'!F27</f>
        <v>0.6</v>
      </c>
      <c r="H832" s="488">
        <f>'Resource Management'!G27</f>
        <v>0</v>
      </c>
      <c r="I832" s="488">
        <f>'Resource Management'!H27</f>
        <v>0</v>
      </c>
      <c r="J832" s="488" t="str">
        <f>'Resource Management'!I27</f>
        <v xml:space="preserve"> </v>
      </c>
      <c r="K832" s="488">
        <f>'Resource Management'!J27</f>
        <v>0</v>
      </c>
      <c r="L832" s="488">
        <f>'Resource Management'!K27</f>
        <v>0</v>
      </c>
      <c r="M832" s="488" t="str">
        <f>'Resource Management'!L27</f>
        <v/>
      </c>
      <c r="N832" s="488" t="str">
        <f>'Resource Management'!M27</f>
        <v/>
      </c>
      <c r="O832" s="488" t="str">
        <f>'Resource Management'!N27</f>
        <v/>
      </c>
      <c r="P832" s="488" t="str">
        <f>'Resource Management'!O27</f>
        <v/>
      </c>
      <c r="Q832" s="488" t="str">
        <f>'Resource Management'!P27</f>
        <v xml:space="preserve"> </v>
      </c>
    </row>
    <row r="833" spans="1:17">
      <c r="A833" s="488" t="s">
        <v>241</v>
      </c>
      <c r="B833" s="488">
        <f>'Resource Management'!A28</f>
        <v>0</v>
      </c>
      <c r="C833" s="488">
        <f>'Resource Management'!B28</f>
        <v>0</v>
      </c>
      <c r="D833" s="488" t="str">
        <f>'Resource Management'!C28</f>
        <v>H</v>
      </c>
      <c r="E833" s="488">
        <f>'Resource Management'!D28</f>
        <v>0</v>
      </c>
      <c r="F833" s="488">
        <f>'Resource Management'!E28</f>
        <v>0</v>
      </c>
      <c r="G833" s="488">
        <f>'Resource Management'!F28</f>
        <v>0.6</v>
      </c>
      <c r="H833" s="488">
        <f>'Resource Management'!G28</f>
        <v>0</v>
      </c>
      <c r="I833" s="488">
        <f>'Resource Management'!H28</f>
        <v>0</v>
      </c>
      <c r="J833" s="488" t="str">
        <f>'Resource Management'!I28</f>
        <v xml:space="preserve"> </v>
      </c>
      <c r="K833" s="488">
        <f>'Resource Management'!J28</f>
        <v>0</v>
      </c>
      <c r="L833" s="488">
        <f>'Resource Management'!K28</f>
        <v>0</v>
      </c>
      <c r="M833" s="488" t="str">
        <f>'Resource Management'!L28</f>
        <v/>
      </c>
      <c r="N833" s="488" t="str">
        <f>'Resource Management'!M28</f>
        <v/>
      </c>
      <c r="O833" s="488" t="str">
        <f>'Resource Management'!N28</f>
        <v/>
      </c>
      <c r="P833" s="488" t="str">
        <f>'Resource Management'!O28</f>
        <v/>
      </c>
      <c r="Q833" s="488" t="str">
        <f>'Resource Management'!P28</f>
        <v xml:space="preserve"> </v>
      </c>
    </row>
    <row r="834" spans="1:17">
      <c r="A834" s="488" t="s">
        <v>241</v>
      </c>
      <c r="B834" s="488">
        <f>'Resource Management'!A29</f>
        <v>0</v>
      </c>
      <c r="C834" s="488">
        <f>'Resource Management'!B29</f>
        <v>0</v>
      </c>
      <c r="D834" s="488" t="str">
        <f>'Resource Management'!C29</f>
        <v>H</v>
      </c>
      <c r="E834" s="488">
        <f>'Resource Management'!D29</f>
        <v>0</v>
      </c>
      <c r="F834" s="488">
        <f>'Resource Management'!E29</f>
        <v>0</v>
      </c>
      <c r="G834" s="488">
        <f>'Resource Management'!F29</f>
        <v>0.6</v>
      </c>
      <c r="H834" s="488">
        <f>'Resource Management'!G29</f>
        <v>0</v>
      </c>
      <c r="I834" s="488">
        <f>'Resource Management'!H29</f>
        <v>0</v>
      </c>
      <c r="J834" s="488" t="str">
        <f>'Resource Management'!I29</f>
        <v xml:space="preserve"> </v>
      </c>
      <c r="K834" s="488">
        <f>'Resource Management'!J29</f>
        <v>0</v>
      </c>
      <c r="L834" s="488">
        <f>'Resource Management'!K29</f>
        <v>0</v>
      </c>
      <c r="M834" s="488" t="str">
        <f>'Resource Management'!L29</f>
        <v/>
      </c>
      <c r="N834" s="488" t="str">
        <f>'Resource Management'!M29</f>
        <v/>
      </c>
      <c r="O834" s="488" t="str">
        <f>'Resource Management'!N29</f>
        <v/>
      </c>
      <c r="P834" s="488" t="str">
        <f>'Resource Management'!O29</f>
        <v/>
      </c>
      <c r="Q834" s="488" t="str">
        <f>'Resource Management'!P29</f>
        <v xml:space="preserve"> </v>
      </c>
    </row>
    <row r="835" spans="1:17">
      <c r="A835" s="488" t="s">
        <v>241</v>
      </c>
      <c r="B835" s="488">
        <f>'Resource Management'!A30</f>
        <v>0</v>
      </c>
      <c r="C835" s="488">
        <f>'Resource Management'!B30</f>
        <v>0</v>
      </c>
      <c r="D835" s="488" t="str">
        <f>'Resource Management'!C30</f>
        <v>H</v>
      </c>
      <c r="E835" s="488">
        <f>'Resource Management'!D30</f>
        <v>0</v>
      </c>
      <c r="F835" s="488">
        <f>'Resource Management'!E30</f>
        <v>0</v>
      </c>
      <c r="G835" s="488">
        <f>'Resource Management'!F30</f>
        <v>0.6</v>
      </c>
      <c r="H835" s="488">
        <f>'Resource Management'!G30</f>
        <v>0</v>
      </c>
      <c r="I835" s="488">
        <f>'Resource Management'!H30</f>
        <v>0</v>
      </c>
      <c r="J835" s="488" t="str">
        <f>'Resource Management'!I30</f>
        <v xml:space="preserve"> </v>
      </c>
      <c r="K835" s="488">
        <f>'Resource Management'!J30</f>
        <v>0</v>
      </c>
      <c r="L835" s="488">
        <f>'Resource Management'!K30</f>
        <v>0</v>
      </c>
      <c r="M835" s="488" t="str">
        <f>'Resource Management'!L30</f>
        <v/>
      </c>
      <c r="N835" s="488" t="str">
        <f>'Resource Management'!M30</f>
        <v/>
      </c>
      <c r="O835" s="488" t="str">
        <f>'Resource Management'!N30</f>
        <v/>
      </c>
      <c r="P835" s="488" t="str">
        <f>'Resource Management'!O30</f>
        <v/>
      </c>
      <c r="Q835" s="488" t="str">
        <f>'Resource Management'!P30</f>
        <v xml:space="preserve"> </v>
      </c>
    </row>
    <row r="836" spans="1:17">
      <c r="A836" s="488" t="s">
        <v>241</v>
      </c>
      <c r="B836" s="488">
        <f>'Resource Management'!A31</f>
        <v>0</v>
      </c>
      <c r="C836" s="488">
        <f>'Resource Management'!B31</f>
        <v>0</v>
      </c>
      <c r="D836" s="488" t="str">
        <f>'Resource Management'!C31</f>
        <v>H</v>
      </c>
      <c r="E836" s="488">
        <f>'Resource Management'!D31</f>
        <v>0</v>
      </c>
      <c r="F836" s="488">
        <f>'Resource Management'!E31</f>
        <v>0</v>
      </c>
      <c r="G836" s="488">
        <f>'Resource Management'!F31</f>
        <v>0.6</v>
      </c>
      <c r="H836" s="488">
        <f>'Resource Management'!G31</f>
        <v>0</v>
      </c>
      <c r="I836" s="488">
        <f>'Resource Management'!H31</f>
        <v>0</v>
      </c>
      <c r="J836" s="488" t="str">
        <f>'Resource Management'!I31</f>
        <v xml:space="preserve"> </v>
      </c>
      <c r="K836" s="488">
        <f>'Resource Management'!J31</f>
        <v>0</v>
      </c>
      <c r="L836" s="488">
        <f>'Resource Management'!K31</f>
        <v>0</v>
      </c>
      <c r="M836" s="488" t="str">
        <f>'Resource Management'!L31</f>
        <v/>
      </c>
      <c r="N836" s="488" t="str">
        <f>'Resource Management'!M31</f>
        <v/>
      </c>
      <c r="O836" s="488" t="str">
        <f>'Resource Management'!N31</f>
        <v/>
      </c>
      <c r="P836" s="488" t="str">
        <f>'Resource Management'!O31</f>
        <v/>
      </c>
      <c r="Q836" s="488" t="str">
        <f>'Resource Management'!P31</f>
        <v xml:space="preserve"> </v>
      </c>
    </row>
    <row r="837" spans="1:17">
      <c r="A837" s="488" t="s">
        <v>241</v>
      </c>
      <c r="B837" s="488">
        <f>'Resource Management'!A32</f>
        <v>0</v>
      </c>
      <c r="C837" s="488">
        <f>'Resource Management'!B32</f>
        <v>0</v>
      </c>
      <c r="D837" s="488" t="str">
        <f>'Resource Management'!C32</f>
        <v>H</v>
      </c>
      <c r="E837" s="488">
        <f>'Resource Management'!D32</f>
        <v>0</v>
      </c>
      <c r="F837" s="488">
        <f>'Resource Management'!E32</f>
        <v>0</v>
      </c>
      <c r="G837" s="488">
        <f>'Resource Management'!F32</f>
        <v>0.6</v>
      </c>
      <c r="H837" s="488">
        <f>'Resource Management'!G32</f>
        <v>0</v>
      </c>
      <c r="I837" s="488">
        <f>'Resource Management'!H32</f>
        <v>0</v>
      </c>
      <c r="J837" s="488" t="str">
        <f>'Resource Management'!I32</f>
        <v xml:space="preserve"> </v>
      </c>
      <c r="K837" s="488">
        <f>'Resource Management'!J32</f>
        <v>0</v>
      </c>
      <c r="L837" s="488">
        <f>'Resource Management'!K32</f>
        <v>0</v>
      </c>
      <c r="M837" s="488" t="str">
        <f>'Resource Management'!L32</f>
        <v/>
      </c>
      <c r="N837" s="488" t="str">
        <f>'Resource Management'!M32</f>
        <v/>
      </c>
      <c r="O837" s="488" t="str">
        <f>'Resource Management'!N32</f>
        <v/>
      </c>
      <c r="P837" s="488" t="str">
        <f>'Resource Management'!O32</f>
        <v/>
      </c>
      <c r="Q837" s="488" t="str">
        <f>'Resource Management'!P32</f>
        <v xml:space="preserve"> </v>
      </c>
    </row>
    <row r="838" spans="1:17">
      <c r="A838" s="488" t="s">
        <v>241</v>
      </c>
      <c r="B838" s="488">
        <f>'Resource Management'!A33</f>
        <v>0</v>
      </c>
      <c r="C838" s="488">
        <f>'Resource Management'!B33</f>
        <v>0</v>
      </c>
      <c r="D838" s="488" t="str">
        <f>'Resource Management'!C33</f>
        <v>H</v>
      </c>
      <c r="E838" s="488">
        <f>'Resource Management'!D33</f>
        <v>0</v>
      </c>
      <c r="F838" s="488">
        <f>'Resource Management'!E33</f>
        <v>0</v>
      </c>
      <c r="G838" s="488">
        <f>'Resource Management'!F33</f>
        <v>0.6</v>
      </c>
      <c r="H838" s="488">
        <f>'Resource Management'!G33</f>
        <v>0</v>
      </c>
      <c r="I838" s="488">
        <f>'Resource Management'!H33</f>
        <v>0</v>
      </c>
      <c r="J838" s="488" t="str">
        <f>'Resource Management'!I33</f>
        <v xml:space="preserve"> </v>
      </c>
      <c r="K838" s="488">
        <f>'Resource Management'!J33</f>
        <v>0</v>
      </c>
      <c r="L838" s="488">
        <f>'Resource Management'!K33</f>
        <v>0</v>
      </c>
      <c r="M838" s="488" t="str">
        <f>'Resource Management'!L33</f>
        <v/>
      </c>
      <c r="N838" s="488" t="str">
        <f>'Resource Management'!M33</f>
        <v/>
      </c>
      <c r="O838" s="488" t="str">
        <f>'Resource Management'!N33</f>
        <v/>
      </c>
      <c r="P838" s="488" t="str">
        <f>'Resource Management'!O33</f>
        <v/>
      </c>
      <c r="Q838" s="488" t="str">
        <f>'Resource Management'!P33</f>
        <v xml:space="preserve"> </v>
      </c>
    </row>
    <row r="839" spans="1:17">
      <c r="A839" s="488" t="s">
        <v>241</v>
      </c>
      <c r="B839" s="488">
        <f>'Resource Management'!A34</f>
        <v>0</v>
      </c>
      <c r="C839" s="488">
        <f>'Resource Management'!B34</f>
        <v>0</v>
      </c>
      <c r="D839" s="488" t="str">
        <f>'Resource Management'!C34</f>
        <v>H</v>
      </c>
      <c r="E839" s="488">
        <f>'Resource Management'!D34</f>
        <v>0</v>
      </c>
      <c r="F839" s="488">
        <f>'Resource Management'!E34</f>
        <v>0</v>
      </c>
      <c r="G839" s="488">
        <f>'Resource Management'!F34</f>
        <v>0.6</v>
      </c>
      <c r="H839" s="488">
        <f>'Resource Management'!G34</f>
        <v>0</v>
      </c>
      <c r="I839" s="488">
        <f>'Resource Management'!H34</f>
        <v>0</v>
      </c>
      <c r="J839" s="488" t="str">
        <f>'Resource Management'!I34</f>
        <v xml:space="preserve"> </v>
      </c>
      <c r="K839" s="488">
        <f>'Resource Management'!J34</f>
        <v>0</v>
      </c>
      <c r="L839" s="488">
        <f>'Resource Management'!K34</f>
        <v>0</v>
      </c>
      <c r="M839" s="488" t="str">
        <f>'Resource Management'!L34</f>
        <v/>
      </c>
      <c r="N839" s="488" t="str">
        <f>'Resource Management'!M34</f>
        <v/>
      </c>
      <c r="O839" s="488" t="str">
        <f>'Resource Management'!N34</f>
        <v/>
      </c>
      <c r="P839" s="488" t="str">
        <f>'Resource Management'!O34</f>
        <v/>
      </c>
      <c r="Q839" s="488" t="str">
        <f>'Resource Management'!P34</f>
        <v xml:space="preserve"> </v>
      </c>
    </row>
    <row r="840" spans="1:17">
      <c r="A840" s="488" t="s">
        <v>241</v>
      </c>
      <c r="B840" s="488">
        <f>'Resource Management'!A35</f>
        <v>0</v>
      </c>
      <c r="C840" s="488">
        <f>'Resource Management'!B35</f>
        <v>0</v>
      </c>
      <c r="D840" s="488" t="str">
        <f>'Resource Management'!C35</f>
        <v>H</v>
      </c>
      <c r="E840" s="488">
        <f>'Resource Management'!D35</f>
        <v>0</v>
      </c>
      <c r="F840" s="488">
        <f>'Resource Management'!E35</f>
        <v>0</v>
      </c>
      <c r="G840" s="488">
        <f>'Resource Management'!F35</f>
        <v>0.6</v>
      </c>
      <c r="H840" s="488">
        <f>'Resource Management'!G35</f>
        <v>0</v>
      </c>
      <c r="I840" s="488">
        <f>'Resource Management'!H35</f>
        <v>0</v>
      </c>
      <c r="J840" s="488" t="str">
        <f>'Resource Management'!I35</f>
        <v xml:space="preserve"> </v>
      </c>
      <c r="K840" s="488">
        <f>'Resource Management'!J35</f>
        <v>0</v>
      </c>
      <c r="L840" s="488">
        <f>'Resource Management'!K35</f>
        <v>0</v>
      </c>
      <c r="M840" s="488" t="str">
        <f>'Resource Management'!L35</f>
        <v/>
      </c>
      <c r="N840" s="488" t="str">
        <f>'Resource Management'!M35</f>
        <v/>
      </c>
      <c r="O840" s="488" t="str">
        <f>'Resource Management'!N35</f>
        <v/>
      </c>
      <c r="P840" s="488" t="str">
        <f>'Resource Management'!O35</f>
        <v/>
      </c>
      <c r="Q840" s="488" t="str">
        <f>'Resource Management'!P35</f>
        <v xml:space="preserve"> </v>
      </c>
    </row>
    <row r="841" spans="1:17">
      <c r="A841" s="488" t="s">
        <v>241</v>
      </c>
      <c r="B841" s="488">
        <f>'Resource Management'!A36</f>
        <v>0</v>
      </c>
      <c r="C841" s="488">
        <f>'Resource Management'!B36</f>
        <v>0</v>
      </c>
      <c r="D841" s="488" t="str">
        <f>'Resource Management'!C36</f>
        <v>H</v>
      </c>
      <c r="E841" s="488">
        <f>'Resource Management'!D36</f>
        <v>0</v>
      </c>
      <c r="F841" s="488">
        <f>'Resource Management'!E36</f>
        <v>0</v>
      </c>
      <c r="G841" s="488">
        <f>'Resource Management'!F36</f>
        <v>0.6</v>
      </c>
      <c r="H841" s="488">
        <f>'Resource Management'!G36</f>
        <v>0</v>
      </c>
      <c r="I841" s="488">
        <f>'Resource Management'!H36</f>
        <v>0</v>
      </c>
      <c r="J841" s="488" t="str">
        <f>'Resource Management'!I36</f>
        <v xml:space="preserve"> </v>
      </c>
      <c r="K841" s="488">
        <f>'Resource Management'!J36</f>
        <v>0</v>
      </c>
      <c r="L841" s="488">
        <f>'Resource Management'!K36</f>
        <v>0</v>
      </c>
      <c r="M841" s="488" t="str">
        <f>'Resource Management'!L36</f>
        <v/>
      </c>
      <c r="N841" s="488" t="str">
        <f>'Resource Management'!M36</f>
        <v/>
      </c>
      <c r="O841" s="488" t="str">
        <f>'Resource Management'!N36</f>
        <v/>
      </c>
      <c r="P841" s="488" t="str">
        <f>'Resource Management'!O36</f>
        <v/>
      </c>
      <c r="Q841" s="488" t="str">
        <f>'Resource Management'!P36</f>
        <v xml:space="preserve"> </v>
      </c>
    </row>
    <row r="842" spans="1:17">
      <c r="A842" s="488" t="s">
        <v>241</v>
      </c>
      <c r="B842" s="488">
        <f>'Resource Management'!A37</f>
        <v>0</v>
      </c>
      <c r="C842" s="488">
        <f>'Resource Management'!B37</f>
        <v>0</v>
      </c>
      <c r="D842" s="488" t="str">
        <f>'Resource Management'!C37</f>
        <v>H</v>
      </c>
      <c r="E842" s="488">
        <f>'Resource Management'!D37</f>
        <v>0</v>
      </c>
      <c r="F842" s="488">
        <f>'Resource Management'!E37</f>
        <v>0</v>
      </c>
      <c r="G842" s="488">
        <f>'Resource Management'!F37</f>
        <v>0.6</v>
      </c>
      <c r="H842" s="488">
        <f>'Resource Management'!G37</f>
        <v>0</v>
      </c>
      <c r="I842" s="488">
        <f>'Resource Management'!H37</f>
        <v>0</v>
      </c>
      <c r="J842" s="488" t="str">
        <f>'Resource Management'!I37</f>
        <v xml:space="preserve"> </v>
      </c>
      <c r="K842" s="488">
        <f>'Resource Management'!J37</f>
        <v>0</v>
      </c>
      <c r="L842" s="488">
        <f>'Resource Management'!K37</f>
        <v>0</v>
      </c>
      <c r="M842" s="488" t="str">
        <f>'Resource Management'!L37</f>
        <v/>
      </c>
      <c r="N842" s="488" t="str">
        <f>'Resource Management'!M37</f>
        <v/>
      </c>
      <c r="O842" s="488" t="str">
        <f>'Resource Management'!N37</f>
        <v/>
      </c>
      <c r="P842" s="488" t="str">
        <f>'Resource Management'!O37</f>
        <v/>
      </c>
      <c r="Q842" s="488" t="str">
        <f>'Resource Management'!P37</f>
        <v xml:space="preserve"> </v>
      </c>
    </row>
    <row r="843" spans="1:17">
      <c r="A843" s="488" t="s">
        <v>241</v>
      </c>
      <c r="B843" s="488">
        <f>'Resource Management'!A38</f>
        <v>0</v>
      </c>
      <c r="C843" s="488">
        <f>'Resource Management'!B38</f>
        <v>0</v>
      </c>
      <c r="D843" s="488" t="str">
        <f>'Resource Management'!C38</f>
        <v>H</v>
      </c>
      <c r="E843" s="488">
        <f>'Resource Management'!D38</f>
        <v>0</v>
      </c>
      <c r="F843" s="488">
        <f>'Resource Management'!E38</f>
        <v>0</v>
      </c>
      <c r="G843" s="488">
        <f>'Resource Management'!F38</f>
        <v>0.6</v>
      </c>
      <c r="H843" s="488">
        <f>'Resource Management'!G38</f>
        <v>0</v>
      </c>
      <c r="I843" s="488">
        <f>'Resource Management'!H38</f>
        <v>0</v>
      </c>
      <c r="J843" s="488" t="str">
        <f>'Resource Management'!I38</f>
        <v xml:space="preserve"> </v>
      </c>
      <c r="K843" s="488">
        <f>'Resource Management'!J38</f>
        <v>0</v>
      </c>
      <c r="L843" s="488">
        <f>'Resource Management'!K38</f>
        <v>0</v>
      </c>
      <c r="M843" s="488" t="str">
        <f>'Resource Management'!L38</f>
        <v/>
      </c>
      <c r="N843" s="488" t="str">
        <f>'Resource Management'!M38</f>
        <v/>
      </c>
      <c r="O843" s="488" t="str">
        <f>'Resource Management'!N38</f>
        <v/>
      </c>
      <c r="P843" s="488" t="str">
        <f>'Resource Management'!O38</f>
        <v/>
      </c>
      <c r="Q843" s="488" t="str">
        <f>'Resource Management'!P38</f>
        <v xml:space="preserve"> </v>
      </c>
    </row>
    <row r="844" spans="1:17">
      <c r="A844" s="488" t="s">
        <v>241</v>
      </c>
      <c r="B844" s="488">
        <f>'Resource Management'!A39</f>
        <v>0</v>
      </c>
      <c r="C844" s="488">
        <f>'Resource Management'!B39</f>
        <v>0</v>
      </c>
      <c r="D844" s="488" t="str">
        <f>'Resource Management'!C39</f>
        <v>H</v>
      </c>
      <c r="E844" s="488">
        <f>'Resource Management'!D39</f>
        <v>0</v>
      </c>
      <c r="F844" s="488">
        <f>'Resource Management'!E39</f>
        <v>0</v>
      </c>
      <c r="G844" s="488">
        <f>'Resource Management'!F39</f>
        <v>0.6</v>
      </c>
      <c r="H844" s="488">
        <f>'Resource Management'!G39</f>
        <v>0</v>
      </c>
      <c r="I844" s="488">
        <f>'Resource Management'!H39</f>
        <v>0</v>
      </c>
      <c r="J844" s="488" t="str">
        <f>'Resource Management'!I39</f>
        <v xml:space="preserve"> </v>
      </c>
      <c r="K844" s="488">
        <f>'Resource Management'!J39</f>
        <v>0</v>
      </c>
      <c r="L844" s="488">
        <f>'Resource Management'!K39</f>
        <v>0</v>
      </c>
      <c r="M844" s="488" t="str">
        <f>'Resource Management'!L39</f>
        <v/>
      </c>
      <c r="N844" s="488" t="str">
        <f>'Resource Management'!M39</f>
        <v/>
      </c>
      <c r="O844" s="488" t="str">
        <f>'Resource Management'!N39</f>
        <v/>
      </c>
      <c r="P844" s="488" t="str">
        <f>'Resource Management'!O39</f>
        <v/>
      </c>
      <c r="Q844" s="488" t="str">
        <f>'Resource Management'!P39</f>
        <v xml:space="preserve"> </v>
      </c>
    </row>
    <row r="845" spans="1:17">
      <c r="A845" s="488" t="s">
        <v>241</v>
      </c>
      <c r="B845" s="488">
        <f>'Resource Management'!A40</f>
        <v>0</v>
      </c>
      <c r="C845" s="488">
        <f>'Resource Management'!B40</f>
        <v>0</v>
      </c>
      <c r="D845" s="488" t="str">
        <f>'Resource Management'!C40</f>
        <v>H</v>
      </c>
      <c r="E845" s="488">
        <f>'Resource Management'!D40</f>
        <v>0</v>
      </c>
      <c r="F845" s="488">
        <f>'Resource Management'!E40</f>
        <v>0</v>
      </c>
      <c r="G845" s="488">
        <f>'Resource Management'!F40</f>
        <v>0.6</v>
      </c>
      <c r="H845" s="488">
        <f>'Resource Management'!G40</f>
        <v>0</v>
      </c>
      <c r="I845" s="488">
        <f>'Resource Management'!H40</f>
        <v>0</v>
      </c>
      <c r="J845" s="488" t="str">
        <f>'Resource Management'!I40</f>
        <v xml:space="preserve"> </v>
      </c>
      <c r="K845" s="488">
        <f>'Resource Management'!J40</f>
        <v>0</v>
      </c>
      <c r="L845" s="488">
        <f>'Resource Management'!K40</f>
        <v>0</v>
      </c>
      <c r="M845" s="488" t="str">
        <f>'Resource Management'!L40</f>
        <v/>
      </c>
      <c r="N845" s="488" t="str">
        <f>'Resource Management'!M40</f>
        <v/>
      </c>
      <c r="O845" s="488" t="str">
        <f>'Resource Management'!N40</f>
        <v/>
      </c>
      <c r="P845" s="488" t="str">
        <f>'Resource Management'!O40</f>
        <v/>
      </c>
      <c r="Q845" s="488" t="str">
        <f>'Resource Management'!P40</f>
        <v xml:space="preserve"> </v>
      </c>
    </row>
    <row r="846" spans="1:17">
      <c r="A846" s="488" t="s">
        <v>241</v>
      </c>
      <c r="B846" s="488">
        <f>'Resource Management'!A41</f>
        <v>0</v>
      </c>
      <c r="C846" s="488">
        <f>'Resource Management'!B41</f>
        <v>0</v>
      </c>
      <c r="D846" s="488" t="str">
        <f>'Resource Management'!C41</f>
        <v>H</v>
      </c>
      <c r="E846" s="488">
        <f>'Resource Management'!D41</f>
        <v>0</v>
      </c>
      <c r="F846" s="488">
        <f>'Resource Management'!E41</f>
        <v>0</v>
      </c>
      <c r="G846" s="488">
        <f>'Resource Management'!F41</f>
        <v>0.6</v>
      </c>
      <c r="H846" s="488">
        <f>'Resource Management'!G41</f>
        <v>0</v>
      </c>
      <c r="I846" s="488">
        <f>'Resource Management'!H41</f>
        <v>0</v>
      </c>
      <c r="J846" s="488" t="str">
        <f>'Resource Management'!I41</f>
        <v xml:space="preserve"> </v>
      </c>
      <c r="K846" s="488">
        <f>'Resource Management'!J41</f>
        <v>0</v>
      </c>
      <c r="L846" s="488">
        <f>'Resource Management'!K41</f>
        <v>0</v>
      </c>
      <c r="M846" s="488" t="str">
        <f>'Resource Management'!L41</f>
        <v/>
      </c>
      <c r="N846" s="488" t="str">
        <f>'Resource Management'!M41</f>
        <v/>
      </c>
      <c r="O846" s="488" t="str">
        <f>'Resource Management'!N41</f>
        <v/>
      </c>
      <c r="P846" s="488" t="str">
        <f>'Resource Management'!O41</f>
        <v/>
      </c>
      <c r="Q846" s="488" t="str">
        <f>'Resource Management'!P41</f>
        <v xml:space="preserve"> </v>
      </c>
    </row>
    <row r="847" spans="1:17">
      <c r="A847" s="488" t="s">
        <v>241</v>
      </c>
      <c r="B847" s="488">
        <f>'Resource Management'!A42</f>
        <v>0</v>
      </c>
      <c r="C847" s="488">
        <f>'Resource Management'!B42</f>
        <v>0</v>
      </c>
      <c r="D847" s="488" t="str">
        <f>'Resource Management'!C42</f>
        <v>H</v>
      </c>
      <c r="E847" s="488">
        <f>'Resource Management'!D42</f>
        <v>0</v>
      </c>
      <c r="F847" s="488">
        <f>'Resource Management'!E42</f>
        <v>0</v>
      </c>
      <c r="G847" s="488">
        <f>'Resource Management'!F42</f>
        <v>0.6</v>
      </c>
      <c r="H847" s="488">
        <f>'Resource Management'!G42</f>
        <v>0</v>
      </c>
      <c r="I847" s="488">
        <f>'Resource Management'!H42</f>
        <v>0</v>
      </c>
      <c r="J847" s="488" t="str">
        <f>'Resource Management'!I42</f>
        <v xml:space="preserve"> </v>
      </c>
      <c r="K847" s="488">
        <f>'Resource Management'!J42</f>
        <v>0</v>
      </c>
      <c r="L847" s="488">
        <f>'Resource Management'!K42</f>
        <v>0</v>
      </c>
      <c r="M847" s="488" t="str">
        <f>'Resource Management'!L42</f>
        <v/>
      </c>
      <c r="N847" s="488" t="str">
        <f>'Resource Management'!M42</f>
        <v/>
      </c>
      <c r="O847" s="488" t="str">
        <f>'Resource Management'!N42</f>
        <v/>
      </c>
      <c r="P847" s="488" t="str">
        <f>'Resource Management'!O42</f>
        <v/>
      </c>
      <c r="Q847" s="488" t="str">
        <f>'Resource Management'!P42</f>
        <v xml:space="preserve"> </v>
      </c>
    </row>
    <row r="848" spans="1:17">
      <c r="A848" s="488" t="s">
        <v>241</v>
      </c>
      <c r="B848" s="488">
        <f>'Resource Management'!A43</f>
        <v>0</v>
      </c>
      <c r="C848" s="488">
        <f>'Resource Management'!B43</f>
        <v>0</v>
      </c>
      <c r="D848" s="488" t="str">
        <f>'Resource Management'!C43</f>
        <v>H</v>
      </c>
      <c r="E848" s="488">
        <f>'Resource Management'!D43</f>
        <v>0</v>
      </c>
      <c r="F848" s="488">
        <f>'Resource Management'!E43</f>
        <v>0</v>
      </c>
      <c r="G848" s="488">
        <f>'Resource Management'!F43</f>
        <v>0.6</v>
      </c>
      <c r="H848" s="488">
        <f>'Resource Management'!G43</f>
        <v>0</v>
      </c>
      <c r="I848" s="488">
        <f>'Resource Management'!H43</f>
        <v>0</v>
      </c>
      <c r="J848" s="488" t="str">
        <f>'Resource Management'!I43</f>
        <v xml:space="preserve"> </v>
      </c>
      <c r="K848" s="488">
        <f>'Resource Management'!J43</f>
        <v>0</v>
      </c>
      <c r="L848" s="488">
        <f>'Resource Management'!K43</f>
        <v>0</v>
      </c>
      <c r="M848" s="488" t="str">
        <f>'Resource Management'!L43</f>
        <v/>
      </c>
      <c r="N848" s="488" t="str">
        <f>'Resource Management'!M43</f>
        <v/>
      </c>
      <c r="O848" s="488" t="str">
        <f>'Resource Management'!N43</f>
        <v/>
      </c>
      <c r="P848" s="488" t="str">
        <f>'Resource Management'!O43</f>
        <v/>
      </c>
      <c r="Q848" s="488" t="str">
        <f>'Resource Management'!P43</f>
        <v xml:space="preserve"> </v>
      </c>
    </row>
    <row r="849" spans="1:17">
      <c r="A849" s="488" t="s">
        <v>241</v>
      </c>
      <c r="B849" s="488">
        <f>'Resource Management'!A44</f>
        <v>0</v>
      </c>
      <c r="C849" s="488">
        <f>'Resource Management'!B44</f>
        <v>0</v>
      </c>
      <c r="D849" s="488" t="str">
        <f>'Resource Management'!C44</f>
        <v>H</v>
      </c>
      <c r="E849" s="488">
        <f>'Resource Management'!D44</f>
        <v>0</v>
      </c>
      <c r="F849" s="488">
        <f>'Resource Management'!E44</f>
        <v>0</v>
      </c>
      <c r="G849" s="488">
        <f>'Resource Management'!F44</f>
        <v>0.6</v>
      </c>
      <c r="H849" s="488">
        <f>'Resource Management'!G44</f>
        <v>0</v>
      </c>
      <c r="I849" s="488">
        <f>'Resource Management'!H44</f>
        <v>0</v>
      </c>
      <c r="J849" s="488" t="str">
        <f>'Resource Management'!I44</f>
        <v xml:space="preserve"> </v>
      </c>
      <c r="K849" s="488">
        <f>'Resource Management'!J44</f>
        <v>0</v>
      </c>
      <c r="L849" s="488">
        <f>'Resource Management'!K44</f>
        <v>0</v>
      </c>
      <c r="M849" s="488" t="str">
        <f>'Resource Management'!L44</f>
        <v/>
      </c>
      <c r="N849" s="488" t="str">
        <f>'Resource Management'!M44</f>
        <v/>
      </c>
      <c r="O849" s="488" t="str">
        <f>'Resource Management'!N44</f>
        <v/>
      </c>
      <c r="P849" s="488" t="str">
        <f>'Resource Management'!O44</f>
        <v/>
      </c>
      <c r="Q849" s="488" t="str">
        <f>'Resource Management'!P44</f>
        <v xml:space="preserve"> </v>
      </c>
    </row>
    <row r="850" spans="1:17">
      <c r="A850" s="488" t="s">
        <v>241</v>
      </c>
      <c r="B850" s="488">
        <f>'Resource Management'!A45</f>
        <v>0</v>
      </c>
      <c r="C850" s="488">
        <f>'Resource Management'!B45</f>
        <v>0</v>
      </c>
      <c r="D850" s="488" t="str">
        <f>'Resource Management'!C45</f>
        <v>H</v>
      </c>
      <c r="E850" s="488">
        <f>'Resource Management'!D45</f>
        <v>0</v>
      </c>
      <c r="F850" s="488">
        <f>'Resource Management'!E45</f>
        <v>0</v>
      </c>
      <c r="G850" s="488">
        <f>'Resource Management'!F45</f>
        <v>0.6</v>
      </c>
      <c r="H850" s="488">
        <f>'Resource Management'!G45</f>
        <v>0</v>
      </c>
      <c r="I850" s="488">
        <f>'Resource Management'!H45</f>
        <v>0</v>
      </c>
      <c r="J850" s="488" t="str">
        <f>'Resource Management'!I45</f>
        <v xml:space="preserve"> </v>
      </c>
      <c r="K850" s="488">
        <f>'Resource Management'!J45</f>
        <v>0</v>
      </c>
      <c r="L850" s="488">
        <f>'Resource Management'!K45</f>
        <v>0</v>
      </c>
      <c r="M850" s="488" t="str">
        <f>'Resource Management'!L45</f>
        <v/>
      </c>
      <c r="N850" s="488" t="str">
        <f>'Resource Management'!M45</f>
        <v/>
      </c>
      <c r="O850" s="488" t="str">
        <f>'Resource Management'!N45</f>
        <v/>
      </c>
      <c r="P850" s="488" t="str">
        <f>'Resource Management'!O45</f>
        <v/>
      </c>
      <c r="Q850" s="488" t="str">
        <f>'Resource Management'!P45</f>
        <v xml:space="preserve"> </v>
      </c>
    </row>
    <row r="851" spans="1:17">
      <c r="A851" s="488" t="s">
        <v>241</v>
      </c>
      <c r="B851" s="488">
        <f>'Resource Management'!A46</f>
        <v>0</v>
      </c>
      <c r="C851" s="488">
        <f>'Resource Management'!B46</f>
        <v>0</v>
      </c>
      <c r="D851" s="488" t="str">
        <f>'Resource Management'!C46</f>
        <v>H</v>
      </c>
      <c r="E851" s="488">
        <f>'Resource Management'!D46</f>
        <v>0</v>
      </c>
      <c r="F851" s="488">
        <f>'Resource Management'!E46</f>
        <v>0</v>
      </c>
      <c r="G851" s="488">
        <f>'Resource Management'!F46</f>
        <v>0.6</v>
      </c>
      <c r="H851" s="488">
        <f>'Resource Management'!G46</f>
        <v>0</v>
      </c>
      <c r="I851" s="488">
        <f>'Resource Management'!H46</f>
        <v>0</v>
      </c>
      <c r="J851" s="488" t="str">
        <f>'Resource Management'!I46</f>
        <v xml:space="preserve"> </v>
      </c>
      <c r="K851" s="488">
        <f>'Resource Management'!J46</f>
        <v>0</v>
      </c>
      <c r="L851" s="488">
        <f>'Resource Management'!K46</f>
        <v>0</v>
      </c>
      <c r="M851" s="488" t="str">
        <f>'Resource Management'!L46</f>
        <v/>
      </c>
      <c r="N851" s="488" t="str">
        <f>'Resource Management'!M46</f>
        <v/>
      </c>
      <c r="O851" s="488" t="str">
        <f>'Resource Management'!N46</f>
        <v/>
      </c>
      <c r="P851" s="488" t="str">
        <f>'Resource Management'!O46</f>
        <v/>
      </c>
      <c r="Q851" s="488" t="str">
        <f>'Resource Management'!P46</f>
        <v xml:space="preserve"> </v>
      </c>
    </row>
    <row r="852" spans="1:17">
      <c r="A852" s="488" t="s">
        <v>241</v>
      </c>
      <c r="B852" s="488">
        <f>'Resource Management'!A47</f>
        <v>0</v>
      </c>
      <c r="C852" s="488">
        <f>'Resource Management'!B47</f>
        <v>0</v>
      </c>
      <c r="D852" s="488" t="str">
        <f>'Resource Management'!C47</f>
        <v>H</v>
      </c>
      <c r="E852" s="488">
        <f>'Resource Management'!D47</f>
        <v>0</v>
      </c>
      <c r="F852" s="488">
        <f>'Resource Management'!E47</f>
        <v>0</v>
      </c>
      <c r="G852" s="488">
        <f>'Resource Management'!F47</f>
        <v>0.6</v>
      </c>
      <c r="H852" s="488">
        <f>'Resource Management'!G47</f>
        <v>0</v>
      </c>
      <c r="I852" s="488">
        <f>'Resource Management'!H47</f>
        <v>0</v>
      </c>
      <c r="J852" s="488" t="str">
        <f>'Resource Management'!I47</f>
        <v xml:space="preserve"> </v>
      </c>
      <c r="K852" s="488">
        <f>'Resource Management'!J47</f>
        <v>0</v>
      </c>
      <c r="L852" s="488">
        <f>'Resource Management'!K47</f>
        <v>0</v>
      </c>
      <c r="M852" s="488" t="str">
        <f>'Resource Management'!L47</f>
        <v/>
      </c>
      <c r="N852" s="488" t="str">
        <f>'Resource Management'!M47</f>
        <v/>
      </c>
      <c r="O852" s="488" t="str">
        <f>'Resource Management'!N47</f>
        <v/>
      </c>
      <c r="P852" s="488" t="str">
        <f>'Resource Management'!O47</f>
        <v/>
      </c>
      <c r="Q852" s="488" t="str">
        <f>'Resource Management'!P47</f>
        <v xml:space="preserve"> </v>
      </c>
    </row>
    <row r="853" spans="1:17">
      <c r="A853" s="488" t="s">
        <v>241</v>
      </c>
      <c r="B853" s="488">
        <f>'Resource Management'!A48</f>
        <v>0</v>
      </c>
      <c r="C853" s="488">
        <f>'Resource Management'!B48</f>
        <v>0</v>
      </c>
      <c r="D853" s="488" t="str">
        <f>'Resource Management'!C48</f>
        <v>H</v>
      </c>
      <c r="E853" s="488">
        <f>'Resource Management'!D48</f>
        <v>0</v>
      </c>
      <c r="F853" s="488">
        <f>'Resource Management'!E48</f>
        <v>0</v>
      </c>
      <c r="G853" s="488">
        <f>'Resource Management'!F48</f>
        <v>0.6</v>
      </c>
      <c r="H853" s="488">
        <f>'Resource Management'!G48</f>
        <v>0</v>
      </c>
      <c r="I853" s="488">
        <f>'Resource Management'!H48</f>
        <v>0</v>
      </c>
      <c r="J853" s="488" t="str">
        <f>'Resource Management'!I48</f>
        <v xml:space="preserve"> </v>
      </c>
      <c r="K853" s="488">
        <f>'Resource Management'!J48</f>
        <v>0</v>
      </c>
      <c r="L853" s="488">
        <f>'Resource Management'!K48</f>
        <v>0</v>
      </c>
      <c r="M853" s="488" t="str">
        <f>'Resource Management'!L48</f>
        <v/>
      </c>
      <c r="N853" s="488" t="str">
        <f>'Resource Management'!M48</f>
        <v/>
      </c>
      <c r="O853" s="488" t="str">
        <f>'Resource Management'!N48</f>
        <v/>
      </c>
      <c r="P853" s="488" t="str">
        <f>'Resource Management'!O48</f>
        <v/>
      </c>
      <c r="Q853" s="488" t="str">
        <f>'Resource Management'!P48</f>
        <v xml:space="preserve"> </v>
      </c>
    </row>
    <row r="854" spans="1:17">
      <c r="A854" s="488" t="s">
        <v>241</v>
      </c>
      <c r="B854" s="488">
        <f>'Resource Management'!A49</f>
        <v>0</v>
      </c>
      <c r="C854" s="488">
        <f>'Resource Management'!B49</f>
        <v>0</v>
      </c>
      <c r="D854" s="488" t="str">
        <f>'Resource Management'!C49</f>
        <v>H</v>
      </c>
      <c r="E854" s="488">
        <f>'Resource Management'!D49</f>
        <v>0</v>
      </c>
      <c r="F854" s="488">
        <f>'Resource Management'!E49</f>
        <v>0</v>
      </c>
      <c r="G854" s="488">
        <f>'Resource Management'!F49</f>
        <v>0.6</v>
      </c>
      <c r="H854" s="488">
        <f>'Resource Management'!G49</f>
        <v>0</v>
      </c>
      <c r="I854" s="488">
        <f>'Resource Management'!H49</f>
        <v>0</v>
      </c>
      <c r="J854" s="488" t="str">
        <f>'Resource Management'!I49</f>
        <v xml:space="preserve"> </v>
      </c>
      <c r="K854" s="488">
        <f>'Resource Management'!J49</f>
        <v>0</v>
      </c>
      <c r="L854" s="488">
        <f>'Resource Management'!K49</f>
        <v>0</v>
      </c>
      <c r="M854" s="488" t="str">
        <f>'Resource Management'!L49</f>
        <v/>
      </c>
      <c r="N854" s="488" t="str">
        <f>'Resource Management'!M49</f>
        <v/>
      </c>
      <c r="O854" s="488" t="str">
        <f>'Resource Management'!N49</f>
        <v/>
      </c>
      <c r="P854" s="488" t="str">
        <f>'Resource Management'!O49</f>
        <v/>
      </c>
      <c r="Q854" s="488" t="str">
        <f>'Resource Management'!P49</f>
        <v xml:space="preserve"> </v>
      </c>
    </row>
    <row r="855" spans="1:17">
      <c r="A855" s="488" t="s">
        <v>241</v>
      </c>
      <c r="B855" s="488">
        <f>'Resource Management'!A50</f>
        <v>0</v>
      </c>
      <c r="C855" s="488">
        <f>'Resource Management'!B50</f>
        <v>0</v>
      </c>
      <c r="D855" s="488" t="str">
        <f>'Resource Management'!C50</f>
        <v>H</v>
      </c>
      <c r="E855" s="488">
        <f>'Resource Management'!D50</f>
        <v>0</v>
      </c>
      <c r="F855" s="488">
        <f>'Resource Management'!E50</f>
        <v>0</v>
      </c>
      <c r="G855" s="488">
        <f>'Resource Management'!F50</f>
        <v>0.6</v>
      </c>
      <c r="H855" s="488">
        <f>'Resource Management'!G50</f>
        <v>0</v>
      </c>
      <c r="I855" s="488">
        <f>'Resource Management'!H50</f>
        <v>0</v>
      </c>
      <c r="J855" s="488" t="str">
        <f>'Resource Management'!I50</f>
        <v xml:space="preserve"> </v>
      </c>
      <c r="K855" s="488">
        <f>'Resource Management'!J50</f>
        <v>0</v>
      </c>
      <c r="L855" s="488">
        <f>'Resource Management'!K50</f>
        <v>0</v>
      </c>
      <c r="M855" s="488" t="str">
        <f>'Resource Management'!L50</f>
        <v/>
      </c>
      <c r="N855" s="488" t="str">
        <f>'Resource Management'!M50</f>
        <v/>
      </c>
      <c r="O855" s="488" t="str">
        <f>'Resource Management'!N50</f>
        <v/>
      </c>
      <c r="P855" s="488" t="str">
        <f>'Resource Management'!O50</f>
        <v/>
      </c>
      <c r="Q855" s="488" t="str">
        <f>'Resource Management'!P50</f>
        <v xml:space="preserve"> </v>
      </c>
    </row>
    <row r="856" spans="1:17">
      <c r="A856" s="488" t="s">
        <v>241</v>
      </c>
      <c r="B856" s="488">
        <f>'Resource Management'!A51</f>
        <v>0</v>
      </c>
      <c r="C856" s="488">
        <f>'Resource Management'!B51</f>
        <v>0</v>
      </c>
      <c r="D856" s="488" t="str">
        <f>'Resource Management'!C51</f>
        <v>H</v>
      </c>
      <c r="E856" s="488">
        <f>'Resource Management'!D51</f>
        <v>0</v>
      </c>
      <c r="F856" s="488">
        <f>'Resource Management'!E51</f>
        <v>0</v>
      </c>
      <c r="G856" s="488">
        <f>'Resource Management'!F51</f>
        <v>0.6</v>
      </c>
      <c r="H856" s="488">
        <f>'Resource Management'!G51</f>
        <v>0</v>
      </c>
      <c r="I856" s="488">
        <f>'Resource Management'!H51</f>
        <v>0</v>
      </c>
      <c r="J856" s="488" t="str">
        <f>'Resource Management'!I51</f>
        <v xml:space="preserve"> </v>
      </c>
      <c r="K856" s="488">
        <f>'Resource Management'!J51</f>
        <v>0</v>
      </c>
      <c r="L856" s="488">
        <f>'Resource Management'!K51</f>
        <v>0</v>
      </c>
      <c r="M856" s="488" t="str">
        <f>'Resource Management'!L51</f>
        <v/>
      </c>
      <c r="N856" s="488" t="str">
        <f>'Resource Management'!M51</f>
        <v/>
      </c>
      <c r="O856" s="488" t="str">
        <f>'Resource Management'!N51</f>
        <v/>
      </c>
      <c r="P856" s="488" t="str">
        <f>'Resource Management'!O51</f>
        <v/>
      </c>
      <c r="Q856" s="488" t="str">
        <f>'Resource Management'!P51</f>
        <v xml:space="preserve"> </v>
      </c>
    </row>
    <row r="857" spans="1:17">
      <c r="A857" s="488" t="s">
        <v>241</v>
      </c>
      <c r="B857" s="488">
        <f>'Resource Management'!A52</f>
        <v>0</v>
      </c>
      <c r="C857" s="488">
        <f>'Resource Management'!B52</f>
        <v>0</v>
      </c>
      <c r="D857" s="488" t="str">
        <f>'Resource Management'!C52</f>
        <v>H</v>
      </c>
      <c r="E857" s="488">
        <f>'Resource Management'!D52</f>
        <v>0</v>
      </c>
      <c r="F857" s="488">
        <f>'Resource Management'!E52</f>
        <v>0</v>
      </c>
      <c r="G857" s="488">
        <f>'Resource Management'!F52</f>
        <v>0.6</v>
      </c>
      <c r="H857" s="488">
        <f>'Resource Management'!G52</f>
        <v>0</v>
      </c>
      <c r="I857" s="488">
        <f>'Resource Management'!H52</f>
        <v>0</v>
      </c>
      <c r="J857" s="488" t="str">
        <f>'Resource Management'!I52</f>
        <v xml:space="preserve"> </v>
      </c>
      <c r="K857" s="488">
        <f>'Resource Management'!J52</f>
        <v>0</v>
      </c>
      <c r="L857" s="488">
        <f>'Resource Management'!K52</f>
        <v>0</v>
      </c>
      <c r="M857" s="488" t="str">
        <f>'Resource Management'!L52</f>
        <v/>
      </c>
      <c r="N857" s="488" t="str">
        <f>'Resource Management'!M52</f>
        <v/>
      </c>
      <c r="O857" s="488" t="str">
        <f>'Resource Management'!N52</f>
        <v/>
      </c>
      <c r="P857" s="488" t="str">
        <f>'Resource Management'!O52</f>
        <v/>
      </c>
      <c r="Q857" s="488" t="str">
        <f>'Resource Management'!P52</f>
        <v xml:space="preserve"> </v>
      </c>
    </row>
    <row r="858" spans="1:17">
      <c r="A858" s="488" t="s">
        <v>241</v>
      </c>
      <c r="B858" s="488">
        <f>'Resource Management'!A53</f>
        <v>0</v>
      </c>
      <c r="C858" s="488">
        <f>'Resource Management'!B53</f>
        <v>0</v>
      </c>
      <c r="D858" s="488" t="str">
        <f>'Resource Management'!C53</f>
        <v>H</v>
      </c>
      <c r="E858" s="488">
        <f>'Resource Management'!D53</f>
        <v>0</v>
      </c>
      <c r="F858" s="488">
        <f>'Resource Management'!E53</f>
        <v>0</v>
      </c>
      <c r="G858" s="488">
        <f>'Resource Management'!F53</f>
        <v>0.6</v>
      </c>
      <c r="H858" s="488">
        <f>'Resource Management'!G53</f>
        <v>0</v>
      </c>
      <c r="I858" s="488">
        <f>'Resource Management'!H53</f>
        <v>0</v>
      </c>
      <c r="J858" s="488" t="str">
        <f>'Resource Management'!I53</f>
        <v xml:space="preserve"> </v>
      </c>
      <c r="K858" s="488">
        <f>'Resource Management'!J53</f>
        <v>0</v>
      </c>
      <c r="L858" s="488">
        <f>'Resource Management'!K53</f>
        <v>0</v>
      </c>
      <c r="M858" s="488" t="str">
        <f>'Resource Management'!L53</f>
        <v/>
      </c>
      <c r="N858" s="488" t="str">
        <f>'Resource Management'!M53</f>
        <v/>
      </c>
      <c r="O858" s="488" t="str">
        <f>'Resource Management'!N53</f>
        <v/>
      </c>
      <c r="P858" s="488" t="str">
        <f>'Resource Management'!O53</f>
        <v/>
      </c>
      <c r="Q858" s="488" t="str">
        <f>'Resource Management'!P53</f>
        <v xml:space="preserve"> </v>
      </c>
    </row>
    <row r="859" spans="1:17">
      <c r="A859" s="488" t="s">
        <v>241</v>
      </c>
      <c r="B859" s="488">
        <f>'Resource Management'!A54</f>
        <v>0</v>
      </c>
      <c r="C859" s="488">
        <f>'Resource Management'!B54</f>
        <v>0</v>
      </c>
      <c r="D859" s="488" t="str">
        <f>'Resource Management'!C54</f>
        <v>H</v>
      </c>
      <c r="E859" s="488">
        <f>'Resource Management'!D54</f>
        <v>0</v>
      </c>
      <c r="F859" s="488">
        <f>'Resource Management'!E54</f>
        <v>0</v>
      </c>
      <c r="G859" s="488">
        <f>'Resource Management'!F54</f>
        <v>0.6</v>
      </c>
      <c r="H859" s="488">
        <f>'Resource Management'!G54</f>
        <v>0</v>
      </c>
      <c r="I859" s="488">
        <f>'Resource Management'!H54</f>
        <v>0</v>
      </c>
      <c r="J859" s="488" t="str">
        <f>'Resource Management'!I54</f>
        <v xml:space="preserve"> </v>
      </c>
      <c r="K859" s="488">
        <f>'Resource Management'!J54</f>
        <v>0</v>
      </c>
      <c r="L859" s="488">
        <f>'Resource Management'!K54</f>
        <v>0</v>
      </c>
      <c r="M859" s="488" t="str">
        <f>'Resource Management'!L54</f>
        <v/>
      </c>
      <c r="N859" s="488" t="str">
        <f>'Resource Management'!M54</f>
        <v/>
      </c>
      <c r="O859" s="488" t="str">
        <f>'Resource Management'!N54</f>
        <v/>
      </c>
      <c r="P859" s="488" t="str">
        <f>'Resource Management'!O54</f>
        <v/>
      </c>
      <c r="Q859" s="488" t="str">
        <f>'Resource Management'!P54</f>
        <v xml:space="preserve"> </v>
      </c>
    </row>
    <row r="860" spans="1:17">
      <c r="A860" s="488" t="s">
        <v>241</v>
      </c>
      <c r="B860" s="488">
        <f>'Resource Management'!A55</f>
        <v>0</v>
      </c>
      <c r="C860" s="488">
        <f>'Resource Management'!B55</f>
        <v>0</v>
      </c>
      <c r="D860" s="488" t="str">
        <f>'Resource Management'!C55</f>
        <v>H</v>
      </c>
      <c r="E860" s="488">
        <f>'Resource Management'!D55</f>
        <v>0</v>
      </c>
      <c r="F860" s="488">
        <f>'Resource Management'!E55</f>
        <v>0</v>
      </c>
      <c r="G860" s="488">
        <f>'Resource Management'!F55</f>
        <v>0.6</v>
      </c>
      <c r="H860" s="488">
        <f>'Resource Management'!G55</f>
        <v>0</v>
      </c>
      <c r="I860" s="488">
        <f>'Resource Management'!H55</f>
        <v>0</v>
      </c>
      <c r="J860" s="488" t="str">
        <f>'Resource Management'!I55</f>
        <v xml:space="preserve"> </v>
      </c>
      <c r="K860" s="488">
        <f>'Resource Management'!J55</f>
        <v>0</v>
      </c>
      <c r="L860" s="488">
        <f>'Resource Management'!K55</f>
        <v>0</v>
      </c>
      <c r="M860" s="488" t="str">
        <f>'Resource Management'!L55</f>
        <v/>
      </c>
      <c r="N860" s="488" t="str">
        <f>'Resource Management'!M55</f>
        <v/>
      </c>
      <c r="O860" s="488" t="str">
        <f>'Resource Management'!N55</f>
        <v/>
      </c>
      <c r="P860" s="488" t="str">
        <f>'Resource Management'!O55</f>
        <v/>
      </c>
      <c r="Q860" s="488" t="str">
        <f>'Resource Management'!P55</f>
        <v xml:space="preserve"> </v>
      </c>
    </row>
    <row r="861" spans="1:17">
      <c r="A861" s="488" t="s">
        <v>241</v>
      </c>
      <c r="B861" s="488">
        <f>'Resource Management'!A56</f>
        <v>0</v>
      </c>
      <c r="C861" s="488">
        <f>'Resource Management'!B56</f>
        <v>0</v>
      </c>
      <c r="D861" s="488" t="str">
        <f>'Resource Management'!C56</f>
        <v>H</v>
      </c>
      <c r="E861" s="488">
        <f>'Resource Management'!D56</f>
        <v>0</v>
      </c>
      <c r="F861" s="488">
        <f>'Resource Management'!E56</f>
        <v>0</v>
      </c>
      <c r="G861" s="488">
        <f>'Resource Management'!F56</f>
        <v>0.6</v>
      </c>
      <c r="H861" s="488">
        <f>'Resource Management'!G56</f>
        <v>0</v>
      </c>
      <c r="I861" s="488">
        <f>'Resource Management'!H56</f>
        <v>0</v>
      </c>
      <c r="J861" s="488" t="str">
        <f>'Resource Management'!I56</f>
        <v xml:space="preserve"> </v>
      </c>
      <c r="K861" s="488">
        <f>'Resource Management'!J56</f>
        <v>0</v>
      </c>
      <c r="L861" s="488">
        <f>'Resource Management'!K56</f>
        <v>0</v>
      </c>
      <c r="M861" s="488" t="str">
        <f>'Resource Management'!L56</f>
        <v/>
      </c>
      <c r="N861" s="488" t="str">
        <f>'Resource Management'!M56</f>
        <v/>
      </c>
      <c r="O861" s="488" t="str">
        <f>'Resource Management'!N56</f>
        <v/>
      </c>
      <c r="P861" s="488" t="str">
        <f>'Resource Management'!O56</f>
        <v/>
      </c>
      <c r="Q861" s="488" t="str">
        <f>'Resource Management'!P56</f>
        <v xml:space="preserve"> </v>
      </c>
    </row>
    <row r="862" spans="1:17">
      <c r="A862" s="488" t="s">
        <v>241</v>
      </c>
      <c r="B862" s="488">
        <f>'Resource Management'!A57</f>
        <v>0</v>
      </c>
      <c r="C862" s="488">
        <f>'Resource Management'!B57</f>
        <v>0</v>
      </c>
      <c r="D862" s="488" t="str">
        <f>'Resource Management'!C57</f>
        <v>H</v>
      </c>
      <c r="E862" s="488">
        <f>'Resource Management'!D57</f>
        <v>0</v>
      </c>
      <c r="F862" s="488">
        <f>'Resource Management'!E57</f>
        <v>0</v>
      </c>
      <c r="G862" s="488">
        <f>'Resource Management'!F57</f>
        <v>0.6</v>
      </c>
      <c r="H862" s="488">
        <f>'Resource Management'!G57</f>
        <v>0</v>
      </c>
      <c r="I862" s="488">
        <f>'Resource Management'!H57</f>
        <v>0</v>
      </c>
      <c r="J862" s="488" t="str">
        <f>'Resource Management'!I57</f>
        <v xml:space="preserve"> </v>
      </c>
      <c r="K862" s="488">
        <f>'Resource Management'!J57</f>
        <v>0</v>
      </c>
      <c r="L862" s="488">
        <f>'Resource Management'!K57</f>
        <v>0</v>
      </c>
      <c r="M862" s="488" t="str">
        <f>'Resource Management'!L57</f>
        <v/>
      </c>
      <c r="N862" s="488" t="str">
        <f>'Resource Management'!M57</f>
        <v/>
      </c>
      <c r="O862" s="488" t="str">
        <f>'Resource Management'!N57</f>
        <v/>
      </c>
      <c r="P862" s="488" t="str">
        <f>'Resource Management'!O57</f>
        <v/>
      </c>
      <c r="Q862" s="488" t="str">
        <f>'Resource Management'!P57</f>
        <v xml:space="preserve"> </v>
      </c>
    </row>
    <row r="863" spans="1:17">
      <c r="A863" s="488" t="s">
        <v>241</v>
      </c>
      <c r="B863" s="488">
        <f>'Resource Management'!A58</f>
        <v>0</v>
      </c>
      <c r="C863" s="488">
        <f>'Resource Management'!B58</f>
        <v>0</v>
      </c>
      <c r="D863" s="488" t="str">
        <f>'Resource Management'!C58</f>
        <v>H</v>
      </c>
      <c r="E863" s="488">
        <f>'Resource Management'!D58</f>
        <v>0</v>
      </c>
      <c r="F863" s="488">
        <f>'Resource Management'!E58</f>
        <v>0</v>
      </c>
      <c r="G863" s="488">
        <f>'Resource Management'!F58</f>
        <v>0.6</v>
      </c>
      <c r="H863" s="488">
        <f>'Resource Management'!G58</f>
        <v>0</v>
      </c>
      <c r="I863" s="488">
        <f>'Resource Management'!H58</f>
        <v>0</v>
      </c>
      <c r="J863" s="488" t="str">
        <f>'Resource Management'!I58</f>
        <v xml:space="preserve"> </v>
      </c>
      <c r="K863" s="488">
        <f>'Resource Management'!J58</f>
        <v>0</v>
      </c>
      <c r="L863" s="488">
        <f>'Resource Management'!K58</f>
        <v>0</v>
      </c>
      <c r="M863" s="488" t="str">
        <f>'Resource Management'!L58</f>
        <v/>
      </c>
      <c r="N863" s="488" t="str">
        <f>'Resource Management'!M58</f>
        <v/>
      </c>
      <c r="O863" s="488" t="str">
        <f>'Resource Management'!N58</f>
        <v/>
      </c>
      <c r="P863" s="488" t="str">
        <f>'Resource Management'!O58</f>
        <v/>
      </c>
      <c r="Q863" s="488" t="str">
        <f>'Resource Management'!P58</f>
        <v xml:space="preserve"> </v>
      </c>
    </row>
    <row r="864" spans="1:17">
      <c r="A864" s="488" t="s">
        <v>241</v>
      </c>
      <c r="B864" s="488">
        <f>'Resource Management'!A59</f>
        <v>0</v>
      </c>
      <c r="C864" s="488">
        <f>'Resource Management'!B59</f>
        <v>0</v>
      </c>
      <c r="D864" s="488" t="str">
        <f>'Resource Management'!C59</f>
        <v>H</v>
      </c>
      <c r="E864" s="488">
        <f>'Resource Management'!D59</f>
        <v>0</v>
      </c>
      <c r="F864" s="488">
        <f>'Resource Management'!E59</f>
        <v>0</v>
      </c>
      <c r="G864" s="488">
        <f>'Resource Management'!F59</f>
        <v>0.6</v>
      </c>
      <c r="H864" s="488">
        <f>'Resource Management'!G59</f>
        <v>0</v>
      </c>
      <c r="I864" s="488">
        <f>'Resource Management'!H59</f>
        <v>0</v>
      </c>
      <c r="J864" s="488" t="str">
        <f>'Resource Management'!I59</f>
        <v xml:space="preserve"> </v>
      </c>
      <c r="K864" s="488">
        <f>'Resource Management'!J59</f>
        <v>0</v>
      </c>
      <c r="L864" s="488">
        <f>'Resource Management'!K59</f>
        <v>0</v>
      </c>
      <c r="M864" s="488" t="str">
        <f>'Resource Management'!L59</f>
        <v/>
      </c>
      <c r="N864" s="488" t="str">
        <f>'Resource Management'!M59</f>
        <v/>
      </c>
      <c r="O864" s="488" t="str">
        <f>'Resource Management'!N59</f>
        <v/>
      </c>
      <c r="P864" s="488" t="str">
        <f>'Resource Management'!O59</f>
        <v/>
      </c>
      <c r="Q864" s="488" t="str">
        <f>'Resource Management'!P59</f>
        <v xml:space="preserve"> </v>
      </c>
    </row>
    <row r="865" spans="1:17">
      <c r="A865" s="488" t="s">
        <v>241</v>
      </c>
      <c r="B865" s="488">
        <f>'Resource Management'!A60</f>
        <v>0</v>
      </c>
      <c r="C865" s="488">
        <f>'Resource Management'!B60</f>
        <v>0</v>
      </c>
      <c r="D865" s="488" t="str">
        <f>'Resource Management'!C60</f>
        <v>H</v>
      </c>
      <c r="E865" s="488">
        <f>'Resource Management'!D60</f>
        <v>0</v>
      </c>
      <c r="F865" s="488">
        <f>'Resource Management'!E60</f>
        <v>0</v>
      </c>
      <c r="G865" s="488">
        <f>'Resource Management'!F60</f>
        <v>0.6</v>
      </c>
      <c r="H865" s="488">
        <f>'Resource Management'!G60</f>
        <v>0</v>
      </c>
      <c r="I865" s="488">
        <f>'Resource Management'!H60</f>
        <v>0</v>
      </c>
      <c r="J865" s="488" t="str">
        <f>'Resource Management'!I60</f>
        <v xml:space="preserve"> </v>
      </c>
      <c r="K865" s="488">
        <f>'Resource Management'!J60</f>
        <v>0</v>
      </c>
      <c r="L865" s="488">
        <f>'Resource Management'!K60</f>
        <v>0</v>
      </c>
      <c r="M865" s="488" t="str">
        <f>'Resource Management'!L60</f>
        <v/>
      </c>
      <c r="N865" s="488" t="str">
        <f>'Resource Management'!M60</f>
        <v/>
      </c>
      <c r="O865" s="488" t="str">
        <f>'Resource Management'!N60</f>
        <v/>
      </c>
      <c r="P865" s="488" t="str">
        <f>'Resource Management'!O60</f>
        <v/>
      </c>
      <c r="Q865" s="488" t="str">
        <f>'Resource Management'!P60</f>
        <v xml:space="preserve"> </v>
      </c>
    </row>
    <row r="866" spans="1:17">
      <c r="A866" s="488" t="s">
        <v>241</v>
      </c>
      <c r="B866" s="488">
        <f>'Resource Management'!A61</f>
        <v>0</v>
      </c>
      <c r="C866" s="488">
        <f>'Resource Management'!B61</f>
        <v>0</v>
      </c>
      <c r="D866" s="488" t="str">
        <f>'Resource Management'!C61</f>
        <v>H</v>
      </c>
      <c r="E866" s="488">
        <f>'Resource Management'!D61</f>
        <v>0</v>
      </c>
      <c r="F866" s="488">
        <f>'Resource Management'!E61</f>
        <v>0</v>
      </c>
      <c r="G866" s="488">
        <f>'Resource Management'!F61</f>
        <v>0.6</v>
      </c>
      <c r="H866" s="488">
        <f>'Resource Management'!G61</f>
        <v>0</v>
      </c>
      <c r="I866" s="488">
        <f>'Resource Management'!H61</f>
        <v>0</v>
      </c>
      <c r="J866" s="488" t="str">
        <f>'Resource Management'!I61</f>
        <v xml:space="preserve"> </v>
      </c>
      <c r="K866" s="488">
        <f>'Resource Management'!J61</f>
        <v>0</v>
      </c>
      <c r="L866" s="488">
        <f>'Resource Management'!K61</f>
        <v>0</v>
      </c>
      <c r="M866" s="488" t="str">
        <f>'Resource Management'!L61</f>
        <v/>
      </c>
      <c r="N866" s="488" t="str">
        <f>'Resource Management'!M61</f>
        <v/>
      </c>
      <c r="O866" s="488" t="str">
        <f>'Resource Management'!N61</f>
        <v/>
      </c>
      <c r="P866" s="488" t="str">
        <f>'Resource Management'!O61</f>
        <v/>
      </c>
      <c r="Q866" s="488" t="str">
        <f>'Resource Management'!P61</f>
        <v xml:space="preserve"> </v>
      </c>
    </row>
    <row r="867" spans="1:17">
      <c r="A867" s="488" t="s">
        <v>241</v>
      </c>
      <c r="B867" s="488">
        <f>'Resource Management'!A62</f>
        <v>0</v>
      </c>
      <c r="C867" s="488">
        <f>'Resource Management'!B62</f>
        <v>0</v>
      </c>
      <c r="D867" s="488" t="str">
        <f>'Resource Management'!C62</f>
        <v>H</v>
      </c>
      <c r="E867" s="488">
        <f>'Resource Management'!D62</f>
        <v>0</v>
      </c>
      <c r="F867" s="488">
        <f>'Resource Management'!E62</f>
        <v>0</v>
      </c>
      <c r="G867" s="488">
        <f>'Resource Management'!F62</f>
        <v>0.6</v>
      </c>
      <c r="H867" s="488">
        <f>'Resource Management'!G62</f>
        <v>0</v>
      </c>
      <c r="I867" s="488">
        <f>'Resource Management'!H62</f>
        <v>0</v>
      </c>
      <c r="J867" s="488" t="str">
        <f>'Resource Management'!I62</f>
        <v xml:space="preserve"> </v>
      </c>
      <c r="K867" s="488">
        <f>'Resource Management'!J62</f>
        <v>0</v>
      </c>
      <c r="L867" s="488">
        <f>'Resource Management'!K62</f>
        <v>0</v>
      </c>
      <c r="M867" s="488" t="str">
        <f>'Resource Management'!L62</f>
        <v/>
      </c>
      <c r="N867" s="488" t="str">
        <f>'Resource Management'!M62</f>
        <v/>
      </c>
      <c r="O867" s="488" t="str">
        <f>'Resource Management'!N62</f>
        <v/>
      </c>
      <c r="P867" s="488" t="str">
        <f>'Resource Management'!O62</f>
        <v/>
      </c>
      <c r="Q867" s="488" t="str">
        <f>'Resource Management'!P62</f>
        <v xml:space="preserve"> </v>
      </c>
    </row>
    <row r="868" spans="1:17">
      <c r="A868" s="488" t="s">
        <v>241</v>
      </c>
      <c r="B868" s="488">
        <f>'Resource Management'!A63</f>
        <v>0</v>
      </c>
      <c r="C868" s="488">
        <f>'Resource Management'!B63</f>
        <v>0</v>
      </c>
      <c r="D868" s="488" t="str">
        <f>'Resource Management'!C63</f>
        <v>H</v>
      </c>
      <c r="E868" s="488">
        <f>'Resource Management'!D63</f>
        <v>0</v>
      </c>
      <c r="F868" s="488">
        <f>'Resource Management'!E63</f>
        <v>0</v>
      </c>
      <c r="G868" s="488">
        <f>'Resource Management'!F63</f>
        <v>0.6</v>
      </c>
      <c r="H868" s="488">
        <f>'Resource Management'!G63</f>
        <v>0</v>
      </c>
      <c r="I868" s="488">
        <f>'Resource Management'!H63</f>
        <v>0</v>
      </c>
      <c r="J868" s="488" t="str">
        <f>'Resource Management'!I63</f>
        <v xml:space="preserve"> </v>
      </c>
      <c r="K868" s="488">
        <f>'Resource Management'!J63</f>
        <v>0</v>
      </c>
      <c r="L868" s="488">
        <f>'Resource Management'!K63</f>
        <v>0</v>
      </c>
      <c r="M868" s="488" t="str">
        <f>'Resource Management'!L63</f>
        <v/>
      </c>
      <c r="N868" s="488" t="str">
        <f>'Resource Management'!M63</f>
        <v/>
      </c>
      <c r="O868" s="488" t="str">
        <f>'Resource Management'!N63</f>
        <v/>
      </c>
      <c r="P868" s="488" t="str">
        <f>'Resource Management'!O63</f>
        <v/>
      </c>
      <c r="Q868" s="488" t="str">
        <f>'Resource Management'!P63</f>
        <v xml:space="preserve"> </v>
      </c>
    </row>
    <row r="869" spans="1:17">
      <c r="A869" s="489" t="s">
        <v>242</v>
      </c>
      <c r="B869" s="489">
        <f>Lighting!A13</f>
        <v>0</v>
      </c>
      <c r="C869" s="489">
        <f>Lighting!B13</f>
        <v>0</v>
      </c>
      <c r="D869" s="489" t="str">
        <f>Lighting!C13</f>
        <v>H</v>
      </c>
      <c r="E869" s="489">
        <f>Lighting!D13</f>
        <v>0</v>
      </c>
      <c r="F869" s="489">
        <f>Lighting!E13</f>
        <v>0</v>
      </c>
      <c r="G869" s="489">
        <f>Lighting!F13</f>
        <v>0.6</v>
      </c>
      <c r="H869" s="489">
        <f>Lighting!G13</f>
        <v>0</v>
      </c>
      <c r="I869" s="489">
        <f>Lighting!H13</f>
        <v>0</v>
      </c>
      <c r="J869" s="489" t="str">
        <f>Lighting!I13</f>
        <v xml:space="preserve"> </v>
      </c>
      <c r="K869" s="489">
        <f>Lighting!J13</f>
        <v>0</v>
      </c>
      <c r="L869" s="489">
        <f>Lighting!K13</f>
        <v>0</v>
      </c>
      <c r="M869" s="489" t="str">
        <f>Lighting!L13</f>
        <v/>
      </c>
      <c r="N869" s="489" t="str">
        <f>Lighting!M13</f>
        <v/>
      </c>
      <c r="O869" s="489" t="str">
        <f>Lighting!N13</f>
        <v/>
      </c>
      <c r="P869" s="489" t="str">
        <f>Lighting!O13</f>
        <v/>
      </c>
      <c r="Q869" s="489" t="str">
        <f>Lighting!P13</f>
        <v xml:space="preserve"> </v>
      </c>
    </row>
    <row r="870" spans="1:17">
      <c r="A870" s="489" t="s">
        <v>242</v>
      </c>
      <c r="B870" s="489">
        <f>Lighting!A14</f>
        <v>0</v>
      </c>
      <c r="C870" s="489">
        <f>Lighting!B14</f>
        <v>0</v>
      </c>
      <c r="D870" s="489" t="str">
        <f>Lighting!C14</f>
        <v>H</v>
      </c>
      <c r="E870" s="489">
        <f>Lighting!D14</f>
        <v>0</v>
      </c>
      <c r="F870" s="489">
        <f>Lighting!E14</f>
        <v>0</v>
      </c>
      <c r="G870" s="489">
        <f>Lighting!F14</f>
        <v>0.6</v>
      </c>
      <c r="H870" s="489">
        <f>Lighting!G14</f>
        <v>0</v>
      </c>
      <c r="I870" s="489">
        <f>Lighting!H14</f>
        <v>0</v>
      </c>
      <c r="J870" s="489" t="str">
        <f>Lighting!I14</f>
        <v xml:space="preserve"> </v>
      </c>
      <c r="K870" s="489">
        <f>Lighting!J14</f>
        <v>0</v>
      </c>
      <c r="L870" s="489">
        <f>Lighting!K14</f>
        <v>0</v>
      </c>
      <c r="M870" s="489" t="str">
        <f>Lighting!L14</f>
        <v/>
      </c>
      <c r="N870" s="489" t="str">
        <f>Lighting!M14</f>
        <v/>
      </c>
      <c r="O870" s="489" t="str">
        <f>Lighting!N14</f>
        <v/>
      </c>
      <c r="P870" s="489" t="str">
        <f>Lighting!O14</f>
        <v/>
      </c>
      <c r="Q870" s="489" t="str">
        <f>Lighting!P14</f>
        <v xml:space="preserve"> </v>
      </c>
    </row>
    <row r="871" spans="1:17">
      <c r="A871" s="489" t="s">
        <v>242</v>
      </c>
      <c r="B871" s="489">
        <f>Lighting!A15</f>
        <v>0</v>
      </c>
      <c r="C871" s="489">
        <f>Lighting!B15</f>
        <v>0</v>
      </c>
      <c r="D871" s="489" t="str">
        <f>Lighting!C15</f>
        <v>H</v>
      </c>
      <c r="E871" s="489">
        <f>Lighting!D15</f>
        <v>0</v>
      </c>
      <c r="F871" s="489">
        <f>Lighting!E15</f>
        <v>0</v>
      </c>
      <c r="G871" s="489">
        <f>Lighting!F15</f>
        <v>0.6</v>
      </c>
      <c r="H871" s="489">
        <f>Lighting!G15</f>
        <v>0</v>
      </c>
      <c r="I871" s="489">
        <f>Lighting!H15</f>
        <v>0</v>
      </c>
      <c r="J871" s="489" t="str">
        <f>Lighting!I15</f>
        <v xml:space="preserve"> </v>
      </c>
      <c r="K871" s="489">
        <f>Lighting!J15</f>
        <v>0</v>
      </c>
      <c r="L871" s="489">
        <f>Lighting!K15</f>
        <v>0</v>
      </c>
      <c r="M871" s="489" t="str">
        <f>Lighting!L15</f>
        <v/>
      </c>
      <c r="N871" s="489" t="str">
        <f>Lighting!M15</f>
        <v/>
      </c>
      <c r="O871" s="489" t="str">
        <f>Lighting!N15</f>
        <v/>
      </c>
      <c r="P871" s="489" t="str">
        <f>Lighting!O15</f>
        <v/>
      </c>
      <c r="Q871" s="489" t="str">
        <f>Lighting!P15</f>
        <v xml:space="preserve"> </v>
      </c>
    </row>
    <row r="872" spans="1:17">
      <c r="A872" s="489" t="s">
        <v>242</v>
      </c>
      <c r="B872" s="489">
        <f>Lighting!A16</f>
        <v>0</v>
      </c>
      <c r="C872" s="489">
        <f>Lighting!B16</f>
        <v>0</v>
      </c>
      <c r="D872" s="489" t="str">
        <f>Lighting!C16</f>
        <v>H</v>
      </c>
      <c r="E872" s="489">
        <f>Lighting!D16</f>
        <v>0</v>
      </c>
      <c r="F872" s="489">
        <f>Lighting!E16</f>
        <v>0</v>
      </c>
      <c r="G872" s="489">
        <f>Lighting!F16</f>
        <v>0.6</v>
      </c>
      <c r="H872" s="489">
        <f>Lighting!G16</f>
        <v>0</v>
      </c>
      <c r="I872" s="489">
        <f>Lighting!H16</f>
        <v>0</v>
      </c>
      <c r="J872" s="489" t="str">
        <f>Lighting!I16</f>
        <v xml:space="preserve"> </v>
      </c>
      <c r="K872" s="489">
        <f>Lighting!J16</f>
        <v>0</v>
      </c>
      <c r="L872" s="489">
        <f>Lighting!K16</f>
        <v>0</v>
      </c>
      <c r="M872" s="489" t="str">
        <f>Lighting!L16</f>
        <v/>
      </c>
      <c r="N872" s="489" t="str">
        <f>Lighting!M16</f>
        <v/>
      </c>
      <c r="O872" s="489" t="str">
        <f>Lighting!N16</f>
        <v/>
      </c>
      <c r="P872" s="489" t="str">
        <f>Lighting!O16</f>
        <v/>
      </c>
      <c r="Q872" s="489" t="str">
        <f>Lighting!P16</f>
        <v xml:space="preserve"> </v>
      </c>
    </row>
    <row r="873" spans="1:17">
      <c r="A873" s="489" t="s">
        <v>242</v>
      </c>
      <c r="B873" s="489">
        <f>Lighting!A17</f>
        <v>0</v>
      </c>
      <c r="C873" s="489">
        <f>Lighting!B17</f>
        <v>0</v>
      </c>
      <c r="D873" s="489" t="str">
        <f>Lighting!C17</f>
        <v>H</v>
      </c>
      <c r="E873" s="489">
        <f>Lighting!D17</f>
        <v>0</v>
      </c>
      <c r="F873" s="489">
        <f>Lighting!E17</f>
        <v>0</v>
      </c>
      <c r="G873" s="489">
        <f>Lighting!F17</f>
        <v>0.6</v>
      </c>
      <c r="H873" s="489">
        <f>Lighting!G17</f>
        <v>0</v>
      </c>
      <c r="I873" s="489">
        <f>Lighting!H17</f>
        <v>0</v>
      </c>
      <c r="J873" s="489" t="str">
        <f>Lighting!I17</f>
        <v xml:space="preserve"> </v>
      </c>
      <c r="K873" s="489">
        <f>Lighting!J17</f>
        <v>0</v>
      </c>
      <c r="L873" s="489">
        <f>Lighting!K17</f>
        <v>0</v>
      </c>
      <c r="M873" s="489" t="str">
        <f>Lighting!L17</f>
        <v/>
      </c>
      <c r="N873" s="489" t="str">
        <f>Lighting!M17</f>
        <v/>
      </c>
      <c r="O873" s="489" t="str">
        <f>Lighting!N17</f>
        <v/>
      </c>
      <c r="P873" s="489" t="str">
        <f>Lighting!O17</f>
        <v/>
      </c>
      <c r="Q873" s="489" t="str">
        <f>Lighting!P17</f>
        <v xml:space="preserve"> </v>
      </c>
    </row>
    <row r="874" spans="1:17">
      <c r="A874" s="489" t="s">
        <v>242</v>
      </c>
      <c r="B874" s="489">
        <f>Lighting!A18</f>
        <v>0</v>
      </c>
      <c r="C874" s="489">
        <f>Lighting!B18</f>
        <v>0</v>
      </c>
      <c r="D874" s="489" t="str">
        <f>Lighting!C18</f>
        <v>H</v>
      </c>
      <c r="E874" s="489">
        <f>Lighting!D18</f>
        <v>0</v>
      </c>
      <c r="F874" s="489">
        <f>Lighting!E18</f>
        <v>0</v>
      </c>
      <c r="G874" s="489">
        <f>Lighting!F18</f>
        <v>0.6</v>
      </c>
      <c r="H874" s="489">
        <f>Lighting!G18</f>
        <v>0</v>
      </c>
      <c r="I874" s="489">
        <f>Lighting!H18</f>
        <v>0</v>
      </c>
      <c r="J874" s="489" t="str">
        <f>Lighting!I18</f>
        <v xml:space="preserve"> </v>
      </c>
      <c r="K874" s="489">
        <f>Lighting!J18</f>
        <v>0</v>
      </c>
      <c r="L874" s="489">
        <f>Lighting!K18</f>
        <v>0</v>
      </c>
      <c r="M874" s="489" t="str">
        <f>Lighting!L18</f>
        <v/>
      </c>
      <c r="N874" s="489" t="str">
        <f>Lighting!M18</f>
        <v/>
      </c>
      <c r="O874" s="489" t="str">
        <f>Lighting!N18</f>
        <v/>
      </c>
      <c r="P874" s="489" t="str">
        <f>Lighting!O18</f>
        <v/>
      </c>
      <c r="Q874" s="489" t="str">
        <f>Lighting!P18</f>
        <v xml:space="preserve"> </v>
      </c>
    </row>
    <row r="875" spans="1:17">
      <c r="A875" s="489" t="s">
        <v>242</v>
      </c>
      <c r="B875" s="489">
        <f>Lighting!A19</f>
        <v>0</v>
      </c>
      <c r="C875" s="489">
        <f>Lighting!B19</f>
        <v>0</v>
      </c>
      <c r="D875" s="489" t="str">
        <f>Lighting!C19</f>
        <v>H</v>
      </c>
      <c r="E875" s="489">
        <f>Lighting!D19</f>
        <v>0</v>
      </c>
      <c r="F875" s="489">
        <f>Lighting!E19</f>
        <v>0</v>
      </c>
      <c r="G875" s="489">
        <f>Lighting!F19</f>
        <v>0.6</v>
      </c>
      <c r="H875" s="489">
        <f>Lighting!G19</f>
        <v>0</v>
      </c>
      <c r="I875" s="489">
        <f>Lighting!H19</f>
        <v>0</v>
      </c>
      <c r="J875" s="489" t="str">
        <f>Lighting!I19</f>
        <v xml:space="preserve"> </v>
      </c>
      <c r="K875" s="489">
        <f>Lighting!J19</f>
        <v>0</v>
      </c>
      <c r="L875" s="489">
        <f>Lighting!K19</f>
        <v>0</v>
      </c>
      <c r="M875" s="489" t="str">
        <f>Lighting!L19</f>
        <v/>
      </c>
      <c r="N875" s="489" t="str">
        <f>Lighting!M19</f>
        <v/>
      </c>
      <c r="O875" s="489" t="str">
        <f>Lighting!N19</f>
        <v/>
      </c>
      <c r="P875" s="489" t="str">
        <f>Lighting!O19</f>
        <v/>
      </c>
      <c r="Q875" s="489" t="str">
        <f>Lighting!P19</f>
        <v xml:space="preserve"> </v>
      </c>
    </row>
    <row r="876" spans="1:17">
      <c r="A876" s="489" t="s">
        <v>242</v>
      </c>
      <c r="B876" s="489">
        <f>Lighting!A20</f>
        <v>0</v>
      </c>
      <c r="C876" s="489">
        <f>Lighting!B20</f>
        <v>0</v>
      </c>
      <c r="D876" s="489" t="str">
        <f>Lighting!C20</f>
        <v>H</v>
      </c>
      <c r="E876" s="489">
        <f>Lighting!D20</f>
        <v>0</v>
      </c>
      <c r="F876" s="489">
        <f>Lighting!E20</f>
        <v>0</v>
      </c>
      <c r="G876" s="489">
        <f>Lighting!F20</f>
        <v>0.6</v>
      </c>
      <c r="H876" s="489">
        <f>Lighting!G20</f>
        <v>0</v>
      </c>
      <c r="I876" s="489">
        <f>Lighting!H20</f>
        <v>0</v>
      </c>
      <c r="J876" s="489" t="str">
        <f>Lighting!I20</f>
        <v xml:space="preserve"> </v>
      </c>
      <c r="K876" s="489">
        <f>Lighting!J20</f>
        <v>0</v>
      </c>
      <c r="L876" s="489">
        <f>Lighting!K20</f>
        <v>0</v>
      </c>
      <c r="M876" s="489" t="str">
        <f>Lighting!L20</f>
        <v/>
      </c>
      <c r="N876" s="489" t="str">
        <f>Lighting!M20</f>
        <v/>
      </c>
      <c r="O876" s="489" t="str">
        <f>Lighting!N20</f>
        <v/>
      </c>
      <c r="P876" s="489" t="str">
        <f>Lighting!O20</f>
        <v/>
      </c>
      <c r="Q876" s="489" t="str">
        <f>Lighting!P20</f>
        <v xml:space="preserve"> </v>
      </c>
    </row>
    <row r="877" spans="1:17">
      <c r="A877" s="489" t="s">
        <v>242</v>
      </c>
      <c r="B877" s="489">
        <f>Lighting!A21</f>
        <v>0</v>
      </c>
      <c r="C877" s="489">
        <f>Lighting!B21</f>
        <v>0</v>
      </c>
      <c r="D877" s="489" t="str">
        <f>Lighting!C21</f>
        <v>H</v>
      </c>
      <c r="E877" s="489">
        <f>Lighting!D21</f>
        <v>0</v>
      </c>
      <c r="F877" s="489">
        <f>Lighting!E21</f>
        <v>0</v>
      </c>
      <c r="G877" s="489">
        <f>Lighting!F21</f>
        <v>0.6</v>
      </c>
      <c r="H877" s="489">
        <f>Lighting!G21</f>
        <v>0</v>
      </c>
      <c r="I877" s="489">
        <f>Lighting!H21</f>
        <v>0</v>
      </c>
      <c r="J877" s="489" t="str">
        <f>Lighting!I21</f>
        <v xml:space="preserve"> </v>
      </c>
      <c r="K877" s="489">
        <f>Lighting!J21</f>
        <v>0</v>
      </c>
      <c r="L877" s="489">
        <f>Lighting!K21</f>
        <v>0</v>
      </c>
      <c r="M877" s="489" t="str">
        <f>Lighting!L21</f>
        <v/>
      </c>
      <c r="N877" s="489" t="str">
        <f>Lighting!M21</f>
        <v/>
      </c>
      <c r="O877" s="489" t="str">
        <f>Lighting!N21</f>
        <v/>
      </c>
      <c r="P877" s="489" t="str">
        <f>Lighting!O21</f>
        <v/>
      </c>
      <c r="Q877" s="489" t="str">
        <f>Lighting!P21</f>
        <v xml:space="preserve"> </v>
      </c>
    </row>
    <row r="878" spans="1:17">
      <c r="A878" s="489" t="s">
        <v>242</v>
      </c>
      <c r="B878" s="489">
        <f>Lighting!A22</f>
        <v>0</v>
      </c>
      <c r="C878" s="489">
        <f>Lighting!B22</f>
        <v>0</v>
      </c>
      <c r="D878" s="489" t="str">
        <f>Lighting!C22</f>
        <v>H</v>
      </c>
      <c r="E878" s="489">
        <f>Lighting!D22</f>
        <v>0</v>
      </c>
      <c r="F878" s="489">
        <f>Lighting!E22</f>
        <v>0</v>
      </c>
      <c r="G878" s="489">
        <f>Lighting!F22</f>
        <v>0.6</v>
      </c>
      <c r="H878" s="489">
        <f>Lighting!G22</f>
        <v>0</v>
      </c>
      <c r="I878" s="489">
        <f>Lighting!H22</f>
        <v>0</v>
      </c>
      <c r="J878" s="489" t="str">
        <f>Lighting!I22</f>
        <v xml:space="preserve"> </v>
      </c>
      <c r="K878" s="489">
        <f>Lighting!J22</f>
        <v>0</v>
      </c>
      <c r="L878" s="489">
        <f>Lighting!K22</f>
        <v>0</v>
      </c>
      <c r="M878" s="489" t="str">
        <f>Lighting!L22</f>
        <v/>
      </c>
      <c r="N878" s="489" t="str">
        <f>Lighting!M22</f>
        <v/>
      </c>
      <c r="O878" s="489" t="str">
        <f>Lighting!N22</f>
        <v/>
      </c>
      <c r="P878" s="489" t="str">
        <f>Lighting!O22</f>
        <v/>
      </c>
      <c r="Q878" s="489" t="str">
        <f>Lighting!P22</f>
        <v xml:space="preserve"> </v>
      </c>
    </row>
    <row r="879" spans="1:17">
      <c r="A879" s="489" t="s">
        <v>242</v>
      </c>
      <c r="B879" s="489">
        <f>Lighting!A23</f>
        <v>0</v>
      </c>
      <c r="C879" s="489">
        <f>Lighting!B23</f>
        <v>0</v>
      </c>
      <c r="D879" s="489" t="str">
        <f>Lighting!C23</f>
        <v>H</v>
      </c>
      <c r="E879" s="489">
        <f>Lighting!D23</f>
        <v>0</v>
      </c>
      <c r="F879" s="489">
        <f>Lighting!E23</f>
        <v>0</v>
      </c>
      <c r="G879" s="489">
        <f>Lighting!F23</f>
        <v>0.6</v>
      </c>
      <c r="H879" s="489">
        <f>Lighting!G23</f>
        <v>0</v>
      </c>
      <c r="I879" s="489">
        <f>Lighting!H23</f>
        <v>0</v>
      </c>
      <c r="J879" s="489" t="str">
        <f>Lighting!I23</f>
        <v xml:space="preserve"> </v>
      </c>
      <c r="K879" s="489">
        <f>Lighting!J23</f>
        <v>0</v>
      </c>
      <c r="L879" s="489">
        <f>Lighting!K23</f>
        <v>0</v>
      </c>
      <c r="M879" s="489" t="str">
        <f>Lighting!L23</f>
        <v/>
      </c>
      <c r="N879" s="489" t="str">
        <f>Lighting!M23</f>
        <v/>
      </c>
      <c r="O879" s="489" t="str">
        <f>Lighting!N23</f>
        <v/>
      </c>
      <c r="P879" s="489" t="str">
        <f>Lighting!O23</f>
        <v/>
      </c>
      <c r="Q879" s="489" t="str">
        <f>Lighting!P23</f>
        <v xml:space="preserve"> </v>
      </c>
    </row>
    <row r="880" spans="1:17">
      <c r="A880" s="489" t="s">
        <v>242</v>
      </c>
      <c r="B880" s="489">
        <f>Lighting!A24</f>
        <v>0</v>
      </c>
      <c r="C880" s="489">
        <f>Lighting!B24</f>
        <v>0</v>
      </c>
      <c r="D880" s="489" t="str">
        <f>Lighting!C24</f>
        <v>H</v>
      </c>
      <c r="E880" s="489">
        <f>Lighting!D24</f>
        <v>0</v>
      </c>
      <c r="F880" s="489">
        <f>Lighting!E24</f>
        <v>0</v>
      </c>
      <c r="G880" s="489">
        <f>Lighting!F24</f>
        <v>0.6</v>
      </c>
      <c r="H880" s="489">
        <f>Lighting!G24</f>
        <v>0</v>
      </c>
      <c r="I880" s="489">
        <f>Lighting!H24</f>
        <v>0</v>
      </c>
      <c r="J880" s="489" t="str">
        <f>Lighting!I24</f>
        <v xml:space="preserve"> </v>
      </c>
      <c r="K880" s="489">
        <f>Lighting!J24</f>
        <v>0</v>
      </c>
      <c r="L880" s="489">
        <f>Lighting!K24</f>
        <v>0</v>
      </c>
      <c r="M880" s="489" t="str">
        <f>Lighting!L24</f>
        <v/>
      </c>
      <c r="N880" s="489" t="str">
        <f>Lighting!M24</f>
        <v/>
      </c>
      <c r="O880" s="489" t="str">
        <f>Lighting!N24</f>
        <v/>
      </c>
      <c r="P880" s="489" t="str">
        <f>Lighting!O24</f>
        <v/>
      </c>
      <c r="Q880" s="489" t="str">
        <f>Lighting!P24</f>
        <v xml:space="preserve"> </v>
      </c>
    </row>
    <row r="881" spans="1:17">
      <c r="A881" s="489" t="s">
        <v>242</v>
      </c>
      <c r="B881" s="489">
        <f>Lighting!A25</f>
        <v>0</v>
      </c>
      <c r="C881" s="489">
        <f>Lighting!B25</f>
        <v>0</v>
      </c>
      <c r="D881" s="489" t="str">
        <f>Lighting!C25</f>
        <v>H</v>
      </c>
      <c r="E881" s="489">
        <f>Lighting!D25</f>
        <v>0</v>
      </c>
      <c r="F881" s="489">
        <f>Lighting!E25</f>
        <v>0</v>
      </c>
      <c r="G881" s="489">
        <f>Lighting!F25</f>
        <v>0.6</v>
      </c>
      <c r="H881" s="489">
        <f>Lighting!G25</f>
        <v>0</v>
      </c>
      <c r="I881" s="489">
        <f>Lighting!H25</f>
        <v>0</v>
      </c>
      <c r="J881" s="489" t="str">
        <f>Lighting!I25</f>
        <v xml:space="preserve"> </v>
      </c>
      <c r="K881" s="489">
        <f>Lighting!J25</f>
        <v>0</v>
      </c>
      <c r="L881" s="489">
        <f>Lighting!K25</f>
        <v>0</v>
      </c>
      <c r="M881" s="489" t="str">
        <f>Lighting!L25</f>
        <v/>
      </c>
      <c r="N881" s="489" t="str">
        <f>Lighting!M25</f>
        <v/>
      </c>
      <c r="O881" s="489" t="str">
        <f>Lighting!N25</f>
        <v/>
      </c>
      <c r="P881" s="489" t="str">
        <f>Lighting!O25</f>
        <v/>
      </c>
      <c r="Q881" s="489" t="str">
        <f>Lighting!P25</f>
        <v xml:space="preserve"> </v>
      </c>
    </row>
    <row r="882" spans="1:17">
      <c r="A882" s="489" t="s">
        <v>242</v>
      </c>
      <c r="B882" s="489">
        <f>Lighting!A26</f>
        <v>0</v>
      </c>
      <c r="C882" s="489">
        <f>Lighting!B26</f>
        <v>0</v>
      </c>
      <c r="D882" s="489" t="str">
        <f>Lighting!C26</f>
        <v>H</v>
      </c>
      <c r="E882" s="489">
        <f>Lighting!D26</f>
        <v>0</v>
      </c>
      <c r="F882" s="489">
        <f>Lighting!E26</f>
        <v>0</v>
      </c>
      <c r="G882" s="489">
        <f>Lighting!F26</f>
        <v>0.6</v>
      </c>
      <c r="H882" s="489">
        <f>Lighting!G26</f>
        <v>0</v>
      </c>
      <c r="I882" s="489">
        <f>Lighting!H26</f>
        <v>0</v>
      </c>
      <c r="J882" s="489" t="str">
        <f>Lighting!I26</f>
        <v xml:space="preserve"> </v>
      </c>
      <c r="K882" s="489">
        <f>Lighting!J26</f>
        <v>0</v>
      </c>
      <c r="L882" s="489">
        <f>Lighting!K26</f>
        <v>0</v>
      </c>
      <c r="M882" s="489" t="str">
        <f>Lighting!L26</f>
        <v/>
      </c>
      <c r="N882" s="489" t="str">
        <f>Lighting!M26</f>
        <v/>
      </c>
      <c r="O882" s="489" t="str">
        <f>Lighting!N26</f>
        <v/>
      </c>
      <c r="P882" s="489" t="str">
        <f>Lighting!O26</f>
        <v/>
      </c>
      <c r="Q882" s="489" t="str">
        <f>Lighting!P26</f>
        <v xml:space="preserve"> </v>
      </c>
    </row>
    <row r="883" spans="1:17">
      <c r="A883" s="489" t="s">
        <v>242</v>
      </c>
      <c r="B883" s="489">
        <f>Lighting!A27</f>
        <v>0</v>
      </c>
      <c r="C883" s="489">
        <f>Lighting!B27</f>
        <v>0</v>
      </c>
      <c r="D883" s="489" t="str">
        <f>Lighting!C27</f>
        <v>H</v>
      </c>
      <c r="E883" s="489">
        <f>Lighting!D27</f>
        <v>0</v>
      </c>
      <c r="F883" s="489">
        <f>Lighting!E27</f>
        <v>0</v>
      </c>
      <c r="G883" s="489">
        <f>Lighting!F27</f>
        <v>0.6</v>
      </c>
      <c r="H883" s="489">
        <f>Lighting!G27</f>
        <v>0</v>
      </c>
      <c r="I883" s="489">
        <f>Lighting!H27</f>
        <v>0</v>
      </c>
      <c r="J883" s="489" t="str">
        <f>Lighting!I27</f>
        <v xml:space="preserve"> </v>
      </c>
      <c r="K883" s="489">
        <f>Lighting!J27</f>
        <v>0</v>
      </c>
      <c r="L883" s="489">
        <f>Lighting!K27</f>
        <v>0</v>
      </c>
      <c r="M883" s="489" t="str">
        <f>Lighting!L27</f>
        <v/>
      </c>
      <c r="N883" s="489" t="str">
        <f>Lighting!M27</f>
        <v/>
      </c>
      <c r="O883" s="489" t="str">
        <f>Lighting!N27</f>
        <v/>
      </c>
      <c r="P883" s="489" t="str">
        <f>Lighting!O27</f>
        <v/>
      </c>
      <c r="Q883" s="489" t="str">
        <f>Lighting!P27</f>
        <v xml:space="preserve"> </v>
      </c>
    </row>
    <row r="884" spans="1:17">
      <c r="A884" s="489" t="s">
        <v>242</v>
      </c>
      <c r="B884" s="489">
        <f>Lighting!A28</f>
        <v>0</v>
      </c>
      <c r="C884" s="489">
        <f>Lighting!B28</f>
        <v>0</v>
      </c>
      <c r="D884" s="489" t="str">
        <f>Lighting!C28</f>
        <v>H</v>
      </c>
      <c r="E884" s="489">
        <f>Lighting!D28</f>
        <v>0</v>
      </c>
      <c r="F884" s="489">
        <f>Lighting!E28</f>
        <v>0</v>
      </c>
      <c r="G884" s="489">
        <f>Lighting!F28</f>
        <v>0.6</v>
      </c>
      <c r="H884" s="489">
        <f>Lighting!G28</f>
        <v>0</v>
      </c>
      <c r="I884" s="489">
        <f>Lighting!H28</f>
        <v>0</v>
      </c>
      <c r="J884" s="489" t="str">
        <f>Lighting!I28</f>
        <v xml:space="preserve"> </v>
      </c>
      <c r="K884" s="489">
        <f>Lighting!J28</f>
        <v>0</v>
      </c>
      <c r="L884" s="489">
        <f>Lighting!K28</f>
        <v>0</v>
      </c>
      <c r="M884" s="489" t="str">
        <f>Lighting!L28</f>
        <v/>
      </c>
      <c r="N884" s="489" t="str">
        <f>Lighting!M28</f>
        <v/>
      </c>
      <c r="O884" s="489" t="str">
        <f>Lighting!N28</f>
        <v/>
      </c>
      <c r="P884" s="489" t="str">
        <f>Lighting!O28</f>
        <v/>
      </c>
      <c r="Q884" s="489" t="str">
        <f>Lighting!P28</f>
        <v xml:space="preserve"> </v>
      </c>
    </row>
    <row r="885" spans="1:17">
      <c r="A885" s="489" t="s">
        <v>242</v>
      </c>
      <c r="B885" s="489">
        <f>Lighting!A29</f>
        <v>0</v>
      </c>
      <c r="C885" s="489">
        <f>Lighting!B29</f>
        <v>0</v>
      </c>
      <c r="D885" s="489" t="str">
        <f>Lighting!C29</f>
        <v>H</v>
      </c>
      <c r="E885" s="489">
        <f>Lighting!D29</f>
        <v>0</v>
      </c>
      <c r="F885" s="489">
        <f>Lighting!E29</f>
        <v>0</v>
      </c>
      <c r="G885" s="489">
        <f>Lighting!F29</f>
        <v>0.6</v>
      </c>
      <c r="H885" s="489">
        <f>Lighting!G29</f>
        <v>0</v>
      </c>
      <c r="I885" s="489">
        <f>Lighting!H29</f>
        <v>0</v>
      </c>
      <c r="J885" s="489" t="str">
        <f>Lighting!I29</f>
        <v xml:space="preserve"> </v>
      </c>
      <c r="K885" s="489">
        <f>Lighting!J29</f>
        <v>0</v>
      </c>
      <c r="L885" s="489">
        <f>Lighting!K29</f>
        <v>0</v>
      </c>
      <c r="M885" s="489" t="str">
        <f>Lighting!L29</f>
        <v/>
      </c>
      <c r="N885" s="489" t="str">
        <f>Lighting!M29</f>
        <v/>
      </c>
      <c r="O885" s="489" t="str">
        <f>Lighting!N29</f>
        <v/>
      </c>
      <c r="P885" s="489" t="str">
        <f>Lighting!O29</f>
        <v/>
      </c>
      <c r="Q885" s="489" t="str">
        <f>Lighting!P29</f>
        <v xml:space="preserve"> </v>
      </c>
    </row>
    <row r="886" spans="1:17">
      <c r="A886" s="489" t="s">
        <v>242</v>
      </c>
      <c r="B886" s="489">
        <f>Lighting!A30</f>
        <v>0</v>
      </c>
      <c r="C886" s="489">
        <f>Lighting!B30</f>
        <v>0</v>
      </c>
      <c r="D886" s="489" t="str">
        <f>Lighting!C30</f>
        <v>H</v>
      </c>
      <c r="E886" s="489">
        <f>Lighting!D30</f>
        <v>0</v>
      </c>
      <c r="F886" s="489">
        <f>Lighting!E30</f>
        <v>0</v>
      </c>
      <c r="G886" s="489">
        <f>Lighting!F30</f>
        <v>0.6</v>
      </c>
      <c r="H886" s="489">
        <f>Lighting!G30</f>
        <v>0</v>
      </c>
      <c r="I886" s="489">
        <f>Lighting!H30</f>
        <v>0</v>
      </c>
      <c r="J886" s="489" t="str">
        <f>Lighting!I30</f>
        <v xml:space="preserve"> </v>
      </c>
      <c r="K886" s="489">
        <f>Lighting!J30</f>
        <v>0</v>
      </c>
      <c r="L886" s="489">
        <f>Lighting!K30</f>
        <v>0</v>
      </c>
      <c r="M886" s="489" t="str">
        <f>Lighting!L30</f>
        <v/>
      </c>
      <c r="N886" s="489" t="str">
        <f>Lighting!M30</f>
        <v/>
      </c>
      <c r="O886" s="489" t="str">
        <f>Lighting!N30</f>
        <v/>
      </c>
      <c r="P886" s="489" t="str">
        <f>Lighting!O30</f>
        <v/>
      </c>
      <c r="Q886" s="489" t="str">
        <f>Lighting!P30</f>
        <v xml:space="preserve"> </v>
      </c>
    </row>
    <row r="887" spans="1:17">
      <c r="A887" s="489" t="s">
        <v>242</v>
      </c>
      <c r="B887" s="489">
        <f>Lighting!A31</f>
        <v>0</v>
      </c>
      <c r="C887" s="489">
        <f>Lighting!B31</f>
        <v>0</v>
      </c>
      <c r="D887" s="489" t="str">
        <f>Lighting!C31</f>
        <v>H</v>
      </c>
      <c r="E887" s="489">
        <f>Lighting!D31</f>
        <v>0</v>
      </c>
      <c r="F887" s="489">
        <f>Lighting!E31</f>
        <v>0</v>
      </c>
      <c r="G887" s="489">
        <f>Lighting!F31</f>
        <v>0.6</v>
      </c>
      <c r="H887" s="489">
        <f>Lighting!G31</f>
        <v>0</v>
      </c>
      <c r="I887" s="489">
        <f>Lighting!H31</f>
        <v>0</v>
      </c>
      <c r="J887" s="489" t="str">
        <f>Lighting!I31</f>
        <v xml:space="preserve"> </v>
      </c>
      <c r="K887" s="489">
        <f>Lighting!J31</f>
        <v>0</v>
      </c>
      <c r="L887" s="489">
        <f>Lighting!K31</f>
        <v>0</v>
      </c>
      <c r="M887" s="489" t="str">
        <f>Lighting!L31</f>
        <v/>
      </c>
      <c r="N887" s="489" t="str">
        <f>Lighting!M31</f>
        <v/>
      </c>
      <c r="O887" s="489" t="str">
        <f>Lighting!N31</f>
        <v/>
      </c>
      <c r="P887" s="489" t="str">
        <f>Lighting!O31</f>
        <v/>
      </c>
      <c r="Q887" s="489" t="str">
        <f>Lighting!P31</f>
        <v xml:space="preserve"> </v>
      </c>
    </row>
    <row r="888" spans="1:17">
      <c r="A888" s="489" t="s">
        <v>242</v>
      </c>
      <c r="B888" s="489">
        <f>Lighting!A32</f>
        <v>0</v>
      </c>
      <c r="C888" s="489">
        <f>Lighting!B32</f>
        <v>0</v>
      </c>
      <c r="D888" s="489" t="str">
        <f>Lighting!C32</f>
        <v>H</v>
      </c>
      <c r="E888" s="489">
        <f>Lighting!D32</f>
        <v>0</v>
      </c>
      <c r="F888" s="489">
        <f>Lighting!E32</f>
        <v>0</v>
      </c>
      <c r="G888" s="489">
        <f>Lighting!F32</f>
        <v>0.6</v>
      </c>
      <c r="H888" s="489">
        <f>Lighting!G32</f>
        <v>0</v>
      </c>
      <c r="I888" s="489">
        <f>Lighting!H32</f>
        <v>0</v>
      </c>
      <c r="J888" s="489" t="str">
        <f>Lighting!I32</f>
        <v xml:space="preserve"> </v>
      </c>
      <c r="K888" s="489">
        <f>Lighting!J32</f>
        <v>0</v>
      </c>
      <c r="L888" s="489">
        <f>Lighting!K32</f>
        <v>0</v>
      </c>
      <c r="M888" s="489" t="str">
        <f>Lighting!L32</f>
        <v/>
      </c>
      <c r="N888" s="489" t="str">
        <f>Lighting!M32</f>
        <v/>
      </c>
      <c r="O888" s="489" t="str">
        <f>Lighting!N32</f>
        <v/>
      </c>
      <c r="P888" s="489" t="str">
        <f>Lighting!O32</f>
        <v/>
      </c>
      <c r="Q888" s="489" t="str">
        <f>Lighting!P32</f>
        <v xml:space="preserve"> </v>
      </c>
    </row>
    <row r="889" spans="1:17">
      <c r="A889" s="489" t="s">
        <v>242</v>
      </c>
      <c r="B889" s="489">
        <f>Lighting!A33</f>
        <v>0</v>
      </c>
      <c r="C889" s="489">
        <f>Lighting!B33</f>
        <v>0</v>
      </c>
      <c r="D889" s="489" t="str">
        <f>Lighting!C33</f>
        <v>H</v>
      </c>
      <c r="E889" s="489">
        <f>Lighting!D33</f>
        <v>0</v>
      </c>
      <c r="F889" s="489">
        <f>Lighting!E33</f>
        <v>0</v>
      </c>
      <c r="G889" s="489">
        <f>Lighting!F33</f>
        <v>0.6</v>
      </c>
      <c r="H889" s="489">
        <f>Lighting!G33</f>
        <v>0</v>
      </c>
      <c r="I889" s="489">
        <f>Lighting!H33</f>
        <v>0</v>
      </c>
      <c r="J889" s="489" t="str">
        <f>Lighting!I33</f>
        <v xml:space="preserve"> </v>
      </c>
      <c r="K889" s="489">
        <f>Lighting!J33</f>
        <v>0</v>
      </c>
      <c r="L889" s="489">
        <f>Lighting!K33</f>
        <v>0</v>
      </c>
      <c r="M889" s="489" t="str">
        <f>Lighting!L33</f>
        <v/>
      </c>
      <c r="N889" s="489" t="str">
        <f>Lighting!M33</f>
        <v/>
      </c>
      <c r="O889" s="489" t="str">
        <f>Lighting!N33</f>
        <v/>
      </c>
      <c r="P889" s="489" t="str">
        <f>Lighting!O33</f>
        <v/>
      </c>
      <c r="Q889" s="489" t="str">
        <f>Lighting!P33</f>
        <v xml:space="preserve"> </v>
      </c>
    </row>
    <row r="890" spans="1:17">
      <c r="A890" s="489" t="s">
        <v>242</v>
      </c>
      <c r="B890" s="489">
        <f>Lighting!A34</f>
        <v>0</v>
      </c>
      <c r="C890" s="489">
        <f>Lighting!B34</f>
        <v>0</v>
      </c>
      <c r="D890" s="489" t="str">
        <f>Lighting!C34</f>
        <v>H</v>
      </c>
      <c r="E890" s="489">
        <f>Lighting!D34</f>
        <v>0</v>
      </c>
      <c r="F890" s="489">
        <f>Lighting!E34</f>
        <v>0</v>
      </c>
      <c r="G890" s="489">
        <f>Lighting!F34</f>
        <v>0.6</v>
      </c>
      <c r="H890" s="489">
        <f>Lighting!G34</f>
        <v>0</v>
      </c>
      <c r="I890" s="489">
        <f>Lighting!H34</f>
        <v>0</v>
      </c>
      <c r="J890" s="489" t="str">
        <f>Lighting!I34</f>
        <v xml:space="preserve"> </v>
      </c>
      <c r="K890" s="489">
        <f>Lighting!J34</f>
        <v>0</v>
      </c>
      <c r="L890" s="489">
        <f>Lighting!K34</f>
        <v>0</v>
      </c>
      <c r="M890" s="489" t="str">
        <f>Lighting!L34</f>
        <v/>
      </c>
      <c r="N890" s="489" t="str">
        <f>Lighting!M34</f>
        <v/>
      </c>
      <c r="O890" s="489" t="str">
        <f>Lighting!N34</f>
        <v/>
      </c>
      <c r="P890" s="489" t="str">
        <f>Lighting!O34</f>
        <v/>
      </c>
      <c r="Q890" s="489" t="str">
        <f>Lighting!P34</f>
        <v xml:space="preserve"> </v>
      </c>
    </row>
    <row r="891" spans="1:17">
      <c r="A891" s="489" t="s">
        <v>242</v>
      </c>
      <c r="B891" s="489">
        <f>Lighting!A35</f>
        <v>0</v>
      </c>
      <c r="C891" s="489">
        <f>Lighting!B35</f>
        <v>0</v>
      </c>
      <c r="D891" s="489" t="str">
        <f>Lighting!C35</f>
        <v>H</v>
      </c>
      <c r="E891" s="489">
        <f>Lighting!D35</f>
        <v>0</v>
      </c>
      <c r="F891" s="489">
        <f>Lighting!E35</f>
        <v>0</v>
      </c>
      <c r="G891" s="489">
        <f>Lighting!F35</f>
        <v>0.6</v>
      </c>
      <c r="H891" s="489">
        <f>Lighting!G35</f>
        <v>0</v>
      </c>
      <c r="I891" s="489">
        <f>Lighting!H35</f>
        <v>0</v>
      </c>
      <c r="J891" s="489" t="str">
        <f>Lighting!I35</f>
        <v xml:space="preserve"> </v>
      </c>
      <c r="K891" s="489">
        <f>Lighting!J35</f>
        <v>0</v>
      </c>
      <c r="L891" s="489">
        <f>Lighting!K35</f>
        <v>0</v>
      </c>
      <c r="M891" s="489" t="str">
        <f>Lighting!L35</f>
        <v/>
      </c>
      <c r="N891" s="489" t="str">
        <f>Lighting!M35</f>
        <v/>
      </c>
      <c r="O891" s="489" t="str">
        <f>Lighting!N35</f>
        <v/>
      </c>
      <c r="P891" s="489" t="str">
        <f>Lighting!O35</f>
        <v/>
      </c>
      <c r="Q891" s="489" t="str">
        <f>Lighting!P35</f>
        <v xml:space="preserve"> </v>
      </c>
    </row>
    <row r="892" spans="1:17">
      <c r="A892" s="489" t="s">
        <v>242</v>
      </c>
      <c r="B892" s="489">
        <f>Lighting!A36</f>
        <v>0</v>
      </c>
      <c r="C892" s="489">
        <f>Lighting!B36</f>
        <v>0</v>
      </c>
      <c r="D892" s="489" t="str">
        <f>Lighting!C36</f>
        <v>H</v>
      </c>
      <c r="E892" s="489">
        <f>Lighting!D36</f>
        <v>0</v>
      </c>
      <c r="F892" s="489">
        <f>Lighting!E36</f>
        <v>0</v>
      </c>
      <c r="G892" s="489">
        <f>Lighting!F36</f>
        <v>0.6</v>
      </c>
      <c r="H892" s="489">
        <f>Lighting!G36</f>
        <v>0</v>
      </c>
      <c r="I892" s="489">
        <f>Lighting!H36</f>
        <v>0</v>
      </c>
      <c r="J892" s="489" t="str">
        <f>Lighting!I36</f>
        <v xml:space="preserve"> </v>
      </c>
      <c r="K892" s="489">
        <f>Lighting!J36</f>
        <v>0</v>
      </c>
      <c r="L892" s="489">
        <f>Lighting!K36</f>
        <v>0</v>
      </c>
      <c r="M892" s="489" t="str">
        <f>Lighting!L36</f>
        <v/>
      </c>
      <c r="N892" s="489" t="str">
        <f>Lighting!M36</f>
        <v/>
      </c>
      <c r="O892" s="489" t="str">
        <f>Lighting!N36</f>
        <v/>
      </c>
      <c r="P892" s="489" t="str">
        <f>Lighting!O36</f>
        <v/>
      </c>
      <c r="Q892" s="489" t="str">
        <f>Lighting!P36</f>
        <v xml:space="preserve"> </v>
      </c>
    </row>
    <row r="893" spans="1:17">
      <c r="A893" s="489" t="s">
        <v>242</v>
      </c>
      <c r="B893" s="489">
        <f>Lighting!A37</f>
        <v>0</v>
      </c>
      <c r="C893" s="489">
        <f>Lighting!B37</f>
        <v>0</v>
      </c>
      <c r="D893" s="489" t="str">
        <f>Lighting!C37</f>
        <v>H</v>
      </c>
      <c r="E893" s="489">
        <f>Lighting!D37</f>
        <v>0</v>
      </c>
      <c r="F893" s="489">
        <f>Lighting!E37</f>
        <v>0</v>
      </c>
      <c r="G893" s="489">
        <f>Lighting!F37</f>
        <v>0.6</v>
      </c>
      <c r="H893" s="489">
        <f>Lighting!G37</f>
        <v>0</v>
      </c>
      <c r="I893" s="489">
        <f>Lighting!H37</f>
        <v>0</v>
      </c>
      <c r="J893" s="489" t="str">
        <f>Lighting!I37</f>
        <v xml:space="preserve"> </v>
      </c>
      <c r="K893" s="489">
        <f>Lighting!J37</f>
        <v>0</v>
      </c>
      <c r="L893" s="489">
        <f>Lighting!K37</f>
        <v>0</v>
      </c>
      <c r="M893" s="489" t="str">
        <f>Lighting!L37</f>
        <v/>
      </c>
      <c r="N893" s="489" t="str">
        <f>Lighting!M37</f>
        <v/>
      </c>
      <c r="O893" s="489" t="str">
        <f>Lighting!N37</f>
        <v/>
      </c>
      <c r="P893" s="489" t="str">
        <f>Lighting!O37</f>
        <v/>
      </c>
      <c r="Q893" s="489" t="str">
        <f>Lighting!P37</f>
        <v xml:space="preserve"> </v>
      </c>
    </row>
    <row r="894" spans="1:17">
      <c r="A894" s="489" t="s">
        <v>242</v>
      </c>
      <c r="B894" s="489">
        <f>Lighting!A38</f>
        <v>0</v>
      </c>
      <c r="C894" s="489">
        <f>Lighting!B38</f>
        <v>0</v>
      </c>
      <c r="D894" s="489" t="str">
        <f>Lighting!C38</f>
        <v>H</v>
      </c>
      <c r="E894" s="489">
        <f>Lighting!D38</f>
        <v>0</v>
      </c>
      <c r="F894" s="489">
        <f>Lighting!E38</f>
        <v>0</v>
      </c>
      <c r="G894" s="489">
        <f>Lighting!F38</f>
        <v>0.6</v>
      </c>
      <c r="H894" s="489">
        <f>Lighting!G38</f>
        <v>0</v>
      </c>
      <c r="I894" s="489">
        <f>Lighting!H38</f>
        <v>0</v>
      </c>
      <c r="J894" s="489" t="str">
        <f>Lighting!I38</f>
        <v xml:space="preserve"> </v>
      </c>
      <c r="K894" s="489">
        <f>Lighting!J38</f>
        <v>0</v>
      </c>
      <c r="L894" s="489">
        <f>Lighting!K38</f>
        <v>0</v>
      </c>
      <c r="M894" s="489" t="str">
        <f>Lighting!L38</f>
        <v/>
      </c>
      <c r="N894" s="489" t="str">
        <f>Lighting!M38</f>
        <v/>
      </c>
      <c r="O894" s="489" t="str">
        <f>Lighting!N38</f>
        <v/>
      </c>
      <c r="P894" s="489" t="str">
        <f>Lighting!O38</f>
        <v/>
      </c>
      <c r="Q894" s="489" t="str">
        <f>Lighting!P38</f>
        <v xml:space="preserve"> </v>
      </c>
    </row>
    <row r="895" spans="1:17">
      <c r="A895" s="489" t="s">
        <v>242</v>
      </c>
      <c r="B895" s="489">
        <f>Lighting!A39</f>
        <v>0</v>
      </c>
      <c r="C895" s="489">
        <f>Lighting!B39</f>
        <v>0</v>
      </c>
      <c r="D895" s="489" t="str">
        <f>Lighting!C39</f>
        <v>H</v>
      </c>
      <c r="E895" s="489">
        <f>Lighting!D39</f>
        <v>0</v>
      </c>
      <c r="F895" s="489">
        <f>Lighting!E39</f>
        <v>0</v>
      </c>
      <c r="G895" s="489">
        <f>Lighting!F39</f>
        <v>0.6</v>
      </c>
      <c r="H895" s="489">
        <f>Lighting!G39</f>
        <v>0</v>
      </c>
      <c r="I895" s="489">
        <f>Lighting!H39</f>
        <v>0</v>
      </c>
      <c r="J895" s="489" t="str">
        <f>Lighting!I39</f>
        <v xml:space="preserve"> </v>
      </c>
      <c r="K895" s="489">
        <f>Lighting!J39</f>
        <v>0</v>
      </c>
      <c r="L895" s="489">
        <f>Lighting!K39</f>
        <v>0</v>
      </c>
      <c r="M895" s="489" t="str">
        <f>Lighting!L39</f>
        <v/>
      </c>
      <c r="N895" s="489" t="str">
        <f>Lighting!M39</f>
        <v/>
      </c>
      <c r="O895" s="489" t="str">
        <f>Lighting!N39</f>
        <v/>
      </c>
      <c r="P895" s="489" t="str">
        <f>Lighting!O39</f>
        <v/>
      </c>
      <c r="Q895" s="489" t="str">
        <f>Lighting!P39</f>
        <v xml:space="preserve"> </v>
      </c>
    </row>
    <row r="896" spans="1:17">
      <c r="A896" s="489" t="s">
        <v>242</v>
      </c>
      <c r="B896" s="489">
        <f>Lighting!A40</f>
        <v>0</v>
      </c>
      <c r="C896" s="489">
        <f>Lighting!B40</f>
        <v>0</v>
      </c>
      <c r="D896" s="489" t="str">
        <f>Lighting!C40</f>
        <v>H</v>
      </c>
      <c r="E896" s="489">
        <f>Lighting!D40</f>
        <v>0</v>
      </c>
      <c r="F896" s="489">
        <f>Lighting!E40</f>
        <v>0</v>
      </c>
      <c r="G896" s="489">
        <f>Lighting!F40</f>
        <v>0.6</v>
      </c>
      <c r="H896" s="489">
        <f>Lighting!G40</f>
        <v>0</v>
      </c>
      <c r="I896" s="489">
        <f>Lighting!H40</f>
        <v>0</v>
      </c>
      <c r="J896" s="489" t="str">
        <f>Lighting!I40</f>
        <v xml:space="preserve"> </v>
      </c>
      <c r="K896" s="489">
        <f>Lighting!J40</f>
        <v>0</v>
      </c>
      <c r="L896" s="489">
        <f>Lighting!K40</f>
        <v>0</v>
      </c>
      <c r="M896" s="489" t="str">
        <f>Lighting!L40</f>
        <v/>
      </c>
      <c r="N896" s="489" t="str">
        <f>Lighting!M40</f>
        <v/>
      </c>
      <c r="O896" s="489" t="str">
        <f>Lighting!N40</f>
        <v/>
      </c>
      <c r="P896" s="489" t="str">
        <f>Lighting!O40</f>
        <v/>
      </c>
      <c r="Q896" s="489" t="str">
        <f>Lighting!P40</f>
        <v xml:space="preserve"> </v>
      </c>
    </row>
    <row r="897" spans="1:17">
      <c r="A897" s="489" t="s">
        <v>242</v>
      </c>
      <c r="B897" s="489">
        <f>Lighting!A41</f>
        <v>0</v>
      </c>
      <c r="C897" s="489">
        <f>Lighting!B41</f>
        <v>0</v>
      </c>
      <c r="D897" s="489" t="str">
        <f>Lighting!C41</f>
        <v>H</v>
      </c>
      <c r="E897" s="489">
        <f>Lighting!D41</f>
        <v>0</v>
      </c>
      <c r="F897" s="489">
        <f>Lighting!E41</f>
        <v>0</v>
      </c>
      <c r="G897" s="489">
        <f>Lighting!F41</f>
        <v>0.6</v>
      </c>
      <c r="H897" s="489">
        <f>Lighting!G41</f>
        <v>0</v>
      </c>
      <c r="I897" s="489">
        <f>Lighting!H41</f>
        <v>0</v>
      </c>
      <c r="J897" s="489" t="str">
        <f>Lighting!I41</f>
        <v xml:space="preserve"> </v>
      </c>
      <c r="K897" s="489">
        <f>Lighting!J41</f>
        <v>0</v>
      </c>
      <c r="L897" s="489">
        <f>Lighting!K41</f>
        <v>0</v>
      </c>
      <c r="M897" s="489" t="str">
        <f>Lighting!L41</f>
        <v/>
      </c>
      <c r="N897" s="489" t="str">
        <f>Lighting!M41</f>
        <v/>
      </c>
      <c r="O897" s="489" t="str">
        <f>Lighting!N41</f>
        <v/>
      </c>
      <c r="P897" s="489" t="str">
        <f>Lighting!O41</f>
        <v/>
      </c>
      <c r="Q897" s="489" t="str">
        <f>Lighting!P41</f>
        <v xml:space="preserve"> </v>
      </c>
    </row>
    <row r="898" spans="1:17">
      <c r="A898" s="489" t="s">
        <v>242</v>
      </c>
      <c r="B898" s="489">
        <f>Lighting!A42</f>
        <v>0</v>
      </c>
      <c r="C898" s="489">
        <f>Lighting!B42</f>
        <v>0</v>
      </c>
      <c r="D898" s="489" t="str">
        <f>Lighting!C42</f>
        <v>H</v>
      </c>
      <c r="E898" s="489">
        <f>Lighting!D42</f>
        <v>0</v>
      </c>
      <c r="F898" s="489">
        <f>Lighting!E42</f>
        <v>0</v>
      </c>
      <c r="G898" s="489">
        <f>Lighting!F42</f>
        <v>0.6</v>
      </c>
      <c r="H898" s="489">
        <f>Lighting!G42</f>
        <v>0</v>
      </c>
      <c r="I898" s="489">
        <f>Lighting!H42</f>
        <v>0</v>
      </c>
      <c r="J898" s="489" t="str">
        <f>Lighting!I42</f>
        <v xml:space="preserve"> </v>
      </c>
      <c r="K898" s="489">
        <f>Lighting!J42</f>
        <v>0</v>
      </c>
      <c r="L898" s="489">
        <f>Lighting!K42</f>
        <v>0</v>
      </c>
      <c r="M898" s="489" t="str">
        <f>Lighting!L42</f>
        <v/>
      </c>
      <c r="N898" s="489" t="str">
        <f>Lighting!M42</f>
        <v/>
      </c>
      <c r="O898" s="489" t="str">
        <f>Lighting!N42</f>
        <v/>
      </c>
      <c r="P898" s="489" t="str">
        <f>Lighting!O42</f>
        <v/>
      </c>
      <c r="Q898" s="489" t="str">
        <f>Lighting!P42</f>
        <v xml:space="preserve"> </v>
      </c>
    </row>
    <row r="899" spans="1:17">
      <c r="A899" s="489" t="s">
        <v>242</v>
      </c>
      <c r="B899" s="489">
        <f>Lighting!A43</f>
        <v>0</v>
      </c>
      <c r="C899" s="489">
        <f>Lighting!B43</f>
        <v>0</v>
      </c>
      <c r="D899" s="489" t="str">
        <f>Lighting!C43</f>
        <v>H</v>
      </c>
      <c r="E899" s="489">
        <f>Lighting!D43</f>
        <v>0</v>
      </c>
      <c r="F899" s="489">
        <f>Lighting!E43</f>
        <v>0</v>
      </c>
      <c r="G899" s="489">
        <f>Lighting!F43</f>
        <v>0.6</v>
      </c>
      <c r="H899" s="489">
        <f>Lighting!G43</f>
        <v>0</v>
      </c>
      <c r="I899" s="489">
        <f>Lighting!H43</f>
        <v>0</v>
      </c>
      <c r="J899" s="489" t="str">
        <f>Lighting!I43</f>
        <v xml:space="preserve"> </v>
      </c>
      <c r="K899" s="489">
        <f>Lighting!J43</f>
        <v>0</v>
      </c>
      <c r="L899" s="489">
        <f>Lighting!K43</f>
        <v>0</v>
      </c>
      <c r="M899" s="489" t="str">
        <f>Lighting!L43</f>
        <v/>
      </c>
      <c r="N899" s="489" t="str">
        <f>Lighting!M43</f>
        <v/>
      </c>
      <c r="O899" s="489" t="str">
        <f>Lighting!N43</f>
        <v/>
      </c>
      <c r="P899" s="489" t="str">
        <f>Lighting!O43</f>
        <v/>
      </c>
      <c r="Q899" s="489" t="str">
        <f>Lighting!P43</f>
        <v xml:space="preserve"> </v>
      </c>
    </row>
    <row r="900" spans="1:17">
      <c r="A900" s="489" t="s">
        <v>242</v>
      </c>
      <c r="B900" s="489">
        <f>Lighting!A44</f>
        <v>0</v>
      </c>
      <c r="C900" s="489">
        <f>Lighting!B44</f>
        <v>0</v>
      </c>
      <c r="D900" s="489" t="str">
        <f>Lighting!C44</f>
        <v>H</v>
      </c>
      <c r="E900" s="489">
        <f>Lighting!D44</f>
        <v>0</v>
      </c>
      <c r="F900" s="489">
        <f>Lighting!E44</f>
        <v>0</v>
      </c>
      <c r="G900" s="489">
        <f>Lighting!F44</f>
        <v>0.6</v>
      </c>
      <c r="H900" s="489">
        <f>Lighting!G44</f>
        <v>0</v>
      </c>
      <c r="I900" s="489">
        <f>Lighting!H44</f>
        <v>0</v>
      </c>
      <c r="J900" s="489" t="str">
        <f>Lighting!I44</f>
        <v xml:space="preserve"> </v>
      </c>
      <c r="K900" s="489">
        <f>Lighting!J44</f>
        <v>0</v>
      </c>
      <c r="L900" s="489">
        <f>Lighting!K44</f>
        <v>0</v>
      </c>
      <c r="M900" s="489" t="str">
        <f>Lighting!L44</f>
        <v/>
      </c>
      <c r="N900" s="489" t="str">
        <f>Lighting!M44</f>
        <v/>
      </c>
      <c r="O900" s="489" t="str">
        <f>Lighting!N44</f>
        <v/>
      </c>
      <c r="P900" s="489" t="str">
        <f>Lighting!O44</f>
        <v/>
      </c>
      <c r="Q900" s="489" t="str">
        <f>Lighting!P44</f>
        <v xml:space="preserve"> </v>
      </c>
    </row>
    <row r="901" spans="1:17">
      <c r="A901" s="489" t="s">
        <v>242</v>
      </c>
      <c r="B901" s="489">
        <f>Lighting!A45</f>
        <v>0</v>
      </c>
      <c r="C901" s="489">
        <f>Lighting!B45</f>
        <v>0</v>
      </c>
      <c r="D901" s="489" t="str">
        <f>Lighting!C45</f>
        <v>H</v>
      </c>
      <c r="E901" s="489">
        <f>Lighting!D45</f>
        <v>0</v>
      </c>
      <c r="F901" s="489">
        <f>Lighting!E45</f>
        <v>0</v>
      </c>
      <c r="G901" s="489">
        <f>Lighting!F45</f>
        <v>0.6</v>
      </c>
      <c r="H901" s="489">
        <f>Lighting!G45</f>
        <v>0</v>
      </c>
      <c r="I901" s="489">
        <f>Lighting!H45</f>
        <v>0</v>
      </c>
      <c r="J901" s="489" t="str">
        <f>Lighting!I45</f>
        <v xml:space="preserve"> </v>
      </c>
      <c r="K901" s="489">
        <f>Lighting!J45</f>
        <v>0</v>
      </c>
      <c r="L901" s="489">
        <f>Lighting!K45</f>
        <v>0</v>
      </c>
      <c r="M901" s="489" t="str">
        <f>Lighting!L45</f>
        <v/>
      </c>
      <c r="N901" s="489" t="str">
        <f>Lighting!M45</f>
        <v/>
      </c>
      <c r="O901" s="489" t="str">
        <f>Lighting!N45</f>
        <v/>
      </c>
      <c r="P901" s="489" t="str">
        <f>Lighting!O45</f>
        <v/>
      </c>
      <c r="Q901" s="489" t="str">
        <f>Lighting!P45</f>
        <v xml:space="preserve"> </v>
      </c>
    </row>
    <row r="902" spans="1:17">
      <c r="A902" s="489" t="s">
        <v>242</v>
      </c>
      <c r="B902" s="489">
        <f>Lighting!A46</f>
        <v>0</v>
      </c>
      <c r="C902" s="489">
        <f>Lighting!B46</f>
        <v>0</v>
      </c>
      <c r="D902" s="489" t="str">
        <f>Lighting!C46</f>
        <v>H</v>
      </c>
      <c r="E902" s="489">
        <f>Lighting!D46</f>
        <v>0</v>
      </c>
      <c r="F902" s="489">
        <f>Lighting!E46</f>
        <v>0</v>
      </c>
      <c r="G902" s="489">
        <f>Lighting!F46</f>
        <v>0.6</v>
      </c>
      <c r="H902" s="489">
        <f>Lighting!G46</f>
        <v>0</v>
      </c>
      <c r="I902" s="489">
        <f>Lighting!H46</f>
        <v>0</v>
      </c>
      <c r="J902" s="489" t="str">
        <f>Lighting!I46</f>
        <v xml:space="preserve"> </v>
      </c>
      <c r="K902" s="489">
        <f>Lighting!J46</f>
        <v>0</v>
      </c>
      <c r="L902" s="489">
        <f>Lighting!K46</f>
        <v>0</v>
      </c>
      <c r="M902" s="489" t="str">
        <f>Lighting!L46</f>
        <v/>
      </c>
      <c r="N902" s="489" t="str">
        <f>Lighting!M46</f>
        <v/>
      </c>
      <c r="O902" s="489" t="str">
        <f>Lighting!N46</f>
        <v/>
      </c>
      <c r="P902" s="489" t="str">
        <f>Lighting!O46</f>
        <v/>
      </c>
      <c r="Q902" s="489" t="str">
        <f>Lighting!P46</f>
        <v xml:space="preserve"> </v>
      </c>
    </row>
    <row r="903" spans="1:17">
      <c r="A903" s="489" t="s">
        <v>242</v>
      </c>
      <c r="B903" s="489">
        <f>Lighting!A47</f>
        <v>0</v>
      </c>
      <c r="C903" s="489">
        <f>Lighting!B47</f>
        <v>0</v>
      </c>
      <c r="D903" s="489" t="str">
        <f>Lighting!C47</f>
        <v>H</v>
      </c>
      <c r="E903" s="489">
        <f>Lighting!D47</f>
        <v>0</v>
      </c>
      <c r="F903" s="489">
        <f>Lighting!E47</f>
        <v>0</v>
      </c>
      <c r="G903" s="489">
        <f>Lighting!F47</f>
        <v>0.6</v>
      </c>
      <c r="H903" s="489">
        <f>Lighting!G47</f>
        <v>0</v>
      </c>
      <c r="I903" s="489">
        <f>Lighting!H47</f>
        <v>0</v>
      </c>
      <c r="J903" s="489" t="str">
        <f>Lighting!I47</f>
        <v xml:space="preserve"> </v>
      </c>
      <c r="K903" s="489">
        <f>Lighting!J47</f>
        <v>0</v>
      </c>
      <c r="L903" s="489">
        <f>Lighting!K47</f>
        <v>0</v>
      </c>
      <c r="M903" s="489" t="str">
        <f>Lighting!L47</f>
        <v/>
      </c>
      <c r="N903" s="489" t="str">
        <f>Lighting!M47</f>
        <v/>
      </c>
      <c r="O903" s="489" t="str">
        <f>Lighting!N47</f>
        <v/>
      </c>
      <c r="P903" s="489" t="str">
        <f>Lighting!O47</f>
        <v/>
      </c>
      <c r="Q903" s="489" t="str">
        <f>Lighting!P47</f>
        <v xml:space="preserve"> </v>
      </c>
    </row>
    <row r="904" spans="1:17">
      <c r="A904" s="489" t="s">
        <v>242</v>
      </c>
      <c r="B904" s="489">
        <f>Lighting!A48</f>
        <v>0</v>
      </c>
      <c r="C904" s="489">
        <f>Lighting!B48</f>
        <v>0</v>
      </c>
      <c r="D904" s="489" t="str">
        <f>Lighting!C48</f>
        <v>H</v>
      </c>
      <c r="E904" s="489">
        <f>Lighting!D48</f>
        <v>0</v>
      </c>
      <c r="F904" s="489">
        <f>Lighting!E48</f>
        <v>0</v>
      </c>
      <c r="G904" s="489">
        <f>Lighting!F48</f>
        <v>0.6</v>
      </c>
      <c r="H904" s="489">
        <f>Lighting!G48</f>
        <v>0</v>
      </c>
      <c r="I904" s="489">
        <f>Lighting!H48</f>
        <v>0</v>
      </c>
      <c r="J904" s="489" t="str">
        <f>Lighting!I48</f>
        <v xml:space="preserve"> </v>
      </c>
      <c r="K904" s="489">
        <f>Lighting!J48</f>
        <v>0</v>
      </c>
      <c r="L904" s="489">
        <f>Lighting!K48</f>
        <v>0</v>
      </c>
      <c r="M904" s="489" t="str">
        <f>Lighting!L48</f>
        <v/>
      </c>
      <c r="N904" s="489" t="str">
        <f>Lighting!M48</f>
        <v/>
      </c>
      <c r="O904" s="489" t="str">
        <f>Lighting!N48</f>
        <v/>
      </c>
      <c r="P904" s="489" t="str">
        <f>Lighting!O48</f>
        <v/>
      </c>
      <c r="Q904" s="489" t="str">
        <f>Lighting!P48</f>
        <v xml:space="preserve"> </v>
      </c>
    </row>
    <row r="905" spans="1:17">
      <c r="A905" s="489" t="s">
        <v>242</v>
      </c>
      <c r="B905" s="489">
        <f>Lighting!A49</f>
        <v>0</v>
      </c>
      <c r="C905" s="489">
        <f>Lighting!B49</f>
        <v>0</v>
      </c>
      <c r="D905" s="489" t="str">
        <f>Lighting!C49</f>
        <v>H</v>
      </c>
      <c r="E905" s="489">
        <f>Lighting!D49</f>
        <v>0</v>
      </c>
      <c r="F905" s="489">
        <f>Lighting!E49</f>
        <v>0</v>
      </c>
      <c r="G905" s="489">
        <f>Lighting!F49</f>
        <v>0.6</v>
      </c>
      <c r="H905" s="489">
        <f>Lighting!G49</f>
        <v>0</v>
      </c>
      <c r="I905" s="489">
        <f>Lighting!H49</f>
        <v>0</v>
      </c>
      <c r="J905" s="489" t="str">
        <f>Lighting!I49</f>
        <v xml:space="preserve"> </v>
      </c>
      <c r="K905" s="489">
        <f>Lighting!J49</f>
        <v>0</v>
      </c>
      <c r="L905" s="489">
        <f>Lighting!K49</f>
        <v>0</v>
      </c>
      <c r="M905" s="489" t="str">
        <f>Lighting!L49</f>
        <v/>
      </c>
      <c r="N905" s="489" t="str">
        <f>Lighting!M49</f>
        <v/>
      </c>
      <c r="O905" s="489" t="str">
        <f>Lighting!N49</f>
        <v/>
      </c>
      <c r="P905" s="489" t="str">
        <f>Lighting!O49</f>
        <v/>
      </c>
      <c r="Q905" s="489" t="str">
        <f>Lighting!P49</f>
        <v xml:space="preserve"> </v>
      </c>
    </row>
    <row r="906" spans="1:17">
      <c r="A906" s="489" t="s">
        <v>242</v>
      </c>
      <c r="B906" s="489">
        <f>Lighting!A50</f>
        <v>0</v>
      </c>
      <c r="C906" s="489">
        <f>Lighting!B50</f>
        <v>0</v>
      </c>
      <c r="D906" s="489" t="str">
        <f>Lighting!C50</f>
        <v>H</v>
      </c>
      <c r="E906" s="489">
        <f>Lighting!D50</f>
        <v>0</v>
      </c>
      <c r="F906" s="489">
        <f>Lighting!E50</f>
        <v>0</v>
      </c>
      <c r="G906" s="489">
        <f>Lighting!F50</f>
        <v>0.6</v>
      </c>
      <c r="H906" s="489">
        <f>Lighting!G50</f>
        <v>0</v>
      </c>
      <c r="I906" s="489">
        <f>Lighting!H50</f>
        <v>0</v>
      </c>
      <c r="J906" s="489" t="str">
        <f>Lighting!I50</f>
        <v xml:space="preserve"> </v>
      </c>
      <c r="K906" s="489">
        <f>Lighting!J50</f>
        <v>0</v>
      </c>
      <c r="L906" s="489">
        <f>Lighting!K50</f>
        <v>0</v>
      </c>
      <c r="M906" s="489" t="str">
        <f>Lighting!L50</f>
        <v/>
      </c>
      <c r="N906" s="489" t="str">
        <f>Lighting!M50</f>
        <v/>
      </c>
      <c r="O906" s="489" t="str">
        <f>Lighting!N50</f>
        <v/>
      </c>
      <c r="P906" s="489" t="str">
        <f>Lighting!O50</f>
        <v/>
      </c>
      <c r="Q906" s="489" t="str">
        <f>Lighting!P50</f>
        <v xml:space="preserve"> </v>
      </c>
    </row>
    <row r="907" spans="1:17">
      <c r="A907" s="489" t="s">
        <v>242</v>
      </c>
      <c r="B907" s="489">
        <f>Lighting!A51</f>
        <v>0</v>
      </c>
      <c r="C907" s="489">
        <f>Lighting!B51</f>
        <v>0</v>
      </c>
      <c r="D907" s="489" t="str">
        <f>Lighting!C51</f>
        <v>H</v>
      </c>
      <c r="E907" s="489">
        <f>Lighting!D51</f>
        <v>0</v>
      </c>
      <c r="F907" s="489">
        <f>Lighting!E51</f>
        <v>0</v>
      </c>
      <c r="G907" s="489">
        <f>Lighting!F51</f>
        <v>0.6</v>
      </c>
      <c r="H907" s="489">
        <f>Lighting!G51</f>
        <v>0</v>
      </c>
      <c r="I907" s="489">
        <f>Lighting!H51</f>
        <v>0</v>
      </c>
      <c r="J907" s="489" t="str">
        <f>Lighting!I51</f>
        <v xml:space="preserve"> </v>
      </c>
      <c r="K907" s="489">
        <f>Lighting!J51</f>
        <v>0</v>
      </c>
      <c r="L907" s="489">
        <f>Lighting!K51</f>
        <v>0</v>
      </c>
      <c r="M907" s="489" t="str">
        <f>Lighting!L51</f>
        <v/>
      </c>
      <c r="N907" s="489" t="str">
        <f>Lighting!M51</f>
        <v/>
      </c>
      <c r="O907" s="489" t="str">
        <f>Lighting!N51</f>
        <v/>
      </c>
      <c r="P907" s="489" t="str">
        <f>Lighting!O51</f>
        <v/>
      </c>
      <c r="Q907" s="489" t="str">
        <f>Lighting!P51</f>
        <v xml:space="preserve"> </v>
      </c>
    </row>
    <row r="908" spans="1:17">
      <c r="A908" s="489" t="s">
        <v>242</v>
      </c>
      <c r="B908" s="489">
        <f>Lighting!A52</f>
        <v>0</v>
      </c>
      <c r="C908" s="489">
        <f>Lighting!B52</f>
        <v>0</v>
      </c>
      <c r="D908" s="489" t="str">
        <f>Lighting!C52</f>
        <v>H</v>
      </c>
      <c r="E908" s="489">
        <f>Lighting!D52</f>
        <v>0</v>
      </c>
      <c r="F908" s="489">
        <f>Lighting!E52</f>
        <v>0</v>
      </c>
      <c r="G908" s="489">
        <f>Lighting!F52</f>
        <v>0.6</v>
      </c>
      <c r="H908" s="489">
        <f>Lighting!G52</f>
        <v>0</v>
      </c>
      <c r="I908" s="489">
        <f>Lighting!H52</f>
        <v>0</v>
      </c>
      <c r="J908" s="489" t="str">
        <f>Lighting!I52</f>
        <v xml:space="preserve"> </v>
      </c>
      <c r="K908" s="489">
        <f>Lighting!J52</f>
        <v>0</v>
      </c>
      <c r="L908" s="489">
        <f>Lighting!K52</f>
        <v>0</v>
      </c>
      <c r="M908" s="489" t="str">
        <f>Lighting!L52</f>
        <v/>
      </c>
      <c r="N908" s="489" t="str">
        <f>Lighting!M52</f>
        <v/>
      </c>
      <c r="O908" s="489" t="str">
        <f>Lighting!N52</f>
        <v/>
      </c>
      <c r="P908" s="489" t="str">
        <f>Lighting!O52</f>
        <v/>
      </c>
      <c r="Q908" s="489" t="str">
        <f>Lighting!P52</f>
        <v xml:space="preserve"> </v>
      </c>
    </row>
    <row r="909" spans="1:17">
      <c r="A909" s="489" t="s">
        <v>242</v>
      </c>
      <c r="B909" s="489">
        <f>Lighting!A53</f>
        <v>0</v>
      </c>
      <c r="C909" s="489">
        <f>Lighting!B53</f>
        <v>0</v>
      </c>
      <c r="D909" s="489" t="str">
        <f>Lighting!C53</f>
        <v>H</v>
      </c>
      <c r="E909" s="489">
        <f>Lighting!D53</f>
        <v>0</v>
      </c>
      <c r="F909" s="489">
        <f>Lighting!E53</f>
        <v>0</v>
      </c>
      <c r="G909" s="489">
        <f>Lighting!F53</f>
        <v>0.6</v>
      </c>
      <c r="H909" s="489">
        <f>Lighting!G53</f>
        <v>0</v>
      </c>
      <c r="I909" s="489">
        <f>Lighting!H53</f>
        <v>0</v>
      </c>
      <c r="J909" s="489" t="str">
        <f>Lighting!I53</f>
        <v xml:space="preserve"> </v>
      </c>
      <c r="K909" s="489">
        <f>Lighting!J53</f>
        <v>0</v>
      </c>
      <c r="L909" s="489">
        <f>Lighting!K53</f>
        <v>0</v>
      </c>
      <c r="M909" s="489" t="str">
        <f>Lighting!L53</f>
        <v/>
      </c>
      <c r="N909" s="489" t="str">
        <f>Lighting!M53</f>
        <v/>
      </c>
      <c r="O909" s="489" t="str">
        <f>Lighting!N53</f>
        <v/>
      </c>
      <c r="P909" s="489" t="str">
        <f>Lighting!O53</f>
        <v/>
      </c>
      <c r="Q909" s="489" t="str">
        <f>Lighting!P53</f>
        <v xml:space="preserve"> </v>
      </c>
    </row>
    <row r="910" spans="1:17">
      <c r="A910" s="489" t="s">
        <v>242</v>
      </c>
      <c r="B910" s="489">
        <f>Lighting!A54</f>
        <v>0</v>
      </c>
      <c r="C910" s="489">
        <f>Lighting!B54</f>
        <v>0</v>
      </c>
      <c r="D910" s="489" t="str">
        <f>Lighting!C54</f>
        <v>H</v>
      </c>
      <c r="E910" s="489">
        <f>Lighting!D54</f>
        <v>0</v>
      </c>
      <c r="F910" s="489">
        <f>Lighting!E54</f>
        <v>0</v>
      </c>
      <c r="G910" s="489">
        <f>Lighting!F54</f>
        <v>0.6</v>
      </c>
      <c r="H910" s="489">
        <f>Lighting!G54</f>
        <v>0</v>
      </c>
      <c r="I910" s="489">
        <f>Lighting!H54</f>
        <v>0</v>
      </c>
      <c r="J910" s="489" t="str">
        <f>Lighting!I54</f>
        <v xml:space="preserve"> </v>
      </c>
      <c r="K910" s="489">
        <f>Lighting!J54</f>
        <v>0</v>
      </c>
      <c r="L910" s="489">
        <f>Lighting!K54</f>
        <v>0</v>
      </c>
      <c r="M910" s="489" t="str">
        <f>Lighting!L54</f>
        <v/>
      </c>
      <c r="N910" s="489" t="str">
        <f>Lighting!M54</f>
        <v/>
      </c>
      <c r="O910" s="489" t="str">
        <f>Lighting!N54</f>
        <v/>
      </c>
      <c r="P910" s="489" t="str">
        <f>Lighting!O54</f>
        <v/>
      </c>
      <c r="Q910" s="489" t="str">
        <f>Lighting!P54</f>
        <v xml:space="preserve"> </v>
      </c>
    </row>
    <row r="911" spans="1:17">
      <c r="A911" s="489" t="s">
        <v>242</v>
      </c>
      <c r="B911" s="489">
        <f>Lighting!A55</f>
        <v>0</v>
      </c>
      <c r="C911" s="489">
        <f>Lighting!B55</f>
        <v>0</v>
      </c>
      <c r="D911" s="489" t="str">
        <f>Lighting!C55</f>
        <v>H</v>
      </c>
      <c r="E911" s="489">
        <f>Lighting!D55</f>
        <v>0</v>
      </c>
      <c r="F911" s="489">
        <f>Lighting!E55</f>
        <v>0</v>
      </c>
      <c r="G911" s="489">
        <f>Lighting!F55</f>
        <v>0.6</v>
      </c>
      <c r="H911" s="489">
        <f>Lighting!G55</f>
        <v>0</v>
      </c>
      <c r="I911" s="489">
        <f>Lighting!H55</f>
        <v>0</v>
      </c>
      <c r="J911" s="489" t="str">
        <f>Lighting!I55</f>
        <v xml:space="preserve"> </v>
      </c>
      <c r="K911" s="489">
        <f>Lighting!J55</f>
        <v>0</v>
      </c>
      <c r="L911" s="489">
        <f>Lighting!K55</f>
        <v>0</v>
      </c>
      <c r="M911" s="489" t="str">
        <f>Lighting!L55</f>
        <v/>
      </c>
      <c r="N911" s="489" t="str">
        <f>Lighting!M55</f>
        <v/>
      </c>
      <c r="O911" s="489" t="str">
        <f>Lighting!N55</f>
        <v/>
      </c>
      <c r="P911" s="489" t="str">
        <f>Lighting!O55</f>
        <v/>
      </c>
      <c r="Q911" s="489" t="str">
        <f>Lighting!P55</f>
        <v xml:space="preserve"> </v>
      </c>
    </row>
    <row r="912" spans="1:17">
      <c r="A912" s="489" t="s">
        <v>242</v>
      </c>
      <c r="B912" s="489">
        <f>Lighting!A56</f>
        <v>0</v>
      </c>
      <c r="C912" s="489">
        <f>Lighting!B56</f>
        <v>0</v>
      </c>
      <c r="D912" s="489" t="str">
        <f>Lighting!C56</f>
        <v>H</v>
      </c>
      <c r="E912" s="489">
        <f>Lighting!D56</f>
        <v>0</v>
      </c>
      <c r="F912" s="489">
        <f>Lighting!E56</f>
        <v>0</v>
      </c>
      <c r="G912" s="489">
        <f>Lighting!F56</f>
        <v>0.6</v>
      </c>
      <c r="H912" s="489">
        <f>Lighting!G56</f>
        <v>0</v>
      </c>
      <c r="I912" s="489">
        <f>Lighting!H56</f>
        <v>0</v>
      </c>
      <c r="J912" s="489" t="str">
        <f>Lighting!I56</f>
        <v xml:space="preserve"> </v>
      </c>
      <c r="K912" s="489">
        <f>Lighting!J56</f>
        <v>0</v>
      </c>
      <c r="L912" s="489">
        <f>Lighting!K56</f>
        <v>0</v>
      </c>
      <c r="M912" s="489" t="str">
        <f>Lighting!L56</f>
        <v/>
      </c>
      <c r="N912" s="489" t="str">
        <f>Lighting!M56</f>
        <v/>
      </c>
      <c r="O912" s="489" t="str">
        <f>Lighting!N56</f>
        <v/>
      </c>
      <c r="P912" s="489" t="str">
        <f>Lighting!O56</f>
        <v/>
      </c>
      <c r="Q912" s="489" t="str">
        <f>Lighting!P56</f>
        <v xml:space="preserve"> </v>
      </c>
    </row>
    <row r="913" spans="1:17">
      <c r="A913" s="489" t="s">
        <v>242</v>
      </c>
      <c r="B913" s="489">
        <f>Lighting!A57</f>
        <v>0</v>
      </c>
      <c r="C913" s="489">
        <f>Lighting!B57</f>
        <v>0</v>
      </c>
      <c r="D913" s="489" t="str">
        <f>Lighting!C57</f>
        <v>H</v>
      </c>
      <c r="E913" s="489">
        <f>Lighting!D57</f>
        <v>0</v>
      </c>
      <c r="F913" s="489">
        <f>Lighting!E57</f>
        <v>0</v>
      </c>
      <c r="G913" s="489">
        <f>Lighting!F57</f>
        <v>0.6</v>
      </c>
      <c r="H913" s="489">
        <f>Lighting!G57</f>
        <v>0</v>
      </c>
      <c r="I913" s="489">
        <f>Lighting!H57</f>
        <v>0</v>
      </c>
      <c r="J913" s="489" t="str">
        <f>Lighting!I57</f>
        <v xml:space="preserve"> </v>
      </c>
      <c r="K913" s="489">
        <f>Lighting!J57</f>
        <v>0</v>
      </c>
      <c r="L913" s="489">
        <f>Lighting!K57</f>
        <v>0</v>
      </c>
      <c r="M913" s="489" t="str">
        <f>Lighting!L57</f>
        <v/>
      </c>
      <c r="N913" s="489" t="str">
        <f>Lighting!M57</f>
        <v/>
      </c>
      <c r="O913" s="489" t="str">
        <f>Lighting!N57</f>
        <v/>
      </c>
      <c r="P913" s="489" t="str">
        <f>Lighting!O57</f>
        <v/>
      </c>
      <c r="Q913" s="489" t="str">
        <f>Lighting!P57</f>
        <v xml:space="preserve"> </v>
      </c>
    </row>
    <row r="914" spans="1:17">
      <c r="A914" s="489" t="s">
        <v>242</v>
      </c>
      <c r="B914" s="489">
        <f>Lighting!A58</f>
        <v>0</v>
      </c>
      <c r="C914" s="489">
        <f>Lighting!B58</f>
        <v>0</v>
      </c>
      <c r="D914" s="489" t="str">
        <f>Lighting!C58</f>
        <v>H</v>
      </c>
      <c r="E914" s="489">
        <f>Lighting!D58</f>
        <v>0</v>
      </c>
      <c r="F914" s="489">
        <f>Lighting!E58</f>
        <v>0</v>
      </c>
      <c r="G914" s="489">
        <f>Lighting!F58</f>
        <v>0.6</v>
      </c>
      <c r="H914" s="489">
        <f>Lighting!G58</f>
        <v>0</v>
      </c>
      <c r="I914" s="489">
        <f>Lighting!H58</f>
        <v>0</v>
      </c>
      <c r="J914" s="489" t="str">
        <f>Lighting!I58</f>
        <v xml:space="preserve"> </v>
      </c>
      <c r="K914" s="489">
        <f>Lighting!J58</f>
        <v>0</v>
      </c>
      <c r="L914" s="489">
        <f>Lighting!K58</f>
        <v>0</v>
      </c>
      <c r="M914" s="489" t="str">
        <f>Lighting!L58</f>
        <v/>
      </c>
      <c r="N914" s="489" t="str">
        <f>Lighting!M58</f>
        <v/>
      </c>
      <c r="O914" s="489" t="str">
        <f>Lighting!N58</f>
        <v/>
      </c>
      <c r="P914" s="489" t="str">
        <f>Lighting!O58</f>
        <v/>
      </c>
      <c r="Q914" s="489" t="str">
        <f>Lighting!P58</f>
        <v xml:space="preserve"> </v>
      </c>
    </row>
    <row r="915" spans="1:17">
      <c r="A915" s="489" t="s">
        <v>242</v>
      </c>
      <c r="B915" s="489">
        <f>Lighting!A59</f>
        <v>0</v>
      </c>
      <c r="C915" s="489">
        <f>Lighting!B59</f>
        <v>0</v>
      </c>
      <c r="D915" s="489" t="str">
        <f>Lighting!C59</f>
        <v>H</v>
      </c>
      <c r="E915" s="489">
        <f>Lighting!D59</f>
        <v>0</v>
      </c>
      <c r="F915" s="489">
        <f>Lighting!E59</f>
        <v>0</v>
      </c>
      <c r="G915" s="489">
        <f>Lighting!F59</f>
        <v>0.6</v>
      </c>
      <c r="H915" s="489">
        <f>Lighting!G59</f>
        <v>0</v>
      </c>
      <c r="I915" s="489">
        <f>Lighting!H59</f>
        <v>0</v>
      </c>
      <c r="J915" s="489" t="str">
        <f>Lighting!I59</f>
        <v xml:space="preserve"> </v>
      </c>
      <c r="K915" s="489">
        <f>Lighting!J59</f>
        <v>0</v>
      </c>
      <c r="L915" s="489">
        <f>Lighting!K59</f>
        <v>0</v>
      </c>
      <c r="M915" s="489" t="str">
        <f>Lighting!L59</f>
        <v/>
      </c>
      <c r="N915" s="489" t="str">
        <f>Lighting!M59</f>
        <v/>
      </c>
      <c r="O915" s="489" t="str">
        <f>Lighting!N59</f>
        <v/>
      </c>
      <c r="P915" s="489" t="str">
        <f>Lighting!O59</f>
        <v/>
      </c>
      <c r="Q915" s="489" t="str">
        <f>Lighting!P59</f>
        <v xml:space="preserve"> </v>
      </c>
    </row>
    <row r="916" spans="1:17">
      <c r="A916" s="489" t="s">
        <v>242</v>
      </c>
      <c r="B916" s="489">
        <f>Lighting!A60</f>
        <v>0</v>
      </c>
      <c r="C916" s="489">
        <f>Lighting!B60</f>
        <v>0</v>
      </c>
      <c r="D916" s="489" t="str">
        <f>Lighting!C60</f>
        <v>H</v>
      </c>
      <c r="E916" s="489">
        <f>Lighting!D60</f>
        <v>0</v>
      </c>
      <c r="F916" s="489">
        <f>Lighting!E60</f>
        <v>0</v>
      </c>
      <c r="G916" s="489">
        <f>Lighting!F60</f>
        <v>0.6</v>
      </c>
      <c r="H916" s="489">
        <f>Lighting!G60</f>
        <v>0</v>
      </c>
      <c r="I916" s="489">
        <f>Lighting!H60</f>
        <v>0</v>
      </c>
      <c r="J916" s="489" t="str">
        <f>Lighting!I60</f>
        <v xml:space="preserve"> </v>
      </c>
      <c r="K916" s="489">
        <f>Lighting!J60</f>
        <v>0</v>
      </c>
      <c r="L916" s="489">
        <f>Lighting!K60</f>
        <v>0</v>
      </c>
      <c r="M916" s="489" t="str">
        <f>Lighting!L60</f>
        <v/>
      </c>
      <c r="N916" s="489" t="str">
        <f>Lighting!M60</f>
        <v/>
      </c>
      <c r="O916" s="489" t="str">
        <f>Lighting!N60</f>
        <v/>
      </c>
      <c r="P916" s="489" t="str">
        <f>Lighting!O60</f>
        <v/>
      </c>
      <c r="Q916" s="489" t="str">
        <f>Lighting!P60</f>
        <v xml:space="preserve"> </v>
      </c>
    </row>
    <row r="917" spans="1:17">
      <c r="A917" s="489" t="s">
        <v>242</v>
      </c>
      <c r="B917" s="489">
        <f>Lighting!A61</f>
        <v>0</v>
      </c>
      <c r="C917" s="489">
        <f>Lighting!B61</f>
        <v>0</v>
      </c>
      <c r="D917" s="489" t="str">
        <f>Lighting!C61</f>
        <v>H</v>
      </c>
      <c r="E917" s="489">
        <f>Lighting!D61</f>
        <v>0</v>
      </c>
      <c r="F917" s="489">
        <f>Lighting!E61</f>
        <v>0</v>
      </c>
      <c r="G917" s="489">
        <f>Lighting!F61</f>
        <v>0.6</v>
      </c>
      <c r="H917" s="489">
        <f>Lighting!G61</f>
        <v>0</v>
      </c>
      <c r="I917" s="489">
        <f>Lighting!H61</f>
        <v>0</v>
      </c>
      <c r="J917" s="489" t="str">
        <f>Lighting!I61</f>
        <v xml:space="preserve"> </v>
      </c>
      <c r="K917" s="489">
        <f>Lighting!J61</f>
        <v>0</v>
      </c>
      <c r="L917" s="489">
        <f>Lighting!K61</f>
        <v>0</v>
      </c>
      <c r="M917" s="489" t="str">
        <f>Lighting!L61</f>
        <v/>
      </c>
      <c r="N917" s="489" t="str">
        <f>Lighting!M61</f>
        <v/>
      </c>
      <c r="O917" s="489" t="str">
        <f>Lighting!N61</f>
        <v/>
      </c>
      <c r="P917" s="489" t="str">
        <f>Lighting!O61</f>
        <v/>
      </c>
      <c r="Q917" s="489" t="str">
        <f>Lighting!P61</f>
        <v xml:space="preserve"> </v>
      </c>
    </row>
    <row r="918" spans="1:17">
      <c r="A918" s="489" t="s">
        <v>242</v>
      </c>
      <c r="B918" s="489">
        <f>Lighting!A62</f>
        <v>0</v>
      </c>
      <c r="C918" s="489">
        <f>Lighting!B62</f>
        <v>0</v>
      </c>
      <c r="D918" s="489" t="str">
        <f>Lighting!C62</f>
        <v>H</v>
      </c>
      <c r="E918" s="489">
        <f>Lighting!D62</f>
        <v>0</v>
      </c>
      <c r="F918" s="489">
        <f>Lighting!E62</f>
        <v>0</v>
      </c>
      <c r="G918" s="489">
        <f>Lighting!F62</f>
        <v>0.6</v>
      </c>
      <c r="H918" s="489">
        <f>Lighting!G62</f>
        <v>0</v>
      </c>
      <c r="I918" s="489">
        <f>Lighting!H62</f>
        <v>0</v>
      </c>
      <c r="J918" s="489" t="str">
        <f>Lighting!I62</f>
        <v xml:space="preserve"> </v>
      </c>
      <c r="K918" s="489">
        <f>Lighting!J62</f>
        <v>0</v>
      </c>
      <c r="L918" s="489">
        <f>Lighting!K62</f>
        <v>0</v>
      </c>
      <c r="M918" s="489" t="str">
        <f>Lighting!L62</f>
        <v/>
      </c>
      <c r="N918" s="489" t="str">
        <f>Lighting!M62</f>
        <v/>
      </c>
      <c r="O918" s="489" t="str">
        <f>Lighting!N62</f>
        <v/>
      </c>
      <c r="P918" s="489" t="str">
        <f>Lighting!O62</f>
        <v/>
      </c>
      <c r="Q918" s="489" t="str">
        <f>Lighting!P62</f>
        <v xml:space="preserve"> </v>
      </c>
    </row>
    <row r="919" spans="1:17">
      <c r="A919" s="489" t="s">
        <v>242</v>
      </c>
      <c r="B919" s="489">
        <f>Lighting!A63</f>
        <v>0</v>
      </c>
      <c r="C919" s="489">
        <f>Lighting!B63</f>
        <v>0</v>
      </c>
      <c r="D919" s="489" t="str">
        <f>Lighting!C63</f>
        <v>H</v>
      </c>
      <c r="E919" s="489">
        <f>Lighting!D63</f>
        <v>0</v>
      </c>
      <c r="F919" s="489">
        <f>Lighting!E63</f>
        <v>0</v>
      </c>
      <c r="G919" s="489">
        <f>Lighting!F63</f>
        <v>0.6</v>
      </c>
      <c r="H919" s="489">
        <f>Lighting!G63</f>
        <v>0</v>
      </c>
      <c r="I919" s="489">
        <f>Lighting!H63</f>
        <v>0</v>
      </c>
      <c r="J919" s="489" t="str">
        <f>Lighting!I63</f>
        <v xml:space="preserve"> </v>
      </c>
      <c r="K919" s="489">
        <f>Lighting!J63</f>
        <v>0</v>
      </c>
      <c r="L919" s="489">
        <f>Lighting!K63</f>
        <v>0</v>
      </c>
      <c r="M919" s="489" t="str">
        <f>Lighting!L63</f>
        <v/>
      </c>
      <c r="N919" s="489" t="str">
        <f>Lighting!M63</f>
        <v/>
      </c>
      <c r="O919" s="489" t="str">
        <f>Lighting!N63</f>
        <v/>
      </c>
      <c r="P919" s="489" t="str">
        <f>Lighting!O63</f>
        <v/>
      </c>
      <c r="Q919" s="489" t="str">
        <f>Lighting!P63</f>
        <v xml:space="preserve"> </v>
      </c>
    </row>
    <row r="920" spans="1:17">
      <c r="A920" s="488" t="s">
        <v>243</v>
      </c>
      <c r="B920" s="488">
        <f>Security!A13</f>
        <v>0</v>
      </c>
      <c r="C920" s="488">
        <f>Security!B13</f>
        <v>0</v>
      </c>
      <c r="D920" s="488" t="str">
        <f>Security!C13</f>
        <v>H</v>
      </c>
      <c r="E920" s="488">
        <f>Security!D13</f>
        <v>0</v>
      </c>
      <c r="F920" s="488">
        <f>Security!E13</f>
        <v>0</v>
      </c>
      <c r="G920" s="488">
        <f>Security!F13</f>
        <v>0.6</v>
      </c>
      <c r="H920" s="488">
        <f>Security!G13</f>
        <v>0</v>
      </c>
      <c r="I920" s="488">
        <f>Security!H13</f>
        <v>0</v>
      </c>
      <c r="J920" s="488" t="str">
        <f>Security!I13</f>
        <v xml:space="preserve"> </v>
      </c>
      <c r="K920" s="488">
        <f>Security!J13</f>
        <v>0</v>
      </c>
      <c r="L920" s="488">
        <f>Security!K13</f>
        <v>0</v>
      </c>
      <c r="M920" s="488" t="str">
        <f>Security!L13</f>
        <v/>
      </c>
      <c r="N920" s="488" t="str">
        <f>Security!M13</f>
        <v/>
      </c>
      <c r="O920" s="488" t="str">
        <f>Security!N13</f>
        <v/>
      </c>
      <c r="P920" s="488" t="str">
        <f>Security!O13</f>
        <v/>
      </c>
      <c r="Q920" s="488" t="str">
        <f>Security!P13</f>
        <v xml:space="preserve"> </v>
      </c>
    </row>
    <row r="921" spans="1:17">
      <c r="A921" s="488" t="s">
        <v>243</v>
      </c>
      <c r="B921" s="488">
        <f>Security!A14</f>
        <v>0</v>
      </c>
      <c r="C921" s="488">
        <f>Security!B14</f>
        <v>0</v>
      </c>
      <c r="D921" s="488" t="str">
        <f>Security!C14</f>
        <v>H</v>
      </c>
      <c r="E921" s="488">
        <f>Security!D14</f>
        <v>0</v>
      </c>
      <c r="F921" s="488">
        <f>Security!E14</f>
        <v>0</v>
      </c>
      <c r="G921" s="488">
        <f>Security!F14</f>
        <v>0.6</v>
      </c>
      <c r="H921" s="488">
        <f>Security!G14</f>
        <v>0</v>
      </c>
      <c r="I921" s="488">
        <f>Security!H14</f>
        <v>0</v>
      </c>
      <c r="J921" s="488" t="str">
        <f>Security!I14</f>
        <v xml:space="preserve"> </v>
      </c>
      <c r="K921" s="488">
        <f>Security!J14</f>
        <v>0</v>
      </c>
      <c r="L921" s="488">
        <f>Security!K14</f>
        <v>0</v>
      </c>
      <c r="M921" s="488" t="str">
        <f>Security!L14</f>
        <v/>
      </c>
      <c r="N921" s="488" t="str">
        <f>Security!M14</f>
        <v/>
      </c>
      <c r="O921" s="488" t="str">
        <f>Security!N14</f>
        <v/>
      </c>
      <c r="P921" s="488" t="str">
        <f>Security!O14</f>
        <v/>
      </c>
      <c r="Q921" s="488" t="str">
        <f>Security!P14</f>
        <v xml:space="preserve"> </v>
      </c>
    </row>
    <row r="922" spans="1:17">
      <c r="A922" s="488" t="s">
        <v>243</v>
      </c>
      <c r="B922" s="488">
        <f>Security!A15</f>
        <v>0</v>
      </c>
      <c r="C922" s="488">
        <f>Security!B15</f>
        <v>0</v>
      </c>
      <c r="D922" s="488" t="str">
        <f>Security!C15</f>
        <v>H</v>
      </c>
      <c r="E922" s="488">
        <f>Security!D15</f>
        <v>0</v>
      </c>
      <c r="F922" s="488">
        <f>Security!E15</f>
        <v>0</v>
      </c>
      <c r="G922" s="488">
        <f>Security!F15</f>
        <v>0.6</v>
      </c>
      <c r="H922" s="488">
        <f>Security!G15</f>
        <v>0</v>
      </c>
      <c r="I922" s="488">
        <f>Security!H15</f>
        <v>0</v>
      </c>
      <c r="J922" s="488" t="str">
        <f>Security!I15</f>
        <v xml:space="preserve"> </v>
      </c>
      <c r="K922" s="488">
        <f>Security!J15</f>
        <v>0</v>
      </c>
      <c r="L922" s="488">
        <f>Security!K15</f>
        <v>0</v>
      </c>
      <c r="M922" s="488" t="str">
        <f>Security!L15</f>
        <v/>
      </c>
      <c r="N922" s="488" t="str">
        <f>Security!M15</f>
        <v/>
      </c>
      <c r="O922" s="488" t="str">
        <f>Security!N15</f>
        <v/>
      </c>
      <c r="P922" s="488" t="str">
        <f>Security!O15</f>
        <v/>
      </c>
      <c r="Q922" s="488" t="str">
        <f>Security!P15</f>
        <v xml:space="preserve"> </v>
      </c>
    </row>
    <row r="923" spans="1:17">
      <c r="A923" s="488" t="s">
        <v>243</v>
      </c>
      <c r="B923" s="488">
        <f>Security!A16</f>
        <v>0</v>
      </c>
      <c r="C923" s="488">
        <f>Security!B16</f>
        <v>0</v>
      </c>
      <c r="D923" s="488" t="str">
        <f>Security!C16</f>
        <v>H</v>
      </c>
      <c r="E923" s="488">
        <f>Security!D16</f>
        <v>0</v>
      </c>
      <c r="F923" s="488">
        <f>Security!E16</f>
        <v>0</v>
      </c>
      <c r="G923" s="488">
        <f>Security!F16</f>
        <v>0.6</v>
      </c>
      <c r="H923" s="488">
        <f>Security!G16</f>
        <v>0</v>
      </c>
      <c r="I923" s="488">
        <f>Security!H16</f>
        <v>0</v>
      </c>
      <c r="J923" s="488" t="str">
        <f>Security!I16</f>
        <v xml:space="preserve"> </v>
      </c>
      <c r="K923" s="488">
        <f>Security!J16</f>
        <v>0</v>
      </c>
      <c r="L923" s="488">
        <f>Security!K16</f>
        <v>0</v>
      </c>
      <c r="M923" s="488" t="str">
        <f>Security!L16</f>
        <v/>
      </c>
      <c r="N923" s="488" t="str">
        <f>Security!M16</f>
        <v/>
      </c>
      <c r="O923" s="488" t="str">
        <f>Security!N16</f>
        <v/>
      </c>
      <c r="P923" s="488" t="str">
        <f>Security!O16</f>
        <v/>
      </c>
      <c r="Q923" s="488" t="str">
        <f>Security!P16</f>
        <v xml:space="preserve"> </v>
      </c>
    </row>
    <row r="924" spans="1:17">
      <c r="A924" s="488" t="s">
        <v>243</v>
      </c>
      <c r="B924" s="488">
        <f>Security!A17</f>
        <v>0</v>
      </c>
      <c r="C924" s="488">
        <f>Security!B17</f>
        <v>0</v>
      </c>
      <c r="D924" s="488" t="str">
        <f>Security!C17</f>
        <v>H</v>
      </c>
      <c r="E924" s="488">
        <f>Security!D17</f>
        <v>0</v>
      </c>
      <c r="F924" s="488">
        <f>Security!E17</f>
        <v>0</v>
      </c>
      <c r="G924" s="488">
        <f>Security!F17</f>
        <v>0.6</v>
      </c>
      <c r="H924" s="488">
        <f>Security!G17</f>
        <v>0</v>
      </c>
      <c r="I924" s="488">
        <f>Security!H17</f>
        <v>0</v>
      </c>
      <c r="J924" s="488" t="str">
        <f>Security!I17</f>
        <v xml:space="preserve"> </v>
      </c>
      <c r="K924" s="488">
        <f>Security!J17</f>
        <v>0</v>
      </c>
      <c r="L924" s="488">
        <f>Security!K17</f>
        <v>0</v>
      </c>
      <c r="M924" s="488" t="str">
        <f>Security!L17</f>
        <v/>
      </c>
      <c r="N924" s="488" t="str">
        <f>Security!M17</f>
        <v/>
      </c>
      <c r="O924" s="488" t="str">
        <f>Security!N17</f>
        <v/>
      </c>
      <c r="P924" s="488" t="str">
        <f>Security!O17</f>
        <v/>
      </c>
      <c r="Q924" s="488" t="str">
        <f>Security!P17</f>
        <v xml:space="preserve"> </v>
      </c>
    </row>
    <row r="925" spans="1:17">
      <c r="A925" s="488" t="s">
        <v>243</v>
      </c>
      <c r="B925" s="488">
        <f>Security!A18</f>
        <v>0</v>
      </c>
      <c r="C925" s="488">
        <f>Security!B18</f>
        <v>0</v>
      </c>
      <c r="D925" s="488" t="str">
        <f>Security!C18</f>
        <v>H</v>
      </c>
      <c r="E925" s="488">
        <f>Security!D18</f>
        <v>0</v>
      </c>
      <c r="F925" s="488">
        <f>Security!E18</f>
        <v>0</v>
      </c>
      <c r="G925" s="488">
        <f>Security!F18</f>
        <v>0.6</v>
      </c>
      <c r="H925" s="488">
        <f>Security!G18</f>
        <v>0</v>
      </c>
      <c r="I925" s="488">
        <f>Security!H18</f>
        <v>0</v>
      </c>
      <c r="J925" s="488" t="str">
        <f>Security!I18</f>
        <v xml:space="preserve"> </v>
      </c>
      <c r="K925" s="488">
        <f>Security!J18</f>
        <v>0</v>
      </c>
      <c r="L925" s="488">
        <f>Security!K18</f>
        <v>0</v>
      </c>
      <c r="M925" s="488" t="str">
        <f>Security!L18</f>
        <v/>
      </c>
      <c r="N925" s="488" t="str">
        <f>Security!M18</f>
        <v/>
      </c>
      <c r="O925" s="488" t="str">
        <f>Security!N18</f>
        <v/>
      </c>
      <c r="P925" s="488" t="str">
        <f>Security!O18</f>
        <v/>
      </c>
      <c r="Q925" s="488" t="str">
        <f>Security!P18</f>
        <v xml:space="preserve"> </v>
      </c>
    </row>
    <row r="926" spans="1:17">
      <c r="A926" s="488" t="s">
        <v>243</v>
      </c>
      <c r="B926" s="488">
        <f>Security!A19</f>
        <v>0</v>
      </c>
      <c r="C926" s="488">
        <f>Security!B19</f>
        <v>0</v>
      </c>
      <c r="D926" s="488" t="str">
        <f>Security!C19</f>
        <v>H</v>
      </c>
      <c r="E926" s="488">
        <f>Security!D19</f>
        <v>0</v>
      </c>
      <c r="F926" s="488">
        <f>Security!E19</f>
        <v>0</v>
      </c>
      <c r="G926" s="488">
        <f>Security!F19</f>
        <v>0.6</v>
      </c>
      <c r="H926" s="488">
        <f>Security!G19</f>
        <v>0</v>
      </c>
      <c r="I926" s="488">
        <f>Security!H19</f>
        <v>0</v>
      </c>
      <c r="J926" s="488" t="str">
        <f>Security!I19</f>
        <v xml:space="preserve"> </v>
      </c>
      <c r="K926" s="488">
        <f>Security!J19</f>
        <v>0</v>
      </c>
      <c r="L926" s="488">
        <f>Security!K19</f>
        <v>0</v>
      </c>
      <c r="M926" s="488" t="str">
        <f>Security!L19</f>
        <v/>
      </c>
      <c r="N926" s="488" t="str">
        <f>Security!M19</f>
        <v/>
      </c>
      <c r="O926" s="488" t="str">
        <f>Security!N19</f>
        <v/>
      </c>
      <c r="P926" s="488" t="str">
        <f>Security!O19</f>
        <v/>
      </c>
      <c r="Q926" s="488" t="str">
        <f>Security!P19</f>
        <v xml:space="preserve"> </v>
      </c>
    </row>
    <row r="927" spans="1:17">
      <c r="A927" s="488" t="s">
        <v>243</v>
      </c>
      <c r="B927" s="488">
        <f>Security!A20</f>
        <v>0</v>
      </c>
      <c r="C927" s="488">
        <f>Security!B20</f>
        <v>0</v>
      </c>
      <c r="D927" s="488" t="str">
        <f>Security!C20</f>
        <v>H</v>
      </c>
      <c r="E927" s="488">
        <f>Security!D20</f>
        <v>0</v>
      </c>
      <c r="F927" s="488">
        <f>Security!E20</f>
        <v>0</v>
      </c>
      <c r="G927" s="488">
        <f>Security!F20</f>
        <v>0.6</v>
      </c>
      <c r="H927" s="488">
        <f>Security!G20</f>
        <v>0</v>
      </c>
      <c r="I927" s="488">
        <f>Security!H20</f>
        <v>0</v>
      </c>
      <c r="J927" s="488" t="str">
        <f>Security!I20</f>
        <v xml:space="preserve"> </v>
      </c>
      <c r="K927" s="488">
        <f>Security!J20</f>
        <v>0</v>
      </c>
      <c r="L927" s="488">
        <f>Security!K20</f>
        <v>0</v>
      </c>
      <c r="M927" s="488" t="str">
        <f>Security!L20</f>
        <v/>
      </c>
      <c r="N927" s="488" t="str">
        <f>Security!M20</f>
        <v/>
      </c>
      <c r="O927" s="488" t="str">
        <f>Security!N20</f>
        <v/>
      </c>
      <c r="P927" s="488" t="str">
        <f>Security!O20</f>
        <v/>
      </c>
      <c r="Q927" s="488" t="str">
        <f>Security!P20</f>
        <v xml:space="preserve"> </v>
      </c>
    </row>
    <row r="928" spans="1:17">
      <c r="A928" s="488" t="s">
        <v>243</v>
      </c>
      <c r="B928" s="488">
        <f>Security!A21</f>
        <v>0</v>
      </c>
      <c r="C928" s="488">
        <f>Security!B21</f>
        <v>0</v>
      </c>
      <c r="D928" s="488" t="str">
        <f>Security!C21</f>
        <v>H</v>
      </c>
      <c r="E928" s="488">
        <f>Security!D21</f>
        <v>0</v>
      </c>
      <c r="F928" s="488">
        <f>Security!E21</f>
        <v>0</v>
      </c>
      <c r="G928" s="488">
        <f>Security!F21</f>
        <v>0.6</v>
      </c>
      <c r="H928" s="488">
        <f>Security!G21</f>
        <v>0</v>
      </c>
      <c r="I928" s="488">
        <f>Security!H21</f>
        <v>0</v>
      </c>
      <c r="J928" s="488" t="str">
        <f>Security!I21</f>
        <v xml:space="preserve"> </v>
      </c>
      <c r="K928" s="488">
        <f>Security!J21</f>
        <v>0</v>
      </c>
      <c r="L928" s="488">
        <f>Security!K21</f>
        <v>0</v>
      </c>
      <c r="M928" s="488" t="str">
        <f>Security!L21</f>
        <v/>
      </c>
      <c r="N928" s="488" t="str">
        <f>Security!M21</f>
        <v/>
      </c>
      <c r="O928" s="488" t="str">
        <f>Security!N21</f>
        <v/>
      </c>
      <c r="P928" s="488" t="str">
        <f>Security!O21</f>
        <v/>
      </c>
      <c r="Q928" s="488" t="str">
        <f>Security!P21</f>
        <v xml:space="preserve"> </v>
      </c>
    </row>
    <row r="929" spans="1:17">
      <c r="A929" s="488" t="s">
        <v>243</v>
      </c>
      <c r="B929" s="488">
        <f>Security!A22</f>
        <v>0</v>
      </c>
      <c r="C929" s="488">
        <f>Security!B22</f>
        <v>0</v>
      </c>
      <c r="D929" s="488" t="str">
        <f>Security!C22</f>
        <v>H</v>
      </c>
      <c r="E929" s="488">
        <f>Security!D22</f>
        <v>0</v>
      </c>
      <c r="F929" s="488">
        <f>Security!E22</f>
        <v>0</v>
      </c>
      <c r="G929" s="488">
        <f>Security!F22</f>
        <v>0.6</v>
      </c>
      <c r="H929" s="488">
        <f>Security!G22</f>
        <v>0</v>
      </c>
      <c r="I929" s="488">
        <f>Security!H22</f>
        <v>0</v>
      </c>
      <c r="J929" s="488" t="str">
        <f>Security!I22</f>
        <v xml:space="preserve"> </v>
      </c>
      <c r="K929" s="488">
        <f>Security!J22</f>
        <v>0</v>
      </c>
      <c r="L929" s="488">
        <f>Security!K22</f>
        <v>0</v>
      </c>
      <c r="M929" s="488" t="str">
        <f>Security!L22</f>
        <v/>
      </c>
      <c r="N929" s="488" t="str">
        <f>Security!M22</f>
        <v/>
      </c>
      <c r="O929" s="488" t="str">
        <f>Security!N22</f>
        <v/>
      </c>
      <c r="P929" s="488" t="str">
        <f>Security!O22</f>
        <v/>
      </c>
      <c r="Q929" s="488" t="str">
        <f>Security!P22</f>
        <v xml:space="preserve"> </v>
      </c>
    </row>
    <row r="930" spans="1:17">
      <c r="A930" s="488" t="s">
        <v>243</v>
      </c>
      <c r="B930" s="488">
        <f>Security!A23</f>
        <v>0</v>
      </c>
      <c r="C930" s="488">
        <f>Security!B23</f>
        <v>0</v>
      </c>
      <c r="D930" s="488" t="str">
        <f>Security!C23</f>
        <v>H</v>
      </c>
      <c r="E930" s="488">
        <f>Security!D23</f>
        <v>0</v>
      </c>
      <c r="F930" s="488">
        <f>Security!E23</f>
        <v>0</v>
      </c>
      <c r="G930" s="488">
        <f>Security!F23</f>
        <v>0.6</v>
      </c>
      <c r="H930" s="488">
        <f>Security!G23</f>
        <v>0</v>
      </c>
      <c r="I930" s="488">
        <f>Security!H23</f>
        <v>0</v>
      </c>
      <c r="J930" s="488" t="str">
        <f>Security!I23</f>
        <v xml:space="preserve"> </v>
      </c>
      <c r="K930" s="488">
        <f>Security!J23</f>
        <v>0</v>
      </c>
      <c r="L930" s="488">
        <f>Security!K23</f>
        <v>0</v>
      </c>
      <c r="M930" s="488" t="str">
        <f>Security!L23</f>
        <v/>
      </c>
      <c r="N930" s="488" t="str">
        <f>Security!M23</f>
        <v/>
      </c>
      <c r="O930" s="488" t="str">
        <f>Security!N23</f>
        <v/>
      </c>
      <c r="P930" s="488" t="str">
        <f>Security!O23</f>
        <v/>
      </c>
      <c r="Q930" s="488" t="str">
        <f>Security!P23</f>
        <v xml:space="preserve"> </v>
      </c>
    </row>
    <row r="931" spans="1:17">
      <c r="A931" s="488" t="s">
        <v>243</v>
      </c>
      <c r="B931" s="488">
        <f>Security!A24</f>
        <v>0</v>
      </c>
      <c r="C931" s="488">
        <f>Security!B24</f>
        <v>0</v>
      </c>
      <c r="D931" s="488" t="str">
        <f>Security!C24</f>
        <v>H</v>
      </c>
      <c r="E931" s="488">
        <f>Security!D24</f>
        <v>0</v>
      </c>
      <c r="F931" s="488">
        <f>Security!E24</f>
        <v>0</v>
      </c>
      <c r="G931" s="488">
        <f>Security!F24</f>
        <v>0.6</v>
      </c>
      <c r="H931" s="488">
        <f>Security!G24</f>
        <v>0</v>
      </c>
      <c r="I931" s="488">
        <f>Security!H24</f>
        <v>0</v>
      </c>
      <c r="J931" s="488" t="str">
        <f>Security!I24</f>
        <v xml:space="preserve"> </v>
      </c>
      <c r="K931" s="488">
        <f>Security!J24</f>
        <v>0</v>
      </c>
      <c r="L931" s="488">
        <f>Security!K24</f>
        <v>0</v>
      </c>
      <c r="M931" s="488" t="str">
        <f>Security!L24</f>
        <v/>
      </c>
      <c r="N931" s="488" t="str">
        <f>Security!M24</f>
        <v/>
      </c>
      <c r="O931" s="488" t="str">
        <f>Security!N24</f>
        <v/>
      </c>
      <c r="P931" s="488" t="str">
        <f>Security!O24</f>
        <v/>
      </c>
      <c r="Q931" s="488" t="str">
        <f>Security!P24</f>
        <v xml:space="preserve"> </v>
      </c>
    </row>
    <row r="932" spans="1:17">
      <c r="A932" s="488" t="s">
        <v>243</v>
      </c>
      <c r="B932" s="488">
        <f>Security!A25</f>
        <v>0</v>
      </c>
      <c r="C932" s="488">
        <f>Security!B25</f>
        <v>0</v>
      </c>
      <c r="D932" s="488" t="str">
        <f>Security!C25</f>
        <v>H</v>
      </c>
      <c r="E932" s="488">
        <f>Security!D25</f>
        <v>0</v>
      </c>
      <c r="F932" s="488">
        <f>Security!E25</f>
        <v>0</v>
      </c>
      <c r="G932" s="488">
        <f>Security!F25</f>
        <v>0.6</v>
      </c>
      <c r="H932" s="488">
        <f>Security!G25</f>
        <v>0</v>
      </c>
      <c r="I932" s="488">
        <f>Security!H25</f>
        <v>0</v>
      </c>
      <c r="J932" s="488" t="str">
        <f>Security!I25</f>
        <v xml:space="preserve"> </v>
      </c>
      <c r="K932" s="488">
        <f>Security!J25</f>
        <v>0</v>
      </c>
      <c r="L932" s="488">
        <f>Security!K25</f>
        <v>0</v>
      </c>
      <c r="M932" s="488" t="str">
        <f>Security!L25</f>
        <v/>
      </c>
      <c r="N932" s="488" t="str">
        <f>Security!M25</f>
        <v/>
      </c>
      <c r="O932" s="488" t="str">
        <f>Security!N25</f>
        <v/>
      </c>
      <c r="P932" s="488" t="str">
        <f>Security!O25</f>
        <v/>
      </c>
      <c r="Q932" s="488" t="str">
        <f>Security!P25</f>
        <v xml:space="preserve"> </v>
      </c>
    </row>
    <row r="933" spans="1:17">
      <c r="A933" s="488" t="s">
        <v>243</v>
      </c>
      <c r="B933" s="488">
        <f>Security!A26</f>
        <v>0</v>
      </c>
      <c r="C933" s="488">
        <f>Security!B26</f>
        <v>0</v>
      </c>
      <c r="D933" s="488" t="str">
        <f>Security!C26</f>
        <v>H</v>
      </c>
      <c r="E933" s="488">
        <f>Security!D26</f>
        <v>0</v>
      </c>
      <c r="F933" s="488">
        <f>Security!E26</f>
        <v>0</v>
      </c>
      <c r="G933" s="488">
        <f>Security!F26</f>
        <v>0.6</v>
      </c>
      <c r="H933" s="488">
        <f>Security!G26</f>
        <v>0</v>
      </c>
      <c r="I933" s="488">
        <f>Security!H26</f>
        <v>0</v>
      </c>
      <c r="J933" s="488" t="str">
        <f>Security!I26</f>
        <v xml:space="preserve"> </v>
      </c>
      <c r="K933" s="488">
        <f>Security!J26</f>
        <v>0</v>
      </c>
      <c r="L933" s="488">
        <f>Security!K26</f>
        <v>0</v>
      </c>
      <c r="M933" s="488" t="str">
        <f>Security!L26</f>
        <v/>
      </c>
      <c r="N933" s="488" t="str">
        <f>Security!M26</f>
        <v/>
      </c>
      <c r="O933" s="488" t="str">
        <f>Security!N26</f>
        <v/>
      </c>
      <c r="P933" s="488" t="str">
        <f>Security!O26</f>
        <v/>
      </c>
      <c r="Q933" s="488" t="str">
        <f>Security!P26</f>
        <v xml:space="preserve"> </v>
      </c>
    </row>
    <row r="934" spans="1:17">
      <c r="A934" s="488" t="s">
        <v>243</v>
      </c>
      <c r="B934" s="488">
        <f>Security!A27</f>
        <v>0</v>
      </c>
      <c r="C934" s="488">
        <f>Security!B27</f>
        <v>0</v>
      </c>
      <c r="D934" s="488" t="str">
        <f>Security!C27</f>
        <v>H</v>
      </c>
      <c r="E934" s="488">
        <f>Security!D27</f>
        <v>0</v>
      </c>
      <c r="F934" s="488">
        <f>Security!E27</f>
        <v>0</v>
      </c>
      <c r="G934" s="488">
        <f>Security!F27</f>
        <v>0.6</v>
      </c>
      <c r="H934" s="488">
        <f>Security!G27</f>
        <v>0</v>
      </c>
      <c r="I934" s="488">
        <f>Security!H27</f>
        <v>0</v>
      </c>
      <c r="J934" s="488" t="str">
        <f>Security!I27</f>
        <v xml:space="preserve"> </v>
      </c>
      <c r="K934" s="488">
        <f>Security!J27</f>
        <v>0</v>
      </c>
      <c r="L934" s="488">
        <f>Security!K27</f>
        <v>0</v>
      </c>
      <c r="M934" s="488" t="str">
        <f>Security!L27</f>
        <v/>
      </c>
      <c r="N934" s="488" t="str">
        <f>Security!M27</f>
        <v/>
      </c>
      <c r="O934" s="488" t="str">
        <f>Security!N27</f>
        <v/>
      </c>
      <c r="P934" s="488" t="str">
        <f>Security!O27</f>
        <v/>
      </c>
      <c r="Q934" s="488" t="str">
        <f>Security!P27</f>
        <v xml:space="preserve"> </v>
      </c>
    </row>
    <row r="935" spans="1:17">
      <c r="A935" s="488" t="s">
        <v>243</v>
      </c>
      <c r="B935" s="488">
        <f>Security!A28</f>
        <v>0</v>
      </c>
      <c r="C935" s="488">
        <f>Security!B28</f>
        <v>0</v>
      </c>
      <c r="D935" s="488" t="str">
        <f>Security!C28</f>
        <v>H</v>
      </c>
      <c r="E935" s="488">
        <f>Security!D28</f>
        <v>0</v>
      </c>
      <c r="F935" s="488">
        <f>Security!E28</f>
        <v>0</v>
      </c>
      <c r="G935" s="488">
        <f>Security!F28</f>
        <v>0.6</v>
      </c>
      <c r="H935" s="488">
        <f>Security!G28</f>
        <v>0</v>
      </c>
      <c r="I935" s="488">
        <f>Security!H28</f>
        <v>0</v>
      </c>
      <c r="J935" s="488" t="str">
        <f>Security!I28</f>
        <v xml:space="preserve"> </v>
      </c>
      <c r="K935" s="488">
        <f>Security!J28</f>
        <v>0</v>
      </c>
      <c r="L935" s="488">
        <f>Security!K28</f>
        <v>0</v>
      </c>
      <c r="M935" s="488" t="str">
        <f>Security!L28</f>
        <v/>
      </c>
      <c r="N935" s="488" t="str">
        <f>Security!M28</f>
        <v/>
      </c>
      <c r="O935" s="488" t="str">
        <f>Security!N28</f>
        <v/>
      </c>
      <c r="P935" s="488" t="str">
        <f>Security!O28</f>
        <v/>
      </c>
      <c r="Q935" s="488" t="str">
        <f>Security!P28</f>
        <v xml:space="preserve"> </v>
      </c>
    </row>
    <row r="936" spans="1:17">
      <c r="A936" s="488" t="s">
        <v>243</v>
      </c>
      <c r="B936" s="488">
        <f>Security!A29</f>
        <v>0</v>
      </c>
      <c r="C936" s="488">
        <f>Security!B29</f>
        <v>0</v>
      </c>
      <c r="D936" s="488" t="str">
        <f>Security!C29</f>
        <v>H</v>
      </c>
      <c r="E936" s="488">
        <f>Security!D29</f>
        <v>0</v>
      </c>
      <c r="F936" s="488">
        <f>Security!E29</f>
        <v>0</v>
      </c>
      <c r="G936" s="488">
        <f>Security!F29</f>
        <v>0.6</v>
      </c>
      <c r="H936" s="488">
        <f>Security!G29</f>
        <v>0</v>
      </c>
      <c r="I936" s="488">
        <f>Security!H29</f>
        <v>0</v>
      </c>
      <c r="J936" s="488" t="str">
        <f>Security!I29</f>
        <v xml:space="preserve"> </v>
      </c>
      <c r="K936" s="488">
        <f>Security!J29</f>
        <v>0</v>
      </c>
      <c r="L936" s="488">
        <f>Security!K29</f>
        <v>0</v>
      </c>
      <c r="M936" s="488" t="str">
        <f>Security!L29</f>
        <v/>
      </c>
      <c r="N936" s="488" t="str">
        <f>Security!M29</f>
        <v/>
      </c>
      <c r="O936" s="488" t="str">
        <f>Security!N29</f>
        <v/>
      </c>
      <c r="P936" s="488" t="str">
        <f>Security!O29</f>
        <v/>
      </c>
      <c r="Q936" s="488" t="str">
        <f>Security!P29</f>
        <v xml:space="preserve"> </v>
      </c>
    </row>
    <row r="937" spans="1:17">
      <c r="A937" s="488" t="s">
        <v>243</v>
      </c>
      <c r="B937" s="488">
        <f>Security!A30</f>
        <v>0</v>
      </c>
      <c r="C937" s="488">
        <f>Security!B30</f>
        <v>0</v>
      </c>
      <c r="D937" s="488" t="str">
        <f>Security!C30</f>
        <v>H</v>
      </c>
      <c r="E937" s="488">
        <f>Security!D30</f>
        <v>0</v>
      </c>
      <c r="F937" s="488">
        <f>Security!E30</f>
        <v>0</v>
      </c>
      <c r="G937" s="488">
        <f>Security!F30</f>
        <v>0.6</v>
      </c>
      <c r="H937" s="488">
        <f>Security!G30</f>
        <v>0</v>
      </c>
      <c r="I937" s="488">
        <f>Security!H30</f>
        <v>0</v>
      </c>
      <c r="J937" s="488" t="str">
        <f>Security!I30</f>
        <v xml:space="preserve"> </v>
      </c>
      <c r="K937" s="488">
        <f>Security!J30</f>
        <v>0</v>
      </c>
      <c r="L937" s="488">
        <f>Security!K30</f>
        <v>0</v>
      </c>
      <c r="M937" s="488" t="str">
        <f>Security!L30</f>
        <v/>
      </c>
      <c r="N937" s="488" t="str">
        <f>Security!M30</f>
        <v/>
      </c>
      <c r="O937" s="488" t="str">
        <f>Security!N30</f>
        <v/>
      </c>
      <c r="P937" s="488" t="str">
        <f>Security!O30</f>
        <v/>
      </c>
      <c r="Q937" s="488" t="str">
        <f>Security!P30</f>
        <v xml:space="preserve"> </v>
      </c>
    </row>
    <row r="938" spans="1:17">
      <c r="A938" s="488" t="s">
        <v>243</v>
      </c>
      <c r="B938" s="488">
        <f>Security!A31</f>
        <v>0</v>
      </c>
      <c r="C938" s="488">
        <f>Security!B31</f>
        <v>0</v>
      </c>
      <c r="D938" s="488" t="str">
        <f>Security!C31</f>
        <v>H</v>
      </c>
      <c r="E938" s="488">
        <f>Security!D31</f>
        <v>0</v>
      </c>
      <c r="F938" s="488">
        <f>Security!E31</f>
        <v>0</v>
      </c>
      <c r="G938" s="488">
        <f>Security!F31</f>
        <v>0.6</v>
      </c>
      <c r="H938" s="488">
        <f>Security!G31</f>
        <v>0</v>
      </c>
      <c r="I938" s="488">
        <f>Security!H31</f>
        <v>0</v>
      </c>
      <c r="J938" s="488" t="str">
        <f>Security!I31</f>
        <v xml:space="preserve"> </v>
      </c>
      <c r="K938" s="488">
        <f>Security!J31</f>
        <v>0</v>
      </c>
      <c r="L938" s="488">
        <f>Security!K31</f>
        <v>0</v>
      </c>
      <c r="M938" s="488" t="str">
        <f>Security!L31</f>
        <v/>
      </c>
      <c r="N938" s="488" t="str">
        <f>Security!M31</f>
        <v/>
      </c>
      <c r="O938" s="488" t="str">
        <f>Security!N31</f>
        <v/>
      </c>
      <c r="P938" s="488" t="str">
        <f>Security!O31</f>
        <v/>
      </c>
      <c r="Q938" s="488" t="str">
        <f>Security!P31</f>
        <v xml:space="preserve"> </v>
      </c>
    </row>
    <row r="939" spans="1:17">
      <c r="A939" s="488" t="s">
        <v>243</v>
      </c>
      <c r="B939" s="488">
        <f>Security!A32</f>
        <v>0</v>
      </c>
      <c r="C939" s="488">
        <f>Security!B32</f>
        <v>0</v>
      </c>
      <c r="D939" s="488" t="str">
        <f>Security!C32</f>
        <v>H</v>
      </c>
      <c r="E939" s="488">
        <f>Security!D32</f>
        <v>0</v>
      </c>
      <c r="F939" s="488">
        <f>Security!E32</f>
        <v>0</v>
      </c>
      <c r="G939" s="488">
        <f>Security!F32</f>
        <v>0.6</v>
      </c>
      <c r="H939" s="488">
        <f>Security!G32</f>
        <v>0</v>
      </c>
      <c r="I939" s="488">
        <f>Security!H32</f>
        <v>0</v>
      </c>
      <c r="J939" s="488" t="str">
        <f>Security!I32</f>
        <v xml:space="preserve"> </v>
      </c>
      <c r="K939" s="488">
        <f>Security!J32</f>
        <v>0</v>
      </c>
      <c r="L939" s="488">
        <f>Security!K32</f>
        <v>0</v>
      </c>
      <c r="M939" s="488" t="str">
        <f>Security!L32</f>
        <v/>
      </c>
      <c r="N939" s="488" t="str">
        <f>Security!M32</f>
        <v/>
      </c>
      <c r="O939" s="488" t="str">
        <f>Security!N32</f>
        <v/>
      </c>
      <c r="P939" s="488" t="str">
        <f>Security!O32</f>
        <v/>
      </c>
      <c r="Q939" s="488" t="str">
        <f>Security!P32</f>
        <v xml:space="preserve"> </v>
      </c>
    </row>
    <row r="940" spans="1:17">
      <c r="A940" s="488" t="s">
        <v>243</v>
      </c>
      <c r="B940" s="488">
        <f>Security!A33</f>
        <v>0</v>
      </c>
      <c r="C940" s="488">
        <f>Security!B33</f>
        <v>0</v>
      </c>
      <c r="D940" s="488" t="str">
        <f>Security!C33</f>
        <v>H</v>
      </c>
      <c r="E940" s="488">
        <f>Security!D33</f>
        <v>0</v>
      </c>
      <c r="F940" s="488">
        <f>Security!E33</f>
        <v>0</v>
      </c>
      <c r="G940" s="488">
        <f>Security!F33</f>
        <v>0.6</v>
      </c>
      <c r="H940" s="488">
        <f>Security!G33</f>
        <v>0</v>
      </c>
      <c r="I940" s="488">
        <f>Security!H33</f>
        <v>0</v>
      </c>
      <c r="J940" s="488" t="str">
        <f>Security!I33</f>
        <v xml:space="preserve"> </v>
      </c>
      <c r="K940" s="488">
        <f>Security!J33</f>
        <v>0</v>
      </c>
      <c r="L940" s="488">
        <f>Security!K33</f>
        <v>0</v>
      </c>
      <c r="M940" s="488" t="str">
        <f>Security!L33</f>
        <v/>
      </c>
      <c r="N940" s="488" t="str">
        <f>Security!M33</f>
        <v/>
      </c>
      <c r="O940" s="488" t="str">
        <f>Security!N33</f>
        <v/>
      </c>
      <c r="P940" s="488" t="str">
        <f>Security!O33</f>
        <v/>
      </c>
      <c r="Q940" s="488" t="str">
        <f>Security!P33</f>
        <v xml:space="preserve"> </v>
      </c>
    </row>
    <row r="941" spans="1:17">
      <c r="A941" s="488" t="s">
        <v>243</v>
      </c>
      <c r="B941" s="488">
        <f>Security!A34</f>
        <v>0</v>
      </c>
      <c r="C941" s="488">
        <f>Security!B34</f>
        <v>0</v>
      </c>
      <c r="D941" s="488" t="str">
        <f>Security!C34</f>
        <v>H</v>
      </c>
      <c r="E941" s="488">
        <f>Security!D34</f>
        <v>0</v>
      </c>
      <c r="F941" s="488">
        <f>Security!E34</f>
        <v>0</v>
      </c>
      <c r="G941" s="488">
        <f>Security!F34</f>
        <v>0.6</v>
      </c>
      <c r="H941" s="488">
        <f>Security!G34</f>
        <v>0</v>
      </c>
      <c r="I941" s="488">
        <f>Security!H34</f>
        <v>0</v>
      </c>
      <c r="J941" s="488" t="str">
        <f>Security!I34</f>
        <v xml:space="preserve"> </v>
      </c>
      <c r="K941" s="488">
        <f>Security!J34</f>
        <v>0</v>
      </c>
      <c r="L941" s="488">
        <f>Security!K34</f>
        <v>0</v>
      </c>
      <c r="M941" s="488" t="str">
        <f>Security!L34</f>
        <v/>
      </c>
      <c r="N941" s="488" t="str">
        <f>Security!M34</f>
        <v/>
      </c>
      <c r="O941" s="488" t="str">
        <f>Security!N34</f>
        <v/>
      </c>
      <c r="P941" s="488" t="str">
        <f>Security!O34</f>
        <v/>
      </c>
      <c r="Q941" s="488" t="str">
        <f>Security!P34</f>
        <v xml:space="preserve"> </v>
      </c>
    </row>
    <row r="942" spans="1:17">
      <c r="A942" s="488" t="s">
        <v>243</v>
      </c>
      <c r="B942" s="488">
        <f>Security!A35</f>
        <v>0</v>
      </c>
      <c r="C942" s="488">
        <f>Security!B35</f>
        <v>0</v>
      </c>
      <c r="D942" s="488" t="str">
        <f>Security!C35</f>
        <v>H</v>
      </c>
      <c r="E942" s="488">
        <f>Security!D35</f>
        <v>0</v>
      </c>
      <c r="F942" s="488">
        <f>Security!E35</f>
        <v>0</v>
      </c>
      <c r="G942" s="488">
        <f>Security!F35</f>
        <v>0.6</v>
      </c>
      <c r="H942" s="488">
        <f>Security!G35</f>
        <v>0</v>
      </c>
      <c r="I942" s="488">
        <f>Security!H35</f>
        <v>0</v>
      </c>
      <c r="J942" s="488" t="str">
        <f>Security!I35</f>
        <v xml:space="preserve"> </v>
      </c>
      <c r="K942" s="488">
        <f>Security!J35</f>
        <v>0</v>
      </c>
      <c r="L942" s="488">
        <f>Security!K35</f>
        <v>0</v>
      </c>
      <c r="M942" s="488" t="str">
        <f>Security!L35</f>
        <v/>
      </c>
      <c r="N942" s="488" t="str">
        <f>Security!M35</f>
        <v/>
      </c>
      <c r="O942" s="488" t="str">
        <f>Security!N35</f>
        <v/>
      </c>
      <c r="P942" s="488" t="str">
        <f>Security!O35</f>
        <v/>
      </c>
      <c r="Q942" s="488" t="str">
        <f>Security!P35</f>
        <v xml:space="preserve"> </v>
      </c>
    </row>
    <row r="943" spans="1:17">
      <c r="A943" s="488" t="s">
        <v>243</v>
      </c>
      <c r="B943" s="488">
        <f>Security!A36</f>
        <v>0</v>
      </c>
      <c r="C943" s="488">
        <f>Security!B36</f>
        <v>0</v>
      </c>
      <c r="D943" s="488" t="str">
        <f>Security!C36</f>
        <v>H</v>
      </c>
      <c r="E943" s="488">
        <f>Security!D36</f>
        <v>0</v>
      </c>
      <c r="F943" s="488">
        <f>Security!E36</f>
        <v>0</v>
      </c>
      <c r="G943" s="488">
        <f>Security!F36</f>
        <v>0.6</v>
      </c>
      <c r="H943" s="488">
        <f>Security!G36</f>
        <v>0</v>
      </c>
      <c r="I943" s="488">
        <f>Security!H36</f>
        <v>0</v>
      </c>
      <c r="J943" s="488" t="str">
        <f>Security!I36</f>
        <v xml:space="preserve"> </v>
      </c>
      <c r="K943" s="488">
        <f>Security!J36</f>
        <v>0</v>
      </c>
      <c r="L943" s="488">
        <f>Security!K36</f>
        <v>0</v>
      </c>
      <c r="M943" s="488" t="str">
        <f>Security!L36</f>
        <v/>
      </c>
      <c r="N943" s="488" t="str">
        <f>Security!M36</f>
        <v/>
      </c>
      <c r="O943" s="488" t="str">
        <f>Security!N36</f>
        <v/>
      </c>
      <c r="P943" s="488" t="str">
        <f>Security!O36</f>
        <v/>
      </c>
      <c r="Q943" s="488" t="str">
        <f>Security!P36</f>
        <v xml:space="preserve"> </v>
      </c>
    </row>
    <row r="944" spans="1:17">
      <c r="A944" s="488" t="s">
        <v>243</v>
      </c>
      <c r="B944" s="488">
        <f>Security!A37</f>
        <v>0</v>
      </c>
      <c r="C944" s="488">
        <f>Security!B37</f>
        <v>0</v>
      </c>
      <c r="D944" s="488" t="str">
        <f>Security!C37</f>
        <v>H</v>
      </c>
      <c r="E944" s="488">
        <f>Security!D37</f>
        <v>0</v>
      </c>
      <c r="F944" s="488">
        <f>Security!E37</f>
        <v>0</v>
      </c>
      <c r="G944" s="488">
        <f>Security!F37</f>
        <v>0.6</v>
      </c>
      <c r="H944" s="488">
        <f>Security!G37</f>
        <v>0</v>
      </c>
      <c r="I944" s="488">
        <f>Security!H37</f>
        <v>0</v>
      </c>
      <c r="J944" s="488" t="str">
        <f>Security!I37</f>
        <v xml:space="preserve"> </v>
      </c>
      <c r="K944" s="488">
        <f>Security!J37</f>
        <v>0</v>
      </c>
      <c r="L944" s="488">
        <f>Security!K37</f>
        <v>0</v>
      </c>
      <c r="M944" s="488" t="str">
        <f>Security!L37</f>
        <v/>
      </c>
      <c r="N944" s="488" t="str">
        <f>Security!M37</f>
        <v/>
      </c>
      <c r="O944" s="488" t="str">
        <f>Security!N37</f>
        <v/>
      </c>
      <c r="P944" s="488" t="str">
        <f>Security!O37</f>
        <v/>
      </c>
      <c r="Q944" s="488" t="str">
        <f>Security!P37</f>
        <v xml:space="preserve"> </v>
      </c>
    </row>
    <row r="945" spans="1:17">
      <c r="A945" s="488" t="s">
        <v>243</v>
      </c>
      <c r="B945" s="488">
        <f>Security!A38</f>
        <v>0</v>
      </c>
      <c r="C945" s="488">
        <f>Security!B38</f>
        <v>0</v>
      </c>
      <c r="D945" s="488" t="str">
        <f>Security!C38</f>
        <v>H</v>
      </c>
      <c r="E945" s="488">
        <f>Security!D38</f>
        <v>0</v>
      </c>
      <c r="F945" s="488">
        <f>Security!E38</f>
        <v>0</v>
      </c>
      <c r="G945" s="488">
        <f>Security!F38</f>
        <v>0.6</v>
      </c>
      <c r="H945" s="488">
        <f>Security!G38</f>
        <v>0</v>
      </c>
      <c r="I945" s="488">
        <f>Security!H38</f>
        <v>0</v>
      </c>
      <c r="J945" s="488" t="str">
        <f>Security!I38</f>
        <v xml:space="preserve"> </v>
      </c>
      <c r="K945" s="488">
        <f>Security!J38</f>
        <v>0</v>
      </c>
      <c r="L945" s="488">
        <f>Security!K38</f>
        <v>0</v>
      </c>
      <c r="M945" s="488" t="str">
        <f>Security!L38</f>
        <v/>
      </c>
      <c r="N945" s="488" t="str">
        <f>Security!M38</f>
        <v/>
      </c>
      <c r="O945" s="488" t="str">
        <f>Security!N38</f>
        <v/>
      </c>
      <c r="P945" s="488" t="str">
        <f>Security!O38</f>
        <v/>
      </c>
      <c r="Q945" s="488" t="str">
        <f>Security!P38</f>
        <v xml:space="preserve"> </v>
      </c>
    </row>
    <row r="946" spans="1:17">
      <c r="A946" s="488" t="s">
        <v>243</v>
      </c>
      <c r="B946" s="488">
        <f>Security!A39</f>
        <v>0</v>
      </c>
      <c r="C946" s="488">
        <f>Security!B39</f>
        <v>0</v>
      </c>
      <c r="D946" s="488" t="str">
        <f>Security!C39</f>
        <v>H</v>
      </c>
      <c r="E946" s="488">
        <f>Security!D39</f>
        <v>0</v>
      </c>
      <c r="F946" s="488">
        <f>Security!E39</f>
        <v>0</v>
      </c>
      <c r="G946" s="488">
        <f>Security!F39</f>
        <v>0.6</v>
      </c>
      <c r="H946" s="488">
        <f>Security!G39</f>
        <v>0</v>
      </c>
      <c r="I946" s="488">
        <f>Security!H39</f>
        <v>0</v>
      </c>
      <c r="J946" s="488" t="str">
        <f>Security!I39</f>
        <v xml:space="preserve"> </v>
      </c>
      <c r="K946" s="488">
        <f>Security!J39</f>
        <v>0</v>
      </c>
      <c r="L946" s="488">
        <f>Security!K39</f>
        <v>0</v>
      </c>
      <c r="M946" s="488" t="str">
        <f>Security!L39</f>
        <v/>
      </c>
      <c r="N946" s="488" t="str">
        <f>Security!M39</f>
        <v/>
      </c>
      <c r="O946" s="488" t="str">
        <f>Security!N39</f>
        <v/>
      </c>
      <c r="P946" s="488" t="str">
        <f>Security!O39</f>
        <v/>
      </c>
      <c r="Q946" s="488" t="str">
        <f>Security!P39</f>
        <v xml:space="preserve"> </v>
      </c>
    </row>
    <row r="947" spans="1:17">
      <c r="A947" s="488" t="s">
        <v>243</v>
      </c>
      <c r="B947" s="488">
        <f>Security!A40</f>
        <v>0</v>
      </c>
      <c r="C947" s="488">
        <f>Security!B40</f>
        <v>0</v>
      </c>
      <c r="D947" s="488" t="str">
        <f>Security!C40</f>
        <v>H</v>
      </c>
      <c r="E947" s="488">
        <f>Security!D40</f>
        <v>0</v>
      </c>
      <c r="F947" s="488">
        <f>Security!E40</f>
        <v>0</v>
      </c>
      <c r="G947" s="488">
        <f>Security!F40</f>
        <v>0.6</v>
      </c>
      <c r="H947" s="488">
        <f>Security!G40</f>
        <v>0</v>
      </c>
      <c r="I947" s="488">
        <f>Security!H40</f>
        <v>0</v>
      </c>
      <c r="J947" s="488" t="str">
        <f>Security!I40</f>
        <v xml:space="preserve"> </v>
      </c>
      <c r="K947" s="488">
        <f>Security!J40</f>
        <v>0</v>
      </c>
      <c r="L947" s="488">
        <f>Security!K40</f>
        <v>0</v>
      </c>
      <c r="M947" s="488" t="str">
        <f>Security!L40</f>
        <v/>
      </c>
      <c r="N947" s="488" t="str">
        <f>Security!M40</f>
        <v/>
      </c>
      <c r="O947" s="488" t="str">
        <f>Security!N40</f>
        <v/>
      </c>
      <c r="P947" s="488" t="str">
        <f>Security!O40</f>
        <v/>
      </c>
      <c r="Q947" s="488" t="str">
        <f>Security!P40</f>
        <v xml:space="preserve"> </v>
      </c>
    </row>
    <row r="948" spans="1:17">
      <c r="A948" s="488" t="s">
        <v>243</v>
      </c>
      <c r="B948" s="488">
        <f>Security!A41</f>
        <v>0</v>
      </c>
      <c r="C948" s="488">
        <f>Security!B41</f>
        <v>0</v>
      </c>
      <c r="D948" s="488" t="str">
        <f>Security!C41</f>
        <v>H</v>
      </c>
      <c r="E948" s="488">
        <f>Security!D41</f>
        <v>0</v>
      </c>
      <c r="F948" s="488">
        <f>Security!E41</f>
        <v>0</v>
      </c>
      <c r="G948" s="488">
        <f>Security!F41</f>
        <v>0.6</v>
      </c>
      <c r="H948" s="488">
        <f>Security!G41</f>
        <v>0</v>
      </c>
      <c r="I948" s="488">
        <f>Security!H41</f>
        <v>0</v>
      </c>
      <c r="J948" s="488" t="str">
        <f>Security!I41</f>
        <v xml:space="preserve"> </v>
      </c>
      <c r="K948" s="488">
        <f>Security!J41</f>
        <v>0</v>
      </c>
      <c r="L948" s="488">
        <f>Security!K41</f>
        <v>0</v>
      </c>
      <c r="M948" s="488" t="str">
        <f>Security!L41</f>
        <v/>
      </c>
      <c r="N948" s="488" t="str">
        <f>Security!M41</f>
        <v/>
      </c>
      <c r="O948" s="488" t="str">
        <f>Security!N41</f>
        <v/>
      </c>
      <c r="P948" s="488" t="str">
        <f>Security!O41</f>
        <v/>
      </c>
      <c r="Q948" s="488" t="str">
        <f>Security!P41</f>
        <v xml:space="preserve"> </v>
      </c>
    </row>
    <row r="949" spans="1:17">
      <c r="A949" s="488" t="s">
        <v>243</v>
      </c>
      <c r="B949" s="488">
        <f>Security!A42</f>
        <v>0</v>
      </c>
      <c r="C949" s="488">
        <f>Security!B42</f>
        <v>0</v>
      </c>
      <c r="D949" s="488" t="str">
        <f>Security!C42</f>
        <v>H</v>
      </c>
      <c r="E949" s="488">
        <f>Security!D42</f>
        <v>0</v>
      </c>
      <c r="F949" s="488">
        <f>Security!E42</f>
        <v>0</v>
      </c>
      <c r="G949" s="488">
        <f>Security!F42</f>
        <v>0.6</v>
      </c>
      <c r="H949" s="488">
        <f>Security!G42</f>
        <v>0</v>
      </c>
      <c r="I949" s="488">
        <f>Security!H42</f>
        <v>0</v>
      </c>
      <c r="J949" s="488" t="str">
        <f>Security!I42</f>
        <v xml:space="preserve"> </v>
      </c>
      <c r="K949" s="488">
        <f>Security!J42</f>
        <v>0</v>
      </c>
      <c r="L949" s="488">
        <f>Security!K42</f>
        <v>0</v>
      </c>
      <c r="M949" s="488" t="str">
        <f>Security!L42</f>
        <v/>
      </c>
      <c r="N949" s="488" t="str">
        <f>Security!M42</f>
        <v/>
      </c>
      <c r="O949" s="488" t="str">
        <f>Security!N42</f>
        <v/>
      </c>
      <c r="P949" s="488" t="str">
        <f>Security!O42</f>
        <v/>
      </c>
      <c r="Q949" s="488" t="str">
        <f>Security!P42</f>
        <v xml:space="preserve"> </v>
      </c>
    </row>
    <row r="950" spans="1:17">
      <c r="A950" s="488" t="s">
        <v>243</v>
      </c>
      <c r="B950" s="488">
        <f>Security!A43</f>
        <v>0</v>
      </c>
      <c r="C950" s="488">
        <f>Security!B43</f>
        <v>0</v>
      </c>
      <c r="D950" s="488" t="str">
        <f>Security!C43</f>
        <v>H</v>
      </c>
      <c r="E950" s="488">
        <f>Security!D43</f>
        <v>0</v>
      </c>
      <c r="F950" s="488">
        <f>Security!E43</f>
        <v>0</v>
      </c>
      <c r="G950" s="488">
        <f>Security!F43</f>
        <v>0.6</v>
      </c>
      <c r="H950" s="488">
        <f>Security!G43</f>
        <v>0</v>
      </c>
      <c r="I950" s="488">
        <f>Security!H43</f>
        <v>0</v>
      </c>
      <c r="J950" s="488" t="str">
        <f>Security!I43</f>
        <v xml:space="preserve"> </v>
      </c>
      <c r="K950" s="488">
        <f>Security!J43</f>
        <v>0</v>
      </c>
      <c r="L950" s="488">
        <f>Security!K43</f>
        <v>0</v>
      </c>
      <c r="M950" s="488" t="str">
        <f>Security!L43</f>
        <v/>
      </c>
      <c r="N950" s="488" t="str">
        <f>Security!M43</f>
        <v/>
      </c>
      <c r="O950" s="488" t="str">
        <f>Security!N43</f>
        <v/>
      </c>
      <c r="P950" s="488" t="str">
        <f>Security!O43</f>
        <v/>
      </c>
      <c r="Q950" s="488" t="str">
        <f>Security!P43</f>
        <v xml:space="preserve"> </v>
      </c>
    </row>
    <row r="951" spans="1:17">
      <c r="A951" s="488" t="s">
        <v>243</v>
      </c>
      <c r="B951" s="488">
        <f>Security!A44</f>
        <v>0</v>
      </c>
      <c r="C951" s="488">
        <f>Security!B44</f>
        <v>0</v>
      </c>
      <c r="D951" s="488" t="str">
        <f>Security!C44</f>
        <v>H</v>
      </c>
      <c r="E951" s="488">
        <f>Security!D44</f>
        <v>0</v>
      </c>
      <c r="F951" s="488">
        <f>Security!E44</f>
        <v>0</v>
      </c>
      <c r="G951" s="488">
        <f>Security!F44</f>
        <v>0.6</v>
      </c>
      <c r="H951" s="488">
        <f>Security!G44</f>
        <v>0</v>
      </c>
      <c r="I951" s="488">
        <f>Security!H44</f>
        <v>0</v>
      </c>
      <c r="J951" s="488" t="str">
        <f>Security!I44</f>
        <v xml:space="preserve"> </v>
      </c>
      <c r="K951" s="488">
        <f>Security!J44</f>
        <v>0</v>
      </c>
      <c r="L951" s="488">
        <f>Security!K44</f>
        <v>0</v>
      </c>
      <c r="M951" s="488" t="str">
        <f>Security!L44</f>
        <v/>
      </c>
      <c r="N951" s="488" t="str">
        <f>Security!M44</f>
        <v/>
      </c>
      <c r="O951" s="488" t="str">
        <f>Security!N44</f>
        <v/>
      </c>
      <c r="P951" s="488" t="str">
        <f>Security!O44</f>
        <v/>
      </c>
      <c r="Q951" s="488" t="str">
        <f>Security!P44</f>
        <v xml:space="preserve"> </v>
      </c>
    </row>
    <row r="952" spans="1:17">
      <c r="A952" s="488" t="s">
        <v>243</v>
      </c>
      <c r="B952" s="488">
        <f>Security!A45</f>
        <v>0</v>
      </c>
      <c r="C952" s="488">
        <f>Security!B45</f>
        <v>0</v>
      </c>
      <c r="D952" s="488" t="str">
        <f>Security!C45</f>
        <v>H</v>
      </c>
      <c r="E952" s="488">
        <f>Security!D45</f>
        <v>0</v>
      </c>
      <c r="F952" s="488">
        <f>Security!E45</f>
        <v>0</v>
      </c>
      <c r="G952" s="488">
        <f>Security!F45</f>
        <v>0.6</v>
      </c>
      <c r="H952" s="488">
        <f>Security!G45</f>
        <v>0</v>
      </c>
      <c r="I952" s="488">
        <f>Security!H45</f>
        <v>0</v>
      </c>
      <c r="J952" s="488" t="str">
        <f>Security!I45</f>
        <v xml:space="preserve"> </v>
      </c>
      <c r="K952" s="488">
        <f>Security!J45</f>
        <v>0</v>
      </c>
      <c r="L952" s="488">
        <f>Security!K45</f>
        <v>0</v>
      </c>
      <c r="M952" s="488" t="str">
        <f>Security!L45</f>
        <v/>
      </c>
      <c r="N952" s="488" t="str">
        <f>Security!M45</f>
        <v/>
      </c>
      <c r="O952" s="488" t="str">
        <f>Security!N45</f>
        <v/>
      </c>
      <c r="P952" s="488" t="str">
        <f>Security!O45</f>
        <v/>
      </c>
      <c r="Q952" s="488" t="str">
        <f>Security!P45</f>
        <v xml:space="preserve"> </v>
      </c>
    </row>
    <row r="953" spans="1:17">
      <c r="A953" s="488" t="s">
        <v>243</v>
      </c>
      <c r="B953" s="488">
        <f>Security!A46</f>
        <v>0</v>
      </c>
      <c r="C953" s="488">
        <f>Security!B46</f>
        <v>0</v>
      </c>
      <c r="D953" s="488" t="str">
        <f>Security!C46</f>
        <v>H</v>
      </c>
      <c r="E953" s="488">
        <f>Security!D46</f>
        <v>0</v>
      </c>
      <c r="F953" s="488">
        <f>Security!E46</f>
        <v>0</v>
      </c>
      <c r="G953" s="488">
        <f>Security!F46</f>
        <v>0.6</v>
      </c>
      <c r="H953" s="488">
        <f>Security!G46</f>
        <v>0</v>
      </c>
      <c r="I953" s="488">
        <f>Security!H46</f>
        <v>0</v>
      </c>
      <c r="J953" s="488" t="str">
        <f>Security!I46</f>
        <v xml:space="preserve"> </v>
      </c>
      <c r="K953" s="488">
        <f>Security!J46</f>
        <v>0</v>
      </c>
      <c r="L953" s="488">
        <f>Security!K46</f>
        <v>0</v>
      </c>
      <c r="M953" s="488" t="str">
        <f>Security!L46</f>
        <v/>
      </c>
      <c r="N953" s="488" t="str">
        <f>Security!M46</f>
        <v/>
      </c>
      <c r="O953" s="488" t="str">
        <f>Security!N46</f>
        <v/>
      </c>
      <c r="P953" s="488" t="str">
        <f>Security!O46</f>
        <v/>
      </c>
      <c r="Q953" s="488" t="str">
        <f>Security!P46</f>
        <v xml:space="preserve"> </v>
      </c>
    </row>
    <row r="954" spans="1:17">
      <c r="A954" s="488" t="s">
        <v>243</v>
      </c>
      <c r="B954" s="488">
        <f>Security!A47</f>
        <v>0</v>
      </c>
      <c r="C954" s="488">
        <f>Security!B47</f>
        <v>0</v>
      </c>
      <c r="D954" s="488" t="str">
        <f>Security!C47</f>
        <v>H</v>
      </c>
      <c r="E954" s="488">
        <f>Security!D47</f>
        <v>0</v>
      </c>
      <c r="F954" s="488">
        <f>Security!E47</f>
        <v>0</v>
      </c>
      <c r="G954" s="488">
        <f>Security!F47</f>
        <v>0.6</v>
      </c>
      <c r="H954" s="488">
        <f>Security!G47</f>
        <v>0</v>
      </c>
      <c r="I954" s="488">
        <f>Security!H47</f>
        <v>0</v>
      </c>
      <c r="J954" s="488" t="str">
        <f>Security!I47</f>
        <v xml:space="preserve"> </v>
      </c>
      <c r="K954" s="488">
        <f>Security!J47</f>
        <v>0</v>
      </c>
      <c r="L954" s="488">
        <f>Security!K47</f>
        <v>0</v>
      </c>
      <c r="M954" s="488" t="str">
        <f>Security!L47</f>
        <v/>
      </c>
      <c r="N954" s="488" t="str">
        <f>Security!M47</f>
        <v/>
      </c>
      <c r="O954" s="488" t="str">
        <f>Security!N47</f>
        <v/>
      </c>
      <c r="P954" s="488" t="str">
        <f>Security!O47</f>
        <v/>
      </c>
      <c r="Q954" s="488" t="str">
        <f>Security!P47</f>
        <v xml:space="preserve"> </v>
      </c>
    </row>
    <row r="955" spans="1:17">
      <c r="A955" s="488" t="s">
        <v>243</v>
      </c>
      <c r="B955" s="488">
        <f>Security!A48</f>
        <v>0</v>
      </c>
      <c r="C955" s="488">
        <f>Security!B48</f>
        <v>0</v>
      </c>
      <c r="D955" s="488" t="str">
        <f>Security!C48</f>
        <v>H</v>
      </c>
      <c r="E955" s="488">
        <f>Security!D48</f>
        <v>0</v>
      </c>
      <c r="F955" s="488">
        <f>Security!E48</f>
        <v>0</v>
      </c>
      <c r="G955" s="488">
        <f>Security!F48</f>
        <v>0.6</v>
      </c>
      <c r="H955" s="488">
        <f>Security!G48</f>
        <v>0</v>
      </c>
      <c r="I955" s="488">
        <f>Security!H48</f>
        <v>0</v>
      </c>
      <c r="J955" s="488" t="str">
        <f>Security!I48</f>
        <v xml:space="preserve"> </v>
      </c>
      <c r="K955" s="488">
        <f>Security!J48</f>
        <v>0</v>
      </c>
      <c r="L955" s="488">
        <f>Security!K48</f>
        <v>0</v>
      </c>
      <c r="M955" s="488" t="str">
        <f>Security!L48</f>
        <v/>
      </c>
      <c r="N955" s="488" t="str">
        <f>Security!M48</f>
        <v/>
      </c>
      <c r="O955" s="488" t="str">
        <f>Security!N48</f>
        <v/>
      </c>
      <c r="P955" s="488" t="str">
        <f>Security!O48</f>
        <v/>
      </c>
      <c r="Q955" s="488" t="str">
        <f>Security!P48</f>
        <v xml:space="preserve"> </v>
      </c>
    </row>
    <row r="956" spans="1:17">
      <c r="A956" s="488" t="s">
        <v>243</v>
      </c>
      <c r="B956" s="488">
        <f>Security!A49</f>
        <v>0</v>
      </c>
      <c r="C956" s="488">
        <f>Security!B49</f>
        <v>0</v>
      </c>
      <c r="D956" s="488" t="str">
        <f>Security!C49</f>
        <v>H</v>
      </c>
      <c r="E956" s="488">
        <f>Security!D49</f>
        <v>0</v>
      </c>
      <c r="F956" s="488">
        <f>Security!E49</f>
        <v>0</v>
      </c>
      <c r="G956" s="488">
        <f>Security!F49</f>
        <v>0.6</v>
      </c>
      <c r="H956" s="488">
        <f>Security!G49</f>
        <v>0</v>
      </c>
      <c r="I956" s="488">
        <f>Security!H49</f>
        <v>0</v>
      </c>
      <c r="J956" s="488" t="str">
        <f>Security!I49</f>
        <v xml:space="preserve"> </v>
      </c>
      <c r="K956" s="488">
        <f>Security!J49</f>
        <v>0</v>
      </c>
      <c r="L956" s="488">
        <f>Security!K49</f>
        <v>0</v>
      </c>
      <c r="M956" s="488" t="str">
        <f>Security!L49</f>
        <v/>
      </c>
      <c r="N956" s="488" t="str">
        <f>Security!M49</f>
        <v/>
      </c>
      <c r="O956" s="488" t="str">
        <f>Security!N49</f>
        <v/>
      </c>
      <c r="P956" s="488" t="str">
        <f>Security!O49</f>
        <v/>
      </c>
      <c r="Q956" s="488" t="str">
        <f>Security!P49</f>
        <v xml:space="preserve"> </v>
      </c>
    </row>
    <row r="957" spans="1:17">
      <c r="A957" s="488" t="s">
        <v>243</v>
      </c>
      <c r="B957" s="488">
        <f>Security!A50</f>
        <v>0</v>
      </c>
      <c r="C957" s="488">
        <f>Security!B50</f>
        <v>0</v>
      </c>
      <c r="D957" s="488" t="str">
        <f>Security!C50</f>
        <v>H</v>
      </c>
      <c r="E957" s="488">
        <f>Security!D50</f>
        <v>0</v>
      </c>
      <c r="F957" s="488">
        <f>Security!E50</f>
        <v>0</v>
      </c>
      <c r="G957" s="488">
        <f>Security!F50</f>
        <v>0.6</v>
      </c>
      <c r="H957" s="488">
        <f>Security!G50</f>
        <v>0</v>
      </c>
      <c r="I957" s="488">
        <f>Security!H50</f>
        <v>0</v>
      </c>
      <c r="J957" s="488" t="str">
        <f>Security!I50</f>
        <v xml:space="preserve"> </v>
      </c>
      <c r="K957" s="488">
        <f>Security!J50</f>
        <v>0</v>
      </c>
      <c r="L957" s="488">
        <f>Security!K50</f>
        <v>0</v>
      </c>
      <c r="M957" s="488" t="str">
        <f>Security!L50</f>
        <v/>
      </c>
      <c r="N957" s="488" t="str">
        <f>Security!M50</f>
        <v/>
      </c>
      <c r="O957" s="488" t="str">
        <f>Security!N50</f>
        <v/>
      </c>
      <c r="P957" s="488" t="str">
        <f>Security!O50</f>
        <v/>
      </c>
      <c r="Q957" s="488" t="str">
        <f>Security!P50</f>
        <v xml:space="preserve"> </v>
      </c>
    </row>
    <row r="958" spans="1:17">
      <c r="A958" s="488" t="s">
        <v>243</v>
      </c>
      <c r="B958" s="488">
        <f>Security!A51</f>
        <v>0</v>
      </c>
      <c r="C958" s="488">
        <f>Security!B51</f>
        <v>0</v>
      </c>
      <c r="D958" s="488" t="str">
        <f>Security!C51</f>
        <v>H</v>
      </c>
      <c r="E958" s="488">
        <f>Security!D51</f>
        <v>0</v>
      </c>
      <c r="F958" s="488">
        <f>Security!E51</f>
        <v>0</v>
      </c>
      <c r="G958" s="488">
        <f>Security!F51</f>
        <v>0.6</v>
      </c>
      <c r="H958" s="488">
        <f>Security!G51</f>
        <v>0</v>
      </c>
      <c r="I958" s="488">
        <f>Security!H51</f>
        <v>0</v>
      </c>
      <c r="J958" s="488" t="str">
        <f>Security!I51</f>
        <v xml:space="preserve"> </v>
      </c>
      <c r="K958" s="488">
        <f>Security!J51</f>
        <v>0</v>
      </c>
      <c r="L958" s="488">
        <f>Security!K51</f>
        <v>0</v>
      </c>
      <c r="M958" s="488" t="str">
        <f>Security!L51</f>
        <v/>
      </c>
      <c r="N958" s="488" t="str">
        <f>Security!M51</f>
        <v/>
      </c>
      <c r="O958" s="488" t="str">
        <f>Security!N51</f>
        <v/>
      </c>
      <c r="P958" s="488" t="str">
        <f>Security!O51</f>
        <v/>
      </c>
      <c r="Q958" s="488" t="str">
        <f>Security!P51</f>
        <v xml:space="preserve"> </v>
      </c>
    </row>
    <row r="959" spans="1:17">
      <c r="A959" s="488" t="s">
        <v>243</v>
      </c>
      <c r="B959" s="488">
        <f>Security!A52</f>
        <v>0</v>
      </c>
      <c r="C959" s="488">
        <f>Security!B52</f>
        <v>0</v>
      </c>
      <c r="D959" s="488" t="str">
        <f>Security!C52</f>
        <v>H</v>
      </c>
      <c r="E959" s="488">
        <f>Security!D52</f>
        <v>0</v>
      </c>
      <c r="F959" s="488">
        <f>Security!E52</f>
        <v>0</v>
      </c>
      <c r="G959" s="488">
        <f>Security!F52</f>
        <v>0.6</v>
      </c>
      <c r="H959" s="488">
        <f>Security!G52</f>
        <v>0</v>
      </c>
      <c r="I959" s="488">
        <f>Security!H52</f>
        <v>0</v>
      </c>
      <c r="J959" s="488" t="str">
        <f>Security!I52</f>
        <v xml:space="preserve"> </v>
      </c>
      <c r="K959" s="488">
        <f>Security!J52</f>
        <v>0</v>
      </c>
      <c r="L959" s="488">
        <f>Security!K52</f>
        <v>0</v>
      </c>
      <c r="M959" s="488" t="str">
        <f>Security!L52</f>
        <v/>
      </c>
      <c r="N959" s="488" t="str">
        <f>Security!M52</f>
        <v/>
      </c>
      <c r="O959" s="488" t="str">
        <f>Security!N52</f>
        <v/>
      </c>
      <c r="P959" s="488" t="str">
        <f>Security!O52</f>
        <v/>
      </c>
      <c r="Q959" s="488" t="str">
        <f>Security!P52</f>
        <v xml:space="preserve"> </v>
      </c>
    </row>
    <row r="960" spans="1:17">
      <c r="A960" s="488" t="s">
        <v>243</v>
      </c>
      <c r="B960" s="488">
        <f>Security!A53</f>
        <v>0</v>
      </c>
      <c r="C960" s="488">
        <f>Security!B53</f>
        <v>0</v>
      </c>
      <c r="D960" s="488" t="str">
        <f>Security!C53</f>
        <v>H</v>
      </c>
      <c r="E960" s="488">
        <f>Security!D53</f>
        <v>0</v>
      </c>
      <c r="F960" s="488">
        <f>Security!E53</f>
        <v>0</v>
      </c>
      <c r="G960" s="488">
        <f>Security!F53</f>
        <v>0.6</v>
      </c>
      <c r="H960" s="488">
        <f>Security!G53</f>
        <v>0</v>
      </c>
      <c r="I960" s="488">
        <f>Security!H53</f>
        <v>0</v>
      </c>
      <c r="J960" s="488" t="str">
        <f>Security!I53</f>
        <v xml:space="preserve"> </v>
      </c>
      <c r="K960" s="488">
        <f>Security!J53</f>
        <v>0</v>
      </c>
      <c r="L960" s="488">
        <f>Security!K53</f>
        <v>0</v>
      </c>
      <c r="M960" s="488" t="str">
        <f>Security!L53</f>
        <v/>
      </c>
      <c r="N960" s="488" t="str">
        <f>Security!M53</f>
        <v/>
      </c>
      <c r="O960" s="488" t="str">
        <f>Security!N53</f>
        <v/>
      </c>
      <c r="P960" s="488" t="str">
        <f>Security!O53</f>
        <v/>
      </c>
      <c r="Q960" s="488" t="str">
        <f>Security!P53</f>
        <v xml:space="preserve"> </v>
      </c>
    </row>
    <row r="961" spans="1:17">
      <c r="A961" s="488" t="s">
        <v>243</v>
      </c>
      <c r="B961" s="488">
        <f>Security!A54</f>
        <v>0</v>
      </c>
      <c r="C961" s="488">
        <f>Security!B54</f>
        <v>0</v>
      </c>
      <c r="D961" s="488" t="str">
        <f>Security!C54</f>
        <v>H</v>
      </c>
      <c r="E961" s="488">
        <f>Security!D54</f>
        <v>0</v>
      </c>
      <c r="F961" s="488">
        <f>Security!E54</f>
        <v>0</v>
      </c>
      <c r="G961" s="488">
        <f>Security!F54</f>
        <v>0.6</v>
      </c>
      <c r="H961" s="488">
        <f>Security!G54</f>
        <v>0</v>
      </c>
      <c r="I961" s="488">
        <f>Security!H54</f>
        <v>0</v>
      </c>
      <c r="J961" s="488" t="str">
        <f>Security!I54</f>
        <v xml:space="preserve"> </v>
      </c>
      <c r="K961" s="488">
        <f>Security!J54</f>
        <v>0</v>
      </c>
      <c r="L961" s="488">
        <f>Security!K54</f>
        <v>0</v>
      </c>
      <c r="M961" s="488" t="str">
        <f>Security!L54</f>
        <v/>
      </c>
      <c r="N961" s="488" t="str">
        <f>Security!M54</f>
        <v/>
      </c>
      <c r="O961" s="488" t="str">
        <f>Security!N54</f>
        <v/>
      </c>
      <c r="P961" s="488" t="str">
        <f>Security!O54</f>
        <v/>
      </c>
      <c r="Q961" s="488" t="str">
        <f>Security!P54</f>
        <v xml:space="preserve"> </v>
      </c>
    </row>
    <row r="962" spans="1:17">
      <c r="A962" s="488" t="s">
        <v>243</v>
      </c>
      <c r="B962" s="488">
        <f>Security!A55</f>
        <v>0</v>
      </c>
      <c r="C962" s="488">
        <f>Security!B55</f>
        <v>0</v>
      </c>
      <c r="D962" s="488" t="str">
        <f>Security!C55</f>
        <v>H</v>
      </c>
      <c r="E962" s="488">
        <f>Security!D55</f>
        <v>0</v>
      </c>
      <c r="F962" s="488">
        <f>Security!E55</f>
        <v>0</v>
      </c>
      <c r="G962" s="488">
        <f>Security!F55</f>
        <v>0.6</v>
      </c>
      <c r="H962" s="488">
        <f>Security!G55</f>
        <v>0</v>
      </c>
      <c r="I962" s="488">
        <f>Security!H55</f>
        <v>0</v>
      </c>
      <c r="J962" s="488" t="str">
        <f>Security!I55</f>
        <v xml:space="preserve"> </v>
      </c>
      <c r="K962" s="488">
        <f>Security!J55</f>
        <v>0</v>
      </c>
      <c r="L962" s="488">
        <f>Security!K55</f>
        <v>0</v>
      </c>
      <c r="M962" s="488" t="str">
        <f>Security!L55</f>
        <v/>
      </c>
      <c r="N962" s="488" t="str">
        <f>Security!M55</f>
        <v/>
      </c>
      <c r="O962" s="488" t="str">
        <f>Security!N55</f>
        <v/>
      </c>
      <c r="P962" s="488" t="str">
        <f>Security!O55</f>
        <v/>
      </c>
      <c r="Q962" s="488" t="str">
        <f>Security!P55</f>
        <v xml:space="preserve"> </v>
      </c>
    </row>
    <row r="963" spans="1:17">
      <c r="A963" s="488" t="s">
        <v>243</v>
      </c>
      <c r="B963" s="488">
        <f>Security!A56</f>
        <v>0</v>
      </c>
      <c r="C963" s="488">
        <f>Security!B56</f>
        <v>0</v>
      </c>
      <c r="D963" s="488" t="str">
        <f>Security!C56</f>
        <v>H</v>
      </c>
      <c r="E963" s="488">
        <f>Security!D56</f>
        <v>0</v>
      </c>
      <c r="F963" s="488">
        <f>Security!E56</f>
        <v>0</v>
      </c>
      <c r="G963" s="488">
        <f>Security!F56</f>
        <v>0.6</v>
      </c>
      <c r="H963" s="488">
        <f>Security!G56</f>
        <v>0</v>
      </c>
      <c r="I963" s="488">
        <f>Security!H56</f>
        <v>0</v>
      </c>
      <c r="J963" s="488" t="str">
        <f>Security!I56</f>
        <v xml:space="preserve"> </v>
      </c>
      <c r="K963" s="488">
        <f>Security!J56</f>
        <v>0</v>
      </c>
      <c r="L963" s="488">
        <f>Security!K56</f>
        <v>0</v>
      </c>
      <c r="M963" s="488" t="str">
        <f>Security!L56</f>
        <v/>
      </c>
      <c r="N963" s="488" t="str">
        <f>Security!M56</f>
        <v/>
      </c>
      <c r="O963" s="488" t="str">
        <f>Security!N56</f>
        <v/>
      </c>
      <c r="P963" s="488" t="str">
        <f>Security!O56</f>
        <v/>
      </c>
      <c r="Q963" s="488" t="str">
        <f>Security!P56</f>
        <v xml:space="preserve"> </v>
      </c>
    </row>
    <row r="964" spans="1:17">
      <c r="A964" s="488" t="s">
        <v>243</v>
      </c>
      <c r="B964" s="488">
        <f>Security!A57</f>
        <v>0</v>
      </c>
      <c r="C964" s="488">
        <f>Security!B57</f>
        <v>0</v>
      </c>
      <c r="D964" s="488" t="str">
        <f>Security!C57</f>
        <v>H</v>
      </c>
      <c r="E964" s="488">
        <f>Security!D57</f>
        <v>0</v>
      </c>
      <c r="F964" s="488">
        <f>Security!E57</f>
        <v>0</v>
      </c>
      <c r="G964" s="488">
        <f>Security!F57</f>
        <v>0.6</v>
      </c>
      <c r="H964" s="488">
        <f>Security!G57</f>
        <v>0</v>
      </c>
      <c r="I964" s="488">
        <f>Security!H57</f>
        <v>0</v>
      </c>
      <c r="J964" s="488" t="str">
        <f>Security!I57</f>
        <v xml:space="preserve"> </v>
      </c>
      <c r="K964" s="488">
        <f>Security!J57</f>
        <v>0</v>
      </c>
      <c r="L964" s="488">
        <f>Security!K57</f>
        <v>0</v>
      </c>
      <c r="M964" s="488" t="str">
        <f>Security!L57</f>
        <v/>
      </c>
      <c r="N964" s="488" t="str">
        <f>Security!M57</f>
        <v/>
      </c>
      <c r="O964" s="488" t="str">
        <f>Security!N57</f>
        <v/>
      </c>
      <c r="P964" s="488" t="str">
        <f>Security!O57</f>
        <v/>
      </c>
      <c r="Q964" s="488" t="str">
        <f>Security!P57</f>
        <v xml:space="preserve"> </v>
      </c>
    </row>
    <row r="965" spans="1:17">
      <c r="A965" s="488" t="s">
        <v>243</v>
      </c>
      <c r="B965" s="488">
        <f>Security!A58</f>
        <v>0</v>
      </c>
      <c r="C965" s="488">
        <f>Security!B58</f>
        <v>0</v>
      </c>
      <c r="D965" s="488" t="str">
        <f>Security!C58</f>
        <v>H</v>
      </c>
      <c r="E965" s="488">
        <f>Security!D58</f>
        <v>0</v>
      </c>
      <c r="F965" s="488">
        <f>Security!E58</f>
        <v>0</v>
      </c>
      <c r="G965" s="488">
        <f>Security!F58</f>
        <v>0.6</v>
      </c>
      <c r="H965" s="488">
        <f>Security!G58</f>
        <v>0</v>
      </c>
      <c r="I965" s="488">
        <f>Security!H58</f>
        <v>0</v>
      </c>
      <c r="J965" s="488" t="str">
        <f>Security!I58</f>
        <v xml:space="preserve"> </v>
      </c>
      <c r="K965" s="488">
        <f>Security!J58</f>
        <v>0</v>
      </c>
      <c r="L965" s="488">
        <f>Security!K58</f>
        <v>0</v>
      </c>
      <c r="M965" s="488" t="str">
        <f>Security!L58</f>
        <v/>
      </c>
      <c r="N965" s="488" t="str">
        <f>Security!M58</f>
        <v/>
      </c>
      <c r="O965" s="488" t="str">
        <f>Security!N58</f>
        <v/>
      </c>
      <c r="P965" s="488" t="str">
        <f>Security!O58</f>
        <v/>
      </c>
      <c r="Q965" s="488" t="str">
        <f>Security!P58</f>
        <v xml:space="preserve"> </v>
      </c>
    </row>
    <row r="966" spans="1:17">
      <c r="A966" s="488" t="s">
        <v>243</v>
      </c>
      <c r="B966" s="488">
        <f>Security!A59</f>
        <v>0</v>
      </c>
      <c r="C966" s="488">
        <f>Security!B59</f>
        <v>0</v>
      </c>
      <c r="D966" s="488" t="str">
        <f>Security!C59</f>
        <v>H</v>
      </c>
      <c r="E966" s="488">
        <f>Security!D59</f>
        <v>0</v>
      </c>
      <c r="F966" s="488">
        <f>Security!E59</f>
        <v>0</v>
      </c>
      <c r="G966" s="488">
        <f>Security!F59</f>
        <v>0.6</v>
      </c>
      <c r="H966" s="488">
        <f>Security!G59</f>
        <v>0</v>
      </c>
      <c r="I966" s="488">
        <f>Security!H59</f>
        <v>0</v>
      </c>
      <c r="J966" s="488" t="str">
        <f>Security!I59</f>
        <v xml:space="preserve"> </v>
      </c>
      <c r="K966" s="488">
        <f>Security!J59</f>
        <v>0</v>
      </c>
      <c r="L966" s="488">
        <f>Security!K59</f>
        <v>0</v>
      </c>
      <c r="M966" s="488" t="str">
        <f>Security!L59</f>
        <v/>
      </c>
      <c r="N966" s="488" t="str">
        <f>Security!M59</f>
        <v/>
      </c>
      <c r="O966" s="488" t="str">
        <f>Security!N59</f>
        <v/>
      </c>
      <c r="P966" s="488" t="str">
        <f>Security!O59</f>
        <v/>
      </c>
      <c r="Q966" s="488" t="str">
        <f>Security!P59</f>
        <v xml:space="preserve"> </v>
      </c>
    </row>
    <row r="967" spans="1:17">
      <c r="A967" s="488" t="s">
        <v>243</v>
      </c>
      <c r="B967" s="488">
        <f>Security!A60</f>
        <v>0</v>
      </c>
      <c r="C967" s="488">
        <f>Security!B60</f>
        <v>0</v>
      </c>
      <c r="D967" s="488" t="str">
        <f>Security!C60</f>
        <v>H</v>
      </c>
      <c r="E967" s="488">
        <f>Security!D60</f>
        <v>0</v>
      </c>
      <c r="F967" s="488">
        <f>Security!E60</f>
        <v>0</v>
      </c>
      <c r="G967" s="488">
        <f>Security!F60</f>
        <v>0.6</v>
      </c>
      <c r="H967" s="488">
        <f>Security!G60</f>
        <v>0</v>
      </c>
      <c r="I967" s="488">
        <f>Security!H60</f>
        <v>0</v>
      </c>
      <c r="J967" s="488" t="str">
        <f>Security!I60</f>
        <v xml:space="preserve"> </v>
      </c>
      <c r="K967" s="488">
        <f>Security!J60</f>
        <v>0</v>
      </c>
      <c r="L967" s="488">
        <f>Security!K60</f>
        <v>0</v>
      </c>
      <c r="M967" s="488" t="str">
        <f>Security!L60</f>
        <v/>
      </c>
      <c r="N967" s="488" t="str">
        <f>Security!M60</f>
        <v/>
      </c>
      <c r="O967" s="488" t="str">
        <f>Security!N60</f>
        <v/>
      </c>
      <c r="P967" s="488" t="str">
        <f>Security!O60</f>
        <v/>
      </c>
      <c r="Q967" s="488" t="str">
        <f>Security!P60</f>
        <v xml:space="preserve"> </v>
      </c>
    </row>
    <row r="968" spans="1:17">
      <c r="A968" s="488" t="s">
        <v>243</v>
      </c>
      <c r="B968" s="488">
        <f>Security!A61</f>
        <v>0</v>
      </c>
      <c r="C968" s="488">
        <f>Security!B61</f>
        <v>0</v>
      </c>
      <c r="D968" s="488" t="str">
        <f>Security!C61</f>
        <v>H</v>
      </c>
      <c r="E968" s="488">
        <f>Security!D61</f>
        <v>0</v>
      </c>
      <c r="F968" s="488">
        <f>Security!E61</f>
        <v>0</v>
      </c>
      <c r="G968" s="488">
        <f>Security!F61</f>
        <v>0.6</v>
      </c>
      <c r="H968" s="488">
        <f>Security!G61</f>
        <v>0</v>
      </c>
      <c r="I968" s="488">
        <f>Security!H61</f>
        <v>0</v>
      </c>
      <c r="J968" s="488" t="str">
        <f>Security!I61</f>
        <v xml:space="preserve"> </v>
      </c>
      <c r="K968" s="488">
        <f>Security!J61</f>
        <v>0</v>
      </c>
      <c r="L968" s="488">
        <f>Security!K61</f>
        <v>0</v>
      </c>
      <c r="M968" s="488" t="str">
        <f>Security!L61</f>
        <v/>
      </c>
      <c r="N968" s="488" t="str">
        <f>Security!M61</f>
        <v/>
      </c>
      <c r="O968" s="488" t="str">
        <f>Security!N61</f>
        <v/>
      </c>
      <c r="P968" s="488" t="str">
        <f>Security!O61</f>
        <v/>
      </c>
      <c r="Q968" s="488" t="str">
        <f>Security!P61</f>
        <v xml:space="preserve"> </v>
      </c>
    </row>
    <row r="969" spans="1:17">
      <c r="A969" s="488" t="s">
        <v>243</v>
      </c>
      <c r="B969" s="488">
        <f>Security!A62</f>
        <v>0</v>
      </c>
      <c r="C969" s="488">
        <f>Security!B62</f>
        <v>0</v>
      </c>
      <c r="D969" s="488" t="str">
        <f>Security!C62</f>
        <v>H</v>
      </c>
      <c r="E969" s="488">
        <f>Security!D62</f>
        <v>0</v>
      </c>
      <c r="F969" s="488">
        <f>Security!E62</f>
        <v>0</v>
      </c>
      <c r="G969" s="488">
        <f>Security!F62</f>
        <v>0.6</v>
      </c>
      <c r="H969" s="488">
        <f>Security!G62</f>
        <v>0</v>
      </c>
      <c r="I969" s="488">
        <f>Security!H62</f>
        <v>0</v>
      </c>
      <c r="J969" s="488" t="str">
        <f>Security!I62</f>
        <v xml:space="preserve"> </v>
      </c>
      <c r="K969" s="488">
        <f>Security!J62</f>
        <v>0</v>
      </c>
      <c r="L969" s="488">
        <f>Security!K62</f>
        <v>0</v>
      </c>
      <c r="M969" s="488" t="str">
        <f>Security!L62</f>
        <v/>
      </c>
      <c r="N969" s="488" t="str">
        <f>Security!M62</f>
        <v/>
      </c>
      <c r="O969" s="488" t="str">
        <f>Security!N62</f>
        <v/>
      </c>
      <c r="P969" s="488" t="str">
        <f>Security!O62</f>
        <v/>
      </c>
      <c r="Q969" s="488" t="str">
        <f>Security!P62</f>
        <v xml:space="preserve"> </v>
      </c>
    </row>
    <row r="970" spans="1:17">
      <c r="A970" s="488" t="s">
        <v>243</v>
      </c>
      <c r="B970" s="488">
        <f>Security!A63</f>
        <v>0</v>
      </c>
      <c r="C970" s="488">
        <f>Security!B63</f>
        <v>0</v>
      </c>
      <c r="D970" s="488" t="str">
        <f>Security!C63</f>
        <v>H</v>
      </c>
      <c r="E970" s="488">
        <f>Security!D63</f>
        <v>0</v>
      </c>
      <c r="F970" s="488">
        <f>Security!E63</f>
        <v>0</v>
      </c>
      <c r="G970" s="488">
        <f>Security!F63</f>
        <v>0.6</v>
      </c>
      <c r="H970" s="488">
        <f>Security!G63</f>
        <v>0</v>
      </c>
      <c r="I970" s="488">
        <f>Security!H63</f>
        <v>0</v>
      </c>
      <c r="J970" s="488" t="str">
        <f>Security!I63</f>
        <v xml:space="preserve"> </v>
      </c>
      <c r="K970" s="488">
        <f>Security!J63</f>
        <v>0</v>
      </c>
      <c r="L970" s="488">
        <f>Security!K63</f>
        <v>0</v>
      </c>
      <c r="M970" s="488" t="str">
        <f>Security!L63</f>
        <v/>
      </c>
      <c r="N970" s="488" t="str">
        <f>Security!M63</f>
        <v/>
      </c>
      <c r="O970" s="488" t="str">
        <f>Security!N63</f>
        <v/>
      </c>
      <c r="P970" s="488" t="str">
        <f>Security!O63</f>
        <v/>
      </c>
      <c r="Q970" s="488" t="str">
        <f>Security!P63</f>
        <v xml:space="preserve"> </v>
      </c>
    </row>
    <row r="971" spans="1:17">
      <c r="A971" s="489" t="s">
        <v>244</v>
      </c>
      <c r="B971" s="489">
        <f>Telecom!A13</f>
        <v>0</v>
      </c>
      <c r="C971" s="489">
        <f>Telecom!B13</f>
        <v>0</v>
      </c>
      <c r="D971" s="489" t="str">
        <f>Telecom!C13</f>
        <v>H</v>
      </c>
      <c r="E971" s="489">
        <f>Telecom!D13</f>
        <v>0</v>
      </c>
      <c r="F971" s="489">
        <f>Telecom!E13</f>
        <v>0</v>
      </c>
      <c r="G971" s="489">
        <f>Telecom!F13</f>
        <v>1</v>
      </c>
      <c r="H971" s="489">
        <f>Telecom!G13</f>
        <v>0</v>
      </c>
      <c r="I971" s="489">
        <f>Telecom!H13</f>
        <v>0</v>
      </c>
      <c r="J971" s="489" t="str">
        <f>Telecom!I13</f>
        <v xml:space="preserve"> </v>
      </c>
      <c r="K971" s="489">
        <f>Telecom!J13</f>
        <v>0</v>
      </c>
      <c r="L971" s="489">
        <f>Telecom!K13</f>
        <v>0</v>
      </c>
      <c r="M971" s="489" t="str">
        <f>Telecom!L13</f>
        <v/>
      </c>
      <c r="N971" s="489" t="str">
        <f>Telecom!M13</f>
        <v/>
      </c>
      <c r="O971" s="489" t="str">
        <f>Telecom!N13</f>
        <v/>
      </c>
      <c r="P971" s="489" t="str">
        <f>Telecom!O13</f>
        <v/>
      </c>
      <c r="Q971" s="489" t="str">
        <f>Telecom!P13</f>
        <v xml:space="preserve"> </v>
      </c>
    </row>
    <row r="972" spans="1:17">
      <c r="A972" s="489" t="s">
        <v>244</v>
      </c>
      <c r="B972" s="489">
        <f>Telecom!A14</f>
        <v>0</v>
      </c>
      <c r="C972" s="489">
        <f>Telecom!B14</f>
        <v>0</v>
      </c>
      <c r="D972" s="489" t="str">
        <f>Telecom!C14</f>
        <v>H</v>
      </c>
      <c r="E972" s="489">
        <f>Telecom!D14</f>
        <v>0</v>
      </c>
      <c r="F972" s="489">
        <f>Telecom!E14</f>
        <v>0</v>
      </c>
      <c r="G972" s="489">
        <f>Telecom!F14</f>
        <v>1</v>
      </c>
      <c r="H972" s="489">
        <f>Telecom!G14</f>
        <v>0</v>
      </c>
      <c r="I972" s="489">
        <f>Telecom!H14</f>
        <v>0</v>
      </c>
      <c r="J972" s="489" t="str">
        <f>Telecom!I14</f>
        <v xml:space="preserve"> </v>
      </c>
      <c r="K972" s="489">
        <f>Telecom!J14</f>
        <v>0</v>
      </c>
      <c r="L972" s="489">
        <f>Telecom!K14</f>
        <v>0</v>
      </c>
      <c r="M972" s="489" t="str">
        <f>Telecom!L14</f>
        <v/>
      </c>
      <c r="N972" s="489" t="str">
        <f>Telecom!M14</f>
        <v/>
      </c>
      <c r="O972" s="489" t="str">
        <f>Telecom!N14</f>
        <v/>
      </c>
      <c r="P972" s="489" t="str">
        <f>Telecom!O14</f>
        <v/>
      </c>
      <c r="Q972" s="489" t="str">
        <f>Telecom!P14</f>
        <v xml:space="preserve"> </v>
      </c>
    </row>
    <row r="973" spans="1:17">
      <c r="A973" s="489" t="s">
        <v>244</v>
      </c>
      <c r="B973" s="489">
        <f>Telecom!A15</f>
        <v>0</v>
      </c>
      <c r="C973" s="489">
        <f>Telecom!B15</f>
        <v>0</v>
      </c>
      <c r="D973" s="489" t="str">
        <f>Telecom!C15</f>
        <v>H</v>
      </c>
      <c r="E973" s="489">
        <f>Telecom!D15</f>
        <v>0</v>
      </c>
      <c r="F973" s="489">
        <f>Telecom!E15</f>
        <v>0</v>
      </c>
      <c r="G973" s="489">
        <f>Telecom!F15</f>
        <v>1</v>
      </c>
      <c r="H973" s="489">
        <f>Telecom!G15</f>
        <v>0</v>
      </c>
      <c r="I973" s="489">
        <f>Telecom!H15</f>
        <v>0</v>
      </c>
      <c r="J973" s="489" t="str">
        <f>Telecom!I15</f>
        <v xml:space="preserve"> </v>
      </c>
      <c r="K973" s="489">
        <f>Telecom!J15</f>
        <v>0</v>
      </c>
      <c r="L973" s="489">
        <f>Telecom!K15</f>
        <v>0</v>
      </c>
      <c r="M973" s="489" t="str">
        <f>Telecom!L15</f>
        <v/>
      </c>
      <c r="N973" s="489" t="str">
        <f>Telecom!M15</f>
        <v/>
      </c>
      <c r="O973" s="489" t="str">
        <f>Telecom!N15</f>
        <v/>
      </c>
      <c r="P973" s="489" t="str">
        <f>Telecom!O15</f>
        <v/>
      </c>
      <c r="Q973" s="489" t="str">
        <f>Telecom!P15</f>
        <v xml:space="preserve"> </v>
      </c>
    </row>
    <row r="974" spans="1:17">
      <c r="A974" s="489" t="s">
        <v>244</v>
      </c>
      <c r="B974" s="489">
        <f>Telecom!A16</f>
        <v>0</v>
      </c>
      <c r="C974" s="489">
        <f>Telecom!B16</f>
        <v>0</v>
      </c>
      <c r="D974" s="489" t="str">
        <f>Telecom!C16</f>
        <v>H</v>
      </c>
      <c r="E974" s="489">
        <f>Telecom!D16</f>
        <v>0</v>
      </c>
      <c r="F974" s="489">
        <f>Telecom!E16</f>
        <v>0</v>
      </c>
      <c r="G974" s="489">
        <f>Telecom!F16</f>
        <v>1</v>
      </c>
      <c r="H974" s="489">
        <f>Telecom!G16</f>
        <v>0</v>
      </c>
      <c r="I974" s="489">
        <f>Telecom!H16</f>
        <v>0</v>
      </c>
      <c r="J974" s="489" t="str">
        <f>Telecom!I16</f>
        <v xml:space="preserve"> </v>
      </c>
      <c r="K974" s="489">
        <f>Telecom!J16</f>
        <v>0</v>
      </c>
      <c r="L974" s="489">
        <f>Telecom!K16</f>
        <v>0</v>
      </c>
      <c r="M974" s="489" t="str">
        <f>Telecom!L16</f>
        <v/>
      </c>
      <c r="N974" s="489" t="str">
        <f>Telecom!M16</f>
        <v/>
      </c>
      <c r="O974" s="489" t="str">
        <f>Telecom!N16</f>
        <v/>
      </c>
      <c r="P974" s="489" t="str">
        <f>Telecom!O16</f>
        <v/>
      </c>
      <c r="Q974" s="489" t="str">
        <f>Telecom!P16</f>
        <v xml:space="preserve"> </v>
      </c>
    </row>
    <row r="975" spans="1:17">
      <c r="A975" s="489" t="s">
        <v>244</v>
      </c>
      <c r="B975" s="489">
        <f>Telecom!A17</f>
        <v>0</v>
      </c>
      <c r="C975" s="489">
        <f>Telecom!B17</f>
        <v>0</v>
      </c>
      <c r="D975" s="489" t="str">
        <f>Telecom!C17</f>
        <v>H</v>
      </c>
      <c r="E975" s="489">
        <f>Telecom!D17</f>
        <v>0</v>
      </c>
      <c r="F975" s="489">
        <f>Telecom!E17</f>
        <v>0</v>
      </c>
      <c r="G975" s="489">
        <f>Telecom!F17</f>
        <v>1</v>
      </c>
      <c r="H975" s="489">
        <f>Telecom!G17</f>
        <v>0</v>
      </c>
      <c r="I975" s="489">
        <f>Telecom!H17</f>
        <v>0</v>
      </c>
      <c r="J975" s="489" t="str">
        <f>Telecom!I17</f>
        <v xml:space="preserve"> </v>
      </c>
      <c r="K975" s="489">
        <f>Telecom!J17</f>
        <v>0</v>
      </c>
      <c r="L975" s="489">
        <f>Telecom!K17</f>
        <v>0</v>
      </c>
      <c r="M975" s="489" t="str">
        <f>Telecom!L17</f>
        <v/>
      </c>
      <c r="N975" s="489" t="str">
        <f>Telecom!M17</f>
        <v/>
      </c>
      <c r="O975" s="489" t="str">
        <f>Telecom!N17</f>
        <v/>
      </c>
      <c r="P975" s="489" t="str">
        <f>Telecom!O17</f>
        <v/>
      </c>
      <c r="Q975" s="489" t="str">
        <f>Telecom!P17</f>
        <v xml:space="preserve"> </v>
      </c>
    </row>
    <row r="976" spans="1:17">
      <c r="A976" s="489" t="s">
        <v>244</v>
      </c>
      <c r="B976" s="489">
        <f>Telecom!A18</f>
        <v>0</v>
      </c>
      <c r="C976" s="489">
        <f>Telecom!B18</f>
        <v>0</v>
      </c>
      <c r="D976" s="489" t="str">
        <f>Telecom!C18</f>
        <v>H</v>
      </c>
      <c r="E976" s="489">
        <f>Telecom!D18</f>
        <v>0</v>
      </c>
      <c r="F976" s="489">
        <f>Telecom!E18</f>
        <v>0</v>
      </c>
      <c r="G976" s="489">
        <f>Telecom!F18</f>
        <v>1</v>
      </c>
      <c r="H976" s="489">
        <f>Telecom!G18</f>
        <v>0</v>
      </c>
      <c r="I976" s="489">
        <f>Telecom!H18</f>
        <v>0</v>
      </c>
      <c r="J976" s="489" t="str">
        <f>Telecom!I18</f>
        <v xml:space="preserve"> </v>
      </c>
      <c r="K976" s="489">
        <f>Telecom!J18</f>
        <v>0</v>
      </c>
      <c r="L976" s="489">
        <f>Telecom!K18</f>
        <v>0</v>
      </c>
      <c r="M976" s="489" t="str">
        <f>Telecom!L18</f>
        <v/>
      </c>
      <c r="N976" s="489" t="str">
        <f>Telecom!M18</f>
        <v/>
      </c>
      <c r="O976" s="489" t="str">
        <f>Telecom!N18</f>
        <v/>
      </c>
      <c r="P976" s="489" t="str">
        <f>Telecom!O18</f>
        <v/>
      </c>
      <c r="Q976" s="489" t="str">
        <f>Telecom!P18</f>
        <v xml:space="preserve"> </v>
      </c>
    </row>
    <row r="977" spans="1:17">
      <c r="A977" s="489" t="s">
        <v>244</v>
      </c>
      <c r="B977" s="489">
        <f>Telecom!A19</f>
        <v>0</v>
      </c>
      <c r="C977" s="489">
        <f>Telecom!B19</f>
        <v>0</v>
      </c>
      <c r="D977" s="489" t="str">
        <f>Telecom!C19</f>
        <v>H</v>
      </c>
      <c r="E977" s="489">
        <f>Telecom!D19</f>
        <v>0</v>
      </c>
      <c r="F977" s="489">
        <f>Telecom!E19</f>
        <v>0</v>
      </c>
      <c r="G977" s="489">
        <f>Telecom!F19</f>
        <v>1</v>
      </c>
      <c r="H977" s="489">
        <f>Telecom!G19</f>
        <v>0</v>
      </c>
      <c r="I977" s="489">
        <f>Telecom!H19</f>
        <v>0</v>
      </c>
      <c r="J977" s="489" t="str">
        <f>Telecom!I19</f>
        <v xml:space="preserve"> </v>
      </c>
      <c r="K977" s="489">
        <f>Telecom!J19</f>
        <v>0</v>
      </c>
      <c r="L977" s="489">
        <f>Telecom!K19</f>
        <v>0</v>
      </c>
      <c r="M977" s="489" t="str">
        <f>Telecom!L19</f>
        <v/>
      </c>
      <c r="N977" s="489" t="str">
        <f>Telecom!M19</f>
        <v/>
      </c>
      <c r="O977" s="489" t="str">
        <f>Telecom!N19</f>
        <v/>
      </c>
      <c r="P977" s="489" t="str">
        <f>Telecom!O19</f>
        <v/>
      </c>
      <c r="Q977" s="489" t="str">
        <f>Telecom!P19</f>
        <v xml:space="preserve"> </v>
      </c>
    </row>
    <row r="978" spans="1:17">
      <c r="A978" s="489" t="s">
        <v>244</v>
      </c>
      <c r="B978" s="489">
        <f>Telecom!A20</f>
        <v>0</v>
      </c>
      <c r="C978" s="489">
        <f>Telecom!B20</f>
        <v>0</v>
      </c>
      <c r="D978" s="489" t="str">
        <f>Telecom!C20</f>
        <v>H</v>
      </c>
      <c r="E978" s="489">
        <f>Telecom!D20</f>
        <v>0</v>
      </c>
      <c r="F978" s="489">
        <f>Telecom!E20</f>
        <v>0</v>
      </c>
      <c r="G978" s="489">
        <f>Telecom!F20</f>
        <v>1</v>
      </c>
      <c r="H978" s="489">
        <f>Telecom!G20</f>
        <v>0</v>
      </c>
      <c r="I978" s="489">
        <f>Telecom!H20</f>
        <v>0</v>
      </c>
      <c r="J978" s="489" t="str">
        <f>Telecom!I20</f>
        <v xml:space="preserve"> </v>
      </c>
      <c r="K978" s="489">
        <f>Telecom!J20</f>
        <v>0</v>
      </c>
      <c r="L978" s="489">
        <f>Telecom!K20</f>
        <v>0</v>
      </c>
      <c r="M978" s="489" t="str">
        <f>Telecom!L20</f>
        <v/>
      </c>
      <c r="N978" s="489" t="str">
        <f>Telecom!M20</f>
        <v/>
      </c>
      <c r="O978" s="489" t="str">
        <f>Telecom!N20</f>
        <v/>
      </c>
      <c r="P978" s="489" t="str">
        <f>Telecom!O20</f>
        <v/>
      </c>
      <c r="Q978" s="489" t="str">
        <f>Telecom!P20</f>
        <v xml:space="preserve"> </v>
      </c>
    </row>
    <row r="979" spans="1:17">
      <c r="A979" s="489" t="s">
        <v>244</v>
      </c>
      <c r="B979" s="489">
        <f>Telecom!A21</f>
        <v>0</v>
      </c>
      <c r="C979" s="489">
        <f>Telecom!B21</f>
        <v>0</v>
      </c>
      <c r="D979" s="489" t="str">
        <f>Telecom!C21</f>
        <v>H</v>
      </c>
      <c r="E979" s="489">
        <f>Telecom!D21</f>
        <v>0</v>
      </c>
      <c r="F979" s="489">
        <f>Telecom!E21</f>
        <v>0</v>
      </c>
      <c r="G979" s="489">
        <f>Telecom!F21</f>
        <v>1</v>
      </c>
      <c r="H979" s="489">
        <f>Telecom!G21</f>
        <v>0</v>
      </c>
      <c r="I979" s="489">
        <f>Telecom!H21</f>
        <v>0</v>
      </c>
      <c r="J979" s="489" t="str">
        <f>Telecom!I21</f>
        <v xml:space="preserve"> </v>
      </c>
      <c r="K979" s="489">
        <f>Telecom!J21</f>
        <v>0</v>
      </c>
      <c r="L979" s="489">
        <f>Telecom!K21</f>
        <v>0</v>
      </c>
      <c r="M979" s="489" t="str">
        <f>Telecom!L21</f>
        <v/>
      </c>
      <c r="N979" s="489" t="str">
        <f>Telecom!M21</f>
        <v/>
      </c>
      <c r="O979" s="489" t="str">
        <f>Telecom!N21</f>
        <v/>
      </c>
      <c r="P979" s="489" t="str">
        <f>Telecom!O21</f>
        <v/>
      </c>
      <c r="Q979" s="489" t="str">
        <f>Telecom!P21</f>
        <v xml:space="preserve"> </v>
      </c>
    </row>
    <row r="980" spans="1:17">
      <c r="A980" s="489" t="s">
        <v>244</v>
      </c>
      <c r="B980" s="489">
        <f>Telecom!A22</f>
        <v>0</v>
      </c>
      <c r="C980" s="489">
        <f>Telecom!B22</f>
        <v>0</v>
      </c>
      <c r="D980" s="489" t="str">
        <f>Telecom!C22</f>
        <v>H</v>
      </c>
      <c r="E980" s="489">
        <f>Telecom!D22</f>
        <v>0</v>
      </c>
      <c r="F980" s="489">
        <f>Telecom!E22</f>
        <v>0</v>
      </c>
      <c r="G980" s="489">
        <f>Telecom!F22</f>
        <v>1</v>
      </c>
      <c r="H980" s="489">
        <f>Telecom!G22</f>
        <v>0</v>
      </c>
      <c r="I980" s="489">
        <f>Telecom!H22</f>
        <v>0</v>
      </c>
      <c r="J980" s="489" t="str">
        <f>Telecom!I22</f>
        <v xml:space="preserve"> </v>
      </c>
      <c r="K980" s="489">
        <f>Telecom!J22</f>
        <v>0</v>
      </c>
      <c r="L980" s="489">
        <f>Telecom!K22</f>
        <v>0</v>
      </c>
      <c r="M980" s="489" t="str">
        <f>Telecom!L22</f>
        <v/>
      </c>
      <c r="N980" s="489" t="str">
        <f>Telecom!M22</f>
        <v/>
      </c>
      <c r="O980" s="489" t="str">
        <f>Telecom!N22</f>
        <v/>
      </c>
      <c r="P980" s="489" t="str">
        <f>Telecom!O22</f>
        <v/>
      </c>
      <c r="Q980" s="489" t="str">
        <f>Telecom!P22</f>
        <v xml:space="preserve"> </v>
      </c>
    </row>
    <row r="981" spans="1:17">
      <c r="A981" s="489" t="s">
        <v>244</v>
      </c>
      <c r="B981" s="489">
        <f>Telecom!A23</f>
        <v>0</v>
      </c>
      <c r="C981" s="489">
        <f>Telecom!B23</f>
        <v>0</v>
      </c>
      <c r="D981" s="489" t="str">
        <f>Telecom!C23</f>
        <v>H</v>
      </c>
      <c r="E981" s="489">
        <f>Telecom!D23</f>
        <v>0</v>
      </c>
      <c r="F981" s="489">
        <f>Telecom!E23</f>
        <v>0</v>
      </c>
      <c r="G981" s="489">
        <f>Telecom!F23</f>
        <v>1</v>
      </c>
      <c r="H981" s="489">
        <f>Telecom!G23</f>
        <v>0</v>
      </c>
      <c r="I981" s="489">
        <f>Telecom!H23</f>
        <v>0</v>
      </c>
      <c r="J981" s="489" t="str">
        <f>Telecom!I23</f>
        <v xml:space="preserve"> </v>
      </c>
      <c r="K981" s="489">
        <f>Telecom!J23</f>
        <v>0</v>
      </c>
      <c r="L981" s="489">
        <f>Telecom!K23</f>
        <v>0</v>
      </c>
      <c r="M981" s="489" t="str">
        <f>Telecom!L23</f>
        <v/>
      </c>
      <c r="N981" s="489" t="str">
        <f>Telecom!M23</f>
        <v/>
      </c>
      <c r="O981" s="489" t="str">
        <f>Telecom!N23</f>
        <v/>
      </c>
      <c r="P981" s="489" t="str">
        <f>Telecom!O23</f>
        <v/>
      </c>
      <c r="Q981" s="489" t="str">
        <f>Telecom!P23</f>
        <v xml:space="preserve"> </v>
      </c>
    </row>
    <row r="982" spans="1:17">
      <c r="A982" s="489" t="s">
        <v>244</v>
      </c>
      <c r="B982" s="489">
        <f>Telecom!A24</f>
        <v>0</v>
      </c>
      <c r="C982" s="489">
        <f>Telecom!B24</f>
        <v>0</v>
      </c>
      <c r="D982" s="489" t="str">
        <f>Telecom!C24</f>
        <v>H</v>
      </c>
      <c r="E982" s="489">
        <f>Telecom!D24</f>
        <v>0</v>
      </c>
      <c r="F982" s="489">
        <f>Telecom!E24</f>
        <v>0</v>
      </c>
      <c r="G982" s="489">
        <f>Telecom!F24</f>
        <v>1</v>
      </c>
      <c r="H982" s="489">
        <f>Telecom!G24</f>
        <v>0</v>
      </c>
      <c r="I982" s="489">
        <f>Telecom!H24</f>
        <v>0</v>
      </c>
      <c r="J982" s="489" t="str">
        <f>Telecom!I24</f>
        <v xml:space="preserve"> </v>
      </c>
      <c r="K982" s="489">
        <f>Telecom!J24</f>
        <v>0</v>
      </c>
      <c r="L982" s="489">
        <f>Telecom!K24</f>
        <v>0</v>
      </c>
      <c r="M982" s="489" t="str">
        <f>Telecom!L24</f>
        <v/>
      </c>
      <c r="N982" s="489" t="str">
        <f>Telecom!M24</f>
        <v/>
      </c>
      <c r="O982" s="489" t="str">
        <f>Telecom!N24</f>
        <v/>
      </c>
      <c r="P982" s="489" t="str">
        <f>Telecom!O24</f>
        <v/>
      </c>
      <c r="Q982" s="489" t="str">
        <f>Telecom!P24</f>
        <v xml:space="preserve"> </v>
      </c>
    </row>
    <row r="983" spans="1:17">
      <c r="A983" s="489" t="s">
        <v>244</v>
      </c>
      <c r="B983" s="489">
        <f>Telecom!A25</f>
        <v>0</v>
      </c>
      <c r="C983" s="489">
        <f>Telecom!B25</f>
        <v>0</v>
      </c>
      <c r="D983" s="489" t="str">
        <f>Telecom!C25</f>
        <v>H</v>
      </c>
      <c r="E983" s="489">
        <f>Telecom!D25</f>
        <v>0</v>
      </c>
      <c r="F983" s="489">
        <f>Telecom!E25</f>
        <v>0</v>
      </c>
      <c r="G983" s="489">
        <f>Telecom!F25</f>
        <v>1</v>
      </c>
      <c r="H983" s="489">
        <f>Telecom!G25</f>
        <v>0</v>
      </c>
      <c r="I983" s="489">
        <f>Telecom!H25</f>
        <v>0</v>
      </c>
      <c r="J983" s="489" t="str">
        <f>Telecom!I25</f>
        <v xml:space="preserve"> </v>
      </c>
      <c r="K983" s="489">
        <f>Telecom!J25</f>
        <v>0</v>
      </c>
      <c r="L983" s="489">
        <f>Telecom!K25</f>
        <v>0</v>
      </c>
      <c r="M983" s="489" t="str">
        <f>Telecom!L25</f>
        <v/>
      </c>
      <c r="N983" s="489" t="str">
        <f>Telecom!M25</f>
        <v/>
      </c>
      <c r="O983" s="489" t="str">
        <f>Telecom!N25</f>
        <v/>
      </c>
      <c r="P983" s="489" t="str">
        <f>Telecom!O25</f>
        <v/>
      </c>
      <c r="Q983" s="489" t="str">
        <f>Telecom!P25</f>
        <v xml:space="preserve"> </v>
      </c>
    </row>
    <row r="984" spans="1:17">
      <c r="A984" s="489" t="s">
        <v>244</v>
      </c>
      <c r="B984" s="489">
        <f>Telecom!A26</f>
        <v>0</v>
      </c>
      <c r="C984" s="489">
        <f>Telecom!B26</f>
        <v>0</v>
      </c>
      <c r="D984" s="489" t="str">
        <f>Telecom!C26</f>
        <v>H</v>
      </c>
      <c r="E984" s="489">
        <f>Telecom!D26</f>
        <v>0</v>
      </c>
      <c r="F984" s="489">
        <f>Telecom!E26</f>
        <v>0</v>
      </c>
      <c r="G984" s="489">
        <f>Telecom!F26</f>
        <v>1</v>
      </c>
      <c r="H984" s="489">
        <f>Telecom!G26</f>
        <v>0</v>
      </c>
      <c r="I984" s="489">
        <f>Telecom!H26</f>
        <v>0</v>
      </c>
      <c r="J984" s="489" t="str">
        <f>Telecom!I26</f>
        <v xml:space="preserve"> </v>
      </c>
      <c r="K984" s="489">
        <f>Telecom!J26</f>
        <v>0</v>
      </c>
      <c r="L984" s="489">
        <f>Telecom!K26</f>
        <v>0</v>
      </c>
      <c r="M984" s="489" t="str">
        <f>Telecom!L26</f>
        <v/>
      </c>
      <c r="N984" s="489" t="str">
        <f>Telecom!M26</f>
        <v/>
      </c>
      <c r="O984" s="489" t="str">
        <f>Telecom!N26</f>
        <v/>
      </c>
      <c r="P984" s="489" t="str">
        <f>Telecom!O26</f>
        <v/>
      </c>
      <c r="Q984" s="489" t="str">
        <f>Telecom!P26</f>
        <v xml:space="preserve"> </v>
      </c>
    </row>
    <row r="985" spans="1:17">
      <c r="A985" s="489" t="s">
        <v>244</v>
      </c>
      <c r="B985" s="489">
        <f>Telecom!A27</f>
        <v>0</v>
      </c>
      <c r="C985" s="489">
        <f>Telecom!B27</f>
        <v>0</v>
      </c>
      <c r="D985" s="489" t="str">
        <f>Telecom!C27</f>
        <v>H</v>
      </c>
      <c r="E985" s="489">
        <f>Telecom!D27</f>
        <v>0</v>
      </c>
      <c r="F985" s="489">
        <f>Telecom!E27</f>
        <v>0</v>
      </c>
      <c r="G985" s="489">
        <f>Telecom!F27</f>
        <v>1</v>
      </c>
      <c r="H985" s="489">
        <f>Telecom!G27</f>
        <v>0</v>
      </c>
      <c r="I985" s="489">
        <f>Telecom!H27</f>
        <v>0</v>
      </c>
      <c r="J985" s="489" t="str">
        <f>Telecom!I27</f>
        <v xml:space="preserve"> </v>
      </c>
      <c r="K985" s="489">
        <f>Telecom!J27</f>
        <v>0</v>
      </c>
      <c r="L985" s="489">
        <f>Telecom!K27</f>
        <v>0</v>
      </c>
      <c r="M985" s="489" t="str">
        <f>Telecom!L27</f>
        <v/>
      </c>
      <c r="N985" s="489" t="str">
        <f>Telecom!M27</f>
        <v/>
      </c>
      <c r="O985" s="489" t="str">
        <f>Telecom!N27</f>
        <v/>
      </c>
      <c r="P985" s="489" t="str">
        <f>Telecom!O27</f>
        <v/>
      </c>
      <c r="Q985" s="489" t="str">
        <f>Telecom!P27</f>
        <v xml:space="preserve"> </v>
      </c>
    </row>
    <row r="986" spans="1:17">
      <c r="A986" s="489" t="s">
        <v>244</v>
      </c>
      <c r="B986" s="489">
        <f>Telecom!A28</f>
        <v>0</v>
      </c>
      <c r="C986" s="489">
        <f>Telecom!B28</f>
        <v>0</v>
      </c>
      <c r="D986" s="489" t="str">
        <f>Telecom!C28</f>
        <v>H</v>
      </c>
      <c r="E986" s="489">
        <f>Telecom!D28</f>
        <v>0</v>
      </c>
      <c r="F986" s="489">
        <f>Telecom!E28</f>
        <v>0</v>
      </c>
      <c r="G986" s="489">
        <f>Telecom!F28</f>
        <v>1</v>
      </c>
      <c r="H986" s="489">
        <f>Telecom!G28</f>
        <v>0</v>
      </c>
      <c r="I986" s="489">
        <f>Telecom!H28</f>
        <v>0</v>
      </c>
      <c r="J986" s="489" t="str">
        <f>Telecom!I28</f>
        <v xml:space="preserve"> </v>
      </c>
      <c r="K986" s="489">
        <f>Telecom!J28</f>
        <v>0</v>
      </c>
      <c r="L986" s="489">
        <f>Telecom!K28</f>
        <v>0</v>
      </c>
      <c r="M986" s="489" t="str">
        <f>Telecom!L28</f>
        <v/>
      </c>
      <c r="N986" s="489" t="str">
        <f>Telecom!M28</f>
        <v/>
      </c>
      <c r="O986" s="489" t="str">
        <f>Telecom!N28</f>
        <v/>
      </c>
      <c r="P986" s="489" t="str">
        <f>Telecom!O28</f>
        <v/>
      </c>
      <c r="Q986" s="489" t="str">
        <f>Telecom!P28</f>
        <v xml:space="preserve"> </v>
      </c>
    </row>
    <row r="987" spans="1:17">
      <c r="A987" s="489" t="s">
        <v>244</v>
      </c>
      <c r="B987" s="489">
        <f>Telecom!A29</f>
        <v>0</v>
      </c>
      <c r="C987" s="489">
        <f>Telecom!B29</f>
        <v>0</v>
      </c>
      <c r="D987" s="489" t="str">
        <f>Telecom!C29</f>
        <v>H</v>
      </c>
      <c r="E987" s="489">
        <f>Telecom!D29</f>
        <v>0</v>
      </c>
      <c r="F987" s="489">
        <f>Telecom!E29</f>
        <v>0</v>
      </c>
      <c r="G987" s="489">
        <f>Telecom!F29</f>
        <v>1</v>
      </c>
      <c r="H987" s="489">
        <f>Telecom!G29</f>
        <v>0</v>
      </c>
      <c r="I987" s="489">
        <f>Telecom!H29</f>
        <v>0</v>
      </c>
      <c r="J987" s="489" t="str">
        <f>Telecom!I29</f>
        <v xml:space="preserve"> </v>
      </c>
      <c r="K987" s="489">
        <f>Telecom!J29</f>
        <v>0</v>
      </c>
      <c r="L987" s="489">
        <f>Telecom!K29</f>
        <v>0</v>
      </c>
      <c r="M987" s="489" t="str">
        <f>Telecom!L29</f>
        <v/>
      </c>
      <c r="N987" s="489" t="str">
        <f>Telecom!M29</f>
        <v/>
      </c>
      <c r="O987" s="489" t="str">
        <f>Telecom!N29</f>
        <v/>
      </c>
      <c r="P987" s="489" t="str">
        <f>Telecom!O29</f>
        <v/>
      </c>
      <c r="Q987" s="489" t="str">
        <f>Telecom!P29</f>
        <v xml:space="preserve"> </v>
      </c>
    </row>
    <row r="988" spans="1:17">
      <c r="A988" s="489" t="s">
        <v>244</v>
      </c>
      <c r="B988" s="489">
        <f>Telecom!A30</f>
        <v>0</v>
      </c>
      <c r="C988" s="489">
        <f>Telecom!B30</f>
        <v>0</v>
      </c>
      <c r="D988" s="489" t="str">
        <f>Telecom!C30</f>
        <v>H</v>
      </c>
      <c r="E988" s="489">
        <f>Telecom!D30</f>
        <v>0</v>
      </c>
      <c r="F988" s="489">
        <f>Telecom!E30</f>
        <v>0</v>
      </c>
      <c r="G988" s="489">
        <f>Telecom!F30</f>
        <v>1</v>
      </c>
      <c r="H988" s="489">
        <f>Telecom!G30</f>
        <v>0</v>
      </c>
      <c r="I988" s="489">
        <f>Telecom!H30</f>
        <v>0</v>
      </c>
      <c r="J988" s="489" t="str">
        <f>Telecom!I30</f>
        <v xml:space="preserve"> </v>
      </c>
      <c r="K988" s="489">
        <f>Telecom!J30</f>
        <v>0</v>
      </c>
      <c r="L988" s="489">
        <f>Telecom!K30</f>
        <v>0</v>
      </c>
      <c r="M988" s="489" t="str">
        <f>Telecom!L30</f>
        <v/>
      </c>
      <c r="N988" s="489" t="str">
        <f>Telecom!M30</f>
        <v/>
      </c>
      <c r="O988" s="489" t="str">
        <f>Telecom!N30</f>
        <v/>
      </c>
      <c r="P988" s="489" t="str">
        <f>Telecom!O30</f>
        <v/>
      </c>
      <c r="Q988" s="489" t="str">
        <f>Telecom!P30</f>
        <v xml:space="preserve"> </v>
      </c>
    </row>
    <row r="989" spans="1:17">
      <c r="A989" s="489" t="s">
        <v>244</v>
      </c>
      <c r="B989" s="489">
        <f>Telecom!A31</f>
        <v>0</v>
      </c>
      <c r="C989" s="489">
        <f>Telecom!B31</f>
        <v>0</v>
      </c>
      <c r="D989" s="489" t="str">
        <f>Telecom!C31</f>
        <v>H</v>
      </c>
      <c r="E989" s="489">
        <f>Telecom!D31</f>
        <v>0</v>
      </c>
      <c r="F989" s="489">
        <f>Telecom!E31</f>
        <v>0</v>
      </c>
      <c r="G989" s="489">
        <f>Telecom!F31</f>
        <v>1</v>
      </c>
      <c r="H989" s="489">
        <f>Telecom!G31</f>
        <v>0</v>
      </c>
      <c r="I989" s="489">
        <f>Telecom!H31</f>
        <v>0</v>
      </c>
      <c r="J989" s="489" t="str">
        <f>Telecom!I31</f>
        <v xml:space="preserve"> </v>
      </c>
      <c r="K989" s="489">
        <f>Telecom!J31</f>
        <v>0</v>
      </c>
      <c r="L989" s="489">
        <f>Telecom!K31</f>
        <v>0</v>
      </c>
      <c r="M989" s="489" t="str">
        <f>Telecom!L31</f>
        <v/>
      </c>
      <c r="N989" s="489" t="str">
        <f>Telecom!M31</f>
        <v/>
      </c>
      <c r="O989" s="489" t="str">
        <f>Telecom!N31</f>
        <v/>
      </c>
      <c r="P989" s="489" t="str">
        <f>Telecom!O31</f>
        <v/>
      </c>
      <c r="Q989" s="489" t="str">
        <f>Telecom!P31</f>
        <v xml:space="preserve"> </v>
      </c>
    </row>
    <row r="990" spans="1:17">
      <c r="A990" s="489" t="s">
        <v>244</v>
      </c>
      <c r="B990" s="489">
        <f>Telecom!A32</f>
        <v>0</v>
      </c>
      <c r="C990" s="489">
        <f>Telecom!B32</f>
        <v>0</v>
      </c>
      <c r="D990" s="489" t="str">
        <f>Telecom!C32</f>
        <v>H</v>
      </c>
      <c r="E990" s="489">
        <f>Telecom!D32</f>
        <v>0</v>
      </c>
      <c r="F990" s="489">
        <f>Telecom!E32</f>
        <v>0</v>
      </c>
      <c r="G990" s="489">
        <f>Telecom!F32</f>
        <v>1</v>
      </c>
      <c r="H990" s="489">
        <f>Telecom!G32</f>
        <v>0</v>
      </c>
      <c r="I990" s="489">
        <f>Telecom!H32</f>
        <v>0</v>
      </c>
      <c r="J990" s="489" t="str">
        <f>Telecom!I32</f>
        <v xml:space="preserve"> </v>
      </c>
      <c r="K990" s="489">
        <f>Telecom!J32</f>
        <v>0</v>
      </c>
      <c r="L990" s="489">
        <f>Telecom!K32</f>
        <v>0</v>
      </c>
      <c r="M990" s="489" t="str">
        <f>Telecom!L32</f>
        <v/>
      </c>
      <c r="N990" s="489" t="str">
        <f>Telecom!M32</f>
        <v/>
      </c>
      <c r="O990" s="489" t="str">
        <f>Telecom!N32</f>
        <v/>
      </c>
      <c r="P990" s="489" t="str">
        <f>Telecom!O32</f>
        <v/>
      </c>
      <c r="Q990" s="489" t="str">
        <f>Telecom!P32</f>
        <v xml:space="preserve"> </v>
      </c>
    </row>
    <row r="991" spans="1:17">
      <c r="A991" s="489" t="s">
        <v>244</v>
      </c>
      <c r="B991" s="489">
        <f>Telecom!A33</f>
        <v>0</v>
      </c>
      <c r="C991" s="489">
        <f>Telecom!B33</f>
        <v>0</v>
      </c>
      <c r="D991" s="489" t="str">
        <f>Telecom!C33</f>
        <v>H</v>
      </c>
      <c r="E991" s="489">
        <f>Telecom!D33</f>
        <v>0</v>
      </c>
      <c r="F991" s="489">
        <f>Telecom!E33</f>
        <v>0</v>
      </c>
      <c r="G991" s="489">
        <f>Telecom!F33</f>
        <v>1</v>
      </c>
      <c r="H991" s="489">
        <f>Telecom!G33</f>
        <v>0</v>
      </c>
      <c r="I991" s="489">
        <f>Telecom!H33</f>
        <v>0</v>
      </c>
      <c r="J991" s="489" t="str">
        <f>Telecom!I33</f>
        <v xml:space="preserve"> </v>
      </c>
      <c r="K991" s="489">
        <f>Telecom!J33</f>
        <v>0</v>
      </c>
      <c r="L991" s="489">
        <f>Telecom!K33</f>
        <v>0</v>
      </c>
      <c r="M991" s="489" t="str">
        <f>Telecom!L33</f>
        <v/>
      </c>
      <c r="N991" s="489" t="str">
        <f>Telecom!M33</f>
        <v/>
      </c>
      <c r="O991" s="489" t="str">
        <f>Telecom!N33</f>
        <v/>
      </c>
      <c r="P991" s="489" t="str">
        <f>Telecom!O33</f>
        <v/>
      </c>
      <c r="Q991" s="489" t="str">
        <f>Telecom!P33</f>
        <v xml:space="preserve"> </v>
      </c>
    </row>
    <row r="992" spans="1:17">
      <c r="A992" s="489" t="s">
        <v>244</v>
      </c>
      <c r="B992" s="489">
        <f>Telecom!A34</f>
        <v>0</v>
      </c>
      <c r="C992" s="489">
        <f>Telecom!B34</f>
        <v>0</v>
      </c>
      <c r="D992" s="489" t="str">
        <f>Telecom!C34</f>
        <v>H</v>
      </c>
      <c r="E992" s="489">
        <f>Telecom!D34</f>
        <v>0</v>
      </c>
      <c r="F992" s="489">
        <f>Telecom!E34</f>
        <v>0</v>
      </c>
      <c r="G992" s="489">
        <f>Telecom!F34</f>
        <v>1</v>
      </c>
      <c r="H992" s="489">
        <f>Telecom!G34</f>
        <v>0</v>
      </c>
      <c r="I992" s="489">
        <f>Telecom!H34</f>
        <v>0</v>
      </c>
      <c r="J992" s="489" t="str">
        <f>Telecom!I34</f>
        <v xml:space="preserve"> </v>
      </c>
      <c r="K992" s="489">
        <f>Telecom!J34</f>
        <v>0</v>
      </c>
      <c r="L992" s="489">
        <f>Telecom!K34</f>
        <v>0</v>
      </c>
      <c r="M992" s="489" t="str">
        <f>Telecom!L34</f>
        <v/>
      </c>
      <c r="N992" s="489" t="str">
        <f>Telecom!M34</f>
        <v/>
      </c>
      <c r="O992" s="489" t="str">
        <f>Telecom!N34</f>
        <v/>
      </c>
      <c r="P992" s="489" t="str">
        <f>Telecom!O34</f>
        <v/>
      </c>
      <c r="Q992" s="489" t="str">
        <f>Telecom!P34</f>
        <v xml:space="preserve"> </v>
      </c>
    </row>
    <row r="993" spans="1:17">
      <c r="A993" s="489" t="s">
        <v>244</v>
      </c>
      <c r="B993" s="489">
        <f>Telecom!A35</f>
        <v>0</v>
      </c>
      <c r="C993" s="489">
        <f>Telecom!B35</f>
        <v>0</v>
      </c>
      <c r="D993" s="489" t="str">
        <f>Telecom!C35</f>
        <v>H</v>
      </c>
      <c r="E993" s="489">
        <f>Telecom!D35</f>
        <v>0</v>
      </c>
      <c r="F993" s="489">
        <f>Telecom!E35</f>
        <v>0</v>
      </c>
      <c r="G993" s="489">
        <f>Telecom!F35</f>
        <v>1</v>
      </c>
      <c r="H993" s="489">
        <f>Telecom!G35</f>
        <v>0</v>
      </c>
      <c r="I993" s="489">
        <f>Telecom!H35</f>
        <v>0</v>
      </c>
      <c r="J993" s="489" t="str">
        <f>Telecom!I35</f>
        <v xml:space="preserve"> </v>
      </c>
      <c r="K993" s="489">
        <f>Telecom!J35</f>
        <v>0</v>
      </c>
      <c r="L993" s="489">
        <f>Telecom!K35</f>
        <v>0</v>
      </c>
      <c r="M993" s="489" t="str">
        <f>Telecom!L35</f>
        <v/>
      </c>
      <c r="N993" s="489" t="str">
        <f>Telecom!M35</f>
        <v/>
      </c>
      <c r="O993" s="489" t="str">
        <f>Telecom!N35</f>
        <v/>
      </c>
      <c r="P993" s="489" t="str">
        <f>Telecom!O35</f>
        <v/>
      </c>
      <c r="Q993" s="489" t="str">
        <f>Telecom!P35</f>
        <v xml:space="preserve"> </v>
      </c>
    </row>
    <row r="994" spans="1:17">
      <c r="A994" s="489" t="s">
        <v>244</v>
      </c>
      <c r="B994" s="489">
        <f>Telecom!A36</f>
        <v>0</v>
      </c>
      <c r="C994" s="489">
        <f>Telecom!B36</f>
        <v>0</v>
      </c>
      <c r="D994" s="489" t="str">
        <f>Telecom!C36</f>
        <v>H</v>
      </c>
      <c r="E994" s="489">
        <f>Telecom!D36</f>
        <v>0</v>
      </c>
      <c r="F994" s="489">
        <f>Telecom!E36</f>
        <v>0</v>
      </c>
      <c r="G994" s="489">
        <f>Telecom!F36</f>
        <v>1</v>
      </c>
      <c r="H994" s="489">
        <f>Telecom!G36</f>
        <v>0</v>
      </c>
      <c r="I994" s="489">
        <f>Telecom!H36</f>
        <v>0</v>
      </c>
      <c r="J994" s="489" t="str">
        <f>Telecom!I36</f>
        <v xml:space="preserve"> </v>
      </c>
      <c r="K994" s="489">
        <f>Telecom!J36</f>
        <v>0</v>
      </c>
      <c r="L994" s="489">
        <f>Telecom!K36</f>
        <v>0</v>
      </c>
      <c r="M994" s="489" t="str">
        <f>Telecom!L36</f>
        <v/>
      </c>
      <c r="N994" s="489" t="str">
        <f>Telecom!M36</f>
        <v/>
      </c>
      <c r="O994" s="489" t="str">
        <f>Telecom!N36</f>
        <v/>
      </c>
      <c r="P994" s="489" t="str">
        <f>Telecom!O36</f>
        <v/>
      </c>
      <c r="Q994" s="489" t="str">
        <f>Telecom!P36</f>
        <v xml:space="preserve"> </v>
      </c>
    </row>
    <row r="995" spans="1:17">
      <c r="A995" s="489" t="s">
        <v>244</v>
      </c>
      <c r="B995" s="489">
        <f>Telecom!A37</f>
        <v>0</v>
      </c>
      <c r="C995" s="489">
        <f>Telecom!B37</f>
        <v>0</v>
      </c>
      <c r="D995" s="489" t="str">
        <f>Telecom!C37</f>
        <v>H</v>
      </c>
      <c r="E995" s="489">
        <f>Telecom!D37</f>
        <v>0</v>
      </c>
      <c r="F995" s="489">
        <f>Telecom!E37</f>
        <v>0</v>
      </c>
      <c r="G995" s="489">
        <f>Telecom!F37</f>
        <v>1</v>
      </c>
      <c r="H995" s="489">
        <f>Telecom!G37</f>
        <v>0</v>
      </c>
      <c r="I995" s="489">
        <f>Telecom!H37</f>
        <v>0</v>
      </c>
      <c r="J995" s="489" t="str">
        <f>Telecom!I37</f>
        <v xml:space="preserve"> </v>
      </c>
      <c r="K995" s="489">
        <f>Telecom!J37</f>
        <v>0</v>
      </c>
      <c r="L995" s="489">
        <f>Telecom!K37</f>
        <v>0</v>
      </c>
      <c r="M995" s="489" t="str">
        <f>Telecom!L37</f>
        <v/>
      </c>
      <c r="N995" s="489" t="str">
        <f>Telecom!M37</f>
        <v/>
      </c>
      <c r="O995" s="489" t="str">
        <f>Telecom!N37</f>
        <v/>
      </c>
      <c r="P995" s="489" t="str">
        <f>Telecom!O37</f>
        <v/>
      </c>
      <c r="Q995" s="489" t="str">
        <f>Telecom!P37</f>
        <v xml:space="preserve"> </v>
      </c>
    </row>
    <row r="996" spans="1:17">
      <c r="A996" s="489" t="s">
        <v>244</v>
      </c>
      <c r="B996" s="489">
        <f>Telecom!A38</f>
        <v>0</v>
      </c>
      <c r="C996" s="489">
        <f>Telecom!B38</f>
        <v>0</v>
      </c>
      <c r="D996" s="489" t="str">
        <f>Telecom!C38</f>
        <v>H</v>
      </c>
      <c r="E996" s="489">
        <f>Telecom!D38</f>
        <v>0</v>
      </c>
      <c r="F996" s="489">
        <f>Telecom!E38</f>
        <v>0</v>
      </c>
      <c r="G996" s="489">
        <f>Telecom!F38</f>
        <v>1</v>
      </c>
      <c r="H996" s="489">
        <f>Telecom!G38</f>
        <v>0</v>
      </c>
      <c r="I996" s="489">
        <f>Telecom!H38</f>
        <v>0</v>
      </c>
      <c r="J996" s="489" t="str">
        <f>Telecom!I38</f>
        <v xml:space="preserve"> </v>
      </c>
      <c r="K996" s="489">
        <f>Telecom!J38</f>
        <v>0</v>
      </c>
      <c r="L996" s="489">
        <f>Telecom!K38</f>
        <v>0</v>
      </c>
      <c r="M996" s="489" t="str">
        <f>Telecom!L38</f>
        <v/>
      </c>
      <c r="N996" s="489" t="str">
        <f>Telecom!M38</f>
        <v/>
      </c>
      <c r="O996" s="489" t="str">
        <f>Telecom!N38</f>
        <v/>
      </c>
      <c r="P996" s="489" t="str">
        <f>Telecom!O38</f>
        <v/>
      </c>
      <c r="Q996" s="489" t="str">
        <f>Telecom!P38</f>
        <v xml:space="preserve"> </v>
      </c>
    </row>
    <row r="997" spans="1:17">
      <c r="A997" s="489" t="s">
        <v>244</v>
      </c>
      <c r="B997" s="489">
        <f>Telecom!A39</f>
        <v>0</v>
      </c>
      <c r="C997" s="489">
        <f>Telecom!B39</f>
        <v>0</v>
      </c>
      <c r="D997" s="489" t="str">
        <f>Telecom!C39</f>
        <v>H</v>
      </c>
      <c r="E997" s="489">
        <f>Telecom!D39</f>
        <v>0</v>
      </c>
      <c r="F997" s="489">
        <f>Telecom!E39</f>
        <v>0</v>
      </c>
      <c r="G997" s="489">
        <f>Telecom!F39</f>
        <v>1</v>
      </c>
      <c r="H997" s="489">
        <f>Telecom!G39</f>
        <v>0</v>
      </c>
      <c r="I997" s="489">
        <f>Telecom!H39</f>
        <v>0</v>
      </c>
      <c r="J997" s="489" t="str">
        <f>Telecom!I39</f>
        <v xml:space="preserve"> </v>
      </c>
      <c r="K997" s="489">
        <f>Telecom!J39</f>
        <v>0</v>
      </c>
      <c r="L997" s="489">
        <f>Telecom!K39</f>
        <v>0</v>
      </c>
      <c r="M997" s="489" t="str">
        <f>Telecom!L39</f>
        <v/>
      </c>
      <c r="N997" s="489" t="str">
        <f>Telecom!M39</f>
        <v/>
      </c>
      <c r="O997" s="489" t="str">
        <f>Telecom!N39</f>
        <v/>
      </c>
      <c r="P997" s="489" t="str">
        <f>Telecom!O39</f>
        <v/>
      </c>
      <c r="Q997" s="489" t="str">
        <f>Telecom!P39</f>
        <v xml:space="preserve"> </v>
      </c>
    </row>
    <row r="998" spans="1:17">
      <c r="A998" s="489" t="s">
        <v>244</v>
      </c>
      <c r="B998" s="489">
        <f>Telecom!A40</f>
        <v>0</v>
      </c>
      <c r="C998" s="489">
        <f>Telecom!B40</f>
        <v>0</v>
      </c>
      <c r="D998" s="489" t="str">
        <f>Telecom!C40</f>
        <v>H</v>
      </c>
      <c r="E998" s="489">
        <f>Telecom!D40</f>
        <v>0</v>
      </c>
      <c r="F998" s="489">
        <f>Telecom!E40</f>
        <v>0</v>
      </c>
      <c r="G998" s="489">
        <f>Telecom!F40</f>
        <v>1</v>
      </c>
      <c r="H998" s="489">
        <f>Telecom!G40</f>
        <v>0</v>
      </c>
      <c r="I998" s="489">
        <f>Telecom!H40</f>
        <v>0</v>
      </c>
      <c r="J998" s="489" t="str">
        <f>Telecom!I40</f>
        <v xml:space="preserve"> </v>
      </c>
      <c r="K998" s="489">
        <f>Telecom!J40</f>
        <v>0</v>
      </c>
      <c r="L998" s="489">
        <f>Telecom!K40</f>
        <v>0</v>
      </c>
      <c r="M998" s="489" t="str">
        <f>Telecom!L40</f>
        <v/>
      </c>
      <c r="N998" s="489" t="str">
        <f>Telecom!M40</f>
        <v/>
      </c>
      <c r="O998" s="489" t="str">
        <f>Telecom!N40</f>
        <v/>
      </c>
      <c r="P998" s="489" t="str">
        <f>Telecom!O40</f>
        <v/>
      </c>
      <c r="Q998" s="489" t="str">
        <f>Telecom!P40</f>
        <v xml:space="preserve"> </v>
      </c>
    </row>
    <row r="999" spans="1:17">
      <c r="A999" s="489" t="s">
        <v>244</v>
      </c>
      <c r="B999" s="489">
        <f>Telecom!A41</f>
        <v>0</v>
      </c>
      <c r="C999" s="489">
        <f>Telecom!B41</f>
        <v>0</v>
      </c>
      <c r="D999" s="489" t="str">
        <f>Telecom!C41</f>
        <v>H</v>
      </c>
      <c r="E999" s="489">
        <f>Telecom!D41</f>
        <v>0</v>
      </c>
      <c r="F999" s="489">
        <f>Telecom!E41</f>
        <v>0</v>
      </c>
      <c r="G999" s="489">
        <f>Telecom!F41</f>
        <v>1</v>
      </c>
      <c r="H999" s="489">
        <f>Telecom!G41</f>
        <v>0</v>
      </c>
      <c r="I999" s="489">
        <f>Telecom!H41</f>
        <v>0</v>
      </c>
      <c r="J999" s="489" t="str">
        <f>Telecom!I41</f>
        <v xml:space="preserve"> </v>
      </c>
      <c r="K999" s="489">
        <f>Telecom!J41</f>
        <v>0</v>
      </c>
      <c r="L999" s="489">
        <f>Telecom!K41</f>
        <v>0</v>
      </c>
      <c r="M999" s="489" t="str">
        <f>Telecom!L41</f>
        <v/>
      </c>
      <c r="N999" s="489" t="str">
        <f>Telecom!M41</f>
        <v/>
      </c>
      <c r="O999" s="489" t="str">
        <f>Telecom!N41</f>
        <v/>
      </c>
      <c r="P999" s="489" t="str">
        <f>Telecom!O41</f>
        <v/>
      </c>
      <c r="Q999" s="489" t="str">
        <f>Telecom!P41</f>
        <v xml:space="preserve"> </v>
      </c>
    </row>
    <row r="1000" spans="1:17">
      <c r="A1000" s="489" t="s">
        <v>244</v>
      </c>
      <c r="B1000" s="489">
        <f>Telecom!A42</f>
        <v>0</v>
      </c>
      <c r="C1000" s="489">
        <f>Telecom!B42</f>
        <v>0</v>
      </c>
      <c r="D1000" s="489" t="str">
        <f>Telecom!C42</f>
        <v>H</v>
      </c>
      <c r="E1000" s="489">
        <f>Telecom!D42</f>
        <v>0</v>
      </c>
      <c r="F1000" s="489">
        <f>Telecom!E42</f>
        <v>0</v>
      </c>
      <c r="G1000" s="489">
        <f>Telecom!F42</f>
        <v>1</v>
      </c>
      <c r="H1000" s="489">
        <f>Telecom!G42</f>
        <v>0</v>
      </c>
      <c r="I1000" s="489">
        <f>Telecom!H42</f>
        <v>0</v>
      </c>
      <c r="J1000" s="489" t="str">
        <f>Telecom!I42</f>
        <v xml:space="preserve"> </v>
      </c>
      <c r="K1000" s="489">
        <f>Telecom!J42</f>
        <v>0</v>
      </c>
      <c r="L1000" s="489">
        <f>Telecom!K42</f>
        <v>0</v>
      </c>
      <c r="M1000" s="489" t="str">
        <f>Telecom!L42</f>
        <v/>
      </c>
      <c r="N1000" s="489" t="str">
        <f>Telecom!M42</f>
        <v/>
      </c>
      <c r="O1000" s="489" t="str">
        <f>Telecom!N42</f>
        <v/>
      </c>
      <c r="P1000" s="489" t="str">
        <f>Telecom!O42</f>
        <v/>
      </c>
      <c r="Q1000" s="489" t="str">
        <f>Telecom!P42</f>
        <v xml:space="preserve"> </v>
      </c>
    </row>
    <row r="1001" spans="1:17">
      <c r="A1001" s="489" t="s">
        <v>244</v>
      </c>
      <c r="B1001" s="489">
        <f>Telecom!A43</f>
        <v>0</v>
      </c>
      <c r="C1001" s="489">
        <f>Telecom!B43</f>
        <v>0</v>
      </c>
      <c r="D1001" s="489" t="str">
        <f>Telecom!C43</f>
        <v>H</v>
      </c>
      <c r="E1001" s="489">
        <f>Telecom!D43</f>
        <v>0</v>
      </c>
      <c r="F1001" s="489">
        <f>Telecom!E43</f>
        <v>0</v>
      </c>
      <c r="G1001" s="489">
        <f>Telecom!F43</f>
        <v>1</v>
      </c>
      <c r="H1001" s="489">
        <f>Telecom!G43</f>
        <v>0</v>
      </c>
      <c r="I1001" s="489">
        <f>Telecom!H43</f>
        <v>0</v>
      </c>
      <c r="J1001" s="489" t="str">
        <f>Telecom!I43</f>
        <v xml:space="preserve"> </v>
      </c>
      <c r="K1001" s="489">
        <f>Telecom!J43</f>
        <v>0</v>
      </c>
      <c r="L1001" s="489">
        <f>Telecom!K43</f>
        <v>0</v>
      </c>
      <c r="M1001" s="489" t="str">
        <f>Telecom!L43</f>
        <v/>
      </c>
      <c r="N1001" s="489" t="str">
        <f>Telecom!M43</f>
        <v/>
      </c>
      <c r="O1001" s="489" t="str">
        <f>Telecom!N43</f>
        <v/>
      </c>
      <c r="P1001" s="489" t="str">
        <f>Telecom!O43</f>
        <v/>
      </c>
      <c r="Q1001" s="489" t="str">
        <f>Telecom!P43</f>
        <v xml:space="preserve"> </v>
      </c>
    </row>
    <row r="1002" spans="1:17">
      <c r="A1002" s="489" t="s">
        <v>244</v>
      </c>
      <c r="B1002" s="489">
        <f>Telecom!A44</f>
        <v>0</v>
      </c>
      <c r="C1002" s="489">
        <f>Telecom!B44</f>
        <v>0</v>
      </c>
      <c r="D1002" s="489" t="str">
        <f>Telecom!C44</f>
        <v>H</v>
      </c>
      <c r="E1002" s="489">
        <f>Telecom!D44</f>
        <v>0</v>
      </c>
      <c r="F1002" s="489">
        <f>Telecom!E44</f>
        <v>0</v>
      </c>
      <c r="G1002" s="489">
        <f>Telecom!F44</f>
        <v>1</v>
      </c>
      <c r="H1002" s="489">
        <f>Telecom!G44</f>
        <v>0</v>
      </c>
      <c r="I1002" s="489">
        <f>Telecom!H44</f>
        <v>0</v>
      </c>
      <c r="J1002" s="489" t="str">
        <f>Telecom!I44</f>
        <v xml:space="preserve"> </v>
      </c>
      <c r="K1002" s="489">
        <f>Telecom!J44</f>
        <v>0</v>
      </c>
      <c r="L1002" s="489">
        <f>Telecom!K44</f>
        <v>0</v>
      </c>
      <c r="M1002" s="489" t="str">
        <f>Telecom!L44</f>
        <v/>
      </c>
      <c r="N1002" s="489" t="str">
        <f>Telecom!M44</f>
        <v/>
      </c>
      <c r="O1002" s="489" t="str">
        <f>Telecom!N44</f>
        <v/>
      </c>
      <c r="P1002" s="489" t="str">
        <f>Telecom!O44</f>
        <v/>
      </c>
      <c r="Q1002" s="489" t="str">
        <f>Telecom!P44</f>
        <v xml:space="preserve"> </v>
      </c>
    </row>
    <row r="1003" spans="1:17">
      <c r="A1003" s="489" t="s">
        <v>244</v>
      </c>
      <c r="B1003" s="489">
        <f>Telecom!A45</f>
        <v>0</v>
      </c>
      <c r="C1003" s="489">
        <f>Telecom!B45</f>
        <v>0</v>
      </c>
      <c r="D1003" s="489" t="str">
        <f>Telecom!C45</f>
        <v>H</v>
      </c>
      <c r="E1003" s="489">
        <f>Telecom!D45</f>
        <v>0</v>
      </c>
      <c r="F1003" s="489">
        <f>Telecom!E45</f>
        <v>0</v>
      </c>
      <c r="G1003" s="489">
        <f>Telecom!F45</f>
        <v>1</v>
      </c>
      <c r="H1003" s="489">
        <f>Telecom!G45</f>
        <v>0</v>
      </c>
      <c r="I1003" s="489">
        <f>Telecom!H45</f>
        <v>0</v>
      </c>
      <c r="J1003" s="489" t="str">
        <f>Telecom!I45</f>
        <v xml:space="preserve"> </v>
      </c>
      <c r="K1003" s="489">
        <f>Telecom!J45</f>
        <v>0</v>
      </c>
      <c r="L1003" s="489">
        <f>Telecom!K45</f>
        <v>0</v>
      </c>
      <c r="M1003" s="489" t="str">
        <f>Telecom!L45</f>
        <v/>
      </c>
      <c r="N1003" s="489" t="str">
        <f>Telecom!M45</f>
        <v/>
      </c>
      <c r="O1003" s="489" t="str">
        <f>Telecom!N45</f>
        <v/>
      </c>
      <c r="P1003" s="489" t="str">
        <f>Telecom!O45</f>
        <v/>
      </c>
      <c r="Q1003" s="489" t="str">
        <f>Telecom!P45</f>
        <v xml:space="preserve"> </v>
      </c>
    </row>
    <row r="1004" spans="1:17">
      <c r="A1004" s="489" t="s">
        <v>244</v>
      </c>
      <c r="B1004" s="489">
        <f>Telecom!A46</f>
        <v>0</v>
      </c>
      <c r="C1004" s="489">
        <f>Telecom!B46</f>
        <v>0</v>
      </c>
      <c r="D1004" s="489" t="str">
        <f>Telecom!C46</f>
        <v>H</v>
      </c>
      <c r="E1004" s="489">
        <f>Telecom!D46</f>
        <v>0</v>
      </c>
      <c r="F1004" s="489">
        <f>Telecom!E46</f>
        <v>0</v>
      </c>
      <c r="G1004" s="489">
        <f>Telecom!F46</f>
        <v>1</v>
      </c>
      <c r="H1004" s="489">
        <f>Telecom!G46</f>
        <v>0</v>
      </c>
      <c r="I1004" s="489">
        <f>Telecom!H46</f>
        <v>0</v>
      </c>
      <c r="J1004" s="489" t="str">
        <f>Telecom!I46</f>
        <v xml:space="preserve"> </v>
      </c>
      <c r="K1004" s="489">
        <f>Telecom!J46</f>
        <v>0</v>
      </c>
      <c r="L1004" s="489">
        <f>Telecom!K46</f>
        <v>0</v>
      </c>
      <c r="M1004" s="489" t="str">
        <f>Telecom!L46</f>
        <v/>
      </c>
      <c r="N1004" s="489" t="str">
        <f>Telecom!M46</f>
        <v/>
      </c>
      <c r="O1004" s="489" t="str">
        <f>Telecom!N46</f>
        <v/>
      </c>
      <c r="P1004" s="489" t="str">
        <f>Telecom!O46</f>
        <v/>
      </c>
      <c r="Q1004" s="489" t="str">
        <f>Telecom!P46</f>
        <v xml:space="preserve"> </v>
      </c>
    </row>
    <row r="1005" spans="1:17">
      <c r="A1005" s="489" t="s">
        <v>244</v>
      </c>
      <c r="B1005" s="489">
        <f>Telecom!A47</f>
        <v>0</v>
      </c>
      <c r="C1005" s="489">
        <f>Telecom!B47</f>
        <v>0</v>
      </c>
      <c r="D1005" s="489" t="str">
        <f>Telecom!C47</f>
        <v>H</v>
      </c>
      <c r="E1005" s="489">
        <f>Telecom!D47</f>
        <v>0</v>
      </c>
      <c r="F1005" s="489">
        <f>Telecom!E47</f>
        <v>0</v>
      </c>
      <c r="G1005" s="489">
        <f>Telecom!F47</f>
        <v>1</v>
      </c>
      <c r="H1005" s="489">
        <f>Telecom!G47</f>
        <v>0</v>
      </c>
      <c r="I1005" s="489">
        <f>Telecom!H47</f>
        <v>0</v>
      </c>
      <c r="J1005" s="489" t="str">
        <f>Telecom!I47</f>
        <v xml:space="preserve"> </v>
      </c>
      <c r="K1005" s="489">
        <f>Telecom!J47</f>
        <v>0</v>
      </c>
      <c r="L1005" s="489">
        <f>Telecom!K47</f>
        <v>0</v>
      </c>
      <c r="M1005" s="489" t="str">
        <f>Telecom!L47</f>
        <v/>
      </c>
      <c r="N1005" s="489" t="str">
        <f>Telecom!M47</f>
        <v/>
      </c>
      <c r="O1005" s="489" t="str">
        <f>Telecom!N47</f>
        <v/>
      </c>
      <c r="P1005" s="489" t="str">
        <f>Telecom!O47</f>
        <v/>
      </c>
      <c r="Q1005" s="489" t="str">
        <f>Telecom!P47</f>
        <v xml:space="preserve"> </v>
      </c>
    </row>
    <row r="1006" spans="1:17">
      <c r="A1006" s="489" t="s">
        <v>244</v>
      </c>
      <c r="B1006" s="489">
        <f>Telecom!A48</f>
        <v>0</v>
      </c>
      <c r="C1006" s="489">
        <f>Telecom!B48</f>
        <v>0</v>
      </c>
      <c r="D1006" s="489" t="str">
        <f>Telecom!C48</f>
        <v>H</v>
      </c>
      <c r="E1006" s="489">
        <f>Telecom!D48</f>
        <v>0</v>
      </c>
      <c r="F1006" s="489">
        <f>Telecom!E48</f>
        <v>0</v>
      </c>
      <c r="G1006" s="489">
        <f>Telecom!F48</f>
        <v>1</v>
      </c>
      <c r="H1006" s="489">
        <f>Telecom!G48</f>
        <v>0</v>
      </c>
      <c r="I1006" s="489">
        <f>Telecom!H48</f>
        <v>0</v>
      </c>
      <c r="J1006" s="489" t="str">
        <f>Telecom!I48</f>
        <v xml:space="preserve"> </v>
      </c>
      <c r="K1006" s="489">
        <f>Telecom!J48</f>
        <v>0</v>
      </c>
      <c r="L1006" s="489">
        <f>Telecom!K48</f>
        <v>0</v>
      </c>
      <c r="M1006" s="489" t="str">
        <f>Telecom!L48</f>
        <v/>
      </c>
      <c r="N1006" s="489" t="str">
        <f>Telecom!M48</f>
        <v/>
      </c>
      <c r="O1006" s="489" t="str">
        <f>Telecom!N48</f>
        <v/>
      </c>
      <c r="P1006" s="489" t="str">
        <f>Telecom!O48</f>
        <v/>
      </c>
      <c r="Q1006" s="489" t="str">
        <f>Telecom!P48</f>
        <v xml:space="preserve"> </v>
      </c>
    </row>
    <row r="1007" spans="1:17">
      <c r="A1007" s="489" t="s">
        <v>244</v>
      </c>
      <c r="B1007" s="489">
        <f>Telecom!A49</f>
        <v>0</v>
      </c>
      <c r="C1007" s="489">
        <f>Telecom!B49</f>
        <v>0</v>
      </c>
      <c r="D1007" s="489" t="str">
        <f>Telecom!C49</f>
        <v>H</v>
      </c>
      <c r="E1007" s="489">
        <f>Telecom!D49</f>
        <v>0</v>
      </c>
      <c r="F1007" s="489">
        <f>Telecom!E49</f>
        <v>0</v>
      </c>
      <c r="G1007" s="489">
        <f>Telecom!F49</f>
        <v>1</v>
      </c>
      <c r="H1007" s="489">
        <f>Telecom!G49</f>
        <v>0</v>
      </c>
      <c r="I1007" s="489">
        <f>Telecom!H49</f>
        <v>0</v>
      </c>
      <c r="J1007" s="489" t="str">
        <f>Telecom!I49</f>
        <v xml:space="preserve"> </v>
      </c>
      <c r="K1007" s="489">
        <f>Telecom!J49</f>
        <v>0</v>
      </c>
      <c r="L1007" s="489">
        <f>Telecom!K49</f>
        <v>0</v>
      </c>
      <c r="M1007" s="489" t="str">
        <f>Telecom!L49</f>
        <v/>
      </c>
      <c r="N1007" s="489" t="str">
        <f>Telecom!M49</f>
        <v/>
      </c>
      <c r="O1007" s="489" t="str">
        <f>Telecom!N49</f>
        <v/>
      </c>
      <c r="P1007" s="489" t="str">
        <f>Telecom!O49</f>
        <v/>
      </c>
      <c r="Q1007" s="489" t="str">
        <f>Telecom!P49</f>
        <v xml:space="preserve"> </v>
      </c>
    </row>
    <row r="1008" spans="1:17">
      <c r="A1008" s="489" t="s">
        <v>244</v>
      </c>
      <c r="B1008" s="489">
        <f>Telecom!A50</f>
        <v>0</v>
      </c>
      <c r="C1008" s="489">
        <f>Telecom!B50</f>
        <v>0</v>
      </c>
      <c r="D1008" s="489" t="str">
        <f>Telecom!C50</f>
        <v>H</v>
      </c>
      <c r="E1008" s="489">
        <f>Telecom!D50</f>
        <v>0</v>
      </c>
      <c r="F1008" s="489">
        <f>Telecom!E50</f>
        <v>0</v>
      </c>
      <c r="G1008" s="489">
        <f>Telecom!F50</f>
        <v>1</v>
      </c>
      <c r="H1008" s="489">
        <f>Telecom!G50</f>
        <v>0</v>
      </c>
      <c r="I1008" s="489">
        <f>Telecom!H50</f>
        <v>0</v>
      </c>
      <c r="J1008" s="489" t="str">
        <f>Telecom!I50</f>
        <v xml:space="preserve"> </v>
      </c>
      <c r="K1008" s="489">
        <f>Telecom!J50</f>
        <v>0</v>
      </c>
      <c r="L1008" s="489">
        <f>Telecom!K50</f>
        <v>0</v>
      </c>
      <c r="M1008" s="489" t="str">
        <f>Telecom!L50</f>
        <v/>
      </c>
      <c r="N1008" s="489" t="str">
        <f>Telecom!M50</f>
        <v/>
      </c>
      <c r="O1008" s="489" t="str">
        <f>Telecom!N50</f>
        <v/>
      </c>
      <c r="P1008" s="489" t="str">
        <f>Telecom!O50</f>
        <v/>
      </c>
      <c r="Q1008" s="489" t="str">
        <f>Telecom!P50</f>
        <v xml:space="preserve"> </v>
      </c>
    </row>
    <row r="1009" spans="1:17">
      <c r="A1009" s="489" t="s">
        <v>244</v>
      </c>
      <c r="B1009" s="489">
        <f>Telecom!A51</f>
        <v>0</v>
      </c>
      <c r="C1009" s="489">
        <f>Telecom!B51</f>
        <v>0</v>
      </c>
      <c r="D1009" s="489" t="str">
        <f>Telecom!C51</f>
        <v>H</v>
      </c>
      <c r="E1009" s="489">
        <f>Telecom!D51</f>
        <v>0</v>
      </c>
      <c r="F1009" s="489">
        <f>Telecom!E51</f>
        <v>0</v>
      </c>
      <c r="G1009" s="489">
        <f>Telecom!F51</f>
        <v>1</v>
      </c>
      <c r="H1009" s="489">
        <f>Telecom!G51</f>
        <v>0</v>
      </c>
      <c r="I1009" s="489">
        <f>Telecom!H51</f>
        <v>0</v>
      </c>
      <c r="J1009" s="489" t="str">
        <f>Telecom!I51</f>
        <v xml:space="preserve"> </v>
      </c>
      <c r="K1009" s="489">
        <f>Telecom!J51</f>
        <v>0</v>
      </c>
      <c r="L1009" s="489">
        <f>Telecom!K51</f>
        <v>0</v>
      </c>
      <c r="M1009" s="489" t="str">
        <f>Telecom!L51</f>
        <v/>
      </c>
      <c r="N1009" s="489" t="str">
        <f>Telecom!M51</f>
        <v/>
      </c>
      <c r="O1009" s="489" t="str">
        <f>Telecom!N51</f>
        <v/>
      </c>
      <c r="P1009" s="489" t="str">
        <f>Telecom!O51</f>
        <v/>
      </c>
      <c r="Q1009" s="489" t="str">
        <f>Telecom!P51</f>
        <v xml:space="preserve"> </v>
      </c>
    </row>
    <row r="1010" spans="1:17">
      <c r="A1010" s="489" t="s">
        <v>244</v>
      </c>
      <c r="B1010" s="489">
        <f>Telecom!A52</f>
        <v>0</v>
      </c>
      <c r="C1010" s="489">
        <f>Telecom!B52</f>
        <v>0</v>
      </c>
      <c r="D1010" s="489" t="str">
        <f>Telecom!C52</f>
        <v>H</v>
      </c>
      <c r="E1010" s="489">
        <f>Telecom!D52</f>
        <v>0</v>
      </c>
      <c r="F1010" s="489">
        <f>Telecom!E52</f>
        <v>0</v>
      </c>
      <c r="G1010" s="489">
        <f>Telecom!F52</f>
        <v>1</v>
      </c>
      <c r="H1010" s="489">
        <f>Telecom!G52</f>
        <v>0</v>
      </c>
      <c r="I1010" s="489">
        <f>Telecom!H52</f>
        <v>0</v>
      </c>
      <c r="J1010" s="489" t="str">
        <f>Telecom!I52</f>
        <v xml:space="preserve"> </v>
      </c>
      <c r="K1010" s="489">
        <f>Telecom!J52</f>
        <v>0</v>
      </c>
      <c r="L1010" s="489">
        <f>Telecom!K52</f>
        <v>0</v>
      </c>
      <c r="M1010" s="489" t="str">
        <f>Telecom!L52</f>
        <v/>
      </c>
      <c r="N1010" s="489" t="str">
        <f>Telecom!M52</f>
        <v/>
      </c>
      <c r="O1010" s="489" t="str">
        <f>Telecom!N52</f>
        <v/>
      </c>
      <c r="P1010" s="489" t="str">
        <f>Telecom!O52</f>
        <v/>
      </c>
      <c r="Q1010" s="489" t="str">
        <f>Telecom!P52</f>
        <v xml:space="preserve"> </v>
      </c>
    </row>
    <row r="1011" spans="1:17">
      <c r="A1011" s="489" t="s">
        <v>244</v>
      </c>
      <c r="B1011" s="489">
        <f>Telecom!A53</f>
        <v>0</v>
      </c>
      <c r="C1011" s="489">
        <f>Telecom!B53</f>
        <v>0</v>
      </c>
      <c r="D1011" s="489" t="str">
        <f>Telecom!C53</f>
        <v>H</v>
      </c>
      <c r="E1011" s="489">
        <f>Telecom!D53</f>
        <v>0</v>
      </c>
      <c r="F1011" s="489">
        <f>Telecom!E53</f>
        <v>0</v>
      </c>
      <c r="G1011" s="489">
        <f>Telecom!F53</f>
        <v>1</v>
      </c>
      <c r="H1011" s="489">
        <f>Telecom!G53</f>
        <v>0</v>
      </c>
      <c r="I1011" s="489">
        <f>Telecom!H53</f>
        <v>0</v>
      </c>
      <c r="J1011" s="489" t="str">
        <f>Telecom!I53</f>
        <v xml:space="preserve"> </v>
      </c>
      <c r="K1011" s="489">
        <f>Telecom!J53</f>
        <v>0</v>
      </c>
      <c r="L1011" s="489">
        <f>Telecom!K53</f>
        <v>0</v>
      </c>
      <c r="M1011" s="489" t="str">
        <f>Telecom!L53</f>
        <v/>
      </c>
      <c r="N1011" s="489" t="str">
        <f>Telecom!M53</f>
        <v/>
      </c>
      <c r="O1011" s="489" t="str">
        <f>Telecom!N53</f>
        <v/>
      </c>
      <c r="P1011" s="489" t="str">
        <f>Telecom!O53</f>
        <v/>
      </c>
      <c r="Q1011" s="489" t="str">
        <f>Telecom!P53</f>
        <v xml:space="preserve"> </v>
      </c>
    </row>
    <row r="1012" spans="1:17">
      <c r="A1012" s="489" t="s">
        <v>244</v>
      </c>
      <c r="B1012" s="489">
        <f>Telecom!A54</f>
        <v>0</v>
      </c>
      <c r="C1012" s="489">
        <f>Telecom!B54</f>
        <v>0</v>
      </c>
      <c r="D1012" s="489" t="str">
        <f>Telecom!C54</f>
        <v>H</v>
      </c>
      <c r="E1012" s="489">
        <f>Telecom!D54</f>
        <v>0</v>
      </c>
      <c r="F1012" s="489">
        <f>Telecom!E54</f>
        <v>0</v>
      </c>
      <c r="G1012" s="489">
        <f>Telecom!F54</f>
        <v>1</v>
      </c>
      <c r="H1012" s="489">
        <f>Telecom!G54</f>
        <v>0</v>
      </c>
      <c r="I1012" s="489">
        <f>Telecom!H54</f>
        <v>0</v>
      </c>
      <c r="J1012" s="489" t="str">
        <f>Telecom!I54</f>
        <v xml:space="preserve"> </v>
      </c>
      <c r="K1012" s="489">
        <f>Telecom!J54</f>
        <v>0</v>
      </c>
      <c r="L1012" s="489">
        <f>Telecom!K54</f>
        <v>0</v>
      </c>
      <c r="M1012" s="489" t="str">
        <f>Telecom!L54</f>
        <v/>
      </c>
      <c r="N1012" s="489" t="str">
        <f>Telecom!M54</f>
        <v/>
      </c>
      <c r="O1012" s="489" t="str">
        <f>Telecom!N54</f>
        <v/>
      </c>
      <c r="P1012" s="489" t="str">
        <f>Telecom!O54</f>
        <v/>
      </c>
      <c r="Q1012" s="489" t="str">
        <f>Telecom!P54</f>
        <v xml:space="preserve"> </v>
      </c>
    </row>
    <row r="1013" spans="1:17">
      <c r="A1013" s="489" t="s">
        <v>244</v>
      </c>
      <c r="B1013" s="489">
        <f>Telecom!A55</f>
        <v>0</v>
      </c>
      <c r="C1013" s="489">
        <f>Telecom!B55</f>
        <v>0</v>
      </c>
      <c r="D1013" s="489" t="str">
        <f>Telecom!C55</f>
        <v>H</v>
      </c>
      <c r="E1013" s="489">
        <f>Telecom!D55</f>
        <v>0</v>
      </c>
      <c r="F1013" s="489">
        <f>Telecom!E55</f>
        <v>0</v>
      </c>
      <c r="G1013" s="489">
        <f>Telecom!F55</f>
        <v>1</v>
      </c>
      <c r="H1013" s="489">
        <f>Telecom!G55</f>
        <v>0</v>
      </c>
      <c r="I1013" s="489">
        <f>Telecom!H55</f>
        <v>0</v>
      </c>
      <c r="J1013" s="489" t="str">
        <f>Telecom!I55</f>
        <v xml:space="preserve"> </v>
      </c>
      <c r="K1013" s="489">
        <f>Telecom!J55</f>
        <v>0</v>
      </c>
      <c r="L1013" s="489">
        <f>Telecom!K55</f>
        <v>0</v>
      </c>
      <c r="M1013" s="489" t="str">
        <f>Telecom!L55</f>
        <v/>
      </c>
      <c r="N1013" s="489" t="str">
        <f>Telecom!M55</f>
        <v/>
      </c>
      <c r="O1013" s="489" t="str">
        <f>Telecom!N55</f>
        <v/>
      </c>
      <c r="P1013" s="489" t="str">
        <f>Telecom!O55</f>
        <v/>
      </c>
      <c r="Q1013" s="489" t="str">
        <f>Telecom!P55</f>
        <v xml:space="preserve"> </v>
      </c>
    </row>
    <row r="1014" spans="1:17">
      <c r="A1014" s="489" t="s">
        <v>244</v>
      </c>
      <c r="B1014" s="489">
        <f>Telecom!A56</f>
        <v>0</v>
      </c>
      <c r="C1014" s="489">
        <f>Telecom!B56</f>
        <v>0</v>
      </c>
      <c r="D1014" s="489" t="str">
        <f>Telecom!C56</f>
        <v>H</v>
      </c>
      <c r="E1014" s="489">
        <f>Telecom!D56</f>
        <v>0</v>
      </c>
      <c r="F1014" s="489">
        <f>Telecom!E56</f>
        <v>0</v>
      </c>
      <c r="G1014" s="489">
        <f>Telecom!F56</f>
        <v>1</v>
      </c>
      <c r="H1014" s="489">
        <f>Telecom!G56</f>
        <v>0</v>
      </c>
      <c r="I1014" s="489">
        <f>Telecom!H56</f>
        <v>0</v>
      </c>
      <c r="J1014" s="489" t="str">
        <f>Telecom!I56</f>
        <v xml:space="preserve"> </v>
      </c>
      <c r="K1014" s="489">
        <f>Telecom!J56</f>
        <v>0</v>
      </c>
      <c r="L1014" s="489">
        <f>Telecom!K56</f>
        <v>0</v>
      </c>
      <c r="M1014" s="489" t="str">
        <f>Telecom!L56</f>
        <v/>
      </c>
      <c r="N1014" s="489" t="str">
        <f>Telecom!M56</f>
        <v/>
      </c>
      <c r="O1014" s="489" t="str">
        <f>Telecom!N56</f>
        <v/>
      </c>
      <c r="P1014" s="489" t="str">
        <f>Telecom!O56</f>
        <v/>
      </c>
      <c r="Q1014" s="489" t="str">
        <f>Telecom!P56</f>
        <v xml:space="preserve"> </v>
      </c>
    </row>
    <row r="1015" spans="1:17">
      <c r="A1015" s="489" t="s">
        <v>244</v>
      </c>
      <c r="B1015" s="489">
        <f>Telecom!A57</f>
        <v>0</v>
      </c>
      <c r="C1015" s="489">
        <f>Telecom!B57</f>
        <v>0</v>
      </c>
      <c r="D1015" s="489" t="str">
        <f>Telecom!C57</f>
        <v>H</v>
      </c>
      <c r="E1015" s="489">
        <f>Telecom!D57</f>
        <v>0</v>
      </c>
      <c r="F1015" s="489">
        <f>Telecom!E57</f>
        <v>0</v>
      </c>
      <c r="G1015" s="489">
        <f>Telecom!F57</f>
        <v>1</v>
      </c>
      <c r="H1015" s="489">
        <f>Telecom!G57</f>
        <v>0</v>
      </c>
      <c r="I1015" s="489">
        <f>Telecom!H57</f>
        <v>0</v>
      </c>
      <c r="J1015" s="489" t="str">
        <f>Telecom!I57</f>
        <v xml:space="preserve"> </v>
      </c>
      <c r="K1015" s="489">
        <f>Telecom!J57</f>
        <v>0</v>
      </c>
      <c r="L1015" s="489">
        <f>Telecom!K57</f>
        <v>0</v>
      </c>
      <c r="M1015" s="489" t="str">
        <f>Telecom!L57</f>
        <v/>
      </c>
      <c r="N1015" s="489" t="str">
        <f>Telecom!M57</f>
        <v/>
      </c>
      <c r="O1015" s="489" t="str">
        <f>Telecom!N57</f>
        <v/>
      </c>
      <c r="P1015" s="489" t="str">
        <f>Telecom!O57</f>
        <v/>
      </c>
      <c r="Q1015" s="489" t="str">
        <f>Telecom!P57</f>
        <v xml:space="preserve"> </v>
      </c>
    </row>
    <row r="1016" spans="1:17">
      <c r="A1016" s="489" t="s">
        <v>244</v>
      </c>
      <c r="B1016" s="489">
        <f>Telecom!A58</f>
        <v>0</v>
      </c>
      <c r="C1016" s="489">
        <f>Telecom!B58</f>
        <v>0</v>
      </c>
      <c r="D1016" s="489" t="str">
        <f>Telecom!C58</f>
        <v>H</v>
      </c>
      <c r="E1016" s="489">
        <f>Telecom!D58</f>
        <v>0</v>
      </c>
      <c r="F1016" s="489">
        <f>Telecom!E58</f>
        <v>0</v>
      </c>
      <c r="G1016" s="489">
        <f>Telecom!F58</f>
        <v>1</v>
      </c>
      <c r="H1016" s="489">
        <f>Telecom!G58</f>
        <v>0</v>
      </c>
      <c r="I1016" s="489">
        <f>Telecom!H58</f>
        <v>0</v>
      </c>
      <c r="J1016" s="489" t="str">
        <f>Telecom!I58</f>
        <v xml:space="preserve"> </v>
      </c>
      <c r="K1016" s="489">
        <f>Telecom!J58</f>
        <v>0</v>
      </c>
      <c r="L1016" s="489">
        <f>Telecom!K58</f>
        <v>0</v>
      </c>
      <c r="M1016" s="489" t="str">
        <f>Telecom!L58</f>
        <v/>
      </c>
      <c r="N1016" s="489" t="str">
        <f>Telecom!M58</f>
        <v/>
      </c>
      <c r="O1016" s="489" t="str">
        <f>Telecom!N58</f>
        <v/>
      </c>
      <c r="P1016" s="489" t="str">
        <f>Telecom!O58</f>
        <v/>
      </c>
      <c r="Q1016" s="489" t="str">
        <f>Telecom!P58</f>
        <v xml:space="preserve"> </v>
      </c>
    </row>
    <row r="1017" spans="1:17">
      <c r="A1017" s="489" t="s">
        <v>244</v>
      </c>
      <c r="B1017" s="489">
        <f>Telecom!A59</f>
        <v>0</v>
      </c>
      <c r="C1017" s="489">
        <f>Telecom!B59</f>
        <v>0</v>
      </c>
      <c r="D1017" s="489" t="str">
        <f>Telecom!C59</f>
        <v>H</v>
      </c>
      <c r="E1017" s="489">
        <f>Telecom!D59</f>
        <v>0</v>
      </c>
      <c r="F1017" s="489">
        <f>Telecom!E59</f>
        <v>0</v>
      </c>
      <c r="G1017" s="489">
        <f>Telecom!F59</f>
        <v>1</v>
      </c>
      <c r="H1017" s="489">
        <f>Telecom!G59</f>
        <v>0</v>
      </c>
      <c r="I1017" s="489">
        <f>Telecom!H59</f>
        <v>0</v>
      </c>
      <c r="J1017" s="489" t="str">
        <f>Telecom!I59</f>
        <v xml:space="preserve"> </v>
      </c>
      <c r="K1017" s="489">
        <f>Telecom!J59</f>
        <v>0</v>
      </c>
      <c r="L1017" s="489">
        <f>Telecom!K59</f>
        <v>0</v>
      </c>
      <c r="M1017" s="489" t="str">
        <f>Telecom!L59</f>
        <v/>
      </c>
      <c r="N1017" s="489" t="str">
        <f>Telecom!M59</f>
        <v/>
      </c>
      <c r="O1017" s="489" t="str">
        <f>Telecom!N59</f>
        <v/>
      </c>
      <c r="P1017" s="489" t="str">
        <f>Telecom!O59</f>
        <v/>
      </c>
      <c r="Q1017" s="489" t="str">
        <f>Telecom!P59</f>
        <v xml:space="preserve"> </v>
      </c>
    </row>
    <row r="1018" spans="1:17">
      <c r="A1018" s="489" t="s">
        <v>244</v>
      </c>
      <c r="B1018" s="489">
        <f>Telecom!A60</f>
        <v>0</v>
      </c>
      <c r="C1018" s="489">
        <f>Telecom!B60</f>
        <v>0</v>
      </c>
      <c r="D1018" s="489" t="str">
        <f>Telecom!C60</f>
        <v>H</v>
      </c>
      <c r="E1018" s="489">
        <f>Telecom!D60</f>
        <v>0</v>
      </c>
      <c r="F1018" s="489">
        <f>Telecom!E60</f>
        <v>0</v>
      </c>
      <c r="G1018" s="489">
        <f>Telecom!F60</f>
        <v>1</v>
      </c>
      <c r="H1018" s="489">
        <f>Telecom!G60</f>
        <v>0</v>
      </c>
      <c r="I1018" s="489">
        <f>Telecom!H60</f>
        <v>0</v>
      </c>
      <c r="J1018" s="489" t="str">
        <f>Telecom!I60</f>
        <v xml:space="preserve"> </v>
      </c>
      <c r="K1018" s="489">
        <f>Telecom!J60</f>
        <v>0</v>
      </c>
      <c r="L1018" s="489">
        <f>Telecom!K60</f>
        <v>0</v>
      </c>
      <c r="M1018" s="489" t="str">
        <f>Telecom!L60</f>
        <v/>
      </c>
      <c r="N1018" s="489" t="str">
        <f>Telecom!M60</f>
        <v/>
      </c>
      <c r="O1018" s="489" t="str">
        <f>Telecom!N60</f>
        <v/>
      </c>
      <c r="P1018" s="489" t="str">
        <f>Telecom!O60</f>
        <v/>
      </c>
      <c r="Q1018" s="489" t="str">
        <f>Telecom!P60</f>
        <v xml:space="preserve"> </v>
      </c>
    </row>
    <row r="1019" spans="1:17">
      <c r="A1019" s="489" t="s">
        <v>244</v>
      </c>
      <c r="B1019" s="489">
        <f>Telecom!A61</f>
        <v>0</v>
      </c>
      <c r="C1019" s="489">
        <f>Telecom!B61</f>
        <v>0</v>
      </c>
      <c r="D1019" s="489" t="str">
        <f>Telecom!C61</f>
        <v>H</v>
      </c>
      <c r="E1019" s="489">
        <f>Telecom!D61</f>
        <v>0</v>
      </c>
      <c r="F1019" s="489">
        <f>Telecom!E61</f>
        <v>0</v>
      </c>
      <c r="G1019" s="489">
        <f>Telecom!F61</f>
        <v>1</v>
      </c>
      <c r="H1019" s="489">
        <f>Telecom!G61</f>
        <v>0</v>
      </c>
      <c r="I1019" s="489">
        <f>Telecom!H61</f>
        <v>0</v>
      </c>
      <c r="J1019" s="489" t="str">
        <f>Telecom!I61</f>
        <v xml:space="preserve"> </v>
      </c>
      <c r="K1019" s="489">
        <f>Telecom!J61</f>
        <v>0</v>
      </c>
      <c r="L1019" s="489">
        <f>Telecom!K61</f>
        <v>0</v>
      </c>
      <c r="M1019" s="489" t="str">
        <f>Telecom!L61</f>
        <v/>
      </c>
      <c r="N1019" s="489" t="str">
        <f>Telecom!M61</f>
        <v/>
      </c>
      <c r="O1019" s="489" t="str">
        <f>Telecom!N61</f>
        <v/>
      </c>
      <c r="P1019" s="489" t="str">
        <f>Telecom!O61</f>
        <v/>
      </c>
      <c r="Q1019" s="489" t="str">
        <f>Telecom!P61</f>
        <v xml:space="preserve"> </v>
      </c>
    </row>
    <row r="1020" spans="1:17">
      <c r="A1020" s="489" t="s">
        <v>244</v>
      </c>
      <c r="B1020" s="489">
        <f>Telecom!A62</f>
        <v>0</v>
      </c>
      <c r="C1020" s="489">
        <f>Telecom!B62</f>
        <v>0</v>
      </c>
      <c r="D1020" s="489" t="str">
        <f>Telecom!C62</f>
        <v>H</v>
      </c>
      <c r="E1020" s="489">
        <f>Telecom!D62</f>
        <v>0</v>
      </c>
      <c r="F1020" s="489">
        <f>Telecom!E62</f>
        <v>0</v>
      </c>
      <c r="G1020" s="489">
        <f>Telecom!F62</f>
        <v>1</v>
      </c>
      <c r="H1020" s="489">
        <f>Telecom!G62</f>
        <v>0</v>
      </c>
      <c r="I1020" s="489">
        <f>Telecom!H62</f>
        <v>0</v>
      </c>
      <c r="J1020" s="489" t="str">
        <f>Telecom!I62</f>
        <v xml:space="preserve"> </v>
      </c>
      <c r="K1020" s="489">
        <f>Telecom!J62</f>
        <v>0</v>
      </c>
      <c r="L1020" s="489">
        <f>Telecom!K62</f>
        <v>0</v>
      </c>
      <c r="M1020" s="489" t="str">
        <f>Telecom!L62</f>
        <v/>
      </c>
      <c r="N1020" s="489" t="str">
        <f>Telecom!M62</f>
        <v/>
      </c>
      <c r="O1020" s="489" t="str">
        <f>Telecom!N62</f>
        <v/>
      </c>
      <c r="P1020" s="489" t="str">
        <f>Telecom!O62</f>
        <v/>
      </c>
      <c r="Q1020" s="489" t="str">
        <f>Telecom!P62</f>
        <v xml:space="preserve"> </v>
      </c>
    </row>
    <row r="1021" spans="1:17">
      <c r="A1021" s="489" t="s">
        <v>244</v>
      </c>
      <c r="B1021" s="489">
        <f>Telecom!A63</f>
        <v>0</v>
      </c>
      <c r="C1021" s="489">
        <f>Telecom!B63</f>
        <v>0</v>
      </c>
      <c r="D1021" s="489" t="str">
        <f>Telecom!C63</f>
        <v>H</v>
      </c>
      <c r="E1021" s="489">
        <f>Telecom!D63</f>
        <v>0</v>
      </c>
      <c r="F1021" s="489">
        <f>Telecom!E63</f>
        <v>0</v>
      </c>
      <c r="G1021" s="489">
        <f>Telecom!F63</f>
        <v>1</v>
      </c>
      <c r="H1021" s="489">
        <f>Telecom!G63</f>
        <v>0</v>
      </c>
      <c r="I1021" s="489">
        <f>Telecom!H63</f>
        <v>0</v>
      </c>
      <c r="J1021" s="489" t="str">
        <f>Telecom!I63</f>
        <v xml:space="preserve"> </v>
      </c>
      <c r="K1021" s="489">
        <f>Telecom!J63</f>
        <v>0</v>
      </c>
      <c r="L1021" s="489">
        <f>Telecom!K63</f>
        <v>0</v>
      </c>
      <c r="M1021" s="489" t="str">
        <f>Telecom!L63</f>
        <v/>
      </c>
      <c r="N1021" s="489" t="str">
        <f>Telecom!M63</f>
        <v/>
      </c>
      <c r="O1021" s="489" t="str">
        <f>Telecom!N63</f>
        <v/>
      </c>
      <c r="P1021" s="489" t="str">
        <f>Telecom!O63</f>
        <v/>
      </c>
      <c r="Q1021" s="489" t="str">
        <f>Telecom!P63</f>
        <v xml:space="preserve"> </v>
      </c>
    </row>
    <row r="1022" spans="1:17">
      <c r="A1022" s="488" t="s">
        <v>245</v>
      </c>
      <c r="B1022" s="488">
        <f>Network!A13</f>
        <v>0</v>
      </c>
      <c r="C1022" s="488">
        <f>Network!B13</f>
        <v>0</v>
      </c>
      <c r="D1022" s="488" t="str">
        <f>Network!C13</f>
        <v>H</v>
      </c>
      <c r="E1022" s="488">
        <f>Network!D13</f>
        <v>0</v>
      </c>
      <c r="F1022" s="488">
        <f>Network!E13</f>
        <v>0</v>
      </c>
      <c r="G1022" s="488">
        <f>Network!F13</f>
        <v>1</v>
      </c>
      <c r="H1022" s="488">
        <f>Network!G13</f>
        <v>0</v>
      </c>
      <c r="I1022" s="488">
        <f>Network!H13</f>
        <v>0</v>
      </c>
      <c r="J1022" s="488" t="str">
        <f>Network!I13</f>
        <v xml:space="preserve"> </v>
      </c>
      <c r="K1022" s="488">
        <f>Network!J13</f>
        <v>0</v>
      </c>
      <c r="L1022" s="488">
        <f>Network!K13</f>
        <v>0</v>
      </c>
      <c r="M1022" s="488" t="str">
        <f>Network!L13</f>
        <v/>
      </c>
      <c r="N1022" s="488" t="str">
        <f>Network!M13</f>
        <v/>
      </c>
      <c r="O1022" s="488" t="str">
        <f>Network!N13</f>
        <v/>
      </c>
      <c r="P1022" s="488" t="str">
        <f>Network!O13</f>
        <v/>
      </c>
      <c r="Q1022" s="488" t="str">
        <f>Network!P13</f>
        <v xml:space="preserve"> </v>
      </c>
    </row>
    <row r="1023" spans="1:17">
      <c r="A1023" s="488" t="s">
        <v>245</v>
      </c>
      <c r="B1023" s="488">
        <f>Network!A14</f>
        <v>0</v>
      </c>
      <c r="C1023" s="488">
        <f>Network!B14</f>
        <v>0</v>
      </c>
      <c r="D1023" s="488" t="str">
        <f>Network!C14</f>
        <v>H</v>
      </c>
      <c r="E1023" s="488">
        <f>Network!D14</f>
        <v>0</v>
      </c>
      <c r="F1023" s="488">
        <f>Network!E14</f>
        <v>0</v>
      </c>
      <c r="G1023" s="488">
        <f>Network!F14</f>
        <v>1</v>
      </c>
      <c r="H1023" s="488">
        <f>Network!G14</f>
        <v>0</v>
      </c>
      <c r="I1023" s="488">
        <f>Network!H14</f>
        <v>0</v>
      </c>
      <c r="J1023" s="488" t="str">
        <f>Network!I14</f>
        <v xml:space="preserve"> </v>
      </c>
      <c r="K1023" s="488">
        <f>Network!J14</f>
        <v>0</v>
      </c>
      <c r="L1023" s="488">
        <f>Network!K14</f>
        <v>0</v>
      </c>
      <c r="M1023" s="488" t="str">
        <f>Network!L14</f>
        <v/>
      </c>
      <c r="N1023" s="488" t="str">
        <f>Network!M14</f>
        <v/>
      </c>
      <c r="O1023" s="488" t="str">
        <f>Network!N14</f>
        <v/>
      </c>
      <c r="P1023" s="488" t="str">
        <f>Network!O14</f>
        <v/>
      </c>
      <c r="Q1023" s="488" t="str">
        <f>Network!P14</f>
        <v xml:space="preserve"> </v>
      </c>
    </row>
    <row r="1024" spans="1:17">
      <c r="A1024" s="488" t="s">
        <v>245</v>
      </c>
      <c r="B1024" s="488">
        <f>Network!A15</f>
        <v>0</v>
      </c>
      <c r="C1024" s="488">
        <f>Network!B15</f>
        <v>0</v>
      </c>
      <c r="D1024" s="488" t="str">
        <f>Network!C15</f>
        <v>H</v>
      </c>
      <c r="E1024" s="488">
        <f>Network!D15</f>
        <v>0</v>
      </c>
      <c r="F1024" s="488">
        <f>Network!E15</f>
        <v>0</v>
      </c>
      <c r="G1024" s="488">
        <f>Network!F15</f>
        <v>1</v>
      </c>
      <c r="H1024" s="488">
        <f>Network!G15</f>
        <v>0</v>
      </c>
      <c r="I1024" s="488">
        <f>Network!H15</f>
        <v>0</v>
      </c>
      <c r="J1024" s="488" t="str">
        <f>Network!I15</f>
        <v xml:space="preserve"> </v>
      </c>
      <c r="K1024" s="488">
        <f>Network!J15</f>
        <v>0</v>
      </c>
      <c r="L1024" s="488">
        <f>Network!K15</f>
        <v>0</v>
      </c>
      <c r="M1024" s="488" t="str">
        <f>Network!L15</f>
        <v/>
      </c>
      <c r="N1024" s="488" t="str">
        <f>Network!M15</f>
        <v/>
      </c>
      <c r="O1024" s="488" t="str">
        <f>Network!N15</f>
        <v/>
      </c>
      <c r="P1024" s="488" t="str">
        <f>Network!O15</f>
        <v/>
      </c>
      <c r="Q1024" s="488" t="str">
        <f>Network!P15</f>
        <v xml:space="preserve"> </v>
      </c>
    </row>
    <row r="1025" spans="1:17">
      <c r="A1025" s="488" t="s">
        <v>245</v>
      </c>
      <c r="B1025" s="488">
        <f>Network!A16</f>
        <v>0</v>
      </c>
      <c r="C1025" s="488">
        <f>Network!B16</f>
        <v>0</v>
      </c>
      <c r="D1025" s="488" t="str">
        <f>Network!C16</f>
        <v>H</v>
      </c>
      <c r="E1025" s="488">
        <f>Network!D16</f>
        <v>0</v>
      </c>
      <c r="F1025" s="488">
        <f>Network!E16</f>
        <v>0</v>
      </c>
      <c r="G1025" s="488">
        <f>Network!F16</f>
        <v>1</v>
      </c>
      <c r="H1025" s="488">
        <f>Network!G16</f>
        <v>0</v>
      </c>
      <c r="I1025" s="488">
        <f>Network!H16</f>
        <v>0</v>
      </c>
      <c r="J1025" s="488" t="str">
        <f>Network!I16</f>
        <v xml:space="preserve"> </v>
      </c>
      <c r="K1025" s="488">
        <f>Network!J16</f>
        <v>0</v>
      </c>
      <c r="L1025" s="488">
        <f>Network!K16</f>
        <v>0</v>
      </c>
      <c r="M1025" s="488" t="str">
        <f>Network!L16</f>
        <v/>
      </c>
      <c r="N1025" s="488" t="str">
        <f>Network!M16</f>
        <v/>
      </c>
      <c r="O1025" s="488" t="str">
        <f>Network!N16</f>
        <v/>
      </c>
      <c r="P1025" s="488" t="str">
        <f>Network!O16</f>
        <v/>
      </c>
      <c r="Q1025" s="488" t="str">
        <f>Network!P16</f>
        <v xml:space="preserve"> </v>
      </c>
    </row>
    <row r="1026" spans="1:17">
      <c r="A1026" s="488" t="s">
        <v>245</v>
      </c>
      <c r="B1026" s="488">
        <f>Network!A17</f>
        <v>0</v>
      </c>
      <c r="C1026" s="488">
        <f>Network!B17</f>
        <v>0</v>
      </c>
      <c r="D1026" s="488" t="str">
        <f>Network!C17</f>
        <v>H</v>
      </c>
      <c r="E1026" s="488">
        <f>Network!D17</f>
        <v>0</v>
      </c>
      <c r="F1026" s="488">
        <f>Network!E17</f>
        <v>0</v>
      </c>
      <c r="G1026" s="488">
        <f>Network!F17</f>
        <v>1</v>
      </c>
      <c r="H1026" s="488">
        <f>Network!G17</f>
        <v>0</v>
      </c>
      <c r="I1026" s="488">
        <f>Network!H17</f>
        <v>0</v>
      </c>
      <c r="J1026" s="488" t="str">
        <f>Network!I17</f>
        <v xml:space="preserve"> </v>
      </c>
      <c r="K1026" s="488">
        <f>Network!J17</f>
        <v>0</v>
      </c>
      <c r="L1026" s="488">
        <f>Network!K17</f>
        <v>0</v>
      </c>
      <c r="M1026" s="488" t="str">
        <f>Network!L17</f>
        <v/>
      </c>
      <c r="N1026" s="488" t="str">
        <f>Network!M17</f>
        <v/>
      </c>
      <c r="O1026" s="488" t="str">
        <f>Network!N17</f>
        <v/>
      </c>
      <c r="P1026" s="488" t="str">
        <f>Network!O17</f>
        <v/>
      </c>
      <c r="Q1026" s="488" t="str">
        <f>Network!P17</f>
        <v xml:space="preserve"> </v>
      </c>
    </row>
    <row r="1027" spans="1:17">
      <c r="A1027" s="488" t="s">
        <v>245</v>
      </c>
      <c r="B1027" s="488">
        <f>Network!A18</f>
        <v>0</v>
      </c>
      <c r="C1027" s="488">
        <f>Network!B18</f>
        <v>0</v>
      </c>
      <c r="D1027" s="488" t="str">
        <f>Network!C18</f>
        <v>H</v>
      </c>
      <c r="E1027" s="488">
        <f>Network!D18</f>
        <v>0</v>
      </c>
      <c r="F1027" s="488">
        <f>Network!E18</f>
        <v>0</v>
      </c>
      <c r="G1027" s="488">
        <f>Network!F18</f>
        <v>1</v>
      </c>
      <c r="H1027" s="488">
        <f>Network!G18</f>
        <v>0</v>
      </c>
      <c r="I1027" s="488">
        <f>Network!H18</f>
        <v>0</v>
      </c>
      <c r="J1027" s="488" t="str">
        <f>Network!I18</f>
        <v xml:space="preserve"> </v>
      </c>
      <c r="K1027" s="488">
        <f>Network!J18</f>
        <v>0</v>
      </c>
      <c r="L1027" s="488">
        <f>Network!K18</f>
        <v>0</v>
      </c>
      <c r="M1027" s="488" t="str">
        <f>Network!L18</f>
        <v/>
      </c>
      <c r="N1027" s="488" t="str">
        <f>Network!M18</f>
        <v/>
      </c>
      <c r="O1027" s="488" t="str">
        <f>Network!N18</f>
        <v/>
      </c>
      <c r="P1027" s="488" t="str">
        <f>Network!O18</f>
        <v/>
      </c>
      <c r="Q1027" s="488" t="str">
        <f>Network!P18</f>
        <v xml:space="preserve"> </v>
      </c>
    </row>
    <row r="1028" spans="1:17">
      <c r="A1028" s="488" t="s">
        <v>245</v>
      </c>
      <c r="B1028" s="488">
        <f>Network!A19</f>
        <v>0</v>
      </c>
      <c r="C1028" s="488">
        <f>Network!B19</f>
        <v>0</v>
      </c>
      <c r="D1028" s="488" t="str">
        <f>Network!C19</f>
        <v>H</v>
      </c>
      <c r="E1028" s="488">
        <f>Network!D19</f>
        <v>0</v>
      </c>
      <c r="F1028" s="488">
        <f>Network!E19</f>
        <v>0</v>
      </c>
      <c r="G1028" s="488">
        <f>Network!F19</f>
        <v>1</v>
      </c>
      <c r="H1028" s="488">
        <f>Network!G19</f>
        <v>0</v>
      </c>
      <c r="I1028" s="488">
        <f>Network!H19</f>
        <v>0</v>
      </c>
      <c r="J1028" s="488" t="str">
        <f>Network!I19</f>
        <v xml:space="preserve"> </v>
      </c>
      <c r="K1028" s="488">
        <f>Network!J19</f>
        <v>0</v>
      </c>
      <c r="L1028" s="488">
        <f>Network!K19</f>
        <v>0</v>
      </c>
      <c r="M1028" s="488" t="str">
        <f>Network!L19</f>
        <v/>
      </c>
      <c r="N1028" s="488" t="str">
        <f>Network!M19</f>
        <v/>
      </c>
      <c r="O1028" s="488" t="str">
        <f>Network!N19</f>
        <v/>
      </c>
      <c r="P1028" s="488" t="str">
        <f>Network!O19</f>
        <v/>
      </c>
      <c r="Q1028" s="488" t="str">
        <f>Network!P19</f>
        <v xml:space="preserve"> </v>
      </c>
    </row>
    <row r="1029" spans="1:17">
      <c r="A1029" s="488" t="s">
        <v>245</v>
      </c>
      <c r="B1029" s="488">
        <f>Network!A20</f>
        <v>0</v>
      </c>
      <c r="C1029" s="488">
        <f>Network!B20</f>
        <v>0</v>
      </c>
      <c r="D1029" s="488" t="str">
        <f>Network!C20</f>
        <v>H</v>
      </c>
      <c r="E1029" s="488">
        <f>Network!D20</f>
        <v>0</v>
      </c>
      <c r="F1029" s="488">
        <f>Network!E20</f>
        <v>0</v>
      </c>
      <c r="G1029" s="488">
        <f>Network!F20</f>
        <v>1</v>
      </c>
      <c r="H1029" s="488">
        <f>Network!G20</f>
        <v>0</v>
      </c>
      <c r="I1029" s="488">
        <f>Network!H20</f>
        <v>0</v>
      </c>
      <c r="J1029" s="488" t="str">
        <f>Network!I20</f>
        <v xml:space="preserve"> </v>
      </c>
      <c r="K1029" s="488">
        <f>Network!J20</f>
        <v>0</v>
      </c>
      <c r="L1029" s="488">
        <f>Network!K20</f>
        <v>0</v>
      </c>
      <c r="M1029" s="488" t="str">
        <f>Network!L20</f>
        <v/>
      </c>
      <c r="N1029" s="488" t="str">
        <f>Network!M20</f>
        <v/>
      </c>
      <c r="O1029" s="488" t="str">
        <f>Network!N20</f>
        <v/>
      </c>
      <c r="P1029" s="488" t="str">
        <f>Network!O20</f>
        <v/>
      </c>
      <c r="Q1029" s="488" t="str">
        <f>Network!P20</f>
        <v xml:space="preserve"> </v>
      </c>
    </row>
    <row r="1030" spans="1:17">
      <c r="A1030" s="488" t="s">
        <v>245</v>
      </c>
      <c r="B1030" s="488">
        <f>Network!A21</f>
        <v>0</v>
      </c>
      <c r="C1030" s="488">
        <f>Network!B21</f>
        <v>0</v>
      </c>
      <c r="D1030" s="488" t="str">
        <f>Network!C21</f>
        <v>H</v>
      </c>
      <c r="E1030" s="488">
        <f>Network!D21</f>
        <v>0</v>
      </c>
      <c r="F1030" s="488">
        <f>Network!E21</f>
        <v>0</v>
      </c>
      <c r="G1030" s="488">
        <f>Network!F21</f>
        <v>1</v>
      </c>
      <c r="H1030" s="488">
        <f>Network!G21</f>
        <v>0</v>
      </c>
      <c r="I1030" s="488">
        <f>Network!H21</f>
        <v>0</v>
      </c>
      <c r="J1030" s="488" t="str">
        <f>Network!I21</f>
        <v xml:space="preserve"> </v>
      </c>
      <c r="K1030" s="488">
        <f>Network!J21</f>
        <v>0</v>
      </c>
      <c r="L1030" s="488">
        <f>Network!K21</f>
        <v>0</v>
      </c>
      <c r="M1030" s="488" t="str">
        <f>Network!L21</f>
        <v/>
      </c>
      <c r="N1030" s="488" t="str">
        <f>Network!M21</f>
        <v/>
      </c>
      <c r="O1030" s="488" t="str">
        <f>Network!N21</f>
        <v/>
      </c>
      <c r="P1030" s="488" t="str">
        <f>Network!O21</f>
        <v/>
      </c>
      <c r="Q1030" s="488" t="str">
        <f>Network!P21</f>
        <v xml:space="preserve"> </v>
      </c>
    </row>
    <row r="1031" spans="1:17">
      <c r="A1031" s="488" t="s">
        <v>245</v>
      </c>
      <c r="B1031" s="488">
        <f>Network!A22</f>
        <v>0</v>
      </c>
      <c r="C1031" s="488">
        <f>Network!B22</f>
        <v>0</v>
      </c>
      <c r="D1031" s="488" t="str">
        <f>Network!C22</f>
        <v>H</v>
      </c>
      <c r="E1031" s="488">
        <f>Network!D22</f>
        <v>0</v>
      </c>
      <c r="F1031" s="488">
        <f>Network!E22</f>
        <v>0</v>
      </c>
      <c r="G1031" s="488">
        <f>Network!F22</f>
        <v>1</v>
      </c>
      <c r="H1031" s="488">
        <f>Network!G22</f>
        <v>0</v>
      </c>
      <c r="I1031" s="488">
        <f>Network!H22</f>
        <v>0</v>
      </c>
      <c r="J1031" s="488" t="str">
        <f>Network!I22</f>
        <v xml:space="preserve"> </v>
      </c>
      <c r="K1031" s="488">
        <f>Network!J22</f>
        <v>0</v>
      </c>
      <c r="L1031" s="488">
        <f>Network!K22</f>
        <v>0</v>
      </c>
      <c r="M1031" s="488" t="str">
        <f>Network!L22</f>
        <v/>
      </c>
      <c r="N1031" s="488" t="str">
        <f>Network!M22</f>
        <v/>
      </c>
      <c r="O1031" s="488" t="str">
        <f>Network!N22</f>
        <v/>
      </c>
      <c r="P1031" s="488" t="str">
        <f>Network!O22</f>
        <v/>
      </c>
      <c r="Q1031" s="488" t="str">
        <f>Network!P22</f>
        <v xml:space="preserve"> </v>
      </c>
    </row>
    <row r="1032" spans="1:17">
      <c r="A1032" s="488" t="s">
        <v>245</v>
      </c>
      <c r="B1032" s="488">
        <f>Network!A23</f>
        <v>0</v>
      </c>
      <c r="C1032" s="488">
        <f>Network!B23</f>
        <v>0</v>
      </c>
      <c r="D1032" s="488" t="str">
        <f>Network!C23</f>
        <v>H</v>
      </c>
      <c r="E1032" s="488">
        <f>Network!D23</f>
        <v>0</v>
      </c>
      <c r="F1032" s="488">
        <f>Network!E23</f>
        <v>0</v>
      </c>
      <c r="G1032" s="488">
        <f>Network!F23</f>
        <v>1</v>
      </c>
      <c r="H1032" s="488">
        <f>Network!G23</f>
        <v>0</v>
      </c>
      <c r="I1032" s="488">
        <f>Network!H23</f>
        <v>0</v>
      </c>
      <c r="J1032" s="488" t="str">
        <f>Network!I23</f>
        <v xml:space="preserve"> </v>
      </c>
      <c r="K1032" s="488">
        <f>Network!J23</f>
        <v>0</v>
      </c>
      <c r="L1032" s="488">
        <f>Network!K23</f>
        <v>0</v>
      </c>
      <c r="M1032" s="488" t="str">
        <f>Network!L23</f>
        <v/>
      </c>
      <c r="N1032" s="488" t="str">
        <f>Network!M23</f>
        <v/>
      </c>
      <c r="O1032" s="488" t="str">
        <f>Network!N23</f>
        <v/>
      </c>
      <c r="P1032" s="488" t="str">
        <f>Network!O23</f>
        <v/>
      </c>
      <c r="Q1032" s="488" t="str">
        <f>Network!P23</f>
        <v xml:space="preserve"> </v>
      </c>
    </row>
    <row r="1033" spans="1:17">
      <c r="A1033" s="488" t="s">
        <v>245</v>
      </c>
      <c r="B1033" s="488">
        <f>Network!A24</f>
        <v>0</v>
      </c>
      <c r="C1033" s="488">
        <f>Network!B24</f>
        <v>0</v>
      </c>
      <c r="D1033" s="488" t="str">
        <f>Network!C24</f>
        <v>H</v>
      </c>
      <c r="E1033" s="488">
        <f>Network!D24</f>
        <v>0</v>
      </c>
      <c r="F1033" s="488">
        <f>Network!E24</f>
        <v>0</v>
      </c>
      <c r="G1033" s="488">
        <f>Network!F24</f>
        <v>1</v>
      </c>
      <c r="H1033" s="488">
        <f>Network!G24</f>
        <v>0</v>
      </c>
      <c r="I1033" s="488">
        <f>Network!H24</f>
        <v>0</v>
      </c>
      <c r="J1033" s="488" t="str">
        <f>Network!I24</f>
        <v xml:space="preserve"> </v>
      </c>
      <c r="K1033" s="488">
        <f>Network!J24</f>
        <v>0</v>
      </c>
      <c r="L1033" s="488">
        <f>Network!K24</f>
        <v>0</v>
      </c>
      <c r="M1033" s="488" t="str">
        <f>Network!L24</f>
        <v/>
      </c>
      <c r="N1033" s="488" t="str">
        <f>Network!M24</f>
        <v/>
      </c>
      <c r="O1033" s="488" t="str">
        <f>Network!N24</f>
        <v/>
      </c>
      <c r="P1033" s="488" t="str">
        <f>Network!O24</f>
        <v/>
      </c>
      <c r="Q1033" s="488" t="str">
        <f>Network!P24</f>
        <v xml:space="preserve"> </v>
      </c>
    </row>
    <row r="1034" spans="1:17">
      <c r="A1034" s="488" t="s">
        <v>245</v>
      </c>
      <c r="B1034" s="488">
        <f>Network!A25</f>
        <v>0</v>
      </c>
      <c r="C1034" s="488">
        <f>Network!B25</f>
        <v>0</v>
      </c>
      <c r="D1034" s="488" t="str">
        <f>Network!C25</f>
        <v>H</v>
      </c>
      <c r="E1034" s="488">
        <f>Network!D25</f>
        <v>0</v>
      </c>
      <c r="F1034" s="488">
        <f>Network!E25</f>
        <v>0</v>
      </c>
      <c r="G1034" s="488">
        <f>Network!F25</f>
        <v>1</v>
      </c>
      <c r="H1034" s="488">
        <f>Network!G25</f>
        <v>0</v>
      </c>
      <c r="I1034" s="488">
        <f>Network!H25</f>
        <v>0</v>
      </c>
      <c r="J1034" s="488" t="str">
        <f>Network!I25</f>
        <v xml:space="preserve"> </v>
      </c>
      <c r="K1034" s="488">
        <f>Network!J25</f>
        <v>0</v>
      </c>
      <c r="L1034" s="488">
        <f>Network!K25</f>
        <v>0</v>
      </c>
      <c r="M1034" s="488" t="str">
        <f>Network!L25</f>
        <v/>
      </c>
      <c r="N1034" s="488" t="str">
        <f>Network!M25</f>
        <v/>
      </c>
      <c r="O1034" s="488" t="str">
        <f>Network!N25</f>
        <v/>
      </c>
      <c r="P1034" s="488" t="str">
        <f>Network!O25</f>
        <v/>
      </c>
      <c r="Q1034" s="488" t="str">
        <f>Network!P25</f>
        <v xml:space="preserve"> </v>
      </c>
    </row>
    <row r="1035" spans="1:17">
      <c r="A1035" s="488" t="s">
        <v>245</v>
      </c>
      <c r="B1035" s="488">
        <f>Network!A26</f>
        <v>0</v>
      </c>
      <c r="C1035" s="488">
        <f>Network!B26</f>
        <v>0</v>
      </c>
      <c r="D1035" s="488" t="str">
        <f>Network!C26</f>
        <v>H</v>
      </c>
      <c r="E1035" s="488">
        <f>Network!D26</f>
        <v>0</v>
      </c>
      <c r="F1035" s="488">
        <f>Network!E26</f>
        <v>0</v>
      </c>
      <c r="G1035" s="488">
        <f>Network!F26</f>
        <v>1</v>
      </c>
      <c r="H1035" s="488">
        <f>Network!G26</f>
        <v>0</v>
      </c>
      <c r="I1035" s="488">
        <f>Network!H26</f>
        <v>0</v>
      </c>
      <c r="J1035" s="488" t="str">
        <f>Network!I26</f>
        <v xml:space="preserve"> </v>
      </c>
      <c r="K1035" s="488">
        <f>Network!J26</f>
        <v>0</v>
      </c>
      <c r="L1035" s="488">
        <f>Network!K26</f>
        <v>0</v>
      </c>
      <c r="M1035" s="488" t="str">
        <f>Network!L26</f>
        <v/>
      </c>
      <c r="N1035" s="488" t="str">
        <f>Network!M26</f>
        <v/>
      </c>
      <c r="O1035" s="488" t="str">
        <f>Network!N26</f>
        <v/>
      </c>
      <c r="P1035" s="488" t="str">
        <f>Network!O26</f>
        <v/>
      </c>
      <c r="Q1035" s="488" t="str">
        <f>Network!P26</f>
        <v xml:space="preserve"> </v>
      </c>
    </row>
    <row r="1036" spans="1:17">
      <c r="A1036" s="488" t="s">
        <v>245</v>
      </c>
      <c r="B1036" s="488">
        <f>Network!A27</f>
        <v>0</v>
      </c>
      <c r="C1036" s="488">
        <f>Network!B27</f>
        <v>0</v>
      </c>
      <c r="D1036" s="488" t="str">
        <f>Network!C27</f>
        <v>H</v>
      </c>
      <c r="E1036" s="488">
        <f>Network!D27</f>
        <v>0</v>
      </c>
      <c r="F1036" s="488">
        <f>Network!E27</f>
        <v>0</v>
      </c>
      <c r="G1036" s="488">
        <f>Network!F27</f>
        <v>1</v>
      </c>
      <c r="H1036" s="488">
        <f>Network!G27</f>
        <v>0</v>
      </c>
      <c r="I1036" s="488">
        <f>Network!H27</f>
        <v>0</v>
      </c>
      <c r="J1036" s="488" t="str">
        <f>Network!I27</f>
        <v xml:space="preserve"> </v>
      </c>
      <c r="K1036" s="488">
        <f>Network!J27</f>
        <v>0</v>
      </c>
      <c r="L1036" s="488">
        <f>Network!K27</f>
        <v>0</v>
      </c>
      <c r="M1036" s="488" t="str">
        <f>Network!L27</f>
        <v/>
      </c>
      <c r="N1036" s="488" t="str">
        <f>Network!M27</f>
        <v/>
      </c>
      <c r="O1036" s="488" t="str">
        <f>Network!N27</f>
        <v/>
      </c>
      <c r="P1036" s="488" t="str">
        <f>Network!O27</f>
        <v/>
      </c>
      <c r="Q1036" s="488" t="str">
        <f>Network!P27</f>
        <v xml:space="preserve"> </v>
      </c>
    </row>
    <row r="1037" spans="1:17">
      <c r="A1037" s="488" t="s">
        <v>245</v>
      </c>
      <c r="B1037" s="488">
        <f>Network!A28</f>
        <v>0</v>
      </c>
      <c r="C1037" s="488">
        <f>Network!B28</f>
        <v>0</v>
      </c>
      <c r="D1037" s="488" t="str">
        <f>Network!C28</f>
        <v>H</v>
      </c>
      <c r="E1037" s="488">
        <f>Network!D28</f>
        <v>0</v>
      </c>
      <c r="F1037" s="488">
        <f>Network!E28</f>
        <v>0</v>
      </c>
      <c r="G1037" s="488">
        <f>Network!F28</f>
        <v>1</v>
      </c>
      <c r="H1037" s="488">
        <f>Network!G28</f>
        <v>0</v>
      </c>
      <c r="I1037" s="488">
        <f>Network!H28</f>
        <v>0</v>
      </c>
      <c r="J1037" s="488" t="str">
        <f>Network!I28</f>
        <v xml:space="preserve"> </v>
      </c>
      <c r="K1037" s="488">
        <f>Network!J28</f>
        <v>0</v>
      </c>
      <c r="L1037" s="488">
        <f>Network!K28</f>
        <v>0</v>
      </c>
      <c r="M1037" s="488" t="str">
        <f>Network!L28</f>
        <v/>
      </c>
      <c r="N1037" s="488" t="str">
        <f>Network!M28</f>
        <v/>
      </c>
      <c r="O1037" s="488" t="str">
        <f>Network!N28</f>
        <v/>
      </c>
      <c r="P1037" s="488" t="str">
        <f>Network!O28</f>
        <v/>
      </c>
      <c r="Q1037" s="488" t="str">
        <f>Network!P28</f>
        <v xml:space="preserve"> </v>
      </c>
    </row>
    <row r="1038" spans="1:17">
      <c r="A1038" s="488" t="s">
        <v>245</v>
      </c>
      <c r="B1038" s="488">
        <f>Network!A29</f>
        <v>0</v>
      </c>
      <c r="C1038" s="488">
        <f>Network!B29</f>
        <v>0</v>
      </c>
      <c r="D1038" s="488" t="str">
        <f>Network!C29</f>
        <v>H</v>
      </c>
      <c r="E1038" s="488">
        <f>Network!D29</f>
        <v>0</v>
      </c>
      <c r="F1038" s="488">
        <f>Network!E29</f>
        <v>0</v>
      </c>
      <c r="G1038" s="488">
        <f>Network!F29</f>
        <v>1</v>
      </c>
      <c r="H1038" s="488">
        <f>Network!G29</f>
        <v>0</v>
      </c>
      <c r="I1038" s="488">
        <f>Network!H29</f>
        <v>0</v>
      </c>
      <c r="J1038" s="488" t="str">
        <f>Network!I29</f>
        <v xml:space="preserve"> </v>
      </c>
      <c r="K1038" s="488">
        <f>Network!J29</f>
        <v>0</v>
      </c>
      <c r="L1038" s="488">
        <f>Network!K29</f>
        <v>0</v>
      </c>
      <c r="M1038" s="488" t="str">
        <f>Network!L29</f>
        <v/>
      </c>
      <c r="N1038" s="488" t="str">
        <f>Network!M29</f>
        <v/>
      </c>
      <c r="O1038" s="488" t="str">
        <f>Network!N29</f>
        <v/>
      </c>
      <c r="P1038" s="488" t="str">
        <f>Network!O29</f>
        <v/>
      </c>
      <c r="Q1038" s="488" t="str">
        <f>Network!P29</f>
        <v xml:space="preserve"> </v>
      </c>
    </row>
    <row r="1039" spans="1:17">
      <c r="A1039" s="488" t="s">
        <v>245</v>
      </c>
      <c r="B1039" s="488">
        <f>Network!A30</f>
        <v>0</v>
      </c>
      <c r="C1039" s="488">
        <f>Network!B30</f>
        <v>0</v>
      </c>
      <c r="D1039" s="488" t="str">
        <f>Network!C30</f>
        <v>H</v>
      </c>
      <c r="E1039" s="488">
        <f>Network!D30</f>
        <v>0</v>
      </c>
      <c r="F1039" s="488">
        <f>Network!E30</f>
        <v>0</v>
      </c>
      <c r="G1039" s="488">
        <f>Network!F30</f>
        <v>1</v>
      </c>
      <c r="H1039" s="488">
        <f>Network!G30</f>
        <v>0</v>
      </c>
      <c r="I1039" s="488">
        <f>Network!H30</f>
        <v>0</v>
      </c>
      <c r="J1039" s="488" t="str">
        <f>Network!I30</f>
        <v xml:space="preserve"> </v>
      </c>
      <c r="K1039" s="488">
        <f>Network!J30</f>
        <v>0</v>
      </c>
      <c r="L1039" s="488">
        <f>Network!K30</f>
        <v>0</v>
      </c>
      <c r="M1039" s="488" t="str">
        <f>Network!L30</f>
        <v/>
      </c>
      <c r="N1039" s="488" t="str">
        <f>Network!M30</f>
        <v/>
      </c>
      <c r="O1039" s="488" t="str">
        <f>Network!N30</f>
        <v/>
      </c>
      <c r="P1039" s="488" t="str">
        <f>Network!O30</f>
        <v/>
      </c>
      <c r="Q1039" s="488" t="str">
        <f>Network!P30</f>
        <v xml:space="preserve"> </v>
      </c>
    </row>
    <row r="1040" spans="1:17">
      <c r="A1040" s="488" t="s">
        <v>245</v>
      </c>
      <c r="B1040" s="488">
        <f>Network!A31</f>
        <v>0</v>
      </c>
      <c r="C1040" s="488">
        <f>Network!B31</f>
        <v>0</v>
      </c>
      <c r="D1040" s="488" t="str">
        <f>Network!C31</f>
        <v>H</v>
      </c>
      <c r="E1040" s="488">
        <f>Network!D31</f>
        <v>0</v>
      </c>
      <c r="F1040" s="488">
        <f>Network!E31</f>
        <v>0</v>
      </c>
      <c r="G1040" s="488">
        <f>Network!F31</f>
        <v>1</v>
      </c>
      <c r="H1040" s="488">
        <f>Network!G31</f>
        <v>0</v>
      </c>
      <c r="I1040" s="488">
        <f>Network!H31</f>
        <v>0</v>
      </c>
      <c r="J1040" s="488" t="str">
        <f>Network!I31</f>
        <v xml:space="preserve"> </v>
      </c>
      <c r="K1040" s="488">
        <f>Network!J31</f>
        <v>0</v>
      </c>
      <c r="L1040" s="488">
        <f>Network!K31</f>
        <v>0</v>
      </c>
      <c r="M1040" s="488" t="str">
        <f>Network!L31</f>
        <v/>
      </c>
      <c r="N1040" s="488" t="str">
        <f>Network!M31</f>
        <v/>
      </c>
      <c r="O1040" s="488" t="str">
        <f>Network!N31</f>
        <v/>
      </c>
      <c r="P1040" s="488" t="str">
        <f>Network!O31</f>
        <v/>
      </c>
      <c r="Q1040" s="488" t="str">
        <f>Network!P31</f>
        <v xml:space="preserve"> </v>
      </c>
    </row>
    <row r="1041" spans="1:17">
      <c r="A1041" s="488" t="s">
        <v>245</v>
      </c>
      <c r="B1041" s="488">
        <f>Network!A32</f>
        <v>0</v>
      </c>
      <c r="C1041" s="488">
        <f>Network!B32</f>
        <v>0</v>
      </c>
      <c r="D1041" s="488" t="str">
        <f>Network!C32</f>
        <v>H</v>
      </c>
      <c r="E1041" s="488">
        <f>Network!D32</f>
        <v>0</v>
      </c>
      <c r="F1041" s="488">
        <f>Network!E32</f>
        <v>0</v>
      </c>
      <c r="G1041" s="488">
        <f>Network!F32</f>
        <v>1</v>
      </c>
      <c r="H1041" s="488">
        <f>Network!G32</f>
        <v>0</v>
      </c>
      <c r="I1041" s="488">
        <f>Network!H32</f>
        <v>0</v>
      </c>
      <c r="J1041" s="488" t="str">
        <f>Network!I32</f>
        <v xml:space="preserve"> </v>
      </c>
      <c r="K1041" s="488">
        <f>Network!J32</f>
        <v>0</v>
      </c>
      <c r="L1041" s="488">
        <f>Network!K32</f>
        <v>0</v>
      </c>
      <c r="M1041" s="488" t="str">
        <f>Network!L32</f>
        <v/>
      </c>
      <c r="N1041" s="488" t="str">
        <f>Network!M32</f>
        <v/>
      </c>
      <c r="O1041" s="488" t="str">
        <f>Network!N32</f>
        <v/>
      </c>
      <c r="P1041" s="488" t="str">
        <f>Network!O32</f>
        <v/>
      </c>
      <c r="Q1041" s="488" t="str">
        <f>Network!P32</f>
        <v xml:space="preserve"> </v>
      </c>
    </row>
    <row r="1042" spans="1:17">
      <c r="A1042" s="488" t="s">
        <v>245</v>
      </c>
      <c r="B1042" s="488">
        <f>Network!A33</f>
        <v>0</v>
      </c>
      <c r="C1042" s="488">
        <f>Network!B33</f>
        <v>0</v>
      </c>
      <c r="D1042" s="488" t="str">
        <f>Network!C33</f>
        <v>H</v>
      </c>
      <c r="E1042" s="488">
        <f>Network!D33</f>
        <v>0</v>
      </c>
      <c r="F1042" s="488">
        <f>Network!E33</f>
        <v>0</v>
      </c>
      <c r="G1042" s="488">
        <f>Network!F33</f>
        <v>1</v>
      </c>
      <c r="H1042" s="488">
        <f>Network!G33</f>
        <v>0</v>
      </c>
      <c r="I1042" s="488">
        <f>Network!H33</f>
        <v>0</v>
      </c>
      <c r="J1042" s="488" t="str">
        <f>Network!I33</f>
        <v xml:space="preserve"> </v>
      </c>
      <c r="K1042" s="488">
        <f>Network!J33</f>
        <v>0</v>
      </c>
      <c r="L1042" s="488">
        <f>Network!K33</f>
        <v>0</v>
      </c>
      <c r="M1042" s="488" t="str">
        <f>Network!L33</f>
        <v/>
      </c>
      <c r="N1042" s="488" t="str">
        <f>Network!M33</f>
        <v/>
      </c>
      <c r="O1042" s="488" t="str">
        <f>Network!N33</f>
        <v/>
      </c>
      <c r="P1042" s="488" t="str">
        <f>Network!O33</f>
        <v/>
      </c>
      <c r="Q1042" s="488" t="str">
        <f>Network!P33</f>
        <v xml:space="preserve"> </v>
      </c>
    </row>
    <row r="1043" spans="1:17">
      <c r="A1043" s="488" t="s">
        <v>245</v>
      </c>
      <c r="B1043" s="488">
        <f>Network!A34</f>
        <v>0</v>
      </c>
      <c r="C1043" s="488">
        <f>Network!B34</f>
        <v>0</v>
      </c>
      <c r="D1043" s="488" t="str">
        <f>Network!C34</f>
        <v>H</v>
      </c>
      <c r="E1043" s="488">
        <f>Network!D34</f>
        <v>0</v>
      </c>
      <c r="F1043" s="488">
        <f>Network!E34</f>
        <v>0</v>
      </c>
      <c r="G1043" s="488">
        <f>Network!F34</f>
        <v>1</v>
      </c>
      <c r="H1043" s="488">
        <f>Network!G34</f>
        <v>0</v>
      </c>
      <c r="I1043" s="488">
        <f>Network!H34</f>
        <v>0</v>
      </c>
      <c r="J1043" s="488" t="str">
        <f>Network!I34</f>
        <v xml:space="preserve"> </v>
      </c>
      <c r="K1043" s="488">
        <f>Network!J34</f>
        <v>0</v>
      </c>
      <c r="L1043" s="488">
        <f>Network!K34</f>
        <v>0</v>
      </c>
      <c r="M1043" s="488" t="str">
        <f>Network!L34</f>
        <v/>
      </c>
      <c r="N1043" s="488" t="str">
        <f>Network!M34</f>
        <v/>
      </c>
      <c r="O1043" s="488" t="str">
        <f>Network!N34</f>
        <v/>
      </c>
      <c r="P1043" s="488" t="str">
        <f>Network!O34</f>
        <v/>
      </c>
      <c r="Q1043" s="488" t="str">
        <f>Network!P34</f>
        <v xml:space="preserve"> </v>
      </c>
    </row>
    <row r="1044" spans="1:17">
      <c r="A1044" s="488" t="s">
        <v>245</v>
      </c>
      <c r="B1044" s="488">
        <f>Network!A35</f>
        <v>0</v>
      </c>
      <c r="C1044" s="488">
        <f>Network!B35</f>
        <v>0</v>
      </c>
      <c r="D1044" s="488" t="str">
        <f>Network!C35</f>
        <v>H</v>
      </c>
      <c r="E1044" s="488">
        <f>Network!D35</f>
        <v>0</v>
      </c>
      <c r="F1044" s="488">
        <f>Network!E35</f>
        <v>0</v>
      </c>
      <c r="G1044" s="488">
        <f>Network!F35</f>
        <v>1</v>
      </c>
      <c r="H1044" s="488">
        <f>Network!G35</f>
        <v>0</v>
      </c>
      <c r="I1044" s="488">
        <f>Network!H35</f>
        <v>0</v>
      </c>
      <c r="J1044" s="488" t="str">
        <f>Network!I35</f>
        <v xml:space="preserve"> </v>
      </c>
      <c r="K1044" s="488">
        <f>Network!J35</f>
        <v>0</v>
      </c>
      <c r="L1044" s="488">
        <f>Network!K35</f>
        <v>0</v>
      </c>
      <c r="M1044" s="488" t="str">
        <f>Network!L35</f>
        <v/>
      </c>
      <c r="N1044" s="488" t="str">
        <f>Network!M35</f>
        <v/>
      </c>
      <c r="O1044" s="488" t="str">
        <f>Network!N35</f>
        <v/>
      </c>
      <c r="P1044" s="488" t="str">
        <f>Network!O35</f>
        <v/>
      </c>
      <c r="Q1044" s="488" t="str">
        <f>Network!P35</f>
        <v xml:space="preserve"> </v>
      </c>
    </row>
    <row r="1045" spans="1:17">
      <c r="A1045" s="488" t="s">
        <v>245</v>
      </c>
      <c r="B1045" s="488">
        <f>Network!A36</f>
        <v>0</v>
      </c>
      <c r="C1045" s="488">
        <f>Network!B36</f>
        <v>0</v>
      </c>
      <c r="D1045" s="488" t="str">
        <f>Network!C36</f>
        <v>H</v>
      </c>
      <c r="E1045" s="488">
        <f>Network!D36</f>
        <v>0</v>
      </c>
      <c r="F1045" s="488">
        <f>Network!E36</f>
        <v>0</v>
      </c>
      <c r="G1045" s="488">
        <f>Network!F36</f>
        <v>1</v>
      </c>
      <c r="H1045" s="488">
        <f>Network!G36</f>
        <v>0</v>
      </c>
      <c r="I1045" s="488">
        <f>Network!H36</f>
        <v>0</v>
      </c>
      <c r="J1045" s="488" t="str">
        <f>Network!I36</f>
        <v xml:space="preserve"> </v>
      </c>
      <c r="K1045" s="488">
        <f>Network!J36</f>
        <v>0</v>
      </c>
      <c r="L1045" s="488">
        <f>Network!K36</f>
        <v>0</v>
      </c>
      <c r="M1045" s="488" t="str">
        <f>Network!L36</f>
        <v/>
      </c>
      <c r="N1045" s="488" t="str">
        <f>Network!M36</f>
        <v/>
      </c>
      <c r="O1045" s="488" t="str">
        <f>Network!N36</f>
        <v/>
      </c>
      <c r="P1045" s="488" t="str">
        <f>Network!O36</f>
        <v/>
      </c>
      <c r="Q1045" s="488" t="str">
        <f>Network!P36</f>
        <v xml:space="preserve"> </v>
      </c>
    </row>
    <row r="1046" spans="1:17">
      <c r="A1046" s="488" t="s">
        <v>245</v>
      </c>
      <c r="B1046" s="488">
        <f>Network!A37</f>
        <v>0</v>
      </c>
      <c r="C1046" s="488">
        <f>Network!B37</f>
        <v>0</v>
      </c>
      <c r="D1046" s="488" t="str">
        <f>Network!C37</f>
        <v>H</v>
      </c>
      <c r="E1046" s="488">
        <f>Network!D37</f>
        <v>0</v>
      </c>
      <c r="F1046" s="488">
        <f>Network!E37</f>
        <v>0</v>
      </c>
      <c r="G1046" s="488">
        <f>Network!F37</f>
        <v>1</v>
      </c>
      <c r="H1046" s="488">
        <f>Network!G37</f>
        <v>0</v>
      </c>
      <c r="I1046" s="488">
        <f>Network!H37</f>
        <v>0</v>
      </c>
      <c r="J1046" s="488" t="str">
        <f>Network!I37</f>
        <v xml:space="preserve"> </v>
      </c>
      <c r="K1046" s="488">
        <f>Network!J37</f>
        <v>0</v>
      </c>
      <c r="L1046" s="488">
        <f>Network!K37</f>
        <v>0</v>
      </c>
      <c r="M1046" s="488" t="str">
        <f>Network!L37</f>
        <v/>
      </c>
      <c r="N1046" s="488" t="str">
        <f>Network!M37</f>
        <v/>
      </c>
      <c r="O1046" s="488" t="str">
        <f>Network!N37</f>
        <v/>
      </c>
      <c r="P1046" s="488" t="str">
        <f>Network!O37</f>
        <v/>
      </c>
      <c r="Q1046" s="488" t="str">
        <f>Network!P37</f>
        <v xml:space="preserve"> </v>
      </c>
    </row>
    <row r="1047" spans="1:17">
      <c r="A1047" s="488" t="s">
        <v>245</v>
      </c>
      <c r="B1047" s="488">
        <f>Network!A38</f>
        <v>0</v>
      </c>
      <c r="C1047" s="488">
        <f>Network!B38</f>
        <v>0</v>
      </c>
      <c r="D1047" s="488" t="str">
        <f>Network!C38</f>
        <v>H</v>
      </c>
      <c r="E1047" s="488">
        <f>Network!D38</f>
        <v>0</v>
      </c>
      <c r="F1047" s="488">
        <f>Network!E38</f>
        <v>0</v>
      </c>
      <c r="G1047" s="488">
        <f>Network!F38</f>
        <v>1</v>
      </c>
      <c r="H1047" s="488">
        <f>Network!G38</f>
        <v>0</v>
      </c>
      <c r="I1047" s="488">
        <f>Network!H38</f>
        <v>0</v>
      </c>
      <c r="J1047" s="488" t="str">
        <f>Network!I38</f>
        <v xml:space="preserve"> </v>
      </c>
      <c r="K1047" s="488">
        <f>Network!J38</f>
        <v>0</v>
      </c>
      <c r="L1047" s="488">
        <f>Network!K38</f>
        <v>0</v>
      </c>
      <c r="M1047" s="488" t="str">
        <f>Network!L38</f>
        <v/>
      </c>
      <c r="N1047" s="488" t="str">
        <f>Network!M38</f>
        <v/>
      </c>
      <c r="O1047" s="488" t="str">
        <f>Network!N38</f>
        <v/>
      </c>
      <c r="P1047" s="488" t="str">
        <f>Network!O38</f>
        <v/>
      </c>
      <c r="Q1047" s="488" t="str">
        <f>Network!P38</f>
        <v xml:space="preserve"> </v>
      </c>
    </row>
    <row r="1048" spans="1:17">
      <c r="A1048" s="488" t="s">
        <v>245</v>
      </c>
      <c r="B1048" s="488">
        <f>Network!A39</f>
        <v>0</v>
      </c>
      <c r="C1048" s="488">
        <f>Network!B39</f>
        <v>0</v>
      </c>
      <c r="D1048" s="488" t="str">
        <f>Network!C39</f>
        <v>H</v>
      </c>
      <c r="E1048" s="488">
        <f>Network!D39</f>
        <v>0</v>
      </c>
      <c r="F1048" s="488">
        <f>Network!E39</f>
        <v>0</v>
      </c>
      <c r="G1048" s="488">
        <f>Network!F39</f>
        <v>1</v>
      </c>
      <c r="H1048" s="488">
        <f>Network!G39</f>
        <v>0</v>
      </c>
      <c r="I1048" s="488">
        <f>Network!H39</f>
        <v>0</v>
      </c>
      <c r="J1048" s="488" t="str">
        <f>Network!I39</f>
        <v xml:space="preserve"> </v>
      </c>
      <c r="K1048" s="488">
        <f>Network!J39</f>
        <v>0</v>
      </c>
      <c r="L1048" s="488">
        <f>Network!K39</f>
        <v>0</v>
      </c>
      <c r="M1048" s="488" t="str">
        <f>Network!L39</f>
        <v/>
      </c>
      <c r="N1048" s="488" t="str">
        <f>Network!M39</f>
        <v/>
      </c>
      <c r="O1048" s="488" t="str">
        <f>Network!N39</f>
        <v/>
      </c>
      <c r="P1048" s="488" t="str">
        <f>Network!O39</f>
        <v/>
      </c>
      <c r="Q1048" s="488" t="str">
        <f>Network!P39</f>
        <v xml:space="preserve"> </v>
      </c>
    </row>
    <row r="1049" spans="1:17">
      <c r="A1049" s="488" t="s">
        <v>245</v>
      </c>
      <c r="B1049" s="488">
        <f>Network!A40</f>
        <v>0</v>
      </c>
      <c r="C1049" s="488">
        <f>Network!B40</f>
        <v>0</v>
      </c>
      <c r="D1049" s="488" t="str">
        <f>Network!C40</f>
        <v>H</v>
      </c>
      <c r="E1049" s="488">
        <f>Network!D40</f>
        <v>0</v>
      </c>
      <c r="F1049" s="488">
        <f>Network!E40</f>
        <v>0</v>
      </c>
      <c r="G1049" s="488">
        <f>Network!F40</f>
        <v>1</v>
      </c>
      <c r="H1049" s="488">
        <f>Network!G40</f>
        <v>0</v>
      </c>
      <c r="I1049" s="488">
        <f>Network!H40</f>
        <v>0</v>
      </c>
      <c r="J1049" s="488" t="str">
        <f>Network!I40</f>
        <v xml:space="preserve"> </v>
      </c>
      <c r="K1049" s="488">
        <f>Network!J40</f>
        <v>0</v>
      </c>
      <c r="L1049" s="488">
        <f>Network!K40</f>
        <v>0</v>
      </c>
      <c r="M1049" s="488" t="str">
        <f>Network!L40</f>
        <v/>
      </c>
      <c r="N1049" s="488" t="str">
        <f>Network!M40</f>
        <v/>
      </c>
      <c r="O1049" s="488" t="str">
        <f>Network!N40</f>
        <v/>
      </c>
      <c r="P1049" s="488" t="str">
        <f>Network!O40</f>
        <v/>
      </c>
      <c r="Q1049" s="488" t="str">
        <f>Network!P40</f>
        <v xml:space="preserve"> </v>
      </c>
    </row>
    <row r="1050" spans="1:17">
      <c r="A1050" s="488" t="s">
        <v>245</v>
      </c>
      <c r="B1050" s="488">
        <f>Network!A41</f>
        <v>0</v>
      </c>
      <c r="C1050" s="488">
        <f>Network!B41</f>
        <v>0</v>
      </c>
      <c r="D1050" s="488" t="str">
        <f>Network!C41</f>
        <v>H</v>
      </c>
      <c r="E1050" s="488">
        <f>Network!D41</f>
        <v>0</v>
      </c>
      <c r="F1050" s="488">
        <f>Network!E41</f>
        <v>0</v>
      </c>
      <c r="G1050" s="488">
        <f>Network!F41</f>
        <v>1</v>
      </c>
      <c r="H1050" s="488">
        <f>Network!G41</f>
        <v>0</v>
      </c>
      <c r="I1050" s="488">
        <f>Network!H41</f>
        <v>0</v>
      </c>
      <c r="J1050" s="488" t="str">
        <f>Network!I41</f>
        <v xml:space="preserve"> </v>
      </c>
      <c r="K1050" s="488">
        <f>Network!J41</f>
        <v>0</v>
      </c>
      <c r="L1050" s="488">
        <f>Network!K41</f>
        <v>0</v>
      </c>
      <c r="M1050" s="488" t="str">
        <f>Network!L41</f>
        <v/>
      </c>
      <c r="N1050" s="488" t="str">
        <f>Network!M41</f>
        <v/>
      </c>
      <c r="O1050" s="488" t="str">
        <f>Network!N41</f>
        <v/>
      </c>
      <c r="P1050" s="488" t="str">
        <f>Network!O41</f>
        <v/>
      </c>
      <c r="Q1050" s="488" t="str">
        <f>Network!P41</f>
        <v xml:space="preserve"> </v>
      </c>
    </row>
    <row r="1051" spans="1:17">
      <c r="A1051" s="488" t="s">
        <v>245</v>
      </c>
      <c r="B1051" s="488">
        <f>Network!A42</f>
        <v>0</v>
      </c>
      <c r="C1051" s="488">
        <f>Network!B42</f>
        <v>0</v>
      </c>
      <c r="D1051" s="488" t="str">
        <f>Network!C42</f>
        <v>H</v>
      </c>
      <c r="E1051" s="488">
        <f>Network!D42</f>
        <v>0</v>
      </c>
      <c r="F1051" s="488">
        <f>Network!E42</f>
        <v>0</v>
      </c>
      <c r="G1051" s="488">
        <f>Network!F42</f>
        <v>1</v>
      </c>
      <c r="H1051" s="488">
        <f>Network!G42</f>
        <v>0</v>
      </c>
      <c r="I1051" s="488">
        <f>Network!H42</f>
        <v>0</v>
      </c>
      <c r="J1051" s="488" t="str">
        <f>Network!I42</f>
        <v xml:space="preserve"> </v>
      </c>
      <c r="K1051" s="488">
        <f>Network!J42</f>
        <v>0</v>
      </c>
      <c r="L1051" s="488">
        <f>Network!K42</f>
        <v>0</v>
      </c>
      <c r="M1051" s="488" t="str">
        <f>Network!L42</f>
        <v/>
      </c>
      <c r="N1051" s="488" t="str">
        <f>Network!M42</f>
        <v/>
      </c>
      <c r="O1051" s="488" t="str">
        <f>Network!N42</f>
        <v/>
      </c>
      <c r="P1051" s="488" t="str">
        <f>Network!O42</f>
        <v/>
      </c>
      <c r="Q1051" s="488" t="str">
        <f>Network!P42</f>
        <v xml:space="preserve"> </v>
      </c>
    </row>
    <row r="1052" spans="1:17">
      <c r="A1052" s="488" t="s">
        <v>245</v>
      </c>
      <c r="B1052" s="488">
        <f>Network!A43</f>
        <v>0</v>
      </c>
      <c r="C1052" s="488">
        <f>Network!B43</f>
        <v>0</v>
      </c>
      <c r="D1052" s="488" t="str">
        <f>Network!C43</f>
        <v>H</v>
      </c>
      <c r="E1052" s="488">
        <f>Network!D43</f>
        <v>0</v>
      </c>
      <c r="F1052" s="488">
        <f>Network!E43</f>
        <v>0</v>
      </c>
      <c r="G1052" s="488">
        <f>Network!F43</f>
        <v>1</v>
      </c>
      <c r="H1052" s="488">
        <f>Network!G43</f>
        <v>0</v>
      </c>
      <c r="I1052" s="488">
        <f>Network!H43</f>
        <v>0</v>
      </c>
      <c r="J1052" s="488" t="str">
        <f>Network!I43</f>
        <v xml:space="preserve"> </v>
      </c>
      <c r="K1052" s="488">
        <f>Network!J43</f>
        <v>0</v>
      </c>
      <c r="L1052" s="488">
        <f>Network!K43</f>
        <v>0</v>
      </c>
      <c r="M1052" s="488" t="str">
        <f>Network!L43</f>
        <v/>
      </c>
      <c r="N1052" s="488" t="str">
        <f>Network!M43</f>
        <v/>
      </c>
      <c r="O1052" s="488" t="str">
        <f>Network!N43</f>
        <v/>
      </c>
      <c r="P1052" s="488" t="str">
        <f>Network!O43</f>
        <v/>
      </c>
      <c r="Q1052" s="488" t="str">
        <f>Network!P43</f>
        <v xml:space="preserve"> </v>
      </c>
    </row>
    <row r="1053" spans="1:17">
      <c r="A1053" s="488" t="s">
        <v>245</v>
      </c>
      <c r="B1053" s="488">
        <f>Network!A44</f>
        <v>0</v>
      </c>
      <c r="C1053" s="488">
        <f>Network!B44</f>
        <v>0</v>
      </c>
      <c r="D1053" s="488" t="str">
        <f>Network!C44</f>
        <v>H</v>
      </c>
      <c r="E1053" s="488">
        <f>Network!D44</f>
        <v>0</v>
      </c>
      <c r="F1053" s="488">
        <f>Network!E44</f>
        <v>0</v>
      </c>
      <c r="G1053" s="488">
        <f>Network!F44</f>
        <v>1</v>
      </c>
      <c r="H1053" s="488">
        <f>Network!G44</f>
        <v>0</v>
      </c>
      <c r="I1053" s="488">
        <f>Network!H44</f>
        <v>0</v>
      </c>
      <c r="J1053" s="488" t="str">
        <f>Network!I44</f>
        <v xml:space="preserve"> </v>
      </c>
      <c r="K1053" s="488">
        <f>Network!J44</f>
        <v>0</v>
      </c>
      <c r="L1053" s="488">
        <f>Network!K44</f>
        <v>0</v>
      </c>
      <c r="M1053" s="488" t="str">
        <f>Network!L44</f>
        <v/>
      </c>
      <c r="N1053" s="488" t="str">
        <f>Network!M44</f>
        <v/>
      </c>
      <c r="O1053" s="488" t="str">
        <f>Network!N44</f>
        <v/>
      </c>
      <c r="P1053" s="488" t="str">
        <f>Network!O44</f>
        <v/>
      </c>
      <c r="Q1053" s="488" t="str">
        <f>Network!P44</f>
        <v xml:space="preserve"> </v>
      </c>
    </row>
    <row r="1054" spans="1:17">
      <c r="A1054" s="488" t="s">
        <v>245</v>
      </c>
      <c r="B1054" s="488">
        <f>Network!A45</f>
        <v>0</v>
      </c>
      <c r="C1054" s="488">
        <f>Network!B45</f>
        <v>0</v>
      </c>
      <c r="D1054" s="488" t="str">
        <f>Network!C45</f>
        <v>H</v>
      </c>
      <c r="E1054" s="488">
        <f>Network!D45</f>
        <v>0</v>
      </c>
      <c r="F1054" s="488">
        <f>Network!E45</f>
        <v>0</v>
      </c>
      <c r="G1054" s="488">
        <f>Network!F45</f>
        <v>1</v>
      </c>
      <c r="H1054" s="488">
        <f>Network!G45</f>
        <v>0</v>
      </c>
      <c r="I1054" s="488">
        <f>Network!H45</f>
        <v>0</v>
      </c>
      <c r="J1054" s="488" t="str">
        <f>Network!I45</f>
        <v xml:space="preserve"> </v>
      </c>
      <c r="K1054" s="488">
        <f>Network!J45</f>
        <v>0</v>
      </c>
      <c r="L1054" s="488">
        <f>Network!K45</f>
        <v>0</v>
      </c>
      <c r="M1054" s="488" t="str">
        <f>Network!L45</f>
        <v/>
      </c>
      <c r="N1054" s="488" t="str">
        <f>Network!M45</f>
        <v/>
      </c>
      <c r="O1054" s="488" t="str">
        <f>Network!N45</f>
        <v/>
      </c>
      <c r="P1054" s="488" t="str">
        <f>Network!O45</f>
        <v/>
      </c>
      <c r="Q1054" s="488" t="str">
        <f>Network!P45</f>
        <v xml:space="preserve"> </v>
      </c>
    </row>
    <row r="1055" spans="1:17">
      <c r="A1055" s="488" t="s">
        <v>245</v>
      </c>
      <c r="B1055" s="488">
        <f>Network!A46</f>
        <v>0</v>
      </c>
      <c r="C1055" s="488">
        <f>Network!B46</f>
        <v>0</v>
      </c>
      <c r="D1055" s="488" t="str">
        <f>Network!C46</f>
        <v>H</v>
      </c>
      <c r="E1055" s="488">
        <f>Network!D46</f>
        <v>0</v>
      </c>
      <c r="F1055" s="488">
        <f>Network!E46</f>
        <v>0</v>
      </c>
      <c r="G1055" s="488">
        <f>Network!F46</f>
        <v>1</v>
      </c>
      <c r="H1055" s="488">
        <f>Network!G46</f>
        <v>0</v>
      </c>
      <c r="I1055" s="488">
        <f>Network!H46</f>
        <v>0</v>
      </c>
      <c r="J1055" s="488" t="str">
        <f>Network!I46</f>
        <v xml:space="preserve"> </v>
      </c>
      <c r="K1055" s="488">
        <f>Network!J46</f>
        <v>0</v>
      </c>
      <c r="L1055" s="488">
        <f>Network!K46</f>
        <v>0</v>
      </c>
      <c r="M1055" s="488" t="str">
        <f>Network!L46</f>
        <v/>
      </c>
      <c r="N1055" s="488" t="str">
        <f>Network!M46</f>
        <v/>
      </c>
      <c r="O1055" s="488" t="str">
        <f>Network!N46</f>
        <v/>
      </c>
      <c r="P1055" s="488" t="str">
        <f>Network!O46</f>
        <v/>
      </c>
      <c r="Q1055" s="488" t="str">
        <f>Network!P46</f>
        <v xml:space="preserve"> </v>
      </c>
    </row>
    <row r="1056" spans="1:17">
      <c r="A1056" s="488" t="s">
        <v>245</v>
      </c>
      <c r="B1056" s="488">
        <f>Network!A47</f>
        <v>0</v>
      </c>
      <c r="C1056" s="488">
        <f>Network!B47</f>
        <v>0</v>
      </c>
      <c r="D1056" s="488" t="str">
        <f>Network!C47</f>
        <v>H</v>
      </c>
      <c r="E1056" s="488">
        <f>Network!D47</f>
        <v>0</v>
      </c>
      <c r="F1056" s="488">
        <f>Network!E47</f>
        <v>0</v>
      </c>
      <c r="G1056" s="488">
        <f>Network!F47</f>
        <v>1</v>
      </c>
      <c r="H1056" s="488">
        <f>Network!G47</f>
        <v>0</v>
      </c>
      <c r="I1056" s="488">
        <f>Network!H47</f>
        <v>0</v>
      </c>
      <c r="J1056" s="488" t="str">
        <f>Network!I47</f>
        <v xml:space="preserve"> </v>
      </c>
      <c r="K1056" s="488">
        <f>Network!J47</f>
        <v>0</v>
      </c>
      <c r="L1056" s="488">
        <f>Network!K47</f>
        <v>0</v>
      </c>
      <c r="M1056" s="488" t="str">
        <f>Network!L47</f>
        <v/>
      </c>
      <c r="N1056" s="488" t="str">
        <f>Network!M47</f>
        <v/>
      </c>
      <c r="O1056" s="488" t="str">
        <f>Network!N47</f>
        <v/>
      </c>
      <c r="P1056" s="488" t="str">
        <f>Network!O47</f>
        <v/>
      </c>
      <c r="Q1056" s="488" t="str">
        <f>Network!P47</f>
        <v xml:space="preserve"> </v>
      </c>
    </row>
    <row r="1057" spans="1:17">
      <c r="A1057" s="488" t="s">
        <v>245</v>
      </c>
      <c r="B1057" s="488">
        <f>Network!A48</f>
        <v>0</v>
      </c>
      <c r="C1057" s="488">
        <f>Network!B48</f>
        <v>0</v>
      </c>
      <c r="D1057" s="488" t="str">
        <f>Network!C48</f>
        <v>H</v>
      </c>
      <c r="E1057" s="488">
        <f>Network!D48</f>
        <v>0</v>
      </c>
      <c r="F1057" s="488">
        <f>Network!E48</f>
        <v>0</v>
      </c>
      <c r="G1057" s="488">
        <f>Network!F48</f>
        <v>1</v>
      </c>
      <c r="H1057" s="488">
        <f>Network!G48</f>
        <v>0</v>
      </c>
      <c r="I1057" s="488">
        <f>Network!H48</f>
        <v>0</v>
      </c>
      <c r="J1057" s="488" t="str">
        <f>Network!I48</f>
        <v xml:space="preserve"> </v>
      </c>
      <c r="K1057" s="488">
        <f>Network!J48</f>
        <v>0</v>
      </c>
      <c r="L1057" s="488">
        <f>Network!K48</f>
        <v>0</v>
      </c>
      <c r="M1057" s="488" t="str">
        <f>Network!L48</f>
        <v/>
      </c>
      <c r="N1057" s="488" t="str">
        <f>Network!M48</f>
        <v/>
      </c>
      <c r="O1057" s="488" t="str">
        <f>Network!N48</f>
        <v/>
      </c>
      <c r="P1057" s="488" t="str">
        <f>Network!O48</f>
        <v/>
      </c>
      <c r="Q1057" s="488" t="str">
        <f>Network!P48</f>
        <v xml:space="preserve"> </v>
      </c>
    </row>
    <row r="1058" spans="1:17">
      <c r="A1058" s="488" t="s">
        <v>245</v>
      </c>
      <c r="B1058" s="488">
        <f>Network!A49</f>
        <v>0</v>
      </c>
      <c r="C1058" s="488">
        <f>Network!B49</f>
        <v>0</v>
      </c>
      <c r="D1058" s="488" t="str">
        <f>Network!C49</f>
        <v>H</v>
      </c>
      <c r="E1058" s="488">
        <f>Network!D49</f>
        <v>0</v>
      </c>
      <c r="F1058" s="488">
        <f>Network!E49</f>
        <v>0</v>
      </c>
      <c r="G1058" s="488">
        <f>Network!F49</f>
        <v>1</v>
      </c>
      <c r="H1058" s="488">
        <f>Network!G49</f>
        <v>0</v>
      </c>
      <c r="I1058" s="488">
        <f>Network!H49</f>
        <v>0</v>
      </c>
      <c r="J1058" s="488" t="str">
        <f>Network!I49</f>
        <v xml:space="preserve"> </v>
      </c>
      <c r="K1058" s="488">
        <f>Network!J49</f>
        <v>0</v>
      </c>
      <c r="L1058" s="488">
        <f>Network!K49</f>
        <v>0</v>
      </c>
      <c r="M1058" s="488" t="str">
        <f>Network!L49</f>
        <v/>
      </c>
      <c r="N1058" s="488" t="str">
        <f>Network!M49</f>
        <v/>
      </c>
      <c r="O1058" s="488" t="str">
        <f>Network!N49</f>
        <v/>
      </c>
      <c r="P1058" s="488" t="str">
        <f>Network!O49</f>
        <v/>
      </c>
      <c r="Q1058" s="488" t="str">
        <f>Network!P49</f>
        <v xml:space="preserve"> </v>
      </c>
    </row>
    <row r="1059" spans="1:17">
      <c r="A1059" s="488" t="s">
        <v>245</v>
      </c>
      <c r="B1059" s="488">
        <f>Network!A50</f>
        <v>0</v>
      </c>
      <c r="C1059" s="488">
        <f>Network!B50</f>
        <v>0</v>
      </c>
      <c r="D1059" s="488" t="str">
        <f>Network!C50</f>
        <v>H</v>
      </c>
      <c r="E1059" s="488">
        <f>Network!D50</f>
        <v>0</v>
      </c>
      <c r="F1059" s="488">
        <f>Network!E50</f>
        <v>0</v>
      </c>
      <c r="G1059" s="488">
        <f>Network!F50</f>
        <v>1</v>
      </c>
      <c r="H1059" s="488">
        <f>Network!G50</f>
        <v>0</v>
      </c>
      <c r="I1059" s="488">
        <f>Network!H50</f>
        <v>0</v>
      </c>
      <c r="J1059" s="488" t="str">
        <f>Network!I50</f>
        <v xml:space="preserve"> </v>
      </c>
      <c r="K1059" s="488">
        <f>Network!J50</f>
        <v>0</v>
      </c>
      <c r="L1059" s="488">
        <f>Network!K50</f>
        <v>0</v>
      </c>
      <c r="M1059" s="488" t="str">
        <f>Network!L50</f>
        <v/>
      </c>
      <c r="N1059" s="488" t="str">
        <f>Network!M50</f>
        <v/>
      </c>
      <c r="O1059" s="488" t="str">
        <f>Network!N50</f>
        <v/>
      </c>
      <c r="P1059" s="488" t="str">
        <f>Network!O50</f>
        <v/>
      </c>
      <c r="Q1059" s="488" t="str">
        <f>Network!P50</f>
        <v xml:space="preserve"> </v>
      </c>
    </row>
    <row r="1060" spans="1:17">
      <c r="A1060" s="488" t="s">
        <v>245</v>
      </c>
      <c r="B1060" s="488">
        <f>Network!A51</f>
        <v>0</v>
      </c>
      <c r="C1060" s="488">
        <f>Network!B51</f>
        <v>0</v>
      </c>
      <c r="D1060" s="488" t="str">
        <f>Network!C51</f>
        <v>H</v>
      </c>
      <c r="E1060" s="488">
        <f>Network!D51</f>
        <v>0</v>
      </c>
      <c r="F1060" s="488">
        <f>Network!E51</f>
        <v>0</v>
      </c>
      <c r="G1060" s="488">
        <f>Network!F51</f>
        <v>1</v>
      </c>
      <c r="H1060" s="488">
        <f>Network!G51</f>
        <v>0</v>
      </c>
      <c r="I1060" s="488">
        <f>Network!H51</f>
        <v>0</v>
      </c>
      <c r="J1060" s="488" t="str">
        <f>Network!I51</f>
        <v xml:space="preserve"> </v>
      </c>
      <c r="K1060" s="488">
        <f>Network!J51</f>
        <v>0</v>
      </c>
      <c r="L1060" s="488">
        <f>Network!K51</f>
        <v>0</v>
      </c>
      <c r="M1060" s="488" t="str">
        <f>Network!L51</f>
        <v/>
      </c>
      <c r="N1060" s="488" t="str">
        <f>Network!M51</f>
        <v/>
      </c>
      <c r="O1060" s="488" t="str">
        <f>Network!N51</f>
        <v/>
      </c>
      <c r="P1060" s="488" t="str">
        <f>Network!O51</f>
        <v/>
      </c>
      <c r="Q1060" s="488" t="str">
        <f>Network!P51</f>
        <v xml:space="preserve"> </v>
      </c>
    </row>
    <row r="1061" spans="1:17">
      <c r="A1061" s="488" t="s">
        <v>245</v>
      </c>
      <c r="B1061" s="488">
        <f>Network!A52</f>
        <v>0</v>
      </c>
      <c r="C1061" s="488">
        <f>Network!B52</f>
        <v>0</v>
      </c>
      <c r="D1061" s="488" t="str">
        <f>Network!C52</f>
        <v>H</v>
      </c>
      <c r="E1061" s="488">
        <f>Network!D52</f>
        <v>0</v>
      </c>
      <c r="F1061" s="488">
        <f>Network!E52</f>
        <v>0</v>
      </c>
      <c r="G1061" s="488">
        <f>Network!F52</f>
        <v>1</v>
      </c>
      <c r="H1061" s="488">
        <f>Network!G52</f>
        <v>0</v>
      </c>
      <c r="I1061" s="488">
        <f>Network!H52</f>
        <v>0</v>
      </c>
      <c r="J1061" s="488" t="str">
        <f>Network!I52</f>
        <v xml:space="preserve"> </v>
      </c>
      <c r="K1061" s="488">
        <f>Network!J52</f>
        <v>0</v>
      </c>
      <c r="L1061" s="488">
        <f>Network!K52</f>
        <v>0</v>
      </c>
      <c r="M1061" s="488" t="str">
        <f>Network!L52</f>
        <v/>
      </c>
      <c r="N1061" s="488" t="str">
        <f>Network!M52</f>
        <v/>
      </c>
      <c r="O1061" s="488" t="str">
        <f>Network!N52</f>
        <v/>
      </c>
      <c r="P1061" s="488" t="str">
        <f>Network!O52</f>
        <v/>
      </c>
      <c r="Q1061" s="488" t="str">
        <f>Network!P52</f>
        <v xml:space="preserve"> </v>
      </c>
    </row>
    <row r="1062" spans="1:17">
      <c r="A1062" s="488" t="s">
        <v>245</v>
      </c>
      <c r="B1062" s="488">
        <f>Network!A53</f>
        <v>0</v>
      </c>
      <c r="C1062" s="488">
        <f>Network!B53</f>
        <v>0</v>
      </c>
      <c r="D1062" s="488" t="str">
        <f>Network!C53</f>
        <v>H</v>
      </c>
      <c r="E1062" s="488">
        <f>Network!D53</f>
        <v>0</v>
      </c>
      <c r="F1062" s="488">
        <f>Network!E53</f>
        <v>0</v>
      </c>
      <c r="G1062" s="488">
        <f>Network!F53</f>
        <v>1</v>
      </c>
      <c r="H1062" s="488">
        <f>Network!G53</f>
        <v>0</v>
      </c>
      <c r="I1062" s="488">
        <f>Network!H53</f>
        <v>0</v>
      </c>
      <c r="J1062" s="488" t="str">
        <f>Network!I53</f>
        <v xml:space="preserve"> </v>
      </c>
      <c r="K1062" s="488">
        <f>Network!J53</f>
        <v>0</v>
      </c>
      <c r="L1062" s="488">
        <f>Network!K53</f>
        <v>0</v>
      </c>
      <c r="M1062" s="488" t="str">
        <f>Network!L53</f>
        <v/>
      </c>
      <c r="N1062" s="488" t="str">
        <f>Network!M53</f>
        <v/>
      </c>
      <c r="O1062" s="488" t="str">
        <f>Network!N53</f>
        <v/>
      </c>
      <c r="P1062" s="488" t="str">
        <f>Network!O53</f>
        <v/>
      </c>
      <c r="Q1062" s="488" t="str">
        <f>Network!P53</f>
        <v xml:space="preserve"> </v>
      </c>
    </row>
    <row r="1063" spans="1:17">
      <c r="A1063" s="488" t="s">
        <v>245</v>
      </c>
      <c r="B1063" s="488">
        <f>Network!A54</f>
        <v>0</v>
      </c>
      <c r="C1063" s="488">
        <f>Network!B54</f>
        <v>0</v>
      </c>
      <c r="D1063" s="488" t="str">
        <f>Network!C54</f>
        <v>H</v>
      </c>
      <c r="E1063" s="488">
        <f>Network!D54</f>
        <v>0</v>
      </c>
      <c r="F1063" s="488">
        <f>Network!E54</f>
        <v>0</v>
      </c>
      <c r="G1063" s="488">
        <f>Network!F54</f>
        <v>1</v>
      </c>
      <c r="H1063" s="488">
        <f>Network!G54</f>
        <v>0</v>
      </c>
      <c r="I1063" s="488">
        <f>Network!H54</f>
        <v>0</v>
      </c>
      <c r="J1063" s="488" t="str">
        <f>Network!I54</f>
        <v xml:space="preserve"> </v>
      </c>
      <c r="K1063" s="488">
        <f>Network!J54</f>
        <v>0</v>
      </c>
      <c r="L1063" s="488">
        <f>Network!K54</f>
        <v>0</v>
      </c>
      <c r="M1063" s="488" t="str">
        <f>Network!L54</f>
        <v/>
      </c>
      <c r="N1063" s="488" t="str">
        <f>Network!M54</f>
        <v/>
      </c>
      <c r="O1063" s="488" t="str">
        <f>Network!N54</f>
        <v/>
      </c>
      <c r="P1063" s="488" t="str">
        <f>Network!O54</f>
        <v/>
      </c>
      <c r="Q1063" s="488" t="str">
        <f>Network!P54</f>
        <v xml:space="preserve"> </v>
      </c>
    </row>
    <row r="1064" spans="1:17">
      <c r="A1064" s="488" t="s">
        <v>245</v>
      </c>
      <c r="B1064" s="488">
        <f>Network!A55</f>
        <v>0</v>
      </c>
      <c r="C1064" s="488">
        <f>Network!B55</f>
        <v>0</v>
      </c>
      <c r="D1064" s="488" t="str">
        <f>Network!C55</f>
        <v>H</v>
      </c>
      <c r="E1064" s="488">
        <f>Network!D55</f>
        <v>0</v>
      </c>
      <c r="F1064" s="488">
        <f>Network!E55</f>
        <v>0</v>
      </c>
      <c r="G1064" s="488">
        <f>Network!F55</f>
        <v>1</v>
      </c>
      <c r="H1064" s="488">
        <f>Network!G55</f>
        <v>0</v>
      </c>
      <c r="I1064" s="488">
        <f>Network!H55</f>
        <v>0</v>
      </c>
      <c r="J1064" s="488" t="str">
        <f>Network!I55</f>
        <v xml:space="preserve"> </v>
      </c>
      <c r="K1064" s="488">
        <f>Network!J55</f>
        <v>0</v>
      </c>
      <c r="L1064" s="488">
        <f>Network!K55</f>
        <v>0</v>
      </c>
      <c r="M1064" s="488" t="str">
        <f>Network!L55</f>
        <v/>
      </c>
      <c r="N1064" s="488" t="str">
        <f>Network!M55</f>
        <v/>
      </c>
      <c r="O1064" s="488" t="str">
        <f>Network!N55</f>
        <v/>
      </c>
      <c r="P1064" s="488" t="str">
        <f>Network!O55</f>
        <v/>
      </c>
      <c r="Q1064" s="488" t="str">
        <f>Network!P55</f>
        <v xml:space="preserve"> </v>
      </c>
    </row>
    <row r="1065" spans="1:17">
      <c r="A1065" s="488" t="s">
        <v>245</v>
      </c>
      <c r="B1065" s="488">
        <f>Network!A56</f>
        <v>0</v>
      </c>
      <c r="C1065" s="488">
        <f>Network!B56</f>
        <v>0</v>
      </c>
      <c r="D1065" s="488" t="str">
        <f>Network!C56</f>
        <v>H</v>
      </c>
      <c r="E1065" s="488">
        <f>Network!D56</f>
        <v>0</v>
      </c>
      <c r="F1065" s="488">
        <f>Network!E56</f>
        <v>0</v>
      </c>
      <c r="G1065" s="488">
        <f>Network!F56</f>
        <v>1</v>
      </c>
      <c r="H1065" s="488">
        <f>Network!G56</f>
        <v>0</v>
      </c>
      <c r="I1065" s="488">
        <f>Network!H56</f>
        <v>0</v>
      </c>
      <c r="J1065" s="488" t="str">
        <f>Network!I56</f>
        <v xml:space="preserve"> </v>
      </c>
      <c r="K1065" s="488">
        <f>Network!J56</f>
        <v>0</v>
      </c>
      <c r="L1065" s="488">
        <f>Network!K56</f>
        <v>0</v>
      </c>
      <c r="M1065" s="488" t="str">
        <f>Network!L56</f>
        <v/>
      </c>
      <c r="N1065" s="488" t="str">
        <f>Network!M56</f>
        <v/>
      </c>
      <c r="O1065" s="488" t="str">
        <f>Network!N56</f>
        <v/>
      </c>
      <c r="P1065" s="488" t="str">
        <f>Network!O56</f>
        <v/>
      </c>
      <c r="Q1065" s="488" t="str">
        <f>Network!P56</f>
        <v xml:space="preserve"> </v>
      </c>
    </row>
    <row r="1066" spans="1:17">
      <c r="A1066" s="488" t="s">
        <v>245</v>
      </c>
      <c r="B1066" s="488">
        <f>Network!A57</f>
        <v>0</v>
      </c>
      <c r="C1066" s="488">
        <f>Network!B57</f>
        <v>0</v>
      </c>
      <c r="D1066" s="488" t="str">
        <f>Network!C57</f>
        <v>H</v>
      </c>
      <c r="E1066" s="488">
        <f>Network!D57</f>
        <v>0</v>
      </c>
      <c r="F1066" s="488">
        <f>Network!E57</f>
        <v>0</v>
      </c>
      <c r="G1066" s="488">
        <f>Network!F57</f>
        <v>1</v>
      </c>
      <c r="H1066" s="488">
        <f>Network!G57</f>
        <v>0</v>
      </c>
      <c r="I1066" s="488">
        <f>Network!H57</f>
        <v>0</v>
      </c>
      <c r="J1066" s="488" t="str">
        <f>Network!I57</f>
        <v xml:space="preserve"> </v>
      </c>
      <c r="K1066" s="488">
        <f>Network!J57</f>
        <v>0</v>
      </c>
      <c r="L1066" s="488">
        <f>Network!K57</f>
        <v>0</v>
      </c>
      <c r="M1066" s="488" t="str">
        <f>Network!L57</f>
        <v/>
      </c>
      <c r="N1066" s="488" t="str">
        <f>Network!M57</f>
        <v/>
      </c>
      <c r="O1066" s="488" t="str">
        <f>Network!N57</f>
        <v/>
      </c>
      <c r="P1066" s="488" t="str">
        <f>Network!O57</f>
        <v/>
      </c>
      <c r="Q1066" s="488" t="str">
        <f>Network!P57</f>
        <v xml:space="preserve"> </v>
      </c>
    </row>
    <row r="1067" spans="1:17">
      <c r="A1067" s="488" t="s">
        <v>245</v>
      </c>
      <c r="B1067" s="488">
        <f>Network!A58</f>
        <v>0</v>
      </c>
      <c r="C1067" s="488">
        <f>Network!B58</f>
        <v>0</v>
      </c>
      <c r="D1067" s="488" t="str">
        <f>Network!C58</f>
        <v>H</v>
      </c>
      <c r="E1067" s="488">
        <f>Network!D58</f>
        <v>0</v>
      </c>
      <c r="F1067" s="488">
        <f>Network!E58</f>
        <v>0</v>
      </c>
      <c r="G1067" s="488">
        <f>Network!F58</f>
        <v>1</v>
      </c>
      <c r="H1067" s="488">
        <f>Network!G58</f>
        <v>0</v>
      </c>
      <c r="I1067" s="488">
        <f>Network!H58</f>
        <v>0</v>
      </c>
      <c r="J1067" s="488" t="str">
        <f>Network!I58</f>
        <v xml:space="preserve"> </v>
      </c>
      <c r="K1067" s="488">
        <f>Network!J58</f>
        <v>0</v>
      </c>
      <c r="L1067" s="488">
        <f>Network!K58</f>
        <v>0</v>
      </c>
      <c r="M1067" s="488" t="str">
        <f>Network!L58</f>
        <v/>
      </c>
      <c r="N1067" s="488" t="str">
        <f>Network!M58</f>
        <v/>
      </c>
      <c r="O1067" s="488" t="str">
        <f>Network!N58</f>
        <v/>
      </c>
      <c r="P1067" s="488" t="str">
        <f>Network!O58</f>
        <v/>
      </c>
      <c r="Q1067" s="488" t="str">
        <f>Network!P58</f>
        <v xml:space="preserve"> </v>
      </c>
    </row>
    <row r="1068" spans="1:17">
      <c r="A1068" s="488" t="s">
        <v>245</v>
      </c>
      <c r="B1068" s="488">
        <f>Network!A59</f>
        <v>0</v>
      </c>
      <c r="C1068" s="488">
        <f>Network!B59</f>
        <v>0</v>
      </c>
      <c r="D1068" s="488" t="str">
        <f>Network!C59</f>
        <v>H</v>
      </c>
      <c r="E1068" s="488">
        <f>Network!D59</f>
        <v>0</v>
      </c>
      <c r="F1068" s="488">
        <f>Network!E59</f>
        <v>0</v>
      </c>
      <c r="G1068" s="488">
        <f>Network!F59</f>
        <v>1</v>
      </c>
      <c r="H1068" s="488">
        <f>Network!G59</f>
        <v>0</v>
      </c>
      <c r="I1068" s="488">
        <f>Network!H59</f>
        <v>0</v>
      </c>
      <c r="J1068" s="488" t="str">
        <f>Network!I59</f>
        <v xml:space="preserve"> </v>
      </c>
      <c r="K1068" s="488">
        <f>Network!J59</f>
        <v>0</v>
      </c>
      <c r="L1068" s="488">
        <f>Network!K59</f>
        <v>0</v>
      </c>
      <c r="M1068" s="488" t="str">
        <f>Network!L59</f>
        <v/>
      </c>
      <c r="N1068" s="488" t="str">
        <f>Network!M59</f>
        <v/>
      </c>
      <c r="O1068" s="488" t="str">
        <f>Network!N59</f>
        <v/>
      </c>
      <c r="P1068" s="488" t="str">
        <f>Network!O59</f>
        <v/>
      </c>
      <c r="Q1068" s="488" t="str">
        <f>Network!P59</f>
        <v xml:space="preserve"> </v>
      </c>
    </row>
    <row r="1069" spans="1:17">
      <c r="A1069" s="488" t="s">
        <v>245</v>
      </c>
      <c r="B1069" s="488">
        <f>Network!A60</f>
        <v>0</v>
      </c>
      <c r="C1069" s="488">
        <f>Network!B60</f>
        <v>0</v>
      </c>
      <c r="D1069" s="488" t="str">
        <f>Network!C60</f>
        <v>H</v>
      </c>
      <c r="E1069" s="488">
        <f>Network!D60</f>
        <v>0</v>
      </c>
      <c r="F1069" s="488">
        <f>Network!E60</f>
        <v>0</v>
      </c>
      <c r="G1069" s="488">
        <f>Network!F60</f>
        <v>1</v>
      </c>
      <c r="H1069" s="488">
        <f>Network!G60</f>
        <v>0</v>
      </c>
      <c r="I1069" s="488">
        <f>Network!H60</f>
        <v>0</v>
      </c>
      <c r="J1069" s="488" t="str">
        <f>Network!I60</f>
        <v xml:space="preserve"> </v>
      </c>
      <c r="K1069" s="488">
        <f>Network!J60</f>
        <v>0</v>
      </c>
      <c r="L1069" s="488">
        <f>Network!K60</f>
        <v>0</v>
      </c>
      <c r="M1069" s="488" t="str">
        <f>Network!L60</f>
        <v/>
      </c>
      <c r="N1069" s="488" t="str">
        <f>Network!M60</f>
        <v/>
      </c>
      <c r="O1069" s="488" t="str">
        <f>Network!N60</f>
        <v/>
      </c>
      <c r="P1069" s="488" t="str">
        <f>Network!O60</f>
        <v/>
      </c>
      <c r="Q1069" s="488" t="str">
        <f>Network!P60</f>
        <v xml:space="preserve"> </v>
      </c>
    </row>
    <row r="1070" spans="1:17">
      <c r="A1070" s="488" t="s">
        <v>245</v>
      </c>
      <c r="B1070" s="488">
        <f>Network!A61</f>
        <v>0</v>
      </c>
      <c r="C1070" s="488">
        <f>Network!B61</f>
        <v>0</v>
      </c>
      <c r="D1070" s="488" t="str">
        <f>Network!C61</f>
        <v>H</v>
      </c>
      <c r="E1070" s="488">
        <f>Network!D61</f>
        <v>0</v>
      </c>
      <c r="F1070" s="488">
        <f>Network!E61</f>
        <v>0</v>
      </c>
      <c r="G1070" s="488">
        <f>Network!F61</f>
        <v>1</v>
      </c>
      <c r="H1070" s="488">
        <f>Network!G61</f>
        <v>0</v>
      </c>
      <c r="I1070" s="488">
        <f>Network!H61</f>
        <v>0</v>
      </c>
      <c r="J1070" s="488" t="str">
        <f>Network!I61</f>
        <v xml:space="preserve"> </v>
      </c>
      <c r="K1070" s="488">
        <f>Network!J61</f>
        <v>0</v>
      </c>
      <c r="L1070" s="488">
        <f>Network!K61</f>
        <v>0</v>
      </c>
      <c r="M1070" s="488" t="str">
        <f>Network!L61</f>
        <v/>
      </c>
      <c r="N1070" s="488" t="str">
        <f>Network!M61</f>
        <v/>
      </c>
      <c r="O1070" s="488" t="str">
        <f>Network!N61</f>
        <v/>
      </c>
      <c r="P1070" s="488" t="str">
        <f>Network!O61</f>
        <v/>
      </c>
      <c r="Q1070" s="488" t="str">
        <f>Network!P61</f>
        <v xml:space="preserve"> </v>
      </c>
    </row>
    <row r="1071" spans="1:17">
      <c r="A1071" s="488" t="s">
        <v>245</v>
      </c>
      <c r="B1071" s="488">
        <f>Network!A62</f>
        <v>0</v>
      </c>
      <c r="C1071" s="488">
        <f>Network!B62</f>
        <v>0</v>
      </c>
      <c r="D1071" s="488" t="str">
        <f>Network!C62</f>
        <v>H</v>
      </c>
      <c r="E1071" s="488">
        <f>Network!D62</f>
        <v>0</v>
      </c>
      <c r="F1071" s="488">
        <f>Network!E62</f>
        <v>0</v>
      </c>
      <c r="G1071" s="488">
        <f>Network!F62</f>
        <v>1</v>
      </c>
      <c r="H1071" s="488">
        <f>Network!G62</f>
        <v>0</v>
      </c>
      <c r="I1071" s="488">
        <f>Network!H62</f>
        <v>0</v>
      </c>
      <c r="J1071" s="488" t="str">
        <f>Network!I62</f>
        <v xml:space="preserve"> </v>
      </c>
      <c r="K1071" s="488">
        <f>Network!J62</f>
        <v>0</v>
      </c>
      <c r="L1071" s="488">
        <f>Network!K62</f>
        <v>0</v>
      </c>
      <c r="M1071" s="488" t="str">
        <f>Network!L62</f>
        <v/>
      </c>
      <c r="N1071" s="488" t="str">
        <f>Network!M62</f>
        <v/>
      </c>
      <c r="O1071" s="488" t="str">
        <f>Network!N62</f>
        <v/>
      </c>
      <c r="P1071" s="488" t="str">
        <f>Network!O62</f>
        <v/>
      </c>
      <c r="Q1071" s="488" t="str">
        <f>Network!P62</f>
        <v xml:space="preserve"> </v>
      </c>
    </row>
    <row r="1072" spans="1:17">
      <c r="A1072" s="488" t="s">
        <v>245</v>
      </c>
      <c r="B1072" s="488">
        <f>Network!A63</f>
        <v>0</v>
      </c>
      <c r="C1072" s="488">
        <f>Network!B63</f>
        <v>0</v>
      </c>
      <c r="D1072" s="488" t="str">
        <f>Network!C63</f>
        <v>H</v>
      </c>
      <c r="E1072" s="488">
        <f>Network!D63</f>
        <v>0</v>
      </c>
      <c r="F1072" s="488">
        <f>Network!E63</f>
        <v>0</v>
      </c>
      <c r="G1072" s="488">
        <f>Network!F63</f>
        <v>1</v>
      </c>
      <c r="H1072" s="488">
        <f>Network!G63</f>
        <v>0</v>
      </c>
      <c r="I1072" s="488">
        <f>Network!H63</f>
        <v>0</v>
      </c>
      <c r="J1072" s="488" t="str">
        <f>Network!I63</f>
        <v xml:space="preserve"> </v>
      </c>
      <c r="K1072" s="488">
        <f>Network!J63</f>
        <v>0</v>
      </c>
      <c r="L1072" s="488">
        <f>Network!K63</f>
        <v>0</v>
      </c>
      <c r="M1072" s="488" t="str">
        <f>Network!L63</f>
        <v/>
      </c>
      <c r="N1072" s="488" t="str">
        <f>Network!M63</f>
        <v/>
      </c>
      <c r="O1072" s="488" t="str">
        <f>Network!N63</f>
        <v/>
      </c>
      <c r="P1072" s="488" t="str">
        <f>Network!O63</f>
        <v/>
      </c>
      <c r="Q1072" s="488" t="str">
        <f>Network!P63</f>
        <v xml:space="preserve"> </v>
      </c>
    </row>
    <row r="1073" spans="1:17">
      <c r="A1073" s="489" t="s">
        <v>246</v>
      </c>
      <c r="B1073" s="489">
        <f>HVAC!A13</f>
        <v>0</v>
      </c>
      <c r="C1073" s="489">
        <f>HVAC!B13</f>
        <v>0</v>
      </c>
      <c r="D1073" s="489" t="str">
        <f>HVAC!C13</f>
        <v>H</v>
      </c>
      <c r="E1073" s="489">
        <f>HVAC!D13</f>
        <v>0</v>
      </c>
      <c r="F1073" s="489">
        <f>HVAC!E13</f>
        <v>0</v>
      </c>
      <c r="G1073" s="489">
        <f>HVAC!F13</f>
        <v>1</v>
      </c>
      <c r="H1073" s="489">
        <f>HVAC!G13</f>
        <v>0</v>
      </c>
      <c r="I1073" s="489">
        <f>HVAC!H13</f>
        <v>0</v>
      </c>
      <c r="J1073" s="489" t="str">
        <f>HVAC!I13</f>
        <v xml:space="preserve"> </v>
      </c>
      <c r="K1073" s="489">
        <f>HVAC!J13</f>
        <v>0</v>
      </c>
      <c r="L1073" s="489">
        <f>HVAC!K13</f>
        <v>0</v>
      </c>
      <c r="M1073" s="489" t="str">
        <f>HVAC!L13</f>
        <v/>
      </c>
      <c r="N1073" s="489" t="str">
        <f>HVAC!M13</f>
        <v/>
      </c>
      <c r="O1073" s="489" t="str">
        <f>HVAC!N13</f>
        <v/>
      </c>
      <c r="P1073" s="489" t="str">
        <f>HVAC!O13</f>
        <v/>
      </c>
      <c r="Q1073" s="489" t="str">
        <f>HVAC!P13</f>
        <v xml:space="preserve"> </v>
      </c>
    </row>
    <row r="1074" spans="1:17">
      <c r="A1074" s="489" t="s">
        <v>246</v>
      </c>
      <c r="B1074" s="489">
        <f>HVAC!A14</f>
        <v>0</v>
      </c>
      <c r="C1074" s="489">
        <f>HVAC!B14</f>
        <v>0</v>
      </c>
      <c r="D1074" s="489" t="str">
        <f>HVAC!C14</f>
        <v>H</v>
      </c>
      <c r="E1074" s="489">
        <f>HVAC!D14</f>
        <v>0</v>
      </c>
      <c r="F1074" s="489">
        <f>HVAC!E14</f>
        <v>0</v>
      </c>
      <c r="G1074" s="489">
        <f>HVAC!F14</f>
        <v>1</v>
      </c>
      <c r="H1074" s="489">
        <f>HVAC!G14</f>
        <v>0</v>
      </c>
      <c r="I1074" s="489">
        <f>HVAC!H14</f>
        <v>0</v>
      </c>
      <c r="J1074" s="489" t="str">
        <f>HVAC!I14</f>
        <v xml:space="preserve"> </v>
      </c>
      <c r="K1074" s="489">
        <f>HVAC!J14</f>
        <v>0</v>
      </c>
      <c r="L1074" s="489">
        <f>HVAC!K14</f>
        <v>0</v>
      </c>
      <c r="M1074" s="489" t="str">
        <f>HVAC!L14</f>
        <v/>
      </c>
      <c r="N1074" s="489" t="str">
        <f>HVAC!M14</f>
        <v/>
      </c>
      <c r="O1074" s="489" t="str">
        <f>HVAC!N14</f>
        <v/>
      </c>
      <c r="P1074" s="489" t="str">
        <f>HVAC!O14</f>
        <v/>
      </c>
      <c r="Q1074" s="489" t="str">
        <f>HVAC!P14</f>
        <v xml:space="preserve"> </v>
      </c>
    </row>
    <row r="1075" spans="1:17">
      <c r="A1075" s="489" t="s">
        <v>246</v>
      </c>
      <c r="B1075" s="489">
        <f>HVAC!A15</f>
        <v>0</v>
      </c>
      <c r="C1075" s="489">
        <f>HVAC!B15</f>
        <v>0</v>
      </c>
      <c r="D1075" s="489" t="str">
        <f>HVAC!C15</f>
        <v>H</v>
      </c>
      <c r="E1075" s="489">
        <f>HVAC!D15</f>
        <v>0</v>
      </c>
      <c r="F1075" s="489">
        <f>HVAC!E15</f>
        <v>0</v>
      </c>
      <c r="G1075" s="489">
        <f>HVAC!F15</f>
        <v>1</v>
      </c>
      <c r="H1075" s="489">
        <f>HVAC!G15</f>
        <v>0</v>
      </c>
      <c r="I1075" s="489">
        <f>HVAC!H15</f>
        <v>0</v>
      </c>
      <c r="J1075" s="489" t="str">
        <f>HVAC!I15</f>
        <v xml:space="preserve"> </v>
      </c>
      <c r="K1075" s="489">
        <f>HVAC!J15</f>
        <v>0</v>
      </c>
      <c r="L1075" s="489">
        <f>HVAC!K15</f>
        <v>0</v>
      </c>
      <c r="M1075" s="489" t="str">
        <f>HVAC!L15</f>
        <v/>
      </c>
      <c r="N1075" s="489" t="str">
        <f>HVAC!M15</f>
        <v/>
      </c>
      <c r="O1075" s="489" t="str">
        <f>HVAC!N15</f>
        <v/>
      </c>
      <c r="P1075" s="489" t="str">
        <f>HVAC!O15</f>
        <v/>
      </c>
      <c r="Q1075" s="489" t="str">
        <f>HVAC!P15</f>
        <v xml:space="preserve"> </v>
      </c>
    </row>
    <row r="1076" spans="1:17">
      <c r="A1076" s="489" t="s">
        <v>246</v>
      </c>
      <c r="B1076" s="489">
        <f>HVAC!A16</f>
        <v>0</v>
      </c>
      <c r="C1076" s="489">
        <f>HVAC!B16</f>
        <v>0</v>
      </c>
      <c r="D1076" s="489" t="str">
        <f>HVAC!C16</f>
        <v>H</v>
      </c>
      <c r="E1076" s="489">
        <f>HVAC!D16</f>
        <v>0</v>
      </c>
      <c r="F1076" s="489">
        <f>HVAC!E16</f>
        <v>0</v>
      </c>
      <c r="G1076" s="489">
        <f>HVAC!F16</f>
        <v>1</v>
      </c>
      <c r="H1076" s="489">
        <f>HVAC!G16</f>
        <v>0</v>
      </c>
      <c r="I1076" s="489">
        <f>HVAC!H16</f>
        <v>0</v>
      </c>
      <c r="J1076" s="489" t="str">
        <f>HVAC!I16</f>
        <v xml:space="preserve"> </v>
      </c>
      <c r="K1076" s="489">
        <f>HVAC!J16</f>
        <v>0</v>
      </c>
      <c r="L1076" s="489">
        <f>HVAC!K16</f>
        <v>0</v>
      </c>
      <c r="M1076" s="489" t="str">
        <f>HVAC!L16</f>
        <v/>
      </c>
      <c r="N1076" s="489" t="str">
        <f>HVAC!M16</f>
        <v/>
      </c>
      <c r="O1076" s="489" t="str">
        <f>HVAC!N16</f>
        <v/>
      </c>
      <c r="P1076" s="489" t="str">
        <f>HVAC!O16</f>
        <v/>
      </c>
      <c r="Q1076" s="489" t="str">
        <f>HVAC!P16</f>
        <v xml:space="preserve"> </v>
      </c>
    </row>
    <row r="1077" spans="1:17">
      <c r="A1077" s="489" t="s">
        <v>246</v>
      </c>
      <c r="B1077" s="489">
        <f>HVAC!A17</f>
        <v>0</v>
      </c>
      <c r="C1077" s="489">
        <f>HVAC!B17</f>
        <v>0</v>
      </c>
      <c r="D1077" s="489" t="str">
        <f>HVAC!C17</f>
        <v>H</v>
      </c>
      <c r="E1077" s="489">
        <f>HVAC!D17</f>
        <v>0</v>
      </c>
      <c r="F1077" s="489">
        <f>HVAC!E17</f>
        <v>0</v>
      </c>
      <c r="G1077" s="489">
        <f>HVAC!F17</f>
        <v>1</v>
      </c>
      <c r="H1077" s="489">
        <f>HVAC!G17</f>
        <v>0</v>
      </c>
      <c r="I1077" s="489">
        <f>HVAC!H17</f>
        <v>0</v>
      </c>
      <c r="J1077" s="489" t="str">
        <f>HVAC!I17</f>
        <v xml:space="preserve"> </v>
      </c>
      <c r="K1077" s="489">
        <f>HVAC!J17</f>
        <v>0</v>
      </c>
      <c r="L1077" s="489">
        <f>HVAC!K17</f>
        <v>0</v>
      </c>
      <c r="M1077" s="489" t="str">
        <f>HVAC!L17</f>
        <v/>
      </c>
      <c r="N1077" s="489" t="str">
        <f>HVAC!M17</f>
        <v/>
      </c>
      <c r="O1077" s="489" t="str">
        <f>HVAC!N17</f>
        <v/>
      </c>
      <c r="P1077" s="489" t="str">
        <f>HVAC!O17</f>
        <v/>
      </c>
      <c r="Q1077" s="489" t="str">
        <f>HVAC!P17</f>
        <v xml:space="preserve"> </v>
      </c>
    </row>
    <row r="1078" spans="1:17">
      <c r="A1078" s="489" t="s">
        <v>246</v>
      </c>
      <c r="B1078" s="489">
        <f>HVAC!A18</f>
        <v>0</v>
      </c>
      <c r="C1078" s="489">
        <f>HVAC!B18</f>
        <v>0</v>
      </c>
      <c r="D1078" s="489" t="str">
        <f>HVAC!C18</f>
        <v>H</v>
      </c>
      <c r="E1078" s="489">
        <f>HVAC!D18</f>
        <v>0</v>
      </c>
      <c r="F1078" s="489">
        <f>HVAC!E18</f>
        <v>0</v>
      </c>
      <c r="G1078" s="489">
        <f>HVAC!F18</f>
        <v>1</v>
      </c>
      <c r="H1078" s="489">
        <f>HVAC!G18</f>
        <v>0</v>
      </c>
      <c r="I1078" s="489">
        <f>HVAC!H18</f>
        <v>0</v>
      </c>
      <c r="J1078" s="489" t="str">
        <f>HVAC!I18</f>
        <v xml:space="preserve"> </v>
      </c>
      <c r="K1078" s="489">
        <f>HVAC!J18</f>
        <v>0</v>
      </c>
      <c r="L1078" s="489">
        <f>HVAC!K18</f>
        <v>0</v>
      </c>
      <c r="M1078" s="489" t="str">
        <f>HVAC!L18</f>
        <v/>
      </c>
      <c r="N1078" s="489" t="str">
        <f>HVAC!M18</f>
        <v/>
      </c>
      <c r="O1078" s="489" t="str">
        <f>HVAC!N18</f>
        <v/>
      </c>
      <c r="P1078" s="489" t="str">
        <f>HVAC!O18</f>
        <v/>
      </c>
      <c r="Q1078" s="489" t="str">
        <f>HVAC!P18</f>
        <v xml:space="preserve"> </v>
      </c>
    </row>
    <row r="1079" spans="1:17">
      <c r="A1079" s="489" t="s">
        <v>246</v>
      </c>
      <c r="B1079" s="489">
        <f>HVAC!A19</f>
        <v>0</v>
      </c>
      <c r="C1079" s="489">
        <f>HVAC!B19</f>
        <v>0</v>
      </c>
      <c r="D1079" s="489" t="str">
        <f>HVAC!C19</f>
        <v>H</v>
      </c>
      <c r="E1079" s="489">
        <f>HVAC!D19</f>
        <v>0</v>
      </c>
      <c r="F1079" s="489">
        <f>HVAC!E19</f>
        <v>0</v>
      </c>
      <c r="G1079" s="489">
        <f>HVAC!F19</f>
        <v>1</v>
      </c>
      <c r="H1079" s="489">
        <f>HVAC!G19</f>
        <v>0</v>
      </c>
      <c r="I1079" s="489">
        <f>HVAC!H19</f>
        <v>0</v>
      </c>
      <c r="J1079" s="489" t="str">
        <f>HVAC!I19</f>
        <v xml:space="preserve"> </v>
      </c>
      <c r="K1079" s="489">
        <f>HVAC!J19</f>
        <v>0</v>
      </c>
      <c r="L1079" s="489">
        <f>HVAC!K19</f>
        <v>0</v>
      </c>
      <c r="M1079" s="489" t="str">
        <f>HVAC!L19</f>
        <v/>
      </c>
      <c r="N1079" s="489" t="str">
        <f>HVAC!M19</f>
        <v/>
      </c>
      <c r="O1079" s="489" t="str">
        <f>HVAC!N19</f>
        <v/>
      </c>
      <c r="P1079" s="489" t="str">
        <f>HVAC!O19</f>
        <v/>
      </c>
      <c r="Q1079" s="489" t="str">
        <f>HVAC!P19</f>
        <v xml:space="preserve"> </v>
      </c>
    </row>
    <row r="1080" spans="1:17">
      <c r="A1080" s="489" t="s">
        <v>246</v>
      </c>
      <c r="B1080" s="489">
        <f>HVAC!A20</f>
        <v>0</v>
      </c>
      <c r="C1080" s="489">
        <f>HVAC!B20</f>
        <v>0</v>
      </c>
      <c r="D1080" s="489" t="str">
        <f>HVAC!C20</f>
        <v>H</v>
      </c>
      <c r="E1080" s="489">
        <f>HVAC!D20</f>
        <v>0</v>
      </c>
      <c r="F1080" s="489">
        <f>HVAC!E20</f>
        <v>0</v>
      </c>
      <c r="G1080" s="489">
        <f>HVAC!F20</f>
        <v>1</v>
      </c>
      <c r="H1080" s="489">
        <f>HVAC!G20</f>
        <v>0</v>
      </c>
      <c r="I1080" s="489">
        <f>HVAC!H20</f>
        <v>0</v>
      </c>
      <c r="J1080" s="489" t="str">
        <f>HVAC!I20</f>
        <v xml:space="preserve"> </v>
      </c>
      <c r="K1080" s="489">
        <f>HVAC!J20</f>
        <v>0</v>
      </c>
      <c r="L1080" s="489">
        <f>HVAC!K20</f>
        <v>0</v>
      </c>
      <c r="M1080" s="489" t="str">
        <f>HVAC!L20</f>
        <v/>
      </c>
      <c r="N1080" s="489" t="str">
        <f>HVAC!M20</f>
        <v/>
      </c>
      <c r="O1080" s="489" t="str">
        <f>HVAC!N20</f>
        <v/>
      </c>
      <c r="P1080" s="489" t="str">
        <f>HVAC!O20</f>
        <v/>
      </c>
      <c r="Q1080" s="489" t="str">
        <f>HVAC!P20</f>
        <v xml:space="preserve"> </v>
      </c>
    </row>
    <row r="1081" spans="1:17">
      <c r="A1081" s="489" t="s">
        <v>246</v>
      </c>
      <c r="B1081" s="489">
        <f>HVAC!A21</f>
        <v>0</v>
      </c>
      <c r="C1081" s="489">
        <f>HVAC!B21</f>
        <v>0</v>
      </c>
      <c r="D1081" s="489" t="str">
        <f>HVAC!C21</f>
        <v>H</v>
      </c>
      <c r="E1081" s="489">
        <f>HVAC!D21</f>
        <v>0</v>
      </c>
      <c r="F1081" s="489">
        <f>HVAC!E21</f>
        <v>0</v>
      </c>
      <c r="G1081" s="489">
        <f>HVAC!F21</f>
        <v>1</v>
      </c>
      <c r="H1081" s="489">
        <f>HVAC!G21</f>
        <v>0</v>
      </c>
      <c r="I1081" s="489">
        <f>HVAC!H21</f>
        <v>0</v>
      </c>
      <c r="J1081" s="489" t="str">
        <f>HVAC!I21</f>
        <v xml:space="preserve"> </v>
      </c>
      <c r="K1081" s="489">
        <f>HVAC!J21</f>
        <v>0</v>
      </c>
      <c r="L1081" s="489">
        <f>HVAC!K21</f>
        <v>0</v>
      </c>
      <c r="M1081" s="489" t="str">
        <f>HVAC!L21</f>
        <v/>
      </c>
      <c r="N1081" s="489" t="str">
        <f>HVAC!M21</f>
        <v/>
      </c>
      <c r="O1081" s="489" t="str">
        <f>HVAC!N21</f>
        <v/>
      </c>
      <c r="P1081" s="489" t="str">
        <f>HVAC!O21</f>
        <v/>
      </c>
      <c r="Q1081" s="489" t="str">
        <f>HVAC!P21</f>
        <v xml:space="preserve"> </v>
      </c>
    </row>
    <row r="1082" spans="1:17">
      <c r="A1082" s="489" t="s">
        <v>246</v>
      </c>
      <c r="B1082" s="489">
        <f>HVAC!A22</f>
        <v>0</v>
      </c>
      <c r="C1082" s="489">
        <f>HVAC!B22</f>
        <v>0</v>
      </c>
      <c r="D1082" s="489" t="str">
        <f>HVAC!C22</f>
        <v>H</v>
      </c>
      <c r="E1082" s="489">
        <f>HVAC!D22</f>
        <v>0</v>
      </c>
      <c r="F1082" s="489">
        <f>HVAC!E22</f>
        <v>0</v>
      </c>
      <c r="G1082" s="489">
        <f>HVAC!F22</f>
        <v>1</v>
      </c>
      <c r="H1082" s="489">
        <f>HVAC!G22</f>
        <v>0</v>
      </c>
      <c r="I1082" s="489">
        <f>HVAC!H22</f>
        <v>0</v>
      </c>
      <c r="J1082" s="489" t="str">
        <f>HVAC!I22</f>
        <v xml:space="preserve"> </v>
      </c>
      <c r="K1082" s="489">
        <f>HVAC!J22</f>
        <v>0</v>
      </c>
      <c r="L1082" s="489">
        <f>HVAC!K22</f>
        <v>0</v>
      </c>
      <c r="M1082" s="489" t="str">
        <f>HVAC!L22</f>
        <v/>
      </c>
      <c r="N1082" s="489" t="str">
        <f>HVAC!M22</f>
        <v/>
      </c>
      <c r="O1082" s="489" t="str">
        <f>HVAC!N22</f>
        <v/>
      </c>
      <c r="P1082" s="489" t="str">
        <f>HVAC!O22</f>
        <v/>
      </c>
      <c r="Q1082" s="489" t="str">
        <f>HVAC!P22</f>
        <v xml:space="preserve"> </v>
      </c>
    </row>
    <row r="1083" spans="1:17">
      <c r="A1083" s="489" t="s">
        <v>246</v>
      </c>
      <c r="B1083" s="489">
        <f>HVAC!A23</f>
        <v>0</v>
      </c>
      <c r="C1083" s="489">
        <f>HVAC!B23</f>
        <v>0</v>
      </c>
      <c r="D1083" s="489" t="str">
        <f>HVAC!C23</f>
        <v>H</v>
      </c>
      <c r="E1083" s="489">
        <f>HVAC!D23</f>
        <v>0</v>
      </c>
      <c r="F1083" s="489">
        <f>HVAC!E23</f>
        <v>0</v>
      </c>
      <c r="G1083" s="489">
        <f>HVAC!F23</f>
        <v>1</v>
      </c>
      <c r="H1083" s="489">
        <f>HVAC!G23</f>
        <v>0</v>
      </c>
      <c r="I1083" s="489">
        <f>HVAC!H23</f>
        <v>0</v>
      </c>
      <c r="J1083" s="489" t="str">
        <f>HVAC!I23</f>
        <v xml:space="preserve"> </v>
      </c>
      <c r="K1083" s="489">
        <f>HVAC!J23</f>
        <v>0</v>
      </c>
      <c r="L1083" s="489">
        <f>HVAC!K23</f>
        <v>0</v>
      </c>
      <c r="M1083" s="489" t="str">
        <f>HVAC!L23</f>
        <v/>
      </c>
      <c r="N1083" s="489" t="str">
        <f>HVAC!M23</f>
        <v/>
      </c>
      <c r="O1083" s="489" t="str">
        <f>HVAC!N23</f>
        <v/>
      </c>
      <c r="P1083" s="489" t="str">
        <f>HVAC!O23</f>
        <v/>
      </c>
      <c r="Q1083" s="489" t="str">
        <f>HVAC!P23</f>
        <v xml:space="preserve"> </v>
      </c>
    </row>
    <row r="1084" spans="1:17">
      <c r="A1084" s="489" t="s">
        <v>246</v>
      </c>
      <c r="B1084" s="489">
        <f>HVAC!A24</f>
        <v>0</v>
      </c>
      <c r="C1084" s="489">
        <f>HVAC!B24</f>
        <v>0</v>
      </c>
      <c r="D1084" s="489" t="str">
        <f>HVAC!C24</f>
        <v>H</v>
      </c>
      <c r="E1084" s="489">
        <f>HVAC!D24</f>
        <v>0</v>
      </c>
      <c r="F1084" s="489">
        <f>HVAC!E24</f>
        <v>0</v>
      </c>
      <c r="G1084" s="489">
        <f>HVAC!F24</f>
        <v>1</v>
      </c>
      <c r="H1084" s="489">
        <f>HVAC!G24</f>
        <v>0</v>
      </c>
      <c r="I1084" s="489">
        <f>HVAC!H24</f>
        <v>0</v>
      </c>
      <c r="J1084" s="489" t="str">
        <f>HVAC!I24</f>
        <v xml:space="preserve"> </v>
      </c>
      <c r="K1084" s="489">
        <f>HVAC!J24</f>
        <v>0</v>
      </c>
      <c r="L1084" s="489">
        <f>HVAC!K24</f>
        <v>0</v>
      </c>
      <c r="M1084" s="489" t="str">
        <f>HVAC!L24</f>
        <v/>
      </c>
      <c r="N1084" s="489" t="str">
        <f>HVAC!M24</f>
        <v/>
      </c>
      <c r="O1084" s="489" t="str">
        <f>HVAC!N24</f>
        <v/>
      </c>
      <c r="P1084" s="489" t="str">
        <f>HVAC!O24</f>
        <v/>
      </c>
      <c r="Q1084" s="489" t="str">
        <f>HVAC!P24</f>
        <v xml:space="preserve"> </v>
      </c>
    </row>
    <row r="1085" spans="1:17">
      <c r="A1085" s="489" t="s">
        <v>246</v>
      </c>
      <c r="B1085" s="489">
        <f>HVAC!A25</f>
        <v>0</v>
      </c>
      <c r="C1085" s="489">
        <f>HVAC!B25</f>
        <v>0</v>
      </c>
      <c r="D1085" s="489" t="str">
        <f>HVAC!C25</f>
        <v>H</v>
      </c>
      <c r="E1085" s="489">
        <f>HVAC!D25</f>
        <v>0</v>
      </c>
      <c r="F1085" s="489">
        <f>HVAC!E25</f>
        <v>0</v>
      </c>
      <c r="G1085" s="489">
        <f>HVAC!F25</f>
        <v>1</v>
      </c>
      <c r="H1085" s="489">
        <f>HVAC!G25</f>
        <v>0</v>
      </c>
      <c r="I1085" s="489">
        <f>HVAC!H25</f>
        <v>0</v>
      </c>
      <c r="J1085" s="489" t="str">
        <f>HVAC!I25</f>
        <v xml:space="preserve"> </v>
      </c>
      <c r="K1085" s="489">
        <f>HVAC!J25</f>
        <v>0</v>
      </c>
      <c r="L1085" s="489">
        <f>HVAC!K25</f>
        <v>0</v>
      </c>
      <c r="M1085" s="489" t="str">
        <f>HVAC!L25</f>
        <v/>
      </c>
      <c r="N1085" s="489" t="str">
        <f>HVAC!M25</f>
        <v/>
      </c>
      <c r="O1085" s="489" t="str">
        <f>HVAC!N25</f>
        <v/>
      </c>
      <c r="P1085" s="489" t="str">
        <f>HVAC!O25</f>
        <v/>
      </c>
      <c r="Q1085" s="489" t="str">
        <f>HVAC!P25</f>
        <v xml:space="preserve"> </v>
      </c>
    </row>
    <row r="1086" spans="1:17">
      <c r="A1086" s="489" t="s">
        <v>246</v>
      </c>
      <c r="B1086" s="489">
        <f>HVAC!A26</f>
        <v>0</v>
      </c>
      <c r="C1086" s="489">
        <f>HVAC!B26</f>
        <v>0</v>
      </c>
      <c r="D1086" s="489" t="str">
        <f>HVAC!C26</f>
        <v>H</v>
      </c>
      <c r="E1086" s="489">
        <f>HVAC!D26</f>
        <v>0</v>
      </c>
      <c r="F1086" s="489">
        <f>HVAC!E26</f>
        <v>0</v>
      </c>
      <c r="G1086" s="489">
        <f>HVAC!F26</f>
        <v>1</v>
      </c>
      <c r="H1086" s="489">
        <f>HVAC!G26</f>
        <v>0</v>
      </c>
      <c r="I1086" s="489">
        <f>HVAC!H26</f>
        <v>0</v>
      </c>
      <c r="J1086" s="489" t="str">
        <f>HVAC!I26</f>
        <v xml:space="preserve"> </v>
      </c>
      <c r="K1086" s="489">
        <f>HVAC!J26</f>
        <v>0</v>
      </c>
      <c r="L1086" s="489">
        <f>HVAC!K26</f>
        <v>0</v>
      </c>
      <c r="M1086" s="489" t="str">
        <f>HVAC!L26</f>
        <v/>
      </c>
      <c r="N1086" s="489" t="str">
        <f>HVAC!M26</f>
        <v/>
      </c>
      <c r="O1086" s="489" t="str">
        <f>HVAC!N26</f>
        <v/>
      </c>
      <c r="P1086" s="489" t="str">
        <f>HVAC!O26</f>
        <v/>
      </c>
      <c r="Q1086" s="489" t="str">
        <f>HVAC!P26</f>
        <v xml:space="preserve"> </v>
      </c>
    </row>
    <row r="1087" spans="1:17">
      <c r="A1087" s="489" t="s">
        <v>246</v>
      </c>
      <c r="B1087" s="489">
        <f>HVAC!A27</f>
        <v>0</v>
      </c>
      <c r="C1087" s="489">
        <f>HVAC!B27</f>
        <v>0</v>
      </c>
      <c r="D1087" s="489" t="str">
        <f>HVAC!C27</f>
        <v>H</v>
      </c>
      <c r="E1087" s="489">
        <f>HVAC!D27</f>
        <v>0</v>
      </c>
      <c r="F1087" s="489">
        <f>HVAC!E27</f>
        <v>0</v>
      </c>
      <c r="G1087" s="489">
        <f>HVAC!F27</f>
        <v>1</v>
      </c>
      <c r="H1087" s="489">
        <f>HVAC!G27</f>
        <v>0</v>
      </c>
      <c r="I1087" s="489">
        <f>HVAC!H27</f>
        <v>0</v>
      </c>
      <c r="J1087" s="489" t="str">
        <f>HVAC!I27</f>
        <v xml:space="preserve"> </v>
      </c>
      <c r="K1087" s="489">
        <f>HVAC!J27</f>
        <v>0</v>
      </c>
      <c r="L1087" s="489">
        <f>HVAC!K27</f>
        <v>0</v>
      </c>
      <c r="M1087" s="489" t="str">
        <f>HVAC!L27</f>
        <v/>
      </c>
      <c r="N1087" s="489" t="str">
        <f>HVAC!M27</f>
        <v/>
      </c>
      <c r="O1087" s="489" t="str">
        <f>HVAC!N27</f>
        <v/>
      </c>
      <c r="P1087" s="489" t="str">
        <f>HVAC!O27</f>
        <v/>
      </c>
      <c r="Q1087" s="489" t="str">
        <f>HVAC!P27</f>
        <v xml:space="preserve"> </v>
      </c>
    </row>
    <row r="1088" spans="1:17">
      <c r="A1088" s="489" t="s">
        <v>246</v>
      </c>
      <c r="B1088" s="489">
        <f>HVAC!A28</f>
        <v>0</v>
      </c>
      <c r="C1088" s="489">
        <f>HVAC!B28</f>
        <v>0</v>
      </c>
      <c r="D1088" s="489" t="str">
        <f>HVAC!C28</f>
        <v>H</v>
      </c>
      <c r="E1088" s="489">
        <f>HVAC!D28</f>
        <v>0</v>
      </c>
      <c r="F1088" s="489">
        <f>HVAC!E28</f>
        <v>0</v>
      </c>
      <c r="G1088" s="489">
        <f>HVAC!F28</f>
        <v>1</v>
      </c>
      <c r="H1088" s="489">
        <f>HVAC!G28</f>
        <v>0</v>
      </c>
      <c r="I1088" s="489">
        <f>HVAC!H28</f>
        <v>0</v>
      </c>
      <c r="J1088" s="489" t="str">
        <f>HVAC!I28</f>
        <v xml:space="preserve"> </v>
      </c>
      <c r="K1088" s="489">
        <f>HVAC!J28</f>
        <v>0</v>
      </c>
      <c r="L1088" s="489">
        <f>HVAC!K28</f>
        <v>0</v>
      </c>
      <c r="M1088" s="489" t="str">
        <f>HVAC!L28</f>
        <v/>
      </c>
      <c r="N1088" s="489" t="str">
        <f>HVAC!M28</f>
        <v/>
      </c>
      <c r="O1088" s="489" t="str">
        <f>HVAC!N28</f>
        <v/>
      </c>
      <c r="P1088" s="489" t="str">
        <f>HVAC!O28</f>
        <v/>
      </c>
      <c r="Q1088" s="489" t="str">
        <f>HVAC!P28</f>
        <v xml:space="preserve"> </v>
      </c>
    </row>
    <row r="1089" spans="1:17">
      <c r="A1089" s="489" t="s">
        <v>246</v>
      </c>
      <c r="B1089" s="489">
        <f>HVAC!A29</f>
        <v>0</v>
      </c>
      <c r="C1089" s="489">
        <f>HVAC!B29</f>
        <v>0</v>
      </c>
      <c r="D1089" s="489" t="str">
        <f>HVAC!C29</f>
        <v>H</v>
      </c>
      <c r="E1089" s="489">
        <f>HVAC!D29</f>
        <v>0</v>
      </c>
      <c r="F1089" s="489">
        <f>HVAC!E29</f>
        <v>0</v>
      </c>
      <c r="G1089" s="489">
        <f>HVAC!F29</f>
        <v>1</v>
      </c>
      <c r="H1089" s="489">
        <f>HVAC!G29</f>
        <v>0</v>
      </c>
      <c r="I1089" s="489">
        <f>HVAC!H29</f>
        <v>0</v>
      </c>
      <c r="J1089" s="489" t="str">
        <f>HVAC!I29</f>
        <v xml:space="preserve"> </v>
      </c>
      <c r="K1089" s="489">
        <f>HVAC!J29</f>
        <v>0</v>
      </c>
      <c r="L1089" s="489">
        <f>HVAC!K29</f>
        <v>0</v>
      </c>
      <c r="M1089" s="489" t="str">
        <f>HVAC!L29</f>
        <v/>
      </c>
      <c r="N1089" s="489" t="str">
        <f>HVAC!M29</f>
        <v/>
      </c>
      <c r="O1089" s="489" t="str">
        <f>HVAC!N29</f>
        <v/>
      </c>
      <c r="P1089" s="489" t="str">
        <f>HVAC!O29</f>
        <v/>
      </c>
      <c r="Q1089" s="489" t="str">
        <f>HVAC!P29</f>
        <v xml:space="preserve"> </v>
      </c>
    </row>
    <row r="1090" spans="1:17">
      <c r="A1090" s="489" t="s">
        <v>246</v>
      </c>
      <c r="B1090" s="489">
        <f>HVAC!A30</f>
        <v>0</v>
      </c>
      <c r="C1090" s="489">
        <f>HVAC!B30</f>
        <v>0</v>
      </c>
      <c r="D1090" s="489" t="str">
        <f>HVAC!C30</f>
        <v>H</v>
      </c>
      <c r="E1090" s="489">
        <f>HVAC!D30</f>
        <v>0</v>
      </c>
      <c r="F1090" s="489">
        <f>HVAC!E30</f>
        <v>0</v>
      </c>
      <c r="G1090" s="489">
        <f>HVAC!F30</f>
        <v>1</v>
      </c>
      <c r="H1090" s="489">
        <f>HVAC!G30</f>
        <v>0</v>
      </c>
      <c r="I1090" s="489">
        <f>HVAC!H30</f>
        <v>0</v>
      </c>
      <c r="J1090" s="489" t="str">
        <f>HVAC!I30</f>
        <v xml:space="preserve"> </v>
      </c>
      <c r="K1090" s="489">
        <f>HVAC!J30</f>
        <v>0</v>
      </c>
      <c r="L1090" s="489">
        <f>HVAC!K30</f>
        <v>0</v>
      </c>
      <c r="M1090" s="489" t="str">
        <f>HVAC!L30</f>
        <v/>
      </c>
      <c r="N1090" s="489" t="str">
        <f>HVAC!M30</f>
        <v/>
      </c>
      <c r="O1090" s="489" t="str">
        <f>HVAC!N30</f>
        <v/>
      </c>
      <c r="P1090" s="489" t="str">
        <f>HVAC!O30</f>
        <v/>
      </c>
      <c r="Q1090" s="489" t="str">
        <f>HVAC!P30</f>
        <v xml:space="preserve"> </v>
      </c>
    </row>
    <row r="1091" spans="1:17">
      <c r="A1091" s="489" t="s">
        <v>246</v>
      </c>
      <c r="B1091" s="489">
        <f>HVAC!A31</f>
        <v>0</v>
      </c>
      <c r="C1091" s="489">
        <f>HVAC!B31</f>
        <v>0</v>
      </c>
      <c r="D1091" s="489" t="str">
        <f>HVAC!C31</f>
        <v>H</v>
      </c>
      <c r="E1091" s="489">
        <f>HVAC!D31</f>
        <v>0</v>
      </c>
      <c r="F1091" s="489">
        <f>HVAC!E31</f>
        <v>0</v>
      </c>
      <c r="G1091" s="489">
        <f>HVAC!F31</f>
        <v>1</v>
      </c>
      <c r="H1091" s="489">
        <f>HVAC!G31</f>
        <v>0</v>
      </c>
      <c r="I1091" s="489">
        <f>HVAC!H31</f>
        <v>0</v>
      </c>
      <c r="J1091" s="489" t="str">
        <f>HVAC!I31</f>
        <v xml:space="preserve"> </v>
      </c>
      <c r="K1091" s="489">
        <f>HVAC!J31</f>
        <v>0</v>
      </c>
      <c r="L1091" s="489">
        <f>HVAC!K31</f>
        <v>0</v>
      </c>
      <c r="M1091" s="489" t="str">
        <f>HVAC!L31</f>
        <v/>
      </c>
      <c r="N1091" s="489" t="str">
        <f>HVAC!M31</f>
        <v/>
      </c>
      <c r="O1091" s="489" t="str">
        <f>HVAC!N31</f>
        <v/>
      </c>
      <c r="P1091" s="489" t="str">
        <f>HVAC!O31</f>
        <v/>
      </c>
      <c r="Q1091" s="489" t="str">
        <f>HVAC!P31</f>
        <v xml:space="preserve"> </v>
      </c>
    </row>
    <row r="1092" spans="1:17">
      <c r="A1092" s="489" t="s">
        <v>246</v>
      </c>
      <c r="B1092" s="489">
        <f>HVAC!A32</f>
        <v>0</v>
      </c>
      <c r="C1092" s="489">
        <f>HVAC!B32</f>
        <v>0</v>
      </c>
      <c r="D1092" s="489" t="str">
        <f>HVAC!C32</f>
        <v>H</v>
      </c>
      <c r="E1092" s="489">
        <f>HVAC!D32</f>
        <v>0</v>
      </c>
      <c r="F1092" s="489">
        <f>HVAC!E32</f>
        <v>0</v>
      </c>
      <c r="G1092" s="489">
        <f>HVAC!F32</f>
        <v>1</v>
      </c>
      <c r="H1092" s="489">
        <f>HVAC!G32</f>
        <v>0</v>
      </c>
      <c r="I1092" s="489">
        <f>HVAC!H32</f>
        <v>0</v>
      </c>
      <c r="J1092" s="489" t="str">
        <f>HVAC!I32</f>
        <v xml:space="preserve"> </v>
      </c>
      <c r="K1092" s="489">
        <f>HVAC!J32</f>
        <v>0</v>
      </c>
      <c r="L1092" s="489">
        <f>HVAC!K32</f>
        <v>0</v>
      </c>
      <c r="M1092" s="489" t="str">
        <f>HVAC!L32</f>
        <v/>
      </c>
      <c r="N1092" s="489" t="str">
        <f>HVAC!M32</f>
        <v/>
      </c>
      <c r="O1092" s="489" t="str">
        <f>HVAC!N32</f>
        <v/>
      </c>
      <c r="P1092" s="489" t="str">
        <f>HVAC!O32</f>
        <v/>
      </c>
      <c r="Q1092" s="489" t="str">
        <f>HVAC!P32</f>
        <v xml:space="preserve"> </v>
      </c>
    </row>
    <row r="1093" spans="1:17">
      <c r="A1093" s="489" t="s">
        <v>246</v>
      </c>
      <c r="B1093" s="489">
        <f>HVAC!A33</f>
        <v>0</v>
      </c>
      <c r="C1093" s="489">
        <f>HVAC!B33</f>
        <v>0</v>
      </c>
      <c r="D1093" s="489" t="str">
        <f>HVAC!C33</f>
        <v>H</v>
      </c>
      <c r="E1093" s="489">
        <f>HVAC!D33</f>
        <v>0</v>
      </c>
      <c r="F1093" s="489">
        <f>HVAC!E33</f>
        <v>0</v>
      </c>
      <c r="G1093" s="489">
        <f>HVAC!F33</f>
        <v>1</v>
      </c>
      <c r="H1093" s="489">
        <f>HVAC!G33</f>
        <v>0</v>
      </c>
      <c r="I1093" s="489">
        <f>HVAC!H33</f>
        <v>0</v>
      </c>
      <c r="J1093" s="489" t="str">
        <f>HVAC!I33</f>
        <v xml:space="preserve"> </v>
      </c>
      <c r="K1093" s="489">
        <f>HVAC!J33</f>
        <v>0</v>
      </c>
      <c r="L1093" s="489">
        <f>HVAC!K33</f>
        <v>0</v>
      </c>
      <c r="M1093" s="489" t="str">
        <f>HVAC!L33</f>
        <v/>
      </c>
      <c r="N1093" s="489" t="str">
        <f>HVAC!M33</f>
        <v/>
      </c>
      <c r="O1093" s="489" t="str">
        <f>HVAC!N33</f>
        <v/>
      </c>
      <c r="P1093" s="489" t="str">
        <f>HVAC!O33</f>
        <v/>
      </c>
      <c r="Q1093" s="489" t="str">
        <f>HVAC!P33</f>
        <v xml:space="preserve"> </v>
      </c>
    </row>
    <row r="1094" spans="1:17">
      <c r="A1094" s="489" t="s">
        <v>246</v>
      </c>
      <c r="B1094" s="489">
        <f>HVAC!A34</f>
        <v>0</v>
      </c>
      <c r="C1094" s="489">
        <f>HVAC!B34</f>
        <v>0</v>
      </c>
      <c r="D1094" s="489" t="str">
        <f>HVAC!C34</f>
        <v>H</v>
      </c>
      <c r="E1094" s="489">
        <f>HVAC!D34</f>
        <v>0</v>
      </c>
      <c r="F1094" s="489">
        <f>HVAC!E34</f>
        <v>0</v>
      </c>
      <c r="G1094" s="489">
        <f>HVAC!F34</f>
        <v>1</v>
      </c>
      <c r="H1094" s="489">
        <f>HVAC!G34</f>
        <v>0</v>
      </c>
      <c r="I1094" s="489">
        <f>HVAC!H34</f>
        <v>0</v>
      </c>
      <c r="J1094" s="489" t="str">
        <f>HVAC!I34</f>
        <v xml:space="preserve"> </v>
      </c>
      <c r="K1094" s="489">
        <f>HVAC!J34</f>
        <v>0</v>
      </c>
      <c r="L1094" s="489">
        <f>HVAC!K34</f>
        <v>0</v>
      </c>
      <c r="M1094" s="489" t="str">
        <f>HVAC!L34</f>
        <v/>
      </c>
      <c r="N1094" s="489" t="str">
        <f>HVAC!M34</f>
        <v/>
      </c>
      <c r="O1094" s="489" t="str">
        <f>HVAC!N34</f>
        <v/>
      </c>
      <c r="P1094" s="489" t="str">
        <f>HVAC!O34</f>
        <v/>
      </c>
      <c r="Q1094" s="489" t="str">
        <f>HVAC!P34</f>
        <v xml:space="preserve"> </v>
      </c>
    </row>
    <row r="1095" spans="1:17">
      <c r="A1095" s="489" t="s">
        <v>246</v>
      </c>
      <c r="B1095" s="489">
        <f>HVAC!A35</f>
        <v>0</v>
      </c>
      <c r="C1095" s="489">
        <f>HVAC!B35</f>
        <v>0</v>
      </c>
      <c r="D1095" s="489" t="str">
        <f>HVAC!C35</f>
        <v>H</v>
      </c>
      <c r="E1095" s="489">
        <f>HVAC!D35</f>
        <v>0</v>
      </c>
      <c r="F1095" s="489">
        <f>HVAC!E35</f>
        <v>0</v>
      </c>
      <c r="G1095" s="489">
        <f>HVAC!F35</f>
        <v>1</v>
      </c>
      <c r="H1095" s="489">
        <f>HVAC!G35</f>
        <v>0</v>
      </c>
      <c r="I1095" s="489">
        <f>HVAC!H35</f>
        <v>0</v>
      </c>
      <c r="J1095" s="489" t="str">
        <f>HVAC!I35</f>
        <v xml:space="preserve"> </v>
      </c>
      <c r="K1095" s="489">
        <f>HVAC!J35</f>
        <v>0</v>
      </c>
      <c r="L1095" s="489">
        <f>HVAC!K35</f>
        <v>0</v>
      </c>
      <c r="M1095" s="489" t="str">
        <f>HVAC!L35</f>
        <v/>
      </c>
      <c r="N1095" s="489" t="str">
        <f>HVAC!M35</f>
        <v/>
      </c>
      <c r="O1095" s="489" t="str">
        <f>HVAC!N35</f>
        <v/>
      </c>
      <c r="P1095" s="489" t="str">
        <f>HVAC!O35</f>
        <v/>
      </c>
      <c r="Q1095" s="489" t="str">
        <f>HVAC!P35</f>
        <v xml:space="preserve"> </v>
      </c>
    </row>
    <row r="1096" spans="1:17">
      <c r="A1096" s="489" t="s">
        <v>246</v>
      </c>
      <c r="B1096" s="489">
        <f>HVAC!A36</f>
        <v>0</v>
      </c>
      <c r="C1096" s="489">
        <f>HVAC!B36</f>
        <v>0</v>
      </c>
      <c r="D1096" s="489" t="str">
        <f>HVAC!C36</f>
        <v>H</v>
      </c>
      <c r="E1096" s="489">
        <f>HVAC!D36</f>
        <v>0</v>
      </c>
      <c r="F1096" s="489">
        <f>HVAC!E36</f>
        <v>0</v>
      </c>
      <c r="G1096" s="489">
        <f>HVAC!F36</f>
        <v>1</v>
      </c>
      <c r="H1096" s="489">
        <f>HVAC!G36</f>
        <v>0</v>
      </c>
      <c r="I1096" s="489">
        <f>HVAC!H36</f>
        <v>0</v>
      </c>
      <c r="J1096" s="489" t="str">
        <f>HVAC!I36</f>
        <v xml:space="preserve"> </v>
      </c>
      <c r="K1096" s="489">
        <f>HVAC!J36</f>
        <v>0</v>
      </c>
      <c r="L1096" s="489">
        <f>HVAC!K36</f>
        <v>0</v>
      </c>
      <c r="M1096" s="489" t="str">
        <f>HVAC!L36</f>
        <v/>
      </c>
      <c r="N1096" s="489" t="str">
        <f>HVAC!M36</f>
        <v/>
      </c>
      <c r="O1096" s="489" t="str">
        <f>HVAC!N36</f>
        <v/>
      </c>
      <c r="P1096" s="489" t="str">
        <f>HVAC!O36</f>
        <v/>
      </c>
      <c r="Q1096" s="489" t="str">
        <f>HVAC!P36</f>
        <v xml:space="preserve"> </v>
      </c>
    </row>
    <row r="1097" spans="1:17">
      <c r="A1097" s="489" t="s">
        <v>246</v>
      </c>
      <c r="B1097" s="489">
        <f>HVAC!A37</f>
        <v>0</v>
      </c>
      <c r="C1097" s="489">
        <f>HVAC!B37</f>
        <v>0</v>
      </c>
      <c r="D1097" s="489" t="str">
        <f>HVAC!C37</f>
        <v>H</v>
      </c>
      <c r="E1097" s="489">
        <f>HVAC!D37</f>
        <v>0</v>
      </c>
      <c r="F1097" s="489">
        <f>HVAC!E37</f>
        <v>0</v>
      </c>
      <c r="G1097" s="489">
        <f>HVAC!F37</f>
        <v>1</v>
      </c>
      <c r="H1097" s="489">
        <f>HVAC!G37</f>
        <v>0</v>
      </c>
      <c r="I1097" s="489">
        <f>HVAC!H37</f>
        <v>0</v>
      </c>
      <c r="J1097" s="489" t="str">
        <f>HVAC!I37</f>
        <v xml:space="preserve"> </v>
      </c>
      <c r="K1097" s="489">
        <f>HVAC!J37</f>
        <v>0</v>
      </c>
      <c r="L1097" s="489">
        <f>HVAC!K37</f>
        <v>0</v>
      </c>
      <c r="M1097" s="489" t="str">
        <f>HVAC!L37</f>
        <v/>
      </c>
      <c r="N1097" s="489" t="str">
        <f>HVAC!M37</f>
        <v/>
      </c>
      <c r="O1097" s="489" t="str">
        <f>HVAC!N37</f>
        <v/>
      </c>
      <c r="P1097" s="489" t="str">
        <f>HVAC!O37</f>
        <v/>
      </c>
      <c r="Q1097" s="489" t="str">
        <f>HVAC!P37</f>
        <v xml:space="preserve"> </v>
      </c>
    </row>
    <row r="1098" spans="1:17">
      <c r="A1098" s="489" t="s">
        <v>246</v>
      </c>
      <c r="B1098" s="489">
        <f>HVAC!A38</f>
        <v>0</v>
      </c>
      <c r="C1098" s="489">
        <f>HVAC!B38</f>
        <v>0</v>
      </c>
      <c r="D1098" s="489" t="str">
        <f>HVAC!C38</f>
        <v>H</v>
      </c>
      <c r="E1098" s="489">
        <f>HVAC!D38</f>
        <v>0</v>
      </c>
      <c r="F1098" s="489">
        <f>HVAC!E38</f>
        <v>0</v>
      </c>
      <c r="G1098" s="489">
        <f>HVAC!F38</f>
        <v>1</v>
      </c>
      <c r="H1098" s="489">
        <f>HVAC!G38</f>
        <v>0</v>
      </c>
      <c r="I1098" s="489">
        <f>HVAC!H38</f>
        <v>0</v>
      </c>
      <c r="J1098" s="489" t="str">
        <f>HVAC!I38</f>
        <v xml:space="preserve"> </v>
      </c>
      <c r="K1098" s="489">
        <f>HVAC!J38</f>
        <v>0</v>
      </c>
      <c r="L1098" s="489">
        <f>HVAC!K38</f>
        <v>0</v>
      </c>
      <c r="M1098" s="489" t="str">
        <f>HVAC!L38</f>
        <v/>
      </c>
      <c r="N1098" s="489" t="str">
        <f>HVAC!M38</f>
        <v/>
      </c>
      <c r="O1098" s="489" t="str">
        <f>HVAC!N38</f>
        <v/>
      </c>
      <c r="P1098" s="489" t="str">
        <f>HVAC!O38</f>
        <v/>
      </c>
      <c r="Q1098" s="489" t="str">
        <f>HVAC!P38</f>
        <v xml:space="preserve"> </v>
      </c>
    </row>
    <row r="1099" spans="1:17">
      <c r="A1099" s="489" t="s">
        <v>246</v>
      </c>
      <c r="B1099" s="489">
        <f>HVAC!A39</f>
        <v>0</v>
      </c>
      <c r="C1099" s="489">
        <f>HVAC!B39</f>
        <v>0</v>
      </c>
      <c r="D1099" s="489" t="str">
        <f>HVAC!C39</f>
        <v>H</v>
      </c>
      <c r="E1099" s="489">
        <f>HVAC!D39</f>
        <v>0</v>
      </c>
      <c r="F1099" s="489">
        <f>HVAC!E39</f>
        <v>0</v>
      </c>
      <c r="G1099" s="489">
        <f>HVAC!F39</f>
        <v>1</v>
      </c>
      <c r="H1099" s="489">
        <f>HVAC!G39</f>
        <v>0</v>
      </c>
      <c r="I1099" s="489">
        <f>HVAC!H39</f>
        <v>0</v>
      </c>
      <c r="J1099" s="489" t="str">
        <f>HVAC!I39</f>
        <v xml:space="preserve"> </v>
      </c>
      <c r="K1099" s="489">
        <f>HVAC!J39</f>
        <v>0</v>
      </c>
      <c r="L1099" s="489">
        <f>HVAC!K39</f>
        <v>0</v>
      </c>
      <c r="M1099" s="489" t="str">
        <f>HVAC!L39</f>
        <v/>
      </c>
      <c r="N1099" s="489" t="str">
        <f>HVAC!M39</f>
        <v/>
      </c>
      <c r="O1099" s="489" t="str">
        <f>HVAC!N39</f>
        <v/>
      </c>
      <c r="P1099" s="489" t="str">
        <f>HVAC!O39</f>
        <v/>
      </c>
      <c r="Q1099" s="489" t="str">
        <f>HVAC!P39</f>
        <v xml:space="preserve"> </v>
      </c>
    </row>
    <row r="1100" spans="1:17">
      <c r="A1100" s="489" t="s">
        <v>246</v>
      </c>
      <c r="B1100" s="489">
        <f>HVAC!A40</f>
        <v>0</v>
      </c>
      <c r="C1100" s="489">
        <f>HVAC!B40</f>
        <v>0</v>
      </c>
      <c r="D1100" s="489" t="str">
        <f>HVAC!C40</f>
        <v>H</v>
      </c>
      <c r="E1100" s="489">
        <f>HVAC!D40</f>
        <v>0</v>
      </c>
      <c r="F1100" s="489">
        <f>HVAC!E40</f>
        <v>0</v>
      </c>
      <c r="G1100" s="489">
        <f>HVAC!F40</f>
        <v>1</v>
      </c>
      <c r="H1100" s="489">
        <f>HVAC!G40</f>
        <v>0</v>
      </c>
      <c r="I1100" s="489">
        <f>HVAC!H40</f>
        <v>0</v>
      </c>
      <c r="J1100" s="489" t="str">
        <f>HVAC!I40</f>
        <v xml:space="preserve"> </v>
      </c>
      <c r="K1100" s="489">
        <f>HVAC!J40</f>
        <v>0</v>
      </c>
      <c r="L1100" s="489">
        <f>HVAC!K40</f>
        <v>0</v>
      </c>
      <c r="M1100" s="489" t="str">
        <f>HVAC!L40</f>
        <v/>
      </c>
      <c r="N1100" s="489" t="str">
        <f>HVAC!M40</f>
        <v/>
      </c>
      <c r="O1100" s="489" t="str">
        <f>HVAC!N40</f>
        <v/>
      </c>
      <c r="P1100" s="489" t="str">
        <f>HVAC!O40</f>
        <v/>
      </c>
      <c r="Q1100" s="489" t="str">
        <f>HVAC!P40</f>
        <v xml:space="preserve"> </v>
      </c>
    </row>
    <row r="1101" spans="1:17">
      <c r="A1101" s="489" t="s">
        <v>246</v>
      </c>
      <c r="B1101" s="489">
        <f>HVAC!A41</f>
        <v>0</v>
      </c>
      <c r="C1101" s="489">
        <f>HVAC!B41</f>
        <v>0</v>
      </c>
      <c r="D1101" s="489" t="str">
        <f>HVAC!C41</f>
        <v>H</v>
      </c>
      <c r="E1101" s="489">
        <f>HVAC!D41</f>
        <v>0</v>
      </c>
      <c r="F1101" s="489">
        <f>HVAC!E41</f>
        <v>0</v>
      </c>
      <c r="G1101" s="489">
        <f>HVAC!F41</f>
        <v>1</v>
      </c>
      <c r="H1101" s="489">
        <f>HVAC!G41</f>
        <v>0</v>
      </c>
      <c r="I1101" s="489">
        <f>HVAC!H41</f>
        <v>0</v>
      </c>
      <c r="J1101" s="489" t="str">
        <f>HVAC!I41</f>
        <v xml:space="preserve"> </v>
      </c>
      <c r="K1101" s="489">
        <f>HVAC!J41</f>
        <v>0</v>
      </c>
      <c r="L1101" s="489">
        <f>HVAC!K41</f>
        <v>0</v>
      </c>
      <c r="M1101" s="489" t="str">
        <f>HVAC!L41</f>
        <v/>
      </c>
      <c r="N1101" s="489" t="str">
        <f>HVAC!M41</f>
        <v/>
      </c>
      <c r="O1101" s="489" t="str">
        <f>HVAC!N41</f>
        <v/>
      </c>
      <c r="P1101" s="489" t="str">
        <f>HVAC!O41</f>
        <v/>
      </c>
      <c r="Q1101" s="489" t="str">
        <f>HVAC!P41</f>
        <v xml:space="preserve"> </v>
      </c>
    </row>
    <row r="1102" spans="1:17">
      <c r="A1102" s="489" t="s">
        <v>246</v>
      </c>
      <c r="B1102" s="489">
        <f>HVAC!A42</f>
        <v>0</v>
      </c>
      <c r="C1102" s="489">
        <f>HVAC!B42</f>
        <v>0</v>
      </c>
      <c r="D1102" s="489" t="str">
        <f>HVAC!C42</f>
        <v>H</v>
      </c>
      <c r="E1102" s="489">
        <f>HVAC!D42</f>
        <v>0</v>
      </c>
      <c r="F1102" s="489">
        <f>HVAC!E42</f>
        <v>0</v>
      </c>
      <c r="G1102" s="489">
        <f>HVAC!F42</f>
        <v>1</v>
      </c>
      <c r="H1102" s="489">
        <f>HVAC!G42</f>
        <v>0</v>
      </c>
      <c r="I1102" s="489">
        <f>HVAC!H42</f>
        <v>0</v>
      </c>
      <c r="J1102" s="489" t="str">
        <f>HVAC!I42</f>
        <v xml:space="preserve"> </v>
      </c>
      <c r="K1102" s="489">
        <f>HVAC!J42</f>
        <v>0</v>
      </c>
      <c r="L1102" s="489">
        <f>HVAC!K42</f>
        <v>0</v>
      </c>
      <c r="M1102" s="489" t="str">
        <f>HVAC!L42</f>
        <v/>
      </c>
      <c r="N1102" s="489" t="str">
        <f>HVAC!M42</f>
        <v/>
      </c>
      <c r="O1102" s="489" t="str">
        <f>HVAC!N42</f>
        <v/>
      </c>
      <c r="P1102" s="489" t="str">
        <f>HVAC!O42</f>
        <v/>
      </c>
      <c r="Q1102" s="489" t="str">
        <f>HVAC!P42</f>
        <v xml:space="preserve"> </v>
      </c>
    </row>
    <row r="1103" spans="1:17">
      <c r="A1103" s="489" t="s">
        <v>246</v>
      </c>
      <c r="B1103" s="489">
        <f>HVAC!A43</f>
        <v>0</v>
      </c>
      <c r="C1103" s="489">
        <f>HVAC!B43</f>
        <v>0</v>
      </c>
      <c r="D1103" s="489" t="str">
        <f>HVAC!C43</f>
        <v>H</v>
      </c>
      <c r="E1103" s="489">
        <f>HVAC!D43</f>
        <v>0</v>
      </c>
      <c r="F1103" s="489">
        <f>HVAC!E43</f>
        <v>0</v>
      </c>
      <c r="G1103" s="489">
        <f>HVAC!F43</f>
        <v>1</v>
      </c>
      <c r="H1103" s="489">
        <f>HVAC!G43</f>
        <v>0</v>
      </c>
      <c r="I1103" s="489">
        <f>HVAC!H43</f>
        <v>0</v>
      </c>
      <c r="J1103" s="489" t="str">
        <f>HVAC!I43</f>
        <v xml:space="preserve"> </v>
      </c>
      <c r="K1103" s="489">
        <f>HVAC!J43</f>
        <v>0</v>
      </c>
      <c r="L1103" s="489">
        <f>HVAC!K43</f>
        <v>0</v>
      </c>
      <c r="M1103" s="489" t="str">
        <f>HVAC!L43</f>
        <v/>
      </c>
      <c r="N1103" s="489" t="str">
        <f>HVAC!M43</f>
        <v/>
      </c>
      <c r="O1103" s="489" t="str">
        <f>HVAC!N43</f>
        <v/>
      </c>
      <c r="P1103" s="489" t="str">
        <f>HVAC!O43</f>
        <v/>
      </c>
      <c r="Q1103" s="489" t="str">
        <f>HVAC!P43</f>
        <v xml:space="preserve"> </v>
      </c>
    </row>
    <row r="1104" spans="1:17">
      <c r="A1104" s="489" t="s">
        <v>246</v>
      </c>
      <c r="B1104" s="489">
        <f>HVAC!A44</f>
        <v>0</v>
      </c>
      <c r="C1104" s="489">
        <f>HVAC!B44</f>
        <v>0</v>
      </c>
      <c r="D1104" s="489" t="str">
        <f>HVAC!C44</f>
        <v>H</v>
      </c>
      <c r="E1104" s="489">
        <f>HVAC!D44</f>
        <v>0</v>
      </c>
      <c r="F1104" s="489">
        <f>HVAC!E44</f>
        <v>0</v>
      </c>
      <c r="G1104" s="489">
        <f>HVAC!F44</f>
        <v>1</v>
      </c>
      <c r="H1104" s="489">
        <f>HVAC!G44</f>
        <v>0</v>
      </c>
      <c r="I1104" s="489">
        <f>HVAC!H44</f>
        <v>0</v>
      </c>
      <c r="J1104" s="489" t="str">
        <f>HVAC!I44</f>
        <v xml:space="preserve"> </v>
      </c>
      <c r="K1104" s="489">
        <f>HVAC!J44</f>
        <v>0</v>
      </c>
      <c r="L1104" s="489">
        <f>HVAC!K44</f>
        <v>0</v>
      </c>
      <c r="M1104" s="489" t="str">
        <f>HVAC!L44</f>
        <v/>
      </c>
      <c r="N1104" s="489" t="str">
        <f>HVAC!M44</f>
        <v/>
      </c>
      <c r="O1104" s="489" t="str">
        <f>HVAC!N44</f>
        <v/>
      </c>
      <c r="P1104" s="489" t="str">
        <f>HVAC!O44</f>
        <v/>
      </c>
      <c r="Q1104" s="489" t="str">
        <f>HVAC!P44</f>
        <v xml:space="preserve"> </v>
      </c>
    </row>
    <row r="1105" spans="1:17">
      <c r="A1105" s="489" t="s">
        <v>246</v>
      </c>
      <c r="B1105" s="489">
        <f>HVAC!A45</f>
        <v>0</v>
      </c>
      <c r="C1105" s="489">
        <f>HVAC!B45</f>
        <v>0</v>
      </c>
      <c r="D1105" s="489" t="str">
        <f>HVAC!C45</f>
        <v>H</v>
      </c>
      <c r="E1105" s="489">
        <f>HVAC!D45</f>
        <v>0</v>
      </c>
      <c r="F1105" s="489">
        <f>HVAC!E45</f>
        <v>0</v>
      </c>
      <c r="G1105" s="489">
        <f>HVAC!F45</f>
        <v>1</v>
      </c>
      <c r="H1105" s="489">
        <f>HVAC!G45</f>
        <v>0</v>
      </c>
      <c r="I1105" s="489">
        <f>HVAC!H45</f>
        <v>0</v>
      </c>
      <c r="J1105" s="489" t="str">
        <f>HVAC!I45</f>
        <v xml:space="preserve"> </v>
      </c>
      <c r="K1105" s="489">
        <f>HVAC!J45</f>
        <v>0</v>
      </c>
      <c r="L1105" s="489">
        <f>HVAC!K45</f>
        <v>0</v>
      </c>
      <c r="M1105" s="489" t="str">
        <f>HVAC!L45</f>
        <v/>
      </c>
      <c r="N1105" s="489" t="str">
        <f>HVAC!M45</f>
        <v/>
      </c>
      <c r="O1105" s="489" t="str">
        <f>HVAC!N45</f>
        <v/>
      </c>
      <c r="P1105" s="489" t="str">
        <f>HVAC!O45</f>
        <v/>
      </c>
      <c r="Q1105" s="489" t="str">
        <f>HVAC!P45</f>
        <v xml:space="preserve"> </v>
      </c>
    </row>
    <row r="1106" spans="1:17">
      <c r="A1106" s="489" t="s">
        <v>246</v>
      </c>
      <c r="B1106" s="489">
        <f>HVAC!A46</f>
        <v>0</v>
      </c>
      <c r="C1106" s="489">
        <f>HVAC!B46</f>
        <v>0</v>
      </c>
      <c r="D1106" s="489" t="str">
        <f>HVAC!C46</f>
        <v>H</v>
      </c>
      <c r="E1106" s="489">
        <f>HVAC!D46</f>
        <v>0</v>
      </c>
      <c r="F1106" s="489">
        <f>HVAC!E46</f>
        <v>0</v>
      </c>
      <c r="G1106" s="489">
        <f>HVAC!F46</f>
        <v>1</v>
      </c>
      <c r="H1106" s="489">
        <f>HVAC!G46</f>
        <v>0</v>
      </c>
      <c r="I1106" s="489">
        <f>HVAC!H46</f>
        <v>0</v>
      </c>
      <c r="J1106" s="489" t="str">
        <f>HVAC!I46</f>
        <v xml:space="preserve"> </v>
      </c>
      <c r="K1106" s="489">
        <f>HVAC!J46</f>
        <v>0</v>
      </c>
      <c r="L1106" s="489">
        <f>HVAC!K46</f>
        <v>0</v>
      </c>
      <c r="M1106" s="489" t="str">
        <f>HVAC!L46</f>
        <v/>
      </c>
      <c r="N1106" s="489" t="str">
        <f>HVAC!M46</f>
        <v/>
      </c>
      <c r="O1106" s="489" t="str">
        <f>HVAC!N46</f>
        <v/>
      </c>
      <c r="P1106" s="489" t="str">
        <f>HVAC!O46</f>
        <v/>
      </c>
      <c r="Q1106" s="489" t="str">
        <f>HVAC!P46</f>
        <v xml:space="preserve"> </v>
      </c>
    </row>
    <row r="1107" spans="1:17">
      <c r="A1107" s="489" t="s">
        <v>246</v>
      </c>
      <c r="B1107" s="489">
        <f>HVAC!A47</f>
        <v>0</v>
      </c>
      <c r="C1107" s="489">
        <f>HVAC!B47</f>
        <v>0</v>
      </c>
      <c r="D1107" s="489" t="str">
        <f>HVAC!C47</f>
        <v>H</v>
      </c>
      <c r="E1107" s="489">
        <f>HVAC!D47</f>
        <v>0</v>
      </c>
      <c r="F1107" s="489">
        <f>HVAC!E47</f>
        <v>0</v>
      </c>
      <c r="G1107" s="489">
        <f>HVAC!F47</f>
        <v>1</v>
      </c>
      <c r="H1107" s="489">
        <f>HVAC!G47</f>
        <v>0</v>
      </c>
      <c r="I1107" s="489">
        <f>HVAC!H47</f>
        <v>0</v>
      </c>
      <c r="J1107" s="489" t="str">
        <f>HVAC!I47</f>
        <v xml:space="preserve"> </v>
      </c>
      <c r="K1107" s="489">
        <f>HVAC!J47</f>
        <v>0</v>
      </c>
      <c r="L1107" s="489">
        <f>HVAC!K47</f>
        <v>0</v>
      </c>
      <c r="M1107" s="489" t="str">
        <f>HVAC!L47</f>
        <v/>
      </c>
      <c r="N1107" s="489" t="str">
        <f>HVAC!M47</f>
        <v/>
      </c>
      <c r="O1107" s="489" t="str">
        <f>HVAC!N47</f>
        <v/>
      </c>
      <c r="P1107" s="489" t="str">
        <f>HVAC!O47</f>
        <v/>
      </c>
      <c r="Q1107" s="489" t="str">
        <f>HVAC!P47</f>
        <v xml:space="preserve"> </v>
      </c>
    </row>
    <row r="1108" spans="1:17">
      <c r="A1108" s="489" t="s">
        <v>246</v>
      </c>
      <c r="B1108" s="489">
        <f>HVAC!A48</f>
        <v>0</v>
      </c>
      <c r="C1108" s="489">
        <f>HVAC!B48</f>
        <v>0</v>
      </c>
      <c r="D1108" s="489" t="str">
        <f>HVAC!C48</f>
        <v>H</v>
      </c>
      <c r="E1108" s="489">
        <f>HVAC!D48</f>
        <v>0</v>
      </c>
      <c r="F1108" s="489">
        <f>HVAC!E48</f>
        <v>0</v>
      </c>
      <c r="G1108" s="489">
        <f>HVAC!F48</f>
        <v>1</v>
      </c>
      <c r="H1108" s="489">
        <f>HVAC!G48</f>
        <v>0</v>
      </c>
      <c r="I1108" s="489">
        <f>HVAC!H48</f>
        <v>0</v>
      </c>
      <c r="J1108" s="489" t="str">
        <f>HVAC!I48</f>
        <v xml:space="preserve"> </v>
      </c>
      <c r="K1108" s="489">
        <f>HVAC!J48</f>
        <v>0</v>
      </c>
      <c r="L1108" s="489">
        <f>HVAC!K48</f>
        <v>0</v>
      </c>
      <c r="M1108" s="489" t="str">
        <f>HVAC!L48</f>
        <v/>
      </c>
      <c r="N1108" s="489" t="str">
        <f>HVAC!M48</f>
        <v/>
      </c>
      <c r="O1108" s="489" t="str">
        <f>HVAC!N48</f>
        <v/>
      </c>
      <c r="P1108" s="489" t="str">
        <f>HVAC!O48</f>
        <v/>
      </c>
      <c r="Q1108" s="489" t="str">
        <f>HVAC!P48</f>
        <v xml:space="preserve"> </v>
      </c>
    </row>
    <row r="1109" spans="1:17">
      <c r="A1109" s="489" t="s">
        <v>246</v>
      </c>
      <c r="B1109" s="489">
        <f>HVAC!A49</f>
        <v>0</v>
      </c>
      <c r="C1109" s="489">
        <f>HVAC!B49</f>
        <v>0</v>
      </c>
      <c r="D1109" s="489" t="str">
        <f>HVAC!C49</f>
        <v>H</v>
      </c>
      <c r="E1109" s="489">
        <f>HVAC!D49</f>
        <v>0</v>
      </c>
      <c r="F1109" s="489">
        <f>HVAC!E49</f>
        <v>0</v>
      </c>
      <c r="G1109" s="489">
        <f>HVAC!F49</f>
        <v>1</v>
      </c>
      <c r="H1109" s="489">
        <f>HVAC!G49</f>
        <v>0</v>
      </c>
      <c r="I1109" s="489">
        <f>HVAC!H49</f>
        <v>0</v>
      </c>
      <c r="J1109" s="489" t="str">
        <f>HVAC!I49</f>
        <v xml:space="preserve"> </v>
      </c>
      <c r="K1109" s="489">
        <f>HVAC!J49</f>
        <v>0</v>
      </c>
      <c r="L1109" s="489">
        <f>HVAC!K49</f>
        <v>0</v>
      </c>
      <c r="M1109" s="489" t="str">
        <f>HVAC!L49</f>
        <v/>
      </c>
      <c r="N1109" s="489" t="str">
        <f>HVAC!M49</f>
        <v/>
      </c>
      <c r="O1109" s="489" t="str">
        <f>HVAC!N49</f>
        <v/>
      </c>
      <c r="P1109" s="489" t="str">
        <f>HVAC!O49</f>
        <v/>
      </c>
      <c r="Q1109" s="489" t="str">
        <f>HVAC!P49</f>
        <v xml:space="preserve"> </v>
      </c>
    </row>
    <row r="1110" spans="1:17">
      <c r="A1110" s="489" t="s">
        <v>246</v>
      </c>
      <c r="B1110" s="489">
        <f>HVAC!A50</f>
        <v>0</v>
      </c>
      <c r="C1110" s="489">
        <f>HVAC!B50</f>
        <v>0</v>
      </c>
      <c r="D1110" s="489" t="str">
        <f>HVAC!C50</f>
        <v>H</v>
      </c>
      <c r="E1110" s="489">
        <f>HVAC!D50</f>
        <v>0</v>
      </c>
      <c r="F1110" s="489">
        <f>HVAC!E50</f>
        <v>0</v>
      </c>
      <c r="G1110" s="489">
        <f>HVAC!F50</f>
        <v>1</v>
      </c>
      <c r="H1110" s="489">
        <f>HVAC!G50</f>
        <v>0</v>
      </c>
      <c r="I1110" s="489">
        <f>HVAC!H50</f>
        <v>0</v>
      </c>
      <c r="J1110" s="489" t="str">
        <f>HVAC!I50</f>
        <v xml:space="preserve"> </v>
      </c>
      <c r="K1110" s="489">
        <f>HVAC!J50</f>
        <v>0</v>
      </c>
      <c r="L1110" s="489">
        <f>HVAC!K50</f>
        <v>0</v>
      </c>
      <c r="M1110" s="489" t="str">
        <f>HVAC!L50</f>
        <v/>
      </c>
      <c r="N1110" s="489" t="str">
        <f>HVAC!M50</f>
        <v/>
      </c>
      <c r="O1110" s="489" t="str">
        <f>HVAC!N50</f>
        <v/>
      </c>
      <c r="P1110" s="489" t="str">
        <f>HVAC!O50</f>
        <v/>
      </c>
      <c r="Q1110" s="489" t="str">
        <f>HVAC!P50</f>
        <v xml:space="preserve"> </v>
      </c>
    </row>
    <row r="1111" spans="1:17">
      <c r="A1111" s="489" t="s">
        <v>246</v>
      </c>
      <c r="B1111" s="489">
        <f>HVAC!A51</f>
        <v>0</v>
      </c>
      <c r="C1111" s="489">
        <f>HVAC!B51</f>
        <v>0</v>
      </c>
      <c r="D1111" s="489" t="str">
        <f>HVAC!C51</f>
        <v>H</v>
      </c>
      <c r="E1111" s="489">
        <f>HVAC!D51</f>
        <v>0</v>
      </c>
      <c r="F1111" s="489">
        <f>HVAC!E51</f>
        <v>0</v>
      </c>
      <c r="G1111" s="489">
        <f>HVAC!F51</f>
        <v>1</v>
      </c>
      <c r="H1111" s="489">
        <f>HVAC!G51</f>
        <v>0</v>
      </c>
      <c r="I1111" s="489">
        <f>HVAC!H51</f>
        <v>0</v>
      </c>
      <c r="J1111" s="489" t="str">
        <f>HVAC!I51</f>
        <v xml:space="preserve"> </v>
      </c>
      <c r="K1111" s="489">
        <f>HVAC!J51</f>
        <v>0</v>
      </c>
      <c r="L1111" s="489">
        <f>HVAC!K51</f>
        <v>0</v>
      </c>
      <c r="M1111" s="489" t="str">
        <f>HVAC!L51</f>
        <v/>
      </c>
      <c r="N1111" s="489" t="str">
        <f>HVAC!M51</f>
        <v/>
      </c>
      <c r="O1111" s="489" t="str">
        <f>HVAC!N51</f>
        <v/>
      </c>
      <c r="P1111" s="489" t="str">
        <f>HVAC!O51</f>
        <v/>
      </c>
      <c r="Q1111" s="489" t="str">
        <f>HVAC!P51</f>
        <v xml:space="preserve"> </v>
      </c>
    </row>
    <row r="1112" spans="1:17">
      <c r="A1112" s="489" t="s">
        <v>246</v>
      </c>
      <c r="B1112" s="489">
        <f>HVAC!A52</f>
        <v>0</v>
      </c>
      <c r="C1112" s="489">
        <f>HVAC!B52</f>
        <v>0</v>
      </c>
      <c r="D1112" s="489" t="str">
        <f>HVAC!C52</f>
        <v>H</v>
      </c>
      <c r="E1112" s="489">
        <f>HVAC!D52</f>
        <v>0</v>
      </c>
      <c r="F1112" s="489">
        <f>HVAC!E52</f>
        <v>0</v>
      </c>
      <c r="G1112" s="489">
        <f>HVAC!F52</f>
        <v>1</v>
      </c>
      <c r="H1112" s="489">
        <f>HVAC!G52</f>
        <v>0</v>
      </c>
      <c r="I1112" s="489">
        <f>HVAC!H52</f>
        <v>0</v>
      </c>
      <c r="J1112" s="489" t="str">
        <f>HVAC!I52</f>
        <v xml:space="preserve"> </v>
      </c>
      <c r="K1112" s="489">
        <f>HVAC!J52</f>
        <v>0</v>
      </c>
      <c r="L1112" s="489">
        <f>HVAC!K52</f>
        <v>0</v>
      </c>
      <c r="M1112" s="489" t="str">
        <f>HVAC!L52</f>
        <v/>
      </c>
      <c r="N1112" s="489" t="str">
        <f>HVAC!M52</f>
        <v/>
      </c>
      <c r="O1112" s="489" t="str">
        <f>HVAC!N52</f>
        <v/>
      </c>
      <c r="P1112" s="489" t="str">
        <f>HVAC!O52</f>
        <v/>
      </c>
      <c r="Q1112" s="489" t="str">
        <f>HVAC!P52</f>
        <v xml:space="preserve"> </v>
      </c>
    </row>
    <row r="1113" spans="1:17">
      <c r="A1113" s="489" t="s">
        <v>246</v>
      </c>
      <c r="B1113" s="489">
        <f>HVAC!A53</f>
        <v>0</v>
      </c>
      <c r="C1113" s="489">
        <f>HVAC!B53</f>
        <v>0</v>
      </c>
      <c r="D1113" s="489" t="str">
        <f>HVAC!C53</f>
        <v>H</v>
      </c>
      <c r="E1113" s="489">
        <f>HVAC!D53</f>
        <v>0</v>
      </c>
      <c r="F1113" s="489">
        <f>HVAC!E53</f>
        <v>0</v>
      </c>
      <c r="G1113" s="489">
        <f>HVAC!F53</f>
        <v>1</v>
      </c>
      <c r="H1113" s="489">
        <f>HVAC!G53</f>
        <v>0</v>
      </c>
      <c r="I1113" s="489">
        <f>HVAC!H53</f>
        <v>0</v>
      </c>
      <c r="J1113" s="489" t="str">
        <f>HVAC!I53</f>
        <v xml:space="preserve"> </v>
      </c>
      <c r="K1113" s="489">
        <f>HVAC!J53</f>
        <v>0</v>
      </c>
      <c r="L1113" s="489">
        <f>HVAC!K53</f>
        <v>0</v>
      </c>
      <c r="M1113" s="489" t="str">
        <f>HVAC!L53</f>
        <v/>
      </c>
      <c r="N1113" s="489" t="str">
        <f>HVAC!M53</f>
        <v/>
      </c>
      <c r="O1113" s="489" t="str">
        <f>HVAC!N53</f>
        <v/>
      </c>
      <c r="P1113" s="489" t="str">
        <f>HVAC!O53</f>
        <v/>
      </c>
      <c r="Q1113" s="489" t="str">
        <f>HVAC!P53</f>
        <v xml:space="preserve"> </v>
      </c>
    </row>
    <row r="1114" spans="1:17">
      <c r="A1114" s="489" t="s">
        <v>246</v>
      </c>
      <c r="B1114" s="489">
        <f>HVAC!A54</f>
        <v>0</v>
      </c>
      <c r="C1114" s="489">
        <f>HVAC!B54</f>
        <v>0</v>
      </c>
      <c r="D1114" s="489" t="str">
        <f>HVAC!C54</f>
        <v>H</v>
      </c>
      <c r="E1114" s="489">
        <f>HVAC!D54</f>
        <v>0</v>
      </c>
      <c r="F1114" s="489">
        <f>HVAC!E54</f>
        <v>0</v>
      </c>
      <c r="G1114" s="489">
        <f>HVAC!F54</f>
        <v>1</v>
      </c>
      <c r="H1114" s="489">
        <f>HVAC!G54</f>
        <v>0</v>
      </c>
      <c r="I1114" s="489">
        <f>HVAC!H54</f>
        <v>0</v>
      </c>
      <c r="J1114" s="489" t="str">
        <f>HVAC!I54</f>
        <v xml:space="preserve"> </v>
      </c>
      <c r="K1114" s="489">
        <f>HVAC!J54</f>
        <v>0</v>
      </c>
      <c r="L1114" s="489">
        <f>HVAC!K54</f>
        <v>0</v>
      </c>
      <c r="M1114" s="489" t="str">
        <f>HVAC!L54</f>
        <v/>
      </c>
      <c r="N1114" s="489" t="str">
        <f>HVAC!M54</f>
        <v/>
      </c>
      <c r="O1114" s="489" t="str">
        <f>HVAC!N54</f>
        <v/>
      </c>
      <c r="P1114" s="489" t="str">
        <f>HVAC!O54</f>
        <v/>
      </c>
      <c r="Q1114" s="489" t="str">
        <f>HVAC!P54</f>
        <v xml:space="preserve"> </v>
      </c>
    </row>
    <row r="1115" spans="1:17">
      <c r="A1115" s="489" t="s">
        <v>246</v>
      </c>
      <c r="B1115" s="489">
        <f>HVAC!A55</f>
        <v>0</v>
      </c>
      <c r="C1115" s="489">
        <f>HVAC!B55</f>
        <v>0</v>
      </c>
      <c r="D1115" s="489" t="str">
        <f>HVAC!C55</f>
        <v>H</v>
      </c>
      <c r="E1115" s="489">
        <f>HVAC!D55</f>
        <v>0</v>
      </c>
      <c r="F1115" s="489">
        <f>HVAC!E55</f>
        <v>0</v>
      </c>
      <c r="G1115" s="489">
        <f>HVAC!F55</f>
        <v>1</v>
      </c>
      <c r="H1115" s="489">
        <f>HVAC!G55</f>
        <v>0</v>
      </c>
      <c r="I1115" s="489">
        <f>HVAC!H55</f>
        <v>0</v>
      </c>
      <c r="J1115" s="489" t="str">
        <f>HVAC!I55</f>
        <v xml:space="preserve"> </v>
      </c>
      <c r="K1115" s="489">
        <f>HVAC!J55</f>
        <v>0</v>
      </c>
      <c r="L1115" s="489">
        <f>HVAC!K55</f>
        <v>0</v>
      </c>
      <c r="M1115" s="489" t="str">
        <f>HVAC!L55</f>
        <v/>
      </c>
      <c r="N1115" s="489" t="str">
        <f>HVAC!M55</f>
        <v/>
      </c>
      <c r="O1115" s="489" t="str">
        <f>HVAC!N55</f>
        <v/>
      </c>
      <c r="P1115" s="489" t="str">
        <f>HVAC!O55</f>
        <v/>
      </c>
      <c r="Q1115" s="489" t="str">
        <f>HVAC!P55</f>
        <v xml:space="preserve"> </v>
      </c>
    </row>
    <row r="1116" spans="1:17">
      <c r="A1116" s="489" t="s">
        <v>246</v>
      </c>
      <c r="B1116" s="489">
        <f>HVAC!A56</f>
        <v>0</v>
      </c>
      <c r="C1116" s="489">
        <f>HVAC!B56</f>
        <v>0</v>
      </c>
      <c r="D1116" s="489" t="str">
        <f>HVAC!C56</f>
        <v>H</v>
      </c>
      <c r="E1116" s="489">
        <f>HVAC!D56</f>
        <v>0</v>
      </c>
      <c r="F1116" s="489">
        <f>HVAC!E56</f>
        <v>0</v>
      </c>
      <c r="G1116" s="489">
        <f>HVAC!F56</f>
        <v>1</v>
      </c>
      <c r="H1116" s="489">
        <f>HVAC!G56</f>
        <v>0</v>
      </c>
      <c r="I1116" s="489">
        <f>HVAC!H56</f>
        <v>0</v>
      </c>
      <c r="J1116" s="489" t="str">
        <f>HVAC!I56</f>
        <v xml:space="preserve"> </v>
      </c>
      <c r="K1116" s="489">
        <f>HVAC!J56</f>
        <v>0</v>
      </c>
      <c r="L1116" s="489">
        <f>HVAC!K56</f>
        <v>0</v>
      </c>
      <c r="M1116" s="489" t="str">
        <f>HVAC!L56</f>
        <v/>
      </c>
      <c r="N1116" s="489" t="str">
        <f>HVAC!M56</f>
        <v/>
      </c>
      <c r="O1116" s="489" t="str">
        <f>HVAC!N56</f>
        <v/>
      </c>
      <c r="P1116" s="489" t="str">
        <f>HVAC!O56</f>
        <v/>
      </c>
      <c r="Q1116" s="489" t="str">
        <f>HVAC!P56</f>
        <v xml:space="preserve"> </v>
      </c>
    </row>
    <row r="1117" spans="1:17">
      <c r="A1117" s="489" t="s">
        <v>246</v>
      </c>
      <c r="B1117" s="489">
        <f>HVAC!A57</f>
        <v>0</v>
      </c>
      <c r="C1117" s="489">
        <f>HVAC!B57</f>
        <v>0</v>
      </c>
      <c r="D1117" s="489" t="str">
        <f>HVAC!C57</f>
        <v>H</v>
      </c>
      <c r="E1117" s="489">
        <f>HVAC!D57</f>
        <v>0</v>
      </c>
      <c r="F1117" s="489">
        <f>HVAC!E57</f>
        <v>0</v>
      </c>
      <c r="G1117" s="489">
        <f>HVAC!F57</f>
        <v>1</v>
      </c>
      <c r="H1117" s="489">
        <f>HVAC!G57</f>
        <v>0</v>
      </c>
      <c r="I1117" s="489">
        <f>HVAC!H57</f>
        <v>0</v>
      </c>
      <c r="J1117" s="489" t="str">
        <f>HVAC!I57</f>
        <v xml:space="preserve"> </v>
      </c>
      <c r="K1117" s="489">
        <f>HVAC!J57</f>
        <v>0</v>
      </c>
      <c r="L1117" s="489">
        <f>HVAC!K57</f>
        <v>0</v>
      </c>
      <c r="M1117" s="489" t="str">
        <f>HVAC!L57</f>
        <v/>
      </c>
      <c r="N1117" s="489" t="str">
        <f>HVAC!M57</f>
        <v/>
      </c>
      <c r="O1117" s="489" t="str">
        <f>HVAC!N57</f>
        <v/>
      </c>
      <c r="P1117" s="489" t="str">
        <f>HVAC!O57</f>
        <v/>
      </c>
      <c r="Q1117" s="489" t="str">
        <f>HVAC!P57</f>
        <v xml:space="preserve"> </v>
      </c>
    </row>
    <row r="1118" spans="1:17">
      <c r="A1118" s="489" t="s">
        <v>246</v>
      </c>
      <c r="B1118" s="489">
        <f>HVAC!A58</f>
        <v>0</v>
      </c>
      <c r="C1118" s="489">
        <f>HVAC!B58</f>
        <v>0</v>
      </c>
      <c r="D1118" s="489" t="str">
        <f>HVAC!C58</f>
        <v>H</v>
      </c>
      <c r="E1118" s="489">
        <f>HVAC!D58</f>
        <v>0</v>
      </c>
      <c r="F1118" s="489">
        <f>HVAC!E58</f>
        <v>0</v>
      </c>
      <c r="G1118" s="489">
        <f>HVAC!F58</f>
        <v>1</v>
      </c>
      <c r="H1118" s="489">
        <f>HVAC!G58</f>
        <v>0</v>
      </c>
      <c r="I1118" s="489">
        <f>HVAC!H58</f>
        <v>0</v>
      </c>
      <c r="J1118" s="489" t="str">
        <f>HVAC!I58</f>
        <v xml:space="preserve"> </v>
      </c>
      <c r="K1118" s="489">
        <f>HVAC!J58</f>
        <v>0</v>
      </c>
      <c r="L1118" s="489">
        <f>HVAC!K58</f>
        <v>0</v>
      </c>
      <c r="M1118" s="489" t="str">
        <f>HVAC!L58</f>
        <v/>
      </c>
      <c r="N1118" s="489" t="str">
        <f>HVAC!M58</f>
        <v/>
      </c>
      <c r="O1118" s="489" t="str">
        <f>HVAC!N58</f>
        <v/>
      </c>
      <c r="P1118" s="489" t="str">
        <f>HVAC!O58</f>
        <v/>
      </c>
      <c r="Q1118" s="489" t="str">
        <f>HVAC!P58</f>
        <v xml:space="preserve"> </v>
      </c>
    </row>
    <row r="1119" spans="1:17">
      <c r="A1119" s="489" t="s">
        <v>246</v>
      </c>
      <c r="B1119" s="489">
        <f>HVAC!A59</f>
        <v>0</v>
      </c>
      <c r="C1119" s="489">
        <f>HVAC!B59</f>
        <v>0</v>
      </c>
      <c r="D1119" s="489" t="str">
        <f>HVAC!C59</f>
        <v>H</v>
      </c>
      <c r="E1119" s="489">
        <f>HVAC!D59</f>
        <v>0</v>
      </c>
      <c r="F1119" s="489">
        <f>HVAC!E59</f>
        <v>0</v>
      </c>
      <c r="G1119" s="489">
        <f>HVAC!F59</f>
        <v>1</v>
      </c>
      <c r="H1119" s="489">
        <f>HVAC!G59</f>
        <v>0</v>
      </c>
      <c r="I1119" s="489">
        <f>HVAC!H59</f>
        <v>0</v>
      </c>
      <c r="J1119" s="489" t="str">
        <f>HVAC!I59</f>
        <v xml:space="preserve"> </v>
      </c>
      <c r="K1119" s="489">
        <f>HVAC!J59</f>
        <v>0</v>
      </c>
      <c r="L1119" s="489">
        <f>HVAC!K59</f>
        <v>0</v>
      </c>
      <c r="M1119" s="489" t="str">
        <f>HVAC!L59</f>
        <v/>
      </c>
      <c r="N1119" s="489" t="str">
        <f>HVAC!M59</f>
        <v/>
      </c>
      <c r="O1119" s="489" t="str">
        <f>HVAC!N59</f>
        <v/>
      </c>
      <c r="P1119" s="489" t="str">
        <f>HVAC!O59</f>
        <v/>
      </c>
      <c r="Q1119" s="489" t="str">
        <f>HVAC!P59</f>
        <v xml:space="preserve"> </v>
      </c>
    </row>
    <row r="1120" spans="1:17">
      <c r="A1120" s="489" t="s">
        <v>246</v>
      </c>
      <c r="B1120" s="489">
        <f>HVAC!A60</f>
        <v>0</v>
      </c>
      <c r="C1120" s="489">
        <f>HVAC!B60</f>
        <v>0</v>
      </c>
      <c r="D1120" s="489" t="str">
        <f>HVAC!C60</f>
        <v>H</v>
      </c>
      <c r="E1120" s="489">
        <f>HVAC!D60</f>
        <v>0</v>
      </c>
      <c r="F1120" s="489">
        <f>HVAC!E60</f>
        <v>0</v>
      </c>
      <c r="G1120" s="489">
        <f>HVAC!F60</f>
        <v>1</v>
      </c>
      <c r="H1120" s="489">
        <f>HVAC!G60</f>
        <v>0</v>
      </c>
      <c r="I1120" s="489">
        <f>HVAC!H60</f>
        <v>0</v>
      </c>
      <c r="J1120" s="489" t="str">
        <f>HVAC!I60</f>
        <v xml:space="preserve"> </v>
      </c>
      <c r="K1120" s="489">
        <f>HVAC!J60</f>
        <v>0</v>
      </c>
      <c r="L1120" s="489">
        <f>HVAC!K60</f>
        <v>0</v>
      </c>
      <c r="M1120" s="489" t="str">
        <f>HVAC!L60</f>
        <v/>
      </c>
      <c r="N1120" s="489" t="str">
        <f>HVAC!M60</f>
        <v/>
      </c>
      <c r="O1120" s="489" t="str">
        <f>HVAC!N60</f>
        <v/>
      </c>
      <c r="P1120" s="489" t="str">
        <f>HVAC!O60</f>
        <v/>
      </c>
      <c r="Q1120" s="489" t="str">
        <f>HVAC!P60</f>
        <v xml:space="preserve"> </v>
      </c>
    </row>
    <row r="1121" spans="1:17">
      <c r="A1121" s="489" t="s">
        <v>246</v>
      </c>
      <c r="B1121" s="489">
        <f>HVAC!A61</f>
        <v>0</v>
      </c>
      <c r="C1121" s="489">
        <f>HVAC!B61</f>
        <v>0</v>
      </c>
      <c r="D1121" s="489" t="str">
        <f>HVAC!C61</f>
        <v>H</v>
      </c>
      <c r="E1121" s="489">
        <f>HVAC!D61</f>
        <v>0</v>
      </c>
      <c r="F1121" s="489">
        <f>HVAC!E61</f>
        <v>0</v>
      </c>
      <c r="G1121" s="489">
        <f>HVAC!F61</f>
        <v>1</v>
      </c>
      <c r="H1121" s="489">
        <f>HVAC!G61</f>
        <v>0</v>
      </c>
      <c r="I1121" s="489">
        <f>HVAC!H61</f>
        <v>0</v>
      </c>
      <c r="J1121" s="489" t="str">
        <f>HVAC!I61</f>
        <v xml:space="preserve"> </v>
      </c>
      <c r="K1121" s="489">
        <f>HVAC!J61</f>
        <v>0</v>
      </c>
      <c r="L1121" s="489">
        <f>HVAC!K61</f>
        <v>0</v>
      </c>
      <c r="M1121" s="489" t="str">
        <f>HVAC!L61</f>
        <v/>
      </c>
      <c r="N1121" s="489" t="str">
        <f>HVAC!M61</f>
        <v/>
      </c>
      <c r="O1121" s="489" t="str">
        <f>HVAC!N61</f>
        <v/>
      </c>
      <c r="P1121" s="489" t="str">
        <f>HVAC!O61</f>
        <v/>
      </c>
      <c r="Q1121" s="489" t="str">
        <f>HVAC!P61</f>
        <v xml:space="preserve"> </v>
      </c>
    </row>
    <row r="1122" spans="1:17">
      <c r="A1122" s="489" t="s">
        <v>246</v>
      </c>
      <c r="B1122" s="489">
        <f>HVAC!A62</f>
        <v>0</v>
      </c>
      <c r="C1122" s="489">
        <f>HVAC!B62</f>
        <v>0</v>
      </c>
      <c r="D1122" s="489" t="str">
        <f>HVAC!C62</f>
        <v>H</v>
      </c>
      <c r="E1122" s="489">
        <f>HVAC!D62</f>
        <v>0</v>
      </c>
      <c r="F1122" s="489">
        <f>HVAC!E62</f>
        <v>0</v>
      </c>
      <c r="G1122" s="489">
        <f>HVAC!F62</f>
        <v>1</v>
      </c>
      <c r="H1122" s="489">
        <f>HVAC!G62</f>
        <v>0</v>
      </c>
      <c r="I1122" s="489">
        <f>HVAC!H62</f>
        <v>0</v>
      </c>
      <c r="J1122" s="489" t="str">
        <f>HVAC!I62</f>
        <v xml:space="preserve"> </v>
      </c>
      <c r="K1122" s="489">
        <f>HVAC!J62</f>
        <v>0</v>
      </c>
      <c r="L1122" s="489">
        <f>HVAC!K62</f>
        <v>0</v>
      </c>
      <c r="M1122" s="489" t="str">
        <f>HVAC!L62</f>
        <v/>
      </c>
      <c r="N1122" s="489" t="str">
        <f>HVAC!M62</f>
        <v/>
      </c>
      <c r="O1122" s="489" t="str">
        <f>HVAC!N62</f>
        <v/>
      </c>
      <c r="P1122" s="489" t="str">
        <f>HVAC!O62</f>
        <v/>
      </c>
      <c r="Q1122" s="489" t="str">
        <f>HVAC!P62</f>
        <v xml:space="preserve"> </v>
      </c>
    </row>
    <row r="1123" spans="1:17">
      <c r="A1123" s="489" t="s">
        <v>246</v>
      </c>
      <c r="B1123" s="489">
        <f>HVAC!A63</f>
        <v>0</v>
      </c>
      <c r="C1123" s="489">
        <f>HVAC!B63</f>
        <v>0</v>
      </c>
      <c r="D1123" s="489" t="str">
        <f>HVAC!C63</f>
        <v>H</v>
      </c>
      <c r="E1123" s="489">
        <f>HVAC!D63</f>
        <v>0</v>
      </c>
      <c r="F1123" s="489">
        <f>HVAC!E63</f>
        <v>0</v>
      </c>
      <c r="G1123" s="489">
        <f>HVAC!F63</f>
        <v>1</v>
      </c>
      <c r="H1123" s="489">
        <f>HVAC!G63</f>
        <v>0</v>
      </c>
      <c r="I1123" s="489">
        <f>HVAC!H63</f>
        <v>0</v>
      </c>
      <c r="J1123" s="489" t="str">
        <f>HVAC!I63</f>
        <v xml:space="preserve"> </v>
      </c>
      <c r="K1123" s="489">
        <f>HVAC!J63</f>
        <v>0</v>
      </c>
      <c r="L1123" s="489">
        <f>HVAC!K63</f>
        <v>0</v>
      </c>
      <c r="M1123" s="489" t="str">
        <f>HVAC!L63</f>
        <v/>
      </c>
      <c r="N1123" s="489" t="str">
        <f>HVAC!M63</f>
        <v/>
      </c>
      <c r="O1123" s="489" t="str">
        <f>HVAC!N63</f>
        <v/>
      </c>
      <c r="P1123" s="489" t="str">
        <f>HVAC!O63</f>
        <v/>
      </c>
      <c r="Q1123" s="489" t="str">
        <f>HVAC!P63</f>
        <v xml:space="preserve"> </v>
      </c>
    </row>
    <row r="1124" spans="1:17">
      <c r="A1124" s="488" t="s">
        <v>247</v>
      </c>
      <c r="B1124" s="488">
        <f>Window!A13</f>
        <v>0</v>
      </c>
      <c r="C1124" s="488">
        <f>Window!B13</f>
        <v>0</v>
      </c>
      <c r="D1124" s="488" t="str">
        <f>Window!C13</f>
        <v>H</v>
      </c>
      <c r="E1124" s="488">
        <f>Window!D13</f>
        <v>0</v>
      </c>
      <c r="F1124" s="488">
        <f>Window!E13</f>
        <v>0</v>
      </c>
      <c r="G1124" s="488">
        <f>Window!F13</f>
        <v>0.6</v>
      </c>
      <c r="H1124" s="488">
        <f>Window!G13</f>
        <v>0</v>
      </c>
      <c r="I1124" s="488">
        <f>Window!H13</f>
        <v>0</v>
      </c>
      <c r="J1124" s="488" t="str">
        <f>Window!I13</f>
        <v xml:space="preserve"> </v>
      </c>
      <c r="K1124" s="488">
        <f>Window!J13</f>
        <v>0</v>
      </c>
      <c r="L1124" s="488">
        <f>Window!K13</f>
        <v>0</v>
      </c>
      <c r="M1124" s="488" t="str">
        <f>Window!L13</f>
        <v/>
      </c>
      <c r="N1124" s="488" t="str">
        <f>Window!M13</f>
        <v/>
      </c>
      <c r="O1124" s="488" t="str">
        <f>Window!N13</f>
        <v/>
      </c>
      <c r="P1124" s="488" t="str">
        <f>Window!O13</f>
        <v/>
      </c>
      <c r="Q1124" s="488" t="str">
        <f>Window!P13</f>
        <v xml:space="preserve"> </v>
      </c>
    </row>
    <row r="1125" spans="1:17">
      <c r="A1125" s="488" t="s">
        <v>247</v>
      </c>
      <c r="B1125" s="488">
        <f>Window!A14</f>
        <v>0</v>
      </c>
      <c r="C1125" s="488">
        <f>Window!B14</f>
        <v>0</v>
      </c>
      <c r="D1125" s="488" t="str">
        <f>Window!C14</f>
        <v>H</v>
      </c>
      <c r="E1125" s="488">
        <f>Window!D14</f>
        <v>0</v>
      </c>
      <c r="F1125" s="488">
        <f>Window!E14</f>
        <v>0</v>
      </c>
      <c r="G1125" s="488">
        <f>Window!F14</f>
        <v>0.6</v>
      </c>
      <c r="H1125" s="488">
        <f>Window!G14</f>
        <v>0</v>
      </c>
      <c r="I1125" s="488">
        <f>Window!H14</f>
        <v>0</v>
      </c>
      <c r="J1125" s="488" t="str">
        <f>Window!I14</f>
        <v xml:space="preserve"> </v>
      </c>
      <c r="K1125" s="488">
        <f>Window!J14</f>
        <v>0</v>
      </c>
      <c r="L1125" s="488">
        <f>Window!K14</f>
        <v>0</v>
      </c>
      <c r="M1125" s="488" t="str">
        <f>Window!L14</f>
        <v/>
      </c>
      <c r="N1125" s="488" t="str">
        <f>Window!M14</f>
        <v/>
      </c>
      <c r="O1125" s="488" t="str">
        <f>Window!N14</f>
        <v/>
      </c>
      <c r="P1125" s="488" t="str">
        <f>Window!O14</f>
        <v/>
      </c>
      <c r="Q1125" s="488" t="str">
        <f>Window!P14</f>
        <v xml:space="preserve"> </v>
      </c>
    </row>
    <row r="1126" spans="1:17">
      <c r="A1126" s="488" t="s">
        <v>247</v>
      </c>
      <c r="B1126" s="488">
        <f>Window!A15</f>
        <v>0</v>
      </c>
      <c r="C1126" s="488">
        <f>Window!B15</f>
        <v>0</v>
      </c>
      <c r="D1126" s="488" t="str">
        <f>Window!C15</f>
        <v>H</v>
      </c>
      <c r="E1126" s="488">
        <f>Window!D15</f>
        <v>0</v>
      </c>
      <c r="F1126" s="488">
        <f>Window!E15</f>
        <v>0</v>
      </c>
      <c r="G1126" s="488">
        <f>Window!F15</f>
        <v>0.6</v>
      </c>
      <c r="H1126" s="488">
        <f>Window!G15</f>
        <v>0</v>
      </c>
      <c r="I1126" s="488">
        <f>Window!H15</f>
        <v>0</v>
      </c>
      <c r="J1126" s="488" t="str">
        <f>Window!I15</f>
        <v xml:space="preserve"> </v>
      </c>
      <c r="K1126" s="488">
        <f>Window!J15</f>
        <v>0</v>
      </c>
      <c r="L1126" s="488">
        <f>Window!K15</f>
        <v>0</v>
      </c>
      <c r="M1126" s="488" t="str">
        <f>Window!L15</f>
        <v/>
      </c>
      <c r="N1126" s="488" t="str">
        <f>Window!M15</f>
        <v/>
      </c>
      <c r="O1126" s="488" t="str">
        <f>Window!N15</f>
        <v/>
      </c>
      <c r="P1126" s="488" t="str">
        <f>Window!O15</f>
        <v/>
      </c>
      <c r="Q1126" s="488" t="str">
        <f>Window!P15</f>
        <v xml:space="preserve"> </v>
      </c>
    </row>
    <row r="1127" spans="1:17">
      <c r="A1127" s="488" t="s">
        <v>247</v>
      </c>
      <c r="B1127" s="488">
        <f>Window!A16</f>
        <v>0</v>
      </c>
      <c r="C1127" s="488">
        <f>Window!B16</f>
        <v>0</v>
      </c>
      <c r="D1127" s="488" t="str">
        <f>Window!C16</f>
        <v>H</v>
      </c>
      <c r="E1127" s="488">
        <f>Window!D16</f>
        <v>0</v>
      </c>
      <c r="F1127" s="488">
        <f>Window!E16</f>
        <v>0</v>
      </c>
      <c r="G1127" s="488">
        <f>Window!F16</f>
        <v>0.6</v>
      </c>
      <c r="H1127" s="488">
        <f>Window!G16</f>
        <v>0</v>
      </c>
      <c r="I1127" s="488">
        <f>Window!H16</f>
        <v>0</v>
      </c>
      <c r="J1127" s="488" t="str">
        <f>Window!I16</f>
        <v xml:space="preserve"> </v>
      </c>
      <c r="K1127" s="488">
        <f>Window!J16</f>
        <v>0</v>
      </c>
      <c r="L1127" s="488">
        <f>Window!K16</f>
        <v>0</v>
      </c>
      <c r="M1127" s="488" t="str">
        <f>Window!L16</f>
        <v/>
      </c>
      <c r="N1127" s="488" t="str">
        <f>Window!M16</f>
        <v/>
      </c>
      <c r="O1127" s="488" t="str">
        <f>Window!N16</f>
        <v/>
      </c>
      <c r="P1127" s="488" t="str">
        <f>Window!O16</f>
        <v/>
      </c>
      <c r="Q1127" s="488" t="str">
        <f>Window!P16</f>
        <v xml:space="preserve"> </v>
      </c>
    </row>
    <row r="1128" spans="1:17">
      <c r="A1128" s="488" t="s">
        <v>247</v>
      </c>
      <c r="B1128" s="488">
        <f>Window!A17</f>
        <v>0</v>
      </c>
      <c r="C1128" s="488">
        <f>Window!B17</f>
        <v>0</v>
      </c>
      <c r="D1128" s="488" t="str">
        <f>Window!C17</f>
        <v>H</v>
      </c>
      <c r="E1128" s="488">
        <f>Window!D17</f>
        <v>0</v>
      </c>
      <c r="F1128" s="488">
        <f>Window!E17</f>
        <v>0</v>
      </c>
      <c r="G1128" s="488">
        <f>Window!F17</f>
        <v>0.6</v>
      </c>
      <c r="H1128" s="488">
        <f>Window!G17</f>
        <v>0</v>
      </c>
      <c r="I1128" s="488">
        <f>Window!H17</f>
        <v>0</v>
      </c>
      <c r="J1128" s="488" t="str">
        <f>Window!I17</f>
        <v xml:space="preserve"> </v>
      </c>
      <c r="K1128" s="488">
        <f>Window!J17</f>
        <v>0</v>
      </c>
      <c r="L1128" s="488">
        <f>Window!K17</f>
        <v>0</v>
      </c>
      <c r="M1128" s="488" t="str">
        <f>Window!L17</f>
        <v/>
      </c>
      <c r="N1128" s="488" t="str">
        <f>Window!M17</f>
        <v/>
      </c>
      <c r="O1128" s="488" t="str">
        <f>Window!N17</f>
        <v/>
      </c>
      <c r="P1128" s="488" t="str">
        <f>Window!O17</f>
        <v/>
      </c>
      <c r="Q1128" s="488" t="str">
        <f>Window!P17</f>
        <v xml:space="preserve"> </v>
      </c>
    </row>
    <row r="1129" spans="1:17">
      <c r="A1129" s="488" t="s">
        <v>247</v>
      </c>
      <c r="B1129" s="488">
        <f>Window!A18</f>
        <v>0</v>
      </c>
      <c r="C1129" s="488">
        <f>Window!B18</f>
        <v>0</v>
      </c>
      <c r="D1129" s="488" t="str">
        <f>Window!C18</f>
        <v>H</v>
      </c>
      <c r="E1129" s="488">
        <f>Window!D18</f>
        <v>0</v>
      </c>
      <c r="F1129" s="488">
        <f>Window!E18</f>
        <v>0</v>
      </c>
      <c r="G1129" s="488">
        <f>Window!F18</f>
        <v>0.6</v>
      </c>
      <c r="H1129" s="488">
        <f>Window!G18</f>
        <v>0</v>
      </c>
      <c r="I1129" s="488">
        <f>Window!H18</f>
        <v>0</v>
      </c>
      <c r="J1129" s="488" t="str">
        <f>Window!I18</f>
        <v xml:space="preserve"> </v>
      </c>
      <c r="K1129" s="488">
        <f>Window!J18</f>
        <v>0</v>
      </c>
      <c r="L1129" s="488">
        <f>Window!K18</f>
        <v>0</v>
      </c>
      <c r="M1129" s="488" t="str">
        <f>Window!L18</f>
        <v/>
      </c>
      <c r="N1129" s="488" t="str">
        <f>Window!M18</f>
        <v/>
      </c>
      <c r="O1129" s="488" t="str">
        <f>Window!N18</f>
        <v/>
      </c>
      <c r="P1129" s="488" t="str">
        <f>Window!O18</f>
        <v/>
      </c>
      <c r="Q1129" s="488" t="str">
        <f>Window!P18</f>
        <v xml:space="preserve"> </v>
      </c>
    </row>
    <row r="1130" spans="1:17">
      <c r="A1130" s="488" t="s">
        <v>247</v>
      </c>
      <c r="B1130" s="488">
        <f>Window!A19</f>
        <v>0</v>
      </c>
      <c r="C1130" s="488">
        <f>Window!B19</f>
        <v>0</v>
      </c>
      <c r="D1130" s="488" t="str">
        <f>Window!C19</f>
        <v>H</v>
      </c>
      <c r="E1130" s="488">
        <f>Window!D19</f>
        <v>0</v>
      </c>
      <c r="F1130" s="488">
        <f>Window!E19</f>
        <v>0</v>
      </c>
      <c r="G1130" s="488">
        <f>Window!F19</f>
        <v>0.6</v>
      </c>
      <c r="H1130" s="488">
        <f>Window!G19</f>
        <v>0</v>
      </c>
      <c r="I1130" s="488">
        <f>Window!H19</f>
        <v>0</v>
      </c>
      <c r="J1130" s="488" t="str">
        <f>Window!I19</f>
        <v xml:space="preserve"> </v>
      </c>
      <c r="K1130" s="488">
        <f>Window!J19</f>
        <v>0</v>
      </c>
      <c r="L1130" s="488">
        <f>Window!K19</f>
        <v>0</v>
      </c>
      <c r="M1130" s="488" t="str">
        <f>Window!L19</f>
        <v/>
      </c>
      <c r="N1130" s="488" t="str">
        <f>Window!M19</f>
        <v/>
      </c>
      <c r="O1130" s="488" t="str">
        <f>Window!N19</f>
        <v/>
      </c>
      <c r="P1130" s="488" t="str">
        <f>Window!O19</f>
        <v/>
      </c>
      <c r="Q1130" s="488" t="str">
        <f>Window!P19</f>
        <v xml:space="preserve"> </v>
      </c>
    </row>
    <row r="1131" spans="1:17">
      <c r="A1131" s="488" t="s">
        <v>247</v>
      </c>
      <c r="B1131" s="488">
        <f>Window!A20</f>
        <v>0</v>
      </c>
      <c r="C1131" s="488">
        <f>Window!B20</f>
        <v>0</v>
      </c>
      <c r="D1131" s="488" t="str">
        <f>Window!C20</f>
        <v>H</v>
      </c>
      <c r="E1131" s="488">
        <f>Window!D20</f>
        <v>0</v>
      </c>
      <c r="F1131" s="488">
        <f>Window!E20</f>
        <v>0</v>
      </c>
      <c r="G1131" s="488">
        <f>Window!F20</f>
        <v>0.6</v>
      </c>
      <c r="H1131" s="488">
        <f>Window!G20</f>
        <v>0</v>
      </c>
      <c r="I1131" s="488">
        <f>Window!H20</f>
        <v>0</v>
      </c>
      <c r="J1131" s="488" t="str">
        <f>Window!I20</f>
        <v xml:space="preserve"> </v>
      </c>
      <c r="K1131" s="488">
        <f>Window!J20</f>
        <v>0</v>
      </c>
      <c r="L1131" s="488">
        <f>Window!K20</f>
        <v>0</v>
      </c>
      <c r="M1131" s="488" t="str">
        <f>Window!L20</f>
        <v/>
      </c>
      <c r="N1131" s="488" t="str">
        <f>Window!M20</f>
        <v/>
      </c>
      <c r="O1131" s="488" t="str">
        <f>Window!N20</f>
        <v/>
      </c>
      <c r="P1131" s="488" t="str">
        <f>Window!O20</f>
        <v/>
      </c>
      <c r="Q1131" s="488" t="str">
        <f>Window!P20</f>
        <v xml:space="preserve"> </v>
      </c>
    </row>
    <row r="1132" spans="1:17">
      <c r="A1132" s="488" t="s">
        <v>247</v>
      </c>
      <c r="B1132" s="488">
        <f>Window!A21</f>
        <v>0</v>
      </c>
      <c r="C1132" s="488">
        <f>Window!B21</f>
        <v>0</v>
      </c>
      <c r="D1132" s="488" t="str">
        <f>Window!C21</f>
        <v>H</v>
      </c>
      <c r="E1132" s="488">
        <f>Window!D21</f>
        <v>0</v>
      </c>
      <c r="F1132" s="488">
        <f>Window!E21</f>
        <v>0</v>
      </c>
      <c r="G1132" s="488">
        <f>Window!F21</f>
        <v>0.6</v>
      </c>
      <c r="H1132" s="488">
        <f>Window!G21</f>
        <v>0</v>
      </c>
      <c r="I1132" s="488">
        <f>Window!H21</f>
        <v>0</v>
      </c>
      <c r="J1132" s="488" t="str">
        <f>Window!I21</f>
        <v xml:space="preserve"> </v>
      </c>
      <c r="K1132" s="488">
        <f>Window!J21</f>
        <v>0</v>
      </c>
      <c r="L1132" s="488">
        <f>Window!K21</f>
        <v>0</v>
      </c>
      <c r="M1132" s="488" t="str">
        <f>Window!L21</f>
        <v/>
      </c>
      <c r="N1132" s="488" t="str">
        <f>Window!M21</f>
        <v/>
      </c>
      <c r="O1132" s="488" t="str">
        <f>Window!N21</f>
        <v/>
      </c>
      <c r="P1132" s="488" t="str">
        <f>Window!O21</f>
        <v/>
      </c>
      <c r="Q1132" s="488" t="str">
        <f>Window!P21</f>
        <v xml:space="preserve"> </v>
      </c>
    </row>
    <row r="1133" spans="1:17">
      <c r="A1133" s="488" t="s">
        <v>247</v>
      </c>
      <c r="B1133" s="488">
        <f>Window!A22</f>
        <v>0</v>
      </c>
      <c r="C1133" s="488">
        <f>Window!B22</f>
        <v>0</v>
      </c>
      <c r="D1133" s="488" t="str">
        <f>Window!C22</f>
        <v>H</v>
      </c>
      <c r="E1133" s="488">
        <f>Window!D22</f>
        <v>0</v>
      </c>
      <c r="F1133" s="488">
        <f>Window!E22</f>
        <v>0</v>
      </c>
      <c r="G1133" s="488">
        <f>Window!F22</f>
        <v>0.6</v>
      </c>
      <c r="H1133" s="488">
        <f>Window!G22</f>
        <v>0</v>
      </c>
      <c r="I1133" s="488">
        <f>Window!H22</f>
        <v>0</v>
      </c>
      <c r="J1133" s="488" t="str">
        <f>Window!I22</f>
        <v xml:space="preserve"> </v>
      </c>
      <c r="K1133" s="488">
        <f>Window!J22</f>
        <v>0</v>
      </c>
      <c r="L1133" s="488">
        <f>Window!K22</f>
        <v>0</v>
      </c>
      <c r="M1133" s="488" t="str">
        <f>Window!L22</f>
        <v/>
      </c>
      <c r="N1133" s="488" t="str">
        <f>Window!M22</f>
        <v/>
      </c>
      <c r="O1133" s="488" t="str">
        <f>Window!N22</f>
        <v/>
      </c>
      <c r="P1133" s="488" t="str">
        <f>Window!O22</f>
        <v/>
      </c>
      <c r="Q1133" s="488" t="str">
        <f>Window!P22</f>
        <v xml:space="preserve"> </v>
      </c>
    </row>
    <row r="1134" spans="1:17">
      <c r="A1134" s="488" t="s">
        <v>247</v>
      </c>
      <c r="B1134" s="488">
        <f>Window!A23</f>
        <v>0</v>
      </c>
      <c r="C1134" s="488">
        <f>Window!B23</f>
        <v>0</v>
      </c>
      <c r="D1134" s="488" t="str">
        <f>Window!C23</f>
        <v>H</v>
      </c>
      <c r="E1134" s="488">
        <f>Window!D23</f>
        <v>0</v>
      </c>
      <c r="F1134" s="488">
        <f>Window!E23</f>
        <v>0</v>
      </c>
      <c r="G1134" s="488">
        <f>Window!F23</f>
        <v>0.6</v>
      </c>
      <c r="H1134" s="488">
        <f>Window!G23</f>
        <v>0</v>
      </c>
      <c r="I1134" s="488">
        <f>Window!H23</f>
        <v>0</v>
      </c>
      <c r="J1134" s="488" t="str">
        <f>Window!I23</f>
        <v xml:space="preserve"> </v>
      </c>
      <c r="K1134" s="488">
        <f>Window!J23</f>
        <v>0</v>
      </c>
      <c r="L1134" s="488">
        <f>Window!K23</f>
        <v>0</v>
      </c>
      <c r="M1134" s="488" t="str">
        <f>Window!L23</f>
        <v/>
      </c>
      <c r="N1134" s="488" t="str">
        <f>Window!M23</f>
        <v/>
      </c>
      <c r="O1134" s="488" t="str">
        <f>Window!N23</f>
        <v/>
      </c>
      <c r="P1134" s="488" t="str">
        <f>Window!O23</f>
        <v/>
      </c>
      <c r="Q1134" s="488" t="str">
        <f>Window!P23</f>
        <v xml:space="preserve"> </v>
      </c>
    </row>
    <row r="1135" spans="1:17">
      <c r="A1135" s="488" t="s">
        <v>247</v>
      </c>
      <c r="B1135" s="488">
        <f>Window!A24</f>
        <v>0</v>
      </c>
      <c r="C1135" s="488">
        <f>Window!B24</f>
        <v>0</v>
      </c>
      <c r="D1135" s="488" t="str">
        <f>Window!C24</f>
        <v>H</v>
      </c>
      <c r="E1135" s="488">
        <f>Window!D24</f>
        <v>0</v>
      </c>
      <c r="F1135" s="488">
        <f>Window!E24</f>
        <v>0</v>
      </c>
      <c r="G1135" s="488">
        <f>Window!F24</f>
        <v>0.6</v>
      </c>
      <c r="H1135" s="488">
        <f>Window!G24</f>
        <v>0</v>
      </c>
      <c r="I1135" s="488">
        <f>Window!H24</f>
        <v>0</v>
      </c>
      <c r="J1135" s="488" t="str">
        <f>Window!I24</f>
        <v xml:space="preserve"> </v>
      </c>
      <c r="K1135" s="488">
        <f>Window!J24</f>
        <v>0</v>
      </c>
      <c r="L1135" s="488">
        <f>Window!K24</f>
        <v>0</v>
      </c>
      <c r="M1135" s="488" t="str">
        <f>Window!L24</f>
        <v/>
      </c>
      <c r="N1135" s="488" t="str">
        <f>Window!M24</f>
        <v/>
      </c>
      <c r="O1135" s="488" t="str">
        <f>Window!N24</f>
        <v/>
      </c>
      <c r="P1135" s="488" t="str">
        <f>Window!O24</f>
        <v/>
      </c>
      <c r="Q1135" s="488" t="str">
        <f>Window!P24</f>
        <v xml:space="preserve"> </v>
      </c>
    </row>
    <row r="1136" spans="1:17">
      <c r="A1136" s="488" t="s">
        <v>247</v>
      </c>
      <c r="B1136" s="488">
        <f>Window!A25</f>
        <v>0</v>
      </c>
      <c r="C1136" s="488">
        <f>Window!B25</f>
        <v>0</v>
      </c>
      <c r="D1136" s="488" t="str">
        <f>Window!C25</f>
        <v>H</v>
      </c>
      <c r="E1136" s="488">
        <f>Window!D25</f>
        <v>0</v>
      </c>
      <c r="F1136" s="488">
        <f>Window!E25</f>
        <v>0</v>
      </c>
      <c r="G1136" s="488">
        <f>Window!F25</f>
        <v>0.6</v>
      </c>
      <c r="H1136" s="488">
        <f>Window!G25</f>
        <v>0</v>
      </c>
      <c r="I1136" s="488">
        <f>Window!H25</f>
        <v>0</v>
      </c>
      <c r="J1136" s="488" t="str">
        <f>Window!I25</f>
        <v xml:space="preserve"> </v>
      </c>
      <c r="K1136" s="488">
        <f>Window!J25</f>
        <v>0</v>
      </c>
      <c r="L1136" s="488">
        <f>Window!K25</f>
        <v>0</v>
      </c>
      <c r="M1136" s="488" t="str">
        <f>Window!L25</f>
        <v/>
      </c>
      <c r="N1136" s="488" t="str">
        <f>Window!M25</f>
        <v/>
      </c>
      <c r="O1136" s="488" t="str">
        <f>Window!N25</f>
        <v/>
      </c>
      <c r="P1136" s="488" t="str">
        <f>Window!O25</f>
        <v/>
      </c>
      <c r="Q1136" s="488" t="str">
        <f>Window!P25</f>
        <v xml:space="preserve"> </v>
      </c>
    </row>
    <row r="1137" spans="1:17">
      <c r="A1137" s="488" t="s">
        <v>247</v>
      </c>
      <c r="B1137" s="488">
        <f>Window!A26</f>
        <v>0</v>
      </c>
      <c r="C1137" s="488">
        <f>Window!B26</f>
        <v>0</v>
      </c>
      <c r="D1137" s="488" t="str">
        <f>Window!C26</f>
        <v>H</v>
      </c>
      <c r="E1137" s="488">
        <f>Window!D26</f>
        <v>0</v>
      </c>
      <c r="F1137" s="488">
        <f>Window!E26</f>
        <v>0</v>
      </c>
      <c r="G1137" s="488">
        <f>Window!F26</f>
        <v>0.6</v>
      </c>
      <c r="H1137" s="488">
        <f>Window!G26</f>
        <v>0</v>
      </c>
      <c r="I1137" s="488">
        <f>Window!H26</f>
        <v>0</v>
      </c>
      <c r="J1137" s="488" t="str">
        <f>Window!I26</f>
        <v xml:space="preserve"> </v>
      </c>
      <c r="K1137" s="488">
        <f>Window!J26</f>
        <v>0</v>
      </c>
      <c r="L1137" s="488">
        <f>Window!K26</f>
        <v>0</v>
      </c>
      <c r="M1137" s="488" t="str">
        <f>Window!L26</f>
        <v/>
      </c>
      <c r="N1137" s="488" t="str">
        <f>Window!M26</f>
        <v/>
      </c>
      <c r="O1137" s="488" t="str">
        <f>Window!N26</f>
        <v/>
      </c>
      <c r="P1137" s="488" t="str">
        <f>Window!O26</f>
        <v/>
      </c>
      <c r="Q1137" s="488" t="str">
        <f>Window!P26</f>
        <v xml:space="preserve"> </v>
      </c>
    </row>
    <row r="1138" spans="1:17">
      <c r="A1138" s="488" t="s">
        <v>247</v>
      </c>
      <c r="B1138" s="488">
        <f>Window!A27</f>
        <v>0</v>
      </c>
      <c r="C1138" s="488">
        <f>Window!B27</f>
        <v>0</v>
      </c>
      <c r="D1138" s="488" t="str">
        <f>Window!C27</f>
        <v>H</v>
      </c>
      <c r="E1138" s="488">
        <f>Window!D27</f>
        <v>0</v>
      </c>
      <c r="F1138" s="488">
        <f>Window!E27</f>
        <v>0</v>
      </c>
      <c r="G1138" s="488">
        <f>Window!F27</f>
        <v>0.6</v>
      </c>
      <c r="H1138" s="488">
        <f>Window!G27</f>
        <v>0</v>
      </c>
      <c r="I1138" s="488">
        <f>Window!H27</f>
        <v>0</v>
      </c>
      <c r="J1138" s="488" t="str">
        <f>Window!I27</f>
        <v xml:space="preserve"> </v>
      </c>
      <c r="K1138" s="488">
        <f>Window!J27</f>
        <v>0</v>
      </c>
      <c r="L1138" s="488">
        <f>Window!K27</f>
        <v>0</v>
      </c>
      <c r="M1138" s="488" t="str">
        <f>Window!L27</f>
        <v/>
      </c>
      <c r="N1138" s="488" t="str">
        <f>Window!M27</f>
        <v/>
      </c>
      <c r="O1138" s="488" t="str">
        <f>Window!N27</f>
        <v/>
      </c>
      <c r="P1138" s="488" t="str">
        <f>Window!O27</f>
        <v/>
      </c>
      <c r="Q1138" s="488" t="str">
        <f>Window!P27</f>
        <v xml:space="preserve"> </v>
      </c>
    </row>
    <row r="1139" spans="1:17">
      <c r="A1139" s="488" t="s">
        <v>247</v>
      </c>
      <c r="B1139" s="488">
        <f>Window!A28</f>
        <v>0</v>
      </c>
      <c r="C1139" s="488">
        <f>Window!B28</f>
        <v>0</v>
      </c>
      <c r="D1139" s="488" t="str">
        <f>Window!C28</f>
        <v>H</v>
      </c>
      <c r="E1139" s="488">
        <f>Window!D28</f>
        <v>0</v>
      </c>
      <c r="F1139" s="488">
        <f>Window!E28</f>
        <v>0</v>
      </c>
      <c r="G1139" s="488">
        <f>Window!F28</f>
        <v>0.6</v>
      </c>
      <c r="H1139" s="488">
        <f>Window!G28</f>
        <v>0</v>
      </c>
      <c r="I1139" s="488">
        <f>Window!H28</f>
        <v>0</v>
      </c>
      <c r="J1139" s="488" t="str">
        <f>Window!I28</f>
        <v xml:space="preserve"> </v>
      </c>
      <c r="K1139" s="488">
        <f>Window!J28</f>
        <v>0</v>
      </c>
      <c r="L1139" s="488">
        <f>Window!K28</f>
        <v>0</v>
      </c>
      <c r="M1139" s="488" t="str">
        <f>Window!L28</f>
        <v/>
      </c>
      <c r="N1139" s="488" t="str">
        <f>Window!M28</f>
        <v/>
      </c>
      <c r="O1139" s="488" t="str">
        <f>Window!N28</f>
        <v/>
      </c>
      <c r="P1139" s="488" t="str">
        <f>Window!O28</f>
        <v/>
      </c>
      <c r="Q1139" s="488" t="str">
        <f>Window!P28</f>
        <v xml:space="preserve"> </v>
      </c>
    </row>
    <row r="1140" spans="1:17">
      <c r="A1140" s="488" t="s">
        <v>247</v>
      </c>
      <c r="B1140" s="488">
        <f>Window!A29</f>
        <v>0</v>
      </c>
      <c r="C1140" s="488">
        <f>Window!B29</f>
        <v>0</v>
      </c>
      <c r="D1140" s="488" t="str">
        <f>Window!C29</f>
        <v>H</v>
      </c>
      <c r="E1140" s="488">
        <f>Window!D29</f>
        <v>0</v>
      </c>
      <c r="F1140" s="488">
        <f>Window!E29</f>
        <v>0</v>
      </c>
      <c r="G1140" s="488">
        <f>Window!F29</f>
        <v>0.6</v>
      </c>
      <c r="H1140" s="488">
        <f>Window!G29</f>
        <v>0</v>
      </c>
      <c r="I1140" s="488">
        <f>Window!H29</f>
        <v>0</v>
      </c>
      <c r="J1140" s="488" t="str">
        <f>Window!I29</f>
        <v xml:space="preserve"> </v>
      </c>
      <c r="K1140" s="488">
        <f>Window!J29</f>
        <v>0</v>
      </c>
      <c r="L1140" s="488">
        <f>Window!K29</f>
        <v>0</v>
      </c>
      <c r="M1140" s="488" t="str">
        <f>Window!L29</f>
        <v/>
      </c>
      <c r="N1140" s="488" t="str">
        <f>Window!M29</f>
        <v/>
      </c>
      <c r="O1140" s="488" t="str">
        <f>Window!N29</f>
        <v/>
      </c>
      <c r="P1140" s="488" t="str">
        <f>Window!O29</f>
        <v/>
      </c>
      <c r="Q1140" s="488" t="str">
        <f>Window!P29</f>
        <v xml:space="preserve"> </v>
      </c>
    </row>
    <row r="1141" spans="1:17">
      <c r="A1141" s="488" t="s">
        <v>247</v>
      </c>
      <c r="B1141" s="488">
        <f>Window!A30</f>
        <v>0</v>
      </c>
      <c r="C1141" s="488">
        <f>Window!B30</f>
        <v>0</v>
      </c>
      <c r="D1141" s="488" t="str">
        <f>Window!C30</f>
        <v>H</v>
      </c>
      <c r="E1141" s="488">
        <f>Window!D30</f>
        <v>0</v>
      </c>
      <c r="F1141" s="488">
        <f>Window!E30</f>
        <v>0</v>
      </c>
      <c r="G1141" s="488">
        <f>Window!F30</f>
        <v>0.6</v>
      </c>
      <c r="H1141" s="488">
        <f>Window!G30</f>
        <v>0</v>
      </c>
      <c r="I1141" s="488">
        <f>Window!H30</f>
        <v>0</v>
      </c>
      <c r="J1141" s="488" t="str">
        <f>Window!I30</f>
        <v xml:space="preserve"> </v>
      </c>
      <c r="K1141" s="488">
        <f>Window!J30</f>
        <v>0</v>
      </c>
      <c r="L1141" s="488">
        <f>Window!K30</f>
        <v>0</v>
      </c>
      <c r="M1141" s="488" t="str">
        <f>Window!L30</f>
        <v/>
      </c>
      <c r="N1141" s="488" t="str">
        <f>Window!M30</f>
        <v/>
      </c>
      <c r="O1141" s="488" t="str">
        <f>Window!N30</f>
        <v/>
      </c>
      <c r="P1141" s="488" t="str">
        <f>Window!O30</f>
        <v/>
      </c>
      <c r="Q1141" s="488" t="str">
        <f>Window!P30</f>
        <v xml:space="preserve"> </v>
      </c>
    </row>
    <row r="1142" spans="1:17">
      <c r="A1142" s="488" t="s">
        <v>247</v>
      </c>
      <c r="B1142" s="488">
        <f>Window!A31</f>
        <v>0</v>
      </c>
      <c r="C1142" s="488">
        <f>Window!B31</f>
        <v>0</v>
      </c>
      <c r="D1142" s="488" t="str">
        <f>Window!C31</f>
        <v>H</v>
      </c>
      <c r="E1142" s="488">
        <f>Window!D31</f>
        <v>0</v>
      </c>
      <c r="F1142" s="488">
        <f>Window!E31</f>
        <v>0</v>
      </c>
      <c r="G1142" s="488">
        <f>Window!F31</f>
        <v>0.6</v>
      </c>
      <c r="H1142" s="488">
        <f>Window!G31</f>
        <v>0</v>
      </c>
      <c r="I1142" s="488">
        <f>Window!H31</f>
        <v>0</v>
      </c>
      <c r="J1142" s="488" t="str">
        <f>Window!I31</f>
        <v xml:space="preserve"> </v>
      </c>
      <c r="K1142" s="488">
        <f>Window!J31</f>
        <v>0</v>
      </c>
      <c r="L1142" s="488">
        <f>Window!K31</f>
        <v>0</v>
      </c>
      <c r="M1142" s="488" t="str">
        <f>Window!L31</f>
        <v/>
      </c>
      <c r="N1142" s="488" t="str">
        <f>Window!M31</f>
        <v/>
      </c>
      <c r="O1142" s="488" t="str">
        <f>Window!N31</f>
        <v/>
      </c>
      <c r="P1142" s="488" t="str">
        <f>Window!O31</f>
        <v/>
      </c>
      <c r="Q1142" s="488" t="str">
        <f>Window!P31</f>
        <v xml:space="preserve"> </v>
      </c>
    </row>
    <row r="1143" spans="1:17">
      <c r="A1143" s="488" t="s">
        <v>247</v>
      </c>
      <c r="B1143" s="488">
        <f>Window!A32</f>
        <v>0</v>
      </c>
      <c r="C1143" s="488">
        <f>Window!B32</f>
        <v>0</v>
      </c>
      <c r="D1143" s="488" t="str">
        <f>Window!C32</f>
        <v>H</v>
      </c>
      <c r="E1143" s="488">
        <f>Window!D32</f>
        <v>0</v>
      </c>
      <c r="F1143" s="488">
        <f>Window!E32</f>
        <v>0</v>
      </c>
      <c r="G1143" s="488">
        <f>Window!F32</f>
        <v>0.6</v>
      </c>
      <c r="H1143" s="488">
        <f>Window!G32</f>
        <v>0</v>
      </c>
      <c r="I1143" s="488">
        <f>Window!H32</f>
        <v>0</v>
      </c>
      <c r="J1143" s="488" t="str">
        <f>Window!I32</f>
        <v xml:space="preserve"> </v>
      </c>
      <c r="K1143" s="488">
        <f>Window!J32</f>
        <v>0</v>
      </c>
      <c r="L1143" s="488">
        <f>Window!K32</f>
        <v>0</v>
      </c>
      <c r="M1143" s="488" t="str">
        <f>Window!L32</f>
        <v/>
      </c>
      <c r="N1143" s="488" t="str">
        <f>Window!M32</f>
        <v/>
      </c>
      <c r="O1143" s="488" t="str">
        <f>Window!N32</f>
        <v/>
      </c>
      <c r="P1143" s="488" t="str">
        <f>Window!O32</f>
        <v/>
      </c>
      <c r="Q1143" s="488" t="str">
        <f>Window!P32</f>
        <v xml:space="preserve"> </v>
      </c>
    </row>
    <row r="1144" spans="1:17">
      <c r="A1144" s="488" t="s">
        <v>247</v>
      </c>
      <c r="B1144" s="488">
        <f>Window!A33</f>
        <v>0</v>
      </c>
      <c r="C1144" s="488">
        <f>Window!B33</f>
        <v>0</v>
      </c>
      <c r="D1144" s="488" t="str">
        <f>Window!C33</f>
        <v>H</v>
      </c>
      <c r="E1144" s="488">
        <f>Window!D33</f>
        <v>0</v>
      </c>
      <c r="F1144" s="488">
        <f>Window!E33</f>
        <v>0</v>
      </c>
      <c r="G1144" s="488">
        <f>Window!F33</f>
        <v>0.6</v>
      </c>
      <c r="H1144" s="488">
        <f>Window!G33</f>
        <v>0</v>
      </c>
      <c r="I1144" s="488">
        <f>Window!H33</f>
        <v>0</v>
      </c>
      <c r="J1144" s="488" t="str">
        <f>Window!I33</f>
        <v xml:space="preserve"> </v>
      </c>
      <c r="K1144" s="488">
        <f>Window!J33</f>
        <v>0</v>
      </c>
      <c r="L1144" s="488">
        <f>Window!K33</f>
        <v>0</v>
      </c>
      <c r="M1144" s="488" t="str">
        <f>Window!L33</f>
        <v/>
      </c>
      <c r="N1144" s="488" t="str">
        <f>Window!M33</f>
        <v/>
      </c>
      <c r="O1144" s="488" t="str">
        <f>Window!N33</f>
        <v/>
      </c>
      <c r="P1144" s="488" t="str">
        <f>Window!O33</f>
        <v/>
      </c>
      <c r="Q1144" s="488" t="str">
        <f>Window!P33</f>
        <v xml:space="preserve"> </v>
      </c>
    </row>
    <row r="1145" spans="1:17">
      <c r="A1145" s="488" t="s">
        <v>247</v>
      </c>
      <c r="B1145" s="488">
        <f>Window!A34</f>
        <v>0</v>
      </c>
      <c r="C1145" s="488">
        <f>Window!B34</f>
        <v>0</v>
      </c>
      <c r="D1145" s="488" t="str">
        <f>Window!C34</f>
        <v>H</v>
      </c>
      <c r="E1145" s="488">
        <f>Window!D34</f>
        <v>0</v>
      </c>
      <c r="F1145" s="488">
        <f>Window!E34</f>
        <v>0</v>
      </c>
      <c r="G1145" s="488">
        <f>Window!F34</f>
        <v>0.6</v>
      </c>
      <c r="H1145" s="488">
        <f>Window!G34</f>
        <v>0</v>
      </c>
      <c r="I1145" s="488">
        <f>Window!H34</f>
        <v>0</v>
      </c>
      <c r="J1145" s="488" t="str">
        <f>Window!I34</f>
        <v xml:space="preserve"> </v>
      </c>
      <c r="K1145" s="488">
        <f>Window!J34</f>
        <v>0</v>
      </c>
      <c r="L1145" s="488">
        <f>Window!K34</f>
        <v>0</v>
      </c>
      <c r="M1145" s="488" t="str">
        <f>Window!L34</f>
        <v/>
      </c>
      <c r="N1145" s="488" t="str">
        <f>Window!M34</f>
        <v/>
      </c>
      <c r="O1145" s="488" t="str">
        <f>Window!N34</f>
        <v/>
      </c>
      <c r="P1145" s="488" t="str">
        <f>Window!O34</f>
        <v/>
      </c>
      <c r="Q1145" s="488" t="str">
        <f>Window!P34</f>
        <v xml:space="preserve"> </v>
      </c>
    </row>
    <row r="1146" spans="1:17">
      <c r="A1146" s="488" t="s">
        <v>247</v>
      </c>
      <c r="B1146" s="488">
        <f>Window!A35</f>
        <v>0</v>
      </c>
      <c r="C1146" s="488">
        <f>Window!B35</f>
        <v>0</v>
      </c>
      <c r="D1146" s="488" t="str">
        <f>Window!C35</f>
        <v>H</v>
      </c>
      <c r="E1146" s="488">
        <f>Window!D35</f>
        <v>0</v>
      </c>
      <c r="F1146" s="488">
        <f>Window!E35</f>
        <v>0</v>
      </c>
      <c r="G1146" s="488">
        <f>Window!F35</f>
        <v>0.6</v>
      </c>
      <c r="H1146" s="488">
        <f>Window!G35</f>
        <v>0</v>
      </c>
      <c r="I1146" s="488">
        <f>Window!H35</f>
        <v>0</v>
      </c>
      <c r="J1146" s="488" t="str">
        <f>Window!I35</f>
        <v xml:space="preserve"> </v>
      </c>
      <c r="K1146" s="488">
        <f>Window!J35</f>
        <v>0</v>
      </c>
      <c r="L1146" s="488">
        <f>Window!K35</f>
        <v>0</v>
      </c>
      <c r="M1146" s="488" t="str">
        <f>Window!L35</f>
        <v/>
      </c>
      <c r="N1146" s="488" t="str">
        <f>Window!M35</f>
        <v/>
      </c>
      <c r="O1146" s="488" t="str">
        <f>Window!N35</f>
        <v/>
      </c>
      <c r="P1146" s="488" t="str">
        <f>Window!O35</f>
        <v/>
      </c>
      <c r="Q1146" s="488" t="str">
        <f>Window!P35</f>
        <v xml:space="preserve"> </v>
      </c>
    </row>
    <row r="1147" spans="1:17">
      <c r="A1147" s="488" t="s">
        <v>247</v>
      </c>
      <c r="B1147" s="488">
        <f>Window!A36</f>
        <v>0</v>
      </c>
      <c r="C1147" s="488">
        <f>Window!B36</f>
        <v>0</v>
      </c>
      <c r="D1147" s="488" t="str">
        <f>Window!C36</f>
        <v>H</v>
      </c>
      <c r="E1147" s="488">
        <f>Window!D36</f>
        <v>0</v>
      </c>
      <c r="F1147" s="488">
        <f>Window!E36</f>
        <v>0</v>
      </c>
      <c r="G1147" s="488">
        <f>Window!F36</f>
        <v>0.6</v>
      </c>
      <c r="H1147" s="488">
        <f>Window!G36</f>
        <v>0</v>
      </c>
      <c r="I1147" s="488">
        <f>Window!H36</f>
        <v>0</v>
      </c>
      <c r="J1147" s="488" t="str">
        <f>Window!I36</f>
        <v xml:space="preserve"> </v>
      </c>
      <c r="K1147" s="488">
        <f>Window!J36</f>
        <v>0</v>
      </c>
      <c r="L1147" s="488">
        <f>Window!K36</f>
        <v>0</v>
      </c>
      <c r="M1147" s="488" t="str">
        <f>Window!L36</f>
        <v/>
      </c>
      <c r="N1147" s="488" t="str">
        <f>Window!M36</f>
        <v/>
      </c>
      <c r="O1147" s="488" t="str">
        <f>Window!N36</f>
        <v/>
      </c>
      <c r="P1147" s="488" t="str">
        <f>Window!O36</f>
        <v/>
      </c>
      <c r="Q1147" s="488" t="str">
        <f>Window!P36</f>
        <v xml:space="preserve"> </v>
      </c>
    </row>
    <row r="1148" spans="1:17">
      <c r="A1148" s="488" t="s">
        <v>247</v>
      </c>
      <c r="B1148" s="488">
        <f>Window!A37</f>
        <v>0</v>
      </c>
      <c r="C1148" s="488">
        <f>Window!B37</f>
        <v>0</v>
      </c>
      <c r="D1148" s="488" t="str">
        <f>Window!C37</f>
        <v>H</v>
      </c>
      <c r="E1148" s="488">
        <f>Window!D37</f>
        <v>0</v>
      </c>
      <c r="F1148" s="488">
        <f>Window!E37</f>
        <v>0</v>
      </c>
      <c r="G1148" s="488">
        <f>Window!F37</f>
        <v>0.6</v>
      </c>
      <c r="H1148" s="488">
        <f>Window!G37</f>
        <v>0</v>
      </c>
      <c r="I1148" s="488">
        <f>Window!H37</f>
        <v>0</v>
      </c>
      <c r="J1148" s="488" t="str">
        <f>Window!I37</f>
        <v xml:space="preserve"> </v>
      </c>
      <c r="K1148" s="488">
        <f>Window!J37</f>
        <v>0</v>
      </c>
      <c r="L1148" s="488">
        <f>Window!K37</f>
        <v>0</v>
      </c>
      <c r="M1148" s="488" t="str">
        <f>Window!L37</f>
        <v/>
      </c>
      <c r="N1148" s="488" t="str">
        <f>Window!M37</f>
        <v/>
      </c>
      <c r="O1148" s="488" t="str">
        <f>Window!N37</f>
        <v/>
      </c>
      <c r="P1148" s="488" t="str">
        <f>Window!O37</f>
        <v/>
      </c>
      <c r="Q1148" s="488" t="str">
        <f>Window!P37</f>
        <v xml:space="preserve"> </v>
      </c>
    </row>
    <row r="1149" spans="1:17">
      <c r="A1149" s="488" t="s">
        <v>247</v>
      </c>
      <c r="B1149" s="488">
        <f>Window!A38</f>
        <v>0</v>
      </c>
      <c r="C1149" s="488">
        <f>Window!B38</f>
        <v>0</v>
      </c>
      <c r="D1149" s="488" t="str">
        <f>Window!C38</f>
        <v>H</v>
      </c>
      <c r="E1149" s="488">
        <f>Window!D38</f>
        <v>0</v>
      </c>
      <c r="F1149" s="488">
        <f>Window!E38</f>
        <v>0</v>
      </c>
      <c r="G1149" s="488">
        <f>Window!F38</f>
        <v>0.6</v>
      </c>
      <c r="H1149" s="488">
        <f>Window!G38</f>
        <v>0</v>
      </c>
      <c r="I1149" s="488">
        <f>Window!H38</f>
        <v>0</v>
      </c>
      <c r="J1149" s="488" t="str">
        <f>Window!I38</f>
        <v xml:space="preserve"> </v>
      </c>
      <c r="K1149" s="488">
        <f>Window!J38</f>
        <v>0</v>
      </c>
      <c r="L1149" s="488">
        <f>Window!K38</f>
        <v>0</v>
      </c>
      <c r="M1149" s="488" t="str">
        <f>Window!L38</f>
        <v/>
      </c>
      <c r="N1149" s="488" t="str">
        <f>Window!M38</f>
        <v/>
      </c>
      <c r="O1149" s="488" t="str">
        <f>Window!N38</f>
        <v/>
      </c>
      <c r="P1149" s="488" t="str">
        <f>Window!O38</f>
        <v/>
      </c>
      <c r="Q1149" s="488" t="str">
        <f>Window!P38</f>
        <v xml:space="preserve"> </v>
      </c>
    </row>
    <row r="1150" spans="1:17">
      <c r="A1150" s="488" t="s">
        <v>247</v>
      </c>
      <c r="B1150" s="488">
        <f>Window!A39</f>
        <v>0</v>
      </c>
      <c r="C1150" s="488">
        <f>Window!B39</f>
        <v>0</v>
      </c>
      <c r="D1150" s="488" t="str">
        <f>Window!C39</f>
        <v>H</v>
      </c>
      <c r="E1150" s="488">
        <f>Window!D39</f>
        <v>0</v>
      </c>
      <c r="F1150" s="488">
        <f>Window!E39</f>
        <v>0</v>
      </c>
      <c r="G1150" s="488">
        <f>Window!F39</f>
        <v>0.6</v>
      </c>
      <c r="H1150" s="488">
        <f>Window!G39</f>
        <v>0</v>
      </c>
      <c r="I1150" s="488">
        <f>Window!H39</f>
        <v>0</v>
      </c>
      <c r="J1150" s="488" t="str">
        <f>Window!I39</f>
        <v xml:space="preserve"> </v>
      </c>
      <c r="K1150" s="488">
        <f>Window!J39</f>
        <v>0</v>
      </c>
      <c r="L1150" s="488">
        <f>Window!K39</f>
        <v>0</v>
      </c>
      <c r="M1150" s="488" t="str">
        <f>Window!L39</f>
        <v/>
      </c>
      <c r="N1150" s="488" t="str">
        <f>Window!M39</f>
        <v/>
      </c>
      <c r="O1150" s="488" t="str">
        <f>Window!N39</f>
        <v/>
      </c>
      <c r="P1150" s="488" t="str">
        <f>Window!O39</f>
        <v/>
      </c>
      <c r="Q1150" s="488" t="str">
        <f>Window!P39</f>
        <v xml:space="preserve"> </v>
      </c>
    </row>
    <row r="1151" spans="1:17">
      <c r="A1151" s="488" t="s">
        <v>247</v>
      </c>
      <c r="B1151" s="488">
        <f>Window!A40</f>
        <v>0</v>
      </c>
      <c r="C1151" s="488">
        <f>Window!B40</f>
        <v>0</v>
      </c>
      <c r="D1151" s="488" t="str">
        <f>Window!C40</f>
        <v>H</v>
      </c>
      <c r="E1151" s="488">
        <f>Window!D40</f>
        <v>0</v>
      </c>
      <c r="F1151" s="488">
        <f>Window!E40</f>
        <v>0</v>
      </c>
      <c r="G1151" s="488">
        <f>Window!F40</f>
        <v>0.6</v>
      </c>
      <c r="H1151" s="488">
        <f>Window!G40</f>
        <v>0</v>
      </c>
      <c r="I1151" s="488">
        <f>Window!H40</f>
        <v>0</v>
      </c>
      <c r="J1151" s="488" t="str">
        <f>Window!I40</f>
        <v xml:space="preserve"> </v>
      </c>
      <c r="K1151" s="488">
        <f>Window!J40</f>
        <v>0</v>
      </c>
      <c r="L1151" s="488">
        <f>Window!K40</f>
        <v>0</v>
      </c>
      <c r="M1151" s="488" t="str">
        <f>Window!L40</f>
        <v/>
      </c>
      <c r="N1151" s="488" t="str">
        <f>Window!M40</f>
        <v/>
      </c>
      <c r="O1151" s="488" t="str">
        <f>Window!N40</f>
        <v/>
      </c>
      <c r="P1151" s="488" t="str">
        <f>Window!O40</f>
        <v/>
      </c>
      <c r="Q1151" s="488" t="str">
        <f>Window!P40</f>
        <v xml:space="preserve"> </v>
      </c>
    </row>
    <row r="1152" spans="1:17">
      <c r="A1152" s="488" t="s">
        <v>247</v>
      </c>
      <c r="B1152" s="488">
        <f>Window!A41</f>
        <v>0</v>
      </c>
      <c r="C1152" s="488">
        <f>Window!B41</f>
        <v>0</v>
      </c>
      <c r="D1152" s="488" t="str">
        <f>Window!C41</f>
        <v>H</v>
      </c>
      <c r="E1152" s="488">
        <f>Window!D41</f>
        <v>0</v>
      </c>
      <c r="F1152" s="488">
        <f>Window!E41</f>
        <v>0</v>
      </c>
      <c r="G1152" s="488">
        <f>Window!F41</f>
        <v>0.6</v>
      </c>
      <c r="H1152" s="488">
        <f>Window!G41</f>
        <v>0</v>
      </c>
      <c r="I1152" s="488">
        <f>Window!H41</f>
        <v>0</v>
      </c>
      <c r="J1152" s="488" t="str">
        <f>Window!I41</f>
        <v xml:space="preserve"> </v>
      </c>
      <c r="K1152" s="488">
        <f>Window!J41</f>
        <v>0</v>
      </c>
      <c r="L1152" s="488">
        <f>Window!K41</f>
        <v>0</v>
      </c>
      <c r="M1152" s="488" t="str">
        <f>Window!L41</f>
        <v/>
      </c>
      <c r="N1152" s="488" t="str">
        <f>Window!M41</f>
        <v/>
      </c>
      <c r="O1152" s="488" t="str">
        <f>Window!N41</f>
        <v/>
      </c>
      <c r="P1152" s="488" t="str">
        <f>Window!O41</f>
        <v/>
      </c>
      <c r="Q1152" s="488" t="str">
        <f>Window!P41</f>
        <v xml:space="preserve"> </v>
      </c>
    </row>
    <row r="1153" spans="1:17">
      <c r="A1153" s="488" t="s">
        <v>247</v>
      </c>
      <c r="B1153" s="488">
        <f>Window!A42</f>
        <v>0</v>
      </c>
      <c r="C1153" s="488">
        <f>Window!B42</f>
        <v>0</v>
      </c>
      <c r="D1153" s="488" t="str">
        <f>Window!C42</f>
        <v>H</v>
      </c>
      <c r="E1153" s="488">
        <f>Window!D42</f>
        <v>0</v>
      </c>
      <c r="F1153" s="488">
        <f>Window!E42</f>
        <v>0</v>
      </c>
      <c r="G1153" s="488">
        <f>Window!F42</f>
        <v>0.6</v>
      </c>
      <c r="H1153" s="488">
        <f>Window!G42</f>
        <v>0</v>
      </c>
      <c r="I1153" s="488">
        <f>Window!H42</f>
        <v>0</v>
      </c>
      <c r="J1153" s="488" t="str">
        <f>Window!I42</f>
        <v xml:space="preserve"> </v>
      </c>
      <c r="K1153" s="488">
        <f>Window!J42</f>
        <v>0</v>
      </c>
      <c r="L1153" s="488">
        <f>Window!K42</f>
        <v>0</v>
      </c>
      <c r="M1153" s="488" t="str">
        <f>Window!L42</f>
        <v/>
      </c>
      <c r="N1153" s="488" t="str">
        <f>Window!M42</f>
        <v/>
      </c>
      <c r="O1153" s="488" t="str">
        <f>Window!N42</f>
        <v/>
      </c>
      <c r="P1153" s="488" t="str">
        <f>Window!O42</f>
        <v/>
      </c>
      <c r="Q1153" s="488" t="str">
        <f>Window!P42</f>
        <v xml:space="preserve"> </v>
      </c>
    </row>
    <row r="1154" spans="1:17">
      <c r="A1154" s="488" t="s">
        <v>247</v>
      </c>
      <c r="B1154" s="488">
        <f>Window!A43</f>
        <v>0</v>
      </c>
      <c r="C1154" s="488">
        <f>Window!B43</f>
        <v>0</v>
      </c>
      <c r="D1154" s="488" t="str">
        <f>Window!C43</f>
        <v>H</v>
      </c>
      <c r="E1154" s="488">
        <f>Window!D43</f>
        <v>0</v>
      </c>
      <c r="F1154" s="488">
        <f>Window!E43</f>
        <v>0</v>
      </c>
      <c r="G1154" s="488">
        <f>Window!F43</f>
        <v>0.6</v>
      </c>
      <c r="H1154" s="488">
        <f>Window!G43</f>
        <v>0</v>
      </c>
      <c r="I1154" s="488">
        <f>Window!H43</f>
        <v>0</v>
      </c>
      <c r="J1154" s="488" t="str">
        <f>Window!I43</f>
        <v xml:space="preserve"> </v>
      </c>
      <c r="K1154" s="488">
        <f>Window!J43</f>
        <v>0</v>
      </c>
      <c r="L1154" s="488">
        <f>Window!K43</f>
        <v>0</v>
      </c>
      <c r="M1154" s="488" t="str">
        <f>Window!L43</f>
        <v/>
      </c>
      <c r="N1154" s="488" t="str">
        <f>Window!M43</f>
        <v/>
      </c>
      <c r="O1154" s="488" t="str">
        <f>Window!N43</f>
        <v/>
      </c>
      <c r="P1154" s="488" t="str">
        <f>Window!O43</f>
        <v/>
      </c>
      <c r="Q1154" s="488" t="str">
        <f>Window!P43</f>
        <v xml:space="preserve"> </v>
      </c>
    </row>
    <row r="1155" spans="1:17">
      <c r="A1155" s="488" t="s">
        <v>247</v>
      </c>
      <c r="B1155" s="488">
        <f>Window!A44</f>
        <v>0</v>
      </c>
      <c r="C1155" s="488">
        <f>Window!B44</f>
        <v>0</v>
      </c>
      <c r="D1155" s="488" t="str">
        <f>Window!C44</f>
        <v>H</v>
      </c>
      <c r="E1155" s="488">
        <f>Window!D44</f>
        <v>0</v>
      </c>
      <c r="F1155" s="488">
        <f>Window!E44</f>
        <v>0</v>
      </c>
      <c r="G1155" s="488">
        <f>Window!F44</f>
        <v>0.6</v>
      </c>
      <c r="H1155" s="488">
        <f>Window!G44</f>
        <v>0</v>
      </c>
      <c r="I1155" s="488">
        <f>Window!H44</f>
        <v>0</v>
      </c>
      <c r="J1155" s="488" t="str">
        <f>Window!I44</f>
        <v xml:space="preserve"> </v>
      </c>
      <c r="K1155" s="488">
        <f>Window!J44</f>
        <v>0</v>
      </c>
      <c r="L1155" s="488">
        <f>Window!K44</f>
        <v>0</v>
      </c>
      <c r="M1155" s="488" t="str">
        <f>Window!L44</f>
        <v/>
      </c>
      <c r="N1155" s="488" t="str">
        <f>Window!M44</f>
        <v/>
      </c>
      <c r="O1155" s="488" t="str">
        <f>Window!N44</f>
        <v/>
      </c>
      <c r="P1155" s="488" t="str">
        <f>Window!O44</f>
        <v/>
      </c>
      <c r="Q1155" s="488" t="str">
        <f>Window!P44</f>
        <v xml:space="preserve"> </v>
      </c>
    </row>
    <row r="1156" spans="1:17">
      <c r="A1156" s="488" t="s">
        <v>247</v>
      </c>
      <c r="B1156" s="488">
        <f>Window!A45</f>
        <v>0</v>
      </c>
      <c r="C1156" s="488">
        <f>Window!B45</f>
        <v>0</v>
      </c>
      <c r="D1156" s="488" t="str">
        <f>Window!C45</f>
        <v>H</v>
      </c>
      <c r="E1156" s="488">
        <f>Window!D45</f>
        <v>0</v>
      </c>
      <c r="F1156" s="488">
        <f>Window!E45</f>
        <v>0</v>
      </c>
      <c r="G1156" s="488">
        <f>Window!F45</f>
        <v>0.6</v>
      </c>
      <c r="H1156" s="488">
        <f>Window!G45</f>
        <v>0</v>
      </c>
      <c r="I1156" s="488">
        <f>Window!H45</f>
        <v>0</v>
      </c>
      <c r="J1156" s="488" t="str">
        <f>Window!I45</f>
        <v xml:space="preserve"> </v>
      </c>
      <c r="K1156" s="488">
        <f>Window!J45</f>
        <v>0</v>
      </c>
      <c r="L1156" s="488">
        <f>Window!K45</f>
        <v>0</v>
      </c>
      <c r="M1156" s="488" t="str">
        <f>Window!L45</f>
        <v/>
      </c>
      <c r="N1156" s="488" t="str">
        <f>Window!M45</f>
        <v/>
      </c>
      <c r="O1156" s="488" t="str">
        <f>Window!N45</f>
        <v/>
      </c>
      <c r="P1156" s="488" t="str">
        <f>Window!O45</f>
        <v/>
      </c>
      <c r="Q1156" s="488" t="str">
        <f>Window!P45</f>
        <v xml:space="preserve"> </v>
      </c>
    </row>
    <row r="1157" spans="1:17">
      <c r="A1157" s="488" t="s">
        <v>247</v>
      </c>
      <c r="B1157" s="488">
        <f>Window!A46</f>
        <v>0</v>
      </c>
      <c r="C1157" s="488">
        <f>Window!B46</f>
        <v>0</v>
      </c>
      <c r="D1157" s="488" t="str">
        <f>Window!C46</f>
        <v>H</v>
      </c>
      <c r="E1157" s="488">
        <f>Window!D46</f>
        <v>0</v>
      </c>
      <c r="F1157" s="488">
        <f>Window!E46</f>
        <v>0</v>
      </c>
      <c r="G1157" s="488">
        <f>Window!F46</f>
        <v>0.6</v>
      </c>
      <c r="H1157" s="488">
        <f>Window!G46</f>
        <v>0</v>
      </c>
      <c r="I1157" s="488">
        <f>Window!H46</f>
        <v>0</v>
      </c>
      <c r="J1157" s="488" t="str">
        <f>Window!I46</f>
        <v xml:space="preserve"> </v>
      </c>
      <c r="K1157" s="488">
        <f>Window!J46</f>
        <v>0</v>
      </c>
      <c r="L1157" s="488">
        <f>Window!K46</f>
        <v>0</v>
      </c>
      <c r="M1157" s="488" t="str">
        <f>Window!L46</f>
        <v/>
      </c>
      <c r="N1157" s="488" t="str">
        <f>Window!M46</f>
        <v/>
      </c>
      <c r="O1157" s="488" t="str">
        <f>Window!N46</f>
        <v/>
      </c>
      <c r="P1157" s="488" t="str">
        <f>Window!O46</f>
        <v/>
      </c>
      <c r="Q1157" s="488" t="str">
        <f>Window!P46</f>
        <v xml:space="preserve"> </v>
      </c>
    </row>
    <row r="1158" spans="1:17">
      <c r="A1158" s="488" t="s">
        <v>247</v>
      </c>
      <c r="B1158" s="488">
        <f>Window!A47</f>
        <v>0</v>
      </c>
      <c r="C1158" s="488">
        <f>Window!B47</f>
        <v>0</v>
      </c>
      <c r="D1158" s="488" t="str">
        <f>Window!C47</f>
        <v>H</v>
      </c>
      <c r="E1158" s="488">
        <f>Window!D47</f>
        <v>0</v>
      </c>
      <c r="F1158" s="488">
        <f>Window!E47</f>
        <v>0</v>
      </c>
      <c r="G1158" s="488">
        <f>Window!F47</f>
        <v>0.6</v>
      </c>
      <c r="H1158" s="488">
        <f>Window!G47</f>
        <v>0</v>
      </c>
      <c r="I1158" s="488">
        <f>Window!H47</f>
        <v>0</v>
      </c>
      <c r="J1158" s="488" t="str">
        <f>Window!I47</f>
        <v xml:space="preserve"> </v>
      </c>
      <c r="K1158" s="488">
        <f>Window!J47</f>
        <v>0</v>
      </c>
      <c r="L1158" s="488">
        <f>Window!K47</f>
        <v>0</v>
      </c>
      <c r="M1158" s="488" t="str">
        <f>Window!L47</f>
        <v/>
      </c>
      <c r="N1158" s="488" t="str">
        <f>Window!M47</f>
        <v/>
      </c>
      <c r="O1158" s="488" t="str">
        <f>Window!N47</f>
        <v/>
      </c>
      <c r="P1158" s="488" t="str">
        <f>Window!O47</f>
        <v/>
      </c>
      <c r="Q1158" s="488" t="str">
        <f>Window!P47</f>
        <v xml:space="preserve"> </v>
      </c>
    </row>
    <row r="1159" spans="1:17">
      <c r="A1159" s="488" t="s">
        <v>247</v>
      </c>
      <c r="B1159" s="488">
        <f>Window!A48</f>
        <v>0</v>
      </c>
      <c r="C1159" s="488">
        <f>Window!B48</f>
        <v>0</v>
      </c>
      <c r="D1159" s="488" t="str">
        <f>Window!C48</f>
        <v>H</v>
      </c>
      <c r="E1159" s="488">
        <f>Window!D48</f>
        <v>0</v>
      </c>
      <c r="F1159" s="488">
        <f>Window!E48</f>
        <v>0</v>
      </c>
      <c r="G1159" s="488">
        <f>Window!F48</f>
        <v>0.6</v>
      </c>
      <c r="H1159" s="488">
        <f>Window!G48</f>
        <v>0</v>
      </c>
      <c r="I1159" s="488">
        <f>Window!H48</f>
        <v>0</v>
      </c>
      <c r="J1159" s="488" t="str">
        <f>Window!I48</f>
        <v xml:space="preserve"> </v>
      </c>
      <c r="K1159" s="488">
        <f>Window!J48</f>
        <v>0</v>
      </c>
      <c r="L1159" s="488">
        <f>Window!K48</f>
        <v>0</v>
      </c>
      <c r="M1159" s="488" t="str">
        <f>Window!L48</f>
        <v/>
      </c>
      <c r="N1159" s="488" t="str">
        <f>Window!M48</f>
        <v/>
      </c>
      <c r="O1159" s="488" t="str">
        <f>Window!N48</f>
        <v/>
      </c>
      <c r="P1159" s="488" t="str">
        <f>Window!O48</f>
        <v/>
      </c>
      <c r="Q1159" s="488" t="str">
        <f>Window!P48</f>
        <v xml:space="preserve"> </v>
      </c>
    </row>
    <row r="1160" spans="1:17">
      <c r="A1160" s="488" t="s">
        <v>247</v>
      </c>
      <c r="B1160" s="488">
        <f>Window!A49</f>
        <v>0</v>
      </c>
      <c r="C1160" s="488">
        <f>Window!B49</f>
        <v>0</v>
      </c>
      <c r="D1160" s="488" t="str">
        <f>Window!C49</f>
        <v>H</v>
      </c>
      <c r="E1160" s="488">
        <f>Window!D49</f>
        <v>0</v>
      </c>
      <c r="F1160" s="488">
        <f>Window!E49</f>
        <v>0</v>
      </c>
      <c r="G1160" s="488">
        <f>Window!F49</f>
        <v>0.6</v>
      </c>
      <c r="H1160" s="488">
        <f>Window!G49</f>
        <v>0</v>
      </c>
      <c r="I1160" s="488">
        <f>Window!H49</f>
        <v>0</v>
      </c>
      <c r="J1160" s="488" t="str">
        <f>Window!I49</f>
        <v xml:space="preserve"> </v>
      </c>
      <c r="K1160" s="488">
        <f>Window!J49</f>
        <v>0</v>
      </c>
      <c r="L1160" s="488">
        <f>Window!K49</f>
        <v>0</v>
      </c>
      <c r="M1160" s="488" t="str">
        <f>Window!L49</f>
        <v/>
      </c>
      <c r="N1160" s="488" t="str">
        <f>Window!M49</f>
        <v/>
      </c>
      <c r="O1160" s="488" t="str">
        <f>Window!N49</f>
        <v/>
      </c>
      <c r="P1160" s="488" t="str">
        <f>Window!O49</f>
        <v/>
      </c>
      <c r="Q1160" s="488" t="str">
        <f>Window!P49</f>
        <v xml:space="preserve"> </v>
      </c>
    </row>
    <row r="1161" spans="1:17">
      <c r="A1161" s="488" t="s">
        <v>247</v>
      </c>
      <c r="B1161" s="488">
        <f>Window!A50</f>
        <v>0</v>
      </c>
      <c r="C1161" s="488">
        <f>Window!B50</f>
        <v>0</v>
      </c>
      <c r="D1161" s="488" t="str">
        <f>Window!C50</f>
        <v>H</v>
      </c>
      <c r="E1161" s="488">
        <f>Window!D50</f>
        <v>0</v>
      </c>
      <c r="F1161" s="488">
        <f>Window!E50</f>
        <v>0</v>
      </c>
      <c r="G1161" s="488">
        <f>Window!F50</f>
        <v>0.6</v>
      </c>
      <c r="H1161" s="488">
        <f>Window!G50</f>
        <v>0</v>
      </c>
      <c r="I1161" s="488">
        <f>Window!H50</f>
        <v>0</v>
      </c>
      <c r="J1161" s="488" t="str">
        <f>Window!I50</f>
        <v xml:space="preserve"> </v>
      </c>
      <c r="K1161" s="488">
        <f>Window!J50</f>
        <v>0</v>
      </c>
      <c r="L1161" s="488">
        <f>Window!K50</f>
        <v>0</v>
      </c>
      <c r="M1161" s="488" t="str">
        <f>Window!L50</f>
        <v/>
      </c>
      <c r="N1161" s="488" t="str">
        <f>Window!M50</f>
        <v/>
      </c>
      <c r="O1161" s="488" t="str">
        <f>Window!N50</f>
        <v/>
      </c>
      <c r="P1161" s="488" t="str">
        <f>Window!O50</f>
        <v/>
      </c>
      <c r="Q1161" s="488" t="str">
        <f>Window!P50</f>
        <v xml:space="preserve"> </v>
      </c>
    </row>
    <row r="1162" spans="1:17">
      <c r="A1162" s="488" t="s">
        <v>247</v>
      </c>
      <c r="B1162" s="488">
        <f>Window!A51</f>
        <v>0</v>
      </c>
      <c r="C1162" s="488">
        <f>Window!B51</f>
        <v>0</v>
      </c>
      <c r="D1162" s="488" t="str">
        <f>Window!C51</f>
        <v>H</v>
      </c>
      <c r="E1162" s="488">
        <f>Window!D51</f>
        <v>0</v>
      </c>
      <c r="F1162" s="488">
        <f>Window!E51</f>
        <v>0</v>
      </c>
      <c r="G1162" s="488">
        <f>Window!F51</f>
        <v>0.6</v>
      </c>
      <c r="H1162" s="488">
        <f>Window!G51</f>
        <v>0</v>
      </c>
      <c r="I1162" s="488">
        <f>Window!H51</f>
        <v>0</v>
      </c>
      <c r="J1162" s="488" t="str">
        <f>Window!I51</f>
        <v xml:space="preserve"> </v>
      </c>
      <c r="K1162" s="488">
        <f>Window!J51</f>
        <v>0</v>
      </c>
      <c r="L1162" s="488">
        <f>Window!K51</f>
        <v>0</v>
      </c>
      <c r="M1162" s="488" t="str">
        <f>Window!L51</f>
        <v/>
      </c>
      <c r="N1162" s="488" t="str">
        <f>Window!M51</f>
        <v/>
      </c>
      <c r="O1162" s="488" t="str">
        <f>Window!N51</f>
        <v/>
      </c>
      <c r="P1162" s="488" t="str">
        <f>Window!O51</f>
        <v/>
      </c>
      <c r="Q1162" s="488" t="str">
        <f>Window!P51</f>
        <v xml:space="preserve"> </v>
      </c>
    </row>
    <row r="1163" spans="1:17">
      <c r="A1163" s="488" t="s">
        <v>247</v>
      </c>
      <c r="B1163" s="488">
        <f>Window!A52</f>
        <v>0</v>
      </c>
      <c r="C1163" s="488">
        <f>Window!B52</f>
        <v>0</v>
      </c>
      <c r="D1163" s="488" t="str">
        <f>Window!C52</f>
        <v>H</v>
      </c>
      <c r="E1163" s="488">
        <f>Window!D52</f>
        <v>0</v>
      </c>
      <c r="F1163" s="488">
        <f>Window!E52</f>
        <v>0</v>
      </c>
      <c r="G1163" s="488">
        <f>Window!F52</f>
        <v>0.6</v>
      </c>
      <c r="H1163" s="488">
        <f>Window!G52</f>
        <v>0</v>
      </c>
      <c r="I1163" s="488">
        <f>Window!H52</f>
        <v>0</v>
      </c>
      <c r="J1163" s="488" t="str">
        <f>Window!I52</f>
        <v xml:space="preserve"> </v>
      </c>
      <c r="K1163" s="488">
        <f>Window!J52</f>
        <v>0</v>
      </c>
      <c r="L1163" s="488">
        <f>Window!K52</f>
        <v>0</v>
      </c>
      <c r="M1163" s="488" t="str">
        <f>Window!L52</f>
        <v/>
      </c>
      <c r="N1163" s="488" t="str">
        <f>Window!M52</f>
        <v/>
      </c>
      <c r="O1163" s="488" t="str">
        <f>Window!N52</f>
        <v/>
      </c>
      <c r="P1163" s="488" t="str">
        <f>Window!O52</f>
        <v/>
      </c>
      <c r="Q1163" s="488" t="str">
        <f>Window!P52</f>
        <v xml:space="preserve"> </v>
      </c>
    </row>
    <row r="1164" spans="1:17">
      <c r="A1164" s="488" t="s">
        <v>247</v>
      </c>
      <c r="B1164" s="488">
        <f>Window!A53</f>
        <v>0</v>
      </c>
      <c r="C1164" s="488">
        <f>Window!B53</f>
        <v>0</v>
      </c>
      <c r="D1164" s="488" t="str">
        <f>Window!C53</f>
        <v>H</v>
      </c>
      <c r="E1164" s="488">
        <f>Window!D53</f>
        <v>0</v>
      </c>
      <c r="F1164" s="488">
        <f>Window!E53</f>
        <v>0</v>
      </c>
      <c r="G1164" s="488">
        <f>Window!F53</f>
        <v>0.6</v>
      </c>
      <c r="H1164" s="488">
        <f>Window!G53</f>
        <v>0</v>
      </c>
      <c r="I1164" s="488">
        <f>Window!H53</f>
        <v>0</v>
      </c>
      <c r="J1164" s="488" t="str">
        <f>Window!I53</f>
        <v xml:space="preserve"> </v>
      </c>
      <c r="K1164" s="488">
        <f>Window!J53</f>
        <v>0</v>
      </c>
      <c r="L1164" s="488">
        <f>Window!K53</f>
        <v>0</v>
      </c>
      <c r="M1164" s="488" t="str">
        <f>Window!L53</f>
        <v/>
      </c>
      <c r="N1164" s="488" t="str">
        <f>Window!M53</f>
        <v/>
      </c>
      <c r="O1164" s="488" t="str">
        <f>Window!N53</f>
        <v/>
      </c>
      <c r="P1164" s="488" t="str">
        <f>Window!O53</f>
        <v/>
      </c>
      <c r="Q1164" s="488" t="str">
        <f>Window!P53</f>
        <v xml:space="preserve"> </v>
      </c>
    </row>
    <row r="1165" spans="1:17">
      <c r="A1165" s="488" t="s">
        <v>247</v>
      </c>
      <c r="B1165" s="488">
        <f>Window!A54</f>
        <v>0</v>
      </c>
      <c r="C1165" s="488">
        <f>Window!B54</f>
        <v>0</v>
      </c>
      <c r="D1165" s="488" t="str">
        <f>Window!C54</f>
        <v>H</v>
      </c>
      <c r="E1165" s="488">
        <f>Window!D54</f>
        <v>0</v>
      </c>
      <c r="F1165" s="488">
        <f>Window!E54</f>
        <v>0</v>
      </c>
      <c r="G1165" s="488">
        <f>Window!F54</f>
        <v>0.6</v>
      </c>
      <c r="H1165" s="488">
        <f>Window!G54</f>
        <v>0</v>
      </c>
      <c r="I1165" s="488">
        <f>Window!H54</f>
        <v>0</v>
      </c>
      <c r="J1165" s="488" t="str">
        <f>Window!I54</f>
        <v xml:space="preserve"> </v>
      </c>
      <c r="K1165" s="488">
        <f>Window!J54</f>
        <v>0</v>
      </c>
      <c r="L1165" s="488">
        <f>Window!K54</f>
        <v>0</v>
      </c>
      <c r="M1165" s="488" t="str">
        <f>Window!L54</f>
        <v/>
      </c>
      <c r="N1165" s="488" t="str">
        <f>Window!M54</f>
        <v/>
      </c>
      <c r="O1165" s="488" t="str">
        <f>Window!N54</f>
        <v/>
      </c>
      <c r="P1165" s="488" t="str">
        <f>Window!O54</f>
        <v/>
      </c>
      <c r="Q1165" s="488" t="str">
        <f>Window!P54</f>
        <v xml:space="preserve"> </v>
      </c>
    </row>
    <row r="1166" spans="1:17">
      <c r="A1166" s="488" t="s">
        <v>247</v>
      </c>
      <c r="B1166" s="488">
        <f>Window!A55</f>
        <v>0</v>
      </c>
      <c r="C1166" s="488">
        <f>Window!B55</f>
        <v>0</v>
      </c>
      <c r="D1166" s="488" t="str">
        <f>Window!C55</f>
        <v>H</v>
      </c>
      <c r="E1166" s="488">
        <f>Window!D55</f>
        <v>0</v>
      </c>
      <c r="F1166" s="488">
        <f>Window!E55</f>
        <v>0</v>
      </c>
      <c r="G1166" s="488">
        <f>Window!F55</f>
        <v>0.6</v>
      </c>
      <c r="H1166" s="488">
        <f>Window!G55</f>
        <v>0</v>
      </c>
      <c r="I1166" s="488">
        <f>Window!H55</f>
        <v>0</v>
      </c>
      <c r="J1166" s="488" t="str">
        <f>Window!I55</f>
        <v xml:space="preserve"> </v>
      </c>
      <c r="K1166" s="488">
        <f>Window!J55</f>
        <v>0</v>
      </c>
      <c r="L1166" s="488">
        <f>Window!K55</f>
        <v>0</v>
      </c>
      <c r="M1166" s="488" t="str">
        <f>Window!L55</f>
        <v/>
      </c>
      <c r="N1166" s="488" t="str">
        <f>Window!M55</f>
        <v/>
      </c>
      <c r="O1166" s="488" t="str">
        <f>Window!N55</f>
        <v/>
      </c>
      <c r="P1166" s="488" t="str">
        <f>Window!O55</f>
        <v/>
      </c>
      <c r="Q1166" s="488" t="str">
        <f>Window!P55</f>
        <v xml:space="preserve"> </v>
      </c>
    </row>
    <row r="1167" spans="1:17">
      <c r="A1167" s="488" t="s">
        <v>247</v>
      </c>
      <c r="B1167" s="488">
        <f>Window!A56</f>
        <v>0</v>
      </c>
      <c r="C1167" s="488">
        <f>Window!B56</f>
        <v>0</v>
      </c>
      <c r="D1167" s="488" t="str">
        <f>Window!C56</f>
        <v>H</v>
      </c>
      <c r="E1167" s="488">
        <f>Window!D56</f>
        <v>0</v>
      </c>
      <c r="F1167" s="488">
        <f>Window!E56</f>
        <v>0</v>
      </c>
      <c r="G1167" s="488">
        <f>Window!F56</f>
        <v>0.6</v>
      </c>
      <c r="H1167" s="488">
        <f>Window!G56</f>
        <v>0</v>
      </c>
      <c r="I1167" s="488">
        <f>Window!H56</f>
        <v>0</v>
      </c>
      <c r="J1167" s="488" t="str">
        <f>Window!I56</f>
        <v xml:space="preserve"> </v>
      </c>
      <c r="K1167" s="488">
        <f>Window!J56</f>
        <v>0</v>
      </c>
      <c r="L1167" s="488">
        <f>Window!K56</f>
        <v>0</v>
      </c>
      <c r="M1167" s="488" t="str">
        <f>Window!L56</f>
        <v/>
      </c>
      <c r="N1167" s="488" t="str">
        <f>Window!M56</f>
        <v/>
      </c>
      <c r="O1167" s="488" t="str">
        <f>Window!N56</f>
        <v/>
      </c>
      <c r="P1167" s="488" t="str">
        <f>Window!O56</f>
        <v/>
      </c>
      <c r="Q1167" s="488" t="str">
        <f>Window!P56</f>
        <v xml:space="preserve"> </v>
      </c>
    </row>
    <row r="1168" spans="1:17">
      <c r="A1168" s="488" t="s">
        <v>247</v>
      </c>
      <c r="B1168" s="488">
        <f>Window!A57</f>
        <v>0</v>
      </c>
      <c r="C1168" s="488">
        <f>Window!B57</f>
        <v>0</v>
      </c>
      <c r="D1168" s="488" t="str">
        <f>Window!C57</f>
        <v>H</v>
      </c>
      <c r="E1168" s="488">
        <f>Window!D57</f>
        <v>0</v>
      </c>
      <c r="F1168" s="488">
        <f>Window!E57</f>
        <v>0</v>
      </c>
      <c r="G1168" s="488">
        <f>Window!F57</f>
        <v>0.6</v>
      </c>
      <c r="H1168" s="488">
        <f>Window!G57</f>
        <v>0</v>
      </c>
      <c r="I1168" s="488">
        <f>Window!H57</f>
        <v>0</v>
      </c>
      <c r="J1168" s="488" t="str">
        <f>Window!I57</f>
        <v xml:space="preserve"> </v>
      </c>
      <c r="K1168" s="488">
        <f>Window!J57</f>
        <v>0</v>
      </c>
      <c r="L1168" s="488">
        <f>Window!K57</f>
        <v>0</v>
      </c>
      <c r="M1168" s="488" t="str">
        <f>Window!L57</f>
        <v/>
      </c>
      <c r="N1168" s="488" t="str">
        <f>Window!M57</f>
        <v/>
      </c>
      <c r="O1168" s="488" t="str">
        <f>Window!N57</f>
        <v/>
      </c>
      <c r="P1168" s="488" t="str">
        <f>Window!O57</f>
        <v/>
      </c>
      <c r="Q1168" s="488" t="str">
        <f>Window!P57</f>
        <v xml:space="preserve"> </v>
      </c>
    </row>
    <row r="1169" spans="1:17">
      <c r="A1169" s="488" t="s">
        <v>247</v>
      </c>
      <c r="B1169" s="488">
        <f>Window!A58</f>
        <v>0</v>
      </c>
      <c r="C1169" s="488">
        <f>Window!B58</f>
        <v>0</v>
      </c>
      <c r="D1169" s="488" t="str">
        <f>Window!C58</f>
        <v>H</v>
      </c>
      <c r="E1169" s="488">
        <f>Window!D58</f>
        <v>0</v>
      </c>
      <c r="F1169" s="488">
        <f>Window!E58</f>
        <v>0</v>
      </c>
      <c r="G1169" s="488">
        <f>Window!F58</f>
        <v>0.6</v>
      </c>
      <c r="H1169" s="488">
        <f>Window!G58</f>
        <v>0</v>
      </c>
      <c r="I1169" s="488">
        <f>Window!H58</f>
        <v>0</v>
      </c>
      <c r="J1169" s="488" t="str">
        <f>Window!I58</f>
        <v xml:space="preserve"> </v>
      </c>
      <c r="K1169" s="488">
        <f>Window!J58</f>
        <v>0</v>
      </c>
      <c r="L1169" s="488">
        <f>Window!K58</f>
        <v>0</v>
      </c>
      <c r="M1169" s="488" t="str">
        <f>Window!L58</f>
        <v/>
      </c>
      <c r="N1169" s="488" t="str">
        <f>Window!M58</f>
        <v/>
      </c>
      <c r="O1169" s="488" t="str">
        <f>Window!N58</f>
        <v/>
      </c>
      <c r="P1169" s="488" t="str">
        <f>Window!O58</f>
        <v/>
      </c>
      <c r="Q1169" s="488" t="str">
        <f>Window!P58</f>
        <v xml:space="preserve"> </v>
      </c>
    </row>
    <row r="1170" spans="1:17">
      <c r="A1170" s="488" t="s">
        <v>247</v>
      </c>
      <c r="B1170" s="488">
        <f>Window!A59</f>
        <v>0</v>
      </c>
      <c r="C1170" s="488">
        <f>Window!B59</f>
        <v>0</v>
      </c>
      <c r="D1170" s="488" t="str">
        <f>Window!C59</f>
        <v>H</v>
      </c>
      <c r="E1170" s="488">
        <f>Window!D59</f>
        <v>0</v>
      </c>
      <c r="F1170" s="488">
        <f>Window!E59</f>
        <v>0</v>
      </c>
      <c r="G1170" s="488">
        <f>Window!F59</f>
        <v>0.6</v>
      </c>
      <c r="H1170" s="488">
        <f>Window!G59</f>
        <v>0</v>
      </c>
      <c r="I1170" s="488">
        <f>Window!H59</f>
        <v>0</v>
      </c>
      <c r="J1170" s="488" t="str">
        <f>Window!I59</f>
        <v xml:space="preserve"> </v>
      </c>
      <c r="K1170" s="488">
        <f>Window!J59</f>
        <v>0</v>
      </c>
      <c r="L1170" s="488">
        <f>Window!K59</f>
        <v>0</v>
      </c>
      <c r="M1170" s="488" t="str">
        <f>Window!L59</f>
        <v/>
      </c>
      <c r="N1170" s="488" t="str">
        <f>Window!M59</f>
        <v/>
      </c>
      <c r="O1170" s="488" t="str">
        <f>Window!N59</f>
        <v/>
      </c>
      <c r="P1170" s="488" t="str">
        <f>Window!O59</f>
        <v/>
      </c>
      <c r="Q1170" s="488" t="str">
        <f>Window!P59</f>
        <v xml:space="preserve"> </v>
      </c>
    </row>
    <row r="1171" spans="1:17">
      <c r="A1171" s="488" t="s">
        <v>247</v>
      </c>
      <c r="B1171" s="488">
        <f>Window!A60</f>
        <v>0</v>
      </c>
      <c r="C1171" s="488">
        <f>Window!B60</f>
        <v>0</v>
      </c>
      <c r="D1171" s="488" t="str">
        <f>Window!C60</f>
        <v>H</v>
      </c>
      <c r="E1171" s="488">
        <f>Window!D60</f>
        <v>0</v>
      </c>
      <c r="F1171" s="488">
        <f>Window!E60</f>
        <v>0</v>
      </c>
      <c r="G1171" s="488">
        <f>Window!F60</f>
        <v>0.6</v>
      </c>
      <c r="H1171" s="488">
        <f>Window!G60</f>
        <v>0</v>
      </c>
      <c r="I1171" s="488">
        <f>Window!H60</f>
        <v>0</v>
      </c>
      <c r="J1171" s="488" t="str">
        <f>Window!I60</f>
        <v xml:space="preserve"> </v>
      </c>
      <c r="K1171" s="488">
        <f>Window!J60</f>
        <v>0</v>
      </c>
      <c r="L1171" s="488">
        <f>Window!K60</f>
        <v>0</v>
      </c>
      <c r="M1171" s="488" t="str">
        <f>Window!L60</f>
        <v/>
      </c>
      <c r="N1171" s="488" t="str">
        <f>Window!M60</f>
        <v/>
      </c>
      <c r="O1171" s="488" t="str">
        <f>Window!N60</f>
        <v/>
      </c>
      <c r="P1171" s="488" t="str">
        <f>Window!O60</f>
        <v/>
      </c>
      <c r="Q1171" s="488" t="str">
        <f>Window!P60</f>
        <v xml:space="preserve"> </v>
      </c>
    </row>
    <row r="1172" spans="1:17">
      <c r="A1172" s="488" t="s">
        <v>247</v>
      </c>
      <c r="B1172" s="488">
        <f>Window!A61</f>
        <v>0</v>
      </c>
      <c r="C1172" s="488">
        <f>Window!B61</f>
        <v>0</v>
      </c>
      <c r="D1172" s="488" t="str">
        <f>Window!C61</f>
        <v>H</v>
      </c>
      <c r="E1172" s="488">
        <f>Window!D61</f>
        <v>0</v>
      </c>
      <c r="F1172" s="488">
        <f>Window!E61</f>
        <v>0</v>
      </c>
      <c r="G1172" s="488">
        <f>Window!F61</f>
        <v>0.6</v>
      </c>
      <c r="H1172" s="488">
        <f>Window!G61</f>
        <v>0</v>
      </c>
      <c r="I1172" s="488">
        <f>Window!H61</f>
        <v>0</v>
      </c>
      <c r="J1172" s="488" t="str">
        <f>Window!I61</f>
        <v xml:space="preserve"> </v>
      </c>
      <c r="K1172" s="488">
        <f>Window!J61</f>
        <v>0</v>
      </c>
      <c r="L1172" s="488">
        <f>Window!K61</f>
        <v>0</v>
      </c>
      <c r="M1172" s="488" t="str">
        <f>Window!L61</f>
        <v/>
      </c>
      <c r="N1172" s="488" t="str">
        <f>Window!M61</f>
        <v/>
      </c>
      <c r="O1172" s="488" t="str">
        <f>Window!N61</f>
        <v/>
      </c>
      <c r="P1172" s="488" t="str">
        <f>Window!O61</f>
        <v/>
      </c>
      <c r="Q1172" s="488" t="str">
        <f>Window!P61</f>
        <v xml:space="preserve"> </v>
      </c>
    </row>
    <row r="1173" spans="1:17">
      <c r="A1173" s="488" t="s">
        <v>247</v>
      </c>
      <c r="B1173" s="488">
        <f>Window!A62</f>
        <v>0</v>
      </c>
      <c r="C1173" s="488">
        <f>Window!B62</f>
        <v>0</v>
      </c>
      <c r="D1173" s="488" t="str">
        <f>Window!C62</f>
        <v>H</v>
      </c>
      <c r="E1173" s="488">
        <f>Window!D62</f>
        <v>0</v>
      </c>
      <c r="F1173" s="488">
        <f>Window!E62</f>
        <v>0</v>
      </c>
      <c r="G1173" s="488">
        <f>Window!F62</f>
        <v>0.6</v>
      </c>
      <c r="H1173" s="488">
        <f>Window!G62</f>
        <v>0</v>
      </c>
      <c r="I1173" s="488">
        <f>Window!H62</f>
        <v>0</v>
      </c>
      <c r="J1173" s="488" t="str">
        <f>Window!I62</f>
        <v xml:space="preserve"> </v>
      </c>
      <c r="K1173" s="488">
        <f>Window!J62</f>
        <v>0</v>
      </c>
      <c r="L1173" s="488">
        <f>Window!K62</f>
        <v>0</v>
      </c>
      <c r="M1173" s="488" t="str">
        <f>Window!L62</f>
        <v/>
      </c>
      <c r="N1173" s="488" t="str">
        <f>Window!M62</f>
        <v/>
      </c>
      <c r="O1173" s="488" t="str">
        <f>Window!N62</f>
        <v/>
      </c>
      <c r="P1173" s="488" t="str">
        <f>Window!O62</f>
        <v/>
      </c>
      <c r="Q1173" s="488" t="str">
        <f>Window!P62</f>
        <v xml:space="preserve"> </v>
      </c>
    </row>
    <row r="1174" spans="1:17">
      <c r="A1174" s="488" t="s">
        <v>247</v>
      </c>
      <c r="B1174" s="488">
        <f>Window!A63</f>
        <v>0</v>
      </c>
      <c r="C1174" s="488">
        <f>Window!B63</f>
        <v>0</v>
      </c>
      <c r="D1174" s="488" t="str">
        <f>Window!C63</f>
        <v>H</v>
      </c>
      <c r="E1174" s="488">
        <f>Window!D63</f>
        <v>0</v>
      </c>
      <c r="F1174" s="488">
        <f>Window!E63</f>
        <v>0</v>
      </c>
      <c r="G1174" s="488">
        <f>Window!F63</f>
        <v>0.6</v>
      </c>
      <c r="H1174" s="488">
        <f>Window!G63</f>
        <v>0</v>
      </c>
      <c r="I1174" s="488">
        <f>Window!H63</f>
        <v>0</v>
      </c>
      <c r="J1174" s="488" t="str">
        <f>Window!I63</f>
        <v xml:space="preserve"> </v>
      </c>
      <c r="K1174" s="488">
        <f>Window!J63</f>
        <v>0</v>
      </c>
      <c r="L1174" s="488">
        <f>Window!K63</f>
        <v>0</v>
      </c>
      <c r="M1174" s="488" t="str">
        <f>Window!L63</f>
        <v/>
      </c>
      <c r="N1174" s="488" t="str">
        <f>Window!M63</f>
        <v/>
      </c>
      <c r="O1174" s="488" t="str">
        <f>Window!N63</f>
        <v/>
      </c>
      <c r="P1174" s="488" t="str">
        <f>Window!O63</f>
        <v/>
      </c>
      <c r="Q1174" s="488" t="str">
        <f>Window!P63</f>
        <v xml:space="preserve"> 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TABLE OF CONTENTS</vt:lpstr>
      <vt:lpstr>Master List</vt:lpstr>
      <vt:lpstr>SGL</vt:lpstr>
      <vt:lpstr>IDF 1</vt:lpstr>
      <vt:lpstr>IDF 2</vt:lpstr>
      <vt:lpstr>IDF 3</vt:lpstr>
      <vt:lpstr>Standard Rooms</vt:lpstr>
      <vt:lpstr>Deluxe Rooms</vt:lpstr>
      <vt:lpstr>Luxury Suites</vt:lpstr>
      <vt:lpstr>Lobby</vt:lpstr>
      <vt:lpstr>Museum</vt:lpstr>
      <vt:lpstr>Ballroom</vt:lpstr>
      <vt:lpstr>Theater</vt:lpstr>
      <vt:lpstr>Green Rooms</vt:lpstr>
      <vt:lpstr>Conference Rooms</vt:lpstr>
      <vt:lpstr>Restaurant</vt:lpstr>
      <vt:lpstr>Hallways</vt:lpstr>
      <vt:lpstr>Restrooms</vt:lpstr>
      <vt:lpstr>Resource Management</vt:lpstr>
      <vt:lpstr>Lighting</vt:lpstr>
      <vt:lpstr>Security</vt:lpstr>
      <vt:lpstr>Window</vt:lpstr>
      <vt:lpstr>Telecom</vt:lpstr>
      <vt:lpstr>Network</vt:lpstr>
      <vt:lpstr>HVAC</vt:lpstr>
      <vt:lpstr>Labor Tracking</vt:lpstr>
      <vt:lpstr>iParts Tracking</vt:lpstr>
      <vt:lpstr>Shipping Tracking</vt:lpstr>
      <vt:lpstr>Travel Tracking</vt:lpstr>
      <vt:lpstr>Invoice 1</vt:lpstr>
      <vt:lpstr>Invoice 2</vt:lpstr>
      <vt:lpstr>Invoice 3</vt:lpstr>
      <vt:lpstr>Engineering and Order List</vt:lpstr>
      <vt:lpstr>COST INPUTS</vt:lpstr>
      <vt:lpstr>DATA LOOKUP</vt:lpstr>
      <vt:lpstr>Pivot Table</vt:lpstr>
      <vt:lpstr>Consolidated Rms</vt:lpstr>
    </vt:vector>
  </TitlesOfParts>
  <Company>Ideabox Media Group,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Day</dc:creator>
  <cp:lastModifiedBy>Nickolas Jensen</cp:lastModifiedBy>
  <cp:lastPrinted>2014-09-15T15:26:17Z</cp:lastPrinted>
  <dcterms:created xsi:type="dcterms:W3CDTF">2013-05-21T11:30:02Z</dcterms:created>
  <dcterms:modified xsi:type="dcterms:W3CDTF">2015-02-10T04:46:37Z</dcterms:modified>
</cp:coreProperties>
</file>